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24226"/>
  <mc:AlternateContent xmlns:mc="http://schemas.openxmlformats.org/markup-compatibility/2006">
    <mc:Choice Requires="x15">
      <x15ac:absPath xmlns:x15ac="http://schemas.microsoft.com/office/spreadsheetml/2010/11/ac" url="S:\UO2982\10_COMMUNICATION\09_WEB\01_Internet\Donnees_meteo\IDC-Form\"/>
    </mc:Choice>
  </mc:AlternateContent>
  <xr:revisionPtr revIDLastSave="0" documentId="13_ncr:1_{BAB6EC24-27D1-4A30-A7AF-24041341A551}" xr6:coauthVersionLast="47" xr6:coauthVersionMax="47" xr10:uidLastSave="{00000000-0000-0000-0000-000000000000}"/>
  <bookViews>
    <workbookView xWindow="-110" yWindow="-110" windowWidth="19420" windowHeight="10300" xr2:uid="{00000000-000D-0000-FFFF-FFFF00000000}"/>
  </bookViews>
  <sheets>
    <sheet name="calcul IDC" sheetId="1" r:id="rId1"/>
  </sheets>
  <definedNames>
    <definedName name="_xlnm.Print_Area" localSheetId="0">'calcul IDC'!$B$1:$H$73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56" i="1" l="1"/>
  <c r="AB156" i="1"/>
  <c r="J10028" i="1" l="1"/>
  <c r="K10028" i="1" s="1"/>
  <c r="N10028" i="1"/>
  <c r="J10029" i="1"/>
  <c r="K10029" i="1" s="1"/>
  <c r="N10029" i="1"/>
  <c r="Q10029" i="1" s="1"/>
  <c r="J10030" i="1"/>
  <c r="K10030" i="1" s="1"/>
  <c r="N10030" i="1"/>
  <c r="Q10030" i="1" s="1"/>
  <c r="J10031" i="1"/>
  <c r="K10031" i="1" s="1"/>
  <c r="N10031" i="1"/>
  <c r="Q10031" i="1" s="1"/>
  <c r="J10032" i="1"/>
  <c r="K10032" i="1" s="1"/>
  <c r="N10032" i="1"/>
  <c r="Q10032" i="1" s="1"/>
  <c r="J10033" i="1"/>
  <c r="K10033" i="1" s="1"/>
  <c r="N10033" i="1"/>
  <c r="Q10033" i="1" s="1"/>
  <c r="J10034" i="1"/>
  <c r="K10034" i="1" s="1"/>
  <c r="N10034" i="1"/>
  <c r="Q10034" i="1" s="1"/>
  <c r="J10035" i="1"/>
  <c r="K10035" i="1" s="1"/>
  <c r="N10035" i="1"/>
  <c r="Q10035" i="1" s="1"/>
  <c r="J10036" i="1"/>
  <c r="K10036" i="1" s="1"/>
  <c r="N10036" i="1"/>
  <c r="Q10036" i="1" s="1"/>
  <c r="J10037" i="1"/>
  <c r="K10037" i="1" s="1"/>
  <c r="N10037" i="1"/>
  <c r="Q10037" i="1" s="1"/>
  <c r="J10038" i="1"/>
  <c r="K10038" i="1"/>
  <c r="N10038" i="1"/>
  <c r="Q10038" i="1" s="1"/>
  <c r="J10039" i="1"/>
  <c r="K10039" i="1" s="1"/>
  <c r="N10039" i="1"/>
  <c r="Q10039" i="1" s="1"/>
  <c r="J10040" i="1"/>
  <c r="K10040" i="1" s="1"/>
  <c r="N10040" i="1"/>
  <c r="Q10040" i="1" s="1"/>
  <c r="J10041" i="1"/>
  <c r="K10041" i="1" s="1"/>
  <c r="N10041" i="1"/>
  <c r="Q10041" i="1" s="1"/>
  <c r="J10042" i="1"/>
  <c r="K10042" i="1" s="1"/>
  <c r="N10042" i="1"/>
  <c r="Q10042" i="1" s="1"/>
  <c r="J10043" i="1"/>
  <c r="K10043" i="1" s="1"/>
  <c r="N10043" i="1"/>
  <c r="Q10043" i="1" s="1"/>
  <c r="J10044" i="1"/>
  <c r="K10044" i="1" s="1"/>
  <c r="N10044" i="1"/>
  <c r="Q10044" i="1" s="1"/>
  <c r="J10045" i="1"/>
  <c r="K10045" i="1"/>
  <c r="N10045" i="1"/>
  <c r="Q10045" i="1" s="1"/>
  <c r="J10046" i="1"/>
  <c r="K10046" i="1" s="1"/>
  <c r="N10046" i="1"/>
  <c r="Q10046" i="1" s="1"/>
  <c r="J10047" i="1"/>
  <c r="K10047" i="1" s="1"/>
  <c r="N10047" i="1"/>
  <c r="Q10047" i="1" s="1"/>
  <c r="J10048" i="1"/>
  <c r="K10048" i="1" s="1"/>
  <c r="N10048" i="1"/>
  <c r="Q10048" i="1" s="1"/>
  <c r="J10049" i="1"/>
  <c r="K10049" i="1" s="1"/>
  <c r="N10049" i="1"/>
  <c r="Q10049" i="1" s="1"/>
  <c r="J10050" i="1"/>
  <c r="K10050" i="1"/>
  <c r="N10050" i="1"/>
  <c r="Q10050" i="1" s="1"/>
  <c r="J10051" i="1"/>
  <c r="K10051" i="1"/>
  <c r="N10051" i="1"/>
  <c r="Q10051" i="1" s="1"/>
  <c r="J10052" i="1"/>
  <c r="K10052" i="1" s="1"/>
  <c r="N10052" i="1"/>
  <c r="Q10052" i="1" s="1"/>
  <c r="J10053" i="1"/>
  <c r="K10053" i="1" s="1"/>
  <c r="N10053" i="1"/>
  <c r="Q10053" i="1" s="1"/>
  <c r="J10054" i="1"/>
  <c r="K10054" i="1" s="1"/>
  <c r="N10054" i="1"/>
  <c r="Q10054" i="1" s="1"/>
  <c r="J10055" i="1"/>
  <c r="K10055" i="1" s="1"/>
  <c r="N10055" i="1"/>
  <c r="Q10055" i="1" s="1"/>
  <c r="J10056" i="1"/>
  <c r="K10056" i="1" s="1"/>
  <c r="N10056" i="1"/>
  <c r="Q10056" i="1" s="1"/>
  <c r="J10057" i="1"/>
  <c r="K10057" i="1" s="1"/>
  <c r="N10057" i="1"/>
  <c r="Q10057" i="1" s="1"/>
  <c r="J10058" i="1"/>
  <c r="K10058" i="1" s="1"/>
  <c r="N10058" i="1"/>
  <c r="Q10058" i="1" s="1"/>
  <c r="J10059" i="1"/>
  <c r="K10059" i="1" s="1"/>
  <c r="N10059" i="1"/>
  <c r="J10060" i="1"/>
  <c r="K10060" i="1" s="1"/>
  <c r="N10060" i="1"/>
  <c r="Q10060" i="1" s="1"/>
  <c r="J10061" i="1"/>
  <c r="K10061" i="1" s="1"/>
  <c r="N10061" i="1"/>
  <c r="Q10061" i="1" s="1"/>
  <c r="J10062" i="1"/>
  <c r="K10062" i="1" s="1"/>
  <c r="N10062" i="1"/>
  <c r="Q10062" i="1" s="1"/>
  <c r="J10063" i="1"/>
  <c r="K10063" i="1"/>
  <c r="N10063" i="1"/>
  <c r="Q10063" i="1" s="1"/>
  <c r="J10064" i="1"/>
  <c r="K10064" i="1" s="1"/>
  <c r="N10064" i="1"/>
  <c r="Q10064" i="1" s="1"/>
  <c r="J10065" i="1"/>
  <c r="K10065" i="1" s="1"/>
  <c r="N10065" i="1"/>
  <c r="Q10065" i="1" s="1"/>
  <c r="J10066" i="1"/>
  <c r="K10066" i="1" s="1"/>
  <c r="N10066" i="1"/>
  <c r="Q10066" i="1" s="1"/>
  <c r="J10067" i="1"/>
  <c r="K10067" i="1" s="1"/>
  <c r="N10067" i="1"/>
  <c r="Q10067" i="1" s="1"/>
  <c r="J10068" i="1"/>
  <c r="K10068" i="1" s="1"/>
  <c r="N10068" i="1"/>
  <c r="Q10068" i="1" s="1"/>
  <c r="J10069" i="1"/>
  <c r="K10069" i="1" s="1"/>
  <c r="N10069" i="1"/>
  <c r="Q10069" i="1" s="1"/>
  <c r="J10070" i="1"/>
  <c r="K10070" i="1" s="1"/>
  <c r="N10070" i="1"/>
  <c r="Q10070" i="1" s="1"/>
  <c r="J10071" i="1"/>
  <c r="K10071" i="1" s="1"/>
  <c r="N10071" i="1"/>
  <c r="Q10071" i="1" s="1"/>
  <c r="J10072" i="1"/>
  <c r="K10072" i="1" s="1"/>
  <c r="N10072" i="1"/>
  <c r="Q10072" i="1" s="1"/>
  <c r="J10073" i="1"/>
  <c r="K10073" i="1" s="1"/>
  <c r="N10073" i="1"/>
  <c r="Q10073" i="1" s="1"/>
  <c r="J10074" i="1"/>
  <c r="K10074" i="1"/>
  <c r="N10074" i="1"/>
  <c r="Q10074" i="1" s="1"/>
  <c r="J10075" i="1"/>
  <c r="K10075" i="1" s="1"/>
  <c r="N10075" i="1"/>
  <c r="Q10075" i="1" s="1"/>
  <c r="J10076" i="1"/>
  <c r="K10076" i="1" s="1"/>
  <c r="N10076" i="1"/>
  <c r="Q10076" i="1" s="1"/>
  <c r="J10077" i="1"/>
  <c r="K10077" i="1" s="1"/>
  <c r="N10077" i="1"/>
  <c r="Q10077" i="1" s="1"/>
  <c r="J10078" i="1"/>
  <c r="K10078" i="1" s="1"/>
  <c r="N10078" i="1"/>
  <c r="Q10078" i="1" s="1"/>
  <c r="J10079" i="1"/>
  <c r="K10079" i="1" s="1"/>
  <c r="N10079" i="1"/>
  <c r="Q10079" i="1" s="1"/>
  <c r="J10080" i="1"/>
  <c r="K10080" i="1" s="1"/>
  <c r="N10080" i="1"/>
  <c r="Q10080" i="1" s="1"/>
  <c r="J10081" i="1"/>
  <c r="K10081" i="1" s="1"/>
  <c r="N10081" i="1"/>
  <c r="Q10081" i="1" s="1"/>
  <c r="J10082" i="1"/>
  <c r="K10082" i="1" s="1"/>
  <c r="N10082" i="1"/>
  <c r="Q10082" i="1" s="1"/>
  <c r="J10083" i="1"/>
  <c r="K10083" i="1" s="1"/>
  <c r="N10083" i="1"/>
  <c r="Q10083" i="1" s="1"/>
  <c r="J10084" i="1"/>
  <c r="K10084" i="1"/>
  <c r="N10084" i="1"/>
  <c r="Q10084" i="1"/>
  <c r="J10085" i="1"/>
  <c r="K10085" i="1" s="1"/>
  <c r="N10085" i="1"/>
  <c r="Q10085" i="1" s="1"/>
  <c r="J10086" i="1"/>
  <c r="K10086" i="1" s="1"/>
  <c r="N10086" i="1"/>
  <c r="Q10086" i="1" s="1"/>
  <c r="J10087" i="1"/>
  <c r="K10087" i="1" s="1"/>
  <c r="N10087" i="1"/>
  <c r="Q10087" i="1" s="1"/>
  <c r="J10088" i="1"/>
  <c r="K10088" i="1" s="1"/>
  <c r="N10088" i="1"/>
  <c r="Q10088" i="1" s="1"/>
  <c r="J10089" i="1"/>
  <c r="K10089" i="1" s="1"/>
  <c r="N10089" i="1"/>
  <c r="Q10089" i="1" s="1"/>
  <c r="J10090" i="1"/>
  <c r="K10090" i="1" s="1"/>
  <c r="N10090" i="1"/>
  <c r="Q10090" i="1" s="1"/>
  <c r="J10091" i="1"/>
  <c r="K10091" i="1" s="1"/>
  <c r="N10091" i="1"/>
  <c r="Q10091" i="1" s="1"/>
  <c r="J10092" i="1"/>
  <c r="K10092" i="1" s="1"/>
  <c r="N10092" i="1"/>
  <c r="Q10092" i="1" s="1"/>
  <c r="J10093" i="1"/>
  <c r="K10093" i="1" s="1"/>
  <c r="N10093" i="1"/>
  <c r="Q10093" i="1" s="1"/>
  <c r="J10094" i="1"/>
  <c r="K10094" i="1" s="1"/>
  <c r="N10094" i="1"/>
  <c r="Q10094" i="1" s="1"/>
  <c r="J10095" i="1"/>
  <c r="K10095" i="1"/>
  <c r="N10095" i="1"/>
  <c r="Q10095" i="1" s="1"/>
  <c r="J10096" i="1"/>
  <c r="K10096" i="1" s="1"/>
  <c r="N10096" i="1"/>
  <c r="Q10096" i="1" s="1"/>
  <c r="J10097" i="1"/>
  <c r="K10097" i="1" s="1"/>
  <c r="N10097" i="1"/>
  <c r="Q10097" i="1" s="1"/>
  <c r="J10098" i="1"/>
  <c r="K10098" i="1" s="1"/>
  <c r="N10098" i="1"/>
  <c r="Q10098" i="1" s="1"/>
  <c r="J10099" i="1"/>
  <c r="K10099" i="1"/>
  <c r="N10099" i="1"/>
  <c r="Q10099" i="1" s="1"/>
  <c r="J10100" i="1"/>
  <c r="K10100" i="1" s="1"/>
  <c r="N10100" i="1"/>
  <c r="Q10100" i="1" s="1"/>
  <c r="J10101" i="1"/>
  <c r="K10101" i="1" s="1"/>
  <c r="N10101" i="1"/>
  <c r="Q10101" i="1" s="1"/>
  <c r="J10102" i="1"/>
  <c r="K10102" i="1" s="1"/>
  <c r="N10102" i="1"/>
  <c r="Q10102" i="1" s="1"/>
  <c r="J10103" i="1"/>
  <c r="K10103" i="1" s="1"/>
  <c r="N10103" i="1"/>
  <c r="Q10103" i="1" s="1"/>
  <c r="J10104" i="1"/>
  <c r="K10104" i="1" s="1"/>
  <c r="N10104" i="1"/>
  <c r="Q10104" i="1" s="1"/>
  <c r="J10105" i="1"/>
  <c r="K10105" i="1" s="1"/>
  <c r="N10105" i="1"/>
  <c r="Q10105" i="1" s="1"/>
  <c r="J10106" i="1"/>
  <c r="K10106" i="1" s="1"/>
  <c r="N10106" i="1"/>
  <c r="Q10106" i="1" s="1"/>
  <c r="J10107" i="1"/>
  <c r="K10107" i="1" s="1"/>
  <c r="N10107" i="1"/>
  <c r="Q10107" i="1" s="1"/>
  <c r="J10108" i="1"/>
  <c r="K10108" i="1"/>
  <c r="N10108" i="1"/>
  <c r="Q10108" i="1" s="1"/>
  <c r="J10109" i="1"/>
  <c r="K10109" i="1" s="1"/>
  <c r="N10109" i="1"/>
  <c r="Q10109" i="1" s="1"/>
  <c r="J10110" i="1"/>
  <c r="K10110" i="1" s="1"/>
  <c r="N10110" i="1"/>
  <c r="Q10110" i="1" s="1"/>
  <c r="J10111" i="1"/>
  <c r="K10111" i="1" s="1"/>
  <c r="N10111" i="1"/>
  <c r="Q10111" i="1" s="1"/>
  <c r="J10112" i="1"/>
  <c r="K10112" i="1" s="1"/>
  <c r="N10112" i="1"/>
  <c r="Q10112" i="1" s="1"/>
  <c r="J10113" i="1"/>
  <c r="K10113" i="1" s="1"/>
  <c r="N10113" i="1"/>
  <c r="Q10113" i="1" s="1"/>
  <c r="J10114" i="1"/>
  <c r="K10114" i="1" s="1"/>
  <c r="N10114" i="1"/>
  <c r="Q10114" i="1" s="1"/>
  <c r="J10115" i="1"/>
  <c r="K10115" i="1" s="1"/>
  <c r="N10115" i="1"/>
  <c r="Q10115" i="1" s="1"/>
  <c r="J10116" i="1"/>
  <c r="K10116" i="1" s="1"/>
  <c r="N10116" i="1"/>
  <c r="Q10116" i="1" s="1"/>
  <c r="J10117" i="1"/>
  <c r="K10117" i="1" s="1"/>
  <c r="N10117" i="1"/>
  <c r="Q10117" i="1" s="1"/>
  <c r="J10118" i="1"/>
  <c r="K10118" i="1" s="1"/>
  <c r="N10118" i="1"/>
  <c r="Q10118" i="1" s="1"/>
  <c r="J10119" i="1"/>
  <c r="K10119" i="1" s="1"/>
  <c r="N10119" i="1"/>
  <c r="Q10119" i="1" s="1"/>
  <c r="J10120" i="1"/>
  <c r="K10120" i="1" s="1"/>
  <c r="N10120" i="1"/>
  <c r="Q10120" i="1" s="1"/>
  <c r="J10121" i="1"/>
  <c r="K10121" i="1" s="1"/>
  <c r="N10121" i="1"/>
  <c r="Q10121" i="1" s="1"/>
  <c r="J10122" i="1"/>
  <c r="K10122" i="1" s="1"/>
  <c r="N10122" i="1"/>
  <c r="Q10122" i="1" s="1"/>
  <c r="J10123" i="1"/>
  <c r="K10123" i="1" s="1"/>
  <c r="N10123" i="1"/>
  <c r="Q10123" i="1" s="1"/>
  <c r="J10124" i="1"/>
  <c r="K10124" i="1" s="1"/>
  <c r="N10124" i="1"/>
  <c r="Q10124" i="1" s="1"/>
  <c r="J10125" i="1"/>
  <c r="K10125" i="1" s="1"/>
  <c r="N10125" i="1"/>
  <c r="Q10125" i="1" s="1"/>
  <c r="J10126" i="1"/>
  <c r="K10126" i="1" s="1"/>
  <c r="N10126" i="1"/>
  <c r="Q10126" i="1" s="1"/>
  <c r="J10127" i="1"/>
  <c r="K10127" i="1" s="1"/>
  <c r="N10127" i="1"/>
  <c r="Q10127" i="1" s="1"/>
  <c r="J10128" i="1"/>
  <c r="K10128" i="1" s="1"/>
  <c r="N10128" i="1"/>
  <c r="Q10128" i="1" s="1"/>
  <c r="J10129" i="1"/>
  <c r="K10129" i="1" s="1"/>
  <c r="N10129" i="1"/>
  <c r="Q10129" i="1" s="1"/>
  <c r="J10130" i="1"/>
  <c r="K10130" i="1" s="1"/>
  <c r="N10130" i="1"/>
  <c r="Q10130" i="1" s="1"/>
  <c r="J10131" i="1"/>
  <c r="K10131" i="1" s="1"/>
  <c r="N10131" i="1"/>
  <c r="Q10131" i="1" s="1"/>
  <c r="J10132" i="1"/>
  <c r="K10132" i="1" s="1"/>
  <c r="N10132" i="1"/>
  <c r="Q10132" i="1" s="1"/>
  <c r="J10133" i="1"/>
  <c r="K10133" i="1" s="1"/>
  <c r="N10133" i="1"/>
  <c r="Q10133" i="1" s="1"/>
  <c r="J10134" i="1"/>
  <c r="K10134" i="1" s="1"/>
  <c r="N10134" i="1"/>
  <c r="Q10134" i="1" s="1"/>
  <c r="J10135" i="1"/>
  <c r="K10135" i="1" s="1"/>
  <c r="N10135" i="1"/>
  <c r="Q10135" i="1" s="1"/>
  <c r="J10136" i="1"/>
  <c r="K10136" i="1" s="1"/>
  <c r="N10136" i="1"/>
  <c r="Q10136" i="1" s="1"/>
  <c r="J10137" i="1"/>
  <c r="K10137" i="1" s="1"/>
  <c r="N10137" i="1"/>
  <c r="Q10137" i="1" s="1"/>
  <c r="J10138" i="1"/>
  <c r="K10138" i="1" s="1"/>
  <c r="N10138" i="1"/>
  <c r="Q10138" i="1" s="1"/>
  <c r="J10139" i="1"/>
  <c r="K10139" i="1" s="1"/>
  <c r="N10139" i="1"/>
  <c r="Q10139" i="1" s="1"/>
  <c r="J10140" i="1"/>
  <c r="K10140" i="1" s="1"/>
  <c r="N10140" i="1"/>
  <c r="Q10140" i="1" s="1"/>
  <c r="J10141" i="1"/>
  <c r="K10141" i="1" s="1"/>
  <c r="N10141" i="1"/>
  <c r="Q10141" i="1" s="1"/>
  <c r="J10142" i="1"/>
  <c r="K10142" i="1" s="1"/>
  <c r="N10142" i="1"/>
  <c r="Q10142" i="1" s="1"/>
  <c r="J10143" i="1"/>
  <c r="K10143" i="1" s="1"/>
  <c r="N10143" i="1"/>
  <c r="Q10143" i="1" s="1"/>
  <c r="J10144" i="1"/>
  <c r="K10144" i="1" s="1"/>
  <c r="N10144" i="1"/>
  <c r="Q10144" i="1" s="1"/>
  <c r="J10145" i="1"/>
  <c r="K10145" i="1" s="1"/>
  <c r="N10145" i="1"/>
  <c r="Q10145" i="1" s="1"/>
  <c r="J10146" i="1"/>
  <c r="K10146" i="1" s="1"/>
  <c r="N10146" i="1"/>
  <c r="Q10146" i="1" s="1"/>
  <c r="J10147" i="1"/>
  <c r="K10147" i="1" s="1"/>
  <c r="N10147" i="1"/>
  <c r="Q10147" i="1" s="1"/>
  <c r="J10148" i="1"/>
  <c r="K10148" i="1" s="1"/>
  <c r="N10148" i="1"/>
  <c r="Q10148" i="1" s="1"/>
  <c r="J10149" i="1"/>
  <c r="K10149" i="1" s="1"/>
  <c r="N10149" i="1"/>
  <c r="Q10149" i="1" s="1"/>
  <c r="J10150" i="1"/>
  <c r="K10150" i="1" s="1"/>
  <c r="N10150" i="1"/>
  <c r="Q10150" i="1" s="1"/>
  <c r="J10151" i="1"/>
  <c r="K10151" i="1" s="1"/>
  <c r="N10151" i="1"/>
  <c r="Q10151" i="1" s="1"/>
  <c r="J10152" i="1"/>
  <c r="K10152" i="1" s="1"/>
  <c r="N10152" i="1"/>
  <c r="Q10152" i="1" s="1"/>
  <c r="J10153" i="1"/>
  <c r="K10153" i="1" s="1"/>
  <c r="N10153" i="1"/>
  <c r="Q10153" i="1" s="1"/>
  <c r="J10154" i="1"/>
  <c r="K10154" i="1" s="1"/>
  <c r="N10154" i="1"/>
  <c r="Q10154" i="1" s="1"/>
  <c r="J10155" i="1"/>
  <c r="K10155" i="1" s="1"/>
  <c r="N10155" i="1"/>
  <c r="Q10155" i="1" s="1"/>
  <c r="J10156" i="1"/>
  <c r="K10156" i="1" s="1"/>
  <c r="N10156" i="1"/>
  <c r="Q10156" i="1" s="1"/>
  <c r="J10157" i="1"/>
  <c r="K10157" i="1" s="1"/>
  <c r="N10157" i="1"/>
  <c r="Q10157" i="1" s="1"/>
  <c r="J10158" i="1"/>
  <c r="K10158" i="1" s="1"/>
  <c r="N10158" i="1"/>
  <c r="Q10158" i="1" s="1"/>
  <c r="J10159" i="1"/>
  <c r="K10159" i="1" s="1"/>
  <c r="N10159" i="1"/>
  <c r="Q10159" i="1" s="1"/>
  <c r="J10160" i="1"/>
  <c r="K10160" i="1" s="1"/>
  <c r="N10160" i="1"/>
  <c r="Q10160" i="1" s="1"/>
  <c r="J10161" i="1"/>
  <c r="K10161" i="1" s="1"/>
  <c r="N10161" i="1"/>
  <c r="Q10161" i="1" s="1"/>
  <c r="J10162" i="1"/>
  <c r="K10162" i="1" s="1"/>
  <c r="N10162" i="1"/>
  <c r="Q10162" i="1" s="1"/>
  <c r="J10163" i="1"/>
  <c r="K10163" i="1" s="1"/>
  <c r="N10163" i="1"/>
  <c r="Q10163" i="1" s="1"/>
  <c r="J10164" i="1"/>
  <c r="K10164" i="1" s="1"/>
  <c r="N10164" i="1"/>
  <c r="Q10164" i="1" s="1"/>
  <c r="J10165" i="1"/>
  <c r="K10165" i="1" s="1"/>
  <c r="N10165" i="1"/>
  <c r="Q10165" i="1" s="1"/>
  <c r="J10166" i="1"/>
  <c r="K10166" i="1" s="1"/>
  <c r="N10166" i="1"/>
  <c r="Q10166" i="1" s="1"/>
  <c r="J10167" i="1"/>
  <c r="K10167" i="1" s="1"/>
  <c r="N10167" i="1"/>
  <c r="Q10167" i="1" s="1"/>
  <c r="J10168" i="1"/>
  <c r="K10168" i="1" s="1"/>
  <c r="N10168" i="1"/>
  <c r="Q10168" i="1" s="1"/>
  <c r="J10169" i="1"/>
  <c r="K10169" i="1" s="1"/>
  <c r="N10169" i="1"/>
  <c r="Q10169" i="1" s="1"/>
  <c r="J10170" i="1"/>
  <c r="K10170" i="1" s="1"/>
  <c r="N10170" i="1"/>
  <c r="Q10170" i="1" s="1"/>
  <c r="J10171" i="1"/>
  <c r="K10171" i="1" s="1"/>
  <c r="N10171" i="1"/>
  <c r="Q10171" i="1" s="1"/>
  <c r="J10172" i="1"/>
  <c r="K10172" i="1" s="1"/>
  <c r="N10172" i="1"/>
  <c r="Q10172" i="1" s="1"/>
  <c r="J10173" i="1"/>
  <c r="K10173" i="1" s="1"/>
  <c r="N10173" i="1"/>
  <c r="Q10173" i="1" s="1"/>
  <c r="J10174" i="1"/>
  <c r="K10174" i="1" s="1"/>
  <c r="N10174" i="1"/>
  <c r="Q10174" i="1" s="1"/>
  <c r="J10175" i="1"/>
  <c r="K10175" i="1" s="1"/>
  <c r="N10175" i="1"/>
  <c r="Q10175" i="1" s="1"/>
  <c r="J10176" i="1"/>
  <c r="K10176" i="1" s="1"/>
  <c r="N10176" i="1"/>
  <c r="Q10176" i="1" s="1"/>
  <c r="J10177" i="1"/>
  <c r="K10177" i="1" s="1"/>
  <c r="N10177" i="1"/>
  <c r="Q10177" i="1" s="1"/>
  <c r="J10178" i="1"/>
  <c r="K10178" i="1" s="1"/>
  <c r="N10178" i="1"/>
  <c r="Q10178" i="1" s="1"/>
  <c r="J10179" i="1"/>
  <c r="K10179" i="1" s="1"/>
  <c r="N10179" i="1"/>
  <c r="Q10179" i="1" s="1"/>
  <c r="J10180" i="1"/>
  <c r="K10180" i="1" s="1"/>
  <c r="N10180" i="1"/>
  <c r="Q10180" i="1" s="1"/>
  <c r="J10181" i="1"/>
  <c r="K10181" i="1" s="1"/>
  <c r="N10181" i="1"/>
  <c r="Q10181" i="1" s="1"/>
  <c r="J10182" i="1"/>
  <c r="K10182" i="1"/>
  <c r="N10182" i="1"/>
  <c r="Q10182" i="1" s="1"/>
  <c r="J10183" i="1"/>
  <c r="K10183" i="1" s="1"/>
  <c r="N10183" i="1"/>
  <c r="Q10183" i="1"/>
  <c r="J10184" i="1"/>
  <c r="K10184" i="1" s="1"/>
  <c r="N10184" i="1"/>
  <c r="Q10184" i="1" s="1"/>
  <c r="J10185" i="1"/>
  <c r="K10185" i="1" s="1"/>
  <c r="N10185" i="1"/>
  <c r="Q10185" i="1" s="1"/>
  <c r="J10186" i="1"/>
  <c r="K10186" i="1" s="1"/>
  <c r="N10186" i="1"/>
  <c r="Q10186" i="1" s="1"/>
  <c r="J10187" i="1"/>
  <c r="K10187" i="1" s="1"/>
  <c r="N10187" i="1"/>
  <c r="Q10187" i="1" s="1"/>
  <c r="J10188" i="1"/>
  <c r="K10188" i="1" s="1"/>
  <c r="N10188" i="1"/>
  <c r="Q10188" i="1" s="1"/>
  <c r="J10189" i="1"/>
  <c r="K10189" i="1" s="1"/>
  <c r="N10189" i="1"/>
  <c r="Q10189" i="1" s="1"/>
  <c r="J10190" i="1"/>
  <c r="K10190" i="1" s="1"/>
  <c r="N10190" i="1"/>
  <c r="Q10190" i="1" s="1"/>
  <c r="J10191" i="1"/>
  <c r="K10191" i="1" s="1"/>
  <c r="N10191" i="1"/>
  <c r="Q10191" i="1" s="1"/>
  <c r="J10192" i="1"/>
  <c r="K10192" i="1" s="1"/>
  <c r="N10192" i="1"/>
  <c r="Q10192" i="1" s="1"/>
  <c r="J10193" i="1"/>
  <c r="K10193" i="1" s="1"/>
  <c r="N10193" i="1"/>
  <c r="Q10193" i="1" s="1"/>
  <c r="J10194" i="1"/>
  <c r="K10194" i="1" s="1"/>
  <c r="N10194" i="1"/>
  <c r="Q10194" i="1" s="1"/>
  <c r="J10195" i="1"/>
  <c r="K10195" i="1" s="1"/>
  <c r="N10195" i="1"/>
  <c r="Q10195" i="1" s="1"/>
  <c r="J10196" i="1"/>
  <c r="K10196" i="1" s="1"/>
  <c r="N10196" i="1"/>
  <c r="Q10196" i="1" s="1"/>
  <c r="J10197" i="1"/>
  <c r="K10197" i="1" s="1"/>
  <c r="N10197" i="1"/>
  <c r="Q10197" i="1" s="1"/>
  <c r="J10198" i="1"/>
  <c r="K10198" i="1" s="1"/>
  <c r="N10198" i="1"/>
  <c r="Q10198" i="1" s="1"/>
  <c r="J10199" i="1"/>
  <c r="K10199" i="1" s="1"/>
  <c r="N10199" i="1"/>
  <c r="Q10199" i="1" s="1"/>
  <c r="J10200" i="1"/>
  <c r="K10200" i="1" s="1"/>
  <c r="N10200" i="1"/>
  <c r="Q10200" i="1" s="1"/>
  <c r="J10201" i="1"/>
  <c r="K10201" i="1" s="1"/>
  <c r="N10201" i="1"/>
  <c r="Q10201" i="1" s="1"/>
  <c r="J10202" i="1"/>
  <c r="K10202" i="1" s="1"/>
  <c r="N10202" i="1"/>
  <c r="Q10202" i="1" s="1"/>
  <c r="J10203" i="1"/>
  <c r="K10203" i="1" s="1"/>
  <c r="N10203" i="1"/>
  <c r="Q10203" i="1" s="1"/>
  <c r="J10204" i="1"/>
  <c r="K10204" i="1" s="1"/>
  <c r="N10204" i="1"/>
  <c r="Q10204" i="1" s="1"/>
  <c r="J10205" i="1"/>
  <c r="K10205" i="1" s="1"/>
  <c r="N10205" i="1"/>
  <c r="Q10205" i="1" s="1"/>
  <c r="J10206" i="1"/>
  <c r="K10206" i="1" s="1"/>
  <c r="N10206" i="1"/>
  <c r="Q10206" i="1" s="1"/>
  <c r="J10207" i="1"/>
  <c r="K10207" i="1" s="1"/>
  <c r="N10207" i="1"/>
  <c r="Q10207" i="1" s="1"/>
  <c r="J10208" i="1"/>
  <c r="K10208" i="1" s="1"/>
  <c r="N10208" i="1"/>
  <c r="Q10208" i="1" s="1"/>
  <c r="J10209" i="1"/>
  <c r="K10209" i="1" s="1"/>
  <c r="N10209" i="1"/>
  <c r="Q10209" i="1" s="1"/>
  <c r="J10210" i="1"/>
  <c r="K10210" i="1" s="1"/>
  <c r="N10210" i="1"/>
  <c r="Q10210" i="1" s="1"/>
  <c r="J10211" i="1"/>
  <c r="K10211" i="1" s="1"/>
  <c r="N10211" i="1"/>
  <c r="Q10211" i="1" s="1"/>
  <c r="J10212" i="1"/>
  <c r="K10212" i="1" s="1"/>
  <c r="N10212" i="1"/>
  <c r="Q10212" i="1" s="1"/>
  <c r="J10213" i="1"/>
  <c r="K10213" i="1" s="1"/>
  <c r="N10213" i="1"/>
  <c r="Q10213" i="1" s="1"/>
  <c r="J10214" i="1"/>
  <c r="K10214" i="1" s="1"/>
  <c r="N10214" i="1"/>
  <c r="Q10214" i="1" s="1"/>
  <c r="J10215" i="1"/>
  <c r="K10215" i="1" s="1"/>
  <c r="N10215" i="1"/>
  <c r="Q10215" i="1" s="1"/>
  <c r="J10216" i="1"/>
  <c r="K10216" i="1" s="1"/>
  <c r="N10216" i="1"/>
  <c r="Q10216" i="1" s="1"/>
  <c r="J10217" i="1"/>
  <c r="K10217" i="1" s="1"/>
  <c r="N10217" i="1"/>
  <c r="Q10217" i="1" s="1"/>
  <c r="J10218" i="1"/>
  <c r="K10218" i="1" s="1"/>
  <c r="N10218" i="1"/>
  <c r="Q10218" i="1" s="1"/>
  <c r="J10219" i="1"/>
  <c r="K10219" i="1" s="1"/>
  <c r="N10219" i="1"/>
  <c r="Q10219" i="1"/>
  <c r="J10220" i="1"/>
  <c r="K10220" i="1" s="1"/>
  <c r="N10220" i="1"/>
  <c r="Q10220" i="1" s="1"/>
  <c r="J10221" i="1"/>
  <c r="K10221" i="1" s="1"/>
  <c r="N10221" i="1"/>
  <c r="Q10221" i="1" s="1"/>
  <c r="J10222" i="1"/>
  <c r="K10222" i="1" s="1"/>
  <c r="N10222" i="1"/>
  <c r="Q10222" i="1" s="1"/>
  <c r="J10223" i="1"/>
  <c r="K10223" i="1" s="1"/>
  <c r="N10223" i="1"/>
  <c r="Q10223" i="1" s="1"/>
  <c r="J10224" i="1"/>
  <c r="K10224" i="1" s="1"/>
  <c r="N10224" i="1"/>
  <c r="Q10224" i="1" s="1"/>
  <c r="J10225" i="1"/>
  <c r="K10225" i="1" s="1"/>
  <c r="N10225" i="1"/>
  <c r="Q10225" i="1" s="1"/>
  <c r="J10226" i="1"/>
  <c r="K10226" i="1" s="1"/>
  <c r="N10226" i="1"/>
  <c r="Q10226" i="1" s="1"/>
  <c r="J10227" i="1"/>
  <c r="K10227" i="1" s="1"/>
  <c r="N10227" i="1"/>
  <c r="Q10227" i="1" s="1"/>
  <c r="J10228" i="1"/>
  <c r="K10228" i="1" s="1"/>
  <c r="N10228" i="1"/>
  <c r="Q10228" i="1" s="1"/>
  <c r="J10229" i="1"/>
  <c r="K10229" i="1" s="1"/>
  <c r="N10229" i="1"/>
  <c r="Q10229" i="1" s="1"/>
  <c r="J10230" i="1"/>
  <c r="K10230" i="1" s="1"/>
  <c r="N10230" i="1"/>
  <c r="Q10230" i="1" s="1"/>
  <c r="J10231" i="1"/>
  <c r="K10231" i="1" s="1"/>
  <c r="N10231" i="1"/>
  <c r="Q10231" i="1" s="1"/>
  <c r="J10232" i="1"/>
  <c r="K10232" i="1" s="1"/>
  <c r="N10232" i="1"/>
  <c r="Q10232" i="1" s="1"/>
  <c r="J10233" i="1"/>
  <c r="K10233" i="1" s="1"/>
  <c r="N10233" i="1"/>
  <c r="Q10233" i="1" s="1"/>
  <c r="J10234" i="1"/>
  <c r="K10234" i="1" s="1"/>
  <c r="N10234" i="1"/>
  <c r="Q10234" i="1" s="1"/>
  <c r="J10235" i="1"/>
  <c r="K10235" i="1" s="1"/>
  <c r="N10235" i="1"/>
  <c r="Q10235" i="1" s="1"/>
  <c r="J10236" i="1"/>
  <c r="K10236" i="1" s="1"/>
  <c r="N10236" i="1"/>
  <c r="Q10236" i="1" s="1"/>
  <c r="J10237" i="1"/>
  <c r="K10237" i="1" s="1"/>
  <c r="N10237" i="1"/>
  <c r="Q10237" i="1" s="1"/>
  <c r="J10238" i="1"/>
  <c r="K10238" i="1" s="1"/>
  <c r="N10238" i="1"/>
  <c r="Q10238" i="1" s="1"/>
  <c r="J10239" i="1"/>
  <c r="K10239" i="1" s="1"/>
  <c r="N10239" i="1"/>
  <c r="Q10239" i="1" s="1"/>
  <c r="J10240" i="1"/>
  <c r="K10240" i="1" s="1"/>
  <c r="N10240" i="1"/>
  <c r="Q10240" i="1" s="1"/>
  <c r="J10241" i="1"/>
  <c r="K10241" i="1" s="1"/>
  <c r="N10241" i="1"/>
  <c r="Q10241" i="1" s="1"/>
  <c r="J10242" i="1"/>
  <c r="K10242" i="1" s="1"/>
  <c r="N10242" i="1"/>
  <c r="Q10242" i="1" s="1"/>
  <c r="J10243" i="1"/>
  <c r="K10243" i="1" s="1"/>
  <c r="N10243" i="1"/>
  <c r="Q10243" i="1" s="1"/>
  <c r="J10244" i="1"/>
  <c r="K10244" i="1" s="1"/>
  <c r="N10244" i="1"/>
  <c r="Q10244" i="1" s="1"/>
  <c r="J10245" i="1"/>
  <c r="K10245" i="1" s="1"/>
  <c r="N10245" i="1"/>
  <c r="Q10245" i="1" s="1"/>
  <c r="J10246" i="1"/>
  <c r="K10246" i="1" s="1"/>
  <c r="N10246" i="1"/>
  <c r="Q10246" i="1" s="1"/>
  <c r="J10247" i="1"/>
  <c r="K10247" i="1" s="1"/>
  <c r="N10247" i="1"/>
  <c r="Q10247" i="1" s="1"/>
  <c r="J10248" i="1"/>
  <c r="K10248" i="1" s="1"/>
  <c r="N10248" i="1"/>
  <c r="Q10248" i="1" s="1"/>
  <c r="J10249" i="1"/>
  <c r="K10249" i="1" s="1"/>
  <c r="N10249" i="1"/>
  <c r="Q10249" i="1" s="1"/>
  <c r="J10250" i="1"/>
  <c r="K10250" i="1" s="1"/>
  <c r="N10250" i="1"/>
  <c r="Q10250" i="1" s="1"/>
  <c r="J10251" i="1"/>
  <c r="K10251" i="1" s="1"/>
  <c r="N10251" i="1"/>
  <c r="Q10251" i="1" s="1"/>
  <c r="J10252" i="1"/>
  <c r="K10252" i="1" s="1"/>
  <c r="N10252" i="1"/>
  <c r="Q10252" i="1" s="1"/>
  <c r="J10253" i="1"/>
  <c r="K10253" i="1" s="1"/>
  <c r="N10253" i="1"/>
  <c r="Q10253" i="1" s="1"/>
  <c r="J10254" i="1"/>
  <c r="K10254" i="1"/>
  <c r="N10254" i="1"/>
  <c r="Q10254" i="1" s="1"/>
  <c r="J10255" i="1"/>
  <c r="K10255" i="1" s="1"/>
  <c r="N10255" i="1"/>
  <c r="Q10255" i="1" s="1"/>
  <c r="J10256" i="1"/>
  <c r="K10256" i="1" s="1"/>
  <c r="N10256" i="1"/>
  <c r="Q10256" i="1" s="1"/>
  <c r="J10257" i="1"/>
  <c r="K10257" i="1" s="1"/>
  <c r="N10257" i="1"/>
  <c r="Q10257" i="1" s="1"/>
  <c r="J10258" i="1"/>
  <c r="K10258" i="1" s="1"/>
  <c r="N10258" i="1"/>
  <c r="Q10258" i="1" s="1"/>
  <c r="J10259" i="1"/>
  <c r="K10259" i="1" s="1"/>
  <c r="N10259" i="1"/>
  <c r="Q10259" i="1" s="1"/>
  <c r="J10260" i="1"/>
  <c r="K10260" i="1" s="1"/>
  <c r="N10260" i="1"/>
  <c r="Q10260" i="1" s="1"/>
  <c r="J10261" i="1"/>
  <c r="K10261" i="1" s="1"/>
  <c r="N10261" i="1"/>
  <c r="Q10261" i="1" s="1"/>
  <c r="J10262" i="1"/>
  <c r="K10262" i="1" s="1"/>
  <c r="N10262" i="1"/>
  <c r="Q10262" i="1" s="1"/>
  <c r="J10263" i="1"/>
  <c r="K10263" i="1" s="1"/>
  <c r="N10263" i="1"/>
  <c r="Q10263" i="1" s="1"/>
  <c r="J10264" i="1"/>
  <c r="K10264" i="1" s="1"/>
  <c r="N10264" i="1"/>
  <c r="Q10264" i="1" s="1"/>
  <c r="J10265" i="1"/>
  <c r="K10265" i="1" s="1"/>
  <c r="N10265" i="1"/>
  <c r="Q10265" i="1" s="1"/>
  <c r="J10266" i="1"/>
  <c r="K10266" i="1" s="1"/>
  <c r="N10266" i="1"/>
  <c r="Q10266" i="1" s="1"/>
  <c r="J10267" i="1"/>
  <c r="K10267" i="1" s="1"/>
  <c r="N10267" i="1"/>
  <c r="Q10267" i="1" s="1"/>
  <c r="J10268" i="1"/>
  <c r="K10268" i="1" s="1"/>
  <c r="N10268" i="1"/>
  <c r="Q10268" i="1" s="1"/>
  <c r="J10269" i="1"/>
  <c r="K10269" i="1" s="1"/>
  <c r="N10269" i="1"/>
  <c r="Q10269" i="1" s="1"/>
  <c r="J10270" i="1"/>
  <c r="K10270" i="1" s="1"/>
  <c r="N10270" i="1"/>
  <c r="Q10270" i="1" s="1"/>
  <c r="J10271" i="1"/>
  <c r="K10271" i="1" s="1"/>
  <c r="N10271" i="1"/>
  <c r="Q10271" i="1" s="1"/>
  <c r="J10272" i="1"/>
  <c r="K10272" i="1" s="1"/>
  <c r="N10272" i="1"/>
  <c r="Q10272" i="1" s="1"/>
  <c r="J10273" i="1"/>
  <c r="K10273" i="1" s="1"/>
  <c r="N10273" i="1"/>
  <c r="Q10273" i="1" s="1"/>
  <c r="J10274" i="1"/>
  <c r="K10274" i="1" s="1"/>
  <c r="N10274" i="1"/>
  <c r="Q10274" i="1" s="1"/>
  <c r="J10275" i="1"/>
  <c r="K10275" i="1" s="1"/>
  <c r="N10275" i="1"/>
  <c r="Q10275" i="1" s="1"/>
  <c r="J10276" i="1"/>
  <c r="K10276" i="1" s="1"/>
  <c r="N10276" i="1"/>
  <c r="Q10276" i="1" s="1"/>
  <c r="J10277" i="1"/>
  <c r="K10277" i="1" s="1"/>
  <c r="N10277" i="1"/>
  <c r="Q10277" i="1" s="1"/>
  <c r="J10278" i="1"/>
  <c r="K10278" i="1" s="1"/>
  <c r="N10278" i="1"/>
  <c r="Q10278" i="1" s="1"/>
  <c r="J10279" i="1"/>
  <c r="K10279" i="1" s="1"/>
  <c r="N10279" i="1"/>
  <c r="Q10279" i="1" s="1"/>
  <c r="J10280" i="1"/>
  <c r="K10280" i="1" s="1"/>
  <c r="N10280" i="1"/>
  <c r="Q10280" i="1" s="1"/>
  <c r="J10281" i="1"/>
  <c r="K10281" i="1" s="1"/>
  <c r="N10281" i="1"/>
  <c r="Q10281" i="1" s="1"/>
  <c r="J10282" i="1"/>
  <c r="K10282" i="1" s="1"/>
  <c r="N10282" i="1"/>
  <c r="Q10282" i="1" s="1"/>
  <c r="J10283" i="1"/>
  <c r="K10283" i="1" s="1"/>
  <c r="N10283" i="1"/>
  <c r="Q10283" i="1" s="1"/>
  <c r="J10284" i="1"/>
  <c r="K10284" i="1"/>
  <c r="N10284" i="1"/>
  <c r="Q10284" i="1" s="1"/>
  <c r="J10285" i="1"/>
  <c r="K10285" i="1" s="1"/>
  <c r="N10285" i="1"/>
  <c r="Q10285" i="1" s="1"/>
  <c r="J10286" i="1"/>
  <c r="K10286" i="1" s="1"/>
  <c r="N10286" i="1"/>
  <c r="Q10286" i="1" s="1"/>
  <c r="J10287" i="1"/>
  <c r="K10287" i="1" s="1"/>
  <c r="N10287" i="1"/>
  <c r="Q10287" i="1" s="1"/>
  <c r="J10288" i="1"/>
  <c r="K10288" i="1" s="1"/>
  <c r="N10288" i="1"/>
  <c r="Q10288" i="1" s="1"/>
  <c r="J10289" i="1"/>
  <c r="K10289" i="1" s="1"/>
  <c r="N10289" i="1"/>
  <c r="Q10289" i="1" s="1"/>
  <c r="J10290" i="1"/>
  <c r="K10290" i="1" s="1"/>
  <c r="N10290" i="1"/>
  <c r="Q10290" i="1"/>
  <c r="J10291" i="1"/>
  <c r="K10291" i="1" s="1"/>
  <c r="N10291" i="1"/>
  <c r="Q10291" i="1" s="1"/>
  <c r="J10292" i="1"/>
  <c r="K10292" i="1"/>
  <c r="N10292" i="1"/>
  <c r="Q10292" i="1" s="1"/>
  <c r="J10293" i="1"/>
  <c r="K10293" i="1" s="1"/>
  <c r="N10293" i="1"/>
  <c r="Q10293" i="1" s="1"/>
  <c r="J10294" i="1"/>
  <c r="K10294" i="1" s="1"/>
  <c r="N10294" i="1"/>
  <c r="Q10294" i="1" s="1"/>
  <c r="J10295" i="1"/>
  <c r="K10295" i="1" s="1"/>
  <c r="N10295" i="1"/>
  <c r="Q10295" i="1" s="1"/>
  <c r="J10296" i="1"/>
  <c r="K10296" i="1" s="1"/>
  <c r="N10296" i="1"/>
  <c r="Q10296" i="1" s="1"/>
  <c r="J10297" i="1"/>
  <c r="K10297" i="1" s="1"/>
  <c r="N10297" i="1"/>
  <c r="Q10297" i="1" s="1"/>
  <c r="J10298" i="1"/>
  <c r="K10298" i="1" s="1"/>
  <c r="N10298" i="1"/>
  <c r="Q10298" i="1" s="1"/>
  <c r="J10299" i="1"/>
  <c r="K10299" i="1" s="1"/>
  <c r="N10299" i="1"/>
  <c r="Q10299" i="1" s="1"/>
  <c r="J10300" i="1"/>
  <c r="K10300" i="1" s="1"/>
  <c r="N10300" i="1"/>
  <c r="Q10300" i="1" s="1"/>
  <c r="J10301" i="1"/>
  <c r="K10301" i="1" s="1"/>
  <c r="N10301" i="1"/>
  <c r="Q10301" i="1" s="1"/>
  <c r="J10302" i="1"/>
  <c r="K10302" i="1" s="1"/>
  <c r="N10302" i="1"/>
  <c r="Q10302" i="1" s="1"/>
  <c r="J10303" i="1"/>
  <c r="K10303" i="1" s="1"/>
  <c r="N10303" i="1"/>
  <c r="Q10303" i="1" s="1"/>
  <c r="J10304" i="1"/>
  <c r="K10304" i="1" s="1"/>
  <c r="N10304" i="1"/>
  <c r="Q10304" i="1" s="1"/>
  <c r="J10305" i="1"/>
  <c r="K10305" i="1" s="1"/>
  <c r="N10305" i="1"/>
  <c r="Q10305" i="1" s="1"/>
  <c r="J10306" i="1"/>
  <c r="K10306" i="1" s="1"/>
  <c r="N10306" i="1"/>
  <c r="Q10306" i="1" s="1"/>
  <c r="J10307" i="1"/>
  <c r="K10307" i="1"/>
  <c r="N10307" i="1"/>
  <c r="Q10307" i="1" s="1"/>
  <c r="J10308" i="1"/>
  <c r="K10308" i="1" s="1"/>
  <c r="N10308" i="1"/>
  <c r="Q10308" i="1" s="1"/>
  <c r="J10309" i="1"/>
  <c r="K10309" i="1" s="1"/>
  <c r="N10309" i="1"/>
  <c r="Q10309" i="1" s="1"/>
  <c r="J10310" i="1"/>
  <c r="K10310" i="1" s="1"/>
  <c r="N10310" i="1"/>
  <c r="Q10310" i="1" s="1"/>
  <c r="J10311" i="1"/>
  <c r="K10311" i="1" s="1"/>
  <c r="N10311" i="1"/>
  <c r="Q10311" i="1" s="1"/>
  <c r="J10312" i="1"/>
  <c r="K10312" i="1" s="1"/>
  <c r="N10312" i="1"/>
  <c r="Q10312" i="1" s="1"/>
  <c r="J10313" i="1"/>
  <c r="K10313" i="1" s="1"/>
  <c r="N10313" i="1"/>
  <c r="Q10313" i="1" s="1"/>
  <c r="J10314" i="1"/>
  <c r="K10314" i="1" s="1"/>
  <c r="N10314" i="1"/>
  <c r="Q10314" i="1" s="1"/>
  <c r="J10315" i="1"/>
  <c r="K10315" i="1" s="1"/>
  <c r="N10315" i="1"/>
  <c r="Q10315" i="1" s="1"/>
  <c r="J10316" i="1"/>
  <c r="K10316" i="1" s="1"/>
  <c r="N10316" i="1"/>
  <c r="Q10316" i="1" s="1"/>
  <c r="J10317" i="1"/>
  <c r="K10317" i="1" s="1"/>
  <c r="N10317" i="1"/>
  <c r="Q10317" i="1" s="1"/>
  <c r="J10318" i="1"/>
  <c r="K10318" i="1" s="1"/>
  <c r="N10318" i="1"/>
  <c r="Q10318" i="1" s="1"/>
  <c r="J10319" i="1"/>
  <c r="K10319" i="1" s="1"/>
  <c r="N10319" i="1"/>
  <c r="Q10319" i="1" s="1"/>
  <c r="J10320" i="1"/>
  <c r="K10320" i="1"/>
  <c r="N10320" i="1"/>
  <c r="Q10320" i="1" s="1"/>
  <c r="J10321" i="1"/>
  <c r="K10321" i="1" s="1"/>
  <c r="N10321" i="1"/>
  <c r="Q10321" i="1" s="1"/>
  <c r="J10322" i="1"/>
  <c r="K10322" i="1" s="1"/>
  <c r="N10322" i="1"/>
  <c r="Q10322" i="1" s="1"/>
  <c r="J10323" i="1"/>
  <c r="K10323" i="1" s="1"/>
  <c r="N10323" i="1"/>
  <c r="Q10323" i="1" s="1"/>
  <c r="J10324" i="1"/>
  <c r="K10324" i="1" s="1"/>
  <c r="N10324" i="1"/>
  <c r="Q10324" i="1" s="1"/>
  <c r="J10325" i="1"/>
  <c r="K10325" i="1"/>
  <c r="N10325" i="1"/>
  <c r="Q10325" i="1" s="1"/>
  <c r="J10326" i="1"/>
  <c r="K10326" i="1" s="1"/>
  <c r="N10326" i="1"/>
  <c r="Q10326" i="1" s="1"/>
  <c r="J10327" i="1"/>
  <c r="K10327" i="1" s="1"/>
  <c r="N10327" i="1"/>
  <c r="Q10327" i="1" s="1"/>
  <c r="J10328" i="1"/>
  <c r="K10328" i="1" s="1"/>
  <c r="N10328" i="1"/>
  <c r="Q10328" i="1" s="1"/>
  <c r="J10329" i="1"/>
  <c r="K10329" i="1" s="1"/>
  <c r="N10329" i="1"/>
  <c r="Q10329" i="1" s="1"/>
  <c r="J10330" i="1"/>
  <c r="K10330" i="1" s="1"/>
  <c r="N10330" i="1"/>
  <c r="Q10330" i="1" s="1"/>
  <c r="J10331" i="1"/>
  <c r="K10331" i="1" s="1"/>
  <c r="N10331" i="1"/>
  <c r="Q10331" i="1" s="1"/>
  <c r="J10332" i="1"/>
  <c r="K10332" i="1" s="1"/>
  <c r="N10332" i="1"/>
  <c r="Q10332" i="1" s="1"/>
  <c r="J10333" i="1"/>
  <c r="K10333" i="1" s="1"/>
  <c r="N10333" i="1"/>
  <c r="Q10333" i="1" s="1"/>
  <c r="J10334" i="1"/>
  <c r="K10334" i="1" s="1"/>
  <c r="N10334" i="1"/>
  <c r="Q10334" i="1" s="1"/>
  <c r="J10335" i="1"/>
  <c r="K10335" i="1" s="1"/>
  <c r="N10335" i="1"/>
  <c r="Q10335" i="1" s="1"/>
  <c r="J10336" i="1"/>
  <c r="K10336" i="1" s="1"/>
  <c r="N10336" i="1"/>
  <c r="Q10336" i="1" s="1"/>
  <c r="J10337" i="1"/>
  <c r="K10337" i="1" s="1"/>
  <c r="N10337" i="1"/>
  <c r="Q10337" i="1" s="1"/>
  <c r="J10338" i="1"/>
  <c r="K10338" i="1" s="1"/>
  <c r="N10338" i="1"/>
  <c r="Q10338" i="1" s="1"/>
  <c r="J10339" i="1"/>
  <c r="K10339" i="1" s="1"/>
  <c r="N10339" i="1"/>
  <c r="Q10339" i="1" s="1"/>
  <c r="J10340" i="1"/>
  <c r="K10340" i="1" s="1"/>
  <c r="N10340" i="1"/>
  <c r="Q10340" i="1" s="1"/>
  <c r="J10341" i="1"/>
  <c r="K10341" i="1" s="1"/>
  <c r="N10341" i="1"/>
  <c r="Q10341" i="1" s="1"/>
  <c r="J10342" i="1"/>
  <c r="K10342" i="1"/>
  <c r="N10342" i="1"/>
  <c r="Q10342" i="1" s="1"/>
  <c r="J10343" i="1"/>
  <c r="K10343" i="1" s="1"/>
  <c r="N10343" i="1"/>
  <c r="Q10343" i="1" s="1"/>
  <c r="J10344" i="1"/>
  <c r="K10344" i="1" s="1"/>
  <c r="N10344" i="1"/>
  <c r="Q10344" i="1" s="1"/>
  <c r="J10345" i="1"/>
  <c r="K10345" i="1" s="1"/>
  <c r="N10345" i="1"/>
  <c r="Q10345" i="1" s="1"/>
  <c r="J10346" i="1"/>
  <c r="K10346" i="1" s="1"/>
  <c r="N10346" i="1"/>
  <c r="Q10346" i="1" s="1"/>
  <c r="J10347" i="1"/>
  <c r="K10347" i="1" s="1"/>
  <c r="N10347" i="1"/>
  <c r="Q10347" i="1" s="1"/>
  <c r="J10348" i="1"/>
  <c r="K10348" i="1" s="1"/>
  <c r="N10348" i="1"/>
  <c r="Q10348" i="1" s="1"/>
  <c r="J10349" i="1"/>
  <c r="K10349" i="1" s="1"/>
  <c r="N10349" i="1"/>
  <c r="Q10349" i="1" s="1"/>
  <c r="J10350" i="1"/>
  <c r="K10350" i="1" s="1"/>
  <c r="N10350" i="1"/>
  <c r="Q10350" i="1" s="1"/>
  <c r="J10351" i="1"/>
  <c r="K10351" i="1" s="1"/>
  <c r="N10351" i="1"/>
  <c r="Q10351" i="1" s="1"/>
  <c r="J10352" i="1"/>
  <c r="K10352" i="1" s="1"/>
  <c r="N10352" i="1"/>
  <c r="Q10352" i="1" s="1"/>
  <c r="J10353" i="1"/>
  <c r="K10353" i="1" s="1"/>
  <c r="N10353" i="1"/>
  <c r="Q10353" i="1" s="1"/>
  <c r="J10354" i="1"/>
  <c r="K10354" i="1" s="1"/>
  <c r="N10354" i="1"/>
  <c r="Q10354" i="1" s="1"/>
  <c r="J10355" i="1"/>
  <c r="K10355" i="1" s="1"/>
  <c r="N10355" i="1"/>
  <c r="Q10355" i="1" s="1"/>
  <c r="J10356" i="1"/>
  <c r="K10356" i="1" s="1"/>
  <c r="N10356" i="1"/>
  <c r="Q10356" i="1" s="1"/>
  <c r="J10357" i="1"/>
  <c r="K10357" i="1" s="1"/>
  <c r="N10357" i="1"/>
  <c r="Q10357" i="1" s="1"/>
  <c r="J10358" i="1"/>
  <c r="K10358" i="1" s="1"/>
  <c r="N10358" i="1"/>
  <c r="Q10358" i="1" s="1"/>
  <c r="J10359" i="1"/>
  <c r="K10359" i="1" s="1"/>
  <c r="N10359" i="1"/>
  <c r="Q10359" i="1" s="1"/>
  <c r="J10360" i="1"/>
  <c r="K10360" i="1" s="1"/>
  <c r="N10360" i="1"/>
  <c r="Q10360" i="1" s="1"/>
  <c r="J10361" i="1"/>
  <c r="K10361" i="1" s="1"/>
  <c r="N10361" i="1"/>
  <c r="Q10361" i="1" s="1"/>
  <c r="J10362" i="1"/>
  <c r="K10362" i="1" s="1"/>
  <c r="N10362" i="1"/>
  <c r="Q10362" i="1" s="1"/>
  <c r="J10363" i="1"/>
  <c r="K10363" i="1" s="1"/>
  <c r="N10363" i="1"/>
  <c r="Q10363" i="1" s="1"/>
  <c r="J10364" i="1"/>
  <c r="K10364" i="1" s="1"/>
  <c r="N10364" i="1"/>
  <c r="Q10364" i="1" s="1"/>
  <c r="J10365" i="1"/>
  <c r="K10365" i="1" s="1"/>
  <c r="N10365" i="1"/>
  <c r="Q10365" i="1" s="1"/>
  <c r="J10366" i="1"/>
  <c r="K10366" i="1" s="1"/>
  <c r="N10366" i="1"/>
  <c r="Q10366" i="1" s="1"/>
  <c r="J10367" i="1"/>
  <c r="K10367" i="1" s="1"/>
  <c r="N10367" i="1"/>
  <c r="Q10367" i="1" s="1"/>
  <c r="J10368" i="1"/>
  <c r="K10368" i="1" s="1"/>
  <c r="N10368" i="1"/>
  <c r="Q10368" i="1" s="1"/>
  <c r="J10369" i="1"/>
  <c r="K10369" i="1" s="1"/>
  <c r="N10369" i="1"/>
  <c r="Q10369" i="1" s="1"/>
  <c r="J10370" i="1"/>
  <c r="K10370" i="1"/>
  <c r="N10370" i="1"/>
  <c r="Q10370" i="1" s="1"/>
  <c r="J10371" i="1"/>
  <c r="K10371" i="1" s="1"/>
  <c r="N10371" i="1"/>
  <c r="Q10371" i="1"/>
  <c r="J10372" i="1"/>
  <c r="K10372" i="1" s="1"/>
  <c r="N10372" i="1"/>
  <c r="Q10372" i="1" s="1"/>
  <c r="J10373" i="1"/>
  <c r="K10373" i="1"/>
  <c r="N10373" i="1"/>
  <c r="Q10373" i="1" s="1"/>
  <c r="J10374" i="1"/>
  <c r="K10374" i="1" s="1"/>
  <c r="N10374" i="1"/>
  <c r="Q10374" i="1" s="1"/>
  <c r="J10375" i="1"/>
  <c r="K10375" i="1" s="1"/>
  <c r="N10375" i="1"/>
  <c r="Q10375" i="1" s="1"/>
  <c r="J10376" i="1"/>
  <c r="K10376" i="1" s="1"/>
  <c r="N10376" i="1"/>
  <c r="Q10376" i="1" s="1"/>
  <c r="J10377" i="1"/>
  <c r="K10377" i="1" s="1"/>
  <c r="N10377" i="1"/>
  <c r="Q10377" i="1" s="1"/>
  <c r="J10378" i="1"/>
  <c r="K10378" i="1" s="1"/>
  <c r="N10378" i="1"/>
  <c r="Q10378" i="1" s="1"/>
  <c r="J10379" i="1"/>
  <c r="K10379" i="1" s="1"/>
  <c r="N10379" i="1"/>
  <c r="Q10379" i="1" s="1"/>
  <c r="J10380" i="1"/>
  <c r="K10380" i="1" s="1"/>
  <c r="N10380" i="1"/>
  <c r="Q10380" i="1" s="1"/>
  <c r="J10381" i="1"/>
  <c r="K10381" i="1" s="1"/>
  <c r="N10381" i="1"/>
  <c r="Q10381" i="1" s="1"/>
  <c r="J10382" i="1"/>
  <c r="K10382" i="1"/>
  <c r="N10382" i="1"/>
  <c r="Q10382" i="1" s="1"/>
  <c r="J10383" i="1"/>
  <c r="K10383" i="1" s="1"/>
  <c r="N10383" i="1"/>
  <c r="Q10383" i="1"/>
  <c r="J10384" i="1"/>
  <c r="K10384" i="1" s="1"/>
  <c r="N10384" i="1"/>
  <c r="Q10384" i="1" s="1"/>
  <c r="J10385" i="1"/>
  <c r="K10385" i="1" s="1"/>
  <c r="N10385" i="1"/>
  <c r="Q10385" i="1" s="1"/>
  <c r="J10386" i="1"/>
  <c r="K10386" i="1" s="1"/>
  <c r="N10386" i="1"/>
  <c r="Q10386" i="1"/>
  <c r="J10387" i="1"/>
  <c r="K10387" i="1" s="1"/>
  <c r="N10387" i="1"/>
  <c r="Q10387" i="1" s="1"/>
  <c r="J10388" i="1"/>
  <c r="K10388" i="1" s="1"/>
  <c r="N10388" i="1"/>
  <c r="Q10388" i="1" s="1"/>
  <c r="J10389" i="1"/>
  <c r="K10389" i="1" s="1"/>
  <c r="N10389" i="1"/>
  <c r="Q10389" i="1" s="1"/>
  <c r="J10390" i="1"/>
  <c r="K10390" i="1" s="1"/>
  <c r="N10390" i="1"/>
  <c r="Q10390" i="1" s="1"/>
  <c r="J10391" i="1"/>
  <c r="K10391" i="1" s="1"/>
  <c r="N10391" i="1"/>
  <c r="Q10391" i="1" s="1"/>
  <c r="J10392" i="1"/>
  <c r="K10392" i="1" s="1"/>
  <c r="N10392" i="1"/>
  <c r="Q10392" i="1" s="1"/>
  <c r="H10028" i="1"/>
  <c r="H10029" i="1"/>
  <c r="H10030" i="1"/>
  <c r="H10031" i="1"/>
  <c r="H10032" i="1"/>
  <c r="H10033" i="1"/>
  <c r="H10034" i="1"/>
  <c r="H10035" i="1"/>
  <c r="H10036" i="1"/>
  <c r="H10037" i="1"/>
  <c r="H10038" i="1"/>
  <c r="H10039" i="1"/>
  <c r="H10040" i="1"/>
  <c r="H10041" i="1"/>
  <c r="H10042" i="1"/>
  <c r="H10043" i="1"/>
  <c r="H10044" i="1"/>
  <c r="H10045" i="1"/>
  <c r="H10046" i="1"/>
  <c r="H10047" i="1"/>
  <c r="H10048" i="1"/>
  <c r="H10049" i="1"/>
  <c r="H10050" i="1"/>
  <c r="H10051" i="1"/>
  <c r="H10052" i="1"/>
  <c r="H10053" i="1"/>
  <c r="H10054" i="1"/>
  <c r="H10055" i="1"/>
  <c r="H10056" i="1"/>
  <c r="H10057" i="1"/>
  <c r="H10058" i="1"/>
  <c r="H10059" i="1"/>
  <c r="H10060" i="1"/>
  <c r="H10061" i="1"/>
  <c r="H10062" i="1"/>
  <c r="H10063" i="1"/>
  <c r="H10064" i="1"/>
  <c r="H10065" i="1"/>
  <c r="H10066" i="1"/>
  <c r="H10067" i="1"/>
  <c r="H10068" i="1"/>
  <c r="H10069" i="1"/>
  <c r="H10070" i="1"/>
  <c r="H10071" i="1"/>
  <c r="H10072" i="1"/>
  <c r="H10073" i="1"/>
  <c r="H10074" i="1"/>
  <c r="H10075" i="1"/>
  <c r="H10076" i="1"/>
  <c r="H10077" i="1"/>
  <c r="H10078" i="1"/>
  <c r="H10079" i="1"/>
  <c r="H10080" i="1"/>
  <c r="H10081" i="1"/>
  <c r="H10082" i="1"/>
  <c r="H10083" i="1"/>
  <c r="H10084" i="1"/>
  <c r="H10085" i="1"/>
  <c r="H10086" i="1"/>
  <c r="H10087" i="1"/>
  <c r="H10088" i="1"/>
  <c r="H10089" i="1"/>
  <c r="H10090" i="1"/>
  <c r="H10091" i="1"/>
  <c r="H10092" i="1"/>
  <c r="H10093" i="1"/>
  <c r="H10094" i="1"/>
  <c r="H10095" i="1"/>
  <c r="H10096" i="1"/>
  <c r="H10097" i="1"/>
  <c r="H10098" i="1"/>
  <c r="H10099" i="1"/>
  <c r="H10100" i="1"/>
  <c r="H10101" i="1"/>
  <c r="H10102" i="1"/>
  <c r="H10103" i="1"/>
  <c r="H10104" i="1"/>
  <c r="H10105" i="1"/>
  <c r="H10106" i="1"/>
  <c r="H10107" i="1"/>
  <c r="H10108" i="1"/>
  <c r="H10109" i="1"/>
  <c r="H10110" i="1"/>
  <c r="H10111" i="1"/>
  <c r="H10112" i="1"/>
  <c r="H10113" i="1"/>
  <c r="H10114" i="1"/>
  <c r="H10115" i="1"/>
  <c r="H10116" i="1"/>
  <c r="H10117" i="1"/>
  <c r="H10118" i="1"/>
  <c r="H10119" i="1"/>
  <c r="H10120" i="1"/>
  <c r="H10121" i="1"/>
  <c r="H10122" i="1"/>
  <c r="H10123" i="1"/>
  <c r="H10124" i="1"/>
  <c r="H10125" i="1"/>
  <c r="H10126" i="1"/>
  <c r="H10127" i="1"/>
  <c r="H10128" i="1"/>
  <c r="H10129" i="1"/>
  <c r="H10130" i="1"/>
  <c r="H10131" i="1"/>
  <c r="H10132" i="1"/>
  <c r="H10133" i="1"/>
  <c r="H10134" i="1"/>
  <c r="H10135" i="1"/>
  <c r="H10136" i="1"/>
  <c r="H10137" i="1"/>
  <c r="H10138" i="1"/>
  <c r="H10139" i="1"/>
  <c r="H10140" i="1"/>
  <c r="H10141" i="1"/>
  <c r="H10142" i="1"/>
  <c r="H10143" i="1"/>
  <c r="H10144" i="1"/>
  <c r="H10145" i="1"/>
  <c r="H10146" i="1"/>
  <c r="H10147" i="1"/>
  <c r="H10148" i="1"/>
  <c r="H10149" i="1"/>
  <c r="H10150" i="1"/>
  <c r="H10151" i="1"/>
  <c r="H10152" i="1"/>
  <c r="H10153" i="1"/>
  <c r="H10154" i="1"/>
  <c r="H10155" i="1"/>
  <c r="H10156" i="1"/>
  <c r="H10157" i="1"/>
  <c r="H10158" i="1"/>
  <c r="H10159" i="1"/>
  <c r="H10160" i="1"/>
  <c r="H10161" i="1"/>
  <c r="H10162" i="1"/>
  <c r="H10163" i="1"/>
  <c r="H10164" i="1"/>
  <c r="H10165" i="1"/>
  <c r="H10166" i="1"/>
  <c r="H10167" i="1"/>
  <c r="H10168" i="1"/>
  <c r="H10169" i="1"/>
  <c r="H10170" i="1"/>
  <c r="H10171" i="1"/>
  <c r="H10172" i="1"/>
  <c r="H10173" i="1"/>
  <c r="H10174" i="1"/>
  <c r="H10175" i="1"/>
  <c r="H10176" i="1"/>
  <c r="H10177" i="1"/>
  <c r="H10178" i="1"/>
  <c r="H10179" i="1"/>
  <c r="H10180" i="1"/>
  <c r="H10181" i="1"/>
  <c r="H10182" i="1"/>
  <c r="H10183" i="1"/>
  <c r="H10184" i="1"/>
  <c r="H10185" i="1"/>
  <c r="H10186" i="1"/>
  <c r="H10187" i="1"/>
  <c r="H10188" i="1"/>
  <c r="H10189" i="1"/>
  <c r="H10190" i="1"/>
  <c r="H10191" i="1"/>
  <c r="H10192" i="1"/>
  <c r="H10193" i="1"/>
  <c r="H10194" i="1"/>
  <c r="H10195" i="1"/>
  <c r="H10196" i="1"/>
  <c r="H10197" i="1"/>
  <c r="H10198" i="1"/>
  <c r="H10199" i="1"/>
  <c r="H10200" i="1"/>
  <c r="H10201" i="1"/>
  <c r="H10202" i="1"/>
  <c r="H10203" i="1"/>
  <c r="H10204" i="1"/>
  <c r="H10205" i="1"/>
  <c r="H10206" i="1"/>
  <c r="H10207" i="1"/>
  <c r="H10208" i="1"/>
  <c r="H10209" i="1"/>
  <c r="H10210" i="1"/>
  <c r="H10211" i="1"/>
  <c r="H10212" i="1"/>
  <c r="H10213" i="1"/>
  <c r="H10214" i="1"/>
  <c r="H10215" i="1"/>
  <c r="H10216" i="1"/>
  <c r="H10217" i="1"/>
  <c r="H10218" i="1"/>
  <c r="H10219" i="1"/>
  <c r="H10220" i="1"/>
  <c r="H10221" i="1"/>
  <c r="H10222" i="1"/>
  <c r="H10223" i="1"/>
  <c r="H10224" i="1"/>
  <c r="H10225" i="1"/>
  <c r="H10226" i="1"/>
  <c r="H10227" i="1"/>
  <c r="H10228" i="1"/>
  <c r="H10229" i="1"/>
  <c r="H10230" i="1"/>
  <c r="H10231" i="1"/>
  <c r="H10232" i="1"/>
  <c r="H10233" i="1"/>
  <c r="H10234" i="1"/>
  <c r="H10235" i="1"/>
  <c r="H10236" i="1"/>
  <c r="H10237" i="1"/>
  <c r="H10238" i="1"/>
  <c r="H10239" i="1"/>
  <c r="H10240" i="1"/>
  <c r="H10241" i="1"/>
  <c r="H10242" i="1"/>
  <c r="H10243" i="1"/>
  <c r="H10244" i="1"/>
  <c r="H10245" i="1"/>
  <c r="H10246" i="1"/>
  <c r="H10247" i="1"/>
  <c r="H10248" i="1"/>
  <c r="H10249" i="1"/>
  <c r="H10250" i="1"/>
  <c r="H10251" i="1"/>
  <c r="H10252" i="1"/>
  <c r="H10253" i="1"/>
  <c r="H10254" i="1"/>
  <c r="H10255" i="1"/>
  <c r="H10256" i="1"/>
  <c r="H10257" i="1"/>
  <c r="H10258" i="1"/>
  <c r="H10259" i="1"/>
  <c r="H10260" i="1"/>
  <c r="H10261" i="1"/>
  <c r="H10262" i="1"/>
  <c r="H10263" i="1"/>
  <c r="H10264" i="1"/>
  <c r="H10265" i="1"/>
  <c r="H10266" i="1"/>
  <c r="H10267" i="1"/>
  <c r="H10268" i="1"/>
  <c r="H10269" i="1"/>
  <c r="H10270" i="1"/>
  <c r="H10271" i="1"/>
  <c r="H10272" i="1"/>
  <c r="H10273" i="1"/>
  <c r="H10274" i="1"/>
  <c r="H10275" i="1"/>
  <c r="H10276" i="1"/>
  <c r="H10277" i="1"/>
  <c r="H10278" i="1"/>
  <c r="H10279" i="1"/>
  <c r="H10280" i="1"/>
  <c r="H10281" i="1"/>
  <c r="H10282" i="1"/>
  <c r="H10283" i="1"/>
  <c r="H10284" i="1"/>
  <c r="H10285" i="1"/>
  <c r="H10286" i="1"/>
  <c r="H10287" i="1"/>
  <c r="H10288" i="1"/>
  <c r="H10289" i="1"/>
  <c r="H10290" i="1"/>
  <c r="H10291" i="1"/>
  <c r="H10292" i="1"/>
  <c r="H10293" i="1"/>
  <c r="H10294" i="1"/>
  <c r="H10295" i="1"/>
  <c r="H10296" i="1"/>
  <c r="H10297" i="1"/>
  <c r="H10298" i="1"/>
  <c r="H10299" i="1"/>
  <c r="H10300" i="1"/>
  <c r="H10301" i="1"/>
  <c r="H10302" i="1"/>
  <c r="H10303" i="1"/>
  <c r="H10304" i="1"/>
  <c r="H10305" i="1"/>
  <c r="H10306" i="1"/>
  <c r="H10307" i="1"/>
  <c r="H10308" i="1"/>
  <c r="H10309" i="1"/>
  <c r="H10310" i="1"/>
  <c r="H10311" i="1"/>
  <c r="H10312" i="1"/>
  <c r="H10313" i="1"/>
  <c r="H10314" i="1"/>
  <c r="H10315" i="1"/>
  <c r="H10316" i="1"/>
  <c r="H10317" i="1"/>
  <c r="H10318" i="1"/>
  <c r="H10319" i="1"/>
  <c r="H10320" i="1"/>
  <c r="H10321" i="1"/>
  <c r="H10322" i="1"/>
  <c r="H10323" i="1"/>
  <c r="H10324" i="1"/>
  <c r="H10325" i="1"/>
  <c r="H10326" i="1"/>
  <c r="H10327" i="1"/>
  <c r="H10328" i="1"/>
  <c r="H10329" i="1"/>
  <c r="H10330" i="1"/>
  <c r="H10331" i="1"/>
  <c r="H10332" i="1"/>
  <c r="H10333" i="1"/>
  <c r="H10334" i="1"/>
  <c r="H10335" i="1"/>
  <c r="H10336" i="1"/>
  <c r="H10337" i="1"/>
  <c r="H10338" i="1"/>
  <c r="H10339" i="1"/>
  <c r="H10340" i="1"/>
  <c r="H10341" i="1"/>
  <c r="H10342" i="1"/>
  <c r="H10343" i="1"/>
  <c r="H10344" i="1"/>
  <c r="H10345" i="1"/>
  <c r="H10346" i="1"/>
  <c r="H10347" i="1"/>
  <c r="H10348" i="1"/>
  <c r="H10349" i="1"/>
  <c r="H10350" i="1"/>
  <c r="H10351" i="1"/>
  <c r="H10352" i="1"/>
  <c r="H10353" i="1"/>
  <c r="H10354" i="1"/>
  <c r="H10355" i="1"/>
  <c r="H10356" i="1"/>
  <c r="H10357" i="1"/>
  <c r="H10358" i="1"/>
  <c r="H10359" i="1"/>
  <c r="H10360" i="1"/>
  <c r="H10361" i="1"/>
  <c r="H10362" i="1"/>
  <c r="H10363" i="1"/>
  <c r="H10364" i="1"/>
  <c r="H10365" i="1"/>
  <c r="H10366" i="1"/>
  <c r="H10367" i="1"/>
  <c r="H10368" i="1"/>
  <c r="H10369" i="1"/>
  <c r="H10370" i="1"/>
  <c r="H10371" i="1"/>
  <c r="H10372" i="1"/>
  <c r="H10373" i="1"/>
  <c r="H10374" i="1"/>
  <c r="H10375" i="1"/>
  <c r="H10376" i="1"/>
  <c r="H10377" i="1"/>
  <c r="H10378" i="1"/>
  <c r="H10379" i="1"/>
  <c r="H10380" i="1"/>
  <c r="H10381" i="1"/>
  <c r="H10382" i="1"/>
  <c r="H10383" i="1"/>
  <c r="H10384" i="1"/>
  <c r="H10385" i="1"/>
  <c r="H10386" i="1"/>
  <c r="H10387" i="1"/>
  <c r="H10388" i="1"/>
  <c r="H10389" i="1"/>
  <c r="H10390" i="1"/>
  <c r="H10391" i="1"/>
  <c r="H10392" i="1"/>
  <c r="X156" i="1" l="1"/>
  <c r="Q10028" i="1"/>
  <c r="V156" i="1" s="1"/>
  <c r="Q10059" i="1"/>
  <c r="AD156" i="1"/>
  <c r="AC155" i="1"/>
  <c r="AB155" i="1"/>
  <c r="N9906" i="1" l="1"/>
  <c r="Q9906" i="1" s="1"/>
  <c r="N9783" i="1" l="1"/>
  <c r="Q9783" i="1" s="1"/>
  <c r="N9662" i="1" l="1"/>
  <c r="Q9662" i="1" l="1"/>
  <c r="AC154" i="1"/>
  <c r="AC153" i="1"/>
  <c r="AC152" i="1"/>
  <c r="AC151" i="1"/>
  <c r="AB154" i="1"/>
  <c r="AB153" i="1"/>
  <c r="AB152" i="1"/>
  <c r="H9671" i="1"/>
  <c r="J9671" i="1"/>
  <c r="K9671" i="1" s="1"/>
  <c r="N9671" i="1"/>
  <c r="Q9671" i="1" s="1"/>
  <c r="H9672" i="1"/>
  <c r="J9672" i="1"/>
  <c r="K9672" i="1" s="1"/>
  <c r="N9672" i="1"/>
  <c r="Q9672" i="1" s="1"/>
  <c r="H9673" i="1"/>
  <c r="J9673" i="1"/>
  <c r="K9673" i="1" s="1"/>
  <c r="N9673" i="1"/>
  <c r="Q9673" i="1" s="1"/>
  <c r="H9674" i="1"/>
  <c r="J9674" i="1"/>
  <c r="K9674" i="1" s="1"/>
  <c r="N9674" i="1"/>
  <c r="Q9674" i="1" s="1"/>
  <c r="H9675" i="1"/>
  <c r="J9675" i="1"/>
  <c r="K9675" i="1" s="1"/>
  <c r="N9675" i="1"/>
  <c r="Q9675" i="1" s="1"/>
  <c r="H9676" i="1"/>
  <c r="J9676" i="1"/>
  <c r="K9676" i="1" s="1"/>
  <c r="N9676" i="1"/>
  <c r="Q9676" i="1" s="1"/>
  <c r="H9677" i="1"/>
  <c r="J9677" i="1"/>
  <c r="K9677" i="1" s="1"/>
  <c r="N9677" i="1"/>
  <c r="Q9677" i="1" s="1"/>
  <c r="H9678" i="1"/>
  <c r="J9678" i="1"/>
  <c r="K9678" i="1" s="1"/>
  <c r="N9678" i="1"/>
  <c r="Q9678" i="1" s="1"/>
  <c r="H9679" i="1"/>
  <c r="J9679" i="1"/>
  <c r="K9679" i="1" s="1"/>
  <c r="N9679" i="1"/>
  <c r="Q9679" i="1" s="1"/>
  <c r="H9680" i="1"/>
  <c r="J9680" i="1"/>
  <c r="K9680" i="1" s="1"/>
  <c r="N9680" i="1"/>
  <c r="Q9680" i="1" s="1"/>
  <c r="H9681" i="1"/>
  <c r="J9681" i="1"/>
  <c r="K9681" i="1" s="1"/>
  <c r="N9681" i="1"/>
  <c r="Q9681" i="1" s="1"/>
  <c r="H9682" i="1"/>
  <c r="J9682" i="1"/>
  <c r="K9682" i="1" s="1"/>
  <c r="N9682" i="1"/>
  <c r="Q9682" i="1" s="1"/>
  <c r="H9683" i="1"/>
  <c r="J9683" i="1"/>
  <c r="K9683" i="1" s="1"/>
  <c r="N9683" i="1"/>
  <c r="Q9683" i="1" s="1"/>
  <c r="H9684" i="1"/>
  <c r="J9684" i="1"/>
  <c r="K9684" i="1" s="1"/>
  <c r="N9684" i="1"/>
  <c r="Q9684" i="1" s="1"/>
  <c r="H9685" i="1"/>
  <c r="J9685" i="1"/>
  <c r="K9685" i="1" s="1"/>
  <c r="N9685" i="1"/>
  <c r="Q9685" i="1" s="1"/>
  <c r="H9686" i="1"/>
  <c r="J9686" i="1"/>
  <c r="K9686" i="1" s="1"/>
  <c r="N9686" i="1"/>
  <c r="Q9686" i="1" s="1"/>
  <c r="H9687" i="1"/>
  <c r="J9687" i="1"/>
  <c r="K9687" i="1" s="1"/>
  <c r="N9687" i="1"/>
  <c r="Q9687" i="1" s="1"/>
  <c r="H9688" i="1"/>
  <c r="J9688" i="1"/>
  <c r="K9688" i="1" s="1"/>
  <c r="N9688" i="1"/>
  <c r="Q9688" i="1" s="1"/>
  <c r="H9689" i="1"/>
  <c r="J9689" i="1"/>
  <c r="K9689" i="1" s="1"/>
  <c r="N9689" i="1"/>
  <c r="Q9689" i="1" s="1"/>
  <c r="H9690" i="1"/>
  <c r="J9690" i="1"/>
  <c r="K9690" i="1" s="1"/>
  <c r="N9690" i="1"/>
  <c r="Q9690" i="1" s="1"/>
  <c r="H9691" i="1"/>
  <c r="J9691" i="1"/>
  <c r="K9691" i="1" s="1"/>
  <c r="N9691" i="1"/>
  <c r="Q9691" i="1" s="1"/>
  <c r="H9692" i="1"/>
  <c r="J9692" i="1"/>
  <c r="K9692" i="1" s="1"/>
  <c r="N9692" i="1"/>
  <c r="Q9692" i="1" s="1"/>
  <c r="H9693" i="1"/>
  <c r="J9693" i="1"/>
  <c r="K9693" i="1" s="1"/>
  <c r="N9693" i="1"/>
  <c r="Q9693" i="1" s="1"/>
  <c r="H9694" i="1"/>
  <c r="J9694" i="1"/>
  <c r="K9694" i="1" s="1"/>
  <c r="N9694" i="1"/>
  <c r="Q9694" i="1" s="1"/>
  <c r="H9695" i="1"/>
  <c r="J9695" i="1"/>
  <c r="K9695" i="1" s="1"/>
  <c r="N9695" i="1"/>
  <c r="Q9695" i="1" s="1"/>
  <c r="H9696" i="1"/>
  <c r="J9696" i="1"/>
  <c r="K9696" i="1" s="1"/>
  <c r="N9696" i="1"/>
  <c r="Q9696" i="1" s="1"/>
  <c r="H9697" i="1"/>
  <c r="J9697" i="1"/>
  <c r="K9697" i="1" s="1"/>
  <c r="N9697" i="1"/>
  <c r="Q9697" i="1" s="1"/>
  <c r="H9698" i="1"/>
  <c r="J9698" i="1"/>
  <c r="K9698" i="1" s="1"/>
  <c r="N9698" i="1"/>
  <c r="Q9698" i="1" s="1"/>
  <c r="H9699" i="1"/>
  <c r="J9699" i="1"/>
  <c r="K9699" i="1" s="1"/>
  <c r="N9699" i="1"/>
  <c r="Q9699" i="1" s="1"/>
  <c r="H9700" i="1"/>
  <c r="J9700" i="1"/>
  <c r="K9700" i="1" s="1"/>
  <c r="N9700" i="1"/>
  <c r="Q9700" i="1" s="1"/>
  <c r="H9701" i="1"/>
  <c r="J9701" i="1"/>
  <c r="K9701" i="1" s="1"/>
  <c r="N9701" i="1"/>
  <c r="Q9701" i="1" s="1"/>
  <c r="H9702" i="1"/>
  <c r="J9702" i="1"/>
  <c r="K9702" i="1" s="1"/>
  <c r="N9702" i="1"/>
  <c r="Q9702" i="1" s="1"/>
  <c r="H9703" i="1"/>
  <c r="J9703" i="1"/>
  <c r="K9703" i="1" s="1"/>
  <c r="N9703" i="1"/>
  <c r="Q9703" i="1" s="1"/>
  <c r="H9704" i="1"/>
  <c r="J9704" i="1"/>
  <c r="K9704" i="1" s="1"/>
  <c r="N9704" i="1"/>
  <c r="Q9704" i="1" s="1"/>
  <c r="H9705" i="1"/>
  <c r="J9705" i="1"/>
  <c r="K9705" i="1" s="1"/>
  <c r="N9705" i="1"/>
  <c r="Q9705" i="1" s="1"/>
  <c r="H9706" i="1"/>
  <c r="J9706" i="1"/>
  <c r="K9706" i="1" s="1"/>
  <c r="N9706" i="1"/>
  <c r="Q9706" i="1" s="1"/>
  <c r="H9707" i="1"/>
  <c r="J9707" i="1"/>
  <c r="K9707" i="1" s="1"/>
  <c r="N9707" i="1"/>
  <c r="Q9707" i="1" s="1"/>
  <c r="H9708" i="1"/>
  <c r="J9708" i="1"/>
  <c r="K9708" i="1" s="1"/>
  <c r="N9708" i="1"/>
  <c r="Q9708" i="1" s="1"/>
  <c r="H9709" i="1"/>
  <c r="J9709" i="1"/>
  <c r="K9709" i="1" s="1"/>
  <c r="N9709" i="1"/>
  <c r="Q9709" i="1" s="1"/>
  <c r="H9710" i="1"/>
  <c r="J9710" i="1"/>
  <c r="K9710" i="1" s="1"/>
  <c r="N9710" i="1"/>
  <c r="Q9710" i="1" s="1"/>
  <c r="H9711" i="1"/>
  <c r="J9711" i="1"/>
  <c r="K9711" i="1" s="1"/>
  <c r="N9711" i="1"/>
  <c r="Q9711" i="1" s="1"/>
  <c r="H9712" i="1"/>
  <c r="J9712" i="1"/>
  <c r="K9712" i="1" s="1"/>
  <c r="N9712" i="1"/>
  <c r="Q9712" i="1" s="1"/>
  <c r="H9713" i="1"/>
  <c r="J9713" i="1"/>
  <c r="K9713" i="1" s="1"/>
  <c r="N9713" i="1"/>
  <c r="Q9713" i="1" s="1"/>
  <c r="H9714" i="1"/>
  <c r="J9714" i="1"/>
  <c r="K9714" i="1" s="1"/>
  <c r="N9714" i="1"/>
  <c r="Q9714" i="1" s="1"/>
  <c r="H9715" i="1"/>
  <c r="J9715" i="1"/>
  <c r="K9715" i="1" s="1"/>
  <c r="N9715" i="1"/>
  <c r="Q9715" i="1" s="1"/>
  <c r="H9716" i="1"/>
  <c r="J9716" i="1"/>
  <c r="K9716" i="1" s="1"/>
  <c r="N9716" i="1"/>
  <c r="Q9716" i="1" s="1"/>
  <c r="H9717" i="1"/>
  <c r="J9717" i="1"/>
  <c r="K9717" i="1" s="1"/>
  <c r="N9717" i="1"/>
  <c r="Q9717" i="1" s="1"/>
  <c r="H9718" i="1"/>
  <c r="J9718" i="1"/>
  <c r="K9718" i="1" s="1"/>
  <c r="N9718" i="1"/>
  <c r="Q9718" i="1" s="1"/>
  <c r="H9719" i="1"/>
  <c r="J9719" i="1"/>
  <c r="K9719" i="1" s="1"/>
  <c r="N9719" i="1"/>
  <c r="Q9719" i="1" s="1"/>
  <c r="H9720" i="1"/>
  <c r="J9720" i="1"/>
  <c r="K9720" i="1" s="1"/>
  <c r="N9720" i="1"/>
  <c r="Q9720" i="1" s="1"/>
  <c r="H9721" i="1"/>
  <c r="J9721" i="1"/>
  <c r="K9721" i="1" s="1"/>
  <c r="N9721" i="1"/>
  <c r="Q9721" i="1" s="1"/>
  <c r="H9722" i="1"/>
  <c r="J9722" i="1"/>
  <c r="K9722" i="1" s="1"/>
  <c r="N9722" i="1"/>
  <c r="Q9722" i="1" s="1"/>
  <c r="H9723" i="1"/>
  <c r="J9723" i="1"/>
  <c r="K9723" i="1" s="1"/>
  <c r="N9723" i="1"/>
  <c r="Q9723" i="1" s="1"/>
  <c r="H9724" i="1"/>
  <c r="J9724" i="1"/>
  <c r="K9724" i="1" s="1"/>
  <c r="N9724" i="1"/>
  <c r="Q9724" i="1" s="1"/>
  <c r="H9725" i="1"/>
  <c r="J9725" i="1"/>
  <c r="K9725" i="1" s="1"/>
  <c r="N9725" i="1"/>
  <c r="Q9725" i="1" s="1"/>
  <c r="H9726" i="1"/>
  <c r="J9726" i="1"/>
  <c r="K9726" i="1" s="1"/>
  <c r="N9726" i="1"/>
  <c r="Q9726" i="1" s="1"/>
  <c r="H9727" i="1"/>
  <c r="J9727" i="1"/>
  <c r="K9727" i="1" s="1"/>
  <c r="N9727" i="1"/>
  <c r="Q9727" i="1" s="1"/>
  <c r="H9728" i="1"/>
  <c r="J9728" i="1"/>
  <c r="K9728" i="1" s="1"/>
  <c r="N9728" i="1"/>
  <c r="Q9728" i="1" s="1"/>
  <c r="H9729" i="1"/>
  <c r="J9729" i="1"/>
  <c r="K9729" i="1" s="1"/>
  <c r="N9729" i="1"/>
  <c r="Q9729" i="1" s="1"/>
  <c r="H9730" i="1"/>
  <c r="J9730" i="1"/>
  <c r="K9730" i="1" s="1"/>
  <c r="N9730" i="1"/>
  <c r="Q9730" i="1" s="1"/>
  <c r="H9731" i="1"/>
  <c r="J9731" i="1"/>
  <c r="K9731" i="1" s="1"/>
  <c r="N9731" i="1"/>
  <c r="Q9731" i="1" s="1"/>
  <c r="H9732" i="1"/>
  <c r="J9732" i="1"/>
  <c r="K9732" i="1" s="1"/>
  <c r="N9732" i="1"/>
  <c r="Q9732" i="1" s="1"/>
  <c r="H9733" i="1"/>
  <c r="J9733" i="1"/>
  <c r="K9733" i="1" s="1"/>
  <c r="N9733" i="1"/>
  <c r="Q9733" i="1" s="1"/>
  <c r="H9734" i="1"/>
  <c r="J9734" i="1"/>
  <c r="K9734" i="1" s="1"/>
  <c r="N9734" i="1"/>
  <c r="Q9734" i="1" s="1"/>
  <c r="H9735" i="1"/>
  <c r="J9735" i="1"/>
  <c r="K9735" i="1" s="1"/>
  <c r="N9735" i="1"/>
  <c r="Q9735" i="1" s="1"/>
  <c r="H9736" i="1"/>
  <c r="J9736" i="1"/>
  <c r="K9736" i="1" s="1"/>
  <c r="N9736" i="1"/>
  <c r="Q9736" i="1" s="1"/>
  <c r="H9737" i="1"/>
  <c r="J9737" i="1"/>
  <c r="K9737" i="1" s="1"/>
  <c r="N9737" i="1"/>
  <c r="Q9737" i="1" s="1"/>
  <c r="H9738" i="1"/>
  <c r="J9738" i="1"/>
  <c r="K9738" i="1" s="1"/>
  <c r="N9738" i="1"/>
  <c r="Q9738" i="1" s="1"/>
  <c r="H9739" i="1"/>
  <c r="J9739" i="1"/>
  <c r="K9739" i="1" s="1"/>
  <c r="N9739" i="1"/>
  <c r="Q9739" i="1" s="1"/>
  <c r="H9740" i="1"/>
  <c r="J9740" i="1"/>
  <c r="K9740" i="1" s="1"/>
  <c r="N9740" i="1"/>
  <c r="Q9740" i="1" s="1"/>
  <c r="H9741" i="1"/>
  <c r="J9741" i="1"/>
  <c r="K9741" i="1" s="1"/>
  <c r="N9741" i="1"/>
  <c r="Q9741" i="1" s="1"/>
  <c r="H9742" i="1"/>
  <c r="J9742" i="1"/>
  <c r="K9742" i="1" s="1"/>
  <c r="N9742" i="1"/>
  <c r="Q9742" i="1" s="1"/>
  <c r="H9743" i="1"/>
  <c r="J9743" i="1"/>
  <c r="K9743" i="1" s="1"/>
  <c r="N9743" i="1"/>
  <c r="Q9743" i="1" s="1"/>
  <c r="H9744" i="1"/>
  <c r="J9744" i="1"/>
  <c r="K9744" i="1" s="1"/>
  <c r="N9744" i="1"/>
  <c r="Q9744" i="1" s="1"/>
  <c r="H9745" i="1"/>
  <c r="J9745" i="1"/>
  <c r="K9745" i="1" s="1"/>
  <c r="N9745" i="1"/>
  <c r="Q9745" i="1" s="1"/>
  <c r="H9746" i="1"/>
  <c r="J9746" i="1"/>
  <c r="K9746" i="1" s="1"/>
  <c r="N9746" i="1"/>
  <c r="Q9746" i="1" s="1"/>
  <c r="H9747" i="1"/>
  <c r="J9747" i="1"/>
  <c r="K9747" i="1" s="1"/>
  <c r="N9747" i="1"/>
  <c r="Q9747" i="1" s="1"/>
  <c r="H9748" i="1"/>
  <c r="J9748" i="1"/>
  <c r="K9748" i="1" s="1"/>
  <c r="N9748" i="1"/>
  <c r="Q9748" i="1" s="1"/>
  <c r="H9749" i="1"/>
  <c r="J9749" i="1"/>
  <c r="K9749" i="1" s="1"/>
  <c r="N9749" i="1"/>
  <c r="Q9749" i="1" s="1"/>
  <c r="H9750" i="1"/>
  <c r="J9750" i="1"/>
  <c r="K9750" i="1" s="1"/>
  <c r="N9750" i="1"/>
  <c r="Q9750" i="1" s="1"/>
  <c r="H9751" i="1"/>
  <c r="J9751" i="1"/>
  <c r="K9751" i="1" s="1"/>
  <c r="N9751" i="1"/>
  <c r="Q9751" i="1" s="1"/>
  <c r="H9752" i="1"/>
  <c r="J9752" i="1"/>
  <c r="K9752" i="1" s="1"/>
  <c r="N9752" i="1"/>
  <c r="Q9752" i="1" s="1"/>
  <c r="H9753" i="1"/>
  <c r="J9753" i="1"/>
  <c r="K9753" i="1" s="1"/>
  <c r="N9753" i="1"/>
  <c r="Q9753" i="1" s="1"/>
  <c r="H9754" i="1"/>
  <c r="J9754" i="1"/>
  <c r="K9754" i="1" s="1"/>
  <c r="N9754" i="1"/>
  <c r="Q9754" i="1" s="1"/>
  <c r="H9755" i="1"/>
  <c r="J9755" i="1"/>
  <c r="K9755" i="1" s="1"/>
  <c r="N9755" i="1"/>
  <c r="Q9755" i="1" s="1"/>
  <c r="H9756" i="1"/>
  <c r="J9756" i="1"/>
  <c r="K9756" i="1" s="1"/>
  <c r="N9756" i="1"/>
  <c r="Q9756" i="1" s="1"/>
  <c r="H9757" i="1"/>
  <c r="J9757" i="1"/>
  <c r="K9757" i="1" s="1"/>
  <c r="N9757" i="1"/>
  <c r="Q9757" i="1" s="1"/>
  <c r="H9758" i="1"/>
  <c r="J9758" i="1"/>
  <c r="K9758" i="1" s="1"/>
  <c r="N9758" i="1"/>
  <c r="Q9758" i="1" s="1"/>
  <c r="H9759" i="1"/>
  <c r="J9759" i="1"/>
  <c r="K9759" i="1" s="1"/>
  <c r="N9759" i="1"/>
  <c r="Q9759" i="1" s="1"/>
  <c r="H9760" i="1"/>
  <c r="J9760" i="1"/>
  <c r="K9760" i="1" s="1"/>
  <c r="N9760" i="1"/>
  <c r="Q9760" i="1" s="1"/>
  <c r="H9761" i="1"/>
  <c r="J9761" i="1"/>
  <c r="K9761" i="1" s="1"/>
  <c r="N9761" i="1"/>
  <c r="Q9761" i="1" s="1"/>
  <c r="H9762" i="1"/>
  <c r="J9762" i="1"/>
  <c r="K9762" i="1" s="1"/>
  <c r="N9762" i="1"/>
  <c r="Q9762" i="1" s="1"/>
  <c r="H9763" i="1"/>
  <c r="J9763" i="1"/>
  <c r="K9763" i="1" s="1"/>
  <c r="N9763" i="1"/>
  <c r="Q9763" i="1" s="1"/>
  <c r="H9764" i="1"/>
  <c r="J9764" i="1"/>
  <c r="K9764" i="1" s="1"/>
  <c r="N9764" i="1"/>
  <c r="Q9764" i="1" s="1"/>
  <c r="H9765" i="1"/>
  <c r="J9765" i="1"/>
  <c r="K9765" i="1" s="1"/>
  <c r="N9765" i="1"/>
  <c r="Q9765" i="1" s="1"/>
  <c r="H9766" i="1"/>
  <c r="J9766" i="1"/>
  <c r="K9766" i="1" s="1"/>
  <c r="N9766" i="1"/>
  <c r="Q9766" i="1" s="1"/>
  <c r="H9767" i="1"/>
  <c r="J9767" i="1"/>
  <c r="K9767" i="1" s="1"/>
  <c r="N9767" i="1"/>
  <c r="Q9767" i="1" s="1"/>
  <c r="H9768" i="1"/>
  <c r="J9768" i="1"/>
  <c r="K9768" i="1" s="1"/>
  <c r="N9768" i="1"/>
  <c r="Q9768" i="1" s="1"/>
  <c r="H9769" i="1"/>
  <c r="J9769" i="1"/>
  <c r="K9769" i="1" s="1"/>
  <c r="N9769" i="1"/>
  <c r="Q9769" i="1" s="1"/>
  <c r="H9770" i="1"/>
  <c r="J9770" i="1"/>
  <c r="K9770" i="1" s="1"/>
  <c r="N9770" i="1"/>
  <c r="Q9770" i="1" s="1"/>
  <c r="H9771" i="1"/>
  <c r="J9771" i="1"/>
  <c r="K9771" i="1" s="1"/>
  <c r="N9771" i="1"/>
  <c r="Q9771" i="1" s="1"/>
  <c r="H9772" i="1"/>
  <c r="J9772" i="1"/>
  <c r="K9772" i="1" s="1"/>
  <c r="N9772" i="1"/>
  <c r="Q9772" i="1" s="1"/>
  <c r="H9773" i="1"/>
  <c r="J9773" i="1"/>
  <c r="K9773" i="1" s="1"/>
  <c r="N9773" i="1"/>
  <c r="Q9773" i="1" s="1"/>
  <c r="H9774" i="1"/>
  <c r="J9774" i="1"/>
  <c r="K9774" i="1" s="1"/>
  <c r="N9774" i="1"/>
  <c r="Q9774" i="1" s="1"/>
  <c r="H9775" i="1"/>
  <c r="J9775" i="1"/>
  <c r="K9775" i="1" s="1"/>
  <c r="N9775" i="1"/>
  <c r="Q9775" i="1" s="1"/>
  <c r="H9776" i="1"/>
  <c r="J9776" i="1"/>
  <c r="K9776" i="1" s="1"/>
  <c r="N9776" i="1"/>
  <c r="Q9776" i="1" s="1"/>
  <c r="H9777" i="1"/>
  <c r="J9777" i="1"/>
  <c r="K9777" i="1" s="1"/>
  <c r="N9777" i="1"/>
  <c r="Q9777" i="1" s="1"/>
  <c r="H9778" i="1"/>
  <c r="J9778" i="1"/>
  <c r="K9778" i="1" s="1"/>
  <c r="N9778" i="1"/>
  <c r="Q9778" i="1"/>
  <c r="H9779" i="1"/>
  <c r="J9779" i="1"/>
  <c r="K9779" i="1" s="1"/>
  <c r="N9779" i="1"/>
  <c r="Q9779" i="1" s="1"/>
  <c r="H9780" i="1"/>
  <c r="J9780" i="1"/>
  <c r="K9780" i="1" s="1"/>
  <c r="N9780" i="1"/>
  <c r="Q9780" i="1" s="1"/>
  <c r="H9781" i="1"/>
  <c r="J9781" i="1"/>
  <c r="K9781" i="1" s="1"/>
  <c r="N9781" i="1"/>
  <c r="Q9781" i="1" s="1"/>
  <c r="H9782" i="1"/>
  <c r="J9782" i="1"/>
  <c r="K9782" i="1" s="1"/>
  <c r="N9782" i="1"/>
  <c r="Q9782" i="1" s="1"/>
  <c r="H9783" i="1"/>
  <c r="J9783" i="1"/>
  <c r="K9783" i="1" s="1"/>
  <c r="H9784" i="1"/>
  <c r="J9784" i="1"/>
  <c r="K9784" i="1" s="1"/>
  <c r="N9784" i="1"/>
  <c r="Q9784" i="1" s="1"/>
  <c r="H9785" i="1"/>
  <c r="J9785" i="1"/>
  <c r="K9785" i="1" s="1"/>
  <c r="N9785" i="1"/>
  <c r="Q9785" i="1" s="1"/>
  <c r="H9786" i="1"/>
  <c r="J9786" i="1"/>
  <c r="K9786" i="1" s="1"/>
  <c r="N9786" i="1"/>
  <c r="Q9786" i="1" s="1"/>
  <c r="H9787" i="1"/>
  <c r="J9787" i="1"/>
  <c r="K9787" i="1" s="1"/>
  <c r="N9787" i="1"/>
  <c r="Q9787" i="1" s="1"/>
  <c r="H9788" i="1"/>
  <c r="J9788" i="1"/>
  <c r="K9788" i="1" s="1"/>
  <c r="N9788" i="1"/>
  <c r="Q9788" i="1" s="1"/>
  <c r="H9789" i="1"/>
  <c r="J9789" i="1"/>
  <c r="K9789" i="1" s="1"/>
  <c r="N9789" i="1"/>
  <c r="Q9789" i="1" s="1"/>
  <c r="H9790" i="1"/>
  <c r="J9790" i="1"/>
  <c r="K9790" i="1" s="1"/>
  <c r="N9790" i="1"/>
  <c r="Q9790" i="1" s="1"/>
  <c r="H9791" i="1"/>
  <c r="J9791" i="1"/>
  <c r="K9791" i="1" s="1"/>
  <c r="N9791" i="1"/>
  <c r="Q9791" i="1" s="1"/>
  <c r="H9792" i="1"/>
  <c r="J9792" i="1"/>
  <c r="K9792" i="1" s="1"/>
  <c r="N9792" i="1"/>
  <c r="Q9792" i="1" s="1"/>
  <c r="H9793" i="1"/>
  <c r="J9793" i="1"/>
  <c r="K9793" i="1" s="1"/>
  <c r="N9793" i="1"/>
  <c r="Q9793" i="1" s="1"/>
  <c r="H9794" i="1"/>
  <c r="J9794" i="1"/>
  <c r="K9794" i="1" s="1"/>
  <c r="N9794" i="1"/>
  <c r="Q9794" i="1" s="1"/>
  <c r="H9795" i="1"/>
  <c r="J9795" i="1"/>
  <c r="K9795" i="1" s="1"/>
  <c r="N9795" i="1"/>
  <c r="Q9795" i="1" s="1"/>
  <c r="H9796" i="1"/>
  <c r="J9796" i="1"/>
  <c r="K9796" i="1" s="1"/>
  <c r="N9796" i="1"/>
  <c r="Q9796" i="1" s="1"/>
  <c r="H9797" i="1"/>
  <c r="J9797" i="1"/>
  <c r="K9797" i="1" s="1"/>
  <c r="N9797" i="1"/>
  <c r="Q9797" i="1" s="1"/>
  <c r="H9798" i="1"/>
  <c r="J9798" i="1"/>
  <c r="K9798" i="1" s="1"/>
  <c r="N9798" i="1"/>
  <c r="Q9798" i="1" s="1"/>
  <c r="H9799" i="1"/>
  <c r="J9799" i="1"/>
  <c r="K9799" i="1" s="1"/>
  <c r="N9799" i="1"/>
  <c r="Q9799" i="1" s="1"/>
  <c r="H9800" i="1"/>
  <c r="J9800" i="1"/>
  <c r="K9800" i="1" s="1"/>
  <c r="N9800" i="1"/>
  <c r="Q9800" i="1" s="1"/>
  <c r="H9801" i="1"/>
  <c r="J9801" i="1"/>
  <c r="K9801" i="1" s="1"/>
  <c r="N9801" i="1"/>
  <c r="Q9801" i="1" s="1"/>
  <c r="H9802" i="1"/>
  <c r="J9802" i="1"/>
  <c r="K9802" i="1" s="1"/>
  <c r="N9802" i="1"/>
  <c r="Q9802" i="1" s="1"/>
  <c r="H9803" i="1"/>
  <c r="J9803" i="1"/>
  <c r="K9803" i="1" s="1"/>
  <c r="N9803" i="1"/>
  <c r="Q9803" i="1" s="1"/>
  <c r="H9804" i="1"/>
  <c r="J9804" i="1"/>
  <c r="K9804" i="1" s="1"/>
  <c r="N9804" i="1"/>
  <c r="Q9804" i="1" s="1"/>
  <c r="H9805" i="1"/>
  <c r="J9805" i="1"/>
  <c r="K9805" i="1" s="1"/>
  <c r="N9805" i="1"/>
  <c r="Q9805" i="1" s="1"/>
  <c r="H9806" i="1"/>
  <c r="J9806" i="1"/>
  <c r="K9806" i="1" s="1"/>
  <c r="N9806" i="1"/>
  <c r="Q9806" i="1" s="1"/>
  <c r="H9807" i="1"/>
  <c r="J9807" i="1"/>
  <c r="K9807" i="1" s="1"/>
  <c r="N9807" i="1"/>
  <c r="Q9807" i="1" s="1"/>
  <c r="H9808" i="1"/>
  <c r="J9808" i="1"/>
  <c r="K9808" i="1" s="1"/>
  <c r="N9808" i="1"/>
  <c r="Q9808" i="1" s="1"/>
  <c r="H9809" i="1"/>
  <c r="J9809" i="1"/>
  <c r="K9809" i="1" s="1"/>
  <c r="N9809" i="1"/>
  <c r="Q9809" i="1" s="1"/>
  <c r="H9810" i="1"/>
  <c r="J9810" i="1"/>
  <c r="K9810" i="1" s="1"/>
  <c r="N9810" i="1"/>
  <c r="Q9810" i="1" s="1"/>
  <c r="H9811" i="1"/>
  <c r="J9811" i="1"/>
  <c r="K9811" i="1" s="1"/>
  <c r="N9811" i="1"/>
  <c r="Q9811" i="1" s="1"/>
  <c r="H9812" i="1"/>
  <c r="J9812" i="1"/>
  <c r="K9812" i="1" s="1"/>
  <c r="N9812" i="1"/>
  <c r="Q9812" i="1" s="1"/>
  <c r="H9813" i="1"/>
  <c r="J9813" i="1"/>
  <c r="K9813" i="1" s="1"/>
  <c r="N9813" i="1"/>
  <c r="Q9813" i="1" s="1"/>
  <c r="H9814" i="1"/>
  <c r="J9814" i="1"/>
  <c r="K9814" i="1" s="1"/>
  <c r="N9814" i="1"/>
  <c r="Q9814" i="1" s="1"/>
  <c r="H9815" i="1"/>
  <c r="J9815" i="1"/>
  <c r="K9815" i="1" s="1"/>
  <c r="N9815" i="1"/>
  <c r="Q9815" i="1" s="1"/>
  <c r="H9816" i="1"/>
  <c r="J9816" i="1"/>
  <c r="K9816" i="1" s="1"/>
  <c r="N9816" i="1"/>
  <c r="Q9816" i="1" s="1"/>
  <c r="H9817" i="1"/>
  <c r="J9817" i="1"/>
  <c r="K9817" i="1" s="1"/>
  <c r="N9817" i="1"/>
  <c r="Q9817" i="1" s="1"/>
  <c r="H9818" i="1"/>
  <c r="J9818" i="1"/>
  <c r="K9818" i="1" s="1"/>
  <c r="N9818" i="1"/>
  <c r="Q9818" i="1" s="1"/>
  <c r="H9819" i="1"/>
  <c r="J9819" i="1"/>
  <c r="K9819" i="1" s="1"/>
  <c r="N9819" i="1"/>
  <c r="Q9819" i="1" s="1"/>
  <c r="H9820" i="1"/>
  <c r="J9820" i="1"/>
  <c r="K9820" i="1" s="1"/>
  <c r="N9820" i="1"/>
  <c r="Q9820" i="1" s="1"/>
  <c r="H9821" i="1"/>
  <c r="J9821" i="1"/>
  <c r="K9821" i="1" s="1"/>
  <c r="N9821" i="1"/>
  <c r="Q9821" i="1" s="1"/>
  <c r="H9822" i="1"/>
  <c r="J9822" i="1"/>
  <c r="K9822" i="1" s="1"/>
  <c r="N9822" i="1"/>
  <c r="Q9822" i="1" s="1"/>
  <c r="H9823" i="1"/>
  <c r="J9823" i="1"/>
  <c r="K9823" i="1" s="1"/>
  <c r="N9823" i="1"/>
  <c r="Q9823" i="1" s="1"/>
  <c r="H9824" i="1"/>
  <c r="J9824" i="1"/>
  <c r="K9824" i="1" s="1"/>
  <c r="N9824" i="1"/>
  <c r="Q9824" i="1" s="1"/>
  <c r="H9825" i="1"/>
  <c r="J9825" i="1"/>
  <c r="K9825" i="1" s="1"/>
  <c r="N9825" i="1"/>
  <c r="Q9825" i="1" s="1"/>
  <c r="H9826" i="1"/>
  <c r="J9826" i="1"/>
  <c r="K9826" i="1" s="1"/>
  <c r="N9826" i="1"/>
  <c r="Q9826" i="1" s="1"/>
  <c r="H9827" i="1"/>
  <c r="J9827" i="1"/>
  <c r="K9827" i="1" s="1"/>
  <c r="N9827" i="1"/>
  <c r="Q9827" i="1" s="1"/>
  <c r="H9828" i="1"/>
  <c r="J9828" i="1"/>
  <c r="K9828" i="1" s="1"/>
  <c r="N9828" i="1"/>
  <c r="Q9828" i="1" s="1"/>
  <c r="H9829" i="1"/>
  <c r="J9829" i="1"/>
  <c r="K9829" i="1" s="1"/>
  <c r="N9829" i="1"/>
  <c r="Q9829" i="1" s="1"/>
  <c r="H9830" i="1"/>
  <c r="J9830" i="1"/>
  <c r="K9830" i="1" s="1"/>
  <c r="N9830" i="1"/>
  <c r="Q9830" i="1" s="1"/>
  <c r="H9831" i="1"/>
  <c r="J9831" i="1"/>
  <c r="K9831" i="1" s="1"/>
  <c r="N9831" i="1"/>
  <c r="Q9831" i="1" s="1"/>
  <c r="H9832" i="1"/>
  <c r="J9832" i="1"/>
  <c r="K9832" i="1" s="1"/>
  <c r="N9832" i="1"/>
  <c r="Q9832" i="1" s="1"/>
  <c r="H9833" i="1"/>
  <c r="J9833" i="1"/>
  <c r="K9833" i="1" s="1"/>
  <c r="N9833" i="1"/>
  <c r="Q9833" i="1" s="1"/>
  <c r="H9834" i="1"/>
  <c r="J9834" i="1"/>
  <c r="K9834" i="1" s="1"/>
  <c r="N9834" i="1"/>
  <c r="Q9834" i="1" s="1"/>
  <c r="H9835" i="1"/>
  <c r="J9835" i="1"/>
  <c r="K9835" i="1" s="1"/>
  <c r="N9835" i="1"/>
  <c r="Q9835" i="1" s="1"/>
  <c r="H9836" i="1"/>
  <c r="J9836" i="1"/>
  <c r="K9836" i="1" s="1"/>
  <c r="N9836" i="1"/>
  <c r="Q9836" i="1" s="1"/>
  <c r="H9837" i="1"/>
  <c r="J9837" i="1"/>
  <c r="K9837" i="1" s="1"/>
  <c r="N9837" i="1"/>
  <c r="Q9837" i="1" s="1"/>
  <c r="H9838" i="1"/>
  <c r="J9838" i="1"/>
  <c r="K9838" i="1" s="1"/>
  <c r="N9838" i="1"/>
  <c r="Q9838" i="1" s="1"/>
  <c r="H9839" i="1"/>
  <c r="J9839" i="1"/>
  <c r="K9839" i="1" s="1"/>
  <c r="N9839" i="1"/>
  <c r="Q9839" i="1" s="1"/>
  <c r="H9840" i="1"/>
  <c r="J9840" i="1"/>
  <c r="K9840" i="1" s="1"/>
  <c r="N9840" i="1"/>
  <c r="Q9840" i="1" s="1"/>
  <c r="H9841" i="1"/>
  <c r="J9841" i="1"/>
  <c r="K9841" i="1" s="1"/>
  <c r="N9841" i="1"/>
  <c r="Q9841" i="1" s="1"/>
  <c r="H9842" i="1"/>
  <c r="J9842" i="1"/>
  <c r="K9842" i="1" s="1"/>
  <c r="N9842" i="1"/>
  <c r="Q9842" i="1" s="1"/>
  <c r="H9843" i="1"/>
  <c r="J9843" i="1"/>
  <c r="K9843" i="1" s="1"/>
  <c r="N9843" i="1"/>
  <c r="Q9843" i="1" s="1"/>
  <c r="H9844" i="1"/>
  <c r="J9844" i="1"/>
  <c r="K9844" i="1" s="1"/>
  <c r="N9844" i="1"/>
  <c r="Q9844" i="1" s="1"/>
  <c r="H9845" i="1"/>
  <c r="J9845" i="1"/>
  <c r="K9845" i="1" s="1"/>
  <c r="N9845" i="1"/>
  <c r="Q9845" i="1" s="1"/>
  <c r="H9846" i="1"/>
  <c r="J9846" i="1"/>
  <c r="K9846" i="1" s="1"/>
  <c r="N9846" i="1"/>
  <c r="Q9846" i="1" s="1"/>
  <c r="H9847" i="1"/>
  <c r="J9847" i="1"/>
  <c r="K9847" i="1" s="1"/>
  <c r="N9847" i="1"/>
  <c r="Q9847" i="1" s="1"/>
  <c r="H9848" i="1"/>
  <c r="J9848" i="1"/>
  <c r="K9848" i="1" s="1"/>
  <c r="N9848" i="1"/>
  <c r="Q9848" i="1" s="1"/>
  <c r="H9849" i="1"/>
  <c r="J9849" i="1"/>
  <c r="K9849" i="1" s="1"/>
  <c r="N9849" i="1"/>
  <c r="Q9849" i="1" s="1"/>
  <c r="H9850" i="1"/>
  <c r="J9850" i="1"/>
  <c r="K9850" i="1" s="1"/>
  <c r="N9850" i="1"/>
  <c r="Q9850" i="1" s="1"/>
  <c r="H9851" i="1"/>
  <c r="J9851" i="1"/>
  <c r="K9851" i="1" s="1"/>
  <c r="N9851" i="1"/>
  <c r="Q9851" i="1" s="1"/>
  <c r="H9852" i="1"/>
  <c r="J9852" i="1"/>
  <c r="K9852" i="1" s="1"/>
  <c r="N9852" i="1"/>
  <c r="Q9852" i="1" s="1"/>
  <c r="H9853" i="1"/>
  <c r="J9853" i="1"/>
  <c r="K9853" i="1" s="1"/>
  <c r="N9853" i="1"/>
  <c r="Q9853" i="1" s="1"/>
  <c r="H9854" i="1"/>
  <c r="J9854" i="1"/>
  <c r="K9854" i="1" s="1"/>
  <c r="N9854" i="1"/>
  <c r="Q9854" i="1" s="1"/>
  <c r="H9855" i="1"/>
  <c r="J9855" i="1"/>
  <c r="K9855" i="1" s="1"/>
  <c r="N9855" i="1"/>
  <c r="Q9855" i="1" s="1"/>
  <c r="H9856" i="1"/>
  <c r="J9856" i="1"/>
  <c r="K9856" i="1" s="1"/>
  <c r="N9856" i="1"/>
  <c r="Q9856" i="1" s="1"/>
  <c r="H9857" i="1"/>
  <c r="J9857" i="1"/>
  <c r="K9857" i="1" s="1"/>
  <c r="N9857" i="1"/>
  <c r="Q9857" i="1" s="1"/>
  <c r="H9858" i="1"/>
  <c r="J9858" i="1"/>
  <c r="K9858" i="1" s="1"/>
  <c r="N9858" i="1"/>
  <c r="Q9858" i="1" s="1"/>
  <c r="H9859" i="1"/>
  <c r="J9859" i="1"/>
  <c r="K9859" i="1" s="1"/>
  <c r="N9859" i="1"/>
  <c r="Q9859" i="1" s="1"/>
  <c r="H9860" i="1"/>
  <c r="J9860" i="1"/>
  <c r="K9860" i="1" s="1"/>
  <c r="N9860" i="1"/>
  <c r="Q9860" i="1" s="1"/>
  <c r="H9861" i="1"/>
  <c r="J9861" i="1"/>
  <c r="K9861" i="1" s="1"/>
  <c r="N9861" i="1"/>
  <c r="Q9861" i="1" s="1"/>
  <c r="H9862" i="1"/>
  <c r="J9862" i="1"/>
  <c r="K9862" i="1" s="1"/>
  <c r="N9862" i="1"/>
  <c r="Q9862" i="1" s="1"/>
  <c r="H9863" i="1"/>
  <c r="J9863" i="1"/>
  <c r="K9863" i="1" s="1"/>
  <c r="N9863" i="1"/>
  <c r="Q9863" i="1" s="1"/>
  <c r="H9864" i="1"/>
  <c r="J9864" i="1"/>
  <c r="K9864" i="1" s="1"/>
  <c r="N9864" i="1"/>
  <c r="Q9864" i="1" s="1"/>
  <c r="H9865" i="1"/>
  <c r="J9865" i="1"/>
  <c r="K9865" i="1" s="1"/>
  <c r="N9865" i="1"/>
  <c r="Q9865" i="1" s="1"/>
  <c r="H9866" i="1"/>
  <c r="J9866" i="1"/>
  <c r="K9866" i="1" s="1"/>
  <c r="N9866" i="1"/>
  <c r="Q9866" i="1" s="1"/>
  <c r="H9867" i="1"/>
  <c r="J9867" i="1"/>
  <c r="K9867" i="1" s="1"/>
  <c r="N9867" i="1"/>
  <c r="Q9867" i="1" s="1"/>
  <c r="H9868" i="1"/>
  <c r="J9868" i="1"/>
  <c r="K9868" i="1" s="1"/>
  <c r="N9868" i="1"/>
  <c r="Q9868" i="1" s="1"/>
  <c r="H9869" i="1"/>
  <c r="J9869" i="1"/>
  <c r="K9869" i="1" s="1"/>
  <c r="N9869" i="1"/>
  <c r="Q9869" i="1" s="1"/>
  <c r="H9870" i="1"/>
  <c r="J9870" i="1"/>
  <c r="K9870" i="1" s="1"/>
  <c r="N9870" i="1"/>
  <c r="Q9870" i="1" s="1"/>
  <c r="H9871" i="1"/>
  <c r="J9871" i="1"/>
  <c r="K9871" i="1" s="1"/>
  <c r="N9871" i="1"/>
  <c r="Q9871" i="1" s="1"/>
  <c r="H9872" i="1"/>
  <c r="J9872" i="1"/>
  <c r="K9872" i="1" s="1"/>
  <c r="N9872" i="1"/>
  <c r="Q9872" i="1" s="1"/>
  <c r="H9873" i="1"/>
  <c r="J9873" i="1"/>
  <c r="K9873" i="1" s="1"/>
  <c r="N9873" i="1"/>
  <c r="Q9873" i="1" s="1"/>
  <c r="H9874" i="1"/>
  <c r="J9874" i="1"/>
  <c r="K9874" i="1" s="1"/>
  <c r="N9874" i="1"/>
  <c r="Q9874" i="1" s="1"/>
  <c r="H9875" i="1"/>
  <c r="J9875" i="1"/>
  <c r="K9875" i="1" s="1"/>
  <c r="N9875" i="1"/>
  <c r="Q9875" i="1" s="1"/>
  <c r="H9876" i="1"/>
  <c r="J9876" i="1"/>
  <c r="K9876" i="1" s="1"/>
  <c r="N9876" i="1"/>
  <c r="Q9876" i="1" s="1"/>
  <c r="H9877" i="1"/>
  <c r="J9877" i="1"/>
  <c r="K9877" i="1" s="1"/>
  <c r="N9877" i="1"/>
  <c r="Q9877" i="1" s="1"/>
  <c r="H9878" i="1"/>
  <c r="J9878" i="1"/>
  <c r="K9878" i="1" s="1"/>
  <c r="N9878" i="1"/>
  <c r="Q9878" i="1" s="1"/>
  <c r="H9879" i="1"/>
  <c r="J9879" i="1"/>
  <c r="K9879" i="1" s="1"/>
  <c r="N9879" i="1"/>
  <c r="Q9879" i="1" s="1"/>
  <c r="H9880" i="1"/>
  <c r="J9880" i="1"/>
  <c r="K9880" i="1" s="1"/>
  <c r="N9880" i="1"/>
  <c r="Q9880" i="1" s="1"/>
  <c r="H9881" i="1"/>
  <c r="J9881" i="1"/>
  <c r="K9881" i="1" s="1"/>
  <c r="N9881" i="1"/>
  <c r="Q9881" i="1" s="1"/>
  <c r="H9882" i="1"/>
  <c r="J9882" i="1"/>
  <c r="K9882" i="1" s="1"/>
  <c r="N9882" i="1"/>
  <c r="Q9882" i="1" s="1"/>
  <c r="H9883" i="1"/>
  <c r="J9883" i="1"/>
  <c r="K9883" i="1" s="1"/>
  <c r="N9883" i="1"/>
  <c r="Q9883" i="1" s="1"/>
  <c r="H9884" i="1"/>
  <c r="J9884" i="1"/>
  <c r="K9884" i="1" s="1"/>
  <c r="N9884" i="1"/>
  <c r="Q9884" i="1" s="1"/>
  <c r="H9885" i="1"/>
  <c r="J9885" i="1"/>
  <c r="K9885" i="1" s="1"/>
  <c r="N9885" i="1"/>
  <c r="Q9885" i="1" s="1"/>
  <c r="H9886" i="1"/>
  <c r="J9886" i="1"/>
  <c r="K9886" i="1" s="1"/>
  <c r="N9886" i="1"/>
  <c r="Q9886" i="1" s="1"/>
  <c r="H9887" i="1"/>
  <c r="J9887" i="1"/>
  <c r="K9887" i="1" s="1"/>
  <c r="N9887" i="1"/>
  <c r="Q9887" i="1" s="1"/>
  <c r="H9888" i="1"/>
  <c r="J9888" i="1"/>
  <c r="K9888" i="1" s="1"/>
  <c r="N9888" i="1"/>
  <c r="Q9888" i="1" s="1"/>
  <c r="H9889" i="1"/>
  <c r="J9889" i="1"/>
  <c r="K9889" i="1" s="1"/>
  <c r="N9889" i="1"/>
  <c r="Q9889" i="1" s="1"/>
  <c r="H9890" i="1"/>
  <c r="J9890" i="1"/>
  <c r="K9890" i="1" s="1"/>
  <c r="N9890" i="1"/>
  <c r="Q9890" i="1" s="1"/>
  <c r="H9891" i="1"/>
  <c r="J9891" i="1"/>
  <c r="K9891" i="1" s="1"/>
  <c r="N9891" i="1"/>
  <c r="Q9891" i="1" s="1"/>
  <c r="H9892" i="1"/>
  <c r="J9892" i="1"/>
  <c r="K9892" i="1" s="1"/>
  <c r="N9892" i="1"/>
  <c r="Q9892" i="1" s="1"/>
  <c r="H9893" i="1"/>
  <c r="J9893" i="1"/>
  <c r="K9893" i="1" s="1"/>
  <c r="N9893" i="1"/>
  <c r="Q9893" i="1" s="1"/>
  <c r="H9894" i="1"/>
  <c r="J9894" i="1"/>
  <c r="K9894" i="1" s="1"/>
  <c r="N9894" i="1"/>
  <c r="Q9894" i="1" s="1"/>
  <c r="H9895" i="1"/>
  <c r="J9895" i="1"/>
  <c r="K9895" i="1" s="1"/>
  <c r="N9895" i="1"/>
  <c r="Q9895" i="1" s="1"/>
  <c r="H9896" i="1"/>
  <c r="J9896" i="1"/>
  <c r="K9896" i="1" s="1"/>
  <c r="N9896" i="1"/>
  <c r="Q9896" i="1" s="1"/>
  <c r="H9897" i="1"/>
  <c r="J9897" i="1"/>
  <c r="K9897" i="1" s="1"/>
  <c r="N9897" i="1"/>
  <c r="Q9897" i="1" s="1"/>
  <c r="H9898" i="1"/>
  <c r="J9898" i="1"/>
  <c r="K9898" i="1" s="1"/>
  <c r="N9898" i="1"/>
  <c r="Q9898" i="1" s="1"/>
  <c r="H9899" i="1"/>
  <c r="J9899" i="1"/>
  <c r="K9899" i="1" s="1"/>
  <c r="N9899" i="1"/>
  <c r="Q9899" i="1" s="1"/>
  <c r="H9900" i="1"/>
  <c r="J9900" i="1"/>
  <c r="K9900" i="1" s="1"/>
  <c r="N9900" i="1"/>
  <c r="Q9900" i="1" s="1"/>
  <c r="H9901" i="1"/>
  <c r="J9901" i="1"/>
  <c r="K9901" i="1" s="1"/>
  <c r="N9901" i="1"/>
  <c r="Q9901" i="1" s="1"/>
  <c r="H9902" i="1"/>
  <c r="J9902" i="1"/>
  <c r="K9902" i="1" s="1"/>
  <c r="N9902" i="1"/>
  <c r="Q9902" i="1" s="1"/>
  <c r="H9903" i="1"/>
  <c r="J9903" i="1"/>
  <c r="K9903" i="1" s="1"/>
  <c r="N9903" i="1"/>
  <c r="Q9903" i="1" s="1"/>
  <c r="H9904" i="1"/>
  <c r="J9904" i="1"/>
  <c r="K9904" i="1" s="1"/>
  <c r="N9904" i="1"/>
  <c r="Q9904" i="1" s="1"/>
  <c r="H9905" i="1"/>
  <c r="J9905" i="1"/>
  <c r="K9905" i="1" s="1"/>
  <c r="N9905" i="1"/>
  <c r="Q9905" i="1" s="1"/>
  <c r="H9906" i="1"/>
  <c r="J9906" i="1"/>
  <c r="K9906" i="1" s="1"/>
  <c r="H9907" i="1"/>
  <c r="J9907" i="1"/>
  <c r="K9907" i="1" s="1"/>
  <c r="N9907" i="1"/>
  <c r="Q9907" i="1" s="1"/>
  <c r="H9908" i="1"/>
  <c r="J9908" i="1"/>
  <c r="K9908" i="1" s="1"/>
  <c r="N9908" i="1"/>
  <c r="Q9908" i="1" s="1"/>
  <c r="H9909" i="1"/>
  <c r="J9909" i="1"/>
  <c r="K9909" i="1" s="1"/>
  <c r="N9909" i="1"/>
  <c r="Q9909" i="1" s="1"/>
  <c r="H9910" i="1"/>
  <c r="J9910" i="1"/>
  <c r="K9910" i="1" s="1"/>
  <c r="N9910" i="1"/>
  <c r="Q9910" i="1" s="1"/>
  <c r="H9911" i="1"/>
  <c r="J9911" i="1"/>
  <c r="K9911" i="1" s="1"/>
  <c r="N9911" i="1"/>
  <c r="Q9911" i="1" s="1"/>
  <c r="H9912" i="1"/>
  <c r="J9912" i="1"/>
  <c r="K9912" i="1" s="1"/>
  <c r="N9912" i="1"/>
  <c r="Q9912" i="1" s="1"/>
  <c r="H9913" i="1"/>
  <c r="J9913" i="1"/>
  <c r="K9913" i="1" s="1"/>
  <c r="N9913" i="1"/>
  <c r="Q9913" i="1" s="1"/>
  <c r="H9914" i="1"/>
  <c r="J9914" i="1"/>
  <c r="K9914" i="1" s="1"/>
  <c r="N9914" i="1"/>
  <c r="Q9914" i="1" s="1"/>
  <c r="H9915" i="1"/>
  <c r="J9915" i="1"/>
  <c r="K9915" i="1" s="1"/>
  <c r="N9915" i="1"/>
  <c r="Q9915" i="1" s="1"/>
  <c r="H9916" i="1"/>
  <c r="J9916" i="1"/>
  <c r="K9916" i="1" s="1"/>
  <c r="N9916" i="1"/>
  <c r="Q9916" i="1" s="1"/>
  <c r="H9917" i="1"/>
  <c r="J9917" i="1"/>
  <c r="K9917" i="1" s="1"/>
  <c r="N9917" i="1"/>
  <c r="Q9917" i="1" s="1"/>
  <c r="H9918" i="1"/>
  <c r="J9918" i="1"/>
  <c r="K9918" i="1" s="1"/>
  <c r="N9918" i="1"/>
  <c r="Q9918" i="1" s="1"/>
  <c r="H9919" i="1"/>
  <c r="J9919" i="1"/>
  <c r="K9919" i="1" s="1"/>
  <c r="N9919" i="1"/>
  <c r="Q9919" i="1" s="1"/>
  <c r="H9920" i="1"/>
  <c r="J9920" i="1"/>
  <c r="K9920" i="1" s="1"/>
  <c r="N9920" i="1"/>
  <c r="Q9920" i="1" s="1"/>
  <c r="H9921" i="1"/>
  <c r="J9921" i="1"/>
  <c r="K9921" i="1" s="1"/>
  <c r="N9921" i="1"/>
  <c r="Q9921" i="1" s="1"/>
  <c r="H9922" i="1"/>
  <c r="J9922" i="1"/>
  <c r="K9922" i="1" s="1"/>
  <c r="N9922" i="1"/>
  <c r="Q9922" i="1" s="1"/>
  <c r="H9923" i="1"/>
  <c r="J9923" i="1"/>
  <c r="K9923" i="1" s="1"/>
  <c r="N9923" i="1"/>
  <c r="Q9923" i="1" s="1"/>
  <c r="H9924" i="1"/>
  <c r="J9924" i="1"/>
  <c r="K9924" i="1" s="1"/>
  <c r="N9924" i="1"/>
  <c r="Q9924" i="1" s="1"/>
  <c r="H9925" i="1"/>
  <c r="J9925" i="1"/>
  <c r="K9925" i="1" s="1"/>
  <c r="N9925" i="1"/>
  <c r="Q9925" i="1" s="1"/>
  <c r="H9926" i="1"/>
  <c r="J9926" i="1"/>
  <c r="K9926" i="1" s="1"/>
  <c r="N9926" i="1"/>
  <c r="Q9926" i="1" s="1"/>
  <c r="H9927" i="1"/>
  <c r="J9927" i="1"/>
  <c r="K9927" i="1" s="1"/>
  <c r="N9927" i="1"/>
  <c r="Q9927" i="1" s="1"/>
  <c r="H9928" i="1"/>
  <c r="J9928" i="1"/>
  <c r="K9928" i="1" s="1"/>
  <c r="N9928" i="1"/>
  <c r="Q9928" i="1" s="1"/>
  <c r="H9929" i="1"/>
  <c r="J9929" i="1"/>
  <c r="K9929" i="1" s="1"/>
  <c r="N9929" i="1"/>
  <c r="Q9929" i="1" s="1"/>
  <c r="H9930" i="1"/>
  <c r="J9930" i="1"/>
  <c r="K9930" i="1" s="1"/>
  <c r="N9930" i="1"/>
  <c r="Q9930" i="1" s="1"/>
  <c r="H9931" i="1"/>
  <c r="J9931" i="1"/>
  <c r="K9931" i="1" s="1"/>
  <c r="N9931" i="1"/>
  <c r="Q9931" i="1" s="1"/>
  <c r="H9932" i="1"/>
  <c r="J9932" i="1"/>
  <c r="K9932" i="1" s="1"/>
  <c r="N9932" i="1"/>
  <c r="Q9932" i="1" s="1"/>
  <c r="H9933" i="1"/>
  <c r="J9933" i="1"/>
  <c r="K9933" i="1" s="1"/>
  <c r="N9933" i="1"/>
  <c r="Q9933" i="1" s="1"/>
  <c r="H9934" i="1"/>
  <c r="J9934" i="1"/>
  <c r="K9934" i="1" s="1"/>
  <c r="N9934" i="1"/>
  <c r="Q9934" i="1" s="1"/>
  <c r="H9935" i="1"/>
  <c r="J9935" i="1"/>
  <c r="K9935" i="1" s="1"/>
  <c r="N9935" i="1"/>
  <c r="Q9935" i="1" s="1"/>
  <c r="H9936" i="1"/>
  <c r="J9936" i="1"/>
  <c r="K9936" i="1" s="1"/>
  <c r="N9936" i="1"/>
  <c r="Q9936" i="1" s="1"/>
  <c r="H9937" i="1"/>
  <c r="J9937" i="1"/>
  <c r="K9937" i="1" s="1"/>
  <c r="N9937" i="1"/>
  <c r="Q9937" i="1" s="1"/>
  <c r="H9938" i="1"/>
  <c r="J9938" i="1"/>
  <c r="K9938" i="1" s="1"/>
  <c r="N9938" i="1"/>
  <c r="Q9938" i="1" s="1"/>
  <c r="H9939" i="1"/>
  <c r="J9939" i="1"/>
  <c r="K9939" i="1" s="1"/>
  <c r="N9939" i="1"/>
  <c r="Q9939" i="1" s="1"/>
  <c r="H9940" i="1"/>
  <c r="J9940" i="1"/>
  <c r="K9940" i="1" s="1"/>
  <c r="N9940" i="1"/>
  <c r="Q9940" i="1" s="1"/>
  <c r="H9941" i="1"/>
  <c r="J9941" i="1"/>
  <c r="K9941" i="1" s="1"/>
  <c r="N9941" i="1"/>
  <c r="Q9941" i="1" s="1"/>
  <c r="H9942" i="1"/>
  <c r="J9942" i="1"/>
  <c r="K9942" i="1" s="1"/>
  <c r="N9942" i="1"/>
  <c r="Q9942" i="1" s="1"/>
  <c r="H9943" i="1"/>
  <c r="J9943" i="1"/>
  <c r="K9943" i="1" s="1"/>
  <c r="N9943" i="1"/>
  <c r="Q9943" i="1" s="1"/>
  <c r="H9944" i="1"/>
  <c r="J9944" i="1"/>
  <c r="K9944" i="1" s="1"/>
  <c r="N9944" i="1"/>
  <c r="Q9944" i="1" s="1"/>
  <c r="H9945" i="1"/>
  <c r="J9945" i="1"/>
  <c r="K9945" i="1" s="1"/>
  <c r="N9945" i="1"/>
  <c r="Q9945" i="1" s="1"/>
  <c r="H9946" i="1"/>
  <c r="J9946" i="1"/>
  <c r="K9946" i="1" s="1"/>
  <c r="N9946" i="1"/>
  <c r="Q9946" i="1" s="1"/>
  <c r="H9947" i="1"/>
  <c r="J9947" i="1"/>
  <c r="K9947" i="1" s="1"/>
  <c r="N9947" i="1"/>
  <c r="Q9947" i="1" s="1"/>
  <c r="H9948" i="1"/>
  <c r="J9948" i="1"/>
  <c r="K9948" i="1" s="1"/>
  <c r="N9948" i="1"/>
  <c r="Q9948" i="1" s="1"/>
  <c r="H9949" i="1"/>
  <c r="J9949" i="1"/>
  <c r="K9949" i="1" s="1"/>
  <c r="N9949" i="1"/>
  <c r="Q9949" i="1" s="1"/>
  <c r="H9950" i="1"/>
  <c r="J9950" i="1"/>
  <c r="K9950" i="1" s="1"/>
  <c r="N9950" i="1"/>
  <c r="Q9950" i="1" s="1"/>
  <c r="H9951" i="1"/>
  <c r="J9951" i="1"/>
  <c r="K9951" i="1" s="1"/>
  <c r="N9951" i="1"/>
  <c r="Q9951" i="1" s="1"/>
  <c r="H9952" i="1"/>
  <c r="J9952" i="1"/>
  <c r="K9952" i="1" s="1"/>
  <c r="N9952" i="1"/>
  <c r="Q9952" i="1" s="1"/>
  <c r="H9953" i="1"/>
  <c r="J9953" i="1"/>
  <c r="K9953" i="1" s="1"/>
  <c r="N9953" i="1"/>
  <c r="Q9953" i="1" s="1"/>
  <c r="H9954" i="1"/>
  <c r="J9954" i="1"/>
  <c r="K9954" i="1" s="1"/>
  <c r="N9954" i="1"/>
  <c r="Q9954" i="1" s="1"/>
  <c r="H9955" i="1"/>
  <c r="J9955" i="1"/>
  <c r="K9955" i="1" s="1"/>
  <c r="N9955" i="1"/>
  <c r="Q9955" i="1" s="1"/>
  <c r="H9956" i="1"/>
  <c r="J9956" i="1"/>
  <c r="K9956" i="1" s="1"/>
  <c r="N9956" i="1"/>
  <c r="Q9956" i="1" s="1"/>
  <c r="H9957" i="1"/>
  <c r="J9957" i="1"/>
  <c r="K9957" i="1" s="1"/>
  <c r="N9957" i="1"/>
  <c r="Q9957" i="1" s="1"/>
  <c r="H9958" i="1"/>
  <c r="J9958" i="1"/>
  <c r="K9958" i="1" s="1"/>
  <c r="N9958" i="1"/>
  <c r="Q9958" i="1" s="1"/>
  <c r="H9959" i="1"/>
  <c r="J9959" i="1"/>
  <c r="K9959" i="1" s="1"/>
  <c r="N9959" i="1"/>
  <c r="Q9959" i="1" s="1"/>
  <c r="H9960" i="1"/>
  <c r="J9960" i="1"/>
  <c r="K9960" i="1" s="1"/>
  <c r="N9960" i="1"/>
  <c r="Q9960" i="1" s="1"/>
  <c r="H9961" i="1"/>
  <c r="J9961" i="1"/>
  <c r="K9961" i="1" s="1"/>
  <c r="N9961" i="1"/>
  <c r="Q9961" i="1" s="1"/>
  <c r="H9962" i="1"/>
  <c r="J9962" i="1"/>
  <c r="K9962" i="1" s="1"/>
  <c r="N9962" i="1"/>
  <c r="Q9962" i="1" s="1"/>
  <c r="H9963" i="1"/>
  <c r="J9963" i="1"/>
  <c r="K9963" i="1" s="1"/>
  <c r="N9963" i="1"/>
  <c r="Q9963" i="1" s="1"/>
  <c r="H9964" i="1"/>
  <c r="J9964" i="1"/>
  <c r="K9964" i="1" s="1"/>
  <c r="N9964" i="1"/>
  <c r="Q9964" i="1" s="1"/>
  <c r="H9965" i="1"/>
  <c r="J9965" i="1"/>
  <c r="K9965" i="1" s="1"/>
  <c r="N9965" i="1"/>
  <c r="Q9965" i="1" s="1"/>
  <c r="H9966" i="1"/>
  <c r="J9966" i="1"/>
  <c r="K9966" i="1" s="1"/>
  <c r="N9966" i="1"/>
  <c r="Q9966" i="1" s="1"/>
  <c r="H9967" i="1"/>
  <c r="J9967" i="1"/>
  <c r="K9967" i="1" s="1"/>
  <c r="N9967" i="1"/>
  <c r="Q9967" i="1" s="1"/>
  <c r="H9968" i="1"/>
  <c r="J9968" i="1"/>
  <c r="K9968" i="1" s="1"/>
  <c r="N9968" i="1"/>
  <c r="Q9968" i="1" s="1"/>
  <c r="H9969" i="1"/>
  <c r="J9969" i="1"/>
  <c r="K9969" i="1" s="1"/>
  <c r="N9969" i="1"/>
  <c r="Q9969" i="1" s="1"/>
  <c r="H9970" i="1"/>
  <c r="J9970" i="1"/>
  <c r="K9970" i="1" s="1"/>
  <c r="N9970" i="1"/>
  <c r="Q9970" i="1" s="1"/>
  <c r="H9971" i="1"/>
  <c r="J9971" i="1"/>
  <c r="K9971" i="1" s="1"/>
  <c r="N9971" i="1"/>
  <c r="Q9971" i="1" s="1"/>
  <c r="H9972" i="1"/>
  <c r="J9972" i="1"/>
  <c r="K9972" i="1" s="1"/>
  <c r="N9972" i="1"/>
  <c r="Q9972" i="1" s="1"/>
  <c r="H9973" i="1"/>
  <c r="J9973" i="1"/>
  <c r="K9973" i="1" s="1"/>
  <c r="N9973" i="1"/>
  <c r="Q9973" i="1" s="1"/>
  <c r="H9974" i="1"/>
  <c r="J9974" i="1"/>
  <c r="K9974" i="1" s="1"/>
  <c r="N9974" i="1"/>
  <c r="Q9974" i="1" s="1"/>
  <c r="H9975" i="1"/>
  <c r="J9975" i="1"/>
  <c r="K9975" i="1" s="1"/>
  <c r="N9975" i="1"/>
  <c r="Q9975" i="1" s="1"/>
  <c r="H9976" i="1"/>
  <c r="J9976" i="1"/>
  <c r="K9976" i="1" s="1"/>
  <c r="N9976" i="1"/>
  <c r="Q9976" i="1" s="1"/>
  <c r="H9977" i="1"/>
  <c r="J9977" i="1"/>
  <c r="K9977" i="1" s="1"/>
  <c r="N9977" i="1"/>
  <c r="Q9977" i="1" s="1"/>
  <c r="H9978" i="1"/>
  <c r="J9978" i="1"/>
  <c r="K9978" i="1" s="1"/>
  <c r="N9978" i="1"/>
  <c r="Q9978" i="1" s="1"/>
  <c r="H9979" i="1"/>
  <c r="J9979" i="1"/>
  <c r="K9979" i="1" s="1"/>
  <c r="N9979" i="1"/>
  <c r="Q9979" i="1" s="1"/>
  <c r="H9980" i="1"/>
  <c r="J9980" i="1"/>
  <c r="K9980" i="1" s="1"/>
  <c r="N9980" i="1"/>
  <c r="Q9980" i="1" s="1"/>
  <c r="H9981" i="1"/>
  <c r="J9981" i="1"/>
  <c r="K9981" i="1" s="1"/>
  <c r="N9981" i="1"/>
  <c r="Q9981" i="1" s="1"/>
  <c r="H9982" i="1"/>
  <c r="J9982" i="1"/>
  <c r="K9982" i="1" s="1"/>
  <c r="N9982" i="1"/>
  <c r="Q9982" i="1" s="1"/>
  <c r="H9983" i="1"/>
  <c r="J9983" i="1"/>
  <c r="K9983" i="1" s="1"/>
  <c r="N9983" i="1"/>
  <c r="Q9983" i="1" s="1"/>
  <c r="H9984" i="1"/>
  <c r="J9984" i="1"/>
  <c r="K9984" i="1" s="1"/>
  <c r="N9984" i="1"/>
  <c r="Q9984" i="1" s="1"/>
  <c r="H9985" i="1"/>
  <c r="J9985" i="1"/>
  <c r="K9985" i="1" s="1"/>
  <c r="N9985" i="1"/>
  <c r="Q9985" i="1" s="1"/>
  <c r="H9986" i="1"/>
  <c r="J9986" i="1"/>
  <c r="K9986" i="1" s="1"/>
  <c r="N9986" i="1"/>
  <c r="Q9986" i="1" s="1"/>
  <c r="H9987" i="1"/>
  <c r="J9987" i="1"/>
  <c r="K9987" i="1" s="1"/>
  <c r="N9987" i="1"/>
  <c r="Q9987" i="1" s="1"/>
  <c r="H9988" i="1"/>
  <c r="J9988" i="1"/>
  <c r="K9988" i="1" s="1"/>
  <c r="N9988" i="1"/>
  <c r="Q9988" i="1" s="1"/>
  <c r="H9989" i="1"/>
  <c r="J9989" i="1"/>
  <c r="K9989" i="1" s="1"/>
  <c r="N9989" i="1"/>
  <c r="Q9989" i="1" s="1"/>
  <c r="H9990" i="1"/>
  <c r="J9990" i="1"/>
  <c r="K9990" i="1" s="1"/>
  <c r="N9990" i="1"/>
  <c r="Q9990" i="1" s="1"/>
  <c r="H9991" i="1"/>
  <c r="J9991" i="1"/>
  <c r="K9991" i="1" s="1"/>
  <c r="N9991" i="1"/>
  <c r="Q9991" i="1" s="1"/>
  <c r="H9992" i="1"/>
  <c r="J9992" i="1"/>
  <c r="K9992" i="1" s="1"/>
  <c r="N9992" i="1"/>
  <c r="Q9992" i="1" s="1"/>
  <c r="H9993" i="1"/>
  <c r="J9993" i="1"/>
  <c r="K9993" i="1" s="1"/>
  <c r="N9993" i="1"/>
  <c r="Q9993" i="1" s="1"/>
  <c r="H9994" i="1"/>
  <c r="J9994" i="1"/>
  <c r="K9994" i="1" s="1"/>
  <c r="N9994" i="1"/>
  <c r="Q9994" i="1" s="1"/>
  <c r="H9995" i="1"/>
  <c r="J9995" i="1"/>
  <c r="K9995" i="1" s="1"/>
  <c r="N9995" i="1"/>
  <c r="Q9995" i="1" s="1"/>
  <c r="H9996" i="1"/>
  <c r="J9996" i="1"/>
  <c r="K9996" i="1" s="1"/>
  <c r="N9996" i="1"/>
  <c r="Q9996" i="1" s="1"/>
  <c r="H9997" i="1"/>
  <c r="J9997" i="1"/>
  <c r="K9997" i="1" s="1"/>
  <c r="N9997" i="1"/>
  <c r="Q9997" i="1" s="1"/>
  <c r="H9998" i="1"/>
  <c r="J9998" i="1"/>
  <c r="K9998" i="1" s="1"/>
  <c r="N9998" i="1"/>
  <c r="Q9998" i="1" s="1"/>
  <c r="H9999" i="1"/>
  <c r="J9999" i="1"/>
  <c r="K9999" i="1" s="1"/>
  <c r="N9999" i="1"/>
  <c r="Q9999" i="1" s="1"/>
  <c r="H10000" i="1"/>
  <c r="J10000" i="1"/>
  <c r="K10000" i="1" s="1"/>
  <c r="N10000" i="1"/>
  <c r="Q10000" i="1" s="1"/>
  <c r="H10001" i="1"/>
  <c r="J10001" i="1"/>
  <c r="K10001" i="1" s="1"/>
  <c r="N10001" i="1"/>
  <c r="Q10001" i="1" s="1"/>
  <c r="H10002" i="1"/>
  <c r="J10002" i="1"/>
  <c r="K10002" i="1" s="1"/>
  <c r="N10002" i="1"/>
  <c r="Q10002" i="1" s="1"/>
  <c r="H10003" i="1"/>
  <c r="J10003" i="1"/>
  <c r="K10003" i="1" s="1"/>
  <c r="N10003" i="1"/>
  <c r="Q10003" i="1" s="1"/>
  <c r="H10004" i="1"/>
  <c r="J10004" i="1"/>
  <c r="K10004" i="1" s="1"/>
  <c r="N10004" i="1"/>
  <c r="Q10004" i="1" s="1"/>
  <c r="H10005" i="1"/>
  <c r="J10005" i="1"/>
  <c r="K10005" i="1" s="1"/>
  <c r="N10005" i="1"/>
  <c r="Q10005" i="1" s="1"/>
  <c r="H10006" i="1"/>
  <c r="J10006" i="1"/>
  <c r="K10006" i="1" s="1"/>
  <c r="N10006" i="1"/>
  <c r="Q10006" i="1" s="1"/>
  <c r="H10007" i="1"/>
  <c r="J10007" i="1"/>
  <c r="K10007" i="1" s="1"/>
  <c r="N10007" i="1"/>
  <c r="Q10007" i="1" s="1"/>
  <c r="H10008" i="1"/>
  <c r="J10008" i="1"/>
  <c r="K10008" i="1" s="1"/>
  <c r="N10008" i="1"/>
  <c r="Q10008" i="1" s="1"/>
  <c r="H10009" i="1"/>
  <c r="J10009" i="1"/>
  <c r="K10009" i="1" s="1"/>
  <c r="N10009" i="1"/>
  <c r="Q10009" i="1" s="1"/>
  <c r="H10010" i="1"/>
  <c r="J10010" i="1"/>
  <c r="K10010" i="1" s="1"/>
  <c r="N10010" i="1"/>
  <c r="Q10010" i="1" s="1"/>
  <c r="H10011" i="1"/>
  <c r="J10011" i="1"/>
  <c r="K10011" i="1" s="1"/>
  <c r="N10011" i="1"/>
  <c r="Q10011" i="1" s="1"/>
  <c r="H10012" i="1"/>
  <c r="J10012" i="1"/>
  <c r="K10012" i="1" s="1"/>
  <c r="N10012" i="1"/>
  <c r="Q10012" i="1" s="1"/>
  <c r="H10013" i="1"/>
  <c r="J10013" i="1"/>
  <c r="K10013" i="1" s="1"/>
  <c r="N10013" i="1"/>
  <c r="Q10013" i="1" s="1"/>
  <c r="H10014" i="1"/>
  <c r="J10014" i="1"/>
  <c r="K10014" i="1" s="1"/>
  <c r="N10014" i="1"/>
  <c r="Q10014" i="1" s="1"/>
  <c r="H10015" i="1"/>
  <c r="J10015" i="1"/>
  <c r="K10015" i="1" s="1"/>
  <c r="N10015" i="1"/>
  <c r="Q10015" i="1" s="1"/>
  <c r="H10016" i="1"/>
  <c r="J10016" i="1"/>
  <c r="K10016" i="1" s="1"/>
  <c r="N10016" i="1"/>
  <c r="Q10016" i="1" s="1"/>
  <c r="H10017" i="1"/>
  <c r="J10017" i="1"/>
  <c r="K10017" i="1" s="1"/>
  <c r="N10017" i="1"/>
  <c r="Q10017" i="1" s="1"/>
  <c r="H10018" i="1"/>
  <c r="J10018" i="1"/>
  <c r="K10018" i="1" s="1"/>
  <c r="N10018" i="1"/>
  <c r="Q10018" i="1" s="1"/>
  <c r="H10019" i="1"/>
  <c r="J10019" i="1"/>
  <c r="K10019" i="1" s="1"/>
  <c r="N10019" i="1"/>
  <c r="Q10019" i="1" s="1"/>
  <c r="H10020" i="1"/>
  <c r="J10020" i="1"/>
  <c r="K10020" i="1" s="1"/>
  <c r="N10020" i="1"/>
  <c r="Q10020" i="1" s="1"/>
  <c r="H10021" i="1"/>
  <c r="J10021" i="1"/>
  <c r="K10021" i="1" s="1"/>
  <c r="N10021" i="1"/>
  <c r="Q10021" i="1" s="1"/>
  <c r="H10022" i="1"/>
  <c r="J10022" i="1"/>
  <c r="K10022" i="1" s="1"/>
  <c r="N10022" i="1"/>
  <c r="Q10022" i="1" s="1"/>
  <c r="H10023" i="1"/>
  <c r="J10023" i="1"/>
  <c r="K10023" i="1" s="1"/>
  <c r="N10023" i="1"/>
  <c r="Q10023" i="1" s="1"/>
  <c r="H10024" i="1"/>
  <c r="J10024" i="1"/>
  <c r="K10024" i="1" s="1"/>
  <c r="N10024" i="1"/>
  <c r="Q10024" i="1" s="1"/>
  <c r="H10025" i="1"/>
  <c r="J10025" i="1"/>
  <c r="K10025" i="1" s="1"/>
  <c r="N10025" i="1"/>
  <c r="Q10025" i="1" s="1"/>
  <c r="H10026" i="1"/>
  <c r="J10026" i="1"/>
  <c r="K10026" i="1" s="1"/>
  <c r="N10026" i="1"/>
  <c r="Q10026" i="1" s="1"/>
  <c r="H10027" i="1"/>
  <c r="J10027" i="1"/>
  <c r="K10027" i="1" s="1"/>
  <c r="N10027" i="1"/>
  <c r="Q10027" i="1" s="1"/>
  <c r="H9664" i="1"/>
  <c r="J9664" i="1"/>
  <c r="K9664" i="1" s="1"/>
  <c r="N9664" i="1"/>
  <c r="Q9664" i="1" s="1"/>
  <c r="H9665" i="1"/>
  <c r="J9665" i="1"/>
  <c r="K9665" i="1" s="1"/>
  <c r="N9665" i="1"/>
  <c r="Q9665" i="1" s="1"/>
  <c r="H9666" i="1"/>
  <c r="J9666" i="1"/>
  <c r="K9666" i="1" s="1"/>
  <c r="N9666" i="1"/>
  <c r="Q9666" i="1" s="1"/>
  <c r="H9667" i="1"/>
  <c r="J9667" i="1"/>
  <c r="K9667" i="1" s="1"/>
  <c r="N9667" i="1"/>
  <c r="Q9667" i="1" s="1"/>
  <c r="H9668" i="1"/>
  <c r="J9668" i="1"/>
  <c r="K9668" i="1" s="1"/>
  <c r="N9668" i="1"/>
  <c r="Q9668" i="1" s="1"/>
  <c r="H9669" i="1"/>
  <c r="J9669" i="1"/>
  <c r="K9669" i="1" s="1"/>
  <c r="N9669" i="1"/>
  <c r="Q9669" i="1" s="1"/>
  <c r="H9670" i="1"/>
  <c r="J9670" i="1"/>
  <c r="K9670" i="1" s="1"/>
  <c r="N9670" i="1"/>
  <c r="Q9670" i="1" s="1"/>
  <c r="N9663" i="1"/>
  <c r="Q9663" i="1" s="1"/>
  <c r="J9663" i="1"/>
  <c r="K9663" i="1" s="1"/>
  <c r="J9662" i="1"/>
  <c r="K9662" i="1" s="1"/>
  <c r="H9662" i="1"/>
  <c r="H9663" i="1"/>
  <c r="V155" i="1" l="1"/>
  <c r="X155" i="1"/>
  <c r="AD155" i="1"/>
  <c r="N9297" i="1"/>
  <c r="N9298" i="1"/>
  <c r="Q9298" i="1" s="1"/>
  <c r="N9299" i="1"/>
  <c r="Q9299" i="1" s="1"/>
  <c r="N9300" i="1"/>
  <c r="Q9300" i="1" s="1"/>
  <c r="N9301" i="1"/>
  <c r="Q9301" i="1" s="1"/>
  <c r="N9302" i="1"/>
  <c r="Q9302" i="1" s="1"/>
  <c r="N9303" i="1"/>
  <c r="Q9303" i="1" s="1"/>
  <c r="N9304" i="1"/>
  <c r="Q9304" i="1" s="1"/>
  <c r="N9305" i="1"/>
  <c r="Q9305" i="1" s="1"/>
  <c r="N9306" i="1"/>
  <c r="Q9306" i="1" s="1"/>
  <c r="N9307" i="1"/>
  <c r="Q9307" i="1" s="1"/>
  <c r="N9308" i="1"/>
  <c r="Q9308" i="1" s="1"/>
  <c r="N9309" i="1"/>
  <c r="Q9309" i="1" s="1"/>
  <c r="N9310" i="1"/>
  <c r="Q9310" i="1" s="1"/>
  <c r="N9311" i="1"/>
  <c r="Q9311" i="1" s="1"/>
  <c r="N9312" i="1"/>
  <c r="Q9312" i="1" s="1"/>
  <c r="N9313" i="1"/>
  <c r="Q9313" i="1" s="1"/>
  <c r="N9314" i="1"/>
  <c r="Q9314" i="1" s="1"/>
  <c r="N9315" i="1"/>
  <c r="Q9315" i="1" s="1"/>
  <c r="N9316" i="1"/>
  <c r="Q9316" i="1" s="1"/>
  <c r="N9317" i="1"/>
  <c r="Q9317" i="1" s="1"/>
  <c r="N9318" i="1"/>
  <c r="Q9318" i="1" s="1"/>
  <c r="N9319" i="1"/>
  <c r="Q9319" i="1" s="1"/>
  <c r="N9320" i="1"/>
  <c r="Q9320" i="1" s="1"/>
  <c r="N9321" i="1"/>
  <c r="Q9321" i="1" s="1"/>
  <c r="N9322" i="1"/>
  <c r="Q9322" i="1" s="1"/>
  <c r="N9323" i="1"/>
  <c r="Q9323" i="1" s="1"/>
  <c r="N9324" i="1"/>
  <c r="Q9324" i="1" s="1"/>
  <c r="N9325" i="1"/>
  <c r="Q9325" i="1" s="1"/>
  <c r="N9326" i="1"/>
  <c r="Q9326" i="1" s="1"/>
  <c r="N9327" i="1"/>
  <c r="Q9327" i="1" s="1"/>
  <c r="N9328" i="1"/>
  <c r="Q9328" i="1" s="1"/>
  <c r="N9329" i="1"/>
  <c r="Q9329" i="1" s="1"/>
  <c r="N9330" i="1"/>
  <c r="Q9330" i="1" s="1"/>
  <c r="N9331" i="1"/>
  <c r="Q9331" i="1" s="1"/>
  <c r="N9332" i="1"/>
  <c r="Q9332" i="1" s="1"/>
  <c r="N9333" i="1"/>
  <c r="Q9333" i="1" s="1"/>
  <c r="N9334" i="1"/>
  <c r="Q9334" i="1" s="1"/>
  <c r="N9335" i="1"/>
  <c r="Q9335" i="1" s="1"/>
  <c r="N9336" i="1"/>
  <c r="Q9336" i="1" s="1"/>
  <c r="N9337" i="1"/>
  <c r="Q9337" i="1" s="1"/>
  <c r="N9338" i="1"/>
  <c r="Q9338" i="1" s="1"/>
  <c r="N9339" i="1"/>
  <c r="Q9339" i="1" s="1"/>
  <c r="N9340" i="1"/>
  <c r="Q9340" i="1" s="1"/>
  <c r="N9341" i="1"/>
  <c r="Q9341" i="1" s="1"/>
  <c r="N9342" i="1"/>
  <c r="Q9342" i="1" s="1"/>
  <c r="N9343" i="1"/>
  <c r="Q9343" i="1" s="1"/>
  <c r="N9344" i="1"/>
  <c r="Q9344" i="1" s="1"/>
  <c r="N9345" i="1"/>
  <c r="Q9345" i="1" s="1"/>
  <c r="N9346" i="1"/>
  <c r="Q9346" i="1" s="1"/>
  <c r="N9347" i="1"/>
  <c r="Q9347" i="1" s="1"/>
  <c r="N9348" i="1"/>
  <c r="Q9348" i="1" s="1"/>
  <c r="N9349" i="1"/>
  <c r="Q9349" i="1" s="1"/>
  <c r="N9350" i="1"/>
  <c r="Q9350" i="1" s="1"/>
  <c r="N9351" i="1"/>
  <c r="Q9351" i="1" s="1"/>
  <c r="N9352" i="1"/>
  <c r="Q9352" i="1" s="1"/>
  <c r="N9353" i="1"/>
  <c r="Q9353" i="1" s="1"/>
  <c r="N9354" i="1"/>
  <c r="Q9354" i="1" s="1"/>
  <c r="N9355" i="1"/>
  <c r="Q9355" i="1" s="1"/>
  <c r="N9356" i="1"/>
  <c r="Q9356" i="1" s="1"/>
  <c r="N9357" i="1"/>
  <c r="Q9357" i="1" s="1"/>
  <c r="N9358" i="1"/>
  <c r="Q9358" i="1" s="1"/>
  <c r="N9359" i="1"/>
  <c r="Q9359" i="1" s="1"/>
  <c r="N9360" i="1"/>
  <c r="Q9360" i="1" s="1"/>
  <c r="N9361" i="1"/>
  <c r="Q9361" i="1" s="1"/>
  <c r="N9362" i="1"/>
  <c r="Q9362" i="1" s="1"/>
  <c r="N9363" i="1"/>
  <c r="Q9363" i="1" s="1"/>
  <c r="N9364" i="1"/>
  <c r="Q9364" i="1" s="1"/>
  <c r="N9365" i="1"/>
  <c r="Q9365" i="1" s="1"/>
  <c r="N9366" i="1"/>
  <c r="Q9366" i="1" s="1"/>
  <c r="N9367" i="1"/>
  <c r="Q9367" i="1" s="1"/>
  <c r="N9368" i="1"/>
  <c r="Q9368" i="1" s="1"/>
  <c r="N9369" i="1"/>
  <c r="Q9369" i="1" s="1"/>
  <c r="N9370" i="1"/>
  <c r="Q9370" i="1" s="1"/>
  <c r="N9371" i="1"/>
  <c r="Q9371" i="1" s="1"/>
  <c r="N9372" i="1"/>
  <c r="Q9372" i="1" s="1"/>
  <c r="N9373" i="1"/>
  <c r="Q9373" i="1" s="1"/>
  <c r="N9374" i="1"/>
  <c r="Q9374" i="1" s="1"/>
  <c r="N9375" i="1"/>
  <c r="Q9375" i="1" s="1"/>
  <c r="N9376" i="1"/>
  <c r="Q9376" i="1" s="1"/>
  <c r="N9377" i="1"/>
  <c r="Q9377" i="1" s="1"/>
  <c r="N9378" i="1"/>
  <c r="Q9378" i="1" s="1"/>
  <c r="N9379" i="1"/>
  <c r="Q9379" i="1" s="1"/>
  <c r="N9380" i="1"/>
  <c r="Q9380" i="1" s="1"/>
  <c r="N9381" i="1"/>
  <c r="Q9381" i="1" s="1"/>
  <c r="N9382" i="1"/>
  <c r="Q9382" i="1" s="1"/>
  <c r="N9383" i="1"/>
  <c r="Q9383" i="1" s="1"/>
  <c r="N9384" i="1"/>
  <c r="Q9384" i="1" s="1"/>
  <c r="N9385" i="1"/>
  <c r="Q9385" i="1" s="1"/>
  <c r="N9386" i="1"/>
  <c r="Q9386" i="1" s="1"/>
  <c r="N9387" i="1"/>
  <c r="Q9387" i="1" s="1"/>
  <c r="N9388" i="1"/>
  <c r="Q9388" i="1" s="1"/>
  <c r="N9389" i="1"/>
  <c r="Q9389" i="1" s="1"/>
  <c r="N9390" i="1"/>
  <c r="Q9390" i="1" s="1"/>
  <c r="N9391" i="1"/>
  <c r="Q9391" i="1" s="1"/>
  <c r="N9392" i="1"/>
  <c r="Q9392" i="1" s="1"/>
  <c r="N9393" i="1"/>
  <c r="Q9393" i="1" s="1"/>
  <c r="N9394" i="1"/>
  <c r="Q9394" i="1" s="1"/>
  <c r="N9395" i="1"/>
  <c r="Q9395" i="1" s="1"/>
  <c r="N9396" i="1"/>
  <c r="Q9396" i="1" s="1"/>
  <c r="N9397" i="1"/>
  <c r="Q9397" i="1" s="1"/>
  <c r="N9398" i="1"/>
  <c r="Q9398" i="1" s="1"/>
  <c r="N9399" i="1"/>
  <c r="Q9399" i="1" s="1"/>
  <c r="N9400" i="1"/>
  <c r="Q9400" i="1" s="1"/>
  <c r="N9401" i="1"/>
  <c r="Q9401" i="1" s="1"/>
  <c r="N9402" i="1"/>
  <c r="Q9402" i="1" s="1"/>
  <c r="N9403" i="1"/>
  <c r="Q9403" i="1" s="1"/>
  <c r="N9404" i="1"/>
  <c r="Q9404" i="1" s="1"/>
  <c r="N9405" i="1"/>
  <c r="Q9405" i="1" s="1"/>
  <c r="N9406" i="1"/>
  <c r="Q9406" i="1" s="1"/>
  <c r="N9407" i="1"/>
  <c r="Q9407" i="1" s="1"/>
  <c r="N9408" i="1"/>
  <c r="Q9408" i="1" s="1"/>
  <c r="N9409" i="1"/>
  <c r="Q9409" i="1" s="1"/>
  <c r="N9410" i="1"/>
  <c r="Q9410" i="1" s="1"/>
  <c r="N9411" i="1"/>
  <c r="Q9411" i="1" s="1"/>
  <c r="N9412" i="1"/>
  <c r="Q9412" i="1" s="1"/>
  <c r="N9413" i="1"/>
  <c r="Q9413" i="1" s="1"/>
  <c r="N9414" i="1"/>
  <c r="Q9414" i="1" s="1"/>
  <c r="N9415" i="1"/>
  <c r="Q9415" i="1" s="1"/>
  <c r="N9416" i="1"/>
  <c r="Q9416" i="1" s="1"/>
  <c r="N9417" i="1"/>
  <c r="Q9417" i="1" s="1"/>
  <c r="N9418" i="1"/>
  <c r="Q9418" i="1" s="1"/>
  <c r="N9419" i="1"/>
  <c r="Q9419" i="1" s="1"/>
  <c r="N9420" i="1"/>
  <c r="Q9420" i="1" s="1"/>
  <c r="N9421" i="1"/>
  <c r="Q9421" i="1" s="1"/>
  <c r="N9422" i="1"/>
  <c r="Q9422" i="1" s="1"/>
  <c r="N9423" i="1"/>
  <c r="Q9423" i="1" s="1"/>
  <c r="N9424" i="1"/>
  <c r="Q9424" i="1" s="1"/>
  <c r="N9425" i="1"/>
  <c r="Q9425" i="1" s="1"/>
  <c r="N9426" i="1"/>
  <c r="Q9426" i="1" s="1"/>
  <c r="N9427" i="1"/>
  <c r="Q9427" i="1" s="1"/>
  <c r="N9428" i="1"/>
  <c r="Q9428" i="1" s="1"/>
  <c r="N9429" i="1"/>
  <c r="Q9429" i="1" s="1"/>
  <c r="N9430" i="1"/>
  <c r="Q9430" i="1" s="1"/>
  <c r="N9431" i="1"/>
  <c r="Q9431" i="1" s="1"/>
  <c r="N9432" i="1"/>
  <c r="Q9432" i="1" s="1"/>
  <c r="N9433" i="1"/>
  <c r="Q9433" i="1" s="1"/>
  <c r="N9434" i="1"/>
  <c r="Q9434" i="1" s="1"/>
  <c r="N9435" i="1"/>
  <c r="Q9435" i="1" s="1"/>
  <c r="N9436" i="1"/>
  <c r="Q9436" i="1" s="1"/>
  <c r="N9437" i="1"/>
  <c r="Q9437" i="1" s="1"/>
  <c r="N9438" i="1"/>
  <c r="Q9438" i="1" s="1"/>
  <c r="N9439" i="1"/>
  <c r="Q9439" i="1" s="1"/>
  <c r="N9440" i="1"/>
  <c r="Q9440" i="1" s="1"/>
  <c r="N9441" i="1"/>
  <c r="Q9441" i="1" s="1"/>
  <c r="N9442" i="1"/>
  <c r="Q9442" i="1" s="1"/>
  <c r="N9443" i="1"/>
  <c r="Q9443" i="1" s="1"/>
  <c r="N9444" i="1"/>
  <c r="Q9444" i="1" s="1"/>
  <c r="N9445" i="1"/>
  <c r="Q9445" i="1" s="1"/>
  <c r="N9446" i="1"/>
  <c r="Q9446" i="1" s="1"/>
  <c r="N9447" i="1"/>
  <c r="Q9447" i="1" s="1"/>
  <c r="N9448" i="1"/>
  <c r="Q9448" i="1" s="1"/>
  <c r="N9449" i="1"/>
  <c r="Q9449" i="1" s="1"/>
  <c r="N9450" i="1"/>
  <c r="Q9450" i="1" s="1"/>
  <c r="N9451" i="1"/>
  <c r="Q9451" i="1" s="1"/>
  <c r="N9452" i="1"/>
  <c r="Q9452" i="1" s="1"/>
  <c r="N9453" i="1"/>
  <c r="Q9453" i="1" s="1"/>
  <c r="N9454" i="1"/>
  <c r="Q9454" i="1" s="1"/>
  <c r="N9455" i="1"/>
  <c r="Q9455" i="1" s="1"/>
  <c r="N9456" i="1"/>
  <c r="Q9456" i="1" s="1"/>
  <c r="N9457" i="1"/>
  <c r="Q9457" i="1" s="1"/>
  <c r="N9458" i="1"/>
  <c r="Q9458" i="1" s="1"/>
  <c r="N9459" i="1"/>
  <c r="Q9459" i="1" s="1"/>
  <c r="N9460" i="1"/>
  <c r="Q9460" i="1" s="1"/>
  <c r="N9461" i="1"/>
  <c r="Q9461" i="1" s="1"/>
  <c r="N9462" i="1"/>
  <c r="Q9462" i="1" s="1"/>
  <c r="N9463" i="1"/>
  <c r="Q9463" i="1" s="1"/>
  <c r="N9464" i="1"/>
  <c r="Q9464" i="1" s="1"/>
  <c r="N9465" i="1"/>
  <c r="Q9465" i="1" s="1"/>
  <c r="N9466" i="1"/>
  <c r="Q9466" i="1" s="1"/>
  <c r="N9467" i="1"/>
  <c r="Q9467" i="1" s="1"/>
  <c r="N9468" i="1"/>
  <c r="Q9468" i="1" s="1"/>
  <c r="N9469" i="1"/>
  <c r="Q9469" i="1" s="1"/>
  <c r="N9470" i="1"/>
  <c r="Q9470" i="1" s="1"/>
  <c r="N9471" i="1"/>
  <c r="Q9471" i="1" s="1"/>
  <c r="N9472" i="1"/>
  <c r="Q9472" i="1" s="1"/>
  <c r="N9473" i="1"/>
  <c r="Q9473" i="1" s="1"/>
  <c r="N9474" i="1"/>
  <c r="Q9474" i="1" s="1"/>
  <c r="N9475" i="1"/>
  <c r="Q9475" i="1" s="1"/>
  <c r="N9476" i="1"/>
  <c r="Q9476" i="1" s="1"/>
  <c r="N9477" i="1"/>
  <c r="Q9477" i="1" s="1"/>
  <c r="N9478" i="1"/>
  <c r="Q9478" i="1" s="1"/>
  <c r="N9479" i="1"/>
  <c r="Q9479" i="1" s="1"/>
  <c r="N9480" i="1"/>
  <c r="Q9480" i="1" s="1"/>
  <c r="N9481" i="1"/>
  <c r="Q9481" i="1" s="1"/>
  <c r="N9482" i="1"/>
  <c r="Q9482" i="1" s="1"/>
  <c r="N9483" i="1"/>
  <c r="Q9483" i="1" s="1"/>
  <c r="N9484" i="1"/>
  <c r="Q9484" i="1" s="1"/>
  <c r="N9485" i="1"/>
  <c r="Q9485" i="1" s="1"/>
  <c r="N9486" i="1"/>
  <c r="Q9486" i="1" s="1"/>
  <c r="N9487" i="1"/>
  <c r="Q9487" i="1" s="1"/>
  <c r="N9488" i="1"/>
  <c r="Q9488" i="1" s="1"/>
  <c r="N9489" i="1"/>
  <c r="Q9489" i="1" s="1"/>
  <c r="N9490" i="1"/>
  <c r="Q9490" i="1" s="1"/>
  <c r="N9491" i="1"/>
  <c r="Q9491" i="1" s="1"/>
  <c r="N9492" i="1"/>
  <c r="Q9492" i="1" s="1"/>
  <c r="N9493" i="1"/>
  <c r="Q9493" i="1" s="1"/>
  <c r="N9494" i="1"/>
  <c r="Q9494" i="1" s="1"/>
  <c r="N9495" i="1"/>
  <c r="Q9495" i="1" s="1"/>
  <c r="N9496" i="1"/>
  <c r="Q9496" i="1" s="1"/>
  <c r="N9497" i="1"/>
  <c r="Q9497" i="1" s="1"/>
  <c r="N9498" i="1"/>
  <c r="Q9498" i="1" s="1"/>
  <c r="N9499" i="1"/>
  <c r="Q9499" i="1" s="1"/>
  <c r="N9500" i="1"/>
  <c r="Q9500" i="1" s="1"/>
  <c r="N9501" i="1"/>
  <c r="Q9501" i="1" s="1"/>
  <c r="N9502" i="1"/>
  <c r="Q9502" i="1" s="1"/>
  <c r="N9503" i="1"/>
  <c r="Q9503" i="1" s="1"/>
  <c r="N9504" i="1"/>
  <c r="Q9504" i="1" s="1"/>
  <c r="N9505" i="1"/>
  <c r="Q9505" i="1" s="1"/>
  <c r="N9506" i="1"/>
  <c r="Q9506" i="1" s="1"/>
  <c r="N9507" i="1"/>
  <c r="Q9507" i="1" s="1"/>
  <c r="N9508" i="1"/>
  <c r="Q9508" i="1" s="1"/>
  <c r="N9509" i="1"/>
  <c r="Q9509" i="1" s="1"/>
  <c r="N9510" i="1"/>
  <c r="Q9510" i="1" s="1"/>
  <c r="N9511" i="1"/>
  <c r="Q9511" i="1" s="1"/>
  <c r="N9512" i="1"/>
  <c r="Q9512" i="1" s="1"/>
  <c r="N9513" i="1"/>
  <c r="Q9513" i="1" s="1"/>
  <c r="N9514" i="1"/>
  <c r="Q9514" i="1" s="1"/>
  <c r="N9515" i="1"/>
  <c r="Q9515" i="1" s="1"/>
  <c r="N9516" i="1"/>
  <c r="Q9516" i="1" s="1"/>
  <c r="N9517" i="1"/>
  <c r="Q9517" i="1" s="1"/>
  <c r="N9518" i="1"/>
  <c r="Q9518" i="1" s="1"/>
  <c r="N9519" i="1"/>
  <c r="Q9519" i="1" s="1"/>
  <c r="N9520" i="1"/>
  <c r="Q9520" i="1" s="1"/>
  <c r="N9521" i="1"/>
  <c r="Q9521" i="1" s="1"/>
  <c r="N9522" i="1"/>
  <c r="Q9522" i="1" s="1"/>
  <c r="N9523" i="1"/>
  <c r="Q9523" i="1" s="1"/>
  <c r="N9524" i="1"/>
  <c r="Q9524" i="1" s="1"/>
  <c r="N9525" i="1"/>
  <c r="Q9525" i="1" s="1"/>
  <c r="N9526" i="1"/>
  <c r="Q9526" i="1" s="1"/>
  <c r="N9527" i="1"/>
  <c r="Q9527" i="1" s="1"/>
  <c r="N9528" i="1"/>
  <c r="Q9528" i="1" s="1"/>
  <c r="N9529" i="1"/>
  <c r="Q9529" i="1" s="1"/>
  <c r="N9530" i="1"/>
  <c r="Q9530" i="1" s="1"/>
  <c r="N9531" i="1"/>
  <c r="Q9531" i="1" s="1"/>
  <c r="N9532" i="1"/>
  <c r="Q9532" i="1" s="1"/>
  <c r="N9533" i="1"/>
  <c r="Q9533" i="1" s="1"/>
  <c r="N9534" i="1"/>
  <c r="Q9534" i="1" s="1"/>
  <c r="N9535" i="1"/>
  <c r="Q9535" i="1" s="1"/>
  <c r="N9536" i="1"/>
  <c r="Q9536" i="1" s="1"/>
  <c r="N9537" i="1"/>
  <c r="Q9537" i="1" s="1"/>
  <c r="N9538" i="1"/>
  <c r="Q9538" i="1" s="1"/>
  <c r="N9539" i="1"/>
  <c r="Q9539" i="1" s="1"/>
  <c r="N9540" i="1"/>
  <c r="Q9540" i="1" s="1"/>
  <c r="N9541" i="1"/>
  <c r="Q9541" i="1" s="1"/>
  <c r="N9542" i="1"/>
  <c r="Q9542" i="1" s="1"/>
  <c r="N9543" i="1"/>
  <c r="Q9543" i="1" s="1"/>
  <c r="N9544" i="1"/>
  <c r="Q9544" i="1" s="1"/>
  <c r="N9545" i="1"/>
  <c r="Q9545" i="1" s="1"/>
  <c r="N9546" i="1"/>
  <c r="Q9546" i="1" s="1"/>
  <c r="N9547" i="1"/>
  <c r="Q9547" i="1" s="1"/>
  <c r="N9548" i="1"/>
  <c r="Q9548" i="1" s="1"/>
  <c r="N9549" i="1"/>
  <c r="Q9549" i="1" s="1"/>
  <c r="N9550" i="1"/>
  <c r="Q9550" i="1" s="1"/>
  <c r="N9551" i="1"/>
  <c r="Q9551" i="1" s="1"/>
  <c r="N9552" i="1"/>
  <c r="Q9552" i="1" s="1"/>
  <c r="N9553" i="1"/>
  <c r="Q9553" i="1" s="1"/>
  <c r="N9554" i="1"/>
  <c r="Q9554" i="1" s="1"/>
  <c r="N9555" i="1"/>
  <c r="Q9555" i="1" s="1"/>
  <c r="N9556" i="1"/>
  <c r="Q9556" i="1" s="1"/>
  <c r="N9557" i="1"/>
  <c r="Q9557" i="1" s="1"/>
  <c r="N9558" i="1"/>
  <c r="Q9558" i="1" s="1"/>
  <c r="N9559" i="1"/>
  <c r="Q9559" i="1" s="1"/>
  <c r="N9560" i="1"/>
  <c r="Q9560" i="1" s="1"/>
  <c r="N9561" i="1"/>
  <c r="Q9561" i="1" s="1"/>
  <c r="N9562" i="1"/>
  <c r="Q9562" i="1" s="1"/>
  <c r="N9563" i="1"/>
  <c r="Q9563" i="1" s="1"/>
  <c r="N9564" i="1"/>
  <c r="Q9564" i="1" s="1"/>
  <c r="N9565" i="1"/>
  <c r="Q9565" i="1" s="1"/>
  <c r="N9566" i="1"/>
  <c r="Q9566" i="1" s="1"/>
  <c r="N9567" i="1"/>
  <c r="Q9567" i="1" s="1"/>
  <c r="N9568" i="1"/>
  <c r="Q9568" i="1" s="1"/>
  <c r="N9569" i="1"/>
  <c r="Q9569" i="1" s="1"/>
  <c r="N9570" i="1"/>
  <c r="Q9570" i="1" s="1"/>
  <c r="N9571" i="1"/>
  <c r="Q9571" i="1" s="1"/>
  <c r="N9572" i="1"/>
  <c r="Q9572" i="1" s="1"/>
  <c r="N9573" i="1"/>
  <c r="Q9573" i="1" s="1"/>
  <c r="N9574" i="1"/>
  <c r="Q9574" i="1" s="1"/>
  <c r="N9575" i="1"/>
  <c r="Q9575" i="1" s="1"/>
  <c r="N9576" i="1"/>
  <c r="Q9576" i="1" s="1"/>
  <c r="N9577" i="1"/>
  <c r="Q9577" i="1" s="1"/>
  <c r="N9578" i="1"/>
  <c r="Q9578" i="1" s="1"/>
  <c r="N9579" i="1"/>
  <c r="Q9579" i="1" s="1"/>
  <c r="N9580" i="1"/>
  <c r="Q9580" i="1" s="1"/>
  <c r="N9581" i="1"/>
  <c r="Q9581" i="1" s="1"/>
  <c r="N9582" i="1"/>
  <c r="Q9582" i="1" s="1"/>
  <c r="N9583" i="1"/>
  <c r="Q9583" i="1" s="1"/>
  <c r="N9584" i="1"/>
  <c r="Q9584" i="1" s="1"/>
  <c r="N9585" i="1"/>
  <c r="Q9585" i="1" s="1"/>
  <c r="N9586" i="1"/>
  <c r="Q9586" i="1" s="1"/>
  <c r="N9587" i="1"/>
  <c r="Q9587" i="1" s="1"/>
  <c r="N9588" i="1"/>
  <c r="Q9588" i="1" s="1"/>
  <c r="N9589" i="1"/>
  <c r="Q9589" i="1" s="1"/>
  <c r="N9590" i="1"/>
  <c r="Q9590" i="1" s="1"/>
  <c r="N9591" i="1"/>
  <c r="Q9591" i="1" s="1"/>
  <c r="N9592" i="1"/>
  <c r="Q9592" i="1" s="1"/>
  <c r="N9593" i="1"/>
  <c r="Q9593" i="1" s="1"/>
  <c r="N9594" i="1"/>
  <c r="Q9594" i="1" s="1"/>
  <c r="N9595" i="1"/>
  <c r="Q9595" i="1" s="1"/>
  <c r="N9596" i="1"/>
  <c r="Q9596" i="1" s="1"/>
  <c r="N9597" i="1"/>
  <c r="Q9597" i="1" s="1"/>
  <c r="N9598" i="1"/>
  <c r="Q9598" i="1" s="1"/>
  <c r="N9599" i="1"/>
  <c r="Q9599" i="1" s="1"/>
  <c r="N9600" i="1"/>
  <c r="Q9600" i="1" s="1"/>
  <c r="N9601" i="1"/>
  <c r="Q9601" i="1" s="1"/>
  <c r="N9602" i="1"/>
  <c r="Q9602" i="1" s="1"/>
  <c r="N9603" i="1"/>
  <c r="Q9603" i="1" s="1"/>
  <c r="N9604" i="1"/>
  <c r="Q9604" i="1" s="1"/>
  <c r="N9605" i="1"/>
  <c r="Q9605" i="1" s="1"/>
  <c r="N9606" i="1"/>
  <c r="Q9606" i="1" s="1"/>
  <c r="N9607" i="1"/>
  <c r="Q9607" i="1" s="1"/>
  <c r="N9608" i="1"/>
  <c r="Q9608" i="1" s="1"/>
  <c r="N9609" i="1"/>
  <c r="Q9609" i="1" s="1"/>
  <c r="N9610" i="1"/>
  <c r="Q9610" i="1" s="1"/>
  <c r="N9611" i="1"/>
  <c r="Q9611" i="1" s="1"/>
  <c r="N9612" i="1"/>
  <c r="Q9612" i="1" s="1"/>
  <c r="N9613" i="1"/>
  <c r="Q9613" i="1" s="1"/>
  <c r="N9614" i="1"/>
  <c r="Q9614" i="1" s="1"/>
  <c r="N9615" i="1"/>
  <c r="Q9615" i="1" s="1"/>
  <c r="N9616" i="1"/>
  <c r="Q9616" i="1" s="1"/>
  <c r="N9617" i="1"/>
  <c r="Q9617" i="1" s="1"/>
  <c r="N9618" i="1"/>
  <c r="Q9618" i="1" s="1"/>
  <c r="N9619" i="1"/>
  <c r="Q9619" i="1" s="1"/>
  <c r="N9620" i="1"/>
  <c r="Q9620" i="1" s="1"/>
  <c r="N9621" i="1"/>
  <c r="Q9621" i="1" s="1"/>
  <c r="N9622" i="1"/>
  <c r="Q9622" i="1" s="1"/>
  <c r="N9623" i="1"/>
  <c r="Q9623" i="1" s="1"/>
  <c r="N9624" i="1"/>
  <c r="Q9624" i="1" s="1"/>
  <c r="N9625" i="1"/>
  <c r="Q9625" i="1" s="1"/>
  <c r="N9626" i="1"/>
  <c r="Q9626" i="1" s="1"/>
  <c r="N9627" i="1"/>
  <c r="Q9627" i="1" s="1"/>
  <c r="N9628" i="1"/>
  <c r="Q9628" i="1" s="1"/>
  <c r="N9629" i="1"/>
  <c r="Q9629" i="1" s="1"/>
  <c r="N9630" i="1"/>
  <c r="Q9630" i="1" s="1"/>
  <c r="N9631" i="1"/>
  <c r="Q9631" i="1" s="1"/>
  <c r="N9632" i="1"/>
  <c r="Q9632" i="1" s="1"/>
  <c r="N9633" i="1"/>
  <c r="Q9633" i="1" s="1"/>
  <c r="N9634" i="1"/>
  <c r="Q9634" i="1" s="1"/>
  <c r="N9635" i="1"/>
  <c r="Q9635" i="1" s="1"/>
  <c r="N9636" i="1"/>
  <c r="Q9636" i="1" s="1"/>
  <c r="N9637" i="1"/>
  <c r="Q9637" i="1" s="1"/>
  <c r="N9638" i="1"/>
  <c r="Q9638" i="1" s="1"/>
  <c r="N9639" i="1"/>
  <c r="Q9639" i="1" s="1"/>
  <c r="N9640" i="1"/>
  <c r="Q9640" i="1" s="1"/>
  <c r="N9641" i="1"/>
  <c r="Q9641" i="1" s="1"/>
  <c r="N9642" i="1"/>
  <c r="Q9642" i="1" s="1"/>
  <c r="N9643" i="1"/>
  <c r="Q9643" i="1" s="1"/>
  <c r="N9644" i="1"/>
  <c r="Q9644" i="1" s="1"/>
  <c r="N9645" i="1"/>
  <c r="Q9645" i="1" s="1"/>
  <c r="N9646" i="1"/>
  <c r="Q9646" i="1" s="1"/>
  <c r="N9647" i="1"/>
  <c r="Q9647" i="1" s="1"/>
  <c r="N9648" i="1"/>
  <c r="Q9648" i="1" s="1"/>
  <c r="N9649" i="1"/>
  <c r="Q9649" i="1" s="1"/>
  <c r="N9650" i="1"/>
  <c r="Q9650" i="1" s="1"/>
  <c r="N9651" i="1"/>
  <c r="Q9651" i="1" s="1"/>
  <c r="N9652" i="1"/>
  <c r="Q9652" i="1" s="1"/>
  <c r="N9653" i="1"/>
  <c r="Q9653" i="1" s="1"/>
  <c r="N9654" i="1"/>
  <c r="Q9654" i="1" s="1"/>
  <c r="N9655" i="1"/>
  <c r="Q9655" i="1" s="1"/>
  <c r="N9656" i="1"/>
  <c r="Q9656" i="1" s="1"/>
  <c r="N9657" i="1"/>
  <c r="Q9657" i="1" s="1"/>
  <c r="N9658" i="1"/>
  <c r="Q9658" i="1" s="1"/>
  <c r="N9659" i="1"/>
  <c r="Q9659" i="1" s="1"/>
  <c r="N9660" i="1"/>
  <c r="Q9660" i="1" s="1"/>
  <c r="N9661" i="1"/>
  <c r="Q9661" i="1" s="1"/>
  <c r="J9299" i="1"/>
  <c r="K9299" i="1" s="1"/>
  <c r="J9300" i="1"/>
  <c r="K9300" i="1" s="1"/>
  <c r="J9301" i="1"/>
  <c r="K9301" i="1" s="1"/>
  <c r="J9302" i="1"/>
  <c r="K9302" i="1" s="1"/>
  <c r="J9303" i="1"/>
  <c r="K9303" i="1" s="1"/>
  <c r="J9304" i="1"/>
  <c r="K9304" i="1" s="1"/>
  <c r="J9305" i="1"/>
  <c r="K9305" i="1" s="1"/>
  <c r="J9306" i="1"/>
  <c r="K9306" i="1" s="1"/>
  <c r="J9307" i="1"/>
  <c r="K9307" i="1" s="1"/>
  <c r="J9308" i="1"/>
  <c r="K9308" i="1" s="1"/>
  <c r="J9309" i="1"/>
  <c r="K9309" i="1" s="1"/>
  <c r="J9310" i="1"/>
  <c r="K9310" i="1" s="1"/>
  <c r="J9311" i="1"/>
  <c r="K9311" i="1" s="1"/>
  <c r="J9312" i="1"/>
  <c r="K9312" i="1" s="1"/>
  <c r="J9313" i="1"/>
  <c r="K9313" i="1" s="1"/>
  <c r="J9314" i="1"/>
  <c r="K9314" i="1" s="1"/>
  <c r="J9315" i="1"/>
  <c r="K9315" i="1" s="1"/>
  <c r="J9316" i="1"/>
  <c r="K9316" i="1" s="1"/>
  <c r="J9317" i="1"/>
  <c r="K9317" i="1" s="1"/>
  <c r="J9318" i="1"/>
  <c r="K9318" i="1" s="1"/>
  <c r="J9319" i="1"/>
  <c r="K9319" i="1" s="1"/>
  <c r="J9320" i="1"/>
  <c r="K9320" i="1" s="1"/>
  <c r="J9321" i="1"/>
  <c r="K9321" i="1" s="1"/>
  <c r="J9322" i="1"/>
  <c r="K9322" i="1" s="1"/>
  <c r="J9323" i="1"/>
  <c r="K9323" i="1" s="1"/>
  <c r="J9324" i="1"/>
  <c r="K9324" i="1" s="1"/>
  <c r="J9325" i="1"/>
  <c r="K9325" i="1" s="1"/>
  <c r="J9326" i="1"/>
  <c r="K9326" i="1" s="1"/>
  <c r="J9327" i="1"/>
  <c r="K9327" i="1" s="1"/>
  <c r="J9328" i="1"/>
  <c r="K9328" i="1" s="1"/>
  <c r="J9329" i="1"/>
  <c r="K9329" i="1" s="1"/>
  <c r="J9330" i="1"/>
  <c r="K9330" i="1" s="1"/>
  <c r="J9331" i="1"/>
  <c r="K9331" i="1" s="1"/>
  <c r="J9332" i="1"/>
  <c r="K9332" i="1" s="1"/>
  <c r="J9333" i="1"/>
  <c r="K9333" i="1" s="1"/>
  <c r="J9334" i="1"/>
  <c r="K9334" i="1" s="1"/>
  <c r="J9335" i="1"/>
  <c r="K9335" i="1" s="1"/>
  <c r="J9336" i="1"/>
  <c r="K9336" i="1" s="1"/>
  <c r="J9337" i="1"/>
  <c r="K9337" i="1" s="1"/>
  <c r="J9338" i="1"/>
  <c r="K9338" i="1" s="1"/>
  <c r="J9339" i="1"/>
  <c r="K9339" i="1" s="1"/>
  <c r="J9340" i="1"/>
  <c r="K9340" i="1" s="1"/>
  <c r="J9341" i="1"/>
  <c r="K9341" i="1" s="1"/>
  <c r="J9342" i="1"/>
  <c r="K9342" i="1" s="1"/>
  <c r="J9343" i="1"/>
  <c r="K9343" i="1" s="1"/>
  <c r="J9344" i="1"/>
  <c r="K9344" i="1" s="1"/>
  <c r="J9345" i="1"/>
  <c r="K9345" i="1" s="1"/>
  <c r="J9346" i="1"/>
  <c r="K9346" i="1" s="1"/>
  <c r="J9347" i="1"/>
  <c r="K9347" i="1" s="1"/>
  <c r="J9348" i="1"/>
  <c r="K9348" i="1" s="1"/>
  <c r="J9349" i="1"/>
  <c r="K9349" i="1" s="1"/>
  <c r="J9350" i="1"/>
  <c r="K9350" i="1" s="1"/>
  <c r="J9351" i="1"/>
  <c r="K9351" i="1" s="1"/>
  <c r="J9352" i="1"/>
  <c r="K9352" i="1" s="1"/>
  <c r="J9353" i="1"/>
  <c r="K9353" i="1" s="1"/>
  <c r="J9354" i="1"/>
  <c r="K9354" i="1" s="1"/>
  <c r="J9355" i="1"/>
  <c r="K9355" i="1" s="1"/>
  <c r="J9356" i="1"/>
  <c r="K9356" i="1" s="1"/>
  <c r="J9357" i="1"/>
  <c r="K9357" i="1" s="1"/>
  <c r="J9358" i="1"/>
  <c r="K9358" i="1" s="1"/>
  <c r="J9359" i="1"/>
  <c r="K9359" i="1" s="1"/>
  <c r="J9360" i="1"/>
  <c r="K9360" i="1" s="1"/>
  <c r="J9361" i="1"/>
  <c r="K9361" i="1" s="1"/>
  <c r="J9362" i="1"/>
  <c r="K9362" i="1" s="1"/>
  <c r="J9363" i="1"/>
  <c r="K9363" i="1" s="1"/>
  <c r="J9364" i="1"/>
  <c r="K9364" i="1" s="1"/>
  <c r="J9365" i="1"/>
  <c r="K9365" i="1" s="1"/>
  <c r="J9366" i="1"/>
  <c r="K9366" i="1" s="1"/>
  <c r="J9367" i="1"/>
  <c r="K9367" i="1" s="1"/>
  <c r="J9368" i="1"/>
  <c r="K9368" i="1" s="1"/>
  <c r="J9369" i="1"/>
  <c r="K9369" i="1" s="1"/>
  <c r="J9370" i="1"/>
  <c r="K9370" i="1" s="1"/>
  <c r="J9371" i="1"/>
  <c r="K9371" i="1" s="1"/>
  <c r="J9372" i="1"/>
  <c r="K9372" i="1" s="1"/>
  <c r="J9373" i="1"/>
  <c r="K9373" i="1" s="1"/>
  <c r="J9374" i="1"/>
  <c r="K9374" i="1" s="1"/>
  <c r="J9375" i="1"/>
  <c r="K9375" i="1" s="1"/>
  <c r="J9376" i="1"/>
  <c r="K9376" i="1" s="1"/>
  <c r="J9377" i="1"/>
  <c r="K9377" i="1" s="1"/>
  <c r="J9378" i="1"/>
  <c r="K9378" i="1" s="1"/>
  <c r="J9379" i="1"/>
  <c r="K9379" i="1" s="1"/>
  <c r="J9380" i="1"/>
  <c r="K9380" i="1" s="1"/>
  <c r="J9381" i="1"/>
  <c r="K9381" i="1" s="1"/>
  <c r="J9382" i="1"/>
  <c r="K9382" i="1" s="1"/>
  <c r="J9383" i="1"/>
  <c r="K9383" i="1" s="1"/>
  <c r="J9384" i="1"/>
  <c r="K9384" i="1" s="1"/>
  <c r="J9385" i="1"/>
  <c r="K9385" i="1" s="1"/>
  <c r="J9386" i="1"/>
  <c r="K9386" i="1" s="1"/>
  <c r="J9387" i="1"/>
  <c r="K9387" i="1" s="1"/>
  <c r="J9388" i="1"/>
  <c r="K9388" i="1" s="1"/>
  <c r="J9389" i="1"/>
  <c r="K9389" i="1" s="1"/>
  <c r="J9390" i="1"/>
  <c r="K9390" i="1" s="1"/>
  <c r="J9391" i="1"/>
  <c r="K9391" i="1" s="1"/>
  <c r="J9392" i="1"/>
  <c r="K9392" i="1" s="1"/>
  <c r="J9393" i="1"/>
  <c r="K9393" i="1" s="1"/>
  <c r="J9394" i="1"/>
  <c r="K9394" i="1" s="1"/>
  <c r="J9395" i="1"/>
  <c r="K9395" i="1" s="1"/>
  <c r="J9396" i="1"/>
  <c r="K9396" i="1" s="1"/>
  <c r="J9397" i="1"/>
  <c r="K9397" i="1" s="1"/>
  <c r="J9398" i="1"/>
  <c r="K9398" i="1" s="1"/>
  <c r="J9399" i="1"/>
  <c r="K9399" i="1" s="1"/>
  <c r="J9400" i="1"/>
  <c r="K9400" i="1" s="1"/>
  <c r="J9401" i="1"/>
  <c r="K9401" i="1" s="1"/>
  <c r="J9402" i="1"/>
  <c r="K9402" i="1" s="1"/>
  <c r="J9403" i="1"/>
  <c r="K9403" i="1" s="1"/>
  <c r="J9404" i="1"/>
  <c r="K9404" i="1" s="1"/>
  <c r="J9405" i="1"/>
  <c r="K9405" i="1" s="1"/>
  <c r="J9406" i="1"/>
  <c r="K9406" i="1" s="1"/>
  <c r="J9407" i="1"/>
  <c r="K9407" i="1" s="1"/>
  <c r="J9408" i="1"/>
  <c r="K9408" i="1" s="1"/>
  <c r="J9409" i="1"/>
  <c r="K9409" i="1" s="1"/>
  <c r="J9410" i="1"/>
  <c r="K9410" i="1" s="1"/>
  <c r="J9411" i="1"/>
  <c r="K9411" i="1" s="1"/>
  <c r="J9412" i="1"/>
  <c r="K9412" i="1" s="1"/>
  <c r="J9413" i="1"/>
  <c r="K9413" i="1" s="1"/>
  <c r="J9414" i="1"/>
  <c r="K9414" i="1" s="1"/>
  <c r="J9415" i="1"/>
  <c r="K9415" i="1" s="1"/>
  <c r="J9416" i="1"/>
  <c r="K9416" i="1" s="1"/>
  <c r="J9417" i="1"/>
  <c r="K9417" i="1" s="1"/>
  <c r="J9418" i="1"/>
  <c r="K9418" i="1" s="1"/>
  <c r="J9419" i="1"/>
  <c r="K9419" i="1" s="1"/>
  <c r="J9420" i="1"/>
  <c r="K9420" i="1" s="1"/>
  <c r="J9421" i="1"/>
  <c r="K9421" i="1" s="1"/>
  <c r="J9422" i="1"/>
  <c r="K9422" i="1" s="1"/>
  <c r="J9423" i="1"/>
  <c r="K9423" i="1" s="1"/>
  <c r="J9424" i="1"/>
  <c r="K9424" i="1" s="1"/>
  <c r="J9425" i="1"/>
  <c r="K9425" i="1" s="1"/>
  <c r="J9426" i="1"/>
  <c r="K9426" i="1" s="1"/>
  <c r="J9427" i="1"/>
  <c r="K9427" i="1" s="1"/>
  <c r="J9428" i="1"/>
  <c r="K9428" i="1" s="1"/>
  <c r="J9429" i="1"/>
  <c r="K9429" i="1" s="1"/>
  <c r="J9430" i="1"/>
  <c r="K9430" i="1" s="1"/>
  <c r="J9431" i="1"/>
  <c r="K9431" i="1" s="1"/>
  <c r="J9432" i="1"/>
  <c r="K9432" i="1" s="1"/>
  <c r="J9433" i="1"/>
  <c r="K9433" i="1" s="1"/>
  <c r="J9434" i="1"/>
  <c r="K9434" i="1" s="1"/>
  <c r="J9435" i="1"/>
  <c r="K9435" i="1" s="1"/>
  <c r="J9436" i="1"/>
  <c r="K9436" i="1" s="1"/>
  <c r="J9437" i="1"/>
  <c r="K9437" i="1" s="1"/>
  <c r="J9438" i="1"/>
  <c r="K9438" i="1" s="1"/>
  <c r="J9439" i="1"/>
  <c r="K9439" i="1" s="1"/>
  <c r="J9440" i="1"/>
  <c r="K9440" i="1" s="1"/>
  <c r="J9441" i="1"/>
  <c r="K9441" i="1" s="1"/>
  <c r="J9442" i="1"/>
  <c r="K9442" i="1" s="1"/>
  <c r="J9443" i="1"/>
  <c r="K9443" i="1" s="1"/>
  <c r="J9444" i="1"/>
  <c r="K9444" i="1" s="1"/>
  <c r="J9445" i="1"/>
  <c r="K9445" i="1" s="1"/>
  <c r="J9446" i="1"/>
  <c r="K9446" i="1" s="1"/>
  <c r="J9447" i="1"/>
  <c r="K9447" i="1" s="1"/>
  <c r="J9448" i="1"/>
  <c r="K9448" i="1" s="1"/>
  <c r="J9449" i="1"/>
  <c r="K9449" i="1" s="1"/>
  <c r="J9450" i="1"/>
  <c r="K9450" i="1" s="1"/>
  <c r="J9451" i="1"/>
  <c r="K9451" i="1" s="1"/>
  <c r="J9452" i="1"/>
  <c r="K9452" i="1" s="1"/>
  <c r="J9453" i="1"/>
  <c r="K9453" i="1" s="1"/>
  <c r="J9454" i="1"/>
  <c r="K9454" i="1" s="1"/>
  <c r="J9455" i="1"/>
  <c r="K9455" i="1" s="1"/>
  <c r="J9456" i="1"/>
  <c r="K9456" i="1" s="1"/>
  <c r="J9457" i="1"/>
  <c r="K9457" i="1" s="1"/>
  <c r="J9458" i="1"/>
  <c r="K9458" i="1" s="1"/>
  <c r="J9459" i="1"/>
  <c r="K9459" i="1" s="1"/>
  <c r="J9460" i="1"/>
  <c r="K9460" i="1" s="1"/>
  <c r="J9461" i="1"/>
  <c r="K9461" i="1" s="1"/>
  <c r="J9462" i="1"/>
  <c r="K9462" i="1" s="1"/>
  <c r="J9463" i="1"/>
  <c r="K9463" i="1" s="1"/>
  <c r="J9464" i="1"/>
  <c r="K9464" i="1" s="1"/>
  <c r="J9465" i="1"/>
  <c r="K9465" i="1" s="1"/>
  <c r="J9466" i="1"/>
  <c r="K9466" i="1" s="1"/>
  <c r="J9467" i="1"/>
  <c r="K9467" i="1" s="1"/>
  <c r="J9468" i="1"/>
  <c r="K9468" i="1" s="1"/>
  <c r="J9469" i="1"/>
  <c r="K9469" i="1" s="1"/>
  <c r="J9470" i="1"/>
  <c r="K9470" i="1" s="1"/>
  <c r="J9471" i="1"/>
  <c r="K9471" i="1" s="1"/>
  <c r="J9472" i="1"/>
  <c r="K9472" i="1" s="1"/>
  <c r="J9473" i="1"/>
  <c r="K9473" i="1" s="1"/>
  <c r="J9474" i="1"/>
  <c r="K9474" i="1" s="1"/>
  <c r="J9475" i="1"/>
  <c r="K9475" i="1" s="1"/>
  <c r="J9476" i="1"/>
  <c r="K9476" i="1" s="1"/>
  <c r="J9477" i="1"/>
  <c r="K9477" i="1" s="1"/>
  <c r="J9478" i="1"/>
  <c r="K9478" i="1" s="1"/>
  <c r="J9479" i="1"/>
  <c r="K9479" i="1" s="1"/>
  <c r="J9480" i="1"/>
  <c r="K9480" i="1" s="1"/>
  <c r="J9481" i="1"/>
  <c r="K9481" i="1" s="1"/>
  <c r="J9482" i="1"/>
  <c r="K9482" i="1" s="1"/>
  <c r="J9483" i="1"/>
  <c r="K9483" i="1" s="1"/>
  <c r="J9484" i="1"/>
  <c r="K9484" i="1" s="1"/>
  <c r="J9485" i="1"/>
  <c r="K9485" i="1" s="1"/>
  <c r="J9486" i="1"/>
  <c r="K9486" i="1" s="1"/>
  <c r="J9487" i="1"/>
  <c r="K9487" i="1" s="1"/>
  <c r="J9488" i="1"/>
  <c r="K9488" i="1" s="1"/>
  <c r="J9489" i="1"/>
  <c r="K9489" i="1" s="1"/>
  <c r="J9490" i="1"/>
  <c r="K9490" i="1" s="1"/>
  <c r="J9491" i="1"/>
  <c r="K9491" i="1" s="1"/>
  <c r="J9492" i="1"/>
  <c r="K9492" i="1" s="1"/>
  <c r="J9493" i="1"/>
  <c r="K9493" i="1" s="1"/>
  <c r="J9494" i="1"/>
  <c r="K9494" i="1" s="1"/>
  <c r="J9495" i="1"/>
  <c r="K9495" i="1" s="1"/>
  <c r="J9496" i="1"/>
  <c r="K9496" i="1" s="1"/>
  <c r="J9497" i="1"/>
  <c r="K9497" i="1" s="1"/>
  <c r="J9498" i="1"/>
  <c r="K9498" i="1" s="1"/>
  <c r="J9499" i="1"/>
  <c r="K9499" i="1" s="1"/>
  <c r="J9500" i="1"/>
  <c r="K9500" i="1" s="1"/>
  <c r="J9501" i="1"/>
  <c r="K9501" i="1" s="1"/>
  <c r="J9502" i="1"/>
  <c r="K9502" i="1" s="1"/>
  <c r="J9503" i="1"/>
  <c r="K9503" i="1" s="1"/>
  <c r="J9504" i="1"/>
  <c r="K9504" i="1" s="1"/>
  <c r="J9505" i="1"/>
  <c r="K9505" i="1" s="1"/>
  <c r="J9506" i="1"/>
  <c r="K9506" i="1" s="1"/>
  <c r="J9507" i="1"/>
  <c r="K9507" i="1" s="1"/>
  <c r="J9508" i="1"/>
  <c r="K9508" i="1" s="1"/>
  <c r="J9509" i="1"/>
  <c r="K9509" i="1" s="1"/>
  <c r="J9510" i="1"/>
  <c r="K9510" i="1" s="1"/>
  <c r="J9511" i="1"/>
  <c r="K9511" i="1" s="1"/>
  <c r="J9512" i="1"/>
  <c r="K9512" i="1" s="1"/>
  <c r="J9513" i="1"/>
  <c r="K9513" i="1" s="1"/>
  <c r="J9514" i="1"/>
  <c r="K9514" i="1" s="1"/>
  <c r="J9515" i="1"/>
  <c r="K9515" i="1" s="1"/>
  <c r="J9516" i="1"/>
  <c r="K9516" i="1" s="1"/>
  <c r="J9517" i="1"/>
  <c r="K9517" i="1" s="1"/>
  <c r="J9518" i="1"/>
  <c r="K9518" i="1" s="1"/>
  <c r="J9519" i="1"/>
  <c r="K9519" i="1" s="1"/>
  <c r="J9520" i="1"/>
  <c r="K9520" i="1" s="1"/>
  <c r="J9521" i="1"/>
  <c r="K9521" i="1" s="1"/>
  <c r="J9522" i="1"/>
  <c r="K9522" i="1" s="1"/>
  <c r="J9523" i="1"/>
  <c r="K9523" i="1" s="1"/>
  <c r="J9524" i="1"/>
  <c r="K9524" i="1" s="1"/>
  <c r="J9525" i="1"/>
  <c r="K9525" i="1" s="1"/>
  <c r="J9526" i="1"/>
  <c r="K9526" i="1" s="1"/>
  <c r="J9527" i="1"/>
  <c r="K9527" i="1" s="1"/>
  <c r="J9528" i="1"/>
  <c r="K9528" i="1" s="1"/>
  <c r="J9529" i="1"/>
  <c r="K9529" i="1" s="1"/>
  <c r="J9530" i="1"/>
  <c r="K9530" i="1" s="1"/>
  <c r="J9531" i="1"/>
  <c r="K9531" i="1" s="1"/>
  <c r="J9532" i="1"/>
  <c r="K9532" i="1" s="1"/>
  <c r="J9533" i="1"/>
  <c r="K9533" i="1" s="1"/>
  <c r="J9534" i="1"/>
  <c r="K9534" i="1" s="1"/>
  <c r="J9535" i="1"/>
  <c r="K9535" i="1" s="1"/>
  <c r="J9536" i="1"/>
  <c r="K9536" i="1" s="1"/>
  <c r="J9537" i="1"/>
  <c r="K9537" i="1" s="1"/>
  <c r="J9538" i="1"/>
  <c r="K9538" i="1" s="1"/>
  <c r="J9539" i="1"/>
  <c r="K9539" i="1" s="1"/>
  <c r="J9540" i="1"/>
  <c r="K9540" i="1" s="1"/>
  <c r="J9541" i="1"/>
  <c r="K9541" i="1" s="1"/>
  <c r="J9542" i="1"/>
  <c r="K9542" i="1" s="1"/>
  <c r="J9543" i="1"/>
  <c r="K9543" i="1" s="1"/>
  <c r="J9544" i="1"/>
  <c r="K9544" i="1" s="1"/>
  <c r="J9545" i="1"/>
  <c r="K9545" i="1" s="1"/>
  <c r="J9546" i="1"/>
  <c r="K9546" i="1" s="1"/>
  <c r="J9547" i="1"/>
  <c r="K9547" i="1" s="1"/>
  <c r="J9548" i="1"/>
  <c r="K9548" i="1" s="1"/>
  <c r="J9549" i="1"/>
  <c r="K9549" i="1" s="1"/>
  <c r="J9550" i="1"/>
  <c r="K9550" i="1" s="1"/>
  <c r="J9551" i="1"/>
  <c r="K9551" i="1" s="1"/>
  <c r="J9552" i="1"/>
  <c r="K9552" i="1" s="1"/>
  <c r="J9553" i="1"/>
  <c r="K9553" i="1" s="1"/>
  <c r="J9554" i="1"/>
  <c r="K9554" i="1" s="1"/>
  <c r="J9555" i="1"/>
  <c r="K9555" i="1" s="1"/>
  <c r="J9556" i="1"/>
  <c r="K9556" i="1" s="1"/>
  <c r="J9557" i="1"/>
  <c r="K9557" i="1" s="1"/>
  <c r="J9558" i="1"/>
  <c r="K9558" i="1" s="1"/>
  <c r="J9559" i="1"/>
  <c r="K9559" i="1" s="1"/>
  <c r="J9560" i="1"/>
  <c r="K9560" i="1" s="1"/>
  <c r="J9561" i="1"/>
  <c r="K9561" i="1" s="1"/>
  <c r="J9562" i="1"/>
  <c r="K9562" i="1" s="1"/>
  <c r="J9563" i="1"/>
  <c r="K9563" i="1" s="1"/>
  <c r="J9564" i="1"/>
  <c r="K9564" i="1" s="1"/>
  <c r="J9565" i="1"/>
  <c r="K9565" i="1" s="1"/>
  <c r="J9566" i="1"/>
  <c r="K9566" i="1" s="1"/>
  <c r="J9567" i="1"/>
  <c r="K9567" i="1" s="1"/>
  <c r="J9568" i="1"/>
  <c r="K9568" i="1" s="1"/>
  <c r="J9569" i="1"/>
  <c r="K9569" i="1" s="1"/>
  <c r="J9570" i="1"/>
  <c r="K9570" i="1" s="1"/>
  <c r="J9571" i="1"/>
  <c r="K9571" i="1" s="1"/>
  <c r="J9572" i="1"/>
  <c r="K9572" i="1" s="1"/>
  <c r="J9573" i="1"/>
  <c r="K9573" i="1" s="1"/>
  <c r="J9574" i="1"/>
  <c r="K9574" i="1" s="1"/>
  <c r="J9575" i="1"/>
  <c r="K9575" i="1" s="1"/>
  <c r="J9576" i="1"/>
  <c r="K9576" i="1" s="1"/>
  <c r="J9577" i="1"/>
  <c r="K9577" i="1" s="1"/>
  <c r="J9578" i="1"/>
  <c r="K9578" i="1" s="1"/>
  <c r="J9579" i="1"/>
  <c r="K9579" i="1" s="1"/>
  <c r="J9580" i="1"/>
  <c r="K9580" i="1" s="1"/>
  <c r="J9581" i="1"/>
  <c r="K9581" i="1" s="1"/>
  <c r="J9582" i="1"/>
  <c r="K9582" i="1" s="1"/>
  <c r="J9583" i="1"/>
  <c r="K9583" i="1" s="1"/>
  <c r="J9584" i="1"/>
  <c r="K9584" i="1" s="1"/>
  <c r="J9585" i="1"/>
  <c r="K9585" i="1" s="1"/>
  <c r="J9586" i="1"/>
  <c r="K9586" i="1" s="1"/>
  <c r="J9587" i="1"/>
  <c r="K9587" i="1" s="1"/>
  <c r="J9588" i="1"/>
  <c r="K9588" i="1" s="1"/>
  <c r="J9589" i="1"/>
  <c r="K9589" i="1" s="1"/>
  <c r="J9590" i="1"/>
  <c r="K9590" i="1" s="1"/>
  <c r="J9591" i="1"/>
  <c r="K9591" i="1" s="1"/>
  <c r="J9592" i="1"/>
  <c r="K9592" i="1" s="1"/>
  <c r="J9593" i="1"/>
  <c r="K9593" i="1" s="1"/>
  <c r="J9594" i="1"/>
  <c r="K9594" i="1" s="1"/>
  <c r="J9595" i="1"/>
  <c r="K9595" i="1" s="1"/>
  <c r="J9596" i="1"/>
  <c r="K9596" i="1" s="1"/>
  <c r="J9597" i="1"/>
  <c r="K9597" i="1" s="1"/>
  <c r="J9598" i="1"/>
  <c r="K9598" i="1" s="1"/>
  <c r="J9599" i="1"/>
  <c r="K9599" i="1" s="1"/>
  <c r="J9600" i="1"/>
  <c r="K9600" i="1" s="1"/>
  <c r="J9601" i="1"/>
  <c r="K9601" i="1" s="1"/>
  <c r="J9602" i="1"/>
  <c r="K9602" i="1" s="1"/>
  <c r="J9603" i="1"/>
  <c r="K9603" i="1" s="1"/>
  <c r="J9604" i="1"/>
  <c r="K9604" i="1" s="1"/>
  <c r="J9605" i="1"/>
  <c r="K9605" i="1" s="1"/>
  <c r="J9606" i="1"/>
  <c r="K9606" i="1" s="1"/>
  <c r="J9607" i="1"/>
  <c r="K9607" i="1" s="1"/>
  <c r="J9608" i="1"/>
  <c r="K9608" i="1" s="1"/>
  <c r="J9609" i="1"/>
  <c r="K9609" i="1" s="1"/>
  <c r="J9610" i="1"/>
  <c r="K9610" i="1" s="1"/>
  <c r="J9611" i="1"/>
  <c r="K9611" i="1" s="1"/>
  <c r="J9612" i="1"/>
  <c r="K9612" i="1" s="1"/>
  <c r="J9613" i="1"/>
  <c r="K9613" i="1" s="1"/>
  <c r="J9614" i="1"/>
  <c r="K9614" i="1" s="1"/>
  <c r="J9615" i="1"/>
  <c r="K9615" i="1" s="1"/>
  <c r="J9616" i="1"/>
  <c r="K9616" i="1" s="1"/>
  <c r="J9617" i="1"/>
  <c r="K9617" i="1" s="1"/>
  <c r="J9618" i="1"/>
  <c r="K9618" i="1" s="1"/>
  <c r="J9619" i="1"/>
  <c r="K9619" i="1" s="1"/>
  <c r="J9620" i="1"/>
  <c r="K9620" i="1" s="1"/>
  <c r="J9621" i="1"/>
  <c r="K9621" i="1" s="1"/>
  <c r="J9622" i="1"/>
  <c r="K9622" i="1" s="1"/>
  <c r="J9623" i="1"/>
  <c r="K9623" i="1" s="1"/>
  <c r="J9624" i="1"/>
  <c r="K9624" i="1" s="1"/>
  <c r="J9625" i="1"/>
  <c r="K9625" i="1" s="1"/>
  <c r="J9626" i="1"/>
  <c r="K9626" i="1" s="1"/>
  <c r="J9627" i="1"/>
  <c r="K9627" i="1" s="1"/>
  <c r="J9628" i="1"/>
  <c r="K9628" i="1" s="1"/>
  <c r="J9629" i="1"/>
  <c r="K9629" i="1" s="1"/>
  <c r="J9630" i="1"/>
  <c r="K9630" i="1" s="1"/>
  <c r="J9631" i="1"/>
  <c r="K9631" i="1" s="1"/>
  <c r="J9632" i="1"/>
  <c r="K9632" i="1" s="1"/>
  <c r="J9633" i="1"/>
  <c r="K9633" i="1" s="1"/>
  <c r="J9634" i="1"/>
  <c r="K9634" i="1" s="1"/>
  <c r="J9635" i="1"/>
  <c r="K9635" i="1" s="1"/>
  <c r="J9636" i="1"/>
  <c r="K9636" i="1" s="1"/>
  <c r="J9637" i="1"/>
  <c r="K9637" i="1" s="1"/>
  <c r="J9638" i="1"/>
  <c r="K9638" i="1" s="1"/>
  <c r="J9639" i="1"/>
  <c r="K9639" i="1" s="1"/>
  <c r="J9640" i="1"/>
  <c r="K9640" i="1" s="1"/>
  <c r="J9641" i="1"/>
  <c r="K9641" i="1" s="1"/>
  <c r="J9642" i="1"/>
  <c r="K9642" i="1" s="1"/>
  <c r="J9643" i="1"/>
  <c r="K9643" i="1" s="1"/>
  <c r="J9644" i="1"/>
  <c r="K9644" i="1" s="1"/>
  <c r="J9645" i="1"/>
  <c r="K9645" i="1" s="1"/>
  <c r="J9646" i="1"/>
  <c r="K9646" i="1" s="1"/>
  <c r="J9647" i="1"/>
  <c r="K9647" i="1" s="1"/>
  <c r="J9648" i="1"/>
  <c r="K9648" i="1" s="1"/>
  <c r="J9649" i="1"/>
  <c r="K9649" i="1" s="1"/>
  <c r="J9650" i="1"/>
  <c r="K9650" i="1" s="1"/>
  <c r="J9651" i="1"/>
  <c r="K9651" i="1" s="1"/>
  <c r="J9652" i="1"/>
  <c r="K9652" i="1" s="1"/>
  <c r="J9653" i="1"/>
  <c r="K9653" i="1" s="1"/>
  <c r="J9654" i="1"/>
  <c r="K9654" i="1" s="1"/>
  <c r="J9655" i="1"/>
  <c r="K9655" i="1" s="1"/>
  <c r="J9656" i="1"/>
  <c r="K9656" i="1" s="1"/>
  <c r="J9657" i="1"/>
  <c r="K9657" i="1" s="1"/>
  <c r="J9658" i="1"/>
  <c r="K9658" i="1" s="1"/>
  <c r="J9659" i="1"/>
  <c r="K9659" i="1" s="1"/>
  <c r="J9660" i="1"/>
  <c r="K9660" i="1" s="1"/>
  <c r="J9661" i="1"/>
  <c r="K9661" i="1" s="1"/>
  <c r="H9299" i="1"/>
  <c r="H9300" i="1"/>
  <c r="H9301" i="1"/>
  <c r="H9302" i="1"/>
  <c r="H9303" i="1"/>
  <c r="H9304" i="1"/>
  <c r="H9305" i="1"/>
  <c r="H9306" i="1"/>
  <c r="H9307" i="1"/>
  <c r="H9308" i="1"/>
  <c r="H9309" i="1"/>
  <c r="H9310" i="1"/>
  <c r="H9311" i="1"/>
  <c r="H9312" i="1"/>
  <c r="H9313" i="1"/>
  <c r="H9314" i="1"/>
  <c r="H9315" i="1"/>
  <c r="H9316" i="1"/>
  <c r="H9317" i="1"/>
  <c r="H9318" i="1"/>
  <c r="H9319" i="1"/>
  <c r="H9320" i="1"/>
  <c r="H9321" i="1"/>
  <c r="H9322" i="1"/>
  <c r="H9323" i="1"/>
  <c r="H9324" i="1"/>
  <c r="H9325" i="1"/>
  <c r="H9326" i="1"/>
  <c r="H9327" i="1"/>
  <c r="H9328" i="1"/>
  <c r="H9329" i="1"/>
  <c r="H9330" i="1"/>
  <c r="H9331" i="1"/>
  <c r="H9332" i="1"/>
  <c r="H9333" i="1"/>
  <c r="H9334" i="1"/>
  <c r="H9335" i="1"/>
  <c r="H9336" i="1"/>
  <c r="H9337" i="1"/>
  <c r="H9338" i="1"/>
  <c r="H9339" i="1"/>
  <c r="H9340" i="1"/>
  <c r="H9341" i="1"/>
  <c r="H9342" i="1"/>
  <c r="H9343" i="1"/>
  <c r="H9344" i="1"/>
  <c r="H9345" i="1"/>
  <c r="H9346" i="1"/>
  <c r="H9347" i="1"/>
  <c r="H9348" i="1"/>
  <c r="H9349" i="1"/>
  <c r="H9350" i="1"/>
  <c r="H9351" i="1"/>
  <c r="H9352" i="1"/>
  <c r="H9353" i="1"/>
  <c r="H9354" i="1"/>
  <c r="H9355" i="1"/>
  <c r="H9356" i="1"/>
  <c r="H9357" i="1"/>
  <c r="H9358" i="1"/>
  <c r="H9359" i="1"/>
  <c r="H9360" i="1"/>
  <c r="H9361" i="1"/>
  <c r="H9362" i="1"/>
  <c r="H9363" i="1"/>
  <c r="H9364" i="1"/>
  <c r="H9365" i="1"/>
  <c r="H9366" i="1"/>
  <c r="H9367" i="1"/>
  <c r="H9368" i="1"/>
  <c r="H9369" i="1"/>
  <c r="H9370" i="1"/>
  <c r="H9371" i="1"/>
  <c r="H9372" i="1"/>
  <c r="H9373" i="1"/>
  <c r="H9374" i="1"/>
  <c r="H9375" i="1"/>
  <c r="H9376" i="1"/>
  <c r="H9377" i="1"/>
  <c r="H9378" i="1"/>
  <c r="H9379" i="1"/>
  <c r="H9380" i="1"/>
  <c r="H9381" i="1"/>
  <c r="H9382" i="1"/>
  <c r="H9383" i="1"/>
  <c r="H9384" i="1"/>
  <c r="H9385" i="1"/>
  <c r="H9386" i="1"/>
  <c r="H9387" i="1"/>
  <c r="H9388" i="1"/>
  <c r="H9389" i="1"/>
  <c r="H9390" i="1"/>
  <c r="H9391" i="1"/>
  <c r="H9392" i="1"/>
  <c r="H9393" i="1"/>
  <c r="H9394" i="1"/>
  <c r="H9395" i="1"/>
  <c r="H9396" i="1"/>
  <c r="H9397" i="1"/>
  <c r="H9398" i="1"/>
  <c r="H9399" i="1"/>
  <c r="H9400" i="1"/>
  <c r="H9401" i="1"/>
  <c r="H9402" i="1"/>
  <c r="H9403" i="1"/>
  <c r="H9404" i="1"/>
  <c r="H9405" i="1"/>
  <c r="H9406" i="1"/>
  <c r="H9407" i="1"/>
  <c r="H9408" i="1"/>
  <c r="H9409" i="1"/>
  <c r="H9410" i="1"/>
  <c r="H9411" i="1"/>
  <c r="H9412" i="1"/>
  <c r="H9413" i="1"/>
  <c r="H9414" i="1"/>
  <c r="H9415" i="1"/>
  <c r="H9416" i="1"/>
  <c r="H9417" i="1"/>
  <c r="H9418" i="1"/>
  <c r="H9419" i="1"/>
  <c r="H9420" i="1"/>
  <c r="H9421" i="1"/>
  <c r="H9422" i="1"/>
  <c r="H9423" i="1"/>
  <c r="H9424" i="1"/>
  <c r="H9425" i="1"/>
  <c r="H9426" i="1"/>
  <c r="H9427" i="1"/>
  <c r="H9428" i="1"/>
  <c r="H9429" i="1"/>
  <c r="H9430" i="1"/>
  <c r="H9431" i="1"/>
  <c r="H9432" i="1"/>
  <c r="H9433" i="1"/>
  <c r="H9434" i="1"/>
  <c r="H9435" i="1"/>
  <c r="H9436" i="1"/>
  <c r="H9437" i="1"/>
  <c r="H9438" i="1"/>
  <c r="H9439" i="1"/>
  <c r="H9440" i="1"/>
  <c r="H9441" i="1"/>
  <c r="H9442" i="1"/>
  <c r="H9443" i="1"/>
  <c r="H9444" i="1"/>
  <c r="H9445" i="1"/>
  <c r="H9446" i="1"/>
  <c r="H9447" i="1"/>
  <c r="H9448" i="1"/>
  <c r="H9449" i="1"/>
  <c r="H9450" i="1"/>
  <c r="H9451" i="1"/>
  <c r="H9452" i="1"/>
  <c r="H9453" i="1"/>
  <c r="H9454" i="1"/>
  <c r="H9455" i="1"/>
  <c r="H9456" i="1"/>
  <c r="H9457" i="1"/>
  <c r="H9458" i="1"/>
  <c r="H9459" i="1"/>
  <c r="H9460" i="1"/>
  <c r="H9461" i="1"/>
  <c r="H9462" i="1"/>
  <c r="H9463" i="1"/>
  <c r="H9464" i="1"/>
  <c r="H9465" i="1"/>
  <c r="H9466" i="1"/>
  <c r="H9467" i="1"/>
  <c r="H9468" i="1"/>
  <c r="H9469" i="1"/>
  <c r="H9470" i="1"/>
  <c r="H9471" i="1"/>
  <c r="H9472" i="1"/>
  <c r="H9473" i="1"/>
  <c r="H9474" i="1"/>
  <c r="H9475" i="1"/>
  <c r="H9476" i="1"/>
  <c r="H9477" i="1"/>
  <c r="H9478" i="1"/>
  <c r="H9479" i="1"/>
  <c r="H9480" i="1"/>
  <c r="H9481" i="1"/>
  <c r="H9482" i="1"/>
  <c r="H9483" i="1"/>
  <c r="H9484" i="1"/>
  <c r="H9485" i="1"/>
  <c r="H9486" i="1"/>
  <c r="H9487" i="1"/>
  <c r="H9488" i="1"/>
  <c r="H9489" i="1"/>
  <c r="H9490" i="1"/>
  <c r="H9491" i="1"/>
  <c r="H9492" i="1"/>
  <c r="H9493" i="1"/>
  <c r="H9494" i="1"/>
  <c r="H9495" i="1"/>
  <c r="H9496" i="1"/>
  <c r="H9497" i="1"/>
  <c r="H9498" i="1"/>
  <c r="H9499" i="1"/>
  <c r="H9500" i="1"/>
  <c r="H9501" i="1"/>
  <c r="H9502" i="1"/>
  <c r="H9503" i="1"/>
  <c r="H9504" i="1"/>
  <c r="H9505" i="1"/>
  <c r="H9506" i="1"/>
  <c r="H9507" i="1"/>
  <c r="H9508" i="1"/>
  <c r="H9509" i="1"/>
  <c r="H9510" i="1"/>
  <c r="H9511" i="1"/>
  <c r="H9512" i="1"/>
  <c r="H9513" i="1"/>
  <c r="H9514" i="1"/>
  <c r="H9515" i="1"/>
  <c r="H9516" i="1"/>
  <c r="H9517" i="1"/>
  <c r="H9518" i="1"/>
  <c r="H9519" i="1"/>
  <c r="H9520" i="1"/>
  <c r="H9521" i="1"/>
  <c r="H9522" i="1"/>
  <c r="H9523" i="1"/>
  <c r="H9524" i="1"/>
  <c r="H9525" i="1"/>
  <c r="H9526" i="1"/>
  <c r="H9527" i="1"/>
  <c r="H9528" i="1"/>
  <c r="H9529" i="1"/>
  <c r="H9530" i="1"/>
  <c r="H9531" i="1"/>
  <c r="H9532" i="1"/>
  <c r="H9533" i="1"/>
  <c r="H9534" i="1"/>
  <c r="H9535" i="1"/>
  <c r="H9536" i="1"/>
  <c r="H9537" i="1"/>
  <c r="H9538" i="1"/>
  <c r="H9539" i="1"/>
  <c r="H9540" i="1"/>
  <c r="H9541" i="1"/>
  <c r="H9542" i="1"/>
  <c r="H9543" i="1"/>
  <c r="H9544" i="1"/>
  <c r="H9545" i="1"/>
  <c r="H9546" i="1"/>
  <c r="H9547" i="1"/>
  <c r="H9548" i="1"/>
  <c r="H9549" i="1"/>
  <c r="H9550" i="1"/>
  <c r="H9551" i="1"/>
  <c r="H9552" i="1"/>
  <c r="H9553" i="1"/>
  <c r="H9554" i="1"/>
  <c r="H9555" i="1"/>
  <c r="H9556" i="1"/>
  <c r="H9557" i="1"/>
  <c r="H9558" i="1"/>
  <c r="H9559" i="1"/>
  <c r="H9560" i="1"/>
  <c r="H9561" i="1"/>
  <c r="H9562" i="1"/>
  <c r="H9563" i="1"/>
  <c r="H9564" i="1"/>
  <c r="H9565" i="1"/>
  <c r="H9566" i="1"/>
  <c r="H9567" i="1"/>
  <c r="H9568" i="1"/>
  <c r="H9569" i="1"/>
  <c r="H9570" i="1"/>
  <c r="H9571" i="1"/>
  <c r="H9572" i="1"/>
  <c r="H9573" i="1"/>
  <c r="H9574" i="1"/>
  <c r="H9575" i="1"/>
  <c r="H9576" i="1"/>
  <c r="H9577" i="1"/>
  <c r="H9578" i="1"/>
  <c r="H9579" i="1"/>
  <c r="H9580" i="1"/>
  <c r="H9581" i="1"/>
  <c r="H9582" i="1"/>
  <c r="H9583" i="1"/>
  <c r="H9584" i="1"/>
  <c r="H9585" i="1"/>
  <c r="H9586" i="1"/>
  <c r="H9587" i="1"/>
  <c r="H9588" i="1"/>
  <c r="H9589" i="1"/>
  <c r="H9590" i="1"/>
  <c r="H9591" i="1"/>
  <c r="H9592" i="1"/>
  <c r="H9593" i="1"/>
  <c r="H9594" i="1"/>
  <c r="H9595" i="1"/>
  <c r="H9596" i="1"/>
  <c r="H9597" i="1"/>
  <c r="H9598" i="1"/>
  <c r="H9599" i="1"/>
  <c r="H9600" i="1"/>
  <c r="H9601" i="1"/>
  <c r="H9602" i="1"/>
  <c r="H9603" i="1"/>
  <c r="H9604" i="1"/>
  <c r="H9605" i="1"/>
  <c r="H9606" i="1"/>
  <c r="H9607" i="1"/>
  <c r="H9608" i="1"/>
  <c r="H9609" i="1"/>
  <c r="H9610" i="1"/>
  <c r="H9611" i="1"/>
  <c r="H9612" i="1"/>
  <c r="H9613" i="1"/>
  <c r="H9614" i="1"/>
  <c r="H9615" i="1"/>
  <c r="H9616" i="1"/>
  <c r="H9617" i="1"/>
  <c r="H9618" i="1"/>
  <c r="H9619" i="1"/>
  <c r="H9620" i="1"/>
  <c r="H9621" i="1"/>
  <c r="H9622" i="1"/>
  <c r="H9623" i="1"/>
  <c r="H9624" i="1"/>
  <c r="H9625" i="1"/>
  <c r="H9626" i="1"/>
  <c r="H9627" i="1"/>
  <c r="H9628" i="1"/>
  <c r="H9629" i="1"/>
  <c r="H9630" i="1"/>
  <c r="H9631" i="1"/>
  <c r="H9632" i="1"/>
  <c r="H9633" i="1"/>
  <c r="H9634" i="1"/>
  <c r="H9635" i="1"/>
  <c r="H9636" i="1"/>
  <c r="H9637" i="1"/>
  <c r="H9638" i="1"/>
  <c r="H9639" i="1"/>
  <c r="H9640" i="1"/>
  <c r="H9641" i="1"/>
  <c r="H9642" i="1"/>
  <c r="H9643" i="1"/>
  <c r="H9644" i="1"/>
  <c r="H9645" i="1"/>
  <c r="H9646" i="1"/>
  <c r="H9647" i="1"/>
  <c r="H9648" i="1"/>
  <c r="H9649" i="1"/>
  <c r="H9650" i="1"/>
  <c r="H9651" i="1"/>
  <c r="H9652" i="1"/>
  <c r="H9653" i="1"/>
  <c r="H9654" i="1"/>
  <c r="H9655" i="1"/>
  <c r="H9656" i="1"/>
  <c r="H9657" i="1"/>
  <c r="H9658" i="1"/>
  <c r="H9659" i="1"/>
  <c r="H9660" i="1"/>
  <c r="H9661" i="1"/>
  <c r="Q9297" i="1" l="1"/>
  <c r="V154" i="1" s="1"/>
  <c r="X154" i="1"/>
  <c r="J9297" i="1"/>
  <c r="K9297" i="1" s="1"/>
  <c r="J9298" i="1"/>
  <c r="K9298" i="1" s="1"/>
  <c r="H9297" i="1"/>
  <c r="H9298" i="1"/>
  <c r="F121" i="1" l="1"/>
  <c r="W121" i="1"/>
  <c r="E90" i="1"/>
  <c r="N9236" i="1" l="1"/>
  <c r="Q9236" i="1" s="1"/>
  <c r="N9205" i="1"/>
  <c r="Q9205" i="1" s="1"/>
  <c r="N9173" i="1"/>
  <c r="Q9173" i="1" s="1"/>
  <c r="N9022" i="1"/>
  <c r="Q9022" i="1" s="1"/>
  <c r="N8991" i="1"/>
  <c r="Q8991" i="1" s="1"/>
  <c r="N8932" i="1"/>
  <c r="J8932" i="1"/>
  <c r="K8932" i="1" s="1"/>
  <c r="J8933" i="1"/>
  <c r="K8933" i="1" s="1"/>
  <c r="N8933" i="1"/>
  <c r="Q8933" i="1" s="1"/>
  <c r="J8934" i="1"/>
  <c r="K8934" i="1" s="1"/>
  <c r="N8934" i="1"/>
  <c r="Q8934" i="1" s="1"/>
  <c r="J8935" i="1"/>
  <c r="K8935" i="1" s="1"/>
  <c r="N8935" i="1"/>
  <c r="Q8935" i="1" s="1"/>
  <c r="J8936" i="1"/>
  <c r="K8936" i="1" s="1"/>
  <c r="N8936" i="1"/>
  <c r="Q8936" i="1" s="1"/>
  <c r="J8937" i="1"/>
  <c r="K8937" i="1" s="1"/>
  <c r="N8937" i="1"/>
  <c r="Q8937" i="1" s="1"/>
  <c r="J8938" i="1"/>
  <c r="K8938" i="1" s="1"/>
  <c r="N8938" i="1"/>
  <c r="Q8938" i="1" s="1"/>
  <c r="J8939" i="1"/>
  <c r="K8939" i="1" s="1"/>
  <c r="N8939" i="1"/>
  <c r="Q8939" i="1" s="1"/>
  <c r="J8940" i="1"/>
  <c r="K8940" i="1" s="1"/>
  <c r="N8940" i="1"/>
  <c r="Q8940" i="1" s="1"/>
  <c r="J8941" i="1"/>
  <c r="K8941" i="1" s="1"/>
  <c r="N8941" i="1"/>
  <c r="Q8941" i="1" s="1"/>
  <c r="J8942" i="1"/>
  <c r="K8942" i="1" s="1"/>
  <c r="N8942" i="1"/>
  <c r="Q8942" i="1" s="1"/>
  <c r="J8943" i="1"/>
  <c r="K8943" i="1" s="1"/>
  <c r="N8943" i="1"/>
  <c r="Q8943" i="1" s="1"/>
  <c r="J8944" i="1"/>
  <c r="K8944" i="1" s="1"/>
  <c r="N8944" i="1"/>
  <c r="Q8944" i="1" s="1"/>
  <c r="J8945" i="1"/>
  <c r="K8945" i="1" s="1"/>
  <c r="N8945" i="1"/>
  <c r="Q8945" i="1" s="1"/>
  <c r="J8946" i="1"/>
  <c r="K8946" i="1" s="1"/>
  <c r="N8946" i="1"/>
  <c r="Q8946" i="1" s="1"/>
  <c r="J8947" i="1"/>
  <c r="K8947" i="1" s="1"/>
  <c r="N8947" i="1"/>
  <c r="Q8947" i="1" s="1"/>
  <c r="J8948" i="1"/>
  <c r="K8948" i="1" s="1"/>
  <c r="N8948" i="1"/>
  <c r="Q8948" i="1" s="1"/>
  <c r="J8949" i="1"/>
  <c r="K8949" i="1" s="1"/>
  <c r="N8949" i="1"/>
  <c r="Q8949" i="1" s="1"/>
  <c r="J8950" i="1"/>
  <c r="K8950" i="1" s="1"/>
  <c r="N8950" i="1"/>
  <c r="Q8950" i="1" s="1"/>
  <c r="J8951" i="1"/>
  <c r="K8951" i="1" s="1"/>
  <c r="N8951" i="1"/>
  <c r="Q8951" i="1" s="1"/>
  <c r="J8952" i="1"/>
  <c r="K8952" i="1" s="1"/>
  <c r="N8952" i="1"/>
  <c r="Q8952" i="1" s="1"/>
  <c r="J8953" i="1"/>
  <c r="K8953" i="1" s="1"/>
  <c r="N8953" i="1"/>
  <c r="Q8953" i="1" s="1"/>
  <c r="J8954" i="1"/>
  <c r="K8954" i="1" s="1"/>
  <c r="N8954" i="1"/>
  <c r="Q8954" i="1" s="1"/>
  <c r="J8955" i="1"/>
  <c r="K8955" i="1" s="1"/>
  <c r="N8955" i="1"/>
  <c r="Q8955" i="1" s="1"/>
  <c r="J8956" i="1"/>
  <c r="K8956" i="1" s="1"/>
  <c r="N8956" i="1"/>
  <c r="Q8956" i="1" s="1"/>
  <c r="J8957" i="1"/>
  <c r="K8957" i="1" s="1"/>
  <c r="N8957" i="1"/>
  <c r="Q8957" i="1" s="1"/>
  <c r="J8958" i="1"/>
  <c r="K8958" i="1" s="1"/>
  <c r="N8958" i="1"/>
  <c r="Q8958" i="1" s="1"/>
  <c r="J8959" i="1"/>
  <c r="K8959" i="1" s="1"/>
  <c r="N8959" i="1"/>
  <c r="Q8959" i="1" s="1"/>
  <c r="J8960" i="1"/>
  <c r="K8960" i="1" s="1"/>
  <c r="N8960" i="1"/>
  <c r="Q8960" i="1" s="1"/>
  <c r="J8961" i="1"/>
  <c r="K8961" i="1" s="1"/>
  <c r="N8961" i="1"/>
  <c r="Q8961" i="1" s="1"/>
  <c r="J8962" i="1"/>
  <c r="K8962" i="1" s="1"/>
  <c r="N8962" i="1"/>
  <c r="Q8962" i="1" s="1"/>
  <c r="J8963" i="1"/>
  <c r="K8963" i="1" s="1"/>
  <c r="N8963" i="1"/>
  <c r="Q8963" i="1" s="1"/>
  <c r="J8964" i="1"/>
  <c r="K8964" i="1" s="1"/>
  <c r="N8964" i="1"/>
  <c r="Q8964" i="1" s="1"/>
  <c r="J8965" i="1"/>
  <c r="K8965" i="1" s="1"/>
  <c r="N8965" i="1"/>
  <c r="Q8965" i="1" s="1"/>
  <c r="J8966" i="1"/>
  <c r="K8966" i="1" s="1"/>
  <c r="N8966" i="1"/>
  <c r="Q8966" i="1" s="1"/>
  <c r="J8967" i="1"/>
  <c r="K8967" i="1" s="1"/>
  <c r="N8967" i="1"/>
  <c r="Q8967" i="1" s="1"/>
  <c r="J8968" i="1"/>
  <c r="K8968" i="1" s="1"/>
  <c r="N8968" i="1"/>
  <c r="Q8968" i="1" s="1"/>
  <c r="J8969" i="1"/>
  <c r="K8969" i="1" s="1"/>
  <c r="N8969" i="1"/>
  <c r="Q8969" i="1" s="1"/>
  <c r="J8970" i="1"/>
  <c r="K8970" i="1" s="1"/>
  <c r="N8970" i="1"/>
  <c r="Q8970" i="1" s="1"/>
  <c r="J8971" i="1"/>
  <c r="K8971" i="1" s="1"/>
  <c r="N8971" i="1"/>
  <c r="Q8971" i="1" s="1"/>
  <c r="J8972" i="1"/>
  <c r="K8972" i="1" s="1"/>
  <c r="N8972" i="1"/>
  <c r="Q8972" i="1" s="1"/>
  <c r="J8973" i="1"/>
  <c r="K8973" i="1" s="1"/>
  <c r="N8973" i="1"/>
  <c r="Q8973" i="1" s="1"/>
  <c r="J8974" i="1"/>
  <c r="K8974" i="1" s="1"/>
  <c r="N8974" i="1"/>
  <c r="Q8974" i="1" s="1"/>
  <c r="J8975" i="1"/>
  <c r="K8975" i="1" s="1"/>
  <c r="N8975" i="1"/>
  <c r="Q8975" i="1" s="1"/>
  <c r="J8976" i="1"/>
  <c r="K8976" i="1" s="1"/>
  <c r="N8976" i="1"/>
  <c r="Q8976" i="1" s="1"/>
  <c r="J8977" i="1"/>
  <c r="K8977" i="1" s="1"/>
  <c r="N8977" i="1"/>
  <c r="Q8977" i="1" s="1"/>
  <c r="J8978" i="1"/>
  <c r="K8978" i="1" s="1"/>
  <c r="N8978" i="1"/>
  <c r="Q8978" i="1" s="1"/>
  <c r="J8979" i="1"/>
  <c r="K8979" i="1" s="1"/>
  <c r="N8979" i="1"/>
  <c r="Q8979" i="1" s="1"/>
  <c r="J8980" i="1"/>
  <c r="K8980" i="1" s="1"/>
  <c r="N8980" i="1"/>
  <c r="Q8980" i="1" s="1"/>
  <c r="J8981" i="1"/>
  <c r="K8981" i="1" s="1"/>
  <c r="N8981" i="1"/>
  <c r="Q8981" i="1" s="1"/>
  <c r="J8982" i="1"/>
  <c r="K8982" i="1" s="1"/>
  <c r="N8982" i="1"/>
  <c r="Q8982" i="1" s="1"/>
  <c r="J8983" i="1"/>
  <c r="K8983" i="1" s="1"/>
  <c r="N8983" i="1"/>
  <c r="Q8983" i="1" s="1"/>
  <c r="J8984" i="1"/>
  <c r="K8984" i="1" s="1"/>
  <c r="N8984" i="1"/>
  <c r="Q8984" i="1" s="1"/>
  <c r="J8985" i="1"/>
  <c r="K8985" i="1" s="1"/>
  <c r="N8985" i="1"/>
  <c r="Q8985" i="1" s="1"/>
  <c r="J8986" i="1"/>
  <c r="K8986" i="1" s="1"/>
  <c r="N8986" i="1"/>
  <c r="Q8986" i="1" s="1"/>
  <c r="J8987" i="1"/>
  <c r="K8987" i="1" s="1"/>
  <c r="N8987" i="1"/>
  <c r="Q8987" i="1" s="1"/>
  <c r="J8988" i="1"/>
  <c r="K8988" i="1" s="1"/>
  <c r="N8988" i="1"/>
  <c r="Q8988" i="1" s="1"/>
  <c r="J8989" i="1"/>
  <c r="K8989" i="1" s="1"/>
  <c r="N8989" i="1"/>
  <c r="Q8989" i="1" s="1"/>
  <c r="J8990" i="1"/>
  <c r="K8990" i="1" s="1"/>
  <c r="N8990" i="1"/>
  <c r="Q8990" i="1" s="1"/>
  <c r="J8991" i="1"/>
  <c r="K8991" i="1" s="1"/>
  <c r="J8992" i="1"/>
  <c r="K8992" i="1" s="1"/>
  <c r="N8992" i="1"/>
  <c r="Q8992" i="1" s="1"/>
  <c r="J8993" i="1"/>
  <c r="K8993" i="1" s="1"/>
  <c r="N8993" i="1"/>
  <c r="Q8993" i="1" s="1"/>
  <c r="J8994" i="1"/>
  <c r="K8994" i="1" s="1"/>
  <c r="N8994" i="1"/>
  <c r="Q8994" i="1" s="1"/>
  <c r="J8995" i="1"/>
  <c r="K8995" i="1" s="1"/>
  <c r="N8995" i="1"/>
  <c r="Q8995" i="1" s="1"/>
  <c r="J8996" i="1"/>
  <c r="K8996" i="1" s="1"/>
  <c r="N8996" i="1"/>
  <c r="Q8996" i="1" s="1"/>
  <c r="J8997" i="1"/>
  <c r="K8997" i="1" s="1"/>
  <c r="N8997" i="1"/>
  <c r="Q8997" i="1" s="1"/>
  <c r="J8998" i="1"/>
  <c r="K8998" i="1" s="1"/>
  <c r="N8998" i="1"/>
  <c r="Q8998" i="1" s="1"/>
  <c r="J8999" i="1"/>
  <c r="K8999" i="1" s="1"/>
  <c r="N8999" i="1"/>
  <c r="Q8999" i="1" s="1"/>
  <c r="J9000" i="1"/>
  <c r="K9000" i="1" s="1"/>
  <c r="N9000" i="1"/>
  <c r="Q9000" i="1" s="1"/>
  <c r="J9001" i="1"/>
  <c r="K9001" i="1" s="1"/>
  <c r="N9001" i="1"/>
  <c r="Q9001" i="1" s="1"/>
  <c r="J9002" i="1"/>
  <c r="K9002" i="1" s="1"/>
  <c r="N9002" i="1"/>
  <c r="Q9002" i="1" s="1"/>
  <c r="J9003" i="1"/>
  <c r="K9003" i="1" s="1"/>
  <c r="N9003" i="1"/>
  <c r="Q9003" i="1" s="1"/>
  <c r="J9004" i="1"/>
  <c r="K9004" i="1" s="1"/>
  <c r="N9004" i="1"/>
  <c r="Q9004" i="1" s="1"/>
  <c r="J9005" i="1"/>
  <c r="K9005" i="1" s="1"/>
  <c r="N9005" i="1"/>
  <c r="Q9005" i="1" s="1"/>
  <c r="J9006" i="1"/>
  <c r="K9006" i="1" s="1"/>
  <c r="N9006" i="1"/>
  <c r="Q9006" i="1" s="1"/>
  <c r="J9007" i="1"/>
  <c r="K9007" i="1" s="1"/>
  <c r="N9007" i="1"/>
  <c r="Q9007" i="1" s="1"/>
  <c r="J9008" i="1"/>
  <c r="K9008" i="1" s="1"/>
  <c r="N9008" i="1"/>
  <c r="Q9008" i="1" s="1"/>
  <c r="J9009" i="1"/>
  <c r="K9009" i="1" s="1"/>
  <c r="N9009" i="1"/>
  <c r="Q9009" i="1" s="1"/>
  <c r="J9010" i="1"/>
  <c r="K9010" i="1" s="1"/>
  <c r="N9010" i="1"/>
  <c r="Q9010" i="1" s="1"/>
  <c r="J9011" i="1"/>
  <c r="K9011" i="1" s="1"/>
  <c r="N9011" i="1"/>
  <c r="Q9011" i="1" s="1"/>
  <c r="J9012" i="1"/>
  <c r="K9012" i="1" s="1"/>
  <c r="N9012" i="1"/>
  <c r="Q9012" i="1" s="1"/>
  <c r="J9013" i="1"/>
  <c r="K9013" i="1" s="1"/>
  <c r="N9013" i="1"/>
  <c r="Q9013" i="1" s="1"/>
  <c r="J9014" i="1"/>
  <c r="K9014" i="1" s="1"/>
  <c r="N9014" i="1"/>
  <c r="Q9014" i="1" s="1"/>
  <c r="J9015" i="1"/>
  <c r="K9015" i="1" s="1"/>
  <c r="N9015" i="1"/>
  <c r="Q9015" i="1" s="1"/>
  <c r="J9016" i="1"/>
  <c r="K9016" i="1" s="1"/>
  <c r="N9016" i="1"/>
  <c r="Q9016" i="1" s="1"/>
  <c r="J9017" i="1"/>
  <c r="K9017" i="1" s="1"/>
  <c r="N9017" i="1"/>
  <c r="Q9017" i="1" s="1"/>
  <c r="J9018" i="1"/>
  <c r="K9018" i="1" s="1"/>
  <c r="N9018" i="1"/>
  <c r="Q9018" i="1" s="1"/>
  <c r="J9019" i="1"/>
  <c r="K9019" i="1" s="1"/>
  <c r="N9019" i="1"/>
  <c r="Q9019" i="1" s="1"/>
  <c r="J9020" i="1"/>
  <c r="K9020" i="1" s="1"/>
  <c r="N9020" i="1"/>
  <c r="Q9020" i="1" s="1"/>
  <c r="J9021" i="1"/>
  <c r="K9021" i="1" s="1"/>
  <c r="N9021" i="1"/>
  <c r="Q9021" i="1" s="1"/>
  <c r="J9022" i="1"/>
  <c r="K9022" i="1" s="1"/>
  <c r="J9023" i="1"/>
  <c r="K9023" i="1" s="1"/>
  <c r="N9023" i="1"/>
  <c r="Q9023" i="1" s="1"/>
  <c r="J9024" i="1"/>
  <c r="K9024" i="1" s="1"/>
  <c r="N9024" i="1"/>
  <c r="Q9024" i="1" s="1"/>
  <c r="J9025" i="1"/>
  <c r="K9025" i="1" s="1"/>
  <c r="N9025" i="1"/>
  <c r="Q9025" i="1" s="1"/>
  <c r="J9026" i="1"/>
  <c r="K9026" i="1" s="1"/>
  <c r="N9026" i="1"/>
  <c r="Q9026" i="1" s="1"/>
  <c r="J9027" i="1"/>
  <c r="K9027" i="1" s="1"/>
  <c r="N9027" i="1"/>
  <c r="Q9027" i="1" s="1"/>
  <c r="J9028" i="1"/>
  <c r="K9028" i="1" s="1"/>
  <c r="N9028" i="1"/>
  <c r="Q9028" i="1" s="1"/>
  <c r="J9029" i="1"/>
  <c r="K9029" i="1" s="1"/>
  <c r="N9029" i="1"/>
  <c r="Q9029" i="1" s="1"/>
  <c r="J9030" i="1"/>
  <c r="K9030" i="1" s="1"/>
  <c r="N9030" i="1"/>
  <c r="Q9030" i="1" s="1"/>
  <c r="J9031" i="1"/>
  <c r="K9031" i="1" s="1"/>
  <c r="N9031" i="1"/>
  <c r="Q9031" i="1" s="1"/>
  <c r="J9032" i="1"/>
  <c r="K9032" i="1" s="1"/>
  <c r="N9032" i="1"/>
  <c r="Q9032" i="1" s="1"/>
  <c r="J9033" i="1"/>
  <c r="K9033" i="1" s="1"/>
  <c r="N9033" i="1"/>
  <c r="Q9033" i="1" s="1"/>
  <c r="J9034" i="1"/>
  <c r="K9034" i="1" s="1"/>
  <c r="N9034" i="1"/>
  <c r="Q9034" i="1" s="1"/>
  <c r="J9035" i="1"/>
  <c r="K9035" i="1" s="1"/>
  <c r="N9035" i="1"/>
  <c r="Q9035" i="1" s="1"/>
  <c r="J9036" i="1"/>
  <c r="K9036" i="1" s="1"/>
  <c r="N9036" i="1"/>
  <c r="Q9036" i="1" s="1"/>
  <c r="J9037" i="1"/>
  <c r="K9037" i="1" s="1"/>
  <c r="N9037" i="1"/>
  <c r="Q9037" i="1" s="1"/>
  <c r="J9038" i="1"/>
  <c r="K9038" i="1" s="1"/>
  <c r="N9038" i="1"/>
  <c r="Q9038" i="1" s="1"/>
  <c r="J9039" i="1"/>
  <c r="K9039" i="1" s="1"/>
  <c r="N9039" i="1"/>
  <c r="Q9039" i="1" s="1"/>
  <c r="J9040" i="1"/>
  <c r="K9040" i="1" s="1"/>
  <c r="N9040" i="1"/>
  <c r="Q9040" i="1" s="1"/>
  <c r="J9041" i="1"/>
  <c r="K9041" i="1" s="1"/>
  <c r="N9041" i="1"/>
  <c r="Q9041" i="1" s="1"/>
  <c r="J9042" i="1"/>
  <c r="K9042" i="1" s="1"/>
  <c r="N9042" i="1"/>
  <c r="Q9042" i="1" s="1"/>
  <c r="J9043" i="1"/>
  <c r="K9043" i="1" s="1"/>
  <c r="N9043" i="1"/>
  <c r="Q9043" i="1" s="1"/>
  <c r="J9044" i="1"/>
  <c r="K9044" i="1" s="1"/>
  <c r="N9044" i="1"/>
  <c r="Q9044" i="1" s="1"/>
  <c r="J9045" i="1"/>
  <c r="K9045" i="1" s="1"/>
  <c r="N9045" i="1"/>
  <c r="Q9045" i="1" s="1"/>
  <c r="J9046" i="1"/>
  <c r="K9046" i="1" s="1"/>
  <c r="N9046" i="1"/>
  <c r="Q9046" i="1" s="1"/>
  <c r="J9047" i="1"/>
  <c r="K9047" i="1" s="1"/>
  <c r="N9047" i="1"/>
  <c r="Q9047" i="1" s="1"/>
  <c r="J9048" i="1"/>
  <c r="K9048" i="1" s="1"/>
  <c r="N9048" i="1"/>
  <c r="Q9048" i="1" s="1"/>
  <c r="J9049" i="1"/>
  <c r="K9049" i="1" s="1"/>
  <c r="N9049" i="1"/>
  <c r="Q9049" i="1" s="1"/>
  <c r="J9050" i="1"/>
  <c r="K9050" i="1" s="1"/>
  <c r="N9050" i="1"/>
  <c r="Q9050" i="1" s="1"/>
  <c r="J9051" i="1"/>
  <c r="K9051" i="1" s="1"/>
  <c r="N9051" i="1"/>
  <c r="Q9051" i="1" s="1"/>
  <c r="J9052" i="1"/>
  <c r="K9052" i="1" s="1"/>
  <c r="N9052" i="1"/>
  <c r="Q9052" i="1" s="1"/>
  <c r="J9053" i="1"/>
  <c r="K9053" i="1" s="1"/>
  <c r="N9053" i="1"/>
  <c r="Q9053" i="1" s="1"/>
  <c r="J9054" i="1"/>
  <c r="K9054" i="1" s="1"/>
  <c r="N9054" i="1"/>
  <c r="Q9054" i="1" s="1"/>
  <c r="J9055" i="1"/>
  <c r="K9055" i="1" s="1"/>
  <c r="N9055" i="1"/>
  <c r="Q9055" i="1" s="1"/>
  <c r="J9056" i="1"/>
  <c r="K9056" i="1" s="1"/>
  <c r="N9056" i="1"/>
  <c r="Q9056" i="1" s="1"/>
  <c r="J9057" i="1"/>
  <c r="K9057" i="1" s="1"/>
  <c r="N9057" i="1"/>
  <c r="Q9057" i="1" s="1"/>
  <c r="J9058" i="1"/>
  <c r="K9058" i="1" s="1"/>
  <c r="N9058" i="1"/>
  <c r="Q9058" i="1" s="1"/>
  <c r="J9059" i="1"/>
  <c r="K9059" i="1" s="1"/>
  <c r="N9059" i="1"/>
  <c r="Q9059" i="1" s="1"/>
  <c r="J9060" i="1"/>
  <c r="K9060" i="1" s="1"/>
  <c r="N9060" i="1"/>
  <c r="Q9060" i="1" s="1"/>
  <c r="J9061" i="1"/>
  <c r="K9061" i="1" s="1"/>
  <c r="N9061" i="1"/>
  <c r="Q9061" i="1" s="1"/>
  <c r="J9062" i="1"/>
  <c r="K9062" i="1" s="1"/>
  <c r="N9062" i="1"/>
  <c r="Q9062" i="1" s="1"/>
  <c r="J9063" i="1"/>
  <c r="K9063" i="1" s="1"/>
  <c r="N9063" i="1"/>
  <c r="Q9063" i="1" s="1"/>
  <c r="J9064" i="1"/>
  <c r="K9064" i="1" s="1"/>
  <c r="N9064" i="1"/>
  <c r="Q9064" i="1" s="1"/>
  <c r="J9065" i="1"/>
  <c r="K9065" i="1" s="1"/>
  <c r="N9065" i="1"/>
  <c r="Q9065" i="1" s="1"/>
  <c r="J9066" i="1"/>
  <c r="K9066" i="1" s="1"/>
  <c r="N9066" i="1"/>
  <c r="Q9066" i="1" s="1"/>
  <c r="J9067" i="1"/>
  <c r="K9067" i="1" s="1"/>
  <c r="N9067" i="1"/>
  <c r="Q9067" i="1" s="1"/>
  <c r="J9068" i="1"/>
  <c r="K9068" i="1" s="1"/>
  <c r="N9068" i="1"/>
  <c r="Q9068" i="1" s="1"/>
  <c r="J9069" i="1"/>
  <c r="K9069" i="1" s="1"/>
  <c r="N9069" i="1"/>
  <c r="Q9069" i="1" s="1"/>
  <c r="J9070" i="1"/>
  <c r="K9070" i="1" s="1"/>
  <c r="N9070" i="1"/>
  <c r="Q9070" i="1" s="1"/>
  <c r="J9071" i="1"/>
  <c r="K9071" i="1" s="1"/>
  <c r="N9071" i="1"/>
  <c r="Q9071" i="1" s="1"/>
  <c r="J9072" i="1"/>
  <c r="K9072" i="1" s="1"/>
  <c r="N9072" i="1"/>
  <c r="Q9072" i="1" s="1"/>
  <c r="J9073" i="1"/>
  <c r="K9073" i="1" s="1"/>
  <c r="N9073" i="1"/>
  <c r="Q9073" i="1" s="1"/>
  <c r="J9074" i="1"/>
  <c r="K9074" i="1" s="1"/>
  <c r="N9074" i="1"/>
  <c r="Q9074" i="1" s="1"/>
  <c r="J9075" i="1"/>
  <c r="K9075" i="1" s="1"/>
  <c r="N9075" i="1"/>
  <c r="Q9075" i="1" s="1"/>
  <c r="J9076" i="1"/>
  <c r="K9076" i="1" s="1"/>
  <c r="N9076" i="1"/>
  <c r="Q9076" i="1" s="1"/>
  <c r="J9077" i="1"/>
  <c r="K9077" i="1" s="1"/>
  <c r="N9077" i="1"/>
  <c r="Q9077" i="1" s="1"/>
  <c r="J9078" i="1"/>
  <c r="K9078" i="1" s="1"/>
  <c r="N9078" i="1"/>
  <c r="Q9078" i="1" s="1"/>
  <c r="J9079" i="1"/>
  <c r="K9079" i="1" s="1"/>
  <c r="N9079" i="1"/>
  <c r="Q9079" i="1" s="1"/>
  <c r="J9080" i="1"/>
  <c r="K9080" i="1" s="1"/>
  <c r="N9080" i="1"/>
  <c r="Q9080" i="1" s="1"/>
  <c r="J9081" i="1"/>
  <c r="K9081" i="1" s="1"/>
  <c r="N9081" i="1"/>
  <c r="Q9081" i="1" s="1"/>
  <c r="J9082" i="1"/>
  <c r="K9082" i="1" s="1"/>
  <c r="N9082" i="1"/>
  <c r="Q9082" i="1" s="1"/>
  <c r="J9083" i="1"/>
  <c r="K9083" i="1" s="1"/>
  <c r="N9083" i="1"/>
  <c r="Q9083" i="1" s="1"/>
  <c r="J9084" i="1"/>
  <c r="K9084" i="1" s="1"/>
  <c r="N9084" i="1"/>
  <c r="Q9084" i="1" s="1"/>
  <c r="J9085" i="1"/>
  <c r="K9085" i="1" s="1"/>
  <c r="N9085" i="1"/>
  <c r="Q9085" i="1" s="1"/>
  <c r="J9086" i="1"/>
  <c r="K9086" i="1" s="1"/>
  <c r="N9086" i="1"/>
  <c r="Q9086" i="1" s="1"/>
  <c r="J9087" i="1"/>
  <c r="K9087" i="1" s="1"/>
  <c r="N9087" i="1"/>
  <c r="Q9087" i="1" s="1"/>
  <c r="J9088" i="1"/>
  <c r="K9088" i="1" s="1"/>
  <c r="N9088" i="1"/>
  <c r="Q9088" i="1" s="1"/>
  <c r="J9089" i="1"/>
  <c r="K9089" i="1" s="1"/>
  <c r="N9089" i="1"/>
  <c r="Q9089" i="1" s="1"/>
  <c r="J9090" i="1"/>
  <c r="K9090" i="1" s="1"/>
  <c r="N9090" i="1"/>
  <c r="Q9090" i="1" s="1"/>
  <c r="J9091" i="1"/>
  <c r="K9091" i="1" s="1"/>
  <c r="N9091" i="1"/>
  <c r="Q9091" i="1" s="1"/>
  <c r="J9092" i="1"/>
  <c r="K9092" i="1" s="1"/>
  <c r="N9092" i="1"/>
  <c r="Q9092" i="1" s="1"/>
  <c r="J9093" i="1"/>
  <c r="K9093" i="1" s="1"/>
  <c r="N9093" i="1"/>
  <c r="Q9093" i="1" s="1"/>
  <c r="J9094" i="1"/>
  <c r="K9094" i="1" s="1"/>
  <c r="N9094" i="1"/>
  <c r="Q9094" i="1" s="1"/>
  <c r="J9095" i="1"/>
  <c r="K9095" i="1" s="1"/>
  <c r="N9095" i="1"/>
  <c r="Q9095" i="1" s="1"/>
  <c r="J9096" i="1"/>
  <c r="K9096" i="1" s="1"/>
  <c r="N9096" i="1"/>
  <c r="Q9096" i="1" s="1"/>
  <c r="J9097" i="1"/>
  <c r="K9097" i="1" s="1"/>
  <c r="N9097" i="1"/>
  <c r="Q9097" i="1" s="1"/>
  <c r="J9098" i="1"/>
  <c r="K9098" i="1" s="1"/>
  <c r="N9098" i="1"/>
  <c r="Q9098" i="1" s="1"/>
  <c r="J9099" i="1"/>
  <c r="K9099" i="1" s="1"/>
  <c r="N9099" i="1"/>
  <c r="Q9099" i="1" s="1"/>
  <c r="J9100" i="1"/>
  <c r="K9100" i="1" s="1"/>
  <c r="N9100" i="1"/>
  <c r="Q9100" i="1" s="1"/>
  <c r="J9101" i="1"/>
  <c r="K9101" i="1" s="1"/>
  <c r="N9101" i="1"/>
  <c r="Q9101" i="1" s="1"/>
  <c r="J9102" i="1"/>
  <c r="K9102" i="1" s="1"/>
  <c r="N9102" i="1"/>
  <c r="Q9102" i="1" s="1"/>
  <c r="J9103" i="1"/>
  <c r="K9103" i="1" s="1"/>
  <c r="N9103" i="1"/>
  <c r="Q9103" i="1" s="1"/>
  <c r="J9104" i="1"/>
  <c r="K9104" i="1" s="1"/>
  <c r="N9104" i="1"/>
  <c r="Q9104" i="1" s="1"/>
  <c r="J9105" i="1"/>
  <c r="K9105" i="1" s="1"/>
  <c r="N9105" i="1"/>
  <c r="Q9105" i="1" s="1"/>
  <c r="J9106" i="1"/>
  <c r="K9106" i="1" s="1"/>
  <c r="N9106" i="1"/>
  <c r="Q9106" i="1" s="1"/>
  <c r="J9107" i="1"/>
  <c r="K9107" i="1" s="1"/>
  <c r="N9107" i="1"/>
  <c r="Q9107" i="1" s="1"/>
  <c r="J9108" i="1"/>
  <c r="K9108" i="1" s="1"/>
  <c r="N9108" i="1"/>
  <c r="Q9108" i="1" s="1"/>
  <c r="J9109" i="1"/>
  <c r="K9109" i="1" s="1"/>
  <c r="N9109" i="1"/>
  <c r="Q9109" i="1" s="1"/>
  <c r="J9110" i="1"/>
  <c r="K9110" i="1" s="1"/>
  <c r="N9110" i="1"/>
  <c r="Q9110" i="1" s="1"/>
  <c r="J9111" i="1"/>
  <c r="K9111" i="1" s="1"/>
  <c r="N9111" i="1"/>
  <c r="Q9111" i="1" s="1"/>
  <c r="J9112" i="1"/>
  <c r="K9112" i="1" s="1"/>
  <c r="N9112" i="1"/>
  <c r="Q9112" i="1" s="1"/>
  <c r="J9113" i="1"/>
  <c r="K9113" i="1" s="1"/>
  <c r="N9113" i="1"/>
  <c r="Q9113" i="1" s="1"/>
  <c r="J9114" i="1"/>
  <c r="K9114" i="1" s="1"/>
  <c r="N9114" i="1"/>
  <c r="Q9114" i="1" s="1"/>
  <c r="J9115" i="1"/>
  <c r="K9115" i="1" s="1"/>
  <c r="N9115" i="1"/>
  <c r="Q9115" i="1" s="1"/>
  <c r="J9116" i="1"/>
  <c r="K9116" i="1" s="1"/>
  <c r="N9116" i="1"/>
  <c r="Q9116" i="1" s="1"/>
  <c r="J9117" i="1"/>
  <c r="K9117" i="1" s="1"/>
  <c r="N9117" i="1"/>
  <c r="Q9117" i="1" s="1"/>
  <c r="J9118" i="1"/>
  <c r="K9118" i="1" s="1"/>
  <c r="N9118" i="1"/>
  <c r="Q9118" i="1" s="1"/>
  <c r="J9119" i="1"/>
  <c r="K9119" i="1" s="1"/>
  <c r="N9119" i="1"/>
  <c r="Q9119" i="1" s="1"/>
  <c r="J9120" i="1"/>
  <c r="K9120" i="1" s="1"/>
  <c r="N9120" i="1"/>
  <c r="Q9120" i="1" s="1"/>
  <c r="J9121" i="1"/>
  <c r="K9121" i="1" s="1"/>
  <c r="N9121" i="1"/>
  <c r="Q9121" i="1" s="1"/>
  <c r="J9122" i="1"/>
  <c r="K9122" i="1" s="1"/>
  <c r="N9122" i="1"/>
  <c r="Q9122" i="1" s="1"/>
  <c r="J9123" i="1"/>
  <c r="K9123" i="1" s="1"/>
  <c r="N9123" i="1"/>
  <c r="Q9123" i="1" s="1"/>
  <c r="J9124" i="1"/>
  <c r="K9124" i="1" s="1"/>
  <c r="N9124" i="1"/>
  <c r="Q9124" i="1" s="1"/>
  <c r="J9125" i="1"/>
  <c r="K9125" i="1" s="1"/>
  <c r="N9125" i="1"/>
  <c r="Q9125" i="1" s="1"/>
  <c r="J9126" i="1"/>
  <c r="K9126" i="1" s="1"/>
  <c r="N9126" i="1"/>
  <c r="Q9126" i="1" s="1"/>
  <c r="J9127" i="1"/>
  <c r="K9127" i="1" s="1"/>
  <c r="N9127" i="1"/>
  <c r="Q9127" i="1" s="1"/>
  <c r="J9128" i="1"/>
  <c r="K9128" i="1" s="1"/>
  <c r="N9128" i="1"/>
  <c r="Q9128" i="1" s="1"/>
  <c r="J9129" i="1"/>
  <c r="K9129" i="1" s="1"/>
  <c r="N9129" i="1"/>
  <c r="Q9129" i="1" s="1"/>
  <c r="J9130" i="1"/>
  <c r="K9130" i="1" s="1"/>
  <c r="N9130" i="1"/>
  <c r="Q9130" i="1" s="1"/>
  <c r="J9131" i="1"/>
  <c r="K9131" i="1" s="1"/>
  <c r="N9131" i="1"/>
  <c r="Q9131" i="1" s="1"/>
  <c r="J9132" i="1"/>
  <c r="K9132" i="1" s="1"/>
  <c r="N9132" i="1"/>
  <c r="Q9132" i="1" s="1"/>
  <c r="J9133" i="1"/>
  <c r="K9133" i="1" s="1"/>
  <c r="N9133" i="1"/>
  <c r="Q9133" i="1" s="1"/>
  <c r="J9134" i="1"/>
  <c r="K9134" i="1" s="1"/>
  <c r="N9134" i="1"/>
  <c r="Q9134" i="1" s="1"/>
  <c r="J9135" i="1"/>
  <c r="K9135" i="1" s="1"/>
  <c r="N9135" i="1"/>
  <c r="Q9135" i="1" s="1"/>
  <c r="J9136" i="1"/>
  <c r="K9136" i="1" s="1"/>
  <c r="N9136" i="1"/>
  <c r="Q9136" i="1" s="1"/>
  <c r="J9137" i="1"/>
  <c r="K9137" i="1" s="1"/>
  <c r="N9137" i="1"/>
  <c r="Q9137" i="1" s="1"/>
  <c r="J9138" i="1"/>
  <c r="K9138" i="1" s="1"/>
  <c r="N9138" i="1"/>
  <c r="Q9138" i="1" s="1"/>
  <c r="J9139" i="1"/>
  <c r="K9139" i="1" s="1"/>
  <c r="N9139" i="1"/>
  <c r="Q9139" i="1" s="1"/>
  <c r="J9140" i="1"/>
  <c r="K9140" i="1" s="1"/>
  <c r="N9140" i="1"/>
  <c r="Q9140" i="1" s="1"/>
  <c r="J9141" i="1"/>
  <c r="K9141" i="1" s="1"/>
  <c r="N9141" i="1"/>
  <c r="Q9141" i="1" s="1"/>
  <c r="J9142" i="1"/>
  <c r="K9142" i="1" s="1"/>
  <c r="N9142" i="1"/>
  <c r="Q9142" i="1" s="1"/>
  <c r="J9143" i="1"/>
  <c r="K9143" i="1" s="1"/>
  <c r="N9143" i="1"/>
  <c r="Q9143" i="1" s="1"/>
  <c r="J9144" i="1"/>
  <c r="K9144" i="1" s="1"/>
  <c r="N9144" i="1"/>
  <c r="Q9144" i="1" s="1"/>
  <c r="J9145" i="1"/>
  <c r="K9145" i="1" s="1"/>
  <c r="N9145" i="1"/>
  <c r="Q9145" i="1" s="1"/>
  <c r="J9146" i="1"/>
  <c r="K9146" i="1" s="1"/>
  <c r="N9146" i="1"/>
  <c r="Q9146" i="1" s="1"/>
  <c r="J9147" i="1"/>
  <c r="K9147" i="1" s="1"/>
  <c r="N9147" i="1"/>
  <c r="Q9147" i="1" s="1"/>
  <c r="J9148" i="1"/>
  <c r="K9148" i="1" s="1"/>
  <c r="N9148" i="1"/>
  <c r="Q9148" i="1" s="1"/>
  <c r="J9149" i="1"/>
  <c r="K9149" i="1" s="1"/>
  <c r="N9149" i="1"/>
  <c r="Q9149" i="1" s="1"/>
  <c r="J9150" i="1"/>
  <c r="K9150" i="1" s="1"/>
  <c r="N9150" i="1"/>
  <c r="Q9150" i="1" s="1"/>
  <c r="J9151" i="1"/>
  <c r="K9151" i="1" s="1"/>
  <c r="N9151" i="1"/>
  <c r="Q9151" i="1" s="1"/>
  <c r="J9152" i="1"/>
  <c r="K9152" i="1" s="1"/>
  <c r="N9152" i="1"/>
  <c r="Q9152" i="1" s="1"/>
  <c r="J9153" i="1"/>
  <c r="K9153" i="1" s="1"/>
  <c r="N9153" i="1"/>
  <c r="Q9153" i="1" s="1"/>
  <c r="J9154" i="1"/>
  <c r="K9154" i="1" s="1"/>
  <c r="N9154" i="1"/>
  <c r="Q9154" i="1" s="1"/>
  <c r="J9155" i="1"/>
  <c r="K9155" i="1" s="1"/>
  <c r="N9155" i="1"/>
  <c r="Q9155" i="1" s="1"/>
  <c r="J9156" i="1"/>
  <c r="K9156" i="1" s="1"/>
  <c r="N9156" i="1"/>
  <c r="Q9156" i="1" s="1"/>
  <c r="J9157" i="1"/>
  <c r="K9157" i="1" s="1"/>
  <c r="N9157" i="1"/>
  <c r="Q9157" i="1" s="1"/>
  <c r="J9158" i="1"/>
  <c r="K9158" i="1" s="1"/>
  <c r="N9158" i="1"/>
  <c r="Q9158" i="1" s="1"/>
  <c r="J9159" i="1"/>
  <c r="K9159" i="1" s="1"/>
  <c r="N9159" i="1"/>
  <c r="Q9159" i="1" s="1"/>
  <c r="J9160" i="1"/>
  <c r="K9160" i="1" s="1"/>
  <c r="N9160" i="1"/>
  <c r="Q9160" i="1" s="1"/>
  <c r="J9161" i="1"/>
  <c r="K9161" i="1" s="1"/>
  <c r="N9161" i="1"/>
  <c r="Q9161" i="1" s="1"/>
  <c r="J9162" i="1"/>
  <c r="K9162" i="1" s="1"/>
  <c r="N9162" i="1"/>
  <c r="Q9162" i="1" s="1"/>
  <c r="J9163" i="1"/>
  <c r="K9163" i="1" s="1"/>
  <c r="N9163" i="1"/>
  <c r="Q9163" i="1" s="1"/>
  <c r="J9164" i="1"/>
  <c r="K9164" i="1" s="1"/>
  <c r="N9164" i="1"/>
  <c r="Q9164" i="1" s="1"/>
  <c r="J9165" i="1"/>
  <c r="K9165" i="1" s="1"/>
  <c r="N9165" i="1"/>
  <c r="Q9165" i="1" s="1"/>
  <c r="J9166" i="1"/>
  <c r="K9166" i="1" s="1"/>
  <c r="N9166" i="1"/>
  <c r="Q9166" i="1" s="1"/>
  <c r="J9167" i="1"/>
  <c r="K9167" i="1" s="1"/>
  <c r="N9167" i="1"/>
  <c r="Q9167" i="1" s="1"/>
  <c r="J9168" i="1"/>
  <c r="K9168" i="1" s="1"/>
  <c r="N9168" i="1"/>
  <c r="Q9168" i="1" s="1"/>
  <c r="J9169" i="1"/>
  <c r="K9169" i="1" s="1"/>
  <c r="N9169" i="1"/>
  <c r="Q9169" i="1" s="1"/>
  <c r="J9170" i="1"/>
  <c r="K9170" i="1" s="1"/>
  <c r="N9170" i="1"/>
  <c r="Q9170" i="1" s="1"/>
  <c r="J9171" i="1"/>
  <c r="K9171" i="1" s="1"/>
  <c r="N9171" i="1"/>
  <c r="Q9171" i="1" s="1"/>
  <c r="J9172" i="1"/>
  <c r="K9172" i="1" s="1"/>
  <c r="N9172" i="1"/>
  <c r="Q9172" i="1" s="1"/>
  <c r="J9173" i="1"/>
  <c r="K9173" i="1" s="1"/>
  <c r="J9174" i="1"/>
  <c r="K9174" i="1" s="1"/>
  <c r="N9174" i="1"/>
  <c r="Q9174" i="1" s="1"/>
  <c r="J9175" i="1"/>
  <c r="K9175" i="1" s="1"/>
  <c r="N9175" i="1"/>
  <c r="Q9175" i="1" s="1"/>
  <c r="J9176" i="1"/>
  <c r="K9176" i="1" s="1"/>
  <c r="N9176" i="1"/>
  <c r="Q9176" i="1" s="1"/>
  <c r="J9177" i="1"/>
  <c r="K9177" i="1" s="1"/>
  <c r="N9177" i="1"/>
  <c r="Q9177" i="1" s="1"/>
  <c r="J9178" i="1"/>
  <c r="K9178" i="1" s="1"/>
  <c r="N9178" i="1"/>
  <c r="Q9178" i="1" s="1"/>
  <c r="J9179" i="1"/>
  <c r="K9179" i="1" s="1"/>
  <c r="N9179" i="1"/>
  <c r="Q9179" i="1" s="1"/>
  <c r="J9180" i="1"/>
  <c r="K9180" i="1" s="1"/>
  <c r="N9180" i="1"/>
  <c r="Q9180" i="1" s="1"/>
  <c r="J9181" i="1"/>
  <c r="K9181" i="1" s="1"/>
  <c r="N9181" i="1"/>
  <c r="Q9181" i="1" s="1"/>
  <c r="J9182" i="1"/>
  <c r="K9182" i="1" s="1"/>
  <c r="N9182" i="1"/>
  <c r="Q9182" i="1" s="1"/>
  <c r="J9183" i="1"/>
  <c r="K9183" i="1" s="1"/>
  <c r="N9183" i="1"/>
  <c r="Q9183" i="1" s="1"/>
  <c r="J9184" i="1"/>
  <c r="K9184" i="1" s="1"/>
  <c r="N9184" i="1"/>
  <c r="Q9184" i="1" s="1"/>
  <c r="J9185" i="1"/>
  <c r="K9185" i="1" s="1"/>
  <c r="N9185" i="1"/>
  <c r="Q9185" i="1" s="1"/>
  <c r="J9186" i="1"/>
  <c r="K9186" i="1" s="1"/>
  <c r="N9186" i="1"/>
  <c r="Q9186" i="1" s="1"/>
  <c r="J9187" i="1"/>
  <c r="K9187" i="1" s="1"/>
  <c r="N9187" i="1"/>
  <c r="Q9187" i="1" s="1"/>
  <c r="J9188" i="1"/>
  <c r="K9188" i="1" s="1"/>
  <c r="N9188" i="1"/>
  <c r="Q9188" i="1" s="1"/>
  <c r="J9189" i="1"/>
  <c r="K9189" i="1" s="1"/>
  <c r="N9189" i="1"/>
  <c r="Q9189" i="1" s="1"/>
  <c r="J9190" i="1"/>
  <c r="K9190" i="1" s="1"/>
  <c r="N9190" i="1"/>
  <c r="Q9190" i="1" s="1"/>
  <c r="J9191" i="1"/>
  <c r="K9191" i="1" s="1"/>
  <c r="N9191" i="1"/>
  <c r="Q9191" i="1" s="1"/>
  <c r="J9192" i="1"/>
  <c r="K9192" i="1" s="1"/>
  <c r="N9192" i="1"/>
  <c r="Q9192" i="1" s="1"/>
  <c r="J9193" i="1"/>
  <c r="K9193" i="1" s="1"/>
  <c r="N9193" i="1"/>
  <c r="Q9193" i="1" s="1"/>
  <c r="J9194" i="1"/>
  <c r="K9194" i="1" s="1"/>
  <c r="N9194" i="1"/>
  <c r="Q9194" i="1" s="1"/>
  <c r="J9195" i="1"/>
  <c r="K9195" i="1" s="1"/>
  <c r="N9195" i="1"/>
  <c r="Q9195" i="1" s="1"/>
  <c r="J9196" i="1"/>
  <c r="K9196" i="1" s="1"/>
  <c r="N9196" i="1"/>
  <c r="Q9196" i="1" s="1"/>
  <c r="J9197" i="1"/>
  <c r="K9197" i="1" s="1"/>
  <c r="N9197" i="1"/>
  <c r="Q9197" i="1" s="1"/>
  <c r="J9198" i="1"/>
  <c r="K9198" i="1" s="1"/>
  <c r="N9198" i="1"/>
  <c r="Q9198" i="1" s="1"/>
  <c r="J9199" i="1"/>
  <c r="K9199" i="1" s="1"/>
  <c r="N9199" i="1"/>
  <c r="Q9199" i="1" s="1"/>
  <c r="J9200" i="1"/>
  <c r="K9200" i="1" s="1"/>
  <c r="N9200" i="1"/>
  <c r="Q9200" i="1" s="1"/>
  <c r="J9201" i="1"/>
  <c r="K9201" i="1" s="1"/>
  <c r="N9201" i="1"/>
  <c r="Q9201" i="1" s="1"/>
  <c r="J9202" i="1"/>
  <c r="K9202" i="1" s="1"/>
  <c r="N9202" i="1"/>
  <c r="Q9202" i="1" s="1"/>
  <c r="J9203" i="1"/>
  <c r="K9203" i="1" s="1"/>
  <c r="N9203" i="1"/>
  <c r="Q9203" i="1" s="1"/>
  <c r="J9204" i="1"/>
  <c r="K9204" i="1" s="1"/>
  <c r="N9204" i="1"/>
  <c r="Q9204" i="1" s="1"/>
  <c r="J9205" i="1"/>
  <c r="K9205" i="1" s="1"/>
  <c r="J9206" i="1"/>
  <c r="K9206" i="1" s="1"/>
  <c r="N9206" i="1"/>
  <c r="Q9206" i="1" s="1"/>
  <c r="J9207" i="1"/>
  <c r="K9207" i="1" s="1"/>
  <c r="N9207" i="1"/>
  <c r="Q9207" i="1" s="1"/>
  <c r="J9208" i="1"/>
  <c r="K9208" i="1" s="1"/>
  <c r="N9208" i="1"/>
  <c r="Q9208" i="1" s="1"/>
  <c r="J9209" i="1"/>
  <c r="K9209" i="1" s="1"/>
  <c r="N9209" i="1"/>
  <c r="Q9209" i="1" s="1"/>
  <c r="J9210" i="1"/>
  <c r="K9210" i="1" s="1"/>
  <c r="N9210" i="1"/>
  <c r="Q9210" i="1" s="1"/>
  <c r="J9211" i="1"/>
  <c r="K9211" i="1" s="1"/>
  <c r="N9211" i="1"/>
  <c r="Q9211" i="1" s="1"/>
  <c r="J9212" i="1"/>
  <c r="K9212" i="1" s="1"/>
  <c r="N9212" i="1"/>
  <c r="Q9212" i="1" s="1"/>
  <c r="J9213" i="1"/>
  <c r="K9213" i="1" s="1"/>
  <c r="N9213" i="1"/>
  <c r="Q9213" i="1" s="1"/>
  <c r="J9214" i="1"/>
  <c r="K9214" i="1" s="1"/>
  <c r="N9214" i="1"/>
  <c r="Q9214" i="1" s="1"/>
  <c r="J9215" i="1"/>
  <c r="K9215" i="1" s="1"/>
  <c r="N9215" i="1"/>
  <c r="Q9215" i="1" s="1"/>
  <c r="J9216" i="1"/>
  <c r="K9216" i="1" s="1"/>
  <c r="N9216" i="1"/>
  <c r="Q9216" i="1" s="1"/>
  <c r="J9217" i="1"/>
  <c r="K9217" i="1" s="1"/>
  <c r="N9217" i="1"/>
  <c r="Q9217" i="1" s="1"/>
  <c r="J9218" i="1"/>
  <c r="K9218" i="1" s="1"/>
  <c r="N9218" i="1"/>
  <c r="Q9218" i="1" s="1"/>
  <c r="J9219" i="1"/>
  <c r="K9219" i="1" s="1"/>
  <c r="N9219" i="1"/>
  <c r="Q9219" i="1" s="1"/>
  <c r="J9220" i="1"/>
  <c r="K9220" i="1" s="1"/>
  <c r="N9220" i="1"/>
  <c r="Q9220" i="1" s="1"/>
  <c r="J9221" i="1"/>
  <c r="K9221" i="1" s="1"/>
  <c r="N9221" i="1"/>
  <c r="Q9221" i="1" s="1"/>
  <c r="J9222" i="1"/>
  <c r="K9222" i="1" s="1"/>
  <c r="N9222" i="1"/>
  <c r="Q9222" i="1" s="1"/>
  <c r="J9223" i="1"/>
  <c r="K9223" i="1" s="1"/>
  <c r="N9223" i="1"/>
  <c r="Q9223" i="1" s="1"/>
  <c r="J9224" i="1"/>
  <c r="K9224" i="1" s="1"/>
  <c r="N9224" i="1"/>
  <c r="Q9224" i="1" s="1"/>
  <c r="J9225" i="1"/>
  <c r="K9225" i="1" s="1"/>
  <c r="N9225" i="1"/>
  <c r="Q9225" i="1" s="1"/>
  <c r="J9226" i="1"/>
  <c r="K9226" i="1" s="1"/>
  <c r="N9226" i="1"/>
  <c r="Q9226" i="1" s="1"/>
  <c r="J9227" i="1"/>
  <c r="K9227" i="1" s="1"/>
  <c r="N9227" i="1"/>
  <c r="Q9227" i="1" s="1"/>
  <c r="J9228" i="1"/>
  <c r="K9228" i="1" s="1"/>
  <c r="N9228" i="1"/>
  <c r="Q9228" i="1" s="1"/>
  <c r="J9229" i="1"/>
  <c r="K9229" i="1" s="1"/>
  <c r="N9229" i="1"/>
  <c r="Q9229" i="1" s="1"/>
  <c r="J9230" i="1"/>
  <c r="K9230" i="1" s="1"/>
  <c r="N9230" i="1"/>
  <c r="Q9230" i="1" s="1"/>
  <c r="J9231" i="1"/>
  <c r="K9231" i="1" s="1"/>
  <c r="N9231" i="1"/>
  <c r="Q9231" i="1" s="1"/>
  <c r="J9232" i="1"/>
  <c r="K9232" i="1" s="1"/>
  <c r="N9232" i="1"/>
  <c r="Q9232" i="1" s="1"/>
  <c r="J9233" i="1"/>
  <c r="K9233" i="1" s="1"/>
  <c r="N9233" i="1"/>
  <c r="Q9233" i="1" s="1"/>
  <c r="J9234" i="1"/>
  <c r="K9234" i="1" s="1"/>
  <c r="N9234" i="1"/>
  <c r="Q9234" i="1" s="1"/>
  <c r="J9235" i="1"/>
  <c r="K9235" i="1" s="1"/>
  <c r="N9235" i="1"/>
  <c r="Q9235" i="1" s="1"/>
  <c r="J9236" i="1"/>
  <c r="K9236" i="1" s="1"/>
  <c r="J9237" i="1"/>
  <c r="K9237" i="1" s="1"/>
  <c r="N9237" i="1"/>
  <c r="Q9237" i="1" s="1"/>
  <c r="J9238" i="1"/>
  <c r="K9238" i="1" s="1"/>
  <c r="N9238" i="1"/>
  <c r="Q9238" i="1" s="1"/>
  <c r="J9239" i="1"/>
  <c r="K9239" i="1" s="1"/>
  <c r="N9239" i="1"/>
  <c r="Q9239" i="1" s="1"/>
  <c r="J9240" i="1"/>
  <c r="K9240" i="1" s="1"/>
  <c r="N9240" i="1"/>
  <c r="Q9240" i="1" s="1"/>
  <c r="J9241" i="1"/>
  <c r="K9241" i="1" s="1"/>
  <c r="N9241" i="1"/>
  <c r="Q9241" i="1" s="1"/>
  <c r="J9242" i="1"/>
  <c r="K9242" i="1" s="1"/>
  <c r="N9242" i="1"/>
  <c r="Q9242" i="1" s="1"/>
  <c r="J9243" i="1"/>
  <c r="K9243" i="1" s="1"/>
  <c r="N9243" i="1"/>
  <c r="Q9243" i="1" s="1"/>
  <c r="J9244" i="1"/>
  <c r="K9244" i="1" s="1"/>
  <c r="N9244" i="1"/>
  <c r="Q9244" i="1" s="1"/>
  <c r="J9245" i="1"/>
  <c r="K9245" i="1" s="1"/>
  <c r="N9245" i="1"/>
  <c r="Q9245" i="1" s="1"/>
  <c r="J9246" i="1"/>
  <c r="K9246" i="1" s="1"/>
  <c r="N9246" i="1"/>
  <c r="Q9246" i="1" s="1"/>
  <c r="J9247" i="1"/>
  <c r="K9247" i="1" s="1"/>
  <c r="N9247" i="1"/>
  <c r="Q9247" i="1" s="1"/>
  <c r="J9248" i="1"/>
  <c r="K9248" i="1" s="1"/>
  <c r="N9248" i="1"/>
  <c r="Q9248" i="1" s="1"/>
  <c r="J9249" i="1"/>
  <c r="K9249" i="1" s="1"/>
  <c r="N9249" i="1"/>
  <c r="Q9249" i="1" s="1"/>
  <c r="J9250" i="1"/>
  <c r="K9250" i="1" s="1"/>
  <c r="N9250" i="1"/>
  <c r="Q9250" i="1" s="1"/>
  <c r="J9251" i="1"/>
  <c r="K9251" i="1" s="1"/>
  <c r="N9251" i="1"/>
  <c r="Q9251" i="1" s="1"/>
  <c r="J9252" i="1"/>
  <c r="K9252" i="1" s="1"/>
  <c r="N9252" i="1"/>
  <c r="Q9252" i="1" s="1"/>
  <c r="J9253" i="1"/>
  <c r="K9253" i="1" s="1"/>
  <c r="N9253" i="1"/>
  <c r="Q9253" i="1" s="1"/>
  <c r="J9254" i="1"/>
  <c r="K9254" i="1" s="1"/>
  <c r="N9254" i="1"/>
  <c r="Q9254" i="1" s="1"/>
  <c r="J9255" i="1"/>
  <c r="K9255" i="1" s="1"/>
  <c r="N9255" i="1"/>
  <c r="Q9255" i="1" s="1"/>
  <c r="J9256" i="1"/>
  <c r="K9256" i="1" s="1"/>
  <c r="N9256" i="1"/>
  <c r="Q9256" i="1" s="1"/>
  <c r="J9257" i="1"/>
  <c r="K9257" i="1" s="1"/>
  <c r="N9257" i="1"/>
  <c r="Q9257" i="1" s="1"/>
  <c r="J9258" i="1"/>
  <c r="K9258" i="1" s="1"/>
  <c r="N9258" i="1"/>
  <c r="Q9258" i="1" s="1"/>
  <c r="J9259" i="1"/>
  <c r="K9259" i="1" s="1"/>
  <c r="N9259" i="1"/>
  <c r="Q9259" i="1" s="1"/>
  <c r="J9260" i="1"/>
  <c r="K9260" i="1" s="1"/>
  <c r="N9260" i="1"/>
  <c r="Q9260" i="1" s="1"/>
  <c r="J9261" i="1"/>
  <c r="K9261" i="1" s="1"/>
  <c r="N9261" i="1"/>
  <c r="Q9261" i="1" s="1"/>
  <c r="J9262" i="1"/>
  <c r="K9262" i="1" s="1"/>
  <c r="N9262" i="1"/>
  <c r="Q9262" i="1" s="1"/>
  <c r="J9263" i="1"/>
  <c r="K9263" i="1" s="1"/>
  <c r="N9263" i="1"/>
  <c r="Q9263" i="1" s="1"/>
  <c r="J9264" i="1"/>
  <c r="K9264" i="1" s="1"/>
  <c r="N9264" i="1"/>
  <c r="Q9264" i="1" s="1"/>
  <c r="J9265" i="1"/>
  <c r="K9265" i="1" s="1"/>
  <c r="N9265" i="1"/>
  <c r="Q9265" i="1" s="1"/>
  <c r="J9266" i="1"/>
  <c r="K9266" i="1" s="1"/>
  <c r="N9266" i="1"/>
  <c r="Q9266" i="1" s="1"/>
  <c r="J9267" i="1"/>
  <c r="K9267" i="1" s="1"/>
  <c r="N9267" i="1"/>
  <c r="Q9267" i="1" s="1"/>
  <c r="J9268" i="1"/>
  <c r="K9268" i="1" s="1"/>
  <c r="N9268" i="1"/>
  <c r="Q9268" i="1" s="1"/>
  <c r="J9269" i="1"/>
  <c r="K9269" i="1" s="1"/>
  <c r="N9269" i="1"/>
  <c r="Q9269" i="1" s="1"/>
  <c r="J9270" i="1"/>
  <c r="K9270" i="1" s="1"/>
  <c r="N9270" i="1"/>
  <c r="Q9270" i="1" s="1"/>
  <c r="J9271" i="1"/>
  <c r="K9271" i="1" s="1"/>
  <c r="N9271" i="1"/>
  <c r="Q9271" i="1" s="1"/>
  <c r="J9272" i="1"/>
  <c r="K9272" i="1" s="1"/>
  <c r="N9272" i="1"/>
  <c r="Q9272" i="1" s="1"/>
  <c r="J9273" i="1"/>
  <c r="K9273" i="1" s="1"/>
  <c r="N9273" i="1"/>
  <c r="Q9273" i="1" s="1"/>
  <c r="J9274" i="1"/>
  <c r="K9274" i="1" s="1"/>
  <c r="N9274" i="1"/>
  <c r="Q9274" i="1" s="1"/>
  <c r="J9275" i="1"/>
  <c r="K9275" i="1" s="1"/>
  <c r="N9275" i="1"/>
  <c r="Q9275" i="1" s="1"/>
  <c r="J9276" i="1"/>
  <c r="K9276" i="1" s="1"/>
  <c r="N9276" i="1"/>
  <c r="Q9276" i="1" s="1"/>
  <c r="J9277" i="1"/>
  <c r="K9277" i="1" s="1"/>
  <c r="N9277" i="1"/>
  <c r="Q9277" i="1" s="1"/>
  <c r="J9278" i="1"/>
  <c r="K9278" i="1" s="1"/>
  <c r="N9278" i="1"/>
  <c r="Q9278" i="1" s="1"/>
  <c r="J9279" i="1"/>
  <c r="K9279" i="1" s="1"/>
  <c r="N9279" i="1"/>
  <c r="Q9279" i="1" s="1"/>
  <c r="J9280" i="1"/>
  <c r="K9280" i="1" s="1"/>
  <c r="N9280" i="1"/>
  <c r="Q9280" i="1" s="1"/>
  <c r="J9281" i="1"/>
  <c r="K9281" i="1" s="1"/>
  <c r="N9281" i="1"/>
  <c r="Q9281" i="1" s="1"/>
  <c r="J9282" i="1"/>
  <c r="K9282" i="1" s="1"/>
  <c r="N9282" i="1"/>
  <c r="Q9282" i="1" s="1"/>
  <c r="J9283" i="1"/>
  <c r="K9283" i="1" s="1"/>
  <c r="N9283" i="1"/>
  <c r="Q9283" i="1" s="1"/>
  <c r="J9284" i="1"/>
  <c r="K9284" i="1" s="1"/>
  <c r="N9284" i="1"/>
  <c r="Q9284" i="1" s="1"/>
  <c r="J9285" i="1"/>
  <c r="K9285" i="1" s="1"/>
  <c r="N9285" i="1"/>
  <c r="Q9285" i="1" s="1"/>
  <c r="J9286" i="1"/>
  <c r="K9286" i="1" s="1"/>
  <c r="N9286" i="1"/>
  <c r="Q9286" i="1" s="1"/>
  <c r="J9287" i="1"/>
  <c r="K9287" i="1" s="1"/>
  <c r="N9287" i="1"/>
  <c r="Q9287" i="1" s="1"/>
  <c r="J9288" i="1"/>
  <c r="K9288" i="1" s="1"/>
  <c r="N9288" i="1"/>
  <c r="Q9288" i="1" s="1"/>
  <c r="J9289" i="1"/>
  <c r="K9289" i="1" s="1"/>
  <c r="N9289" i="1"/>
  <c r="Q9289" i="1" s="1"/>
  <c r="J9290" i="1"/>
  <c r="K9290" i="1" s="1"/>
  <c r="N9290" i="1"/>
  <c r="Q9290" i="1" s="1"/>
  <c r="J9291" i="1"/>
  <c r="K9291" i="1" s="1"/>
  <c r="N9291" i="1"/>
  <c r="Q9291" i="1" s="1"/>
  <c r="J9292" i="1"/>
  <c r="K9292" i="1" s="1"/>
  <c r="N9292" i="1"/>
  <c r="Q9292" i="1" s="1"/>
  <c r="J9293" i="1"/>
  <c r="K9293" i="1" s="1"/>
  <c r="N9293" i="1"/>
  <c r="Q9293" i="1" s="1"/>
  <c r="J9294" i="1"/>
  <c r="K9294" i="1" s="1"/>
  <c r="N9294" i="1"/>
  <c r="Q9294" i="1" s="1"/>
  <c r="J9295" i="1"/>
  <c r="K9295" i="1" s="1"/>
  <c r="N9295" i="1"/>
  <c r="Q9295" i="1" s="1"/>
  <c r="J9296" i="1"/>
  <c r="K9296" i="1" s="1"/>
  <c r="N9296" i="1"/>
  <c r="Q9296" i="1" s="1"/>
  <c r="H8940" i="1"/>
  <c r="H8941" i="1"/>
  <c r="H8942" i="1"/>
  <c r="H8943" i="1"/>
  <c r="H8944" i="1"/>
  <c r="H8945" i="1"/>
  <c r="H8946" i="1"/>
  <c r="H8947" i="1"/>
  <c r="H8948" i="1"/>
  <c r="H8949" i="1"/>
  <c r="H8950" i="1"/>
  <c r="H8951" i="1"/>
  <c r="H8952" i="1"/>
  <c r="H8953" i="1"/>
  <c r="H8954" i="1"/>
  <c r="H8955" i="1"/>
  <c r="H8956" i="1"/>
  <c r="H8957" i="1"/>
  <c r="H8958" i="1"/>
  <c r="H8959" i="1"/>
  <c r="H8960" i="1"/>
  <c r="H8961" i="1"/>
  <c r="H8962" i="1"/>
  <c r="H8963" i="1"/>
  <c r="H8964" i="1"/>
  <c r="H8965" i="1"/>
  <c r="H8966" i="1"/>
  <c r="H8967" i="1"/>
  <c r="H8968" i="1"/>
  <c r="H8969" i="1"/>
  <c r="H8970" i="1"/>
  <c r="H8971" i="1"/>
  <c r="H8972" i="1"/>
  <c r="H8973" i="1"/>
  <c r="H8974" i="1"/>
  <c r="H8975" i="1"/>
  <c r="H8976" i="1"/>
  <c r="H8977" i="1"/>
  <c r="H8978" i="1"/>
  <c r="H8979" i="1"/>
  <c r="H8980" i="1"/>
  <c r="H8981" i="1"/>
  <c r="H8982" i="1"/>
  <c r="H8983" i="1"/>
  <c r="H8984" i="1"/>
  <c r="H8985" i="1"/>
  <c r="H8986" i="1"/>
  <c r="H8987" i="1"/>
  <c r="H8988" i="1"/>
  <c r="H8989" i="1"/>
  <c r="H8990" i="1"/>
  <c r="H8991" i="1"/>
  <c r="H8992" i="1"/>
  <c r="H8993" i="1"/>
  <c r="H8994" i="1"/>
  <c r="H8995" i="1"/>
  <c r="H8996" i="1"/>
  <c r="H8997" i="1"/>
  <c r="H8998" i="1"/>
  <c r="H8999" i="1"/>
  <c r="H9000" i="1"/>
  <c r="H9001" i="1"/>
  <c r="H9002" i="1"/>
  <c r="H9003" i="1"/>
  <c r="H9004" i="1"/>
  <c r="H9005" i="1"/>
  <c r="H9006" i="1"/>
  <c r="H9007" i="1"/>
  <c r="H9008" i="1"/>
  <c r="H9009" i="1"/>
  <c r="H9010" i="1"/>
  <c r="H9011" i="1"/>
  <c r="H9012" i="1"/>
  <c r="H9013" i="1"/>
  <c r="H9014" i="1"/>
  <c r="H9015" i="1"/>
  <c r="H9016" i="1"/>
  <c r="H9017" i="1"/>
  <c r="H9018" i="1"/>
  <c r="H9019" i="1"/>
  <c r="H9020" i="1"/>
  <c r="H9021" i="1"/>
  <c r="H9022" i="1"/>
  <c r="H9023" i="1"/>
  <c r="H9024" i="1"/>
  <c r="H9025" i="1"/>
  <c r="H9026" i="1"/>
  <c r="H9027" i="1"/>
  <c r="H9028" i="1"/>
  <c r="H9029" i="1"/>
  <c r="H9030" i="1"/>
  <c r="H9031" i="1"/>
  <c r="H9032" i="1"/>
  <c r="H9033" i="1"/>
  <c r="H9034" i="1"/>
  <c r="H9035" i="1"/>
  <c r="H9036" i="1"/>
  <c r="H9037" i="1"/>
  <c r="H9038" i="1"/>
  <c r="H9039" i="1"/>
  <c r="H9040" i="1"/>
  <c r="H9041" i="1"/>
  <c r="H9042" i="1"/>
  <c r="H9043" i="1"/>
  <c r="H9044" i="1"/>
  <c r="H9045" i="1"/>
  <c r="H9046" i="1"/>
  <c r="H9047" i="1"/>
  <c r="H9048" i="1"/>
  <c r="H9049" i="1"/>
  <c r="H9050" i="1"/>
  <c r="H9051" i="1"/>
  <c r="H9052" i="1"/>
  <c r="H9053" i="1"/>
  <c r="H9054" i="1"/>
  <c r="H9055" i="1"/>
  <c r="H9056" i="1"/>
  <c r="H9057" i="1"/>
  <c r="H9058" i="1"/>
  <c r="H9059" i="1"/>
  <c r="H9060" i="1"/>
  <c r="H9061" i="1"/>
  <c r="H9062" i="1"/>
  <c r="H9063" i="1"/>
  <c r="H9064" i="1"/>
  <c r="H9065" i="1"/>
  <c r="H9066" i="1"/>
  <c r="H9067" i="1"/>
  <c r="H9068" i="1"/>
  <c r="H9069" i="1"/>
  <c r="H9070" i="1"/>
  <c r="H9071" i="1"/>
  <c r="H9072" i="1"/>
  <c r="H9073" i="1"/>
  <c r="H9074" i="1"/>
  <c r="H9075" i="1"/>
  <c r="H9076" i="1"/>
  <c r="H9077" i="1"/>
  <c r="H9078" i="1"/>
  <c r="H9079" i="1"/>
  <c r="H9080" i="1"/>
  <c r="H9081" i="1"/>
  <c r="H9082" i="1"/>
  <c r="H9083" i="1"/>
  <c r="H9084" i="1"/>
  <c r="H9085" i="1"/>
  <c r="H9086" i="1"/>
  <c r="H9087" i="1"/>
  <c r="H9088" i="1"/>
  <c r="H9089" i="1"/>
  <c r="H9090" i="1"/>
  <c r="H9091" i="1"/>
  <c r="H9092" i="1"/>
  <c r="H9093" i="1"/>
  <c r="H9094" i="1"/>
  <c r="H9095" i="1"/>
  <c r="H9096" i="1"/>
  <c r="H9097" i="1"/>
  <c r="H9098" i="1"/>
  <c r="H9099" i="1"/>
  <c r="H9100" i="1"/>
  <c r="H9101" i="1"/>
  <c r="H9102" i="1"/>
  <c r="H9103" i="1"/>
  <c r="H9104" i="1"/>
  <c r="H9105" i="1"/>
  <c r="H9106" i="1"/>
  <c r="H9107" i="1"/>
  <c r="H9108" i="1"/>
  <c r="H9109" i="1"/>
  <c r="H9110" i="1"/>
  <c r="H9111" i="1"/>
  <c r="H9112" i="1"/>
  <c r="H9113" i="1"/>
  <c r="H9114" i="1"/>
  <c r="H9115" i="1"/>
  <c r="H9116" i="1"/>
  <c r="H9117" i="1"/>
  <c r="H9118" i="1"/>
  <c r="H9119" i="1"/>
  <c r="H9120" i="1"/>
  <c r="H9121" i="1"/>
  <c r="H9122" i="1"/>
  <c r="H9123" i="1"/>
  <c r="H9124" i="1"/>
  <c r="H9125" i="1"/>
  <c r="H9126" i="1"/>
  <c r="H9127" i="1"/>
  <c r="H9128" i="1"/>
  <c r="H9129" i="1"/>
  <c r="H9130" i="1"/>
  <c r="H9131" i="1"/>
  <c r="H9132" i="1"/>
  <c r="H9133" i="1"/>
  <c r="H9134" i="1"/>
  <c r="H9135" i="1"/>
  <c r="H9136" i="1"/>
  <c r="H9137" i="1"/>
  <c r="H9138" i="1"/>
  <c r="H9139" i="1"/>
  <c r="H9140" i="1"/>
  <c r="H9141" i="1"/>
  <c r="H9142" i="1"/>
  <c r="H9143" i="1"/>
  <c r="H9144" i="1"/>
  <c r="H9145" i="1"/>
  <c r="H9146" i="1"/>
  <c r="H9147" i="1"/>
  <c r="H9148" i="1"/>
  <c r="H9149" i="1"/>
  <c r="H9150" i="1"/>
  <c r="H9151" i="1"/>
  <c r="H9152" i="1"/>
  <c r="H9153" i="1"/>
  <c r="H9154" i="1"/>
  <c r="H9155" i="1"/>
  <c r="H9156" i="1"/>
  <c r="H9157" i="1"/>
  <c r="H9158" i="1"/>
  <c r="H9159" i="1"/>
  <c r="H9160" i="1"/>
  <c r="H9161" i="1"/>
  <c r="H9162" i="1"/>
  <c r="H9163" i="1"/>
  <c r="H9164" i="1"/>
  <c r="H9165" i="1"/>
  <c r="H9166" i="1"/>
  <c r="H9167" i="1"/>
  <c r="H9168" i="1"/>
  <c r="H9169" i="1"/>
  <c r="H9170" i="1"/>
  <c r="H9171" i="1"/>
  <c r="H9172" i="1"/>
  <c r="H9173" i="1"/>
  <c r="H9174" i="1"/>
  <c r="H9175" i="1"/>
  <c r="H9176" i="1"/>
  <c r="H9177" i="1"/>
  <c r="H9178" i="1"/>
  <c r="H9179" i="1"/>
  <c r="H9180" i="1"/>
  <c r="H9181" i="1"/>
  <c r="H9182" i="1"/>
  <c r="H9183" i="1"/>
  <c r="H9184" i="1"/>
  <c r="H9185" i="1"/>
  <c r="H9186" i="1"/>
  <c r="H9187" i="1"/>
  <c r="H9188" i="1"/>
  <c r="H9189" i="1"/>
  <c r="H9190" i="1"/>
  <c r="H9191" i="1"/>
  <c r="H9192" i="1"/>
  <c r="H9193" i="1"/>
  <c r="H9194" i="1"/>
  <c r="H9195" i="1"/>
  <c r="H9196" i="1"/>
  <c r="H9197" i="1"/>
  <c r="H9198" i="1"/>
  <c r="H9199" i="1"/>
  <c r="H9200" i="1"/>
  <c r="H9201" i="1"/>
  <c r="H9202" i="1"/>
  <c r="H9203" i="1"/>
  <c r="H9204" i="1"/>
  <c r="H9205" i="1"/>
  <c r="H9206" i="1"/>
  <c r="H9207" i="1"/>
  <c r="H9208" i="1"/>
  <c r="H9209" i="1"/>
  <c r="H9210" i="1"/>
  <c r="H9211" i="1"/>
  <c r="H9212" i="1"/>
  <c r="H9213" i="1"/>
  <c r="H9214" i="1"/>
  <c r="H9215" i="1"/>
  <c r="H9216" i="1"/>
  <c r="H9217" i="1"/>
  <c r="H9218" i="1"/>
  <c r="H9219" i="1"/>
  <c r="H9220" i="1"/>
  <c r="H9221" i="1"/>
  <c r="H9222" i="1"/>
  <c r="H9223" i="1"/>
  <c r="H9224" i="1"/>
  <c r="H9225" i="1"/>
  <c r="H9226" i="1"/>
  <c r="H9227" i="1"/>
  <c r="H9228" i="1"/>
  <c r="H9229" i="1"/>
  <c r="H9230" i="1"/>
  <c r="H9231" i="1"/>
  <c r="H9232" i="1"/>
  <c r="H9233" i="1"/>
  <c r="H9234" i="1"/>
  <c r="H9235" i="1"/>
  <c r="H9236" i="1"/>
  <c r="H9237" i="1"/>
  <c r="H9238" i="1"/>
  <c r="H9239" i="1"/>
  <c r="H9240" i="1"/>
  <c r="H9241" i="1"/>
  <c r="H9242" i="1"/>
  <c r="H9243" i="1"/>
  <c r="H9244" i="1"/>
  <c r="H9245" i="1"/>
  <c r="H9246" i="1"/>
  <c r="H9247" i="1"/>
  <c r="H9248" i="1"/>
  <c r="H9249" i="1"/>
  <c r="H9250" i="1"/>
  <c r="H9251" i="1"/>
  <c r="H9252" i="1"/>
  <c r="H9253" i="1"/>
  <c r="H9254" i="1"/>
  <c r="H9255" i="1"/>
  <c r="H9256" i="1"/>
  <c r="H9257" i="1"/>
  <c r="H9258" i="1"/>
  <c r="H9259" i="1"/>
  <c r="H9260" i="1"/>
  <c r="H9261" i="1"/>
  <c r="H9262" i="1"/>
  <c r="H9263" i="1"/>
  <c r="H9264" i="1"/>
  <c r="H9265" i="1"/>
  <c r="H9266" i="1"/>
  <c r="H9267" i="1"/>
  <c r="H9268" i="1"/>
  <c r="H9269" i="1"/>
  <c r="H9270" i="1"/>
  <c r="H9271" i="1"/>
  <c r="H9272" i="1"/>
  <c r="H9273" i="1"/>
  <c r="H9274" i="1"/>
  <c r="H9275" i="1"/>
  <c r="H9276" i="1"/>
  <c r="H9277" i="1"/>
  <c r="H9278" i="1"/>
  <c r="H9279" i="1"/>
  <c r="H9280" i="1"/>
  <c r="H9281" i="1"/>
  <c r="H9282" i="1"/>
  <c r="H9283" i="1"/>
  <c r="H9284" i="1"/>
  <c r="H9285" i="1"/>
  <c r="H9286" i="1"/>
  <c r="H9287" i="1"/>
  <c r="H9288" i="1"/>
  <c r="H9289" i="1"/>
  <c r="H9290" i="1"/>
  <c r="H9291" i="1"/>
  <c r="H9292" i="1"/>
  <c r="H9293" i="1"/>
  <c r="H9294" i="1"/>
  <c r="H9295" i="1"/>
  <c r="H9296" i="1"/>
  <c r="H8934" i="1"/>
  <c r="H8935" i="1"/>
  <c r="H8936" i="1"/>
  <c r="H8937" i="1"/>
  <c r="H8938" i="1"/>
  <c r="H8939" i="1"/>
  <c r="H8932" i="1"/>
  <c r="H8933" i="1"/>
  <c r="N8879" i="1"/>
  <c r="Q8879" i="1" s="1"/>
  <c r="N8788" i="1"/>
  <c r="Q8788" i="1" s="1"/>
  <c r="N8753" i="1"/>
  <c r="Q8753" i="1" s="1"/>
  <c r="N2722" i="1"/>
  <c r="Q2722" i="1" s="1"/>
  <c r="N8687" i="1"/>
  <c r="Q8687" i="1" s="1"/>
  <c r="N8626" i="1"/>
  <c r="Q8626" i="1" s="1"/>
  <c r="N8931" i="1"/>
  <c r="Q8931" i="1" s="1"/>
  <c r="J8931" i="1"/>
  <c r="K8931" i="1" s="1"/>
  <c r="H8931" i="1"/>
  <c r="N8930" i="1"/>
  <c r="Q8930" i="1" s="1"/>
  <c r="J8930" i="1"/>
  <c r="K8930" i="1" s="1"/>
  <c r="H8930" i="1"/>
  <c r="N8929" i="1"/>
  <c r="Q8929" i="1" s="1"/>
  <c r="J8929" i="1"/>
  <c r="K8929" i="1" s="1"/>
  <c r="H8929" i="1"/>
  <c r="N8928" i="1"/>
  <c r="Q8928" i="1" s="1"/>
  <c r="J8928" i="1"/>
  <c r="K8928" i="1" s="1"/>
  <c r="H8928" i="1"/>
  <c r="N8927" i="1"/>
  <c r="Q8927" i="1" s="1"/>
  <c r="J8927" i="1"/>
  <c r="K8927" i="1" s="1"/>
  <c r="H8927" i="1"/>
  <c r="N8926" i="1"/>
  <c r="Q8926" i="1" s="1"/>
  <c r="J8926" i="1"/>
  <c r="K8926" i="1" s="1"/>
  <c r="H8926" i="1"/>
  <c r="N8925" i="1"/>
  <c r="Q8925" i="1" s="1"/>
  <c r="J8925" i="1"/>
  <c r="K8925" i="1" s="1"/>
  <c r="H8925" i="1"/>
  <c r="N8924" i="1"/>
  <c r="Q8924" i="1" s="1"/>
  <c r="J8924" i="1"/>
  <c r="K8924" i="1" s="1"/>
  <c r="H8924" i="1"/>
  <c r="N8923" i="1"/>
  <c r="Q8923" i="1" s="1"/>
  <c r="J8923" i="1"/>
  <c r="K8923" i="1" s="1"/>
  <c r="H8923" i="1"/>
  <c r="N8922" i="1"/>
  <c r="Q8922" i="1" s="1"/>
  <c r="J8922" i="1"/>
  <c r="K8922" i="1" s="1"/>
  <c r="H8922" i="1"/>
  <c r="N8921" i="1"/>
  <c r="Q8921" i="1" s="1"/>
  <c r="J8921" i="1"/>
  <c r="K8921" i="1" s="1"/>
  <c r="H8921" i="1"/>
  <c r="N8920" i="1"/>
  <c r="Q8920" i="1" s="1"/>
  <c r="J8920" i="1"/>
  <c r="K8920" i="1" s="1"/>
  <c r="H8920" i="1"/>
  <c r="N8919" i="1"/>
  <c r="Q8919" i="1" s="1"/>
  <c r="J8919" i="1"/>
  <c r="K8919" i="1" s="1"/>
  <c r="H8919" i="1"/>
  <c r="N8918" i="1"/>
  <c r="Q8918" i="1" s="1"/>
  <c r="J8918" i="1"/>
  <c r="K8918" i="1" s="1"/>
  <c r="H8918" i="1"/>
  <c r="N8917" i="1"/>
  <c r="Q8917" i="1" s="1"/>
  <c r="J8917" i="1"/>
  <c r="K8917" i="1" s="1"/>
  <c r="H8917" i="1"/>
  <c r="N8916" i="1"/>
  <c r="Q8916" i="1" s="1"/>
  <c r="J8916" i="1"/>
  <c r="K8916" i="1" s="1"/>
  <c r="H8916" i="1"/>
  <c r="N8915" i="1"/>
  <c r="Q8915" i="1" s="1"/>
  <c r="J8915" i="1"/>
  <c r="K8915" i="1" s="1"/>
  <c r="H8915" i="1"/>
  <c r="N8914" i="1"/>
  <c r="Q8914" i="1" s="1"/>
  <c r="J8914" i="1"/>
  <c r="K8914" i="1" s="1"/>
  <c r="H8914" i="1"/>
  <c r="N8913" i="1"/>
  <c r="Q8913" i="1" s="1"/>
  <c r="J8913" i="1"/>
  <c r="K8913" i="1" s="1"/>
  <c r="H8913" i="1"/>
  <c r="N8912" i="1"/>
  <c r="Q8912" i="1" s="1"/>
  <c r="J8912" i="1"/>
  <c r="K8912" i="1" s="1"/>
  <c r="H8912" i="1"/>
  <c r="N8911" i="1"/>
  <c r="Q8911" i="1" s="1"/>
  <c r="J8911" i="1"/>
  <c r="K8911" i="1" s="1"/>
  <c r="H8911" i="1"/>
  <c r="N8910" i="1"/>
  <c r="Q8910" i="1" s="1"/>
  <c r="J8910" i="1"/>
  <c r="K8910" i="1" s="1"/>
  <c r="H8910" i="1"/>
  <c r="N8909" i="1"/>
  <c r="Q8909" i="1" s="1"/>
  <c r="J8909" i="1"/>
  <c r="K8909" i="1" s="1"/>
  <c r="H8909" i="1"/>
  <c r="N8908" i="1"/>
  <c r="Q8908" i="1" s="1"/>
  <c r="J8908" i="1"/>
  <c r="K8908" i="1" s="1"/>
  <c r="H8908" i="1"/>
  <c r="N8907" i="1"/>
  <c r="Q8907" i="1" s="1"/>
  <c r="J8907" i="1"/>
  <c r="K8907" i="1" s="1"/>
  <c r="H8907" i="1"/>
  <c r="N8906" i="1"/>
  <c r="Q8906" i="1" s="1"/>
  <c r="J8906" i="1"/>
  <c r="K8906" i="1" s="1"/>
  <c r="H8906" i="1"/>
  <c r="N8905" i="1"/>
  <c r="Q8905" i="1" s="1"/>
  <c r="J8905" i="1"/>
  <c r="K8905" i="1" s="1"/>
  <c r="H8905" i="1"/>
  <c r="N8904" i="1"/>
  <c r="Q8904" i="1" s="1"/>
  <c r="J8904" i="1"/>
  <c r="K8904" i="1" s="1"/>
  <c r="H8904" i="1"/>
  <c r="N8903" i="1"/>
  <c r="Q8903" i="1" s="1"/>
  <c r="J8903" i="1"/>
  <c r="K8903" i="1" s="1"/>
  <c r="H8903" i="1"/>
  <c r="N8902" i="1"/>
  <c r="Q8902" i="1" s="1"/>
  <c r="J8902" i="1"/>
  <c r="K8902" i="1" s="1"/>
  <c r="H8902" i="1"/>
  <c r="N8901" i="1"/>
  <c r="Q8901" i="1" s="1"/>
  <c r="J8901" i="1"/>
  <c r="K8901" i="1" s="1"/>
  <c r="H8901" i="1"/>
  <c r="N8900" i="1"/>
  <c r="Q8900" i="1" s="1"/>
  <c r="J8900" i="1"/>
  <c r="K8900" i="1" s="1"/>
  <c r="H8900" i="1"/>
  <c r="N8899" i="1"/>
  <c r="Q8899" i="1" s="1"/>
  <c r="J8899" i="1"/>
  <c r="K8899" i="1" s="1"/>
  <c r="H8899" i="1"/>
  <c r="N8898" i="1"/>
  <c r="Q8898" i="1" s="1"/>
  <c r="J8898" i="1"/>
  <c r="K8898" i="1" s="1"/>
  <c r="H8898" i="1"/>
  <c r="N8897" i="1"/>
  <c r="Q8897" i="1" s="1"/>
  <c r="J8897" i="1"/>
  <c r="K8897" i="1" s="1"/>
  <c r="H8897" i="1"/>
  <c r="N8896" i="1"/>
  <c r="Q8896" i="1" s="1"/>
  <c r="J8896" i="1"/>
  <c r="K8896" i="1" s="1"/>
  <c r="H8896" i="1"/>
  <c r="N8895" i="1"/>
  <c r="Q8895" i="1" s="1"/>
  <c r="J8895" i="1"/>
  <c r="K8895" i="1" s="1"/>
  <c r="H8895" i="1"/>
  <c r="N8894" i="1"/>
  <c r="Q8894" i="1" s="1"/>
  <c r="J8894" i="1"/>
  <c r="K8894" i="1" s="1"/>
  <c r="H8894" i="1"/>
  <c r="N8893" i="1"/>
  <c r="Q8893" i="1" s="1"/>
  <c r="J8893" i="1"/>
  <c r="K8893" i="1" s="1"/>
  <c r="H8893" i="1"/>
  <c r="N8892" i="1"/>
  <c r="Q8892" i="1" s="1"/>
  <c r="J8892" i="1"/>
  <c r="K8892" i="1" s="1"/>
  <c r="H8892" i="1"/>
  <c r="N8891" i="1"/>
  <c r="Q8891" i="1" s="1"/>
  <c r="J8891" i="1"/>
  <c r="K8891" i="1" s="1"/>
  <c r="H8891" i="1"/>
  <c r="N8890" i="1"/>
  <c r="Q8890" i="1" s="1"/>
  <c r="J8890" i="1"/>
  <c r="K8890" i="1" s="1"/>
  <c r="H8890" i="1"/>
  <c r="N8889" i="1"/>
  <c r="Q8889" i="1" s="1"/>
  <c r="J8889" i="1"/>
  <c r="K8889" i="1" s="1"/>
  <c r="H8889" i="1"/>
  <c r="N8888" i="1"/>
  <c r="Q8888" i="1" s="1"/>
  <c r="J8888" i="1"/>
  <c r="K8888" i="1" s="1"/>
  <c r="H8888" i="1"/>
  <c r="N8887" i="1"/>
  <c r="Q8887" i="1" s="1"/>
  <c r="J8887" i="1"/>
  <c r="K8887" i="1" s="1"/>
  <c r="H8887" i="1"/>
  <c r="N8886" i="1"/>
  <c r="Q8886" i="1" s="1"/>
  <c r="J8886" i="1"/>
  <c r="K8886" i="1" s="1"/>
  <c r="H8886" i="1"/>
  <c r="N8885" i="1"/>
  <c r="Q8885" i="1" s="1"/>
  <c r="J8885" i="1"/>
  <c r="K8885" i="1" s="1"/>
  <c r="H8885" i="1"/>
  <c r="N8884" i="1"/>
  <c r="Q8884" i="1" s="1"/>
  <c r="J8884" i="1"/>
  <c r="K8884" i="1" s="1"/>
  <c r="H8884" i="1"/>
  <c r="N8883" i="1"/>
  <c r="Q8883" i="1" s="1"/>
  <c r="J8883" i="1"/>
  <c r="K8883" i="1" s="1"/>
  <c r="H8883" i="1"/>
  <c r="N8882" i="1"/>
  <c r="Q8882" i="1" s="1"/>
  <c r="J8882" i="1"/>
  <c r="K8882" i="1" s="1"/>
  <c r="H8882" i="1"/>
  <c r="N8881" i="1"/>
  <c r="Q8881" i="1" s="1"/>
  <c r="J8881" i="1"/>
  <c r="K8881" i="1" s="1"/>
  <c r="H8881" i="1"/>
  <c r="N8880" i="1"/>
  <c r="Q8880" i="1" s="1"/>
  <c r="J8880" i="1"/>
  <c r="K8880" i="1" s="1"/>
  <c r="H8880" i="1"/>
  <c r="J8879" i="1"/>
  <c r="K8879" i="1" s="1"/>
  <c r="H8879" i="1"/>
  <c r="N8878" i="1"/>
  <c r="Q8878" i="1" s="1"/>
  <c r="J8878" i="1"/>
  <c r="K8878" i="1" s="1"/>
  <c r="H8878" i="1"/>
  <c r="N8877" i="1"/>
  <c r="Q8877" i="1" s="1"/>
  <c r="J8877" i="1"/>
  <c r="K8877" i="1" s="1"/>
  <c r="H8877" i="1"/>
  <c r="N8876" i="1"/>
  <c r="Q8876" i="1" s="1"/>
  <c r="J8876" i="1"/>
  <c r="K8876" i="1" s="1"/>
  <c r="H8876" i="1"/>
  <c r="N8875" i="1"/>
  <c r="Q8875" i="1" s="1"/>
  <c r="J8875" i="1"/>
  <c r="K8875" i="1" s="1"/>
  <c r="H8875" i="1"/>
  <c r="N8874" i="1"/>
  <c r="Q8874" i="1" s="1"/>
  <c r="J8874" i="1"/>
  <c r="K8874" i="1" s="1"/>
  <c r="H8874" i="1"/>
  <c r="N8873" i="1"/>
  <c r="Q8873" i="1" s="1"/>
  <c r="J8873" i="1"/>
  <c r="K8873" i="1" s="1"/>
  <c r="H8873" i="1"/>
  <c r="N8872" i="1"/>
  <c r="Q8872" i="1" s="1"/>
  <c r="J8872" i="1"/>
  <c r="K8872" i="1" s="1"/>
  <c r="H8872" i="1"/>
  <c r="N8871" i="1"/>
  <c r="Q8871" i="1" s="1"/>
  <c r="J8871" i="1"/>
  <c r="K8871" i="1" s="1"/>
  <c r="H8871" i="1"/>
  <c r="N8870" i="1"/>
  <c r="Q8870" i="1" s="1"/>
  <c r="J8870" i="1"/>
  <c r="K8870" i="1" s="1"/>
  <c r="H8870" i="1"/>
  <c r="N8869" i="1"/>
  <c r="Q8869" i="1" s="1"/>
  <c r="J8869" i="1"/>
  <c r="K8869" i="1" s="1"/>
  <c r="H8869" i="1"/>
  <c r="N8868" i="1"/>
  <c r="Q8868" i="1" s="1"/>
  <c r="J8868" i="1"/>
  <c r="K8868" i="1" s="1"/>
  <c r="H8868" i="1"/>
  <c r="N8867" i="1"/>
  <c r="Q8867" i="1" s="1"/>
  <c r="J8867" i="1"/>
  <c r="K8867" i="1" s="1"/>
  <c r="H8867" i="1"/>
  <c r="N8866" i="1"/>
  <c r="Q8866" i="1" s="1"/>
  <c r="J8866" i="1"/>
  <c r="K8866" i="1" s="1"/>
  <c r="H8866" i="1"/>
  <c r="N8865" i="1"/>
  <c r="Q8865" i="1" s="1"/>
  <c r="J8865" i="1"/>
  <c r="K8865" i="1" s="1"/>
  <c r="H8865" i="1"/>
  <c r="N8864" i="1"/>
  <c r="Q8864" i="1" s="1"/>
  <c r="J8864" i="1"/>
  <c r="K8864" i="1" s="1"/>
  <c r="H8864" i="1"/>
  <c r="N8863" i="1"/>
  <c r="Q8863" i="1" s="1"/>
  <c r="J8863" i="1"/>
  <c r="K8863" i="1" s="1"/>
  <c r="H8863" i="1"/>
  <c r="N8862" i="1"/>
  <c r="Q8862" i="1" s="1"/>
  <c r="J8862" i="1"/>
  <c r="K8862" i="1" s="1"/>
  <c r="H8862" i="1"/>
  <c r="N8861" i="1"/>
  <c r="Q8861" i="1" s="1"/>
  <c r="J8861" i="1"/>
  <c r="K8861" i="1" s="1"/>
  <c r="H8861" i="1"/>
  <c r="N8860" i="1"/>
  <c r="Q8860" i="1" s="1"/>
  <c r="J8860" i="1"/>
  <c r="K8860" i="1" s="1"/>
  <c r="H8860" i="1"/>
  <c r="N8859" i="1"/>
  <c r="Q8859" i="1" s="1"/>
  <c r="J8859" i="1"/>
  <c r="K8859" i="1" s="1"/>
  <c r="H8859" i="1"/>
  <c r="N8858" i="1"/>
  <c r="Q8858" i="1" s="1"/>
  <c r="J8858" i="1"/>
  <c r="K8858" i="1" s="1"/>
  <c r="H8858" i="1"/>
  <c r="N8857" i="1"/>
  <c r="Q8857" i="1" s="1"/>
  <c r="J8857" i="1"/>
  <c r="K8857" i="1" s="1"/>
  <c r="H8857" i="1"/>
  <c r="N8856" i="1"/>
  <c r="Q8856" i="1" s="1"/>
  <c r="J8856" i="1"/>
  <c r="K8856" i="1" s="1"/>
  <c r="H8856" i="1"/>
  <c r="N8855" i="1"/>
  <c r="Q8855" i="1" s="1"/>
  <c r="J8855" i="1"/>
  <c r="K8855" i="1" s="1"/>
  <c r="H8855" i="1"/>
  <c r="N8854" i="1"/>
  <c r="Q8854" i="1" s="1"/>
  <c r="J8854" i="1"/>
  <c r="K8854" i="1" s="1"/>
  <c r="H8854" i="1"/>
  <c r="N8853" i="1"/>
  <c r="Q8853" i="1" s="1"/>
  <c r="J8853" i="1"/>
  <c r="K8853" i="1" s="1"/>
  <c r="H8853" i="1"/>
  <c r="N8852" i="1"/>
  <c r="Q8852" i="1" s="1"/>
  <c r="J8852" i="1"/>
  <c r="K8852" i="1" s="1"/>
  <c r="H8852" i="1"/>
  <c r="N8851" i="1"/>
  <c r="Q8851" i="1" s="1"/>
  <c r="J8851" i="1"/>
  <c r="K8851" i="1" s="1"/>
  <c r="H8851" i="1"/>
  <c r="N8850" i="1"/>
  <c r="Q8850" i="1" s="1"/>
  <c r="J8850" i="1"/>
  <c r="K8850" i="1" s="1"/>
  <c r="H8850" i="1"/>
  <c r="N8849" i="1"/>
  <c r="Q8849" i="1" s="1"/>
  <c r="J8849" i="1"/>
  <c r="K8849" i="1" s="1"/>
  <c r="H8849" i="1"/>
  <c r="N8848" i="1"/>
  <c r="Q8848" i="1" s="1"/>
  <c r="J8848" i="1"/>
  <c r="K8848" i="1" s="1"/>
  <c r="H8848" i="1"/>
  <c r="N8847" i="1"/>
  <c r="Q8847" i="1" s="1"/>
  <c r="J8847" i="1"/>
  <c r="K8847" i="1" s="1"/>
  <c r="H8847" i="1"/>
  <c r="N8846" i="1"/>
  <c r="Q8846" i="1" s="1"/>
  <c r="J8846" i="1"/>
  <c r="K8846" i="1" s="1"/>
  <c r="H8846" i="1"/>
  <c r="N8845" i="1"/>
  <c r="Q8845" i="1" s="1"/>
  <c r="J8845" i="1"/>
  <c r="K8845" i="1" s="1"/>
  <c r="H8845" i="1"/>
  <c r="N8844" i="1"/>
  <c r="Q8844" i="1" s="1"/>
  <c r="J8844" i="1"/>
  <c r="K8844" i="1" s="1"/>
  <c r="H8844" i="1"/>
  <c r="N8843" i="1"/>
  <c r="Q8843" i="1" s="1"/>
  <c r="J8843" i="1"/>
  <c r="K8843" i="1" s="1"/>
  <c r="H8843" i="1"/>
  <c r="N8842" i="1"/>
  <c r="Q8842" i="1" s="1"/>
  <c r="J8842" i="1"/>
  <c r="K8842" i="1" s="1"/>
  <c r="H8842" i="1"/>
  <c r="N8841" i="1"/>
  <c r="Q8841" i="1" s="1"/>
  <c r="J8841" i="1"/>
  <c r="K8841" i="1" s="1"/>
  <c r="H8841" i="1"/>
  <c r="N8840" i="1"/>
  <c r="Q8840" i="1" s="1"/>
  <c r="J8840" i="1"/>
  <c r="K8840" i="1" s="1"/>
  <c r="H8840" i="1"/>
  <c r="N8839" i="1"/>
  <c r="Q8839" i="1" s="1"/>
  <c r="J8839" i="1"/>
  <c r="K8839" i="1" s="1"/>
  <c r="H8839" i="1"/>
  <c r="N8838" i="1"/>
  <c r="Q8838" i="1" s="1"/>
  <c r="J8838" i="1"/>
  <c r="K8838" i="1" s="1"/>
  <c r="H8838" i="1"/>
  <c r="N8837" i="1"/>
  <c r="Q8837" i="1" s="1"/>
  <c r="J8837" i="1"/>
  <c r="K8837" i="1" s="1"/>
  <c r="H8837" i="1"/>
  <c r="N8836" i="1"/>
  <c r="Q8836" i="1" s="1"/>
  <c r="J8836" i="1"/>
  <c r="K8836" i="1" s="1"/>
  <c r="H8836" i="1"/>
  <c r="N8835" i="1"/>
  <c r="Q8835" i="1" s="1"/>
  <c r="J8835" i="1"/>
  <c r="K8835" i="1" s="1"/>
  <c r="H8835" i="1"/>
  <c r="N8834" i="1"/>
  <c r="Q8834" i="1" s="1"/>
  <c r="J8834" i="1"/>
  <c r="K8834" i="1" s="1"/>
  <c r="H8834" i="1"/>
  <c r="N8833" i="1"/>
  <c r="Q8833" i="1" s="1"/>
  <c r="J8833" i="1"/>
  <c r="K8833" i="1" s="1"/>
  <c r="H8833" i="1"/>
  <c r="N8832" i="1"/>
  <c r="Q8832" i="1" s="1"/>
  <c r="J8832" i="1"/>
  <c r="K8832" i="1" s="1"/>
  <c r="H8832" i="1"/>
  <c r="N8831" i="1"/>
  <c r="Q8831" i="1" s="1"/>
  <c r="J8831" i="1"/>
  <c r="K8831" i="1" s="1"/>
  <c r="H8831" i="1"/>
  <c r="N8830" i="1"/>
  <c r="Q8830" i="1" s="1"/>
  <c r="J8830" i="1"/>
  <c r="K8830" i="1" s="1"/>
  <c r="H8830" i="1"/>
  <c r="N8829" i="1"/>
  <c r="Q8829" i="1" s="1"/>
  <c r="J8829" i="1"/>
  <c r="K8829" i="1" s="1"/>
  <c r="H8829" i="1"/>
  <c r="N8828" i="1"/>
  <c r="Q8828" i="1" s="1"/>
  <c r="J8828" i="1"/>
  <c r="K8828" i="1" s="1"/>
  <c r="H8828" i="1"/>
  <c r="N8827" i="1"/>
  <c r="Q8827" i="1" s="1"/>
  <c r="J8827" i="1"/>
  <c r="K8827" i="1" s="1"/>
  <c r="H8827" i="1"/>
  <c r="N8826" i="1"/>
  <c r="Q8826" i="1" s="1"/>
  <c r="J8826" i="1"/>
  <c r="K8826" i="1" s="1"/>
  <c r="H8826" i="1"/>
  <c r="N8825" i="1"/>
  <c r="Q8825" i="1" s="1"/>
  <c r="J8825" i="1"/>
  <c r="K8825" i="1" s="1"/>
  <c r="H8825" i="1"/>
  <c r="N8824" i="1"/>
  <c r="Q8824" i="1" s="1"/>
  <c r="J8824" i="1"/>
  <c r="K8824" i="1" s="1"/>
  <c r="H8824" i="1"/>
  <c r="N8823" i="1"/>
  <c r="Q8823" i="1" s="1"/>
  <c r="J8823" i="1"/>
  <c r="K8823" i="1" s="1"/>
  <c r="H8823" i="1"/>
  <c r="N8822" i="1"/>
  <c r="Q8822" i="1" s="1"/>
  <c r="J8822" i="1"/>
  <c r="K8822" i="1" s="1"/>
  <c r="H8822" i="1"/>
  <c r="N8821" i="1"/>
  <c r="Q8821" i="1" s="1"/>
  <c r="J8821" i="1"/>
  <c r="K8821" i="1" s="1"/>
  <c r="H8821" i="1"/>
  <c r="N8820" i="1"/>
  <c r="Q8820" i="1" s="1"/>
  <c r="J8820" i="1"/>
  <c r="K8820" i="1" s="1"/>
  <c r="H8820" i="1"/>
  <c r="N8819" i="1"/>
  <c r="Q8819" i="1" s="1"/>
  <c r="J8819" i="1"/>
  <c r="K8819" i="1" s="1"/>
  <c r="H8819" i="1"/>
  <c r="N8818" i="1"/>
  <c r="Q8818" i="1" s="1"/>
  <c r="J8818" i="1"/>
  <c r="K8818" i="1" s="1"/>
  <c r="H8818" i="1"/>
  <c r="N8817" i="1"/>
  <c r="Q8817" i="1" s="1"/>
  <c r="J8817" i="1"/>
  <c r="K8817" i="1" s="1"/>
  <c r="H8817" i="1"/>
  <c r="N8816" i="1"/>
  <c r="Q8816" i="1" s="1"/>
  <c r="J8816" i="1"/>
  <c r="K8816" i="1" s="1"/>
  <c r="H8816" i="1"/>
  <c r="N8815" i="1"/>
  <c r="Q8815" i="1" s="1"/>
  <c r="J8815" i="1"/>
  <c r="K8815" i="1" s="1"/>
  <c r="H8815" i="1"/>
  <c r="N8814" i="1"/>
  <c r="Q8814" i="1" s="1"/>
  <c r="J8814" i="1"/>
  <c r="K8814" i="1" s="1"/>
  <c r="H8814" i="1"/>
  <c r="N8813" i="1"/>
  <c r="Q8813" i="1" s="1"/>
  <c r="J8813" i="1"/>
  <c r="K8813" i="1" s="1"/>
  <c r="H8813" i="1"/>
  <c r="N8812" i="1"/>
  <c r="Q8812" i="1" s="1"/>
  <c r="J8812" i="1"/>
  <c r="K8812" i="1" s="1"/>
  <c r="H8812" i="1"/>
  <c r="N8811" i="1"/>
  <c r="Q8811" i="1" s="1"/>
  <c r="J8811" i="1"/>
  <c r="K8811" i="1" s="1"/>
  <c r="H8811" i="1"/>
  <c r="N8810" i="1"/>
  <c r="Q8810" i="1" s="1"/>
  <c r="J8810" i="1"/>
  <c r="K8810" i="1" s="1"/>
  <c r="H8810" i="1"/>
  <c r="N8809" i="1"/>
  <c r="Q8809" i="1" s="1"/>
  <c r="J8809" i="1"/>
  <c r="K8809" i="1" s="1"/>
  <c r="H8809" i="1"/>
  <c r="N8808" i="1"/>
  <c r="Q8808" i="1" s="1"/>
  <c r="J8808" i="1"/>
  <c r="K8808" i="1" s="1"/>
  <c r="H8808" i="1"/>
  <c r="N8807" i="1"/>
  <c r="Q8807" i="1" s="1"/>
  <c r="J8807" i="1"/>
  <c r="K8807" i="1" s="1"/>
  <c r="H8807" i="1"/>
  <c r="N8806" i="1"/>
  <c r="Q8806" i="1" s="1"/>
  <c r="J8806" i="1"/>
  <c r="K8806" i="1" s="1"/>
  <c r="H8806" i="1"/>
  <c r="N8805" i="1"/>
  <c r="Q8805" i="1" s="1"/>
  <c r="J8805" i="1"/>
  <c r="K8805" i="1" s="1"/>
  <c r="H8805" i="1"/>
  <c r="N8804" i="1"/>
  <c r="Q8804" i="1" s="1"/>
  <c r="J8804" i="1"/>
  <c r="K8804" i="1" s="1"/>
  <c r="H8804" i="1"/>
  <c r="N8803" i="1"/>
  <c r="Q8803" i="1" s="1"/>
  <c r="J8803" i="1"/>
  <c r="K8803" i="1" s="1"/>
  <c r="H8803" i="1"/>
  <c r="N8802" i="1"/>
  <c r="Q8802" i="1" s="1"/>
  <c r="J8802" i="1"/>
  <c r="K8802" i="1" s="1"/>
  <c r="H8802" i="1"/>
  <c r="N8801" i="1"/>
  <c r="Q8801" i="1" s="1"/>
  <c r="J8801" i="1"/>
  <c r="K8801" i="1" s="1"/>
  <c r="H8801" i="1"/>
  <c r="N8800" i="1"/>
  <c r="Q8800" i="1" s="1"/>
  <c r="J8800" i="1"/>
  <c r="K8800" i="1" s="1"/>
  <c r="H8800" i="1"/>
  <c r="N8799" i="1"/>
  <c r="Q8799" i="1" s="1"/>
  <c r="J8799" i="1"/>
  <c r="K8799" i="1" s="1"/>
  <c r="H8799" i="1"/>
  <c r="N8798" i="1"/>
  <c r="Q8798" i="1" s="1"/>
  <c r="J8798" i="1"/>
  <c r="K8798" i="1" s="1"/>
  <c r="H8798" i="1"/>
  <c r="N8797" i="1"/>
  <c r="Q8797" i="1" s="1"/>
  <c r="J8797" i="1"/>
  <c r="K8797" i="1" s="1"/>
  <c r="H8797" i="1"/>
  <c r="N8796" i="1"/>
  <c r="Q8796" i="1" s="1"/>
  <c r="J8796" i="1"/>
  <c r="K8796" i="1" s="1"/>
  <c r="H8796" i="1"/>
  <c r="N8795" i="1"/>
  <c r="Q8795" i="1" s="1"/>
  <c r="J8795" i="1"/>
  <c r="K8795" i="1" s="1"/>
  <c r="H8795" i="1"/>
  <c r="N8794" i="1"/>
  <c r="Q8794" i="1" s="1"/>
  <c r="J8794" i="1"/>
  <c r="K8794" i="1" s="1"/>
  <c r="H8794" i="1"/>
  <c r="N8793" i="1"/>
  <c r="Q8793" i="1" s="1"/>
  <c r="J8793" i="1"/>
  <c r="K8793" i="1" s="1"/>
  <c r="H8793" i="1"/>
  <c r="N8792" i="1"/>
  <c r="Q8792" i="1" s="1"/>
  <c r="J8792" i="1"/>
  <c r="K8792" i="1" s="1"/>
  <c r="H8792" i="1"/>
  <c r="N8791" i="1"/>
  <c r="Q8791" i="1" s="1"/>
  <c r="J8791" i="1"/>
  <c r="K8791" i="1" s="1"/>
  <c r="H8791" i="1"/>
  <c r="N8790" i="1"/>
  <c r="Q8790" i="1" s="1"/>
  <c r="J8790" i="1"/>
  <c r="K8790" i="1" s="1"/>
  <c r="H8790" i="1"/>
  <c r="N8789" i="1"/>
  <c r="Q8789" i="1" s="1"/>
  <c r="J8789" i="1"/>
  <c r="K8789" i="1" s="1"/>
  <c r="H8789" i="1"/>
  <c r="J8788" i="1"/>
  <c r="K8788" i="1" s="1"/>
  <c r="H8788" i="1"/>
  <c r="N8787" i="1"/>
  <c r="Q8787" i="1" s="1"/>
  <c r="J8787" i="1"/>
  <c r="K8787" i="1" s="1"/>
  <c r="H8787" i="1"/>
  <c r="N8786" i="1"/>
  <c r="Q8786" i="1" s="1"/>
  <c r="J8786" i="1"/>
  <c r="K8786" i="1" s="1"/>
  <c r="H8786" i="1"/>
  <c r="N8785" i="1"/>
  <c r="Q8785" i="1" s="1"/>
  <c r="J8785" i="1"/>
  <c r="K8785" i="1" s="1"/>
  <c r="H8785" i="1"/>
  <c r="N8784" i="1"/>
  <c r="Q8784" i="1" s="1"/>
  <c r="J8784" i="1"/>
  <c r="K8784" i="1" s="1"/>
  <c r="H8784" i="1"/>
  <c r="N8783" i="1"/>
  <c r="Q8783" i="1" s="1"/>
  <c r="J8783" i="1"/>
  <c r="K8783" i="1" s="1"/>
  <c r="H8783" i="1"/>
  <c r="N8782" i="1"/>
  <c r="Q8782" i="1" s="1"/>
  <c r="J8782" i="1"/>
  <c r="K8782" i="1" s="1"/>
  <c r="H8782" i="1"/>
  <c r="N8781" i="1"/>
  <c r="Q8781" i="1" s="1"/>
  <c r="J8781" i="1"/>
  <c r="K8781" i="1" s="1"/>
  <c r="H8781" i="1"/>
  <c r="N8780" i="1"/>
  <c r="Q8780" i="1" s="1"/>
  <c r="J8780" i="1"/>
  <c r="K8780" i="1" s="1"/>
  <c r="H8780" i="1"/>
  <c r="N8779" i="1"/>
  <c r="Q8779" i="1" s="1"/>
  <c r="J8779" i="1"/>
  <c r="K8779" i="1" s="1"/>
  <c r="H8779" i="1"/>
  <c r="N8778" i="1"/>
  <c r="Q8778" i="1" s="1"/>
  <c r="J8778" i="1"/>
  <c r="K8778" i="1" s="1"/>
  <c r="H8778" i="1"/>
  <c r="N8777" i="1"/>
  <c r="Q8777" i="1" s="1"/>
  <c r="J8777" i="1"/>
  <c r="K8777" i="1" s="1"/>
  <c r="H8777" i="1"/>
  <c r="N8776" i="1"/>
  <c r="Q8776" i="1" s="1"/>
  <c r="J8776" i="1"/>
  <c r="K8776" i="1" s="1"/>
  <c r="H8776" i="1"/>
  <c r="N8775" i="1"/>
  <c r="Q8775" i="1" s="1"/>
  <c r="J8775" i="1"/>
  <c r="K8775" i="1" s="1"/>
  <c r="H8775" i="1"/>
  <c r="N8774" i="1"/>
  <c r="Q8774" i="1" s="1"/>
  <c r="J8774" i="1"/>
  <c r="K8774" i="1" s="1"/>
  <c r="H8774" i="1"/>
  <c r="N8773" i="1"/>
  <c r="Q8773" i="1" s="1"/>
  <c r="J8773" i="1"/>
  <c r="K8773" i="1" s="1"/>
  <c r="H8773" i="1"/>
  <c r="N8772" i="1"/>
  <c r="Q8772" i="1" s="1"/>
  <c r="J8772" i="1"/>
  <c r="K8772" i="1" s="1"/>
  <c r="H8772" i="1"/>
  <c r="N8771" i="1"/>
  <c r="Q8771" i="1" s="1"/>
  <c r="J8771" i="1"/>
  <c r="K8771" i="1" s="1"/>
  <c r="H8771" i="1"/>
  <c r="N8770" i="1"/>
  <c r="Q8770" i="1" s="1"/>
  <c r="J8770" i="1"/>
  <c r="K8770" i="1" s="1"/>
  <c r="H8770" i="1"/>
  <c r="N8769" i="1"/>
  <c r="Q8769" i="1" s="1"/>
  <c r="J8769" i="1"/>
  <c r="K8769" i="1" s="1"/>
  <c r="H8769" i="1"/>
  <c r="N8768" i="1"/>
  <c r="Q8768" i="1" s="1"/>
  <c r="J8768" i="1"/>
  <c r="K8768" i="1" s="1"/>
  <c r="H8768" i="1"/>
  <c r="N8767" i="1"/>
  <c r="Q8767" i="1" s="1"/>
  <c r="J8767" i="1"/>
  <c r="K8767" i="1" s="1"/>
  <c r="H8767" i="1"/>
  <c r="N8766" i="1"/>
  <c r="Q8766" i="1" s="1"/>
  <c r="J8766" i="1"/>
  <c r="K8766" i="1" s="1"/>
  <c r="H8766" i="1"/>
  <c r="N8765" i="1"/>
  <c r="Q8765" i="1" s="1"/>
  <c r="J8765" i="1"/>
  <c r="K8765" i="1" s="1"/>
  <c r="H8765" i="1"/>
  <c r="N8764" i="1"/>
  <c r="Q8764" i="1" s="1"/>
  <c r="J8764" i="1"/>
  <c r="K8764" i="1" s="1"/>
  <c r="H8764" i="1"/>
  <c r="N8763" i="1"/>
  <c r="Q8763" i="1" s="1"/>
  <c r="J8763" i="1"/>
  <c r="K8763" i="1" s="1"/>
  <c r="H8763" i="1"/>
  <c r="N8762" i="1"/>
  <c r="Q8762" i="1" s="1"/>
  <c r="J8762" i="1"/>
  <c r="K8762" i="1" s="1"/>
  <c r="H8762" i="1"/>
  <c r="N8761" i="1"/>
  <c r="Q8761" i="1" s="1"/>
  <c r="J8761" i="1"/>
  <c r="K8761" i="1" s="1"/>
  <c r="H8761" i="1"/>
  <c r="N8760" i="1"/>
  <c r="Q8760" i="1" s="1"/>
  <c r="J8760" i="1"/>
  <c r="K8760" i="1" s="1"/>
  <c r="H8760" i="1"/>
  <c r="N8759" i="1"/>
  <c r="Q8759" i="1" s="1"/>
  <c r="J8759" i="1"/>
  <c r="K8759" i="1" s="1"/>
  <c r="H8759" i="1"/>
  <c r="N8758" i="1"/>
  <c r="Q8758" i="1" s="1"/>
  <c r="J8758" i="1"/>
  <c r="K8758" i="1" s="1"/>
  <c r="H8758" i="1"/>
  <c r="N8757" i="1"/>
  <c r="Q8757" i="1" s="1"/>
  <c r="J8757" i="1"/>
  <c r="K8757" i="1" s="1"/>
  <c r="H8757" i="1"/>
  <c r="N8756" i="1"/>
  <c r="Q8756" i="1" s="1"/>
  <c r="J8756" i="1"/>
  <c r="K8756" i="1" s="1"/>
  <c r="H8756" i="1"/>
  <c r="N8755" i="1"/>
  <c r="Q8755" i="1" s="1"/>
  <c r="J8755" i="1"/>
  <c r="K8755" i="1" s="1"/>
  <c r="H8755" i="1"/>
  <c r="N8754" i="1"/>
  <c r="Q8754" i="1" s="1"/>
  <c r="J8754" i="1"/>
  <c r="K8754" i="1" s="1"/>
  <c r="H8754" i="1"/>
  <c r="J8753" i="1"/>
  <c r="K8753" i="1" s="1"/>
  <c r="H8753" i="1"/>
  <c r="N8752" i="1"/>
  <c r="Q8752" i="1" s="1"/>
  <c r="J8752" i="1"/>
  <c r="K8752" i="1" s="1"/>
  <c r="H8752" i="1"/>
  <c r="N8751" i="1"/>
  <c r="Q8751" i="1" s="1"/>
  <c r="J8751" i="1"/>
  <c r="K8751" i="1" s="1"/>
  <c r="H8751" i="1"/>
  <c r="N8750" i="1"/>
  <c r="Q8750" i="1" s="1"/>
  <c r="J8750" i="1"/>
  <c r="K8750" i="1" s="1"/>
  <c r="H8750" i="1"/>
  <c r="N8749" i="1"/>
  <c r="Q8749" i="1" s="1"/>
  <c r="J8749" i="1"/>
  <c r="K8749" i="1" s="1"/>
  <c r="H8749" i="1"/>
  <c r="N8748" i="1"/>
  <c r="Q8748" i="1" s="1"/>
  <c r="J8748" i="1"/>
  <c r="K8748" i="1" s="1"/>
  <c r="H8748" i="1"/>
  <c r="N8747" i="1"/>
  <c r="Q8747" i="1" s="1"/>
  <c r="J8747" i="1"/>
  <c r="K8747" i="1" s="1"/>
  <c r="H8747" i="1"/>
  <c r="N8746" i="1"/>
  <c r="Q8746" i="1" s="1"/>
  <c r="J8746" i="1"/>
  <c r="K8746" i="1" s="1"/>
  <c r="H8746" i="1"/>
  <c r="N8745" i="1"/>
  <c r="Q8745" i="1" s="1"/>
  <c r="J8745" i="1"/>
  <c r="K8745" i="1" s="1"/>
  <c r="H8745" i="1"/>
  <c r="N8744" i="1"/>
  <c r="Q8744" i="1" s="1"/>
  <c r="J8744" i="1"/>
  <c r="K8744" i="1" s="1"/>
  <c r="H8744" i="1"/>
  <c r="N8743" i="1"/>
  <c r="Q8743" i="1" s="1"/>
  <c r="J8743" i="1"/>
  <c r="K8743" i="1" s="1"/>
  <c r="H8743" i="1"/>
  <c r="N8742" i="1"/>
  <c r="Q8742" i="1" s="1"/>
  <c r="J8742" i="1"/>
  <c r="K8742" i="1" s="1"/>
  <c r="H8742" i="1"/>
  <c r="N8741" i="1"/>
  <c r="Q8741" i="1" s="1"/>
  <c r="J8741" i="1"/>
  <c r="K8741" i="1" s="1"/>
  <c r="H8741" i="1"/>
  <c r="N8740" i="1"/>
  <c r="Q8740" i="1" s="1"/>
  <c r="J8740" i="1"/>
  <c r="K8740" i="1" s="1"/>
  <c r="H8740" i="1"/>
  <c r="N8739" i="1"/>
  <c r="Q8739" i="1" s="1"/>
  <c r="J8739" i="1"/>
  <c r="K8739" i="1" s="1"/>
  <c r="H8739" i="1"/>
  <c r="N8738" i="1"/>
  <c r="Q8738" i="1" s="1"/>
  <c r="J8738" i="1"/>
  <c r="K8738" i="1" s="1"/>
  <c r="H8738" i="1"/>
  <c r="N8737" i="1"/>
  <c r="Q8737" i="1" s="1"/>
  <c r="J8737" i="1"/>
  <c r="K8737" i="1" s="1"/>
  <c r="H8737" i="1"/>
  <c r="N8736" i="1"/>
  <c r="Q8736" i="1" s="1"/>
  <c r="J8736" i="1"/>
  <c r="K8736" i="1" s="1"/>
  <c r="H8736" i="1"/>
  <c r="N8735" i="1"/>
  <c r="Q8735" i="1" s="1"/>
  <c r="J8735" i="1"/>
  <c r="K8735" i="1" s="1"/>
  <c r="H8735" i="1"/>
  <c r="N8734" i="1"/>
  <c r="Q8734" i="1" s="1"/>
  <c r="J8734" i="1"/>
  <c r="K8734" i="1" s="1"/>
  <c r="H8734" i="1"/>
  <c r="N8733" i="1"/>
  <c r="Q8733" i="1" s="1"/>
  <c r="J8733" i="1"/>
  <c r="K8733" i="1" s="1"/>
  <c r="H8733" i="1"/>
  <c r="N8732" i="1"/>
  <c r="Q8732" i="1" s="1"/>
  <c r="J8732" i="1"/>
  <c r="K8732" i="1" s="1"/>
  <c r="H8732" i="1"/>
  <c r="N8731" i="1"/>
  <c r="Q8731" i="1" s="1"/>
  <c r="J8731" i="1"/>
  <c r="K8731" i="1" s="1"/>
  <c r="H8731" i="1"/>
  <c r="N8730" i="1"/>
  <c r="Q8730" i="1" s="1"/>
  <c r="J8730" i="1"/>
  <c r="K8730" i="1" s="1"/>
  <c r="H8730" i="1"/>
  <c r="N8729" i="1"/>
  <c r="Q8729" i="1" s="1"/>
  <c r="J8729" i="1"/>
  <c r="K8729" i="1" s="1"/>
  <c r="H8729" i="1"/>
  <c r="N8728" i="1"/>
  <c r="Q8728" i="1" s="1"/>
  <c r="J8728" i="1"/>
  <c r="K8728" i="1" s="1"/>
  <c r="H8728" i="1"/>
  <c r="N8727" i="1"/>
  <c r="Q8727" i="1" s="1"/>
  <c r="J8727" i="1"/>
  <c r="K8727" i="1" s="1"/>
  <c r="H8727" i="1"/>
  <c r="N8726" i="1"/>
  <c r="Q8726" i="1" s="1"/>
  <c r="J8726" i="1"/>
  <c r="K8726" i="1" s="1"/>
  <c r="H8726" i="1"/>
  <c r="N8725" i="1"/>
  <c r="Q8725" i="1" s="1"/>
  <c r="J8725" i="1"/>
  <c r="K8725" i="1" s="1"/>
  <c r="H8725" i="1"/>
  <c r="N8724" i="1"/>
  <c r="Q8724" i="1" s="1"/>
  <c r="J8724" i="1"/>
  <c r="K8724" i="1" s="1"/>
  <c r="H8724" i="1"/>
  <c r="N8723" i="1"/>
  <c r="Q8723" i="1" s="1"/>
  <c r="J8723" i="1"/>
  <c r="K8723" i="1" s="1"/>
  <c r="H8723" i="1"/>
  <c r="N8722" i="1"/>
  <c r="Q8722" i="1" s="1"/>
  <c r="J8722" i="1"/>
  <c r="K8722" i="1" s="1"/>
  <c r="H8722" i="1"/>
  <c r="N8721" i="1"/>
  <c r="Q8721" i="1" s="1"/>
  <c r="J8721" i="1"/>
  <c r="K8721" i="1" s="1"/>
  <c r="H8721" i="1"/>
  <c r="N8720" i="1"/>
  <c r="Q8720" i="1" s="1"/>
  <c r="J8720" i="1"/>
  <c r="K8720" i="1" s="1"/>
  <c r="H8720" i="1"/>
  <c r="N8719" i="1"/>
  <c r="Q8719" i="1" s="1"/>
  <c r="J8719" i="1"/>
  <c r="K8719" i="1" s="1"/>
  <c r="H8719" i="1"/>
  <c r="N8718" i="1"/>
  <c r="Q8718" i="1" s="1"/>
  <c r="J8718" i="1"/>
  <c r="K8718" i="1" s="1"/>
  <c r="H8718" i="1"/>
  <c r="N8717" i="1"/>
  <c r="Q8717" i="1" s="1"/>
  <c r="J8717" i="1"/>
  <c r="K8717" i="1" s="1"/>
  <c r="H8717" i="1"/>
  <c r="N8716" i="1"/>
  <c r="Q8716" i="1" s="1"/>
  <c r="J8716" i="1"/>
  <c r="K8716" i="1" s="1"/>
  <c r="H8716" i="1"/>
  <c r="N8715" i="1"/>
  <c r="Q8715" i="1" s="1"/>
  <c r="J8715" i="1"/>
  <c r="K8715" i="1" s="1"/>
  <c r="H8715" i="1"/>
  <c r="N8714" i="1"/>
  <c r="Q8714" i="1" s="1"/>
  <c r="J8714" i="1"/>
  <c r="K8714" i="1" s="1"/>
  <c r="H8714" i="1"/>
  <c r="N8713" i="1"/>
  <c r="Q8713" i="1" s="1"/>
  <c r="J8713" i="1"/>
  <c r="K8713" i="1" s="1"/>
  <c r="H8713" i="1"/>
  <c r="N8712" i="1"/>
  <c r="Q8712" i="1" s="1"/>
  <c r="J8712" i="1"/>
  <c r="K8712" i="1" s="1"/>
  <c r="H8712" i="1"/>
  <c r="N8711" i="1"/>
  <c r="Q8711" i="1" s="1"/>
  <c r="J8711" i="1"/>
  <c r="K8711" i="1" s="1"/>
  <c r="H8711" i="1"/>
  <c r="N8710" i="1"/>
  <c r="Q8710" i="1" s="1"/>
  <c r="J8710" i="1"/>
  <c r="K8710" i="1" s="1"/>
  <c r="H8710" i="1"/>
  <c r="N8709" i="1"/>
  <c r="Q8709" i="1" s="1"/>
  <c r="J8709" i="1"/>
  <c r="K8709" i="1" s="1"/>
  <c r="H8709" i="1"/>
  <c r="N8708" i="1"/>
  <c r="Q8708" i="1" s="1"/>
  <c r="J8708" i="1"/>
  <c r="K8708" i="1" s="1"/>
  <c r="H8708" i="1"/>
  <c r="N8707" i="1"/>
  <c r="Q8707" i="1" s="1"/>
  <c r="J8707" i="1"/>
  <c r="K8707" i="1" s="1"/>
  <c r="H8707" i="1"/>
  <c r="N8706" i="1"/>
  <c r="Q8706" i="1" s="1"/>
  <c r="J8706" i="1"/>
  <c r="K8706" i="1" s="1"/>
  <c r="H8706" i="1"/>
  <c r="N8705" i="1"/>
  <c r="Q8705" i="1" s="1"/>
  <c r="J8705" i="1"/>
  <c r="K8705" i="1" s="1"/>
  <c r="H8705" i="1"/>
  <c r="N8704" i="1"/>
  <c r="Q8704" i="1" s="1"/>
  <c r="J8704" i="1"/>
  <c r="K8704" i="1" s="1"/>
  <c r="H8704" i="1"/>
  <c r="N8703" i="1"/>
  <c r="Q8703" i="1" s="1"/>
  <c r="J8703" i="1"/>
  <c r="K8703" i="1" s="1"/>
  <c r="H8703" i="1"/>
  <c r="N8702" i="1"/>
  <c r="Q8702" i="1" s="1"/>
  <c r="J8702" i="1"/>
  <c r="K8702" i="1" s="1"/>
  <c r="H8702" i="1"/>
  <c r="N8701" i="1"/>
  <c r="Q8701" i="1" s="1"/>
  <c r="J8701" i="1"/>
  <c r="K8701" i="1" s="1"/>
  <c r="H8701" i="1"/>
  <c r="N8700" i="1"/>
  <c r="Q8700" i="1" s="1"/>
  <c r="J8700" i="1"/>
  <c r="K8700" i="1" s="1"/>
  <c r="H8700" i="1"/>
  <c r="N8699" i="1"/>
  <c r="Q8699" i="1" s="1"/>
  <c r="J8699" i="1"/>
  <c r="K8699" i="1" s="1"/>
  <c r="H8699" i="1"/>
  <c r="N8698" i="1"/>
  <c r="Q8698" i="1" s="1"/>
  <c r="J8698" i="1"/>
  <c r="K8698" i="1" s="1"/>
  <c r="H8698" i="1"/>
  <c r="N8697" i="1"/>
  <c r="Q8697" i="1" s="1"/>
  <c r="J8697" i="1"/>
  <c r="K8697" i="1" s="1"/>
  <c r="H8697" i="1"/>
  <c r="N8696" i="1"/>
  <c r="Q8696" i="1" s="1"/>
  <c r="J8696" i="1"/>
  <c r="K8696" i="1" s="1"/>
  <c r="H8696" i="1"/>
  <c r="N8695" i="1"/>
  <c r="Q8695" i="1" s="1"/>
  <c r="J8695" i="1"/>
  <c r="K8695" i="1" s="1"/>
  <c r="H8695" i="1"/>
  <c r="N8694" i="1"/>
  <c r="Q8694" i="1" s="1"/>
  <c r="J8694" i="1"/>
  <c r="K8694" i="1" s="1"/>
  <c r="H8694" i="1"/>
  <c r="N8693" i="1"/>
  <c r="Q8693" i="1" s="1"/>
  <c r="J8693" i="1"/>
  <c r="K8693" i="1" s="1"/>
  <c r="H8693" i="1"/>
  <c r="N8692" i="1"/>
  <c r="Q8692" i="1" s="1"/>
  <c r="J8692" i="1"/>
  <c r="K8692" i="1" s="1"/>
  <c r="H8692" i="1"/>
  <c r="N8691" i="1"/>
  <c r="Q8691" i="1" s="1"/>
  <c r="J8691" i="1"/>
  <c r="K8691" i="1" s="1"/>
  <c r="H8691" i="1"/>
  <c r="N8690" i="1"/>
  <c r="Q8690" i="1" s="1"/>
  <c r="J8690" i="1"/>
  <c r="K8690" i="1" s="1"/>
  <c r="H8690" i="1"/>
  <c r="N8689" i="1"/>
  <c r="Q8689" i="1" s="1"/>
  <c r="J8689" i="1"/>
  <c r="K8689" i="1" s="1"/>
  <c r="H8689" i="1"/>
  <c r="N8688" i="1"/>
  <c r="Q8688" i="1" s="1"/>
  <c r="J8688" i="1"/>
  <c r="K8688" i="1" s="1"/>
  <c r="H8688" i="1"/>
  <c r="J8687" i="1"/>
  <c r="K8687" i="1" s="1"/>
  <c r="H8687" i="1"/>
  <c r="N8686" i="1"/>
  <c r="Q8686" i="1" s="1"/>
  <c r="J8686" i="1"/>
  <c r="K8686" i="1" s="1"/>
  <c r="H8686" i="1"/>
  <c r="N8685" i="1"/>
  <c r="Q8685" i="1" s="1"/>
  <c r="J8685" i="1"/>
  <c r="K8685" i="1" s="1"/>
  <c r="H8685" i="1"/>
  <c r="N8684" i="1"/>
  <c r="Q8684" i="1" s="1"/>
  <c r="J8684" i="1"/>
  <c r="K8684" i="1" s="1"/>
  <c r="H8684" i="1"/>
  <c r="N8683" i="1"/>
  <c r="Q8683" i="1" s="1"/>
  <c r="J8683" i="1"/>
  <c r="K8683" i="1" s="1"/>
  <c r="H8683" i="1"/>
  <c r="N8682" i="1"/>
  <c r="Q8682" i="1" s="1"/>
  <c r="J8682" i="1"/>
  <c r="K8682" i="1" s="1"/>
  <c r="H8682" i="1"/>
  <c r="N8681" i="1"/>
  <c r="Q8681" i="1" s="1"/>
  <c r="J8681" i="1"/>
  <c r="K8681" i="1" s="1"/>
  <c r="H8681" i="1"/>
  <c r="N8680" i="1"/>
  <c r="Q8680" i="1" s="1"/>
  <c r="J8680" i="1"/>
  <c r="K8680" i="1" s="1"/>
  <c r="H8680" i="1"/>
  <c r="N8679" i="1"/>
  <c r="Q8679" i="1" s="1"/>
  <c r="J8679" i="1"/>
  <c r="K8679" i="1" s="1"/>
  <c r="H8679" i="1"/>
  <c r="N8678" i="1"/>
  <c r="Q8678" i="1" s="1"/>
  <c r="J8678" i="1"/>
  <c r="K8678" i="1" s="1"/>
  <c r="H8678" i="1"/>
  <c r="N8677" i="1"/>
  <c r="Q8677" i="1" s="1"/>
  <c r="J8677" i="1"/>
  <c r="K8677" i="1" s="1"/>
  <c r="H8677" i="1"/>
  <c r="N8676" i="1"/>
  <c r="Q8676" i="1" s="1"/>
  <c r="J8676" i="1"/>
  <c r="K8676" i="1" s="1"/>
  <c r="H8676" i="1"/>
  <c r="N8675" i="1"/>
  <c r="Q8675" i="1" s="1"/>
  <c r="J8675" i="1"/>
  <c r="K8675" i="1" s="1"/>
  <c r="H8675" i="1"/>
  <c r="N8674" i="1"/>
  <c r="Q8674" i="1" s="1"/>
  <c r="J8674" i="1"/>
  <c r="K8674" i="1" s="1"/>
  <c r="H8674" i="1"/>
  <c r="N8673" i="1"/>
  <c r="Q8673" i="1" s="1"/>
  <c r="J8673" i="1"/>
  <c r="K8673" i="1" s="1"/>
  <c r="H8673" i="1"/>
  <c r="N8672" i="1"/>
  <c r="Q8672" i="1" s="1"/>
  <c r="J8672" i="1"/>
  <c r="K8672" i="1" s="1"/>
  <c r="H8672" i="1"/>
  <c r="N8671" i="1"/>
  <c r="Q8671" i="1" s="1"/>
  <c r="J8671" i="1"/>
  <c r="K8671" i="1" s="1"/>
  <c r="H8671" i="1"/>
  <c r="N8670" i="1"/>
  <c r="Q8670" i="1" s="1"/>
  <c r="J8670" i="1"/>
  <c r="K8670" i="1" s="1"/>
  <c r="H8670" i="1"/>
  <c r="N8669" i="1"/>
  <c r="Q8669" i="1" s="1"/>
  <c r="J8669" i="1"/>
  <c r="K8669" i="1" s="1"/>
  <c r="H8669" i="1"/>
  <c r="N8668" i="1"/>
  <c r="Q8668" i="1" s="1"/>
  <c r="J8668" i="1"/>
  <c r="K8668" i="1" s="1"/>
  <c r="H8668" i="1"/>
  <c r="N8667" i="1"/>
  <c r="Q8667" i="1" s="1"/>
  <c r="J8667" i="1"/>
  <c r="K8667" i="1" s="1"/>
  <c r="H8667" i="1"/>
  <c r="N8666" i="1"/>
  <c r="Q8666" i="1" s="1"/>
  <c r="J8666" i="1"/>
  <c r="K8666" i="1" s="1"/>
  <c r="H8666" i="1"/>
  <c r="N8665" i="1"/>
  <c r="Q8665" i="1" s="1"/>
  <c r="J8665" i="1"/>
  <c r="K8665" i="1" s="1"/>
  <c r="H8665" i="1"/>
  <c r="N8664" i="1"/>
  <c r="Q8664" i="1" s="1"/>
  <c r="J8664" i="1"/>
  <c r="K8664" i="1" s="1"/>
  <c r="H8664" i="1"/>
  <c r="N8663" i="1"/>
  <c r="Q8663" i="1" s="1"/>
  <c r="J8663" i="1"/>
  <c r="K8663" i="1" s="1"/>
  <c r="H8663" i="1"/>
  <c r="N8662" i="1"/>
  <c r="Q8662" i="1" s="1"/>
  <c r="J8662" i="1"/>
  <c r="K8662" i="1" s="1"/>
  <c r="H8662" i="1"/>
  <c r="N8661" i="1"/>
  <c r="Q8661" i="1" s="1"/>
  <c r="J8661" i="1"/>
  <c r="K8661" i="1" s="1"/>
  <c r="H8661" i="1"/>
  <c r="N8660" i="1"/>
  <c r="Q8660" i="1" s="1"/>
  <c r="J8660" i="1"/>
  <c r="K8660" i="1" s="1"/>
  <c r="H8660" i="1"/>
  <c r="N8659" i="1"/>
  <c r="Q8659" i="1" s="1"/>
  <c r="J8659" i="1"/>
  <c r="K8659" i="1" s="1"/>
  <c r="H8659" i="1"/>
  <c r="N8658" i="1"/>
  <c r="Q8658" i="1" s="1"/>
  <c r="J8658" i="1"/>
  <c r="K8658" i="1" s="1"/>
  <c r="H8658" i="1"/>
  <c r="N8657" i="1"/>
  <c r="Q8657" i="1" s="1"/>
  <c r="J8657" i="1"/>
  <c r="K8657" i="1" s="1"/>
  <c r="H8657" i="1"/>
  <c r="N8656" i="1"/>
  <c r="Q8656" i="1" s="1"/>
  <c r="J8656" i="1"/>
  <c r="K8656" i="1" s="1"/>
  <c r="H8656" i="1"/>
  <c r="N8655" i="1"/>
  <c r="Q8655" i="1" s="1"/>
  <c r="J8655" i="1"/>
  <c r="K8655" i="1" s="1"/>
  <c r="H8655" i="1"/>
  <c r="N8654" i="1"/>
  <c r="Q8654" i="1" s="1"/>
  <c r="J8654" i="1"/>
  <c r="K8654" i="1" s="1"/>
  <c r="H8654" i="1"/>
  <c r="N8653" i="1"/>
  <c r="Q8653" i="1" s="1"/>
  <c r="J8653" i="1"/>
  <c r="K8653" i="1" s="1"/>
  <c r="H8653" i="1"/>
  <c r="N8652" i="1"/>
  <c r="Q8652" i="1" s="1"/>
  <c r="J8652" i="1"/>
  <c r="K8652" i="1" s="1"/>
  <c r="H8652" i="1"/>
  <c r="N8651" i="1"/>
  <c r="Q8651" i="1" s="1"/>
  <c r="J8651" i="1"/>
  <c r="K8651" i="1" s="1"/>
  <c r="H8651" i="1"/>
  <c r="N8650" i="1"/>
  <c r="Q8650" i="1" s="1"/>
  <c r="J8650" i="1"/>
  <c r="K8650" i="1" s="1"/>
  <c r="H8650" i="1"/>
  <c r="N8649" i="1"/>
  <c r="Q8649" i="1" s="1"/>
  <c r="J8649" i="1"/>
  <c r="K8649" i="1" s="1"/>
  <c r="H8649" i="1"/>
  <c r="N8648" i="1"/>
  <c r="Q8648" i="1" s="1"/>
  <c r="J8648" i="1"/>
  <c r="K8648" i="1" s="1"/>
  <c r="H8648" i="1"/>
  <c r="N8647" i="1"/>
  <c r="Q8647" i="1" s="1"/>
  <c r="J8647" i="1"/>
  <c r="K8647" i="1" s="1"/>
  <c r="H8647" i="1"/>
  <c r="N8646" i="1"/>
  <c r="Q8646" i="1" s="1"/>
  <c r="J8646" i="1"/>
  <c r="K8646" i="1" s="1"/>
  <c r="H8646" i="1"/>
  <c r="N8645" i="1"/>
  <c r="Q8645" i="1" s="1"/>
  <c r="J8645" i="1"/>
  <c r="K8645" i="1" s="1"/>
  <c r="H8645" i="1"/>
  <c r="N8644" i="1"/>
  <c r="Q8644" i="1" s="1"/>
  <c r="J8644" i="1"/>
  <c r="K8644" i="1" s="1"/>
  <c r="H8644" i="1"/>
  <c r="N8643" i="1"/>
  <c r="Q8643" i="1" s="1"/>
  <c r="J8643" i="1"/>
  <c r="K8643" i="1" s="1"/>
  <c r="H8643" i="1"/>
  <c r="N8642" i="1"/>
  <c r="Q8642" i="1" s="1"/>
  <c r="J8642" i="1"/>
  <c r="K8642" i="1" s="1"/>
  <c r="H8642" i="1"/>
  <c r="N8641" i="1"/>
  <c r="Q8641" i="1" s="1"/>
  <c r="J8641" i="1"/>
  <c r="K8641" i="1" s="1"/>
  <c r="H8641" i="1"/>
  <c r="N8640" i="1"/>
  <c r="Q8640" i="1" s="1"/>
  <c r="J8640" i="1"/>
  <c r="K8640" i="1" s="1"/>
  <c r="H8640" i="1"/>
  <c r="N8639" i="1"/>
  <c r="Q8639" i="1" s="1"/>
  <c r="J8639" i="1"/>
  <c r="K8639" i="1" s="1"/>
  <c r="H8639" i="1"/>
  <c r="N8638" i="1"/>
  <c r="Q8638" i="1" s="1"/>
  <c r="J8638" i="1"/>
  <c r="K8638" i="1" s="1"/>
  <c r="H8638" i="1"/>
  <c r="N8637" i="1"/>
  <c r="Q8637" i="1" s="1"/>
  <c r="J8637" i="1"/>
  <c r="K8637" i="1" s="1"/>
  <c r="H8637" i="1"/>
  <c r="N8636" i="1"/>
  <c r="Q8636" i="1" s="1"/>
  <c r="J8636" i="1"/>
  <c r="K8636" i="1" s="1"/>
  <c r="H8636" i="1"/>
  <c r="N8635" i="1"/>
  <c r="Q8635" i="1" s="1"/>
  <c r="J8635" i="1"/>
  <c r="K8635" i="1" s="1"/>
  <c r="H8635" i="1"/>
  <c r="N8634" i="1"/>
  <c r="Q8634" i="1" s="1"/>
  <c r="J8634" i="1"/>
  <c r="K8634" i="1" s="1"/>
  <c r="H8634" i="1"/>
  <c r="N8633" i="1"/>
  <c r="Q8633" i="1" s="1"/>
  <c r="J8633" i="1"/>
  <c r="K8633" i="1" s="1"/>
  <c r="H8633" i="1"/>
  <c r="N8632" i="1"/>
  <c r="Q8632" i="1" s="1"/>
  <c r="J8632" i="1"/>
  <c r="K8632" i="1" s="1"/>
  <c r="H8632" i="1"/>
  <c r="N8631" i="1"/>
  <c r="Q8631" i="1" s="1"/>
  <c r="J8631" i="1"/>
  <c r="K8631" i="1" s="1"/>
  <c r="H8631" i="1"/>
  <c r="N8630" i="1"/>
  <c r="Q8630" i="1" s="1"/>
  <c r="J8630" i="1"/>
  <c r="K8630" i="1" s="1"/>
  <c r="H8630" i="1"/>
  <c r="N8629" i="1"/>
  <c r="Q8629" i="1" s="1"/>
  <c r="J8629" i="1"/>
  <c r="K8629" i="1" s="1"/>
  <c r="H8629" i="1"/>
  <c r="N8628" i="1"/>
  <c r="Q8628" i="1" s="1"/>
  <c r="J8628" i="1"/>
  <c r="K8628" i="1" s="1"/>
  <c r="H8628" i="1"/>
  <c r="N8627" i="1"/>
  <c r="Q8627" i="1" s="1"/>
  <c r="J8627" i="1"/>
  <c r="K8627" i="1" s="1"/>
  <c r="H8627" i="1"/>
  <c r="J8626" i="1"/>
  <c r="K8626" i="1" s="1"/>
  <c r="H8626" i="1"/>
  <c r="N8625" i="1"/>
  <c r="Q8625" i="1" s="1"/>
  <c r="J8625" i="1"/>
  <c r="K8625" i="1" s="1"/>
  <c r="H8625" i="1"/>
  <c r="N8624" i="1"/>
  <c r="Q8624" i="1" s="1"/>
  <c r="J8624" i="1"/>
  <c r="K8624" i="1" s="1"/>
  <c r="H8624" i="1"/>
  <c r="N8623" i="1"/>
  <c r="Q8623" i="1" s="1"/>
  <c r="J8623" i="1"/>
  <c r="K8623" i="1" s="1"/>
  <c r="H8623" i="1"/>
  <c r="N8622" i="1"/>
  <c r="Q8622" i="1" s="1"/>
  <c r="J8622" i="1"/>
  <c r="K8622" i="1" s="1"/>
  <c r="H8622" i="1"/>
  <c r="N8621" i="1"/>
  <c r="Q8621" i="1" s="1"/>
  <c r="J8621" i="1"/>
  <c r="K8621" i="1" s="1"/>
  <c r="H8621" i="1"/>
  <c r="N8620" i="1"/>
  <c r="Q8620" i="1" s="1"/>
  <c r="J8620" i="1"/>
  <c r="K8620" i="1" s="1"/>
  <c r="H8620" i="1"/>
  <c r="N8619" i="1"/>
  <c r="Q8619" i="1" s="1"/>
  <c r="J8619" i="1"/>
  <c r="K8619" i="1" s="1"/>
  <c r="H8619" i="1"/>
  <c r="N8618" i="1"/>
  <c r="Q8618" i="1" s="1"/>
  <c r="J8618" i="1"/>
  <c r="K8618" i="1" s="1"/>
  <c r="H8618" i="1"/>
  <c r="N8617" i="1"/>
  <c r="Q8617" i="1" s="1"/>
  <c r="J8617" i="1"/>
  <c r="K8617" i="1" s="1"/>
  <c r="H8617" i="1"/>
  <c r="N8616" i="1"/>
  <c r="Q8616" i="1" s="1"/>
  <c r="J8616" i="1"/>
  <c r="K8616" i="1" s="1"/>
  <c r="H8616" i="1"/>
  <c r="N8615" i="1"/>
  <c r="Q8615" i="1" s="1"/>
  <c r="J8615" i="1"/>
  <c r="K8615" i="1" s="1"/>
  <c r="H8615" i="1"/>
  <c r="N8614" i="1"/>
  <c r="Q8614" i="1" s="1"/>
  <c r="J8614" i="1"/>
  <c r="K8614" i="1" s="1"/>
  <c r="H8614" i="1"/>
  <c r="N8613" i="1"/>
  <c r="Q8613" i="1" s="1"/>
  <c r="J8613" i="1"/>
  <c r="K8613" i="1" s="1"/>
  <c r="H8613" i="1"/>
  <c r="N8612" i="1"/>
  <c r="Q8612" i="1" s="1"/>
  <c r="J8612" i="1"/>
  <c r="K8612" i="1" s="1"/>
  <c r="H8612" i="1"/>
  <c r="N8611" i="1"/>
  <c r="Q8611" i="1" s="1"/>
  <c r="J8611" i="1"/>
  <c r="K8611" i="1" s="1"/>
  <c r="H8611" i="1"/>
  <c r="N8610" i="1"/>
  <c r="Q8610" i="1" s="1"/>
  <c r="J8610" i="1"/>
  <c r="K8610" i="1" s="1"/>
  <c r="H8610" i="1"/>
  <c r="N8609" i="1"/>
  <c r="Q8609" i="1" s="1"/>
  <c r="J8609" i="1"/>
  <c r="K8609" i="1" s="1"/>
  <c r="H8609" i="1"/>
  <c r="N8608" i="1"/>
  <c r="Q8608" i="1" s="1"/>
  <c r="J8608" i="1"/>
  <c r="K8608" i="1" s="1"/>
  <c r="H8608" i="1"/>
  <c r="N8607" i="1"/>
  <c r="Q8607" i="1" s="1"/>
  <c r="J8607" i="1"/>
  <c r="K8607" i="1" s="1"/>
  <c r="H8607" i="1"/>
  <c r="N8606" i="1"/>
  <c r="Q8606" i="1" s="1"/>
  <c r="J8606" i="1"/>
  <c r="K8606" i="1" s="1"/>
  <c r="H8606" i="1"/>
  <c r="N8605" i="1"/>
  <c r="Q8605" i="1" s="1"/>
  <c r="J8605" i="1"/>
  <c r="K8605" i="1" s="1"/>
  <c r="H8605" i="1"/>
  <c r="N8604" i="1"/>
  <c r="Q8604" i="1" s="1"/>
  <c r="J8604" i="1"/>
  <c r="K8604" i="1" s="1"/>
  <c r="H8604" i="1"/>
  <c r="N8603" i="1"/>
  <c r="Q8603" i="1" s="1"/>
  <c r="J8603" i="1"/>
  <c r="K8603" i="1" s="1"/>
  <c r="H8603" i="1"/>
  <c r="N8602" i="1"/>
  <c r="Q8602" i="1" s="1"/>
  <c r="J8602" i="1"/>
  <c r="K8602" i="1" s="1"/>
  <c r="H8602" i="1"/>
  <c r="N8601" i="1"/>
  <c r="Q8601" i="1" s="1"/>
  <c r="J8601" i="1"/>
  <c r="K8601" i="1" s="1"/>
  <c r="H8601" i="1"/>
  <c r="N8600" i="1"/>
  <c r="Q8600" i="1" s="1"/>
  <c r="J8600" i="1"/>
  <c r="K8600" i="1" s="1"/>
  <c r="H8600" i="1"/>
  <c r="N8599" i="1"/>
  <c r="Q8599" i="1" s="1"/>
  <c r="J8599" i="1"/>
  <c r="K8599" i="1" s="1"/>
  <c r="H8599" i="1"/>
  <c r="N8598" i="1"/>
  <c r="Q8598" i="1" s="1"/>
  <c r="J8598" i="1"/>
  <c r="K8598" i="1" s="1"/>
  <c r="H8598" i="1"/>
  <c r="N8597" i="1"/>
  <c r="Q8597" i="1" s="1"/>
  <c r="J8597" i="1"/>
  <c r="K8597" i="1" s="1"/>
  <c r="H8597" i="1"/>
  <c r="N8596" i="1"/>
  <c r="Q8596" i="1" s="1"/>
  <c r="J8596" i="1"/>
  <c r="K8596" i="1" s="1"/>
  <c r="H8596" i="1"/>
  <c r="N8595" i="1"/>
  <c r="Q8595" i="1" s="1"/>
  <c r="J8595" i="1"/>
  <c r="K8595" i="1" s="1"/>
  <c r="H8595" i="1"/>
  <c r="N8594" i="1"/>
  <c r="Q8594" i="1" s="1"/>
  <c r="J8594" i="1"/>
  <c r="K8594" i="1" s="1"/>
  <c r="H8594" i="1"/>
  <c r="N8593" i="1"/>
  <c r="Q8593" i="1" s="1"/>
  <c r="J8593" i="1"/>
  <c r="K8593" i="1" s="1"/>
  <c r="H8593" i="1"/>
  <c r="N8592" i="1"/>
  <c r="Q8592" i="1" s="1"/>
  <c r="J8592" i="1"/>
  <c r="K8592" i="1" s="1"/>
  <c r="H8592" i="1"/>
  <c r="N8591" i="1"/>
  <c r="Q8591" i="1" s="1"/>
  <c r="J8591" i="1"/>
  <c r="K8591" i="1" s="1"/>
  <c r="H8591" i="1"/>
  <c r="N8590" i="1"/>
  <c r="Q8590" i="1" s="1"/>
  <c r="J8590" i="1"/>
  <c r="K8590" i="1" s="1"/>
  <c r="H8590" i="1"/>
  <c r="N8589" i="1"/>
  <c r="Q8589" i="1" s="1"/>
  <c r="J8589" i="1"/>
  <c r="K8589" i="1" s="1"/>
  <c r="H8589" i="1"/>
  <c r="N8588" i="1"/>
  <c r="Q8588" i="1" s="1"/>
  <c r="J8588" i="1"/>
  <c r="K8588" i="1" s="1"/>
  <c r="H8588" i="1"/>
  <c r="N8587" i="1"/>
  <c r="Q8587" i="1" s="1"/>
  <c r="J8587" i="1"/>
  <c r="K8587" i="1" s="1"/>
  <c r="H8587" i="1"/>
  <c r="N8586" i="1"/>
  <c r="Q8586" i="1" s="1"/>
  <c r="J8586" i="1"/>
  <c r="K8586" i="1" s="1"/>
  <c r="H8586" i="1"/>
  <c r="N8585" i="1"/>
  <c r="Q8585" i="1" s="1"/>
  <c r="J8585" i="1"/>
  <c r="K8585" i="1" s="1"/>
  <c r="H8585" i="1"/>
  <c r="N8584" i="1"/>
  <c r="Q8584" i="1" s="1"/>
  <c r="J8584" i="1"/>
  <c r="K8584" i="1" s="1"/>
  <c r="H8584" i="1"/>
  <c r="N8583" i="1"/>
  <c r="Q8583" i="1" s="1"/>
  <c r="J8583" i="1"/>
  <c r="K8583" i="1" s="1"/>
  <c r="H8583" i="1"/>
  <c r="N8582" i="1"/>
  <c r="Q8582" i="1" s="1"/>
  <c r="J8582" i="1"/>
  <c r="K8582" i="1" s="1"/>
  <c r="H8582" i="1"/>
  <c r="N8581" i="1"/>
  <c r="Q8581" i="1" s="1"/>
  <c r="J8581" i="1"/>
  <c r="K8581" i="1" s="1"/>
  <c r="H8581" i="1"/>
  <c r="N8580" i="1"/>
  <c r="Q8580" i="1" s="1"/>
  <c r="J8580" i="1"/>
  <c r="K8580" i="1" s="1"/>
  <c r="H8580" i="1"/>
  <c r="N8579" i="1"/>
  <c r="Q8579" i="1" s="1"/>
  <c r="J8579" i="1"/>
  <c r="K8579" i="1" s="1"/>
  <c r="H8579" i="1"/>
  <c r="N8578" i="1"/>
  <c r="Q8578" i="1" s="1"/>
  <c r="J8578" i="1"/>
  <c r="K8578" i="1" s="1"/>
  <c r="H8578" i="1"/>
  <c r="N8577" i="1"/>
  <c r="Q8577" i="1" s="1"/>
  <c r="J8577" i="1"/>
  <c r="K8577" i="1" s="1"/>
  <c r="H8577" i="1"/>
  <c r="N8576" i="1"/>
  <c r="Q8576" i="1" s="1"/>
  <c r="J8576" i="1"/>
  <c r="K8576" i="1" s="1"/>
  <c r="H8576" i="1"/>
  <c r="N8575" i="1"/>
  <c r="Q8575" i="1" s="1"/>
  <c r="J8575" i="1"/>
  <c r="K8575" i="1" s="1"/>
  <c r="H8575" i="1"/>
  <c r="N8574" i="1"/>
  <c r="Q8574" i="1" s="1"/>
  <c r="J8574" i="1"/>
  <c r="K8574" i="1" s="1"/>
  <c r="H8574" i="1"/>
  <c r="N8573" i="1"/>
  <c r="Q8573" i="1" s="1"/>
  <c r="J8573" i="1"/>
  <c r="K8573" i="1" s="1"/>
  <c r="H8573" i="1"/>
  <c r="N8572" i="1"/>
  <c r="Q8572" i="1" s="1"/>
  <c r="J8572" i="1"/>
  <c r="K8572" i="1" s="1"/>
  <c r="H8572" i="1"/>
  <c r="N8571" i="1"/>
  <c r="Q8571" i="1" s="1"/>
  <c r="J8571" i="1"/>
  <c r="K8571" i="1" s="1"/>
  <c r="H8571" i="1"/>
  <c r="N8570" i="1"/>
  <c r="Q8570" i="1" s="1"/>
  <c r="J8570" i="1"/>
  <c r="K8570" i="1" s="1"/>
  <c r="H8570" i="1"/>
  <c r="N8569" i="1"/>
  <c r="Q8569" i="1" s="1"/>
  <c r="J8569" i="1"/>
  <c r="K8569" i="1" s="1"/>
  <c r="H8569" i="1"/>
  <c r="N8568" i="1"/>
  <c r="Q8568" i="1" s="1"/>
  <c r="J8568" i="1"/>
  <c r="K8568" i="1" s="1"/>
  <c r="H8568" i="1"/>
  <c r="N8567" i="1"/>
  <c r="J8567" i="1"/>
  <c r="K8567" i="1" s="1"/>
  <c r="H8567" i="1"/>
  <c r="N8506" i="1"/>
  <c r="Q8506" i="1" s="1"/>
  <c r="N8414" i="1"/>
  <c r="Q8414" i="1" s="1"/>
  <c r="N8383" i="1"/>
  <c r="Q8383" i="1" s="1"/>
  <c r="N8353" i="1"/>
  <c r="Q8353" i="1" s="1"/>
  <c r="N8322" i="1"/>
  <c r="Q8322" i="1" s="1"/>
  <c r="N8292" i="1"/>
  <c r="Q8292" i="1" s="1"/>
  <c r="AB151" i="1"/>
  <c r="H8201" i="1"/>
  <c r="H8202" i="1"/>
  <c r="H8203" i="1"/>
  <c r="H8204" i="1"/>
  <c r="H8205" i="1"/>
  <c r="H8206" i="1"/>
  <c r="H8207" i="1"/>
  <c r="H8208" i="1"/>
  <c r="H8209" i="1"/>
  <c r="H8210" i="1"/>
  <c r="H8211" i="1"/>
  <c r="H8212" i="1"/>
  <c r="H8213" i="1"/>
  <c r="H8214" i="1"/>
  <c r="H8215" i="1"/>
  <c r="H8216" i="1"/>
  <c r="H8217" i="1"/>
  <c r="H8218" i="1"/>
  <c r="H8219" i="1"/>
  <c r="H8220" i="1"/>
  <c r="H8221" i="1"/>
  <c r="H8222" i="1"/>
  <c r="H8223" i="1"/>
  <c r="H8224" i="1"/>
  <c r="H8225" i="1"/>
  <c r="H8226" i="1"/>
  <c r="H8227" i="1"/>
  <c r="H8228" i="1"/>
  <c r="H8229" i="1"/>
  <c r="H8230" i="1"/>
  <c r="H8231" i="1"/>
  <c r="H8232" i="1"/>
  <c r="H8233" i="1"/>
  <c r="H8234" i="1"/>
  <c r="H8235" i="1"/>
  <c r="H8236" i="1"/>
  <c r="H8237" i="1"/>
  <c r="H8238" i="1"/>
  <c r="H8239" i="1"/>
  <c r="H8240" i="1"/>
  <c r="H8241" i="1"/>
  <c r="H8242" i="1"/>
  <c r="H8243" i="1"/>
  <c r="H8244" i="1"/>
  <c r="H8245" i="1"/>
  <c r="H8246" i="1"/>
  <c r="H8247" i="1"/>
  <c r="H8248" i="1"/>
  <c r="H8249" i="1"/>
  <c r="H8250" i="1"/>
  <c r="H8251" i="1"/>
  <c r="H8252" i="1"/>
  <c r="H8253" i="1"/>
  <c r="H8254" i="1"/>
  <c r="H8255" i="1"/>
  <c r="H8256" i="1"/>
  <c r="H8257" i="1"/>
  <c r="H8258" i="1"/>
  <c r="H8259" i="1"/>
  <c r="H8260" i="1"/>
  <c r="H8261" i="1"/>
  <c r="H8262" i="1"/>
  <c r="H8263" i="1"/>
  <c r="H8264" i="1"/>
  <c r="H8265" i="1"/>
  <c r="H8266" i="1"/>
  <c r="H8267" i="1"/>
  <c r="H8268" i="1"/>
  <c r="H8269" i="1"/>
  <c r="H8270" i="1"/>
  <c r="H8271" i="1"/>
  <c r="H8272" i="1"/>
  <c r="H8273" i="1"/>
  <c r="H8274" i="1"/>
  <c r="H8275" i="1"/>
  <c r="H8276" i="1"/>
  <c r="H8277" i="1"/>
  <c r="H8278" i="1"/>
  <c r="H8279" i="1"/>
  <c r="H8280" i="1"/>
  <c r="H8281" i="1"/>
  <c r="H8282" i="1"/>
  <c r="H8283" i="1"/>
  <c r="H8284" i="1"/>
  <c r="H8285" i="1"/>
  <c r="H8286" i="1"/>
  <c r="H8287" i="1"/>
  <c r="H8288" i="1"/>
  <c r="H8289" i="1"/>
  <c r="H8290" i="1"/>
  <c r="H8291" i="1"/>
  <c r="H8292" i="1"/>
  <c r="H8293" i="1"/>
  <c r="H8294" i="1"/>
  <c r="H8295" i="1"/>
  <c r="H8296" i="1"/>
  <c r="H8297" i="1"/>
  <c r="H8298" i="1"/>
  <c r="H8299" i="1"/>
  <c r="H8300" i="1"/>
  <c r="H8301" i="1"/>
  <c r="H8302" i="1"/>
  <c r="H8303" i="1"/>
  <c r="H8304" i="1"/>
  <c r="H8305" i="1"/>
  <c r="H8306" i="1"/>
  <c r="H8307" i="1"/>
  <c r="H8308" i="1"/>
  <c r="H8309" i="1"/>
  <c r="H8310" i="1"/>
  <c r="H8311" i="1"/>
  <c r="H8312" i="1"/>
  <c r="H8313" i="1"/>
  <c r="H8314" i="1"/>
  <c r="H8315" i="1"/>
  <c r="H8316" i="1"/>
  <c r="H8317" i="1"/>
  <c r="H8318" i="1"/>
  <c r="H8319" i="1"/>
  <c r="H8320" i="1"/>
  <c r="H8321" i="1"/>
  <c r="H8322" i="1"/>
  <c r="H8323" i="1"/>
  <c r="H8324" i="1"/>
  <c r="H8325" i="1"/>
  <c r="H8326" i="1"/>
  <c r="H8327" i="1"/>
  <c r="H8328" i="1"/>
  <c r="H8329" i="1"/>
  <c r="H8330" i="1"/>
  <c r="H8331" i="1"/>
  <c r="H8332" i="1"/>
  <c r="H8333" i="1"/>
  <c r="H8334" i="1"/>
  <c r="H8335" i="1"/>
  <c r="H8336" i="1"/>
  <c r="H8337" i="1"/>
  <c r="H8338" i="1"/>
  <c r="H8339" i="1"/>
  <c r="H8340" i="1"/>
  <c r="H8341" i="1"/>
  <c r="H8342" i="1"/>
  <c r="H8343" i="1"/>
  <c r="H8344" i="1"/>
  <c r="H8345" i="1"/>
  <c r="H8346" i="1"/>
  <c r="H8347" i="1"/>
  <c r="H8348" i="1"/>
  <c r="H8349" i="1"/>
  <c r="H8350" i="1"/>
  <c r="H8351" i="1"/>
  <c r="H8352" i="1"/>
  <c r="H8353" i="1"/>
  <c r="H8354" i="1"/>
  <c r="H8355" i="1"/>
  <c r="H8356" i="1"/>
  <c r="H8357" i="1"/>
  <c r="H8358" i="1"/>
  <c r="H8359" i="1"/>
  <c r="H8360" i="1"/>
  <c r="H8361" i="1"/>
  <c r="H8362" i="1"/>
  <c r="H8363" i="1"/>
  <c r="H8364" i="1"/>
  <c r="H8365" i="1"/>
  <c r="H8366" i="1"/>
  <c r="H8367" i="1"/>
  <c r="H8368" i="1"/>
  <c r="H8369" i="1"/>
  <c r="H8370" i="1"/>
  <c r="H8371" i="1"/>
  <c r="H8372" i="1"/>
  <c r="H8373" i="1"/>
  <c r="H8374" i="1"/>
  <c r="H8375" i="1"/>
  <c r="H8376" i="1"/>
  <c r="H8377" i="1"/>
  <c r="H8378" i="1"/>
  <c r="H8379" i="1"/>
  <c r="H8380" i="1"/>
  <c r="H8381" i="1"/>
  <c r="H8382" i="1"/>
  <c r="H8383" i="1"/>
  <c r="H8384" i="1"/>
  <c r="H8385" i="1"/>
  <c r="H8386" i="1"/>
  <c r="H8387" i="1"/>
  <c r="H8388" i="1"/>
  <c r="H8389" i="1"/>
  <c r="H8390" i="1"/>
  <c r="H8391" i="1"/>
  <c r="H8392" i="1"/>
  <c r="H8393" i="1"/>
  <c r="H8394" i="1"/>
  <c r="H8395" i="1"/>
  <c r="H8396" i="1"/>
  <c r="H8397" i="1"/>
  <c r="H8398" i="1"/>
  <c r="H8399" i="1"/>
  <c r="H8400" i="1"/>
  <c r="H8401" i="1"/>
  <c r="H8402" i="1"/>
  <c r="H8403" i="1"/>
  <c r="H8404" i="1"/>
  <c r="H8405" i="1"/>
  <c r="H8406" i="1"/>
  <c r="H8407" i="1"/>
  <c r="H8408" i="1"/>
  <c r="H8409" i="1"/>
  <c r="H8410" i="1"/>
  <c r="H8411" i="1"/>
  <c r="H8412" i="1"/>
  <c r="H8413" i="1"/>
  <c r="H8414" i="1"/>
  <c r="H8415" i="1"/>
  <c r="H8416" i="1"/>
  <c r="H8417" i="1"/>
  <c r="H8418" i="1"/>
  <c r="H8419" i="1"/>
  <c r="H8420" i="1"/>
  <c r="H8421" i="1"/>
  <c r="H8422" i="1"/>
  <c r="H8423" i="1"/>
  <c r="H8424" i="1"/>
  <c r="H8425" i="1"/>
  <c r="H8426" i="1"/>
  <c r="H8427" i="1"/>
  <c r="H8428" i="1"/>
  <c r="H8429" i="1"/>
  <c r="H8430" i="1"/>
  <c r="H8431" i="1"/>
  <c r="H8432" i="1"/>
  <c r="H8433" i="1"/>
  <c r="H8434" i="1"/>
  <c r="H8435" i="1"/>
  <c r="H8436" i="1"/>
  <c r="H8437" i="1"/>
  <c r="H8438" i="1"/>
  <c r="H8439" i="1"/>
  <c r="H8440" i="1"/>
  <c r="H8441" i="1"/>
  <c r="H8442" i="1"/>
  <c r="H8443" i="1"/>
  <c r="H8444" i="1"/>
  <c r="H8445" i="1"/>
  <c r="H8446" i="1"/>
  <c r="H8447" i="1"/>
  <c r="H8448" i="1"/>
  <c r="H8449" i="1"/>
  <c r="H8450" i="1"/>
  <c r="H8451" i="1"/>
  <c r="H8452" i="1"/>
  <c r="H8453" i="1"/>
  <c r="H8454" i="1"/>
  <c r="H8455" i="1"/>
  <c r="H8456" i="1"/>
  <c r="H8457" i="1"/>
  <c r="H8458" i="1"/>
  <c r="H8459" i="1"/>
  <c r="H8460" i="1"/>
  <c r="H8461" i="1"/>
  <c r="H8462" i="1"/>
  <c r="H8463" i="1"/>
  <c r="H8464" i="1"/>
  <c r="H8465" i="1"/>
  <c r="H8466" i="1"/>
  <c r="H8467" i="1"/>
  <c r="H8468" i="1"/>
  <c r="H8469" i="1"/>
  <c r="H8470" i="1"/>
  <c r="H8471" i="1"/>
  <c r="H8472" i="1"/>
  <c r="H8473" i="1"/>
  <c r="H8474" i="1"/>
  <c r="H8475" i="1"/>
  <c r="H8476" i="1"/>
  <c r="H8477" i="1"/>
  <c r="H8478" i="1"/>
  <c r="H8479" i="1"/>
  <c r="H8480" i="1"/>
  <c r="H8481" i="1"/>
  <c r="H8482" i="1"/>
  <c r="H8483" i="1"/>
  <c r="H8484" i="1"/>
  <c r="H8485" i="1"/>
  <c r="H8486" i="1"/>
  <c r="H8487" i="1"/>
  <c r="H8488" i="1"/>
  <c r="H8489" i="1"/>
  <c r="H8490" i="1"/>
  <c r="H8491" i="1"/>
  <c r="H8492" i="1"/>
  <c r="H8493" i="1"/>
  <c r="H8494" i="1"/>
  <c r="H8495" i="1"/>
  <c r="H8496" i="1"/>
  <c r="H8497" i="1"/>
  <c r="H8498" i="1"/>
  <c r="H8499" i="1"/>
  <c r="H8500" i="1"/>
  <c r="H8501" i="1"/>
  <c r="H8502" i="1"/>
  <c r="H8503" i="1"/>
  <c r="H8504" i="1"/>
  <c r="H8505" i="1"/>
  <c r="H8506" i="1"/>
  <c r="H8507" i="1"/>
  <c r="H8508" i="1"/>
  <c r="H8509" i="1"/>
  <c r="H8510" i="1"/>
  <c r="H8511" i="1"/>
  <c r="H8512" i="1"/>
  <c r="H8513" i="1"/>
  <c r="H8514" i="1"/>
  <c r="H8515" i="1"/>
  <c r="H8516" i="1"/>
  <c r="H8517" i="1"/>
  <c r="H8518" i="1"/>
  <c r="H8519" i="1"/>
  <c r="H8520" i="1"/>
  <c r="H8521" i="1"/>
  <c r="H8522" i="1"/>
  <c r="H8523" i="1"/>
  <c r="H8524" i="1"/>
  <c r="H8525" i="1"/>
  <c r="H8526" i="1"/>
  <c r="H8527" i="1"/>
  <c r="H8528" i="1"/>
  <c r="H8529" i="1"/>
  <c r="H8530" i="1"/>
  <c r="H8531" i="1"/>
  <c r="H8532" i="1"/>
  <c r="H8533" i="1"/>
  <c r="H8534" i="1"/>
  <c r="H8535" i="1"/>
  <c r="H8536" i="1"/>
  <c r="H8537" i="1"/>
  <c r="H8538" i="1"/>
  <c r="H8539" i="1"/>
  <c r="H8540" i="1"/>
  <c r="H8541" i="1"/>
  <c r="H8542" i="1"/>
  <c r="H8543" i="1"/>
  <c r="H8544" i="1"/>
  <c r="H8545" i="1"/>
  <c r="H8546" i="1"/>
  <c r="H8547" i="1"/>
  <c r="H8548" i="1"/>
  <c r="H8549" i="1"/>
  <c r="H8550" i="1"/>
  <c r="H8551" i="1"/>
  <c r="H8552" i="1"/>
  <c r="H8553" i="1"/>
  <c r="H8554" i="1"/>
  <c r="H8555" i="1"/>
  <c r="H8556" i="1"/>
  <c r="H8557" i="1"/>
  <c r="H8558" i="1"/>
  <c r="H8559" i="1"/>
  <c r="H8560" i="1"/>
  <c r="H8561" i="1"/>
  <c r="H8562" i="1"/>
  <c r="H8563" i="1"/>
  <c r="H8564" i="1"/>
  <c r="H8565" i="1"/>
  <c r="H8566" i="1"/>
  <c r="J8201" i="1"/>
  <c r="K8201" i="1" s="1"/>
  <c r="J8202" i="1"/>
  <c r="K8202" i="1" s="1"/>
  <c r="J8203" i="1"/>
  <c r="K8203" i="1" s="1"/>
  <c r="J8204" i="1"/>
  <c r="K8204" i="1" s="1"/>
  <c r="J8205" i="1"/>
  <c r="K8205" i="1" s="1"/>
  <c r="J8206" i="1"/>
  <c r="K8206" i="1" s="1"/>
  <c r="J8207" i="1"/>
  <c r="K8207" i="1" s="1"/>
  <c r="J8208" i="1"/>
  <c r="K8208" i="1" s="1"/>
  <c r="J8209" i="1"/>
  <c r="K8209" i="1" s="1"/>
  <c r="J8210" i="1"/>
  <c r="K8210" i="1" s="1"/>
  <c r="J8211" i="1"/>
  <c r="K8211" i="1" s="1"/>
  <c r="J8212" i="1"/>
  <c r="K8212" i="1" s="1"/>
  <c r="J8213" i="1"/>
  <c r="K8213" i="1" s="1"/>
  <c r="J8214" i="1"/>
  <c r="K8214" i="1" s="1"/>
  <c r="J8215" i="1"/>
  <c r="K8215" i="1" s="1"/>
  <c r="J8216" i="1"/>
  <c r="K8216" i="1" s="1"/>
  <c r="J8217" i="1"/>
  <c r="K8217" i="1" s="1"/>
  <c r="J8218" i="1"/>
  <c r="K8218" i="1" s="1"/>
  <c r="J8219" i="1"/>
  <c r="K8219" i="1" s="1"/>
  <c r="J8220" i="1"/>
  <c r="K8220" i="1" s="1"/>
  <c r="J8221" i="1"/>
  <c r="K8221" i="1" s="1"/>
  <c r="J8222" i="1"/>
  <c r="K8222" i="1" s="1"/>
  <c r="J8223" i="1"/>
  <c r="K8223" i="1" s="1"/>
  <c r="J8224" i="1"/>
  <c r="K8224" i="1" s="1"/>
  <c r="J8225" i="1"/>
  <c r="K8225" i="1" s="1"/>
  <c r="J8226" i="1"/>
  <c r="K8226" i="1" s="1"/>
  <c r="J8227" i="1"/>
  <c r="K8227" i="1" s="1"/>
  <c r="J8228" i="1"/>
  <c r="K8228" i="1" s="1"/>
  <c r="J8229" i="1"/>
  <c r="K8229" i="1" s="1"/>
  <c r="J8230" i="1"/>
  <c r="K8230" i="1" s="1"/>
  <c r="J8231" i="1"/>
  <c r="K8231" i="1" s="1"/>
  <c r="J8232" i="1"/>
  <c r="K8232" i="1" s="1"/>
  <c r="J8233" i="1"/>
  <c r="K8233" i="1" s="1"/>
  <c r="J8234" i="1"/>
  <c r="K8234" i="1" s="1"/>
  <c r="J8235" i="1"/>
  <c r="K8235" i="1" s="1"/>
  <c r="J8236" i="1"/>
  <c r="K8236" i="1" s="1"/>
  <c r="J8237" i="1"/>
  <c r="K8237" i="1" s="1"/>
  <c r="J8238" i="1"/>
  <c r="K8238" i="1" s="1"/>
  <c r="J8239" i="1"/>
  <c r="K8239" i="1" s="1"/>
  <c r="J8240" i="1"/>
  <c r="K8240" i="1" s="1"/>
  <c r="J8241" i="1"/>
  <c r="K8241" i="1" s="1"/>
  <c r="J8242" i="1"/>
  <c r="K8242" i="1" s="1"/>
  <c r="J8243" i="1"/>
  <c r="K8243" i="1" s="1"/>
  <c r="J8244" i="1"/>
  <c r="K8244" i="1" s="1"/>
  <c r="J8245" i="1"/>
  <c r="K8245" i="1" s="1"/>
  <c r="J8246" i="1"/>
  <c r="K8246" i="1" s="1"/>
  <c r="J8247" i="1"/>
  <c r="K8247" i="1" s="1"/>
  <c r="J8248" i="1"/>
  <c r="K8248" i="1" s="1"/>
  <c r="J8249" i="1"/>
  <c r="K8249" i="1" s="1"/>
  <c r="J8250" i="1"/>
  <c r="K8250" i="1" s="1"/>
  <c r="J8251" i="1"/>
  <c r="K8251" i="1" s="1"/>
  <c r="J8252" i="1"/>
  <c r="K8252" i="1" s="1"/>
  <c r="J8253" i="1"/>
  <c r="K8253" i="1" s="1"/>
  <c r="J8254" i="1"/>
  <c r="K8254" i="1" s="1"/>
  <c r="J8255" i="1"/>
  <c r="K8255" i="1" s="1"/>
  <c r="J8256" i="1"/>
  <c r="K8256" i="1" s="1"/>
  <c r="J8257" i="1"/>
  <c r="K8257" i="1" s="1"/>
  <c r="J8258" i="1"/>
  <c r="K8258" i="1" s="1"/>
  <c r="J8259" i="1"/>
  <c r="K8259" i="1" s="1"/>
  <c r="J8260" i="1"/>
  <c r="K8260" i="1" s="1"/>
  <c r="J8261" i="1"/>
  <c r="K8261" i="1" s="1"/>
  <c r="J8262" i="1"/>
  <c r="K8262" i="1" s="1"/>
  <c r="J8263" i="1"/>
  <c r="K8263" i="1" s="1"/>
  <c r="J8264" i="1"/>
  <c r="K8264" i="1" s="1"/>
  <c r="J8265" i="1"/>
  <c r="K8265" i="1" s="1"/>
  <c r="J8266" i="1"/>
  <c r="K8266" i="1" s="1"/>
  <c r="J8267" i="1"/>
  <c r="K8267" i="1" s="1"/>
  <c r="J8268" i="1"/>
  <c r="K8268" i="1" s="1"/>
  <c r="J8269" i="1"/>
  <c r="K8269" i="1" s="1"/>
  <c r="J8270" i="1"/>
  <c r="K8270" i="1" s="1"/>
  <c r="J8271" i="1"/>
  <c r="K8271" i="1" s="1"/>
  <c r="J8272" i="1"/>
  <c r="K8272" i="1" s="1"/>
  <c r="J8273" i="1"/>
  <c r="K8273" i="1" s="1"/>
  <c r="J8274" i="1"/>
  <c r="K8274" i="1" s="1"/>
  <c r="J8275" i="1"/>
  <c r="K8275" i="1" s="1"/>
  <c r="J8276" i="1"/>
  <c r="K8276" i="1" s="1"/>
  <c r="J8277" i="1"/>
  <c r="K8277" i="1" s="1"/>
  <c r="J8278" i="1"/>
  <c r="K8278" i="1" s="1"/>
  <c r="J8279" i="1"/>
  <c r="K8279" i="1" s="1"/>
  <c r="J8280" i="1"/>
  <c r="K8280" i="1" s="1"/>
  <c r="J8281" i="1"/>
  <c r="K8281" i="1" s="1"/>
  <c r="J8282" i="1"/>
  <c r="K8282" i="1" s="1"/>
  <c r="J8283" i="1"/>
  <c r="K8283" i="1" s="1"/>
  <c r="J8284" i="1"/>
  <c r="K8284" i="1" s="1"/>
  <c r="J8285" i="1"/>
  <c r="K8285" i="1" s="1"/>
  <c r="J8286" i="1"/>
  <c r="K8286" i="1" s="1"/>
  <c r="J8287" i="1"/>
  <c r="K8287" i="1" s="1"/>
  <c r="J8288" i="1"/>
  <c r="K8288" i="1" s="1"/>
  <c r="J8289" i="1"/>
  <c r="K8289" i="1" s="1"/>
  <c r="J8290" i="1"/>
  <c r="K8290" i="1" s="1"/>
  <c r="J8291" i="1"/>
  <c r="K8291" i="1" s="1"/>
  <c r="J8292" i="1"/>
  <c r="K8292" i="1" s="1"/>
  <c r="J8293" i="1"/>
  <c r="K8293" i="1" s="1"/>
  <c r="J8294" i="1"/>
  <c r="K8294" i="1" s="1"/>
  <c r="J8295" i="1"/>
  <c r="K8295" i="1" s="1"/>
  <c r="J8296" i="1"/>
  <c r="K8296" i="1" s="1"/>
  <c r="J8297" i="1"/>
  <c r="K8297" i="1" s="1"/>
  <c r="J8298" i="1"/>
  <c r="K8298" i="1" s="1"/>
  <c r="J8299" i="1"/>
  <c r="K8299" i="1" s="1"/>
  <c r="J8300" i="1"/>
  <c r="K8300" i="1" s="1"/>
  <c r="J8301" i="1"/>
  <c r="K8301" i="1" s="1"/>
  <c r="J8302" i="1"/>
  <c r="K8302" i="1" s="1"/>
  <c r="J8303" i="1"/>
  <c r="K8303" i="1" s="1"/>
  <c r="J8304" i="1"/>
  <c r="K8304" i="1" s="1"/>
  <c r="J8305" i="1"/>
  <c r="K8305" i="1" s="1"/>
  <c r="J8306" i="1"/>
  <c r="K8306" i="1" s="1"/>
  <c r="J8307" i="1"/>
  <c r="K8307" i="1" s="1"/>
  <c r="J8308" i="1"/>
  <c r="K8308" i="1" s="1"/>
  <c r="J8309" i="1"/>
  <c r="K8309" i="1" s="1"/>
  <c r="J8310" i="1"/>
  <c r="K8310" i="1" s="1"/>
  <c r="J8311" i="1"/>
  <c r="K8311" i="1" s="1"/>
  <c r="J8312" i="1"/>
  <c r="K8312" i="1" s="1"/>
  <c r="J8313" i="1"/>
  <c r="K8313" i="1" s="1"/>
  <c r="J8314" i="1"/>
  <c r="K8314" i="1" s="1"/>
  <c r="J8315" i="1"/>
  <c r="K8315" i="1" s="1"/>
  <c r="J8316" i="1"/>
  <c r="K8316" i="1" s="1"/>
  <c r="J8317" i="1"/>
  <c r="K8317" i="1" s="1"/>
  <c r="J8318" i="1"/>
  <c r="K8318" i="1" s="1"/>
  <c r="J8319" i="1"/>
  <c r="K8319" i="1" s="1"/>
  <c r="J8320" i="1"/>
  <c r="K8320" i="1" s="1"/>
  <c r="J8321" i="1"/>
  <c r="K8321" i="1" s="1"/>
  <c r="J8322" i="1"/>
  <c r="K8322" i="1" s="1"/>
  <c r="J8323" i="1"/>
  <c r="K8323" i="1" s="1"/>
  <c r="J8324" i="1"/>
  <c r="K8324" i="1" s="1"/>
  <c r="J8325" i="1"/>
  <c r="K8325" i="1" s="1"/>
  <c r="J8326" i="1"/>
  <c r="K8326" i="1" s="1"/>
  <c r="J8327" i="1"/>
  <c r="K8327" i="1" s="1"/>
  <c r="J8328" i="1"/>
  <c r="K8328" i="1" s="1"/>
  <c r="J8329" i="1"/>
  <c r="K8329" i="1" s="1"/>
  <c r="J8330" i="1"/>
  <c r="K8330" i="1" s="1"/>
  <c r="J8331" i="1"/>
  <c r="K8331" i="1" s="1"/>
  <c r="J8332" i="1"/>
  <c r="K8332" i="1" s="1"/>
  <c r="J8333" i="1"/>
  <c r="K8333" i="1" s="1"/>
  <c r="J8334" i="1"/>
  <c r="K8334" i="1" s="1"/>
  <c r="J8335" i="1"/>
  <c r="K8335" i="1" s="1"/>
  <c r="J8336" i="1"/>
  <c r="K8336" i="1" s="1"/>
  <c r="J8337" i="1"/>
  <c r="K8337" i="1" s="1"/>
  <c r="J8338" i="1"/>
  <c r="K8338" i="1" s="1"/>
  <c r="J8339" i="1"/>
  <c r="K8339" i="1" s="1"/>
  <c r="J8340" i="1"/>
  <c r="K8340" i="1" s="1"/>
  <c r="J8341" i="1"/>
  <c r="K8341" i="1" s="1"/>
  <c r="J8342" i="1"/>
  <c r="K8342" i="1" s="1"/>
  <c r="J8343" i="1"/>
  <c r="K8343" i="1" s="1"/>
  <c r="J8344" i="1"/>
  <c r="K8344" i="1" s="1"/>
  <c r="J8345" i="1"/>
  <c r="K8345" i="1" s="1"/>
  <c r="J8346" i="1"/>
  <c r="K8346" i="1" s="1"/>
  <c r="J8347" i="1"/>
  <c r="K8347" i="1" s="1"/>
  <c r="J8348" i="1"/>
  <c r="K8348" i="1" s="1"/>
  <c r="J8349" i="1"/>
  <c r="K8349" i="1" s="1"/>
  <c r="J8350" i="1"/>
  <c r="K8350" i="1" s="1"/>
  <c r="J8351" i="1"/>
  <c r="K8351" i="1" s="1"/>
  <c r="J8352" i="1"/>
  <c r="K8352" i="1" s="1"/>
  <c r="J8353" i="1"/>
  <c r="K8353" i="1" s="1"/>
  <c r="J8354" i="1"/>
  <c r="K8354" i="1" s="1"/>
  <c r="J8355" i="1"/>
  <c r="K8355" i="1" s="1"/>
  <c r="J8356" i="1"/>
  <c r="K8356" i="1" s="1"/>
  <c r="J8357" i="1"/>
  <c r="K8357" i="1" s="1"/>
  <c r="J8358" i="1"/>
  <c r="K8358" i="1" s="1"/>
  <c r="J8359" i="1"/>
  <c r="K8359" i="1" s="1"/>
  <c r="J8360" i="1"/>
  <c r="K8360" i="1" s="1"/>
  <c r="J8361" i="1"/>
  <c r="K8361" i="1" s="1"/>
  <c r="J8362" i="1"/>
  <c r="K8362" i="1" s="1"/>
  <c r="J8363" i="1"/>
  <c r="K8363" i="1" s="1"/>
  <c r="J8364" i="1"/>
  <c r="K8364" i="1" s="1"/>
  <c r="J8365" i="1"/>
  <c r="K8365" i="1" s="1"/>
  <c r="J8366" i="1"/>
  <c r="K8366" i="1" s="1"/>
  <c r="J8367" i="1"/>
  <c r="K8367" i="1" s="1"/>
  <c r="J8368" i="1"/>
  <c r="K8368" i="1" s="1"/>
  <c r="J8369" i="1"/>
  <c r="K8369" i="1" s="1"/>
  <c r="J8370" i="1"/>
  <c r="K8370" i="1" s="1"/>
  <c r="J8371" i="1"/>
  <c r="K8371" i="1" s="1"/>
  <c r="J8372" i="1"/>
  <c r="K8372" i="1" s="1"/>
  <c r="J8373" i="1"/>
  <c r="K8373" i="1" s="1"/>
  <c r="J8374" i="1"/>
  <c r="K8374" i="1" s="1"/>
  <c r="J8375" i="1"/>
  <c r="K8375" i="1" s="1"/>
  <c r="J8376" i="1"/>
  <c r="K8376" i="1" s="1"/>
  <c r="J8377" i="1"/>
  <c r="K8377" i="1" s="1"/>
  <c r="J8378" i="1"/>
  <c r="K8378" i="1" s="1"/>
  <c r="J8379" i="1"/>
  <c r="K8379" i="1" s="1"/>
  <c r="J8380" i="1"/>
  <c r="K8380" i="1" s="1"/>
  <c r="J8381" i="1"/>
  <c r="K8381" i="1" s="1"/>
  <c r="J8382" i="1"/>
  <c r="K8382" i="1" s="1"/>
  <c r="J8383" i="1"/>
  <c r="K8383" i="1" s="1"/>
  <c r="J8384" i="1"/>
  <c r="K8384" i="1" s="1"/>
  <c r="J8385" i="1"/>
  <c r="K8385" i="1" s="1"/>
  <c r="J8386" i="1"/>
  <c r="K8386" i="1" s="1"/>
  <c r="J8387" i="1"/>
  <c r="K8387" i="1" s="1"/>
  <c r="J8388" i="1"/>
  <c r="K8388" i="1" s="1"/>
  <c r="J8389" i="1"/>
  <c r="K8389" i="1" s="1"/>
  <c r="J8390" i="1"/>
  <c r="K8390" i="1" s="1"/>
  <c r="J8391" i="1"/>
  <c r="K8391" i="1" s="1"/>
  <c r="J8392" i="1"/>
  <c r="K8392" i="1" s="1"/>
  <c r="J8393" i="1"/>
  <c r="K8393" i="1" s="1"/>
  <c r="J8394" i="1"/>
  <c r="K8394" i="1" s="1"/>
  <c r="J8395" i="1"/>
  <c r="K8395" i="1" s="1"/>
  <c r="J8396" i="1"/>
  <c r="K8396" i="1" s="1"/>
  <c r="J8397" i="1"/>
  <c r="K8397" i="1" s="1"/>
  <c r="J8398" i="1"/>
  <c r="K8398" i="1" s="1"/>
  <c r="J8399" i="1"/>
  <c r="K8399" i="1" s="1"/>
  <c r="J8400" i="1"/>
  <c r="K8400" i="1" s="1"/>
  <c r="J8401" i="1"/>
  <c r="K8401" i="1" s="1"/>
  <c r="J8402" i="1"/>
  <c r="K8402" i="1" s="1"/>
  <c r="J8403" i="1"/>
  <c r="K8403" i="1" s="1"/>
  <c r="J8404" i="1"/>
  <c r="K8404" i="1" s="1"/>
  <c r="J8405" i="1"/>
  <c r="K8405" i="1" s="1"/>
  <c r="J8406" i="1"/>
  <c r="K8406" i="1" s="1"/>
  <c r="J8407" i="1"/>
  <c r="K8407" i="1" s="1"/>
  <c r="J8408" i="1"/>
  <c r="K8408" i="1" s="1"/>
  <c r="J8409" i="1"/>
  <c r="K8409" i="1" s="1"/>
  <c r="J8410" i="1"/>
  <c r="K8410" i="1" s="1"/>
  <c r="J8411" i="1"/>
  <c r="K8411" i="1" s="1"/>
  <c r="J8412" i="1"/>
  <c r="K8412" i="1" s="1"/>
  <c r="J8413" i="1"/>
  <c r="K8413" i="1" s="1"/>
  <c r="J8414" i="1"/>
  <c r="K8414" i="1" s="1"/>
  <c r="J8415" i="1"/>
  <c r="K8415" i="1" s="1"/>
  <c r="J8416" i="1"/>
  <c r="K8416" i="1" s="1"/>
  <c r="J8417" i="1"/>
  <c r="K8417" i="1" s="1"/>
  <c r="J8418" i="1"/>
  <c r="K8418" i="1" s="1"/>
  <c r="J8419" i="1"/>
  <c r="K8419" i="1" s="1"/>
  <c r="J8420" i="1"/>
  <c r="K8420" i="1" s="1"/>
  <c r="J8421" i="1"/>
  <c r="K8421" i="1" s="1"/>
  <c r="J8422" i="1"/>
  <c r="K8422" i="1" s="1"/>
  <c r="J8423" i="1"/>
  <c r="K8423" i="1" s="1"/>
  <c r="J8424" i="1"/>
  <c r="K8424" i="1" s="1"/>
  <c r="J8425" i="1"/>
  <c r="K8425" i="1" s="1"/>
  <c r="J8426" i="1"/>
  <c r="K8426" i="1" s="1"/>
  <c r="J8427" i="1"/>
  <c r="K8427" i="1" s="1"/>
  <c r="J8428" i="1"/>
  <c r="K8428" i="1" s="1"/>
  <c r="J8429" i="1"/>
  <c r="K8429" i="1" s="1"/>
  <c r="J8430" i="1"/>
  <c r="K8430" i="1" s="1"/>
  <c r="J8431" i="1"/>
  <c r="K8431" i="1" s="1"/>
  <c r="J8432" i="1"/>
  <c r="K8432" i="1" s="1"/>
  <c r="J8433" i="1"/>
  <c r="K8433" i="1" s="1"/>
  <c r="J8434" i="1"/>
  <c r="K8434" i="1" s="1"/>
  <c r="J8435" i="1"/>
  <c r="K8435" i="1" s="1"/>
  <c r="J8436" i="1"/>
  <c r="K8436" i="1" s="1"/>
  <c r="J8437" i="1"/>
  <c r="K8437" i="1" s="1"/>
  <c r="J8438" i="1"/>
  <c r="K8438" i="1" s="1"/>
  <c r="J8439" i="1"/>
  <c r="K8439" i="1" s="1"/>
  <c r="J8440" i="1"/>
  <c r="K8440" i="1" s="1"/>
  <c r="J8441" i="1"/>
  <c r="K8441" i="1" s="1"/>
  <c r="J8442" i="1"/>
  <c r="K8442" i="1" s="1"/>
  <c r="J8443" i="1"/>
  <c r="K8443" i="1" s="1"/>
  <c r="J8444" i="1"/>
  <c r="K8444" i="1" s="1"/>
  <c r="J8445" i="1"/>
  <c r="K8445" i="1" s="1"/>
  <c r="J8446" i="1"/>
  <c r="K8446" i="1" s="1"/>
  <c r="J8447" i="1"/>
  <c r="K8447" i="1" s="1"/>
  <c r="J8448" i="1"/>
  <c r="K8448" i="1" s="1"/>
  <c r="J8449" i="1"/>
  <c r="K8449" i="1" s="1"/>
  <c r="J8450" i="1"/>
  <c r="K8450" i="1" s="1"/>
  <c r="J8451" i="1"/>
  <c r="K8451" i="1" s="1"/>
  <c r="J8452" i="1"/>
  <c r="K8452" i="1" s="1"/>
  <c r="J8453" i="1"/>
  <c r="K8453" i="1" s="1"/>
  <c r="J8454" i="1"/>
  <c r="K8454" i="1" s="1"/>
  <c r="J8455" i="1"/>
  <c r="K8455" i="1" s="1"/>
  <c r="J8456" i="1"/>
  <c r="K8456" i="1" s="1"/>
  <c r="J8457" i="1"/>
  <c r="K8457" i="1" s="1"/>
  <c r="J8458" i="1"/>
  <c r="K8458" i="1" s="1"/>
  <c r="J8459" i="1"/>
  <c r="K8459" i="1" s="1"/>
  <c r="J8460" i="1"/>
  <c r="K8460" i="1" s="1"/>
  <c r="J8461" i="1"/>
  <c r="K8461" i="1" s="1"/>
  <c r="J8462" i="1"/>
  <c r="K8462" i="1" s="1"/>
  <c r="J8463" i="1"/>
  <c r="K8463" i="1" s="1"/>
  <c r="J8464" i="1"/>
  <c r="K8464" i="1" s="1"/>
  <c r="J8465" i="1"/>
  <c r="K8465" i="1" s="1"/>
  <c r="J8466" i="1"/>
  <c r="K8466" i="1" s="1"/>
  <c r="J8467" i="1"/>
  <c r="K8467" i="1" s="1"/>
  <c r="J8468" i="1"/>
  <c r="K8468" i="1" s="1"/>
  <c r="J8469" i="1"/>
  <c r="K8469" i="1" s="1"/>
  <c r="J8470" i="1"/>
  <c r="K8470" i="1" s="1"/>
  <c r="J8471" i="1"/>
  <c r="K8471" i="1" s="1"/>
  <c r="J8472" i="1"/>
  <c r="K8472" i="1" s="1"/>
  <c r="J8473" i="1"/>
  <c r="K8473" i="1" s="1"/>
  <c r="J8474" i="1"/>
  <c r="K8474" i="1" s="1"/>
  <c r="J8475" i="1"/>
  <c r="K8475" i="1" s="1"/>
  <c r="J8476" i="1"/>
  <c r="K8476" i="1" s="1"/>
  <c r="J8477" i="1"/>
  <c r="K8477" i="1" s="1"/>
  <c r="J8478" i="1"/>
  <c r="K8478" i="1" s="1"/>
  <c r="J8479" i="1"/>
  <c r="K8479" i="1" s="1"/>
  <c r="J8480" i="1"/>
  <c r="K8480" i="1" s="1"/>
  <c r="J8481" i="1"/>
  <c r="K8481" i="1" s="1"/>
  <c r="J8482" i="1"/>
  <c r="K8482" i="1" s="1"/>
  <c r="J8483" i="1"/>
  <c r="K8483" i="1" s="1"/>
  <c r="J8484" i="1"/>
  <c r="K8484" i="1" s="1"/>
  <c r="J8485" i="1"/>
  <c r="K8485" i="1" s="1"/>
  <c r="J8486" i="1"/>
  <c r="K8486" i="1" s="1"/>
  <c r="J8487" i="1"/>
  <c r="K8487" i="1" s="1"/>
  <c r="J8488" i="1"/>
  <c r="K8488" i="1" s="1"/>
  <c r="J8489" i="1"/>
  <c r="K8489" i="1" s="1"/>
  <c r="J8490" i="1"/>
  <c r="K8490" i="1" s="1"/>
  <c r="J8491" i="1"/>
  <c r="K8491" i="1" s="1"/>
  <c r="J8492" i="1"/>
  <c r="K8492" i="1" s="1"/>
  <c r="J8493" i="1"/>
  <c r="K8493" i="1" s="1"/>
  <c r="J8494" i="1"/>
  <c r="K8494" i="1" s="1"/>
  <c r="J8495" i="1"/>
  <c r="K8495" i="1" s="1"/>
  <c r="J8496" i="1"/>
  <c r="K8496" i="1" s="1"/>
  <c r="J8497" i="1"/>
  <c r="K8497" i="1" s="1"/>
  <c r="J8498" i="1"/>
  <c r="K8498" i="1" s="1"/>
  <c r="J8499" i="1"/>
  <c r="K8499" i="1" s="1"/>
  <c r="J8500" i="1"/>
  <c r="K8500" i="1" s="1"/>
  <c r="J8501" i="1"/>
  <c r="K8501" i="1" s="1"/>
  <c r="J8502" i="1"/>
  <c r="K8502" i="1" s="1"/>
  <c r="J8503" i="1"/>
  <c r="K8503" i="1" s="1"/>
  <c r="J8504" i="1"/>
  <c r="K8504" i="1" s="1"/>
  <c r="J8505" i="1"/>
  <c r="K8505" i="1" s="1"/>
  <c r="J8506" i="1"/>
  <c r="K8506" i="1" s="1"/>
  <c r="J8507" i="1"/>
  <c r="K8507" i="1" s="1"/>
  <c r="J8508" i="1"/>
  <c r="K8508" i="1" s="1"/>
  <c r="J8509" i="1"/>
  <c r="K8509" i="1" s="1"/>
  <c r="J8510" i="1"/>
  <c r="K8510" i="1" s="1"/>
  <c r="J8511" i="1"/>
  <c r="K8511" i="1" s="1"/>
  <c r="J8512" i="1"/>
  <c r="K8512" i="1" s="1"/>
  <c r="J8513" i="1"/>
  <c r="K8513" i="1" s="1"/>
  <c r="J8514" i="1"/>
  <c r="K8514" i="1" s="1"/>
  <c r="J8515" i="1"/>
  <c r="K8515" i="1" s="1"/>
  <c r="J8516" i="1"/>
  <c r="K8516" i="1" s="1"/>
  <c r="J8517" i="1"/>
  <c r="K8517" i="1" s="1"/>
  <c r="J8518" i="1"/>
  <c r="K8518" i="1" s="1"/>
  <c r="J8519" i="1"/>
  <c r="K8519" i="1" s="1"/>
  <c r="J8520" i="1"/>
  <c r="K8520" i="1" s="1"/>
  <c r="J8521" i="1"/>
  <c r="K8521" i="1" s="1"/>
  <c r="J8522" i="1"/>
  <c r="K8522" i="1" s="1"/>
  <c r="J8523" i="1"/>
  <c r="K8523" i="1" s="1"/>
  <c r="J8524" i="1"/>
  <c r="K8524" i="1" s="1"/>
  <c r="J8525" i="1"/>
  <c r="K8525" i="1" s="1"/>
  <c r="J8526" i="1"/>
  <c r="K8526" i="1" s="1"/>
  <c r="J8527" i="1"/>
  <c r="K8527" i="1" s="1"/>
  <c r="J8528" i="1"/>
  <c r="K8528" i="1" s="1"/>
  <c r="J8529" i="1"/>
  <c r="K8529" i="1" s="1"/>
  <c r="J8530" i="1"/>
  <c r="K8530" i="1" s="1"/>
  <c r="J8531" i="1"/>
  <c r="K8531" i="1" s="1"/>
  <c r="J8532" i="1"/>
  <c r="K8532" i="1" s="1"/>
  <c r="J8533" i="1"/>
  <c r="K8533" i="1" s="1"/>
  <c r="J8534" i="1"/>
  <c r="K8534" i="1" s="1"/>
  <c r="J8535" i="1"/>
  <c r="K8535" i="1" s="1"/>
  <c r="J8536" i="1"/>
  <c r="K8536" i="1" s="1"/>
  <c r="J8537" i="1"/>
  <c r="K8537" i="1" s="1"/>
  <c r="J8538" i="1"/>
  <c r="K8538" i="1" s="1"/>
  <c r="J8539" i="1"/>
  <c r="K8539" i="1" s="1"/>
  <c r="J8540" i="1"/>
  <c r="K8540" i="1" s="1"/>
  <c r="J8541" i="1"/>
  <c r="K8541" i="1" s="1"/>
  <c r="J8542" i="1"/>
  <c r="K8542" i="1" s="1"/>
  <c r="J8543" i="1"/>
  <c r="K8543" i="1" s="1"/>
  <c r="J8544" i="1"/>
  <c r="K8544" i="1" s="1"/>
  <c r="J8545" i="1"/>
  <c r="K8545" i="1" s="1"/>
  <c r="J8546" i="1"/>
  <c r="K8546" i="1" s="1"/>
  <c r="J8547" i="1"/>
  <c r="K8547" i="1" s="1"/>
  <c r="J8548" i="1"/>
  <c r="K8548" i="1" s="1"/>
  <c r="J8549" i="1"/>
  <c r="K8549" i="1" s="1"/>
  <c r="J8550" i="1"/>
  <c r="K8550" i="1" s="1"/>
  <c r="J8551" i="1"/>
  <c r="K8551" i="1" s="1"/>
  <c r="J8552" i="1"/>
  <c r="K8552" i="1" s="1"/>
  <c r="J8553" i="1"/>
  <c r="K8553" i="1" s="1"/>
  <c r="J8554" i="1"/>
  <c r="K8554" i="1" s="1"/>
  <c r="J8555" i="1"/>
  <c r="K8555" i="1" s="1"/>
  <c r="J8556" i="1"/>
  <c r="K8556" i="1" s="1"/>
  <c r="J8557" i="1"/>
  <c r="K8557" i="1" s="1"/>
  <c r="J8558" i="1"/>
  <c r="K8558" i="1" s="1"/>
  <c r="J8559" i="1"/>
  <c r="K8559" i="1" s="1"/>
  <c r="J8560" i="1"/>
  <c r="K8560" i="1" s="1"/>
  <c r="J8561" i="1"/>
  <c r="K8561" i="1" s="1"/>
  <c r="J8562" i="1"/>
  <c r="K8562" i="1" s="1"/>
  <c r="J8563" i="1"/>
  <c r="K8563" i="1" s="1"/>
  <c r="J8564" i="1"/>
  <c r="K8564" i="1" s="1"/>
  <c r="J8565" i="1"/>
  <c r="K8565" i="1" s="1"/>
  <c r="J8566" i="1"/>
  <c r="K8566" i="1" s="1"/>
  <c r="N8201" i="1"/>
  <c r="Q8201" i="1" s="1"/>
  <c r="N8202" i="1"/>
  <c r="N8203" i="1"/>
  <c r="Q8203" i="1" s="1"/>
  <c r="N8204" i="1"/>
  <c r="Q8204" i="1" s="1"/>
  <c r="N8205" i="1"/>
  <c r="Q8205" i="1" s="1"/>
  <c r="N8206" i="1"/>
  <c r="Q8206" i="1" s="1"/>
  <c r="N8207" i="1"/>
  <c r="Q8207" i="1" s="1"/>
  <c r="N8208" i="1"/>
  <c r="Q8208" i="1" s="1"/>
  <c r="N8209" i="1"/>
  <c r="Q8209" i="1" s="1"/>
  <c r="N8210" i="1"/>
  <c r="Q8210" i="1" s="1"/>
  <c r="N8211" i="1"/>
  <c r="Q8211" i="1" s="1"/>
  <c r="N8212" i="1"/>
  <c r="Q8212" i="1" s="1"/>
  <c r="N8213" i="1"/>
  <c r="Q8213" i="1" s="1"/>
  <c r="N8214" i="1"/>
  <c r="Q8214" i="1" s="1"/>
  <c r="N8215" i="1"/>
  <c r="Q8215" i="1" s="1"/>
  <c r="N8216" i="1"/>
  <c r="Q8216" i="1" s="1"/>
  <c r="N8217" i="1"/>
  <c r="Q8217" i="1" s="1"/>
  <c r="N8218" i="1"/>
  <c r="Q8218" i="1" s="1"/>
  <c r="N8219" i="1"/>
  <c r="Q8219" i="1" s="1"/>
  <c r="N8220" i="1"/>
  <c r="Q8220" i="1" s="1"/>
  <c r="N8221" i="1"/>
  <c r="Q8221" i="1" s="1"/>
  <c r="N8222" i="1"/>
  <c r="Q8222" i="1" s="1"/>
  <c r="N8223" i="1"/>
  <c r="Q8223" i="1" s="1"/>
  <c r="N8224" i="1"/>
  <c r="Q8224" i="1" s="1"/>
  <c r="N8225" i="1"/>
  <c r="Q8225" i="1" s="1"/>
  <c r="N8226" i="1"/>
  <c r="Q8226" i="1" s="1"/>
  <c r="N8227" i="1"/>
  <c r="Q8227" i="1" s="1"/>
  <c r="N8228" i="1"/>
  <c r="Q8228" i="1" s="1"/>
  <c r="N8229" i="1"/>
  <c r="Q8229" i="1" s="1"/>
  <c r="N8230" i="1"/>
  <c r="Q8230" i="1" s="1"/>
  <c r="N8231" i="1"/>
  <c r="Q8231" i="1" s="1"/>
  <c r="N8232" i="1"/>
  <c r="Q8232" i="1" s="1"/>
  <c r="N8233" i="1"/>
  <c r="Q8233" i="1" s="1"/>
  <c r="N8234" i="1"/>
  <c r="Q8234" i="1" s="1"/>
  <c r="N8235" i="1"/>
  <c r="Q8235" i="1" s="1"/>
  <c r="N8236" i="1"/>
  <c r="Q8236" i="1" s="1"/>
  <c r="N8237" i="1"/>
  <c r="Q8237" i="1" s="1"/>
  <c r="N8238" i="1"/>
  <c r="Q8238" i="1" s="1"/>
  <c r="N8239" i="1"/>
  <c r="Q8239" i="1" s="1"/>
  <c r="N8240" i="1"/>
  <c r="Q8240" i="1" s="1"/>
  <c r="N8241" i="1"/>
  <c r="Q8241" i="1" s="1"/>
  <c r="N8242" i="1"/>
  <c r="Q8242" i="1" s="1"/>
  <c r="N8243" i="1"/>
  <c r="Q8243" i="1" s="1"/>
  <c r="N8244" i="1"/>
  <c r="Q8244" i="1" s="1"/>
  <c r="N8245" i="1"/>
  <c r="Q8245" i="1" s="1"/>
  <c r="N8246" i="1"/>
  <c r="Q8246" i="1" s="1"/>
  <c r="N8247" i="1"/>
  <c r="Q8247" i="1" s="1"/>
  <c r="N8248" i="1"/>
  <c r="Q8248" i="1" s="1"/>
  <c r="N8249" i="1"/>
  <c r="Q8249" i="1" s="1"/>
  <c r="N8250" i="1"/>
  <c r="Q8250" i="1" s="1"/>
  <c r="N8251" i="1"/>
  <c r="Q8251" i="1" s="1"/>
  <c r="N8252" i="1"/>
  <c r="Q8252" i="1" s="1"/>
  <c r="N8253" i="1"/>
  <c r="Q8253" i="1" s="1"/>
  <c r="N8254" i="1"/>
  <c r="Q8254" i="1" s="1"/>
  <c r="N8255" i="1"/>
  <c r="Q8255" i="1" s="1"/>
  <c r="N8256" i="1"/>
  <c r="Q8256" i="1" s="1"/>
  <c r="N8257" i="1"/>
  <c r="Q8257" i="1" s="1"/>
  <c r="N8258" i="1"/>
  <c r="Q8258" i="1" s="1"/>
  <c r="N8259" i="1"/>
  <c r="Q8259" i="1" s="1"/>
  <c r="N8260" i="1"/>
  <c r="Q8260" i="1" s="1"/>
  <c r="N8261" i="1"/>
  <c r="Q8261" i="1" s="1"/>
  <c r="N8262" i="1"/>
  <c r="Q8262" i="1" s="1"/>
  <c r="N8263" i="1"/>
  <c r="Q8263" i="1" s="1"/>
  <c r="N8264" i="1"/>
  <c r="Q8264" i="1" s="1"/>
  <c r="N8265" i="1"/>
  <c r="Q8265" i="1" s="1"/>
  <c r="N8266" i="1"/>
  <c r="Q8266" i="1" s="1"/>
  <c r="N8267" i="1"/>
  <c r="Q8267" i="1" s="1"/>
  <c r="N8268" i="1"/>
  <c r="Q8268" i="1" s="1"/>
  <c r="N8269" i="1"/>
  <c r="Q8269" i="1" s="1"/>
  <c r="N8270" i="1"/>
  <c r="Q8270" i="1" s="1"/>
  <c r="N8271" i="1"/>
  <c r="Q8271" i="1" s="1"/>
  <c r="N8272" i="1"/>
  <c r="Q8272" i="1" s="1"/>
  <c r="N8273" i="1"/>
  <c r="Q8273" i="1" s="1"/>
  <c r="N8274" i="1"/>
  <c r="Q8274" i="1" s="1"/>
  <c r="N8275" i="1"/>
  <c r="Q8275" i="1" s="1"/>
  <c r="N8276" i="1"/>
  <c r="Q8276" i="1" s="1"/>
  <c r="N8277" i="1"/>
  <c r="Q8277" i="1" s="1"/>
  <c r="N8278" i="1"/>
  <c r="Q8278" i="1" s="1"/>
  <c r="N8279" i="1"/>
  <c r="Q8279" i="1" s="1"/>
  <c r="N8280" i="1"/>
  <c r="Q8280" i="1" s="1"/>
  <c r="N8281" i="1"/>
  <c r="Q8281" i="1" s="1"/>
  <c r="N8282" i="1"/>
  <c r="Q8282" i="1" s="1"/>
  <c r="N8283" i="1"/>
  <c r="Q8283" i="1" s="1"/>
  <c r="N8284" i="1"/>
  <c r="Q8284" i="1" s="1"/>
  <c r="N8285" i="1"/>
  <c r="Q8285" i="1" s="1"/>
  <c r="N8286" i="1"/>
  <c r="Q8286" i="1" s="1"/>
  <c r="N8287" i="1"/>
  <c r="Q8287" i="1" s="1"/>
  <c r="N8288" i="1"/>
  <c r="Q8288" i="1" s="1"/>
  <c r="N8289" i="1"/>
  <c r="Q8289" i="1" s="1"/>
  <c r="N8290" i="1"/>
  <c r="Q8290" i="1" s="1"/>
  <c r="N8291" i="1"/>
  <c r="Q8291" i="1" s="1"/>
  <c r="N8293" i="1"/>
  <c r="Q8293" i="1" s="1"/>
  <c r="N8294" i="1"/>
  <c r="Q8294" i="1" s="1"/>
  <c r="N8295" i="1"/>
  <c r="Q8295" i="1" s="1"/>
  <c r="N8296" i="1"/>
  <c r="Q8296" i="1" s="1"/>
  <c r="N8297" i="1"/>
  <c r="Q8297" i="1" s="1"/>
  <c r="N8298" i="1"/>
  <c r="Q8298" i="1" s="1"/>
  <c r="N8299" i="1"/>
  <c r="Q8299" i="1" s="1"/>
  <c r="N8300" i="1"/>
  <c r="Q8300" i="1" s="1"/>
  <c r="N8301" i="1"/>
  <c r="Q8301" i="1" s="1"/>
  <c r="N8302" i="1"/>
  <c r="Q8302" i="1" s="1"/>
  <c r="N8303" i="1"/>
  <c r="Q8303" i="1" s="1"/>
  <c r="N8304" i="1"/>
  <c r="Q8304" i="1" s="1"/>
  <c r="N8305" i="1"/>
  <c r="Q8305" i="1" s="1"/>
  <c r="N8306" i="1"/>
  <c r="Q8306" i="1" s="1"/>
  <c r="N8307" i="1"/>
  <c r="Q8307" i="1" s="1"/>
  <c r="N8308" i="1"/>
  <c r="Q8308" i="1" s="1"/>
  <c r="N8309" i="1"/>
  <c r="Q8309" i="1" s="1"/>
  <c r="N8310" i="1"/>
  <c r="Q8310" i="1" s="1"/>
  <c r="N8311" i="1"/>
  <c r="Q8311" i="1" s="1"/>
  <c r="N8312" i="1"/>
  <c r="Q8312" i="1" s="1"/>
  <c r="N8313" i="1"/>
  <c r="Q8313" i="1" s="1"/>
  <c r="N8314" i="1"/>
  <c r="Q8314" i="1" s="1"/>
  <c r="N8315" i="1"/>
  <c r="Q8315" i="1" s="1"/>
  <c r="N8316" i="1"/>
  <c r="Q8316" i="1" s="1"/>
  <c r="N8317" i="1"/>
  <c r="Q8317" i="1" s="1"/>
  <c r="N8318" i="1"/>
  <c r="Q8318" i="1" s="1"/>
  <c r="N8319" i="1"/>
  <c r="Q8319" i="1" s="1"/>
  <c r="N8320" i="1"/>
  <c r="Q8320" i="1" s="1"/>
  <c r="N8321" i="1"/>
  <c r="Q8321" i="1" s="1"/>
  <c r="N8323" i="1"/>
  <c r="Q8323" i="1" s="1"/>
  <c r="N8324" i="1"/>
  <c r="Q8324" i="1" s="1"/>
  <c r="N8325" i="1"/>
  <c r="Q8325" i="1" s="1"/>
  <c r="N8326" i="1"/>
  <c r="Q8326" i="1" s="1"/>
  <c r="N8327" i="1"/>
  <c r="Q8327" i="1" s="1"/>
  <c r="N8328" i="1"/>
  <c r="Q8328" i="1" s="1"/>
  <c r="N8329" i="1"/>
  <c r="Q8329" i="1" s="1"/>
  <c r="N8330" i="1"/>
  <c r="Q8330" i="1" s="1"/>
  <c r="N8331" i="1"/>
  <c r="Q8331" i="1" s="1"/>
  <c r="N8332" i="1"/>
  <c r="Q8332" i="1" s="1"/>
  <c r="N8333" i="1"/>
  <c r="Q8333" i="1" s="1"/>
  <c r="N8334" i="1"/>
  <c r="Q8334" i="1" s="1"/>
  <c r="N8335" i="1"/>
  <c r="Q8335" i="1" s="1"/>
  <c r="N8336" i="1"/>
  <c r="Q8336" i="1" s="1"/>
  <c r="N8337" i="1"/>
  <c r="Q8337" i="1" s="1"/>
  <c r="N8338" i="1"/>
  <c r="Q8338" i="1" s="1"/>
  <c r="N8339" i="1"/>
  <c r="Q8339" i="1" s="1"/>
  <c r="N8340" i="1"/>
  <c r="Q8340" i="1" s="1"/>
  <c r="N8341" i="1"/>
  <c r="Q8341" i="1" s="1"/>
  <c r="N8342" i="1"/>
  <c r="Q8342" i="1" s="1"/>
  <c r="N8343" i="1"/>
  <c r="Q8343" i="1" s="1"/>
  <c r="N8344" i="1"/>
  <c r="Q8344" i="1" s="1"/>
  <c r="N8345" i="1"/>
  <c r="Q8345" i="1" s="1"/>
  <c r="N8346" i="1"/>
  <c r="Q8346" i="1" s="1"/>
  <c r="N8347" i="1"/>
  <c r="Q8347" i="1" s="1"/>
  <c r="N8348" i="1"/>
  <c r="Q8348" i="1" s="1"/>
  <c r="N8349" i="1"/>
  <c r="Q8349" i="1" s="1"/>
  <c r="N8350" i="1"/>
  <c r="Q8350" i="1" s="1"/>
  <c r="N8351" i="1"/>
  <c r="Q8351" i="1" s="1"/>
  <c r="N8352" i="1"/>
  <c r="Q8352" i="1" s="1"/>
  <c r="N8354" i="1"/>
  <c r="Q8354" i="1" s="1"/>
  <c r="N8355" i="1"/>
  <c r="Q8355" i="1" s="1"/>
  <c r="N8356" i="1"/>
  <c r="Q8356" i="1" s="1"/>
  <c r="N8357" i="1"/>
  <c r="Q8357" i="1" s="1"/>
  <c r="N8358" i="1"/>
  <c r="Q8358" i="1" s="1"/>
  <c r="N8359" i="1"/>
  <c r="Q8359" i="1" s="1"/>
  <c r="N8360" i="1"/>
  <c r="Q8360" i="1" s="1"/>
  <c r="N8361" i="1"/>
  <c r="Q8361" i="1" s="1"/>
  <c r="N8362" i="1"/>
  <c r="Q8362" i="1" s="1"/>
  <c r="N8363" i="1"/>
  <c r="Q8363" i="1" s="1"/>
  <c r="N8364" i="1"/>
  <c r="Q8364" i="1" s="1"/>
  <c r="N8365" i="1"/>
  <c r="Q8365" i="1" s="1"/>
  <c r="N8366" i="1"/>
  <c r="Q8366" i="1" s="1"/>
  <c r="N8367" i="1"/>
  <c r="Q8367" i="1" s="1"/>
  <c r="N8368" i="1"/>
  <c r="Q8368" i="1" s="1"/>
  <c r="N8369" i="1"/>
  <c r="Q8369" i="1" s="1"/>
  <c r="N8370" i="1"/>
  <c r="Q8370" i="1" s="1"/>
  <c r="N8371" i="1"/>
  <c r="Q8371" i="1" s="1"/>
  <c r="N8372" i="1"/>
  <c r="Q8372" i="1" s="1"/>
  <c r="N8373" i="1"/>
  <c r="Q8373" i="1" s="1"/>
  <c r="N8374" i="1"/>
  <c r="Q8374" i="1" s="1"/>
  <c r="N8375" i="1"/>
  <c r="Q8375" i="1" s="1"/>
  <c r="N8376" i="1"/>
  <c r="Q8376" i="1" s="1"/>
  <c r="N8377" i="1"/>
  <c r="Q8377" i="1" s="1"/>
  <c r="N8378" i="1"/>
  <c r="Q8378" i="1" s="1"/>
  <c r="N8379" i="1"/>
  <c r="Q8379" i="1" s="1"/>
  <c r="N8380" i="1"/>
  <c r="Q8380" i="1" s="1"/>
  <c r="N8381" i="1"/>
  <c r="Q8381" i="1" s="1"/>
  <c r="N8382" i="1"/>
  <c r="Q8382" i="1" s="1"/>
  <c r="N8384" i="1"/>
  <c r="Q8384" i="1" s="1"/>
  <c r="N8385" i="1"/>
  <c r="Q8385" i="1" s="1"/>
  <c r="N8386" i="1"/>
  <c r="Q8386" i="1" s="1"/>
  <c r="N8387" i="1"/>
  <c r="Q8387" i="1" s="1"/>
  <c r="N8388" i="1"/>
  <c r="Q8388" i="1" s="1"/>
  <c r="N8389" i="1"/>
  <c r="Q8389" i="1" s="1"/>
  <c r="N8390" i="1"/>
  <c r="Q8390" i="1" s="1"/>
  <c r="N8391" i="1"/>
  <c r="Q8391" i="1" s="1"/>
  <c r="N8392" i="1"/>
  <c r="Q8392" i="1" s="1"/>
  <c r="N8393" i="1"/>
  <c r="Q8393" i="1" s="1"/>
  <c r="N8394" i="1"/>
  <c r="Q8394" i="1" s="1"/>
  <c r="N8395" i="1"/>
  <c r="Q8395" i="1" s="1"/>
  <c r="N8396" i="1"/>
  <c r="Q8396" i="1" s="1"/>
  <c r="N8397" i="1"/>
  <c r="Q8397" i="1" s="1"/>
  <c r="N8398" i="1"/>
  <c r="Q8398" i="1" s="1"/>
  <c r="N8399" i="1"/>
  <c r="Q8399" i="1" s="1"/>
  <c r="N8400" i="1"/>
  <c r="Q8400" i="1" s="1"/>
  <c r="N8401" i="1"/>
  <c r="Q8401" i="1" s="1"/>
  <c r="N8402" i="1"/>
  <c r="Q8402" i="1" s="1"/>
  <c r="N8403" i="1"/>
  <c r="Q8403" i="1" s="1"/>
  <c r="N8404" i="1"/>
  <c r="Q8404" i="1" s="1"/>
  <c r="N8405" i="1"/>
  <c r="Q8405" i="1" s="1"/>
  <c r="N8406" i="1"/>
  <c r="Q8406" i="1" s="1"/>
  <c r="N8407" i="1"/>
  <c r="Q8407" i="1" s="1"/>
  <c r="N8408" i="1"/>
  <c r="Q8408" i="1" s="1"/>
  <c r="N8409" i="1"/>
  <c r="Q8409" i="1" s="1"/>
  <c r="N8410" i="1"/>
  <c r="Q8410" i="1" s="1"/>
  <c r="N8411" i="1"/>
  <c r="Q8411" i="1" s="1"/>
  <c r="N8412" i="1"/>
  <c r="Q8412" i="1" s="1"/>
  <c r="N8413" i="1"/>
  <c r="Q8413" i="1" s="1"/>
  <c r="N8415" i="1"/>
  <c r="Q8415" i="1" s="1"/>
  <c r="N8416" i="1"/>
  <c r="Q8416" i="1" s="1"/>
  <c r="N8417" i="1"/>
  <c r="Q8417" i="1" s="1"/>
  <c r="N8418" i="1"/>
  <c r="Q8418" i="1" s="1"/>
  <c r="N8419" i="1"/>
  <c r="Q8419" i="1" s="1"/>
  <c r="N8420" i="1"/>
  <c r="Q8420" i="1" s="1"/>
  <c r="N8421" i="1"/>
  <c r="Q8421" i="1" s="1"/>
  <c r="N8422" i="1"/>
  <c r="Q8422" i="1" s="1"/>
  <c r="N8423" i="1"/>
  <c r="Q8423" i="1" s="1"/>
  <c r="N8424" i="1"/>
  <c r="Q8424" i="1" s="1"/>
  <c r="N8425" i="1"/>
  <c r="Q8425" i="1" s="1"/>
  <c r="N8426" i="1"/>
  <c r="Q8426" i="1" s="1"/>
  <c r="N8427" i="1"/>
  <c r="Q8427" i="1" s="1"/>
  <c r="N8428" i="1"/>
  <c r="Q8428" i="1" s="1"/>
  <c r="N8429" i="1"/>
  <c r="Q8429" i="1" s="1"/>
  <c r="N8430" i="1"/>
  <c r="Q8430" i="1" s="1"/>
  <c r="N8431" i="1"/>
  <c r="Q8431" i="1" s="1"/>
  <c r="N8432" i="1"/>
  <c r="Q8432" i="1" s="1"/>
  <c r="N8433" i="1"/>
  <c r="Q8433" i="1" s="1"/>
  <c r="N8434" i="1"/>
  <c r="Q8434" i="1" s="1"/>
  <c r="N8435" i="1"/>
  <c r="Q8435" i="1" s="1"/>
  <c r="N8436" i="1"/>
  <c r="Q8436" i="1" s="1"/>
  <c r="N8437" i="1"/>
  <c r="Q8437" i="1" s="1"/>
  <c r="N8438" i="1"/>
  <c r="Q8438" i="1" s="1"/>
  <c r="N8439" i="1"/>
  <c r="Q8439" i="1" s="1"/>
  <c r="N8440" i="1"/>
  <c r="Q8440" i="1" s="1"/>
  <c r="N8441" i="1"/>
  <c r="Q8441" i="1" s="1"/>
  <c r="N8442" i="1"/>
  <c r="Q8442" i="1" s="1"/>
  <c r="N8443" i="1"/>
  <c r="Q8443" i="1" s="1"/>
  <c r="N8444" i="1"/>
  <c r="Q8444" i="1" s="1"/>
  <c r="N8445" i="1"/>
  <c r="Q8445" i="1" s="1"/>
  <c r="N8446" i="1"/>
  <c r="Q8446" i="1" s="1"/>
  <c r="N8447" i="1"/>
  <c r="Q8447" i="1" s="1"/>
  <c r="N8448" i="1"/>
  <c r="Q8448" i="1" s="1"/>
  <c r="N8449" i="1"/>
  <c r="Q8449" i="1" s="1"/>
  <c r="N8450" i="1"/>
  <c r="Q8450" i="1" s="1"/>
  <c r="N8451" i="1"/>
  <c r="Q8451" i="1" s="1"/>
  <c r="N8452" i="1"/>
  <c r="Q8452" i="1" s="1"/>
  <c r="N8453" i="1"/>
  <c r="Q8453" i="1" s="1"/>
  <c r="N8454" i="1"/>
  <c r="Q8454" i="1" s="1"/>
  <c r="N8455" i="1"/>
  <c r="Q8455" i="1" s="1"/>
  <c r="N8456" i="1"/>
  <c r="Q8456" i="1" s="1"/>
  <c r="N8457" i="1"/>
  <c r="Q8457" i="1" s="1"/>
  <c r="N8458" i="1"/>
  <c r="Q8458" i="1" s="1"/>
  <c r="N8459" i="1"/>
  <c r="Q8459" i="1" s="1"/>
  <c r="N8460" i="1"/>
  <c r="Q8460" i="1" s="1"/>
  <c r="N8461" i="1"/>
  <c r="Q8461" i="1" s="1"/>
  <c r="N8462" i="1"/>
  <c r="Q8462" i="1" s="1"/>
  <c r="N8463" i="1"/>
  <c r="Q8463" i="1" s="1"/>
  <c r="N8464" i="1"/>
  <c r="Q8464" i="1" s="1"/>
  <c r="N8465" i="1"/>
  <c r="Q8465" i="1" s="1"/>
  <c r="N8466" i="1"/>
  <c r="Q8466" i="1" s="1"/>
  <c r="N8467" i="1"/>
  <c r="Q8467" i="1" s="1"/>
  <c r="N8468" i="1"/>
  <c r="Q8468" i="1" s="1"/>
  <c r="N8469" i="1"/>
  <c r="Q8469" i="1" s="1"/>
  <c r="N8470" i="1"/>
  <c r="Q8470" i="1" s="1"/>
  <c r="N8471" i="1"/>
  <c r="Q8471" i="1" s="1"/>
  <c r="N8472" i="1"/>
  <c r="Q8472" i="1" s="1"/>
  <c r="N8473" i="1"/>
  <c r="Q8473" i="1" s="1"/>
  <c r="N8474" i="1"/>
  <c r="Q8474" i="1" s="1"/>
  <c r="N8475" i="1"/>
  <c r="Q8475" i="1" s="1"/>
  <c r="N8476" i="1"/>
  <c r="N8477" i="1"/>
  <c r="Q8477" i="1" s="1"/>
  <c r="N8478" i="1"/>
  <c r="Q8478" i="1" s="1"/>
  <c r="N8479" i="1"/>
  <c r="Q8479" i="1" s="1"/>
  <c r="N8480" i="1"/>
  <c r="Q8480" i="1" s="1"/>
  <c r="N8481" i="1"/>
  <c r="Q8481" i="1" s="1"/>
  <c r="N8482" i="1"/>
  <c r="Q8482" i="1" s="1"/>
  <c r="N8483" i="1"/>
  <c r="Q8483" i="1" s="1"/>
  <c r="N8484" i="1"/>
  <c r="Q8484" i="1" s="1"/>
  <c r="N8485" i="1"/>
  <c r="Q8485" i="1" s="1"/>
  <c r="N8486" i="1"/>
  <c r="Q8486" i="1" s="1"/>
  <c r="N8487" i="1"/>
  <c r="Q8487" i="1" s="1"/>
  <c r="N8488" i="1"/>
  <c r="Q8488" i="1" s="1"/>
  <c r="N8489" i="1"/>
  <c r="Q8489" i="1" s="1"/>
  <c r="N8490" i="1"/>
  <c r="Q8490" i="1" s="1"/>
  <c r="N8491" i="1"/>
  <c r="Q8491" i="1" s="1"/>
  <c r="N8492" i="1"/>
  <c r="Q8492" i="1" s="1"/>
  <c r="N8493" i="1"/>
  <c r="Q8493" i="1" s="1"/>
  <c r="N8494" i="1"/>
  <c r="Q8494" i="1" s="1"/>
  <c r="N8495" i="1"/>
  <c r="Q8495" i="1" s="1"/>
  <c r="N8496" i="1"/>
  <c r="Q8496" i="1" s="1"/>
  <c r="N8497" i="1"/>
  <c r="Q8497" i="1" s="1"/>
  <c r="N8498" i="1"/>
  <c r="Q8498" i="1" s="1"/>
  <c r="N8499" i="1"/>
  <c r="Q8499" i="1" s="1"/>
  <c r="N8500" i="1"/>
  <c r="Q8500" i="1" s="1"/>
  <c r="N8501" i="1"/>
  <c r="Q8501" i="1" s="1"/>
  <c r="N8502" i="1"/>
  <c r="Q8502" i="1" s="1"/>
  <c r="N8503" i="1"/>
  <c r="Q8503" i="1" s="1"/>
  <c r="N8504" i="1"/>
  <c r="Q8504" i="1" s="1"/>
  <c r="N8505" i="1"/>
  <c r="Q8505" i="1" s="1"/>
  <c r="N8507" i="1"/>
  <c r="Q8507" i="1" s="1"/>
  <c r="N8508" i="1"/>
  <c r="Q8508" i="1" s="1"/>
  <c r="N8509" i="1"/>
  <c r="Q8509" i="1" s="1"/>
  <c r="N8510" i="1"/>
  <c r="Q8510" i="1" s="1"/>
  <c r="N8511" i="1"/>
  <c r="Q8511" i="1" s="1"/>
  <c r="N8512" i="1"/>
  <c r="Q8512" i="1" s="1"/>
  <c r="N8513" i="1"/>
  <c r="Q8513" i="1" s="1"/>
  <c r="N8514" i="1"/>
  <c r="Q8514" i="1" s="1"/>
  <c r="N8515" i="1"/>
  <c r="Q8515" i="1" s="1"/>
  <c r="N8516" i="1"/>
  <c r="Q8516" i="1" s="1"/>
  <c r="N8517" i="1"/>
  <c r="Q8517" i="1" s="1"/>
  <c r="N8518" i="1"/>
  <c r="Q8518" i="1" s="1"/>
  <c r="N8519" i="1"/>
  <c r="Q8519" i="1" s="1"/>
  <c r="N8520" i="1"/>
  <c r="Q8520" i="1" s="1"/>
  <c r="N8521" i="1"/>
  <c r="Q8521" i="1" s="1"/>
  <c r="N8522" i="1"/>
  <c r="Q8522" i="1" s="1"/>
  <c r="N8523" i="1"/>
  <c r="Q8523" i="1" s="1"/>
  <c r="N8524" i="1"/>
  <c r="Q8524" i="1" s="1"/>
  <c r="N8525" i="1"/>
  <c r="Q8525" i="1" s="1"/>
  <c r="N8526" i="1"/>
  <c r="Q8526" i="1" s="1"/>
  <c r="N8527" i="1"/>
  <c r="Q8527" i="1" s="1"/>
  <c r="N8528" i="1"/>
  <c r="Q8528" i="1" s="1"/>
  <c r="N8529" i="1"/>
  <c r="Q8529" i="1" s="1"/>
  <c r="N8530" i="1"/>
  <c r="Q8530" i="1" s="1"/>
  <c r="N8531" i="1"/>
  <c r="Q8531" i="1" s="1"/>
  <c r="N8532" i="1"/>
  <c r="Q8532" i="1" s="1"/>
  <c r="N8533" i="1"/>
  <c r="Q8533" i="1" s="1"/>
  <c r="N8534" i="1"/>
  <c r="Q8534" i="1" s="1"/>
  <c r="N8535" i="1"/>
  <c r="Q8535" i="1" s="1"/>
  <c r="N8536" i="1"/>
  <c r="Q8536" i="1" s="1"/>
  <c r="N8537" i="1"/>
  <c r="Q8537" i="1" s="1"/>
  <c r="N8538" i="1"/>
  <c r="Q8538" i="1" s="1"/>
  <c r="N8539" i="1"/>
  <c r="Q8539" i="1" s="1"/>
  <c r="N8540" i="1"/>
  <c r="Q8540" i="1" s="1"/>
  <c r="N8541" i="1"/>
  <c r="Q8541" i="1" s="1"/>
  <c r="N8542" i="1"/>
  <c r="Q8542" i="1" s="1"/>
  <c r="N8543" i="1"/>
  <c r="Q8543" i="1" s="1"/>
  <c r="N8544" i="1"/>
  <c r="Q8544" i="1" s="1"/>
  <c r="N8545" i="1"/>
  <c r="Q8545" i="1" s="1"/>
  <c r="N8546" i="1"/>
  <c r="Q8546" i="1" s="1"/>
  <c r="N8547" i="1"/>
  <c r="Q8547" i="1" s="1"/>
  <c r="N8548" i="1"/>
  <c r="Q8548" i="1" s="1"/>
  <c r="N8549" i="1"/>
  <c r="Q8549" i="1" s="1"/>
  <c r="N8550" i="1"/>
  <c r="Q8550" i="1" s="1"/>
  <c r="N8551" i="1"/>
  <c r="Q8551" i="1" s="1"/>
  <c r="N8552" i="1"/>
  <c r="Q8552" i="1" s="1"/>
  <c r="N8553" i="1"/>
  <c r="Q8553" i="1" s="1"/>
  <c r="N8554" i="1"/>
  <c r="Q8554" i="1" s="1"/>
  <c r="N8555" i="1"/>
  <c r="Q8555" i="1" s="1"/>
  <c r="N8556" i="1"/>
  <c r="Q8556" i="1" s="1"/>
  <c r="N8557" i="1"/>
  <c r="Q8557" i="1" s="1"/>
  <c r="N8558" i="1"/>
  <c r="Q8558" i="1" s="1"/>
  <c r="N8559" i="1"/>
  <c r="Q8559" i="1" s="1"/>
  <c r="N8560" i="1"/>
  <c r="Q8560" i="1" s="1"/>
  <c r="N8561" i="1"/>
  <c r="Q8561" i="1" s="1"/>
  <c r="N8562" i="1"/>
  <c r="Q8562" i="1" s="1"/>
  <c r="N8563" i="1"/>
  <c r="Q8563" i="1" s="1"/>
  <c r="N8564" i="1"/>
  <c r="Q8564" i="1" s="1"/>
  <c r="N8565" i="1"/>
  <c r="Q8565" i="1" s="1"/>
  <c r="N8566" i="1"/>
  <c r="Q8566" i="1" s="1"/>
  <c r="N7836" i="1"/>
  <c r="N7837" i="1"/>
  <c r="Q7837" i="1" s="1"/>
  <c r="N7838" i="1"/>
  <c r="Q7838" i="1" s="1"/>
  <c r="N7839" i="1"/>
  <c r="Q7839" i="1" s="1"/>
  <c r="N7840" i="1"/>
  <c r="Q7840" i="1" s="1"/>
  <c r="N7841" i="1"/>
  <c r="Q7841" i="1" s="1"/>
  <c r="N7842" i="1"/>
  <c r="Q7842" i="1" s="1"/>
  <c r="N7843" i="1"/>
  <c r="Q7843" i="1" s="1"/>
  <c r="N7844" i="1"/>
  <c r="Q7844" i="1" s="1"/>
  <c r="N7845" i="1"/>
  <c r="Q7845" i="1" s="1"/>
  <c r="N7846" i="1"/>
  <c r="Q7846" i="1" s="1"/>
  <c r="N7847" i="1"/>
  <c r="Q7847" i="1" s="1"/>
  <c r="N7848" i="1"/>
  <c r="Q7848" i="1" s="1"/>
  <c r="N7849" i="1"/>
  <c r="Q7849" i="1" s="1"/>
  <c r="N7850" i="1"/>
  <c r="Q7850" i="1" s="1"/>
  <c r="N7851" i="1"/>
  <c r="Q7851" i="1" s="1"/>
  <c r="N7852" i="1"/>
  <c r="Q7852" i="1" s="1"/>
  <c r="N7853" i="1"/>
  <c r="Q7853" i="1" s="1"/>
  <c r="N7854" i="1"/>
  <c r="Q7854" i="1" s="1"/>
  <c r="N7855" i="1"/>
  <c r="Q7855" i="1" s="1"/>
  <c r="N7856" i="1"/>
  <c r="Q7856" i="1" s="1"/>
  <c r="N7857" i="1"/>
  <c r="Q7857" i="1" s="1"/>
  <c r="N7858" i="1"/>
  <c r="Q7858" i="1" s="1"/>
  <c r="N7859" i="1"/>
  <c r="Q7859" i="1" s="1"/>
  <c r="N7860" i="1"/>
  <c r="Q7860" i="1" s="1"/>
  <c r="N7861" i="1"/>
  <c r="Q7861" i="1" s="1"/>
  <c r="N7862" i="1"/>
  <c r="Q7862" i="1" s="1"/>
  <c r="N7863" i="1"/>
  <c r="Q7863" i="1" s="1"/>
  <c r="N7864" i="1"/>
  <c r="Q7864" i="1" s="1"/>
  <c r="N7865" i="1"/>
  <c r="Q7865" i="1" s="1"/>
  <c r="N7866" i="1"/>
  <c r="Q7866" i="1" s="1"/>
  <c r="N7867" i="1"/>
  <c r="Q7867" i="1" s="1"/>
  <c r="N7868" i="1"/>
  <c r="Q7868" i="1" s="1"/>
  <c r="N7869" i="1"/>
  <c r="Q7869" i="1" s="1"/>
  <c r="N7870" i="1"/>
  <c r="Q7870" i="1" s="1"/>
  <c r="N7871" i="1"/>
  <c r="Q7871" i="1" s="1"/>
  <c r="N7872" i="1"/>
  <c r="Q7872" i="1" s="1"/>
  <c r="N7873" i="1"/>
  <c r="Q7873" i="1" s="1"/>
  <c r="N7874" i="1"/>
  <c r="Q7874" i="1" s="1"/>
  <c r="N7875" i="1"/>
  <c r="Q7875" i="1" s="1"/>
  <c r="N7876" i="1"/>
  <c r="Q7876" i="1" s="1"/>
  <c r="N7877" i="1"/>
  <c r="Q7877" i="1" s="1"/>
  <c r="N7878" i="1"/>
  <c r="Q7878" i="1" s="1"/>
  <c r="N7879" i="1"/>
  <c r="Q7879" i="1" s="1"/>
  <c r="N7880" i="1"/>
  <c r="Q7880" i="1" s="1"/>
  <c r="N7881" i="1"/>
  <c r="Q7881" i="1" s="1"/>
  <c r="N7882" i="1"/>
  <c r="Q7882" i="1" s="1"/>
  <c r="N7883" i="1"/>
  <c r="Q7883" i="1" s="1"/>
  <c r="N7884" i="1"/>
  <c r="Q7884" i="1" s="1"/>
  <c r="N7885" i="1"/>
  <c r="Q7885" i="1" s="1"/>
  <c r="N7886" i="1"/>
  <c r="Q7886" i="1" s="1"/>
  <c r="N7887" i="1"/>
  <c r="Q7887" i="1" s="1"/>
  <c r="N7888" i="1"/>
  <c r="Q7888" i="1" s="1"/>
  <c r="N7889" i="1"/>
  <c r="Q7889" i="1" s="1"/>
  <c r="N7890" i="1"/>
  <c r="Q7890" i="1" s="1"/>
  <c r="N7891" i="1"/>
  <c r="Q7891" i="1" s="1"/>
  <c r="N7892" i="1"/>
  <c r="Q7892" i="1" s="1"/>
  <c r="N7893" i="1"/>
  <c r="Q7893" i="1" s="1"/>
  <c r="N7894" i="1"/>
  <c r="Q7894" i="1" s="1"/>
  <c r="N7895" i="1"/>
  <c r="Q7895" i="1" s="1"/>
  <c r="N7896" i="1"/>
  <c r="Q7896" i="1" s="1"/>
  <c r="N7897" i="1"/>
  <c r="Q7897" i="1" s="1"/>
  <c r="N7898" i="1"/>
  <c r="Q7898" i="1" s="1"/>
  <c r="N7899" i="1"/>
  <c r="Q7899" i="1" s="1"/>
  <c r="N7900" i="1"/>
  <c r="Q7900" i="1" s="1"/>
  <c r="N7901" i="1"/>
  <c r="Q7901" i="1" s="1"/>
  <c r="N7902" i="1"/>
  <c r="Q7902" i="1" s="1"/>
  <c r="N7903" i="1"/>
  <c r="Q7903" i="1" s="1"/>
  <c r="N7904" i="1"/>
  <c r="Q7904" i="1" s="1"/>
  <c r="N7905" i="1"/>
  <c r="Q7905" i="1" s="1"/>
  <c r="N7906" i="1"/>
  <c r="Q7906" i="1" s="1"/>
  <c r="N7907" i="1"/>
  <c r="Q7907" i="1" s="1"/>
  <c r="N7908" i="1"/>
  <c r="Q7908" i="1" s="1"/>
  <c r="N7909" i="1"/>
  <c r="Q7909" i="1" s="1"/>
  <c r="N7910" i="1"/>
  <c r="Q7910" i="1" s="1"/>
  <c r="N7911" i="1"/>
  <c r="Q7911" i="1" s="1"/>
  <c r="N7912" i="1"/>
  <c r="Q7912" i="1" s="1"/>
  <c r="N7913" i="1"/>
  <c r="Q7913" i="1" s="1"/>
  <c r="N7914" i="1"/>
  <c r="Q7914" i="1" s="1"/>
  <c r="N7915" i="1"/>
  <c r="Q7915" i="1" s="1"/>
  <c r="N7916" i="1"/>
  <c r="Q7916" i="1" s="1"/>
  <c r="N7917" i="1"/>
  <c r="Q7917" i="1" s="1"/>
  <c r="N7918" i="1"/>
  <c r="Q7918" i="1" s="1"/>
  <c r="N7919" i="1"/>
  <c r="Q7919" i="1" s="1"/>
  <c r="N7920" i="1"/>
  <c r="Q7920" i="1" s="1"/>
  <c r="N7921" i="1"/>
  <c r="Q7921" i="1" s="1"/>
  <c r="N7922" i="1"/>
  <c r="Q7922" i="1" s="1"/>
  <c r="N7923" i="1"/>
  <c r="Q7923" i="1" s="1"/>
  <c r="N7924" i="1"/>
  <c r="Q7924" i="1" s="1"/>
  <c r="N7925" i="1"/>
  <c r="Q7925" i="1" s="1"/>
  <c r="N7926" i="1"/>
  <c r="Q7926" i="1" s="1"/>
  <c r="N7927" i="1"/>
  <c r="Q7927" i="1" s="1"/>
  <c r="N7928" i="1"/>
  <c r="Q7928" i="1" s="1"/>
  <c r="N7929" i="1"/>
  <c r="Q7929" i="1" s="1"/>
  <c r="N7930" i="1"/>
  <c r="Q7930" i="1" s="1"/>
  <c r="N7931" i="1"/>
  <c r="Q7931" i="1" s="1"/>
  <c r="N7932" i="1"/>
  <c r="Q7932" i="1" s="1"/>
  <c r="N7933" i="1"/>
  <c r="Q7933" i="1" s="1"/>
  <c r="N7934" i="1"/>
  <c r="Q7934" i="1" s="1"/>
  <c r="N7935" i="1"/>
  <c r="Q7935" i="1" s="1"/>
  <c r="N7936" i="1"/>
  <c r="Q7936" i="1" s="1"/>
  <c r="N7937" i="1"/>
  <c r="Q7937" i="1" s="1"/>
  <c r="N7938" i="1"/>
  <c r="Q7938" i="1" s="1"/>
  <c r="N7939" i="1"/>
  <c r="Q7939" i="1" s="1"/>
  <c r="N7940" i="1"/>
  <c r="Q7940" i="1" s="1"/>
  <c r="N7941" i="1"/>
  <c r="Q7941" i="1" s="1"/>
  <c r="N7942" i="1"/>
  <c r="Q7942" i="1" s="1"/>
  <c r="N7943" i="1"/>
  <c r="Q7943" i="1" s="1"/>
  <c r="N7944" i="1"/>
  <c r="Q7944" i="1" s="1"/>
  <c r="N7945" i="1"/>
  <c r="Q7945" i="1" s="1"/>
  <c r="N7946" i="1"/>
  <c r="Q7946" i="1" s="1"/>
  <c r="N7947" i="1"/>
  <c r="Q7947" i="1" s="1"/>
  <c r="N7948" i="1"/>
  <c r="Q7948" i="1" s="1"/>
  <c r="N7949" i="1"/>
  <c r="Q7949" i="1" s="1"/>
  <c r="N7950" i="1"/>
  <c r="Q7950" i="1" s="1"/>
  <c r="N7951" i="1"/>
  <c r="Q7951" i="1" s="1"/>
  <c r="N7952" i="1"/>
  <c r="Q7952" i="1" s="1"/>
  <c r="N7953" i="1"/>
  <c r="Q7953" i="1" s="1"/>
  <c r="N7954" i="1"/>
  <c r="Q7954" i="1" s="1"/>
  <c r="N7955" i="1"/>
  <c r="Q7955" i="1" s="1"/>
  <c r="N7956" i="1"/>
  <c r="Q7956" i="1" s="1"/>
  <c r="N7957" i="1"/>
  <c r="Q7957" i="1" s="1"/>
  <c r="N7958" i="1"/>
  <c r="Q7958" i="1" s="1"/>
  <c r="N7959" i="1"/>
  <c r="Q7959" i="1" s="1"/>
  <c r="N7960" i="1"/>
  <c r="Q7960" i="1" s="1"/>
  <c r="N7961" i="1"/>
  <c r="Q7961" i="1" s="1"/>
  <c r="N7962" i="1"/>
  <c r="Q7962" i="1" s="1"/>
  <c r="N7963" i="1"/>
  <c r="Q7963" i="1" s="1"/>
  <c r="N7964" i="1"/>
  <c r="Q7964" i="1" s="1"/>
  <c r="N7965" i="1"/>
  <c r="Q7965" i="1" s="1"/>
  <c r="N7966" i="1"/>
  <c r="Q7966" i="1" s="1"/>
  <c r="N7967" i="1"/>
  <c r="Q7967" i="1" s="1"/>
  <c r="N7968" i="1"/>
  <c r="Q7968" i="1" s="1"/>
  <c r="N7969" i="1"/>
  <c r="Q7969" i="1" s="1"/>
  <c r="N7970" i="1"/>
  <c r="Q7970" i="1" s="1"/>
  <c r="N7971" i="1"/>
  <c r="Q7971" i="1" s="1"/>
  <c r="N7972" i="1"/>
  <c r="Q7972" i="1" s="1"/>
  <c r="N7973" i="1"/>
  <c r="Q7973" i="1" s="1"/>
  <c r="N7974" i="1"/>
  <c r="Q7974" i="1" s="1"/>
  <c r="N7975" i="1"/>
  <c r="Q7975" i="1" s="1"/>
  <c r="N7976" i="1"/>
  <c r="Q7976" i="1" s="1"/>
  <c r="N7977" i="1"/>
  <c r="Q7977" i="1" s="1"/>
  <c r="N7978" i="1"/>
  <c r="Q7978" i="1" s="1"/>
  <c r="N7979" i="1"/>
  <c r="Q7979" i="1" s="1"/>
  <c r="N7980" i="1"/>
  <c r="Q7980" i="1" s="1"/>
  <c r="N7981" i="1"/>
  <c r="Q7981" i="1" s="1"/>
  <c r="N7982" i="1"/>
  <c r="Q7982" i="1" s="1"/>
  <c r="N7983" i="1"/>
  <c r="Q7983" i="1" s="1"/>
  <c r="N7984" i="1"/>
  <c r="Q7984" i="1" s="1"/>
  <c r="N7985" i="1"/>
  <c r="Q7985" i="1" s="1"/>
  <c r="N7986" i="1"/>
  <c r="Q7986" i="1" s="1"/>
  <c r="N7987" i="1"/>
  <c r="Q7987" i="1" s="1"/>
  <c r="N7988" i="1"/>
  <c r="Q7988" i="1" s="1"/>
  <c r="N7989" i="1"/>
  <c r="Q7989" i="1" s="1"/>
  <c r="N7990" i="1"/>
  <c r="Q7990" i="1" s="1"/>
  <c r="N7991" i="1"/>
  <c r="Q7991" i="1" s="1"/>
  <c r="N7992" i="1"/>
  <c r="Q7992" i="1" s="1"/>
  <c r="N7993" i="1"/>
  <c r="Q7993" i="1" s="1"/>
  <c r="N7994" i="1"/>
  <c r="Q7994" i="1" s="1"/>
  <c r="N7995" i="1"/>
  <c r="Q7995" i="1" s="1"/>
  <c r="N7996" i="1"/>
  <c r="Q7996" i="1" s="1"/>
  <c r="N7997" i="1"/>
  <c r="Q7997" i="1" s="1"/>
  <c r="N7998" i="1"/>
  <c r="Q7998" i="1" s="1"/>
  <c r="N7999" i="1"/>
  <c r="Q7999" i="1" s="1"/>
  <c r="N8000" i="1"/>
  <c r="Q8000" i="1" s="1"/>
  <c r="N8001" i="1"/>
  <c r="Q8001" i="1" s="1"/>
  <c r="N8002" i="1"/>
  <c r="Q8002" i="1" s="1"/>
  <c r="N8003" i="1"/>
  <c r="Q8003" i="1" s="1"/>
  <c r="N8004" i="1"/>
  <c r="Q8004" i="1" s="1"/>
  <c r="N8005" i="1"/>
  <c r="Q8005" i="1" s="1"/>
  <c r="N8006" i="1"/>
  <c r="Q8006" i="1" s="1"/>
  <c r="N8007" i="1"/>
  <c r="Q8007" i="1" s="1"/>
  <c r="N8008" i="1"/>
  <c r="Q8008" i="1" s="1"/>
  <c r="N8009" i="1"/>
  <c r="Q8009" i="1" s="1"/>
  <c r="N8010" i="1"/>
  <c r="Q8010" i="1" s="1"/>
  <c r="N8011" i="1"/>
  <c r="Q8011" i="1" s="1"/>
  <c r="N8012" i="1"/>
  <c r="Q8012" i="1" s="1"/>
  <c r="N8013" i="1"/>
  <c r="Q8013" i="1" s="1"/>
  <c r="N8014" i="1"/>
  <c r="Q8014" i="1" s="1"/>
  <c r="N8015" i="1"/>
  <c r="Q8015" i="1" s="1"/>
  <c r="N8016" i="1"/>
  <c r="Q8016" i="1" s="1"/>
  <c r="N8017" i="1"/>
  <c r="Q8017" i="1" s="1"/>
  <c r="N8018" i="1"/>
  <c r="Q8018" i="1" s="1"/>
  <c r="N8019" i="1"/>
  <c r="Q8019" i="1" s="1"/>
  <c r="N8020" i="1"/>
  <c r="Q8020" i="1" s="1"/>
  <c r="N8021" i="1"/>
  <c r="Q8021" i="1" s="1"/>
  <c r="N8022" i="1"/>
  <c r="Q8022" i="1" s="1"/>
  <c r="N8023" i="1"/>
  <c r="Q8023" i="1" s="1"/>
  <c r="N8024" i="1"/>
  <c r="Q8024" i="1" s="1"/>
  <c r="N8025" i="1"/>
  <c r="Q8025" i="1" s="1"/>
  <c r="N8026" i="1"/>
  <c r="Q8026" i="1" s="1"/>
  <c r="N8027" i="1"/>
  <c r="Q8027" i="1" s="1"/>
  <c r="N8028" i="1"/>
  <c r="Q8028" i="1" s="1"/>
  <c r="N8029" i="1"/>
  <c r="Q8029" i="1" s="1"/>
  <c r="N8030" i="1"/>
  <c r="Q8030" i="1" s="1"/>
  <c r="N8031" i="1"/>
  <c r="Q8031" i="1" s="1"/>
  <c r="N8032" i="1"/>
  <c r="Q8032" i="1" s="1"/>
  <c r="N8033" i="1"/>
  <c r="Q8033" i="1" s="1"/>
  <c r="N8034" i="1"/>
  <c r="Q8034" i="1" s="1"/>
  <c r="N8035" i="1"/>
  <c r="Q8035" i="1" s="1"/>
  <c r="N8036" i="1"/>
  <c r="Q8036" i="1" s="1"/>
  <c r="N8037" i="1"/>
  <c r="Q8037" i="1" s="1"/>
  <c r="N8038" i="1"/>
  <c r="Q8038" i="1" s="1"/>
  <c r="N8039" i="1"/>
  <c r="Q8039" i="1" s="1"/>
  <c r="N8040" i="1"/>
  <c r="Q8040" i="1" s="1"/>
  <c r="N8041" i="1"/>
  <c r="Q8041" i="1" s="1"/>
  <c r="N8042" i="1"/>
  <c r="Q8042" i="1" s="1"/>
  <c r="N8043" i="1"/>
  <c r="Q8043" i="1" s="1"/>
  <c r="N8044" i="1"/>
  <c r="Q8044" i="1" s="1"/>
  <c r="N8045" i="1"/>
  <c r="Q8045" i="1" s="1"/>
  <c r="N8046" i="1"/>
  <c r="Q8046" i="1" s="1"/>
  <c r="N8047" i="1"/>
  <c r="Q8047" i="1" s="1"/>
  <c r="N8048" i="1"/>
  <c r="Q8048" i="1" s="1"/>
  <c r="N8049" i="1"/>
  <c r="Q8049" i="1" s="1"/>
  <c r="N8050" i="1"/>
  <c r="Q8050" i="1" s="1"/>
  <c r="N8051" i="1"/>
  <c r="Q8051" i="1" s="1"/>
  <c r="N8052" i="1"/>
  <c r="Q8052" i="1" s="1"/>
  <c r="N8053" i="1"/>
  <c r="Q8053" i="1" s="1"/>
  <c r="N8054" i="1"/>
  <c r="Q8054" i="1" s="1"/>
  <c r="N8055" i="1"/>
  <c r="Q8055" i="1" s="1"/>
  <c r="N8056" i="1"/>
  <c r="Q8056" i="1" s="1"/>
  <c r="N8057" i="1"/>
  <c r="Q8057" i="1" s="1"/>
  <c r="N8058" i="1"/>
  <c r="Q8058" i="1" s="1"/>
  <c r="N8059" i="1"/>
  <c r="Q8059" i="1" s="1"/>
  <c r="N8060" i="1"/>
  <c r="Q8060" i="1" s="1"/>
  <c r="N8061" i="1"/>
  <c r="Q8061" i="1" s="1"/>
  <c r="N8062" i="1"/>
  <c r="Q8062" i="1" s="1"/>
  <c r="N8063" i="1"/>
  <c r="Q8063" i="1" s="1"/>
  <c r="N8064" i="1"/>
  <c r="Q8064" i="1" s="1"/>
  <c r="N8065" i="1"/>
  <c r="Q8065" i="1" s="1"/>
  <c r="N8066" i="1"/>
  <c r="Q8066" i="1" s="1"/>
  <c r="N8067" i="1"/>
  <c r="Q8067" i="1" s="1"/>
  <c r="N8068" i="1"/>
  <c r="Q8068" i="1" s="1"/>
  <c r="N8069" i="1"/>
  <c r="Q8069" i="1" s="1"/>
  <c r="N8070" i="1"/>
  <c r="Q8070" i="1" s="1"/>
  <c r="N8071" i="1"/>
  <c r="Q8071" i="1" s="1"/>
  <c r="N8072" i="1"/>
  <c r="Q8072" i="1" s="1"/>
  <c r="N8073" i="1"/>
  <c r="Q8073" i="1" s="1"/>
  <c r="N8074" i="1"/>
  <c r="Q8074" i="1" s="1"/>
  <c r="N8075" i="1"/>
  <c r="Q8075" i="1" s="1"/>
  <c r="N8076" i="1"/>
  <c r="Q8076" i="1" s="1"/>
  <c r="N8077" i="1"/>
  <c r="Q8077" i="1" s="1"/>
  <c r="N8078" i="1"/>
  <c r="Q8078" i="1" s="1"/>
  <c r="N8079" i="1"/>
  <c r="Q8079" i="1" s="1"/>
  <c r="N8080" i="1"/>
  <c r="Q8080" i="1" s="1"/>
  <c r="N8081" i="1"/>
  <c r="Q8081" i="1" s="1"/>
  <c r="N8082" i="1"/>
  <c r="Q8082" i="1" s="1"/>
  <c r="N8083" i="1"/>
  <c r="Q8083" i="1" s="1"/>
  <c r="N8084" i="1"/>
  <c r="Q8084" i="1" s="1"/>
  <c r="N8085" i="1"/>
  <c r="Q8085" i="1" s="1"/>
  <c r="N8086" i="1"/>
  <c r="Q8086" i="1" s="1"/>
  <c r="N8087" i="1"/>
  <c r="Q8087" i="1" s="1"/>
  <c r="N8088" i="1"/>
  <c r="Q8088" i="1" s="1"/>
  <c r="N8089" i="1"/>
  <c r="Q8089" i="1" s="1"/>
  <c r="N8090" i="1"/>
  <c r="Q8090" i="1" s="1"/>
  <c r="N8091" i="1"/>
  <c r="Q8091" i="1" s="1"/>
  <c r="N8092" i="1"/>
  <c r="Q8092" i="1" s="1"/>
  <c r="N8093" i="1"/>
  <c r="Q8093" i="1" s="1"/>
  <c r="N8094" i="1"/>
  <c r="Q8094" i="1" s="1"/>
  <c r="N8095" i="1"/>
  <c r="Q8095" i="1" s="1"/>
  <c r="N8096" i="1"/>
  <c r="Q8096" i="1" s="1"/>
  <c r="N8097" i="1"/>
  <c r="Q8097" i="1" s="1"/>
  <c r="N8098" i="1"/>
  <c r="Q8098" i="1" s="1"/>
  <c r="N8099" i="1"/>
  <c r="Q8099" i="1" s="1"/>
  <c r="N8100" i="1"/>
  <c r="Q8100" i="1" s="1"/>
  <c r="N8101" i="1"/>
  <c r="Q8101" i="1" s="1"/>
  <c r="N8102" i="1"/>
  <c r="Q8102" i="1" s="1"/>
  <c r="N8103" i="1"/>
  <c r="Q8103" i="1" s="1"/>
  <c r="N8104" i="1"/>
  <c r="Q8104" i="1" s="1"/>
  <c r="N8105" i="1"/>
  <c r="Q8105" i="1" s="1"/>
  <c r="N8106" i="1"/>
  <c r="Q8106" i="1" s="1"/>
  <c r="N8107" i="1"/>
  <c r="Q8107" i="1" s="1"/>
  <c r="N8108" i="1"/>
  <c r="Q8108" i="1" s="1"/>
  <c r="N8109" i="1"/>
  <c r="Q8109" i="1" s="1"/>
  <c r="N8110" i="1"/>
  <c r="Q8110" i="1" s="1"/>
  <c r="N8111" i="1"/>
  <c r="Q8111" i="1" s="1"/>
  <c r="N8112" i="1"/>
  <c r="Q8112" i="1" s="1"/>
  <c r="N8113" i="1"/>
  <c r="Q8113" i="1" s="1"/>
  <c r="N8114" i="1"/>
  <c r="Q8114" i="1" s="1"/>
  <c r="N8115" i="1"/>
  <c r="Q8115" i="1" s="1"/>
  <c r="N8116" i="1"/>
  <c r="Q8116" i="1" s="1"/>
  <c r="N8117" i="1"/>
  <c r="Q8117" i="1" s="1"/>
  <c r="N8118" i="1"/>
  <c r="Q8118" i="1" s="1"/>
  <c r="N8119" i="1"/>
  <c r="Q8119" i="1" s="1"/>
  <c r="N8120" i="1"/>
  <c r="Q8120" i="1" s="1"/>
  <c r="N8121" i="1"/>
  <c r="Q8121" i="1" s="1"/>
  <c r="N8122" i="1"/>
  <c r="Q8122" i="1" s="1"/>
  <c r="N8123" i="1"/>
  <c r="Q8123" i="1" s="1"/>
  <c r="N8124" i="1"/>
  <c r="Q8124" i="1" s="1"/>
  <c r="N8125" i="1"/>
  <c r="Q8125" i="1" s="1"/>
  <c r="N8126" i="1"/>
  <c r="Q8126" i="1" s="1"/>
  <c r="N8127" i="1"/>
  <c r="Q8127" i="1" s="1"/>
  <c r="N8128" i="1"/>
  <c r="Q8128" i="1" s="1"/>
  <c r="N8129" i="1"/>
  <c r="Q8129" i="1" s="1"/>
  <c r="N8130" i="1"/>
  <c r="Q8130" i="1" s="1"/>
  <c r="N8131" i="1"/>
  <c r="Q8131" i="1" s="1"/>
  <c r="N8132" i="1"/>
  <c r="Q8132" i="1" s="1"/>
  <c r="N8133" i="1"/>
  <c r="Q8133" i="1" s="1"/>
  <c r="N8134" i="1"/>
  <c r="Q8134" i="1" s="1"/>
  <c r="N8135" i="1"/>
  <c r="Q8135" i="1" s="1"/>
  <c r="N8136" i="1"/>
  <c r="Q8136" i="1" s="1"/>
  <c r="N8137" i="1"/>
  <c r="Q8137" i="1" s="1"/>
  <c r="N8138" i="1"/>
  <c r="Q8138" i="1" s="1"/>
  <c r="N8139" i="1"/>
  <c r="Q8139" i="1" s="1"/>
  <c r="N8140" i="1"/>
  <c r="Q8140" i="1" s="1"/>
  <c r="N8141" i="1"/>
  <c r="Q8141" i="1" s="1"/>
  <c r="N8142" i="1"/>
  <c r="Q8142" i="1" s="1"/>
  <c r="N8143" i="1"/>
  <c r="Q8143" i="1" s="1"/>
  <c r="N8144" i="1"/>
  <c r="Q8144" i="1" s="1"/>
  <c r="N8145" i="1"/>
  <c r="Q8145" i="1" s="1"/>
  <c r="N8146" i="1"/>
  <c r="Q8146" i="1" s="1"/>
  <c r="N8147" i="1"/>
  <c r="Q8147" i="1" s="1"/>
  <c r="N8148" i="1"/>
  <c r="Q8148" i="1" s="1"/>
  <c r="N8149" i="1"/>
  <c r="Q8149" i="1" s="1"/>
  <c r="N8150" i="1"/>
  <c r="Q8150" i="1" s="1"/>
  <c r="N8151" i="1"/>
  <c r="Q8151" i="1" s="1"/>
  <c r="N8152" i="1"/>
  <c r="Q8152" i="1" s="1"/>
  <c r="N8153" i="1"/>
  <c r="Q8153" i="1" s="1"/>
  <c r="N8154" i="1"/>
  <c r="Q8154" i="1" s="1"/>
  <c r="N8155" i="1"/>
  <c r="Q8155" i="1" s="1"/>
  <c r="N8156" i="1"/>
  <c r="Q8156" i="1" s="1"/>
  <c r="N8157" i="1"/>
  <c r="Q8157" i="1" s="1"/>
  <c r="N8158" i="1"/>
  <c r="Q8158" i="1" s="1"/>
  <c r="N8159" i="1"/>
  <c r="Q8159" i="1" s="1"/>
  <c r="N8160" i="1"/>
  <c r="Q8160" i="1" s="1"/>
  <c r="N8161" i="1"/>
  <c r="Q8161" i="1" s="1"/>
  <c r="N8162" i="1"/>
  <c r="Q8162" i="1" s="1"/>
  <c r="N8163" i="1"/>
  <c r="Q8163" i="1" s="1"/>
  <c r="N8164" i="1"/>
  <c r="Q8164" i="1" s="1"/>
  <c r="N8165" i="1"/>
  <c r="Q8165" i="1" s="1"/>
  <c r="N8166" i="1"/>
  <c r="Q8166" i="1" s="1"/>
  <c r="N8167" i="1"/>
  <c r="Q8167" i="1" s="1"/>
  <c r="N8168" i="1"/>
  <c r="Q8168" i="1" s="1"/>
  <c r="N8169" i="1"/>
  <c r="Q8169" i="1" s="1"/>
  <c r="N8170" i="1"/>
  <c r="Q8170" i="1" s="1"/>
  <c r="N8171" i="1"/>
  <c r="Q8171" i="1" s="1"/>
  <c r="N8172" i="1"/>
  <c r="Q8172" i="1" s="1"/>
  <c r="N8173" i="1"/>
  <c r="Q8173" i="1" s="1"/>
  <c r="N8174" i="1"/>
  <c r="Q8174" i="1" s="1"/>
  <c r="N8175" i="1"/>
  <c r="Q8175" i="1" s="1"/>
  <c r="N8176" i="1"/>
  <c r="Q8176" i="1" s="1"/>
  <c r="N8177" i="1"/>
  <c r="Q8177" i="1" s="1"/>
  <c r="N8178" i="1"/>
  <c r="Q8178" i="1" s="1"/>
  <c r="N8179" i="1"/>
  <c r="Q8179" i="1" s="1"/>
  <c r="N8180" i="1"/>
  <c r="Q8180" i="1" s="1"/>
  <c r="N8181" i="1"/>
  <c r="Q8181" i="1" s="1"/>
  <c r="N8182" i="1"/>
  <c r="Q8182" i="1" s="1"/>
  <c r="N8183" i="1"/>
  <c r="Q8183" i="1" s="1"/>
  <c r="N8184" i="1"/>
  <c r="Q8184" i="1" s="1"/>
  <c r="N8185" i="1"/>
  <c r="Q8185" i="1" s="1"/>
  <c r="N8186" i="1"/>
  <c r="Q8186" i="1" s="1"/>
  <c r="N8187" i="1"/>
  <c r="Q8187" i="1" s="1"/>
  <c r="N8188" i="1"/>
  <c r="Q8188" i="1" s="1"/>
  <c r="N8189" i="1"/>
  <c r="Q8189" i="1" s="1"/>
  <c r="N8190" i="1"/>
  <c r="Q8190" i="1" s="1"/>
  <c r="N8191" i="1"/>
  <c r="Q8191" i="1" s="1"/>
  <c r="N8192" i="1"/>
  <c r="Q8192" i="1" s="1"/>
  <c r="N8193" i="1"/>
  <c r="Q8193" i="1" s="1"/>
  <c r="N8194" i="1"/>
  <c r="Q8194" i="1" s="1"/>
  <c r="N8195" i="1"/>
  <c r="Q8195" i="1" s="1"/>
  <c r="N8196" i="1"/>
  <c r="Q8196" i="1" s="1"/>
  <c r="N8197" i="1"/>
  <c r="Q8197" i="1" s="1"/>
  <c r="N8198" i="1"/>
  <c r="Q8198" i="1" s="1"/>
  <c r="N8199" i="1"/>
  <c r="Q8199" i="1" s="1"/>
  <c r="N8200" i="1"/>
  <c r="Q8200" i="1" s="1"/>
  <c r="AC150" i="1"/>
  <c r="AD150" i="1" s="1"/>
  <c r="AB150" i="1"/>
  <c r="N7471" i="1"/>
  <c r="Q7471" i="1" s="1"/>
  <c r="N7472" i="1"/>
  <c r="Q7472" i="1" s="1"/>
  <c r="N7473" i="1"/>
  <c r="Q7473" i="1" s="1"/>
  <c r="N7474" i="1"/>
  <c r="Q7474" i="1" s="1"/>
  <c r="N7475" i="1"/>
  <c r="Q7475" i="1" s="1"/>
  <c r="N7476" i="1"/>
  <c r="Q7476" i="1" s="1"/>
  <c r="N7477" i="1"/>
  <c r="Q7477" i="1" s="1"/>
  <c r="N7478" i="1"/>
  <c r="Q7478" i="1" s="1"/>
  <c r="N7479" i="1"/>
  <c r="Q7479" i="1" s="1"/>
  <c r="N7480" i="1"/>
  <c r="Q7480" i="1" s="1"/>
  <c r="N7481" i="1"/>
  <c r="Q7481" i="1" s="1"/>
  <c r="N7482" i="1"/>
  <c r="Q7482" i="1" s="1"/>
  <c r="N7483" i="1"/>
  <c r="Q7483" i="1" s="1"/>
  <c r="N7484" i="1"/>
  <c r="Q7484" i="1" s="1"/>
  <c r="N7485" i="1"/>
  <c r="Q7485" i="1" s="1"/>
  <c r="N7486" i="1"/>
  <c r="Q7486" i="1" s="1"/>
  <c r="N7487" i="1"/>
  <c r="Q7487" i="1" s="1"/>
  <c r="N7488" i="1"/>
  <c r="Q7488" i="1" s="1"/>
  <c r="N7489" i="1"/>
  <c r="Q7489" i="1" s="1"/>
  <c r="N7490" i="1"/>
  <c r="Q7490" i="1" s="1"/>
  <c r="N7491" i="1"/>
  <c r="Q7491" i="1" s="1"/>
  <c r="N7492" i="1"/>
  <c r="Q7492" i="1" s="1"/>
  <c r="N7493" i="1"/>
  <c r="Q7493" i="1" s="1"/>
  <c r="N7494" i="1"/>
  <c r="Q7494" i="1" s="1"/>
  <c r="N7495" i="1"/>
  <c r="Q7495" i="1" s="1"/>
  <c r="N7496" i="1"/>
  <c r="Q7496" i="1" s="1"/>
  <c r="N7497" i="1"/>
  <c r="Q7497" i="1" s="1"/>
  <c r="N7498" i="1"/>
  <c r="Q7498" i="1" s="1"/>
  <c r="N7499" i="1"/>
  <c r="Q7499" i="1" s="1"/>
  <c r="N7500" i="1"/>
  <c r="Q7500" i="1" s="1"/>
  <c r="N7501" i="1"/>
  <c r="Q7501" i="1" s="1"/>
  <c r="N7502" i="1"/>
  <c r="Q7502" i="1" s="1"/>
  <c r="N7503" i="1"/>
  <c r="Q7503" i="1" s="1"/>
  <c r="N7504" i="1"/>
  <c r="Q7504" i="1" s="1"/>
  <c r="N7505" i="1"/>
  <c r="Q7505" i="1" s="1"/>
  <c r="N7506" i="1"/>
  <c r="Q7506" i="1" s="1"/>
  <c r="N7507" i="1"/>
  <c r="Q7507" i="1" s="1"/>
  <c r="N7508" i="1"/>
  <c r="Q7508" i="1" s="1"/>
  <c r="N7509" i="1"/>
  <c r="Q7509" i="1" s="1"/>
  <c r="N7510" i="1"/>
  <c r="Q7510" i="1" s="1"/>
  <c r="N7511" i="1"/>
  <c r="Q7511" i="1" s="1"/>
  <c r="N7512" i="1"/>
  <c r="Q7512" i="1" s="1"/>
  <c r="N7513" i="1"/>
  <c r="Q7513" i="1" s="1"/>
  <c r="N7514" i="1"/>
  <c r="Q7514" i="1" s="1"/>
  <c r="N7515" i="1"/>
  <c r="Q7515" i="1" s="1"/>
  <c r="N7516" i="1"/>
  <c r="Q7516" i="1" s="1"/>
  <c r="N7517" i="1"/>
  <c r="Q7517" i="1" s="1"/>
  <c r="N7518" i="1"/>
  <c r="Q7518" i="1" s="1"/>
  <c r="N7519" i="1"/>
  <c r="Q7519" i="1" s="1"/>
  <c r="N7520" i="1"/>
  <c r="Q7520" i="1" s="1"/>
  <c r="N7521" i="1"/>
  <c r="Q7521" i="1" s="1"/>
  <c r="N7522" i="1"/>
  <c r="Q7522" i="1" s="1"/>
  <c r="N7523" i="1"/>
  <c r="Q7523" i="1" s="1"/>
  <c r="N7524" i="1"/>
  <c r="Q7524" i="1" s="1"/>
  <c r="N7525" i="1"/>
  <c r="Q7525" i="1" s="1"/>
  <c r="N7526" i="1"/>
  <c r="Q7526" i="1" s="1"/>
  <c r="N7527" i="1"/>
  <c r="Q7527" i="1" s="1"/>
  <c r="N7528" i="1"/>
  <c r="Q7528" i="1" s="1"/>
  <c r="N7529" i="1"/>
  <c r="Q7529" i="1" s="1"/>
  <c r="N7530" i="1"/>
  <c r="Q7530" i="1" s="1"/>
  <c r="N7531" i="1"/>
  <c r="Q7531" i="1" s="1"/>
  <c r="N7532" i="1"/>
  <c r="Q7532" i="1" s="1"/>
  <c r="N7533" i="1"/>
  <c r="Q7533" i="1" s="1"/>
  <c r="N7534" i="1"/>
  <c r="Q7534" i="1" s="1"/>
  <c r="N7535" i="1"/>
  <c r="Q7535" i="1" s="1"/>
  <c r="N7536" i="1"/>
  <c r="Q7536" i="1" s="1"/>
  <c r="N7537" i="1"/>
  <c r="Q7537" i="1" s="1"/>
  <c r="N7538" i="1"/>
  <c r="Q7538" i="1" s="1"/>
  <c r="N7539" i="1"/>
  <c r="Q7539" i="1" s="1"/>
  <c r="N7540" i="1"/>
  <c r="Q7540" i="1" s="1"/>
  <c r="N7541" i="1"/>
  <c r="Q7541" i="1" s="1"/>
  <c r="N7542" i="1"/>
  <c r="Q7542" i="1" s="1"/>
  <c r="N7543" i="1"/>
  <c r="Q7543" i="1" s="1"/>
  <c r="N7544" i="1"/>
  <c r="Q7544" i="1" s="1"/>
  <c r="N7545" i="1"/>
  <c r="Q7545" i="1" s="1"/>
  <c r="N7546" i="1"/>
  <c r="Q7546" i="1" s="1"/>
  <c r="N7547" i="1"/>
  <c r="Q7547" i="1" s="1"/>
  <c r="N7548" i="1"/>
  <c r="Q7548" i="1" s="1"/>
  <c r="N7549" i="1"/>
  <c r="Q7549" i="1" s="1"/>
  <c r="N7550" i="1"/>
  <c r="Q7550" i="1" s="1"/>
  <c r="N7551" i="1"/>
  <c r="Q7551" i="1" s="1"/>
  <c r="N7552" i="1"/>
  <c r="Q7552" i="1" s="1"/>
  <c r="N7553" i="1"/>
  <c r="Q7553" i="1" s="1"/>
  <c r="N7554" i="1"/>
  <c r="Q7554" i="1" s="1"/>
  <c r="N7555" i="1"/>
  <c r="Q7555" i="1" s="1"/>
  <c r="N7556" i="1"/>
  <c r="Q7556" i="1" s="1"/>
  <c r="N7557" i="1"/>
  <c r="Q7557" i="1" s="1"/>
  <c r="N7558" i="1"/>
  <c r="Q7558" i="1" s="1"/>
  <c r="N7559" i="1"/>
  <c r="Q7559" i="1" s="1"/>
  <c r="N7560" i="1"/>
  <c r="Q7560" i="1" s="1"/>
  <c r="N7561" i="1"/>
  <c r="Q7561" i="1" s="1"/>
  <c r="N7562" i="1"/>
  <c r="Q7562" i="1" s="1"/>
  <c r="N7563" i="1"/>
  <c r="Q7563" i="1" s="1"/>
  <c r="N7564" i="1"/>
  <c r="Q7564" i="1" s="1"/>
  <c r="N7565" i="1"/>
  <c r="Q7565" i="1" s="1"/>
  <c r="N7566" i="1"/>
  <c r="Q7566" i="1" s="1"/>
  <c r="N7567" i="1"/>
  <c r="Q7567" i="1" s="1"/>
  <c r="N7568" i="1"/>
  <c r="Q7568" i="1" s="1"/>
  <c r="N7569" i="1"/>
  <c r="Q7569" i="1" s="1"/>
  <c r="N7570" i="1"/>
  <c r="Q7570" i="1" s="1"/>
  <c r="N7571" i="1"/>
  <c r="Q7571" i="1" s="1"/>
  <c r="N7572" i="1"/>
  <c r="Q7572" i="1" s="1"/>
  <c r="N7573" i="1"/>
  <c r="Q7573" i="1" s="1"/>
  <c r="N7574" i="1"/>
  <c r="Q7574" i="1" s="1"/>
  <c r="N7575" i="1"/>
  <c r="Q7575" i="1" s="1"/>
  <c r="N7576" i="1"/>
  <c r="Q7576" i="1" s="1"/>
  <c r="N7577" i="1"/>
  <c r="Q7577" i="1" s="1"/>
  <c r="N7578" i="1"/>
  <c r="Q7578" i="1" s="1"/>
  <c r="N7579" i="1"/>
  <c r="Q7579" i="1" s="1"/>
  <c r="N7580" i="1"/>
  <c r="Q7580" i="1" s="1"/>
  <c r="N7581" i="1"/>
  <c r="Q7581" i="1" s="1"/>
  <c r="N7582" i="1"/>
  <c r="Q7582" i="1" s="1"/>
  <c r="N7583" i="1"/>
  <c r="Q7583" i="1" s="1"/>
  <c r="N7584" i="1"/>
  <c r="Q7584" i="1" s="1"/>
  <c r="N7585" i="1"/>
  <c r="Q7585" i="1" s="1"/>
  <c r="N7586" i="1"/>
  <c r="Q7586" i="1" s="1"/>
  <c r="N7587" i="1"/>
  <c r="Q7587" i="1" s="1"/>
  <c r="N7588" i="1"/>
  <c r="Q7588" i="1" s="1"/>
  <c r="N7589" i="1"/>
  <c r="Q7589" i="1" s="1"/>
  <c r="N7590" i="1"/>
  <c r="Q7590" i="1" s="1"/>
  <c r="N7591" i="1"/>
  <c r="Q7591" i="1" s="1"/>
  <c r="N7592" i="1"/>
  <c r="Q7592" i="1" s="1"/>
  <c r="N7593" i="1"/>
  <c r="Q7593" i="1" s="1"/>
  <c r="N7594" i="1"/>
  <c r="Q7594" i="1" s="1"/>
  <c r="N7595" i="1"/>
  <c r="Q7595" i="1" s="1"/>
  <c r="N7596" i="1"/>
  <c r="Q7596" i="1" s="1"/>
  <c r="N7597" i="1"/>
  <c r="Q7597" i="1" s="1"/>
  <c r="N7598" i="1"/>
  <c r="Q7598" i="1" s="1"/>
  <c r="N7599" i="1"/>
  <c r="Q7599" i="1" s="1"/>
  <c r="N7600" i="1"/>
  <c r="Q7600" i="1" s="1"/>
  <c r="N7601" i="1"/>
  <c r="Q7601" i="1" s="1"/>
  <c r="N7602" i="1"/>
  <c r="Q7602" i="1" s="1"/>
  <c r="N7603" i="1"/>
  <c r="Q7603" i="1" s="1"/>
  <c r="N7604" i="1"/>
  <c r="Q7604" i="1" s="1"/>
  <c r="N7605" i="1"/>
  <c r="Q7605" i="1" s="1"/>
  <c r="N7606" i="1"/>
  <c r="Q7606" i="1" s="1"/>
  <c r="N7607" i="1"/>
  <c r="Q7607" i="1" s="1"/>
  <c r="N7608" i="1"/>
  <c r="Q7608" i="1" s="1"/>
  <c r="N7609" i="1"/>
  <c r="Q7609" i="1" s="1"/>
  <c r="N7610" i="1"/>
  <c r="Q7610" i="1" s="1"/>
  <c r="N7611" i="1"/>
  <c r="Q7611" i="1" s="1"/>
  <c r="N7612" i="1"/>
  <c r="Q7612" i="1" s="1"/>
  <c r="N7613" i="1"/>
  <c r="Q7613" i="1" s="1"/>
  <c r="N7614" i="1"/>
  <c r="Q7614" i="1" s="1"/>
  <c r="N7615" i="1"/>
  <c r="Q7615" i="1" s="1"/>
  <c r="N7616" i="1"/>
  <c r="Q7616" i="1" s="1"/>
  <c r="N7617" i="1"/>
  <c r="Q7617" i="1" s="1"/>
  <c r="N7618" i="1"/>
  <c r="Q7618" i="1" s="1"/>
  <c r="N7619" i="1"/>
  <c r="Q7619" i="1" s="1"/>
  <c r="N7620" i="1"/>
  <c r="Q7620" i="1" s="1"/>
  <c r="N7621" i="1"/>
  <c r="Q7621" i="1" s="1"/>
  <c r="N7622" i="1"/>
  <c r="Q7622" i="1" s="1"/>
  <c r="N7623" i="1"/>
  <c r="Q7623" i="1" s="1"/>
  <c r="N7624" i="1"/>
  <c r="Q7624" i="1" s="1"/>
  <c r="N7625" i="1"/>
  <c r="Q7625" i="1" s="1"/>
  <c r="N7626" i="1"/>
  <c r="Q7626" i="1" s="1"/>
  <c r="N7627" i="1"/>
  <c r="Q7627" i="1" s="1"/>
  <c r="N7628" i="1"/>
  <c r="Q7628" i="1" s="1"/>
  <c r="N7629" i="1"/>
  <c r="Q7629" i="1" s="1"/>
  <c r="N7630" i="1"/>
  <c r="Q7630" i="1" s="1"/>
  <c r="N7631" i="1"/>
  <c r="Q7631" i="1" s="1"/>
  <c r="N7632" i="1"/>
  <c r="Q7632" i="1" s="1"/>
  <c r="N7633" i="1"/>
  <c r="Q7633" i="1" s="1"/>
  <c r="N7634" i="1"/>
  <c r="Q7634" i="1" s="1"/>
  <c r="N7635" i="1"/>
  <c r="Q7635" i="1" s="1"/>
  <c r="N7636" i="1"/>
  <c r="Q7636" i="1" s="1"/>
  <c r="N7637" i="1"/>
  <c r="Q7637" i="1" s="1"/>
  <c r="N7638" i="1"/>
  <c r="Q7638" i="1" s="1"/>
  <c r="N7639" i="1"/>
  <c r="Q7639" i="1" s="1"/>
  <c r="N7640" i="1"/>
  <c r="Q7640" i="1" s="1"/>
  <c r="N7641" i="1"/>
  <c r="Q7641" i="1" s="1"/>
  <c r="N7642" i="1"/>
  <c r="Q7642" i="1" s="1"/>
  <c r="N7643" i="1"/>
  <c r="Q7643" i="1" s="1"/>
  <c r="N7644" i="1"/>
  <c r="Q7644" i="1" s="1"/>
  <c r="N7645" i="1"/>
  <c r="Q7645" i="1" s="1"/>
  <c r="N7646" i="1"/>
  <c r="Q7646" i="1" s="1"/>
  <c r="N7647" i="1"/>
  <c r="Q7647" i="1" s="1"/>
  <c r="N7648" i="1"/>
  <c r="Q7648" i="1" s="1"/>
  <c r="N7649" i="1"/>
  <c r="Q7649" i="1" s="1"/>
  <c r="N7650" i="1"/>
  <c r="Q7650" i="1" s="1"/>
  <c r="N7651" i="1"/>
  <c r="Q7651" i="1" s="1"/>
  <c r="N7652" i="1"/>
  <c r="Q7652" i="1" s="1"/>
  <c r="N7653" i="1"/>
  <c r="Q7653" i="1" s="1"/>
  <c r="N7654" i="1"/>
  <c r="Q7654" i="1" s="1"/>
  <c r="N7655" i="1"/>
  <c r="Q7655" i="1" s="1"/>
  <c r="N7656" i="1"/>
  <c r="Q7656" i="1" s="1"/>
  <c r="N7657" i="1"/>
  <c r="Q7657" i="1" s="1"/>
  <c r="N7658" i="1"/>
  <c r="Q7658" i="1" s="1"/>
  <c r="N7659" i="1"/>
  <c r="Q7659" i="1" s="1"/>
  <c r="N7660" i="1"/>
  <c r="Q7660" i="1" s="1"/>
  <c r="N7661" i="1"/>
  <c r="Q7661" i="1" s="1"/>
  <c r="N7662" i="1"/>
  <c r="Q7662" i="1" s="1"/>
  <c r="N7663" i="1"/>
  <c r="Q7663" i="1" s="1"/>
  <c r="N7664" i="1"/>
  <c r="Q7664" i="1" s="1"/>
  <c r="N7665" i="1"/>
  <c r="Q7665" i="1" s="1"/>
  <c r="N7666" i="1"/>
  <c r="Q7666" i="1" s="1"/>
  <c r="N7667" i="1"/>
  <c r="Q7667" i="1" s="1"/>
  <c r="N7668" i="1"/>
  <c r="Q7668" i="1" s="1"/>
  <c r="N7669" i="1"/>
  <c r="Q7669" i="1" s="1"/>
  <c r="N7670" i="1"/>
  <c r="Q7670" i="1" s="1"/>
  <c r="N7671" i="1"/>
  <c r="Q7671" i="1" s="1"/>
  <c r="N7672" i="1"/>
  <c r="Q7672" i="1" s="1"/>
  <c r="N7673" i="1"/>
  <c r="Q7673" i="1" s="1"/>
  <c r="N7674" i="1"/>
  <c r="Q7674" i="1" s="1"/>
  <c r="N7675" i="1"/>
  <c r="Q7675" i="1" s="1"/>
  <c r="N7676" i="1"/>
  <c r="Q7676" i="1" s="1"/>
  <c r="N7677" i="1"/>
  <c r="Q7677" i="1" s="1"/>
  <c r="N7678" i="1"/>
  <c r="Q7678" i="1" s="1"/>
  <c r="N7679" i="1"/>
  <c r="Q7679" i="1" s="1"/>
  <c r="N7680" i="1"/>
  <c r="Q7680" i="1" s="1"/>
  <c r="N7681" i="1"/>
  <c r="Q7681" i="1" s="1"/>
  <c r="N7682" i="1"/>
  <c r="Q7682" i="1" s="1"/>
  <c r="N7683" i="1"/>
  <c r="Q7683" i="1" s="1"/>
  <c r="N7684" i="1"/>
  <c r="Q7684" i="1" s="1"/>
  <c r="N7685" i="1"/>
  <c r="Q7685" i="1" s="1"/>
  <c r="N7686" i="1"/>
  <c r="Q7686" i="1" s="1"/>
  <c r="N7687" i="1"/>
  <c r="Q7687" i="1" s="1"/>
  <c r="N7688" i="1"/>
  <c r="Q7688" i="1" s="1"/>
  <c r="N7689" i="1"/>
  <c r="Q7689" i="1" s="1"/>
  <c r="N7690" i="1"/>
  <c r="Q7690" i="1" s="1"/>
  <c r="N7691" i="1"/>
  <c r="Q7691" i="1" s="1"/>
  <c r="N7692" i="1"/>
  <c r="Q7692" i="1" s="1"/>
  <c r="N7693" i="1"/>
  <c r="Q7693" i="1" s="1"/>
  <c r="N7694" i="1"/>
  <c r="Q7694" i="1" s="1"/>
  <c r="N7695" i="1"/>
  <c r="Q7695" i="1" s="1"/>
  <c r="N7696" i="1"/>
  <c r="Q7696" i="1" s="1"/>
  <c r="N7697" i="1"/>
  <c r="Q7697" i="1" s="1"/>
  <c r="N7698" i="1"/>
  <c r="Q7698" i="1" s="1"/>
  <c r="N7699" i="1"/>
  <c r="Q7699" i="1" s="1"/>
  <c r="N7700" i="1"/>
  <c r="Q7700" i="1" s="1"/>
  <c r="N7701" i="1"/>
  <c r="Q7701" i="1" s="1"/>
  <c r="N7702" i="1"/>
  <c r="Q7702" i="1" s="1"/>
  <c r="N7703" i="1"/>
  <c r="Q7703" i="1" s="1"/>
  <c r="N7704" i="1"/>
  <c r="Q7704" i="1" s="1"/>
  <c r="N7705" i="1"/>
  <c r="Q7705" i="1" s="1"/>
  <c r="N7706" i="1"/>
  <c r="Q7706" i="1" s="1"/>
  <c r="N7707" i="1"/>
  <c r="Q7707" i="1" s="1"/>
  <c r="N7708" i="1"/>
  <c r="Q7708" i="1" s="1"/>
  <c r="N7709" i="1"/>
  <c r="Q7709" i="1" s="1"/>
  <c r="N7710" i="1"/>
  <c r="Q7710" i="1" s="1"/>
  <c r="N7711" i="1"/>
  <c r="Q7711" i="1" s="1"/>
  <c r="N7712" i="1"/>
  <c r="Q7712" i="1" s="1"/>
  <c r="N7713" i="1"/>
  <c r="Q7713" i="1" s="1"/>
  <c r="N7714" i="1"/>
  <c r="Q7714" i="1" s="1"/>
  <c r="N7715" i="1"/>
  <c r="Q7715" i="1" s="1"/>
  <c r="N7716" i="1"/>
  <c r="Q7716" i="1" s="1"/>
  <c r="N7717" i="1"/>
  <c r="Q7717" i="1" s="1"/>
  <c r="N7718" i="1"/>
  <c r="Q7718" i="1" s="1"/>
  <c r="N7719" i="1"/>
  <c r="Q7719" i="1" s="1"/>
  <c r="N7720" i="1"/>
  <c r="Q7720" i="1" s="1"/>
  <c r="N7721" i="1"/>
  <c r="Q7721" i="1" s="1"/>
  <c r="N7722" i="1"/>
  <c r="Q7722" i="1" s="1"/>
  <c r="N7723" i="1"/>
  <c r="Q7723" i="1" s="1"/>
  <c r="N7724" i="1"/>
  <c r="Q7724" i="1" s="1"/>
  <c r="N7725" i="1"/>
  <c r="Q7725" i="1" s="1"/>
  <c r="N7726" i="1"/>
  <c r="Q7726" i="1" s="1"/>
  <c r="N7727" i="1"/>
  <c r="Q7727" i="1" s="1"/>
  <c r="N7728" i="1"/>
  <c r="Q7728" i="1" s="1"/>
  <c r="N7729" i="1"/>
  <c r="Q7729" i="1" s="1"/>
  <c r="N7730" i="1"/>
  <c r="Q7730" i="1" s="1"/>
  <c r="N7731" i="1"/>
  <c r="Q7731" i="1" s="1"/>
  <c r="N7732" i="1"/>
  <c r="Q7732" i="1" s="1"/>
  <c r="N7733" i="1"/>
  <c r="Q7733" i="1" s="1"/>
  <c r="N7734" i="1"/>
  <c r="Q7734" i="1" s="1"/>
  <c r="N7735" i="1"/>
  <c r="Q7735" i="1" s="1"/>
  <c r="N7736" i="1"/>
  <c r="Q7736" i="1" s="1"/>
  <c r="N7737" i="1"/>
  <c r="Q7737" i="1" s="1"/>
  <c r="N7738" i="1"/>
  <c r="Q7738" i="1" s="1"/>
  <c r="N7739" i="1"/>
  <c r="Q7739" i="1" s="1"/>
  <c r="N7740" i="1"/>
  <c r="Q7740" i="1" s="1"/>
  <c r="N7741" i="1"/>
  <c r="Q7741" i="1" s="1"/>
  <c r="N7742" i="1"/>
  <c r="Q7742" i="1" s="1"/>
  <c r="N7743" i="1"/>
  <c r="Q7743" i="1" s="1"/>
  <c r="N7744" i="1"/>
  <c r="Q7744" i="1" s="1"/>
  <c r="N7745" i="1"/>
  <c r="Q7745" i="1" s="1"/>
  <c r="N7746" i="1"/>
  <c r="Q7746" i="1" s="1"/>
  <c r="N7747" i="1"/>
  <c r="Q7747" i="1" s="1"/>
  <c r="N7748" i="1"/>
  <c r="Q7748" i="1" s="1"/>
  <c r="N7749" i="1"/>
  <c r="Q7749" i="1" s="1"/>
  <c r="N7750" i="1"/>
  <c r="Q7750" i="1" s="1"/>
  <c r="N7751" i="1"/>
  <c r="Q7751" i="1" s="1"/>
  <c r="N7752" i="1"/>
  <c r="Q7752" i="1" s="1"/>
  <c r="N7753" i="1"/>
  <c r="Q7753" i="1" s="1"/>
  <c r="N7754" i="1"/>
  <c r="Q7754" i="1" s="1"/>
  <c r="N7755" i="1"/>
  <c r="Q7755" i="1" s="1"/>
  <c r="N7756" i="1"/>
  <c r="Q7756" i="1" s="1"/>
  <c r="N7757" i="1"/>
  <c r="Q7757" i="1" s="1"/>
  <c r="N7758" i="1"/>
  <c r="Q7758" i="1" s="1"/>
  <c r="N7759" i="1"/>
  <c r="Q7759" i="1" s="1"/>
  <c r="N7760" i="1"/>
  <c r="Q7760" i="1" s="1"/>
  <c r="N7761" i="1"/>
  <c r="Q7761" i="1" s="1"/>
  <c r="N7762" i="1"/>
  <c r="Q7762" i="1" s="1"/>
  <c r="N7763" i="1"/>
  <c r="Q7763" i="1" s="1"/>
  <c r="N7764" i="1"/>
  <c r="Q7764" i="1" s="1"/>
  <c r="N7765" i="1"/>
  <c r="Q7765" i="1" s="1"/>
  <c r="N7766" i="1"/>
  <c r="Q7766" i="1" s="1"/>
  <c r="N7767" i="1"/>
  <c r="Q7767" i="1" s="1"/>
  <c r="N7768" i="1"/>
  <c r="Q7768" i="1" s="1"/>
  <c r="N7769" i="1"/>
  <c r="Q7769" i="1" s="1"/>
  <c r="N7770" i="1"/>
  <c r="Q7770" i="1" s="1"/>
  <c r="N7771" i="1"/>
  <c r="Q7771" i="1" s="1"/>
  <c r="N7772" i="1"/>
  <c r="Q7772" i="1" s="1"/>
  <c r="N7773" i="1"/>
  <c r="Q7773" i="1" s="1"/>
  <c r="N7774" i="1"/>
  <c r="Q7774" i="1" s="1"/>
  <c r="N7775" i="1"/>
  <c r="Q7775" i="1" s="1"/>
  <c r="N7776" i="1"/>
  <c r="Q7776" i="1" s="1"/>
  <c r="N7777" i="1"/>
  <c r="Q7777" i="1" s="1"/>
  <c r="N7778" i="1"/>
  <c r="Q7778" i="1" s="1"/>
  <c r="N7779" i="1"/>
  <c r="Q7779" i="1" s="1"/>
  <c r="N7780" i="1"/>
  <c r="Q7780" i="1" s="1"/>
  <c r="N7781" i="1"/>
  <c r="Q7781" i="1" s="1"/>
  <c r="N7782" i="1"/>
  <c r="Q7782" i="1" s="1"/>
  <c r="N7783" i="1"/>
  <c r="Q7783" i="1" s="1"/>
  <c r="N7784" i="1"/>
  <c r="Q7784" i="1" s="1"/>
  <c r="N7785" i="1"/>
  <c r="Q7785" i="1" s="1"/>
  <c r="N7786" i="1"/>
  <c r="Q7786" i="1" s="1"/>
  <c r="N7787" i="1"/>
  <c r="Q7787" i="1" s="1"/>
  <c r="N7788" i="1"/>
  <c r="Q7788" i="1" s="1"/>
  <c r="N7789" i="1"/>
  <c r="Q7789" i="1" s="1"/>
  <c r="N7790" i="1"/>
  <c r="Q7790" i="1" s="1"/>
  <c r="N7791" i="1"/>
  <c r="Q7791" i="1" s="1"/>
  <c r="N7792" i="1"/>
  <c r="Q7792" i="1" s="1"/>
  <c r="N7793" i="1"/>
  <c r="Q7793" i="1" s="1"/>
  <c r="N7794" i="1"/>
  <c r="Q7794" i="1" s="1"/>
  <c r="N7795" i="1"/>
  <c r="Q7795" i="1" s="1"/>
  <c r="N7796" i="1"/>
  <c r="Q7796" i="1" s="1"/>
  <c r="N7797" i="1"/>
  <c r="Q7797" i="1" s="1"/>
  <c r="N7798" i="1"/>
  <c r="Q7798" i="1" s="1"/>
  <c r="N7799" i="1"/>
  <c r="Q7799" i="1" s="1"/>
  <c r="N7800" i="1"/>
  <c r="Q7800" i="1" s="1"/>
  <c r="N7801" i="1"/>
  <c r="Q7801" i="1" s="1"/>
  <c r="N7802" i="1"/>
  <c r="Q7802" i="1" s="1"/>
  <c r="N7803" i="1"/>
  <c r="Q7803" i="1" s="1"/>
  <c r="N7804" i="1"/>
  <c r="Q7804" i="1" s="1"/>
  <c r="N7805" i="1"/>
  <c r="Q7805" i="1" s="1"/>
  <c r="N7806" i="1"/>
  <c r="Q7806" i="1" s="1"/>
  <c r="N7807" i="1"/>
  <c r="Q7807" i="1" s="1"/>
  <c r="N7808" i="1"/>
  <c r="Q7808" i="1" s="1"/>
  <c r="N7809" i="1"/>
  <c r="Q7809" i="1" s="1"/>
  <c r="N7810" i="1"/>
  <c r="Q7810" i="1" s="1"/>
  <c r="N7811" i="1"/>
  <c r="Q7811" i="1" s="1"/>
  <c r="N7812" i="1"/>
  <c r="Q7812" i="1" s="1"/>
  <c r="N7813" i="1"/>
  <c r="Q7813" i="1" s="1"/>
  <c r="N7814" i="1"/>
  <c r="Q7814" i="1" s="1"/>
  <c r="N7815" i="1"/>
  <c r="Q7815" i="1" s="1"/>
  <c r="N7816" i="1"/>
  <c r="Q7816" i="1" s="1"/>
  <c r="N7817" i="1"/>
  <c r="Q7817" i="1" s="1"/>
  <c r="N7818" i="1"/>
  <c r="Q7818" i="1" s="1"/>
  <c r="N7819" i="1"/>
  <c r="Q7819" i="1" s="1"/>
  <c r="N7820" i="1"/>
  <c r="Q7820" i="1" s="1"/>
  <c r="N7821" i="1"/>
  <c r="Q7821" i="1" s="1"/>
  <c r="N7822" i="1"/>
  <c r="Q7822" i="1" s="1"/>
  <c r="N7823" i="1"/>
  <c r="Q7823" i="1" s="1"/>
  <c r="N7824" i="1"/>
  <c r="Q7824" i="1" s="1"/>
  <c r="N7825" i="1"/>
  <c r="Q7825" i="1" s="1"/>
  <c r="N7826" i="1"/>
  <c r="Q7826" i="1" s="1"/>
  <c r="N7827" i="1"/>
  <c r="Q7827" i="1" s="1"/>
  <c r="N7828" i="1"/>
  <c r="Q7828" i="1" s="1"/>
  <c r="N7829" i="1"/>
  <c r="Q7829" i="1" s="1"/>
  <c r="N7830" i="1"/>
  <c r="Q7830" i="1" s="1"/>
  <c r="N7831" i="1"/>
  <c r="Q7831" i="1" s="1"/>
  <c r="N7832" i="1"/>
  <c r="Q7832" i="1" s="1"/>
  <c r="N7833" i="1"/>
  <c r="Q7833" i="1" s="1"/>
  <c r="N7834" i="1"/>
  <c r="Q7834" i="1" s="1"/>
  <c r="N7835" i="1"/>
  <c r="Q7835" i="1" s="1"/>
  <c r="J3088" i="1"/>
  <c r="K3088" i="1" s="1"/>
  <c r="J3089" i="1"/>
  <c r="K3089" i="1" s="1"/>
  <c r="J3090" i="1"/>
  <c r="K3090" i="1" s="1"/>
  <c r="J3091" i="1"/>
  <c r="K3091" i="1" s="1"/>
  <c r="J3092" i="1"/>
  <c r="K3092" i="1" s="1"/>
  <c r="J3093" i="1"/>
  <c r="K3093" i="1" s="1"/>
  <c r="J3094" i="1"/>
  <c r="K3094" i="1" s="1"/>
  <c r="J3095" i="1"/>
  <c r="K3095" i="1" s="1"/>
  <c r="J3096" i="1"/>
  <c r="K3096" i="1" s="1"/>
  <c r="J3097" i="1"/>
  <c r="K3097" i="1" s="1"/>
  <c r="J3098" i="1"/>
  <c r="K3098" i="1" s="1"/>
  <c r="J3099" i="1"/>
  <c r="K3099" i="1" s="1"/>
  <c r="J3100" i="1"/>
  <c r="K3100" i="1" s="1"/>
  <c r="J3101" i="1"/>
  <c r="K3101" i="1" s="1"/>
  <c r="J3102" i="1"/>
  <c r="K3102" i="1" s="1"/>
  <c r="J3103" i="1"/>
  <c r="K3103" i="1" s="1"/>
  <c r="J3104" i="1"/>
  <c r="K3104" i="1" s="1"/>
  <c r="J3105" i="1"/>
  <c r="K3105" i="1" s="1"/>
  <c r="J3106" i="1"/>
  <c r="K3106" i="1" s="1"/>
  <c r="J3107" i="1"/>
  <c r="K3107" i="1" s="1"/>
  <c r="J3108" i="1"/>
  <c r="K3108" i="1" s="1"/>
  <c r="J3109" i="1"/>
  <c r="K3109" i="1" s="1"/>
  <c r="J3110" i="1"/>
  <c r="K3110" i="1" s="1"/>
  <c r="J3111" i="1"/>
  <c r="K3111" i="1" s="1"/>
  <c r="J3112" i="1"/>
  <c r="K3112" i="1" s="1"/>
  <c r="J3113" i="1"/>
  <c r="K3113" i="1" s="1"/>
  <c r="J3114" i="1"/>
  <c r="K3114" i="1" s="1"/>
  <c r="J3115" i="1"/>
  <c r="K3115" i="1" s="1"/>
  <c r="J3116" i="1"/>
  <c r="K3116" i="1" s="1"/>
  <c r="J3117" i="1"/>
  <c r="K3117" i="1" s="1"/>
  <c r="J3118" i="1"/>
  <c r="K3118" i="1" s="1"/>
  <c r="J3119" i="1"/>
  <c r="K3119" i="1" s="1"/>
  <c r="J3120" i="1"/>
  <c r="K3120" i="1" s="1"/>
  <c r="J3121" i="1"/>
  <c r="K3121" i="1" s="1"/>
  <c r="J3122" i="1"/>
  <c r="K3122" i="1" s="1"/>
  <c r="J3123" i="1"/>
  <c r="K3123" i="1" s="1"/>
  <c r="J3124" i="1"/>
  <c r="K3124" i="1" s="1"/>
  <c r="J3125" i="1"/>
  <c r="K3125" i="1" s="1"/>
  <c r="J3126" i="1"/>
  <c r="K3126" i="1" s="1"/>
  <c r="J3127" i="1"/>
  <c r="K3127" i="1" s="1"/>
  <c r="J3128" i="1"/>
  <c r="K3128" i="1" s="1"/>
  <c r="J3129" i="1"/>
  <c r="K3129" i="1" s="1"/>
  <c r="J3130" i="1"/>
  <c r="K3130" i="1" s="1"/>
  <c r="J3131" i="1"/>
  <c r="K3131" i="1" s="1"/>
  <c r="J3132" i="1"/>
  <c r="K3132" i="1" s="1"/>
  <c r="J3133" i="1"/>
  <c r="K3133" i="1" s="1"/>
  <c r="J3134" i="1"/>
  <c r="K3134" i="1" s="1"/>
  <c r="J3135" i="1"/>
  <c r="K3135" i="1" s="1"/>
  <c r="J3136" i="1"/>
  <c r="K3136" i="1" s="1"/>
  <c r="J3137" i="1"/>
  <c r="K3137" i="1" s="1"/>
  <c r="J3138" i="1"/>
  <c r="K3138" i="1" s="1"/>
  <c r="J3139" i="1"/>
  <c r="K3139" i="1" s="1"/>
  <c r="J3140" i="1"/>
  <c r="K3140" i="1" s="1"/>
  <c r="J3141" i="1"/>
  <c r="K3141" i="1" s="1"/>
  <c r="J3142" i="1"/>
  <c r="K3142" i="1" s="1"/>
  <c r="J3143" i="1"/>
  <c r="K3143" i="1" s="1"/>
  <c r="J3144" i="1"/>
  <c r="K3144" i="1" s="1"/>
  <c r="J3145" i="1"/>
  <c r="K3145" i="1" s="1"/>
  <c r="J3146" i="1"/>
  <c r="K3146" i="1" s="1"/>
  <c r="J3147" i="1"/>
  <c r="K3147" i="1" s="1"/>
  <c r="J3148" i="1"/>
  <c r="K3148" i="1" s="1"/>
  <c r="J3149" i="1"/>
  <c r="K3149" i="1" s="1"/>
  <c r="J3150" i="1"/>
  <c r="K3150" i="1" s="1"/>
  <c r="J3151" i="1"/>
  <c r="K3151" i="1" s="1"/>
  <c r="J3152" i="1"/>
  <c r="K3152" i="1" s="1"/>
  <c r="J3153" i="1"/>
  <c r="K3153" i="1" s="1"/>
  <c r="J3154" i="1"/>
  <c r="K3154" i="1" s="1"/>
  <c r="J3155" i="1"/>
  <c r="K3155" i="1" s="1"/>
  <c r="J3156" i="1"/>
  <c r="K3156" i="1" s="1"/>
  <c r="J3157" i="1"/>
  <c r="K3157" i="1" s="1"/>
  <c r="J3158" i="1"/>
  <c r="K3158" i="1" s="1"/>
  <c r="J3159" i="1"/>
  <c r="K3159" i="1" s="1"/>
  <c r="J3160" i="1"/>
  <c r="K3160" i="1" s="1"/>
  <c r="J3161" i="1"/>
  <c r="K3161" i="1" s="1"/>
  <c r="J3162" i="1"/>
  <c r="K3162" i="1" s="1"/>
  <c r="J3163" i="1"/>
  <c r="K3163" i="1" s="1"/>
  <c r="J3164" i="1"/>
  <c r="K3164" i="1" s="1"/>
  <c r="J3165" i="1"/>
  <c r="K3165" i="1" s="1"/>
  <c r="J3166" i="1"/>
  <c r="K3166" i="1" s="1"/>
  <c r="J3167" i="1"/>
  <c r="K3167" i="1" s="1"/>
  <c r="J3168" i="1"/>
  <c r="K3168" i="1" s="1"/>
  <c r="J3169" i="1"/>
  <c r="K3169" i="1" s="1"/>
  <c r="J3170" i="1"/>
  <c r="K3170" i="1" s="1"/>
  <c r="J3171" i="1"/>
  <c r="K3171" i="1" s="1"/>
  <c r="J3172" i="1"/>
  <c r="K3172" i="1" s="1"/>
  <c r="J3173" i="1"/>
  <c r="K3173" i="1" s="1"/>
  <c r="J3174" i="1"/>
  <c r="K3174" i="1" s="1"/>
  <c r="J3175" i="1"/>
  <c r="K3175" i="1" s="1"/>
  <c r="J3176" i="1"/>
  <c r="K3176" i="1" s="1"/>
  <c r="J3177" i="1"/>
  <c r="K3177" i="1" s="1"/>
  <c r="J3178" i="1"/>
  <c r="K3178" i="1" s="1"/>
  <c r="J3179" i="1"/>
  <c r="K3179" i="1" s="1"/>
  <c r="J3180" i="1"/>
  <c r="K3180" i="1" s="1"/>
  <c r="J3181" i="1"/>
  <c r="K3181" i="1" s="1"/>
  <c r="J3182" i="1"/>
  <c r="K3182" i="1" s="1"/>
  <c r="J3183" i="1"/>
  <c r="K3183" i="1" s="1"/>
  <c r="J3184" i="1"/>
  <c r="K3184" i="1" s="1"/>
  <c r="J3185" i="1"/>
  <c r="K3185" i="1" s="1"/>
  <c r="J3186" i="1"/>
  <c r="K3186" i="1" s="1"/>
  <c r="J3187" i="1"/>
  <c r="K3187" i="1" s="1"/>
  <c r="J3188" i="1"/>
  <c r="K3188" i="1" s="1"/>
  <c r="J3189" i="1"/>
  <c r="K3189" i="1" s="1"/>
  <c r="J3190" i="1"/>
  <c r="K3190" i="1" s="1"/>
  <c r="J3191" i="1"/>
  <c r="K3191" i="1" s="1"/>
  <c r="J3192" i="1"/>
  <c r="K3192" i="1" s="1"/>
  <c r="J3193" i="1"/>
  <c r="K3193" i="1" s="1"/>
  <c r="J3194" i="1"/>
  <c r="K3194" i="1" s="1"/>
  <c r="J3195" i="1"/>
  <c r="K3195" i="1" s="1"/>
  <c r="J3196" i="1"/>
  <c r="K3196" i="1" s="1"/>
  <c r="J3197" i="1"/>
  <c r="K3197" i="1" s="1"/>
  <c r="J3198" i="1"/>
  <c r="K3198" i="1" s="1"/>
  <c r="J3199" i="1"/>
  <c r="K3199" i="1" s="1"/>
  <c r="J3200" i="1"/>
  <c r="K3200" i="1" s="1"/>
  <c r="J3201" i="1"/>
  <c r="K3201" i="1" s="1"/>
  <c r="J3202" i="1"/>
  <c r="K3202" i="1" s="1"/>
  <c r="J3203" i="1"/>
  <c r="K3203" i="1" s="1"/>
  <c r="J3204" i="1"/>
  <c r="K3204" i="1" s="1"/>
  <c r="J3205" i="1"/>
  <c r="K3205" i="1" s="1"/>
  <c r="J3206" i="1"/>
  <c r="K3206" i="1" s="1"/>
  <c r="J3207" i="1"/>
  <c r="K3207" i="1" s="1"/>
  <c r="J3208" i="1"/>
  <c r="K3208" i="1" s="1"/>
  <c r="J3209" i="1"/>
  <c r="K3209" i="1" s="1"/>
  <c r="J3210" i="1"/>
  <c r="K3210" i="1" s="1"/>
  <c r="J3211" i="1"/>
  <c r="K3211" i="1" s="1"/>
  <c r="J3212" i="1"/>
  <c r="K3212" i="1" s="1"/>
  <c r="J3213" i="1"/>
  <c r="K3213" i="1" s="1"/>
  <c r="J3214" i="1"/>
  <c r="K3214" i="1" s="1"/>
  <c r="J3215" i="1"/>
  <c r="K3215" i="1" s="1"/>
  <c r="J3216" i="1"/>
  <c r="K3216" i="1" s="1"/>
  <c r="J3217" i="1"/>
  <c r="K3217" i="1" s="1"/>
  <c r="J3218" i="1"/>
  <c r="K3218" i="1" s="1"/>
  <c r="J3219" i="1"/>
  <c r="K3219" i="1" s="1"/>
  <c r="J3220" i="1"/>
  <c r="K3220" i="1" s="1"/>
  <c r="J3221" i="1"/>
  <c r="K3221" i="1" s="1"/>
  <c r="J3222" i="1"/>
  <c r="K3222" i="1" s="1"/>
  <c r="J3223" i="1"/>
  <c r="K3223" i="1" s="1"/>
  <c r="J3224" i="1"/>
  <c r="K3224" i="1" s="1"/>
  <c r="J3225" i="1"/>
  <c r="K3225" i="1" s="1"/>
  <c r="J3226" i="1"/>
  <c r="K3226" i="1" s="1"/>
  <c r="J3227" i="1"/>
  <c r="K3227" i="1" s="1"/>
  <c r="J3228" i="1"/>
  <c r="K3228" i="1" s="1"/>
  <c r="J3229" i="1"/>
  <c r="K3229" i="1" s="1"/>
  <c r="J3230" i="1"/>
  <c r="K3230" i="1" s="1"/>
  <c r="J3231" i="1"/>
  <c r="K3231" i="1" s="1"/>
  <c r="J3232" i="1"/>
  <c r="K3232" i="1" s="1"/>
  <c r="J3233" i="1"/>
  <c r="K3233" i="1" s="1"/>
  <c r="J3234" i="1"/>
  <c r="K3234" i="1" s="1"/>
  <c r="J3235" i="1"/>
  <c r="K3235" i="1" s="1"/>
  <c r="J3236" i="1"/>
  <c r="K3236" i="1" s="1"/>
  <c r="J3237" i="1"/>
  <c r="K3237" i="1" s="1"/>
  <c r="J3238" i="1"/>
  <c r="K3238" i="1" s="1"/>
  <c r="J3239" i="1"/>
  <c r="K3239" i="1" s="1"/>
  <c r="J3240" i="1"/>
  <c r="K3240" i="1" s="1"/>
  <c r="J3241" i="1"/>
  <c r="K3241" i="1" s="1"/>
  <c r="J3242" i="1"/>
  <c r="K3242" i="1" s="1"/>
  <c r="J3243" i="1"/>
  <c r="K3243" i="1" s="1"/>
  <c r="J3244" i="1"/>
  <c r="K3244" i="1" s="1"/>
  <c r="J3245" i="1"/>
  <c r="K3245" i="1" s="1"/>
  <c r="J3246" i="1"/>
  <c r="K3246" i="1" s="1"/>
  <c r="J3247" i="1"/>
  <c r="K3247" i="1" s="1"/>
  <c r="J3248" i="1"/>
  <c r="K3248" i="1" s="1"/>
  <c r="J3249" i="1"/>
  <c r="K3249" i="1" s="1"/>
  <c r="J3250" i="1"/>
  <c r="K3250" i="1" s="1"/>
  <c r="J3251" i="1"/>
  <c r="K3251" i="1" s="1"/>
  <c r="J3252" i="1"/>
  <c r="K3252" i="1" s="1"/>
  <c r="J3253" i="1"/>
  <c r="K3253" i="1" s="1"/>
  <c r="J3254" i="1"/>
  <c r="K3254" i="1" s="1"/>
  <c r="J3255" i="1"/>
  <c r="K3255" i="1" s="1"/>
  <c r="J3256" i="1"/>
  <c r="K3256" i="1" s="1"/>
  <c r="J3257" i="1"/>
  <c r="K3257" i="1" s="1"/>
  <c r="J3258" i="1"/>
  <c r="K3258" i="1" s="1"/>
  <c r="J3259" i="1"/>
  <c r="K3259" i="1" s="1"/>
  <c r="J3260" i="1"/>
  <c r="K3260" i="1" s="1"/>
  <c r="J3261" i="1"/>
  <c r="K3261" i="1" s="1"/>
  <c r="J3262" i="1"/>
  <c r="K3262" i="1" s="1"/>
  <c r="J3263" i="1"/>
  <c r="K3263" i="1" s="1"/>
  <c r="J3264" i="1"/>
  <c r="K3264" i="1" s="1"/>
  <c r="J3265" i="1"/>
  <c r="K3265" i="1" s="1"/>
  <c r="J3266" i="1"/>
  <c r="K3266" i="1" s="1"/>
  <c r="J3267" i="1"/>
  <c r="K3267" i="1" s="1"/>
  <c r="J3268" i="1"/>
  <c r="K3268" i="1" s="1"/>
  <c r="J3269" i="1"/>
  <c r="K3269" i="1" s="1"/>
  <c r="J3270" i="1"/>
  <c r="K3270" i="1" s="1"/>
  <c r="J3271" i="1"/>
  <c r="K3271" i="1" s="1"/>
  <c r="J3272" i="1"/>
  <c r="K3272" i="1" s="1"/>
  <c r="J3273" i="1"/>
  <c r="K3273" i="1" s="1"/>
  <c r="J3274" i="1"/>
  <c r="K3274" i="1" s="1"/>
  <c r="J3275" i="1"/>
  <c r="K3275" i="1" s="1"/>
  <c r="J3276" i="1"/>
  <c r="K3276" i="1" s="1"/>
  <c r="J3277" i="1"/>
  <c r="K3277" i="1" s="1"/>
  <c r="J3278" i="1"/>
  <c r="K3278" i="1" s="1"/>
  <c r="J3279" i="1"/>
  <c r="K3279" i="1" s="1"/>
  <c r="J3280" i="1"/>
  <c r="K3280" i="1" s="1"/>
  <c r="J3281" i="1"/>
  <c r="K3281" i="1" s="1"/>
  <c r="J3282" i="1"/>
  <c r="K3282" i="1" s="1"/>
  <c r="J3283" i="1"/>
  <c r="K3283" i="1" s="1"/>
  <c r="J3284" i="1"/>
  <c r="K3284" i="1" s="1"/>
  <c r="J3285" i="1"/>
  <c r="K3285" i="1" s="1"/>
  <c r="J3286" i="1"/>
  <c r="K3286" i="1" s="1"/>
  <c r="J3287" i="1"/>
  <c r="K3287" i="1" s="1"/>
  <c r="J3288" i="1"/>
  <c r="K3288" i="1" s="1"/>
  <c r="J3289" i="1"/>
  <c r="K3289" i="1" s="1"/>
  <c r="J3290" i="1"/>
  <c r="K3290" i="1" s="1"/>
  <c r="J3291" i="1"/>
  <c r="K3291" i="1" s="1"/>
  <c r="J3292" i="1"/>
  <c r="K3292" i="1" s="1"/>
  <c r="J3293" i="1"/>
  <c r="K3293" i="1" s="1"/>
  <c r="J3294" i="1"/>
  <c r="K3294" i="1" s="1"/>
  <c r="J3295" i="1"/>
  <c r="K3295" i="1" s="1"/>
  <c r="J3296" i="1"/>
  <c r="K3296" i="1" s="1"/>
  <c r="J3297" i="1"/>
  <c r="K3297" i="1" s="1"/>
  <c r="J3298" i="1"/>
  <c r="K3298" i="1" s="1"/>
  <c r="J3299" i="1"/>
  <c r="K3299" i="1" s="1"/>
  <c r="J3300" i="1"/>
  <c r="K3300" i="1" s="1"/>
  <c r="J3301" i="1"/>
  <c r="K3301" i="1" s="1"/>
  <c r="J3302" i="1"/>
  <c r="K3302" i="1" s="1"/>
  <c r="J3303" i="1"/>
  <c r="K3303" i="1" s="1"/>
  <c r="J3304" i="1"/>
  <c r="K3304" i="1" s="1"/>
  <c r="J3305" i="1"/>
  <c r="K3305" i="1" s="1"/>
  <c r="J3306" i="1"/>
  <c r="K3306" i="1" s="1"/>
  <c r="J3307" i="1"/>
  <c r="K3307" i="1" s="1"/>
  <c r="J3308" i="1"/>
  <c r="K3308" i="1" s="1"/>
  <c r="J3309" i="1"/>
  <c r="K3309" i="1" s="1"/>
  <c r="J3310" i="1"/>
  <c r="K3310" i="1" s="1"/>
  <c r="J3311" i="1"/>
  <c r="K3311" i="1" s="1"/>
  <c r="J3312" i="1"/>
  <c r="K3312" i="1" s="1"/>
  <c r="J3313" i="1"/>
  <c r="K3313" i="1" s="1"/>
  <c r="J3314" i="1"/>
  <c r="K3314" i="1" s="1"/>
  <c r="J3315" i="1"/>
  <c r="K3315" i="1" s="1"/>
  <c r="J3316" i="1"/>
  <c r="K3316" i="1" s="1"/>
  <c r="J3317" i="1"/>
  <c r="K3317" i="1" s="1"/>
  <c r="J3318" i="1"/>
  <c r="K3318" i="1" s="1"/>
  <c r="J3319" i="1"/>
  <c r="K3319" i="1" s="1"/>
  <c r="J3320" i="1"/>
  <c r="K3320" i="1" s="1"/>
  <c r="J3321" i="1"/>
  <c r="K3321" i="1" s="1"/>
  <c r="J3322" i="1"/>
  <c r="K3322" i="1" s="1"/>
  <c r="J3323" i="1"/>
  <c r="K3323" i="1" s="1"/>
  <c r="J3324" i="1"/>
  <c r="K3324" i="1" s="1"/>
  <c r="J3325" i="1"/>
  <c r="K3325" i="1" s="1"/>
  <c r="J3326" i="1"/>
  <c r="K3326" i="1" s="1"/>
  <c r="J3327" i="1"/>
  <c r="K3327" i="1" s="1"/>
  <c r="J3328" i="1"/>
  <c r="K3328" i="1" s="1"/>
  <c r="J3329" i="1"/>
  <c r="K3329" i="1" s="1"/>
  <c r="J3330" i="1"/>
  <c r="K3330" i="1" s="1"/>
  <c r="J3331" i="1"/>
  <c r="K3331" i="1" s="1"/>
  <c r="J3332" i="1"/>
  <c r="K3332" i="1" s="1"/>
  <c r="J3333" i="1"/>
  <c r="K3333" i="1" s="1"/>
  <c r="J3334" i="1"/>
  <c r="K3334" i="1" s="1"/>
  <c r="J3335" i="1"/>
  <c r="K3335" i="1" s="1"/>
  <c r="J3336" i="1"/>
  <c r="K3336" i="1" s="1"/>
  <c r="J3337" i="1"/>
  <c r="K3337" i="1" s="1"/>
  <c r="J3338" i="1"/>
  <c r="K3338" i="1" s="1"/>
  <c r="J3339" i="1"/>
  <c r="K3339" i="1" s="1"/>
  <c r="J3340" i="1"/>
  <c r="K3340" i="1" s="1"/>
  <c r="J3341" i="1"/>
  <c r="K3341" i="1" s="1"/>
  <c r="J3342" i="1"/>
  <c r="K3342" i="1" s="1"/>
  <c r="J3343" i="1"/>
  <c r="K3343" i="1" s="1"/>
  <c r="J3344" i="1"/>
  <c r="K3344" i="1" s="1"/>
  <c r="J3345" i="1"/>
  <c r="K3345" i="1" s="1"/>
  <c r="J3346" i="1"/>
  <c r="K3346" i="1" s="1"/>
  <c r="J3347" i="1"/>
  <c r="K3347" i="1" s="1"/>
  <c r="J3348" i="1"/>
  <c r="K3348" i="1" s="1"/>
  <c r="J3349" i="1"/>
  <c r="K3349" i="1" s="1"/>
  <c r="J3350" i="1"/>
  <c r="K3350" i="1" s="1"/>
  <c r="J3351" i="1"/>
  <c r="K3351" i="1" s="1"/>
  <c r="J3352" i="1"/>
  <c r="K3352" i="1" s="1"/>
  <c r="J3353" i="1"/>
  <c r="K3353" i="1" s="1"/>
  <c r="J3354" i="1"/>
  <c r="K3354" i="1" s="1"/>
  <c r="J3355" i="1"/>
  <c r="K3355" i="1" s="1"/>
  <c r="J3356" i="1"/>
  <c r="K3356" i="1" s="1"/>
  <c r="J3357" i="1"/>
  <c r="K3357" i="1" s="1"/>
  <c r="J3358" i="1"/>
  <c r="K3358" i="1" s="1"/>
  <c r="J3359" i="1"/>
  <c r="K3359" i="1" s="1"/>
  <c r="J3360" i="1"/>
  <c r="K3360" i="1" s="1"/>
  <c r="J3361" i="1"/>
  <c r="K3361" i="1" s="1"/>
  <c r="J3362" i="1"/>
  <c r="K3362" i="1" s="1"/>
  <c r="J3363" i="1"/>
  <c r="K3363" i="1" s="1"/>
  <c r="J3364" i="1"/>
  <c r="K3364" i="1" s="1"/>
  <c r="J3365" i="1"/>
  <c r="K3365" i="1" s="1"/>
  <c r="J3366" i="1"/>
  <c r="K3366" i="1" s="1"/>
  <c r="J3367" i="1"/>
  <c r="K3367" i="1" s="1"/>
  <c r="J3368" i="1"/>
  <c r="K3368" i="1" s="1"/>
  <c r="J3369" i="1"/>
  <c r="K3369" i="1" s="1"/>
  <c r="J3370" i="1"/>
  <c r="K3370" i="1" s="1"/>
  <c r="J3371" i="1"/>
  <c r="K3371" i="1" s="1"/>
  <c r="J3372" i="1"/>
  <c r="K3372" i="1" s="1"/>
  <c r="J3373" i="1"/>
  <c r="K3373" i="1" s="1"/>
  <c r="J3374" i="1"/>
  <c r="K3374" i="1" s="1"/>
  <c r="J3375" i="1"/>
  <c r="K3375" i="1" s="1"/>
  <c r="J3376" i="1"/>
  <c r="K3376" i="1" s="1"/>
  <c r="J3377" i="1"/>
  <c r="K3377" i="1" s="1"/>
  <c r="J3378" i="1"/>
  <c r="K3378" i="1" s="1"/>
  <c r="J3379" i="1"/>
  <c r="K3379" i="1" s="1"/>
  <c r="J3380" i="1"/>
  <c r="K3380" i="1" s="1"/>
  <c r="J3381" i="1"/>
  <c r="K3381" i="1" s="1"/>
  <c r="J3382" i="1"/>
  <c r="K3382" i="1" s="1"/>
  <c r="J3383" i="1"/>
  <c r="K3383" i="1" s="1"/>
  <c r="J3384" i="1"/>
  <c r="K3384" i="1" s="1"/>
  <c r="J3385" i="1"/>
  <c r="K3385" i="1" s="1"/>
  <c r="J3386" i="1"/>
  <c r="K3386" i="1" s="1"/>
  <c r="J3387" i="1"/>
  <c r="K3387" i="1" s="1"/>
  <c r="J3388" i="1"/>
  <c r="K3388" i="1" s="1"/>
  <c r="J3389" i="1"/>
  <c r="K3389" i="1" s="1"/>
  <c r="J3390" i="1"/>
  <c r="K3390" i="1" s="1"/>
  <c r="J3391" i="1"/>
  <c r="K3391" i="1" s="1"/>
  <c r="J3392" i="1"/>
  <c r="K3392" i="1" s="1"/>
  <c r="J3393" i="1"/>
  <c r="K3393" i="1" s="1"/>
  <c r="J3394" i="1"/>
  <c r="K3394" i="1" s="1"/>
  <c r="J3395" i="1"/>
  <c r="K3395" i="1" s="1"/>
  <c r="J3396" i="1"/>
  <c r="K3396" i="1" s="1"/>
  <c r="J3397" i="1"/>
  <c r="K3397" i="1" s="1"/>
  <c r="J3398" i="1"/>
  <c r="K3398" i="1" s="1"/>
  <c r="J3399" i="1"/>
  <c r="K3399" i="1" s="1"/>
  <c r="J3400" i="1"/>
  <c r="K3400" i="1" s="1"/>
  <c r="J3401" i="1"/>
  <c r="K3401" i="1" s="1"/>
  <c r="J3402" i="1"/>
  <c r="K3402" i="1" s="1"/>
  <c r="J3403" i="1"/>
  <c r="K3403" i="1" s="1"/>
  <c r="J3404" i="1"/>
  <c r="K3404" i="1" s="1"/>
  <c r="J3405" i="1"/>
  <c r="K3405" i="1" s="1"/>
  <c r="J3406" i="1"/>
  <c r="K3406" i="1" s="1"/>
  <c r="J3407" i="1"/>
  <c r="K3407" i="1" s="1"/>
  <c r="J3408" i="1"/>
  <c r="K3408" i="1" s="1"/>
  <c r="J3409" i="1"/>
  <c r="K3409" i="1" s="1"/>
  <c r="J3410" i="1"/>
  <c r="K3410" i="1" s="1"/>
  <c r="J3411" i="1"/>
  <c r="K3411" i="1" s="1"/>
  <c r="J3412" i="1"/>
  <c r="K3412" i="1" s="1"/>
  <c r="J3413" i="1"/>
  <c r="K3413" i="1" s="1"/>
  <c r="J3414" i="1"/>
  <c r="K3414" i="1" s="1"/>
  <c r="J3415" i="1"/>
  <c r="K3415" i="1" s="1"/>
  <c r="J3416" i="1"/>
  <c r="K3416" i="1" s="1"/>
  <c r="J3417" i="1"/>
  <c r="K3417" i="1" s="1"/>
  <c r="J3418" i="1"/>
  <c r="K3418" i="1" s="1"/>
  <c r="J3419" i="1"/>
  <c r="K3419" i="1" s="1"/>
  <c r="J3420" i="1"/>
  <c r="K3420" i="1" s="1"/>
  <c r="J3421" i="1"/>
  <c r="K3421" i="1" s="1"/>
  <c r="J3422" i="1"/>
  <c r="K3422" i="1" s="1"/>
  <c r="J3423" i="1"/>
  <c r="K3423" i="1" s="1"/>
  <c r="J3424" i="1"/>
  <c r="K3424" i="1" s="1"/>
  <c r="J3425" i="1"/>
  <c r="K3425" i="1" s="1"/>
  <c r="J3426" i="1"/>
  <c r="K3426" i="1" s="1"/>
  <c r="J3427" i="1"/>
  <c r="K3427" i="1" s="1"/>
  <c r="J3428" i="1"/>
  <c r="K3428" i="1" s="1"/>
  <c r="J3429" i="1"/>
  <c r="K3429" i="1" s="1"/>
  <c r="J3430" i="1"/>
  <c r="K3430" i="1" s="1"/>
  <c r="J3431" i="1"/>
  <c r="K3431" i="1" s="1"/>
  <c r="J3432" i="1"/>
  <c r="K3432" i="1" s="1"/>
  <c r="J3433" i="1"/>
  <c r="K3433" i="1" s="1"/>
  <c r="J3434" i="1"/>
  <c r="K3434" i="1" s="1"/>
  <c r="J3435" i="1"/>
  <c r="K3435" i="1" s="1"/>
  <c r="J3436" i="1"/>
  <c r="K3436" i="1" s="1"/>
  <c r="J3437" i="1"/>
  <c r="K3437" i="1" s="1"/>
  <c r="J3438" i="1"/>
  <c r="K3438" i="1" s="1"/>
  <c r="J3439" i="1"/>
  <c r="K3439" i="1" s="1"/>
  <c r="J3440" i="1"/>
  <c r="K3440" i="1" s="1"/>
  <c r="J3441" i="1"/>
  <c r="K3441" i="1" s="1"/>
  <c r="J3442" i="1"/>
  <c r="K3442" i="1" s="1"/>
  <c r="J3443" i="1"/>
  <c r="K3443" i="1" s="1"/>
  <c r="J3444" i="1"/>
  <c r="K3444" i="1" s="1"/>
  <c r="J3445" i="1"/>
  <c r="K3445" i="1" s="1"/>
  <c r="J3446" i="1"/>
  <c r="K3446" i="1" s="1"/>
  <c r="J3447" i="1"/>
  <c r="K3447" i="1" s="1"/>
  <c r="J3448" i="1"/>
  <c r="K3448" i="1" s="1"/>
  <c r="J3449" i="1"/>
  <c r="K3449" i="1" s="1"/>
  <c r="J3450" i="1"/>
  <c r="K3450" i="1" s="1"/>
  <c r="J3451" i="1"/>
  <c r="K3451" i="1" s="1"/>
  <c r="J3452" i="1"/>
  <c r="K3452" i="1" s="1"/>
  <c r="AC149" i="1"/>
  <c r="AB149" i="1"/>
  <c r="AB148" i="1"/>
  <c r="AB147" i="1"/>
  <c r="AB146" i="1"/>
  <c r="AB145" i="1"/>
  <c r="AB144" i="1"/>
  <c r="AB143" i="1"/>
  <c r="AB142" i="1"/>
  <c r="AB141" i="1"/>
  <c r="AB140" i="1"/>
  <c r="AB139" i="1"/>
  <c r="AB138" i="1"/>
  <c r="AB137" i="1"/>
  <c r="AB136" i="1"/>
  <c r="AB135" i="1"/>
  <c r="AB134" i="1"/>
  <c r="AB133" i="1"/>
  <c r="AB132" i="1"/>
  <c r="AB131" i="1"/>
  <c r="AB130" i="1"/>
  <c r="AB129" i="1"/>
  <c r="AC148" i="1"/>
  <c r="AC147" i="1"/>
  <c r="AC146" i="1"/>
  <c r="AC145" i="1"/>
  <c r="AC144" i="1"/>
  <c r="AC143" i="1"/>
  <c r="AC140" i="1"/>
  <c r="AC139" i="1"/>
  <c r="AC138" i="1"/>
  <c r="AC137" i="1"/>
  <c r="AC136" i="1"/>
  <c r="AC135" i="1"/>
  <c r="AC134" i="1"/>
  <c r="AC133" i="1"/>
  <c r="AC132" i="1"/>
  <c r="AC131" i="1"/>
  <c r="AC130" i="1"/>
  <c r="AC129" i="1"/>
  <c r="H8026" i="1"/>
  <c r="J8026" i="1"/>
  <c r="K8026" i="1" s="1"/>
  <c r="H8027" i="1"/>
  <c r="J8027" i="1"/>
  <c r="K8027" i="1" s="1"/>
  <c r="H8028" i="1"/>
  <c r="J8028" i="1"/>
  <c r="K8028" i="1" s="1"/>
  <c r="H8029" i="1"/>
  <c r="J8029" i="1"/>
  <c r="K8029" i="1" s="1"/>
  <c r="H8030" i="1"/>
  <c r="J8030" i="1"/>
  <c r="K8030" i="1" s="1"/>
  <c r="H8031" i="1"/>
  <c r="J8031" i="1"/>
  <c r="K8031" i="1" s="1"/>
  <c r="H8032" i="1"/>
  <c r="J8032" i="1"/>
  <c r="K8032" i="1" s="1"/>
  <c r="H8033" i="1"/>
  <c r="J8033" i="1"/>
  <c r="K8033" i="1" s="1"/>
  <c r="H8034" i="1"/>
  <c r="J8034" i="1"/>
  <c r="K8034" i="1" s="1"/>
  <c r="H8035" i="1"/>
  <c r="J8035" i="1"/>
  <c r="K8035" i="1" s="1"/>
  <c r="H8036" i="1"/>
  <c r="J8036" i="1"/>
  <c r="K8036" i="1" s="1"/>
  <c r="H8037" i="1"/>
  <c r="J8037" i="1"/>
  <c r="K8037" i="1" s="1"/>
  <c r="H8038" i="1"/>
  <c r="J8038" i="1"/>
  <c r="K8038" i="1" s="1"/>
  <c r="H8039" i="1"/>
  <c r="J8039" i="1"/>
  <c r="K8039" i="1" s="1"/>
  <c r="H8040" i="1"/>
  <c r="J8040" i="1"/>
  <c r="K8040" i="1" s="1"/>
  <c r="H8041" i="1"/>
  <c r="J8041" i="1"/>
  <c r="K8041" i="1" s="1"/>
  <c r="H8042" i="1"/>
  <c r="J8042" i="1"/>
  <c r="K8042" i="1" s="1"/>
  <c r="H8043" i="1"/>
  <c r="J8043" i="1"/>
  <c r="K8043" i="1" s="1"/>
  <c r="H8044" i="1"/>
  <c r="J8044" i="1"/>
  <c r="K8044" i="1" s="1"/>
  <c r="H8045" i="1"/>
  <c r="J8045" i="1"/>
  <c r="K8045" i="1" s="1"/>
  <c r="H8046" i="1"/>
  <c r="J8046" i="1"/>
  <c r="K8046" i="1" s="1"/>
  <c r="H8047" i="1"/>
  <c r="J8047" i="1"/>
  <c r="K8047" i="1" s="1"/>
  <c r="H8048" i="1"/>
  <c r="J8048" i="1"/>
  <c r="K8048" i="1" s="1"/>
  <c r="H8049" i="1"/>
  <c r="J8049" i="1"/>
  <c r="K8049" i="1" s="1"/>
  <c r="H8050" i="1"/>
  <c r="J8050" i="1"/>
  <c r="K8050" i="1" s="1"/>
  <c r="H8051" i="1"/>
  <c r="J8051" i="1"/>
  <c r="K8051" i="1" s="1"/>
  <c r="H8052" i="1"/>
  <c r="J8052" i="1"/>
  <c r="K8052" i="1" s="1"/>
  <c r="H8053" i="1"/>
  <c r="J8053" i="1"/>
  <c r="K8053" i="1" s="1"/>
  <c r="H8054" i="1"/>
  <c r="J8054" i="1"/>
  <c r="K8054" i="1" s="1"/>
  <c r="H8055" i="1"/>
  <c r="J8055" i="1"/>
  <c r="K8055" i="1" s="1"/>
  <c r="H8056" i="1"/>
  <c r="J8056" i="1"/>
  <c r="K8056" i="1" s="1"/>
  <c r="H8057" i="1"/>
  <c r="J8057" i="1"/>
  <c r="K8057" i="1" s="1"/>
  <c r="H8058" i="1"/>
  <c r="J8058" i="1"/>
  <c r="K8058" i="1" s="1"/>
  <c r="H8059" i="1"/>
  <c r="J8059" i="1"/>
  <c r="K8059" i="1" s="1"/>
  <c r="H8060" i="1"/>
  <c r="J8060" i="1"/>
  <c r="K8060" i="1" s="1"/>
  <c r="H8061" i="1"/>
  <c r="J8061" i="1"/>
  <c r="K8061" i="1" s="1"/>
  <c r="H8062" i="1"/>
  <c r="J8062" i="1"/>
  <c r="K8062" i="1" s="1"/>
  <c r="H8063" i="1"/>
  <c r="J8063" i="1"/>
  <c r="K8063" i="1" s="1"/>
  <c r="H8064" i="1"/>
  <c r="J8064" i="1"/>
  <c r="K8064" i="1" s="1"/>
  <c r="H8065" i="1"/>
  <c r="J8065" i="1"/>
  <c r="K8065" i="1" s="1"/>
  <c r="H8066" i="1"/>
  <c r="J8066" i="1"/>
  <c r="K8066" i="1" s="1"/>
  <c r="H8067" i="1"/>
  <c r="J8067" i="1"/>
  <c r="K8067" i="1" s="1"/>
  <c r="H8068" i="1"/>
  <c r="J8068" i="1"/>
  <c r="K8068" i="1" s="1"/>
  <c r="H8069" i="1"/>
  <c r="J8069" i="1"/>
  <c r="K8069" i="1" s="1"/>
  <c r="H8070" i="1"/>
  <c r="J8070" i="1"/>
  <c r="K8070" i="1" s="1"/>
  <c r="H8071" i="1"/>
  <c r="J8071" i="1"/>
  <c r="K8071" i="1" s="1"/>
  <c r="H8072" i="1"/>
  <c r="J8072" i="1"/>
  <c r="K8072" i="1" s="1"/>
  <c r="H8073" i="1"/>
  <c r="J8073" i="1"/>
  <c r="K8073" i="1" s="1"/>
  <c r="H8074" i="1"/>
  <c r="J8074" i="1"/>
  <c r="K8074" i="1" s="1"/>
  <c r="H8075" i="1"/>
  <c r="J8075" i="1"/>
  <c r="K8075" i="1" s="1"/>
  <c r="H8076" i="1"/>
  <c r="J8076" i="1"/>
  <c r="K8076" i="1" s="1"/>
  <c r="H8077" i="1"/>
  <c r="J8077" i="1"/>
  <c r="K8077" i="1" s="1"/>
  <c r="H8078" i="1"/>
  <c r="J8078" i="1"/>
  <c r="K8078" i="1" s="1"/>
  <c r="H8079" i="1"/>
  <c r="J8079" i="1"/>
  <c r="K8079" i="1" s="1"/>
  <c r="H8080" i="1"/>
  <c r="J8080" i="1"/>
  <c r="K8080" i="1" s="1"/>
  <c r="H8081" i="1"/>
  <c r="J8081" i="1"/>
  <c r="K8081" i="1" s="1"/>
  <c r="H8082" i="1"/>
  <c r="J8082" i="1"/>
  <c r="K8082" i="1" s="1"/>
  <c r="H8083" i="1"/>
  <c r="J8083" i="1"/>
  <c r="K8083" i="1" s="1"/>
  <c r="H8084" i="1"/>
  <c r="J8084" i="1"/>
  <c r="K8084" i="1" s="1"/>
  <c r="H8085" i="1"/>
  <c r="J8085" i="1"/>
  <c r="K8085" i="1" s="1"/>
  <c r="H8086" i="1"/>
  <c r="J8086" i="1"/>
  <c r="K8086" i="1" s="1"/>
  <c r="H8087" i="1"/>
  <c r="J8087" i="1"/>
  <c r="K8087" i="1" s="1"/>
  <c r="H8088" i="1"/>
  <c r="J8088" i="1"/>
  <c r="K8088" i="1" s="1"/>
  <c r="H8089" i="1"/>
  <c r="J8089" i="1"/>
  <c r="K8089" i="1" s="1"/>
  <c r="H8090" i="1"/>
  <c r="J8090" i="1"/>
  <c r="K8090" i="1" s="1"/>
  <c r="H8091" i="1"/>
  <c r="J8091" i="1"/>
  <c r="K8091" i="1" s="1"/>
  <c r="H8092" i="1"/>
  <c r="J8092" i="1"/>
  <c r="K8092" i="1" s="1"/>
  <c r="H8093" i="1"/>
  <c r="J8093" i="1"/>
  <c r="K8093" i="1" s="1"/>
  <c r="H8094" i="1"/>
  <c r="J8094" i="1"/>
  <c r="K8094" i="1" s="1"/>
  <c r="H8095" i="1"/>
  <c r="J8095" i="1"/>
  <c r="K8095" i="1" s="1"/>
  <c r="H8096" i="1"/>
  <c r="J8096" i="1"/>
  <c r="K8096" i="1" s="1"/>
  <c r="H8097" i="1"/>
  <c r="J8097" i="1"/>
  <c r="K8097" i="1" s="1"/>
  <c r="H8098" i="1"/>
  <c r="J8098" i="1"/>
  <c r="K8098" i="1" s="1"/>
  <c r="H8099" i="1"/>
  <c r="J8099" i="1"/>
  <c r="K8099" i="1" s="1"/>
  <c r="H8100" i="1"/>
  <c r="J8100" i="1"/>
  <c r="K8100" i="1" s="1"/>
  <c r="H8101" i="1"/>
  <c r="J8101" i="1"/>
  <c r="K8101" i="1" s="1"/>
  <c r="H8102" i="1"/>
  <c r="J8102" i="1"/>
  <c r="K8102" i="1" s="1"/>
  <c r="H8103" i="1"/>
  <c r="J8103" i="1"/>
  <c r="K8103" i="1" s="1"/>
  <c r="H8104" i="1"/>
  <c r="J8104" i="1"/>
  <c r="K8104" i="1" s="1"/>
  <c r="H8105" i="1"/>
  <c r="J8105" i="1"/>
  <c r="K8105" i="1" s="1"/>
  <c r="H8106" i="1"/>
  <c r="J8106" i="1"/>
  <c r="K8106" i="1" s="1"/>
  <c r="H8107" i="1"/>
  <c r="J8107" i="1"/>
  <c r="K8107" i="1" s="1"/>
  <c r="H8108" i="1"/>
  <c r="J8108" i="1"/>
  <c r="K8108" i="1" s="1"/>
  <c r="H8109" i="1"/>
  <c r="J8109" i="1"/>
  <c r="K8109" i="1" s="1"/>
  <c r="H8110" i="1"/>
  <c r="J8110" i="1"/>
  <c r="K8110" i="1" s="1"/>
  <c r="H8111" i="1"/>
  <c r="J8111" i="1"/>
  <c r="K8111" i="1" s="1"/>
  <c r="H8112" i="1"/>
  <c r="J8112" i="1"/>
  <c r="K8112" i="1" s="1"/>
  <c r="H8113" i="1"/>
  <c r="J8113" i="1"/>
  <c r="K8113" i="1" s="1"/>
  <c r="H8114" i="1"/>
  <c r="J8114" i="1"/>
  <c r="K8114" i="1" s="1"/>
  <c r="H8115" i="1"/>
  <c r="J8115" i="1"/>
  <c r="K8115" i="1" s="1"/>
  <c r="H8116" i="1"/>
  <c r="J8116" i="1"/>
  <c r="K8116" i="1" s="1"/>
  <c r="H8117" i="1"/>
  <c r="J8117" i="1"/>
  <c r="K8117" i="1" s="1"/>
  <c r="H8118" i="1"/>
  <c r="J8118" i="1"/>
  <c r="K8118" i="1" s="1"/>
  <c r="H8119" i="1"/>
  <c r="J8119" i="1"/>
  <c r="K8119" i="1" s="1"/>
  <c r="H8120" i="1"/>
  <c r="J8120" i="1"/>
  <c r="K8120" i="1" s="1"/>
  <c r="H8121" i="1"/>
  <c r="J8121" i="1"/>
  <c r="K8121" i="1" s="1"/>
  <c r="H8122" i="1"/>
  <c r="J8122" i="1"/>
  <c r="K8122" i="1" s="1"/>
  <c r="H8123" i="1"/>
  <c r="J8123" i="1"/>
  <c r="K8123" i="1" s="1"/>
  <c r="H8124" i="1"/>
  <c r="J8124" i="1"/>
  <c r="K8124" i="1" s="1"/>
  <c r="H8125" i="1"/>
  <c r="J8125" i="1"/>
  <c r="K8125" i="1" s="1"/>
  <c r="H8126" i="1"/>
  <c r="J8126" i="1"/>
  <c r="K8126" i="1" s="1"/>
  <c r="H8127" i="1"/>
  <c r="J8127" i="1"/>
  <c r="K8127" i="1" s="1"/>
  <c r="H8128" i="1"/>
  <c r="J8128" i="1"/>
  <c r="K8128" i="1" s="1"/>
  <c r="H8129" i="1"/>
  <c r="J8129" i="1"/>
  <c r="K8129" i="1" s="1"/>
  <c r="H8130" i="1"/>
  <c r="J8130" i="1"/>
  <c r="K8130" i="1" s="1"/>
  <c r="H8131" i="1"/>
  <c r="J8131" i="1"/>
  <c r="K8131" i="1" s="1"/>
  <c r="H8132" i="1"/>
  <c r="J8132" i="1"/>
  <c r="K8132" i="1" s="1"/>
  <c r="H8133" i="1"/>
  <c r="J8133" i="1"/>
  <c r="K8133" i="1" s="1"/>
  <c r="H8134" i="1"/>
  <c r="J8134" i="1"/>
  <c r="K8134" i="1" s="1"/>
  <c r="H8135" i="1"/>
  <c r="J8135" i="1"/>
  <c r="K8135" i="1" s="1"/>
  <c r="H8136" i="1"/>
  <c r="J8136" i="1"/>
  <c r="K8136" i="1" s="1"/>
  <c r="H8137" i="1"/>
  <c r="J8137" i="1"/>
  <c r="K8137" i="1" s="1"/>
  <c r="H8138" i="1"/>
  <c r="J8138" i="1"/>
  <c r="K8138" i="1" s="1"/>
  <c r="H8139" i="1"/>
  <c r="J8139" i="1"/>
  <c r="K8139" i="1" s="1"/>
  <c r="H8140" i="1"/>
  <c r="J8140" i="1"/>
  <c r="K8140" i="1" s="1"/>
  <c r="H8141" i="1"/>
  <c r="J8141" i="1"/>
  <c r="K8141" i="1" s="1"/>
  <c r="H8142" i="1"/>
  <c r="J8142" i="1"/>
  <c r="K8142" i="1" s="1"/>
  <c r="H8143" i="1"/>
  <c r="J8143" i="1"/>
  <c r="K8143" i="1" s="1"/>
  <c r="H8144" i="1"/>
  <c r="J8144" i="1"/>
  <c r="K8144" i="1" s="1"/>
  <c r="H8145" i="1"/>
  <c r="J8145" i="1"/>
  <c r="K8145" i="1" s="1"/>
  <c r="H8146" i="1"/>
  <c r="J8146" i="1"/>
  <c r="K8146" i="1" s="1"/>
  <c r="H8147" i="1"/>
  <c r="J8147" i="1"/>
  <c r="K8147" i="1" s="1"/>
  <c r="H8148" i="1"/>
  <c r="J8148" i="1"/>
  <c r="K8148" i="1" s="1"/>
  <c r="H8149" i="1"/>
  <c r="J8149" i="1"/>
  <c r="K8149" i="1" s="1"/>
  <c r="H8150" i="1"/>
  <c r="J8150" i="1"/>
  <c r="K8150" i="1" s="1"/>
  <c r="H8151" i="1"/>
  <c r="J8151" i="1"/>
  <c r="K8151" i="1" s="1"/>
  <c r="H8152" i="1"/>
  <c r="J8152" i="1"/>
  <c r="K8152" i="1" s="1"/>
  <c r="H8153" i="1"/>
  <c r="J8153" i="1"/>
  <c r="K8153" i="1" s="1"/>
  <c r="H8154" i="1"/>
  <c r="J8154" i="1"/>
  <c r="K8154" i="1" s="1"/>
  <c r="H8155" i="1"/>
  <c r="J8155" i="1"/>
  <c r="K8155" i="1" s="1"/>
  <c r="H8156" i="1"/>
  <c r="J8156" i="1"/>
  <c r="K8156" i="1" s="1"/>
  <c r="H8157" i="1"/>
  <c r="J8157" i="1"/>
  <c r="K8157" i="1" s="1"/>
  <c r="H8158" i="1"/>
  <c r="J8158" i="1"/>
  <c r="K8158" i="1" s="1"/>
  <c r="H8159" i="1"/>
  <c r="J8159" i="1"/>
  <c r="K8159" i="1" s="1"/>
  <c r="H8160" i="1"/>
  <c r="J8160" i="1"/>
  <c r="K8160" i="1" s="1"/>
  <c r="H8161" i="1"/>
  <c r="J8161" i="1"/>
  <c r="K8161" i="1" s="1"/>
  <c r="H8162" i="1"/>
  <c r="J8162" i="1"/>
  <c r="K8162" i="1" s="1"/>
  <c r="H8163" i="1"/>
  <c r="J8163" i="1"/>
  <c r="K8163" i="1" s="1"/>
  <c r="H8164" i="1"/>
  <c r="J8164" i="1"/>
  <c r="K8164" i="1" s="1"/>
  <c r="H8165" i="1"/>
  <c r="J8165" i="1"/>
  <c r="K8165" i="1" s="1"/>
  <c r="H8166" i="1"/>
  <c r="J8166" i="1"/>
  <c r="K8166" i="1" s="1"/>
  <c r="H8167" i="1"/>
  <c r="J8167" i="1"/>
  <c r="K8167" i="1" s="1"/>
  <c r="H8168" i="1"/>
  <c r="J8168" i="1"/>
  <c r="K8168" i="1" s="1"/>
  <c r="H8169" i="1"/>
  <c r="J8169" i="1"/>
  <c r="K8169" i="1" s="1"/>
  <c r="H8170" i="1"/>
  <c r="J8170" i="1"/>
  <c r="K8170" i="1" s="1"/>
  <c r="H8171" i="1"/>
  <c r="J8171" i="1"/>
  <c r="K8171" i="1" s="1"/>
  <c r="H8172" i="1"/>
  <c r="J8172" i="1"/>
  <c r="K8172" i="1" s="1"/>
  <c r="H8173" i="1"/>
  <c r="J8173" i="1"/>
  <c r="K8173" i="1" s="1"/>
  <c r="H8174" i="1"/>
  <c r="J8174" i="1"/>
  <c r="K8174" i="1" s="1"/>
  <c r="H8175" i="1"/>
  <c r="J8175" i="1"/>
  <c r="K8175" i="1" s="1"/>
  <c r="H8176" i="1"/>
  <c r="J8176" i="1"/>
  <c r="K8176" i="1" s="1"/>
  <c r="H8177" i="1"/>
  <c r="J8177" i="1"/>
  <c r="K8177" i="1" s="1"/>
  <c r="H8178" i="1"/>
  <c r="J8178" i="1"/>
  <c r="K8178" i="1" s="1"/>
  <c r="H8179" i="1"/>
  <c r="J8179" i="1"/>
  <c r="K8179" i="1" s="1"/>
  <c r="H8180" i="1"/>
  <c r="J8180" i="1"/>
  <c r="K8180" i="1" s="1"/>
  <c r="H8181" i="1"/>
  <c r="J8181" i="1"/>
  <c r="K8181" i="1" s="1"/>
  <c r="H8182" i="1"/>
  <c r="J8182" i="1"/>
  <c r="K8182" i="1" s="1"/>
  <c r="H8183" i="1"/>
  <c r="J8183" i="1"/>
  <c r="K8183" i="1" s="1"/>
  <c r="H8184" i="1"/>
  <c r="J8184" i="1"/>
  <c r="K8184" i="1" s="1"/>
  <c r="H8185" i="1"/>
  <c r="J8185" i="1"/>
  <c r="K8185" i="1" s="1"/>
  <c r="H8186" i="1"/>
  <c r="J8186" i="1"/>
  <c r="K8186" i="1" s="1"/>
  <c r="H8187" i="1"/>
  <c r="J8187" i="1"/>
  <c r="K8187" i="1" s="1"/>
  <c r="H8188" i="1"/>
  <c r="J8188" i="1"/>
  <c r="K8188" i="1" s="1"/>
  <c r="H8189" i="1"/>
  <c r="J8189" i="1"/>
  <c r="K8189" i="1" s="1"/>
  <c r="H8190" i="1"/>
  <c r="J8190" i="1"/>
  <c r="K8190" i="1" s="1"/>
  <c r="H8191" i="1"/>
  <c r="J8191" i="1"/>
  <c r="K8191" i="1" s="1"/>
  <c r="H8192" i="1"/>
  <c r="J8192" i="1"/>
  <c r="K8192" i="1" s="1"/>
  <c r="H8193" i="1"/>
  <c r="J8193" i="1"/>
  <c r="K8193" i="1" s="1"/>
  <c r="H8194" i="1"/>
  <c r="J8194" i="1"/>
  <c r="K8194" i="1" s="1"/>
  <c r="H8195" i="1"/>
  <c r="J8195" i="1"/>
  <c r="K8195" i="1" s="1"/>
  <c r="H8196" i="1"/>
  <c r="J8196" i="1"/>
  <c r="K8196" i="1" s="1"/>
  <c r="H8197" i="1"/>
  <c r="J8197" i="1"/>
  <c r="K8197" i="1" s="1"/>
  <c r="H8198" i="1"/>
  <c r="J8198" i="1"/>
  <c r="K8198" i="1" s="1"/>
  <c r="H8199" i="1"/>
  <c r="J8199" i="1"/>
  <c r="K8199" i="1" s="1"/>
  <c r="H8200" i="1"/>
  <c r="J8200" i="1"/>
  <c r="K8200" i="1" s="1"/>
  <c r="H7123" i="1"/>
  <c r="J7123" i="1"/>
  <c r="K7123" i="1" s="1"/>
  <c r="N7123" i="1"/>
  <c r="Q7123" i="1" s="1"/>
  <c r="H7124" i="1"/>
  <c r="J7124" i="1"/>
  <c r="K7124" i="1" s="1"/>
  <c r="N7124" i="1"/>
  <c r="Q7124" i="1" s="1"/>
  <c r="H7125" i="1"/>
  <c r="J7125" i="1"/>
  <c r="K7125" i="1" s="1"/>
  <c r="N7125" i="1"/>
  <c r="Q7125" i="1" s="1"/>
  <c r="H7126" i="1"/>
  <c r="J7126" i="1"/>
  <c r="K7126" i="1" s="1"/>
  <c r="N7126" i="1"/>
  <c r="Q7126" i="1" s="1"/>
  <c r="H7127" i="1"/>
  <c r="J7127" i="1"/>
  <c r="K7127" i="1" s="1"/>
  <c r="N7127" i="1"/>
  <c r="Q7127" i="1" s="1"/>
  <c r="H7128" i="1"/>
  <c r="J7128" i="1"/>
  <c r="K7128" i="1" s="1"/>
  <c r="N7128" i="1"/>
  <c r="Q7128" i="1" s="1"/>
  <c r="H7129" i="1"/>
  <c r="J7129" i="1"/>
  <c r="K7129" i="1" s="1"/>
  <c r="N7129" i="1"/>
  <c r="Q7129" i="1" s="1"/>
  <c r="H7130" i="1"/>
  <c r="J7130" i="1"/>
  <c r="K7130" i="1" s="1"/>
  <c r="N7130" i="1"/>
  <c r="Q7130" i="1" s="1"/>
  <c r="H7131" i="1"/>
  <c r="J7131" i="1"/>
  <c r="K7131" i="1" s="1"/>
  <c r="N7131" i="1"/>
  <c r="Q7131" i="1" s="1"/>
  <c r="H7132" i="1"/>
  <c r="J7132" i="1"/>
  <c r="K7132" i="1" s="1"/>
  <c r="N7132" i="1"/>
  <c r="Q7132" i="1" s="1"/>
  <c r="H7133" i="1"/>
  <c r="J7133" i="1"/>
  <c r="K7133" i="1" s="1"/>
  <c r="N7133" i="1"/>
  <c r="Q7133" i="1" s="1"/>
  <c r="H7134" i="1"/>
  <c r="J7134" i="1"/>
  <c r="K7134" i="1" s="1"/>
  <c r="N7134" i="1"/>
  <c r="Q7134" i="1" s="1"/>
  <c r="H7135" i="1"/>
  <c r="J7135" i="1"/>
  <c r="K7135" i="1" s="1"/>
  <c r="N7135" i="1"/>
  <c r="Q7135" i="1" s="1"/>
  <c r="H7136" i="1"/>
  <c r="J7136" i="1"/>
  <c r="K7136" i="1" s="1"/>
  <c r="N7136" i="1"/>
  <c r="Q7136" i="1" s="1"/>
  <c r="H7137" i="1"/>
  <c r="J7137" i="1"/>
  <c r="K7137" i="1" s="1"/>
  <c r="N7137" i="1"/>
  <c r="Q7137" i="1" s="1"/>
  <c r="H7138" i="1"/>
  <c r="J7138" i="1"/>
  <c r="K7138" i="1" s="1"/>
  <c r="N7138" i="1"/>
  <c r="Q7138" i="1" s="1"/>
  <c r="H7139" i="1"/>
  <c r="J7139" i="1"/>
  <c r="K7139" i="1" s="1"/>
  <c r="N7139" i="1"/>
  <c r="Q7139" i="1" s="1"/>
  <c r="H7140" i="1"/>
  <c r="J7140" i="1"/>
  <c r="K7140" i="1" s="1"/>
  <c r="N7140" i="1"/>
  <c r="Q7140" i="1" s="1"/>
  <c r="H7141" i="1"/>
  <c r="J7141" i="1"/>
  <c r="K7141" i="1" s="1"/>
  <c r="N7141" i="1"/>
  <c r="Q7141" i="1" s="1"/>
  <c r="H7142" i="1"/>
  <c r="J7142" i="1"/>
  <c r="K7142" i="1" s="1"/>
  <c r="N7142" i="1"/>
  <c r="Q7142" i="1" s="1"/>
  <c r="H7143" i="1"/>
  <c r="J7143" i="1"/>
  <c r="K7143" i="1" s="1"/>
  <c r="N7143" i="1"/>
  <c r="Q7143" i="1" s="1"/>
  <c r="H7144" i="1"/>
  <c r="J7144" i="1"/>
  <c r="K7144" i="1" s="1"/>
  <c r="N7144" i="1"/>
  <c r="Q7144" i="1" s="1"/>
  <c r="H7145" i="1"/>
  <c r="J7145" i="1"/>
  <c r="K7145" i="1" s="1"/>
  <c r="N7145" i="1"/>
  <c r="Q7145" i="1" s="1"/>
  <c r="H7146" i="1"/>
  <c r="J7146" i="1"/>
  <c r="K7146" i="1" s="1"/>
  <c r="N7146" i="1"/>
  <c r="Q7146" i="1" s="1"/>
  <c r="H7147" i="1"/>
  <c r="J7147" i="1"/>
  <c r="K7147" i="1" s="1"/>
  <c r="N7147" i="1"/>
  <c r="Q7147" i="1" s="1"/>
  <c r="H7148" i="1"/>
  <c r="J7148" i="1"/>
  <c r="K7148" i="1" s="1"/>
  <c r="N7148" i="1"/>
  <c r="Q7148" i="1" s="1"/>
  <c r="H7149" i="1"/>
  <c r="J7149" i="1"/>
  <c r="K7149" i="1" s="1"/>
  <c r="N7149" i="1"/>
  <c r="Q7149" i="1" s="1"/>
  <c r="H7150" i="1"/>
  <c r="J7150" i="1"/>
  <c r="K7150" i="1" s="1"/>
  <c r="N7150" i="1"/>
  <c r="Q7150" i="1" s="1"/>
  <c r="H7151" i="1"/>
  <c r="J7151" i="1"/>
  <c r="K7151" i="1" s="1"/>
  <c r="N7151" i="1"/>
  <c r="Q7151" i="1" s="1"/>
  <c r="H7152" i="1"/>
  <c r="J7152" i="1"/>
  <c r="K7152" i="1" s="1"/>
  <c r="N7152" i="1"/>
  <c r="Q7152" i="1" s="1"/>
  <c r="H7153" i="1"/>
  <c r="J7153" i="1"/>
  <c r="K7153" i="1" s="1"/>
  <c r="N7153" i="1"/>
  <c r="Q7153" i="1" s="1"/>
  <c r="H7154" i="1"/>
  <c r="J7154" i="1"/>
  <c r="K7154" i="1" s="1"/>
  <c r="N7154" i="1"/>
  <c r="Q7154" i="1" s="1"/>
  <c r="H7155" i="1"/>
  <c r="J7155" i="1"/>
  <c r="K7155" i="1" s="1"/>
  <c r="N7155" i="1"/>
  <c r="Q7155" i="1" s="1"/>
  <c r="H7156" i="1"/>
  <c r="J7156" i="1"/>
  <c r="K7156" i="1" s="1"/>
  <c r="N7156" i="1"/>
  <c r="Q7156" i="1" s="1"/>
  <c r="H7157" i="1"/>
  <c r="J7157" i="1"/>
  <c r="K7157" i="1" s="1"/>
  <c r="N7157" i="1"/>
  <c r="Q7157" i="1" s="1"/>
  <c r="H7158" i="1"/>
  <c r="J7158" i="1"/>
  <c r="K7158" i="1" s="1"/>
  <c r="N7158" i="1"/>
  <c r="Q7158" i="1" s="1"/>
  <c r="H7159" i="1"/>
  <c r="J7159" i="1"/>
  <c r="K7159" i="1" s="1"/>
  <c r="N7159" i="1"/>
  <c r="Q7159" i="1" s="1"/>
  <c r="H7160" i="1"/>
  <c r="J7160" i="1"/>
  <c r="K7160" i="1" s="1"/>
  <c r="N7160" i="1"/>
  <c r="Q7160" i="1" s="1"/>
  <c r="H7161" i="1"/>
  <c r="J7161" i="1"/>
  <c r="K7161" i="1" s="1"/>
  <c r="N7161" i="1"/>
  <c r="Q7161" i="1" s="1"/>
  <c r="H7162" i="1"/>
  <c r="J7162" i="1"/>
  <c r="K7162" i="1" s="1"/>
  <c r="N7162" i="1"/>
  <c r="Q7162" i="1" s="1"/>
  <c r="H7163" i="1"/>
  <c r="J7163" i="1"/>
  <c r="K7163" i="1" s="1"/>
  <c r="N7163" i="1"/>
  <c r="Q7163" i="1" s="1"/>
  <c r="H7164" i="1"/>
  <c r="J7164" i="1"/>
  <c r="K7164" i="1" s="1"/>
  <c r="N7164" i="1"/>
  <c r="Q7164" i="1" s="1"/>
  <c r="H7165" i="1"/>
  <c r="J7165" i="1"/>
  <c r="K7165" i="1" s="1"/>
  <c r="N7165" i="1"/>
  <c r="Q7165" i="1" s="1"/>
  <c r="H7166" i="1"/>
  <c r="J7166" i="1"/>
  <c r="K7166" i="1" s="1"/>
  <c r="N7166" i="1"/>
  <c r="Q7166" i="1" s="1"/>
  <c r="H7167" i="1"/>
  <c r="J7167" i="1"/>
  <c r="K7167" i="1" s="1"/>
  <c r="N7167" i="1"/>
  <c r="Q7167" i="1" s="1"/>
  <c r="H7168" i="1"/>
  <c r="J7168" i="1"/>
  <c r="K7168" i="1" s="1"/>
  <c r="N7168" i="1"/>
  <c r="Q7168" i="1" s="1"/>
  <c r="H7169" i="1"/>
  <c r="J7169" i="1"/>
  <c r="K7169" i="1" s="1"/>
  <c r="N7169" i="1"/>
  <c r="Q7169" i="1" s="1"/>
  <c r="H7170" i="1"/>
  <c r="J7170" i="1"/>
  <c r="K7170" i="1" s="1"/>
  <c r="N7170" i="1"/>
  <c r="Q7170" i="1" s="1"/>
  <c r="H7171" i="1"/>
  <c r="J7171" i="1"/>
  <c r="K7171" i="1" s="1"/>
  <c r="N7171" i="1"/>
  <c r="Q7171" i="1" s="1"/>
  <c r="H7172" i="1"/>
  <c r="J7172" i="1"/>
  <c r="K7172" i="1" s="1"/>
  <c r="N7172" i="1"/>
  <c r="Q7172" i="1" s="1"/>
  <c r="H7173" i="1"/>
  <c r="J7173" i="1"/>
  <c r="K7173" i="1" s="1"/>
  <c r="N7173" i="1"/>
  <c r="Q7173" i="1" s="1"/>
  <c r="H7174" i="1"/>
  <c r="J7174" i="1"/>
  <c r="K7174" i="1" s="1"/>
  <c r="N7174" i="1"/>
  <c r="Q7174" i="1" s="1"/>
  <c r="H7175" i="1"/>
  <c r="J7175" i="1"/>
  <c r="K7175" i="1" s="1"/>
  <c r="N7175" i="1"/>
  <c r="Q7175" i="1" s="1"/>
  <c r="H7176" i="1"/>
  <c r="J7176" i="1"/>
  <c r="K7176" i="1" s="1"/>
  <c r="N7176" i="1"/>
  <c r="Q7176" i="1" s="1"/>
  <c r="H7177" i="1"/>
  <c r="J7177" i="1"/>
  <c r="K7177" i="1" s="1"/>
  <c r="N7177" i="1"/>
  <c r="Q7177" i="1" s="1"/>
  <c r="H7178" i="1"/>
  <c r="J7178" i="1"/>
  <c r="K7178" i="1" s="1"/>
  <c r="N7178" i="1"/>
  <c r="Q7178" i="1" s="1"/>
  <c r="H7179" i="1"/>
  <c r="J7179" i="1"/>
  <c r="K7179" i="1" s="1"/>
  <c r="N7179" i="1"/>
  <c r="Q7179" i="1" s="1"/>
  <c r="H7180" i="1"/>
  <c r="J7180" i="1"/>
  <c r="K7180" i="1" s="1"/>
  <c r="N7180" i="1"/>
  <c r="Q7180" i="1" s="1"/>
  <c r="H7181" i="1"/>
  <c r="J7181" i="1"/>
  <c r="K7181" i="1" s="1"/>
  <c r="N7181" i="1"/>
  <c r="Q7181" i="1" s="1"/>
  <c r="H7182" i="1"/>
  <c r="J7182" i="1"/>
  <c r="K7182" i="1" s="1"/>
  <c r="N7182" i="1"/>
  <c r="Q7182" i="1" s="1"/>
  <c r="H7183" i="1"/>
  <c r="J7183" i="1"/>
  <c r="K7183" i="1" s="1"/>
  <c r="N7183" i="1"/>
  <c r="Q7183" i="1" s="1"/>
  <c r="H7184" i="1"/>
  <c r="J7184" i="1"/>
  <c r="K7184" i="1" s="1"/>
  <c r="N7184" i="1"/>
  <c r="Q7184" i="1" s="1"/>
  <c r="H7185" i="1"/>
  <c r="J7185" i="1"/>
  <c r="K7185" i="1" s="1"/>
  <c r="N7185" i="1"/>
  <c r="Q7185" i="1" s="1"/>
  <c r="H7186" i="1"/>
  <c r="J7186" i="1"/>
  <c r="K7186" i="1" s="1"/>
  <c r="N7186" i="1"/>
  <c r="Q7186" i="1" s="1"/>
  <c r="H7187" i="1"/>
  <c r="J7187" i="1"/>
  <c r="K7187" i="1" s="1"/>
  <c r="N7187" i="1"/>
  <c r="Q7187" i="1" s="1"/>
  <c r="H7188" i="1"/>
  <c r="J7188" i="1"/>
  <c r="K7188" i="1" s="1"/>
  <c r="N7188" i="1"/>
  <c r="Q7188" i="1" s="1"/>
  <c r="H7189" i="1"/>
  <c r="J7189" i="1"/>
  <c r="K7189" i="1" s="1"/>
  <c r="N7189" i="1"/>
  <c r="Q7189" i="1" s="1"/>
  <c r="H7190" i="1"/>
  <c r="J7190" i="1"/>
  <c r="K7190" i="1" s="1"/>
  <c r="N7190" i="1"/>
  <c r="Q7190" i="1" s="1"/>
  <c r="H7191" i="1"/>
  <c r="J7191" i="1"/>
  <c r="K7191" i="1" s="1"/>
  <c r="N7191" i="1"/>
  <c r="Q7191" i="1" s="1"/>
  <c r="H7192" i="1"/>
  <c r="J7192" i="1"/>
  <c r="K7192" i="1" s="1"/>
  <c r="N7192" i="1"/>
  <c r="Q7192" i="1" s="1"/>
  <c r="H7193" i="1"/>
  <c r="J7193" i="1"/>
  <c r="K7193" i="1" s="1"/>
  <c r="N7193" i="1"/>
  <c r="Q7193" i="1" s="1"/>
  <c r="H7194" i="1"/>
  <c r="J7194" i="1"/>
  <c r="K7194" i="1" s="1"/>
  <c r="N7194" i="1"/>
  <c r="Q7194" i="1" s="1"/>
  <c r="H7195" i="1"/>
  <c r="J7195" i="1"/>
  <c r="K7195" i="1" s="1"/>
  <c r="N7195" i="1"/>
  <c r="Q7195" i="1" s="1"/>
  <c r="H7196" i="1"/>
  <c r="J7196" i="1"/>
  <c r="K7196" i="1" s="1"/>
  <c r="N7196" i="1"/>
  <c r="Q7196" i="1" s="1"/>
  <c r="H7197" i="1"/>
  <c r="J7197" i="1"/>
  <c r="K7197" i="1" s="1"/>
  <c r="N7197" i="1"/>
  <c r="Q7197" i="1" s="1"/>
  <c r="H7198" i="1"/>
  <c r="J7198" i="1"/>
  <c r="K7198" i="1" s="1"/>
  <c r="N7198" i="1"/>
  <c r="Q7198" i="1" s="1"/>
  <c r="H7199" i="1"/>
  <c r="J7199" i="1"/>
  <c r="K7199" i="1" s="1"/>
  <c r="N7199" i="1"/>
  <c r="Q7199" i="1" s="1"/>
  <c r="H7200" i="1"/>
  <c r="J7200" i="1"/>
  <c r="K7200" i="1" s="1"/>
  <c r="N7200" i="1"/>
  <c r="Q7200" i="1" s="1"/>
  <c r="H7201" i="1"/>
  <c r="J7201" i="1"/>
  <c r="K7201" i="1" s="1"/>
  <c r="N7201" i="1"/>
  <c r="Q7201" i="1" s="1"/>
  <c r="H7202" i="1"/>
  <c r="J7202" i="1"/>
  <c r="K7202" i="1" s="1"/>
  <c r="N7202" i="1"/>
  <c r="Q7202" i="1" s="1"/>
  <c r="H7203" i="1"/>
  <c r="J7203" i="1"/>
  <c r="K7203" i="1" s="1"/>
  <c r="N7203" i="1"/>
  <c r="Q7203" i="1" s="1"/>
  <c r="H7204" i="1"/>
  <c r="J7204" i="1"/>
  <c r="K7204" i="1" s="1"/>
  <c r="N7204" i="1"/>
  <c r="Q7204" i="1" s="1"/>
  <c r="H7205" i="1"/>
  <c r="J7205" i="1"/>
  <c r="K7205" i="1" s="1"/>
  <c r="N7205" i="1"/>
  <c r="Q7205" i="1" s="1"/>
  <c r="H7206" i="1"/>
  <c r="J7206" i="1"/>
  <c r="K7206" i="1" s="1"/>
  <c r="N7206" i="1"/>
  <c r="Q7206" i="1" s="1"/>
  <c r="H7207" i="1"/>
  <c r="J7207" i="1"/>
  <c r="K7207" i="1" s="1"/>
  <c r="N7207" i="1"/>
  <c r="Q7207" i="1" s="1"/>
  <c r="H7208" i="1"/>
  <c r="J7208" i="1"/>
  <c r="K7208" i="1" s="1"/>
  <c r="N7208" i="1"/>
  <c r="Q7208" i="1" s="1"/>
  <c r="H7209" i="1"/>
  <c r="J7209" i="1"/>
  <c r="K7209" i="1" s="1"/>
  <c r="N7209" i="1"/>
  <c r="Q7209" i="1" s="1"/>
  <c r="H7210" i="1"/>
  <c r="J7210" i="1"/>
  <c r="K7210" i="1" s="1"/>
  <c r="N7210" i="1"/>
  <c r="Q7210" i="1" s="1"/>
  <c r="H7211" i="1"/>
  <c r="J7211" i="1"/>
  <c r="K7211" i="1" s="1"/>
  <c r="N7211" i="1"/>
  <c r="Q7211" i="1" s="1"/>
  <c r="H7212" i="1"/>
  <c r="J7212" i="1"/>
  <c r="K7212" i="1" s="1"/>
  <c r="N7212" i="1"/>
  <c r="Q7212" i="1" s="1"/>
  <c r="H7213" i="1"/>
  <c r="J7213" i="1"/>
  <c r="K7213" i="1" s="1"/>
  <c r="N7213" i="1"/>
  <c r="Q7213" i="1" s="1"/>
  <c r="H7214" i="1"/>
  <c r="J7214" i="1"/>
  <c r="K7214" i="1" s="1"/>
  <c r="N7214" i="1"/>
  <c r="Q7214" i="1" s="1"/>
  <c r="H7215" i="1"/>
  <c r="J7215" i="1"/>
  <c r="K7215" i="1" s="1"/>
  <c r="N7215" i="1"/>
  <c r="Q7215" i="1" s="1"/>
  <c r="H7216" i="1"/>
  <c r="J7216" i="1"/>
  <c r="K7216" i="1" s="1"/>
  <c r="N7216" i="1"/>
  <c r="Q7216" i="1" s="1"/>
  <c r="H7217" i="1"/>
  <c r="J7217" i="1"/>
  <c r="K7217" i="1" s="1"/>
  <c r="N7217" i="1"/>
  <c r="Q7217" i="1" s="1"/>
  <c r="H7218" i="1"/>
  <c r="J7218" i="1"/>
  <c r="K7218" i="1" s="1"/>
  <c r="N7218" i="1"/>
  <c r="Q7218" i="1" s="1"/>
  <c r="H7219" i="1"/>
  <c r="J7219" i="1"/>
  <c r="K7219" i="1" s="1"/>
  <c r="N7219" i="1"/>
  <c r="Q7219" i="1" s="1"/>
  <c r="H7220" i="1"/>
  <c r="J7220" i="1"/>
  <c r="K7220" i="1" s="1"/>
  <c r="N7220" i="1"/>
  <c r="Q7220" i="1" s="1"/>
  <c r="H7221" i="1"/>
  <c r="J7221" i="1"/>
  <c r="K7221" i="1" s="1"/>
  <c r="N7221" i="1"/>
  <c r="Q7221" i="1" s="1"/>
  <c r="H7222" i="1"/>
  <c r="J7222" i="1"/>
  <c r="K7222" i="1" s="1"/>
  <c r="N7222" i="1"/>
  <c r="Q7222" i="1" s="1"/>
  <c r="H7223" i="1"/>
  <c r="J7223" i="1"/>
  <c r="K7223" i="1" s="1"/>
  <c r="N7223" i="1"/>
  <c r="Q7223" i="1" s="1"/>
  <c r="H7224" i="1"/>
  <c r="J7224" i="1"/>
  <c r="K7224" i="1" s="1"/>
  <c r="N7224" i="1"/>
  <c r="Q7224" i="1" s="1"/>
  <c r="H7225" i="1"/>
  <c r="J7225" i="1"/>
  <c r="K7225" i="1" s="1"/>
  <c r="N7225" i="1"/>
  <c r="Q7225" i="1" s="1"/>
  <c r="H7226" i="1"/>
  <c r="J7226" i="1"/>
  <c r="K7226" i="1" s="1"/>
  <c r="N7226" i="1"/>
  <c r="Q7226" i="1" s="1"/>
  <c r="H7227" i="1"/>
  <c r="J7227" i="1"/>
  <c r="K7227" i="1" s="1"/>
  <c r="N7227" i="1"/>
  <c r="Q7227" i="1" s="1"/>
  <c r="H7228" i="1"/>
  <c r="J7228" i="1"/>
  <c r="K7228" i="1" s="1"/>
  <c r="N7228" i="1"/>
  <c r="Q7228" i="1" s="1"/>
  <c r="H7229" i="1"/>
  <c r="J7229" i="1"/>
  <c r="K7229" i="1" s="1"/>
  <c r="N7229" i="1"/>
  <c r="Q7229" i="1" s="1"/>
  <c r="H7230" i="1"/>
  <c r="J7230" i="1"/>
  <c r="K7230" i="1" s="1"/>
  <c r="N7230" i="1"/>
  <c r="Q7230" i="1" s="1"/>
  <c r="H7231" i="1"/>
  <c r="J7231" i="1"/>
  <c r="K7231" i="1" s="1"/>
  <c r="N7231" i="1"/>
  <c r="Q7231" i="1" s="1"/>
  <c r="H7232" i="1"/>
  <c r="J7232" i="1"/>
  <c r="K7232" i="1" s="1"/>
  <c r="N7232" i="1"/>
  <c r="Q7232" i="1" s="1"/>
  <c r="H7233" i="1"/>
  <c r="J7233" i="1"/>
  <c r="K7233" i="1" s="1"/>
  <c r="N7233" i="1"/>
  <c r="Q7233" i="1" s="1"/>
  <c r="H7234" i="1"/>
  <c r="J7234" i="1"/>
  <c r="K7234" i="1" s="1"/>
  <c r="N7234" i="1"/>
  <c r="Q7234" i="1" s="1"/>
  <c r="H7235" i="1"/>
  <c r="J7235" i="1"/>
  <c r="K7235" i="1" s="1"/>
  <c r="N7235" i="1"/>
  <c r="Q7235" i="1" s="1"/>
  <c r="H7236" i="1"/>
  <c r="J7236" i="1"/>
  <c r="K7236" i="1" s="1"/>
  <c r="N7236" i="1"/>
  <c r="Q7236" i="1" s="1"/>
  <c r="H7237" i="1"/>
  <c r="J7237" i="1"/>
  <c r="K7237" i="1" s="1"/>
  <c r="N7237" i="1"/>
  <c r="Q7237" i="1" s="1"/>
  <c r="H7238" i="1"/>
  <c r="J7238" i="1"/>
  <c r="K7238" i="1" s="1"/>
  <c r="N7238" i="1"/>
  <c r="Q7238" i="1" s="1"/>
  <c r="H7239" i="1"/>
  <c r="J7239" i="1"/>
  <c r="K7239" i="1" s="1"/>
  <c r="N7239" i="1"/>
  <c r="Q7239" i="1" s="1"/>
  <c r="H7240" i="1"/>
  <c r="J7240" i="1"/>
  <c r="K7240" i="1" s="1"/>
  <c r="N7240" i="1"/>
  <c r="Q7240" i="1" s="1"/>
  <c r="H7241" i="1"/>
  <c r="J7241" i="1"/>
  <c r="K7241" i="1" s="1"/>
  <c r="N7241" i="1"/>
  <c r="Q7241" i="1" s="1"/>
  <c r="H7242" i="1"/>
  <c r="J7242" i="1"/>
  <c r="K7242" i="1" s="1"/>
  <c r="N7242" i="1"/>
  <c r="Q7242" i="1" s="1"/>
  <c r="H7243" i="1"/>
  <c r="J7243" i="1"/>
  <c r="K7243" i="1" s="1"/>
  <c r="N7243" i="1"/>
  <c r="Q7243" i="1" s="1"/>
  <c r="H7244" i="1"/>
  <c r="J7244" i="1"/>
  <c r="K7244" i="1" s="1"/>
  <c r="N7244" i="1"/>
  <c r="Q7244" i="1" s="1"/>
  <c r="H7245" i="1"/>
  <c r="J7245" i="1"/>
  <c r="K7245" i="1" s="1"/>
  <c r="N7245" i="1"/>
  <c r="Q7245" i="1" s="1"/>
  <c r="H7246" i="1"/>
  <c r="J7246" i="1"/>
  <c r="K7246" i="1" s="1"/>
  <c r="N7246" i="1"/>
  <c r="Q7246" i="1" s="1"/>
  <c r="H7247" i="1"/>
  <c r="J7247" i="1"/>
  <c r="K7247" i="1" s="1"/>
  <c r="N7247" i="1"/>
  <c r="Q7247" i="1" s="1"/>
  <c r="H7248" i="1"/>
  <c r="J7248" i="1"/>
  <c r="K7248" i="1" s="1"/>
  <c r="N7248" i="1"/>
  <c r="Q7248" i="1" s="1"/>
  <c r="H7249" i="1"/>
  <c r="J7249" i="1"/>
  <c r="K7249" i="1" s="1"/>
  <c r="N7249" i="1"/>
  <c r="Q7249" i="1" s="1"/>
  <c r="H7250" i="1"/>
  <c r="J7250" i="1"/>
  <c r="K7250" i="1" s="1"/>
  <c r="N7250" i="1"/>
  <c r="Q7250" i="1" s="1"/>
  <c r="H7251" i="1"/>
  <c r="J7251" i="1"/>
  <c r="K7251" i="1" s="1"/>
  <c r="N7251" i="1"/>
  <c r="Q7251" i="1" s="1"/>
  <c r="H7252" i="1"/>
  <c r="J7252" i="1"/>
  <c r="K7252" i="1" s="1"/>
  <c r="N7252" i="1"/>
  <c r="Q7252" i="1" s="1"/>
  <c r="H7253" i="1"/>
  <c r="J7253" i="1"/>
  <c r="K7253" i="1" s="1"/>
  <c r="N7253" i="1"/>
  <c r="Q7253" i="1" s="1"/>
  <c r="H7254" i="1"/>
  <c r="J7254" i="1"/>
  <c r="K7254" i="1" s="1"/>
  <c r="N7254" i="1"/>
  <c r="Q7254" i="1" s="1"/>
  <c r="H7255" i="1"/>
  <c r="J7255" i="1"/>
  <c r="K7255" i="1" s="1"/>
  <c r="N7255" i="1"/>
  <c r="Q7255" i="1" s="1"/>
  <c r="H7256" i="1"/>
  <c r="J7256" i="1"/>
  <c r="K7256" i="1" s="1"/>
  <c r="N7256" i="1"/>
  <c r="Q7256" i="1" s="1"/>
  <c r="H7257" i="1"/>
  <c r="J7257" i="1"/>
  <c r="K7257" i="1" s="1"/>
  <c r="N7257" i="1"/>
  <c r="Q7257" i="1" s="1"/>
  <c r="H7258" i="1"/>
  <c r="J7258" i="1"/>
  <c r="K7258" i="1" s="1"/>
  <c r="N7258" i="1"/>
  <c r="Q7258" i="1" s="1"/>
  <c r="H7259" i="1"/>
  <c r="J7259" i="1"/>
  <c r="K7259" i="1" s="1"/>
  <c r="N7259" i="1"/>
  <c r="Q7259" i="1" s="1"/>
  <c r="H7260" i="1"/>
  <c r="J7260" i="1"/>
  <c r="K7260" i="1" s="1"/>
  <c r="N7260" i="1"/>
  <c r="Q7260" i="1" s="1"/>
  <c r="H7261" i="1"/>
  <c r="J7261" i="1"/>
  <c r="K7261" i="1" s="1"/>
  <c r="N7261" i="1"/>
  <c r="Q7261" i="1" s="1"/>
  <c r="H7262" i="1"/>
  <c r="J7262" i="1"/>
  <c r="K7262" i="1" s="1"/>
  <c r="N7262" i="1"/>
  <c r="Q7262" i="1" s="1"/>
  <c r="H7263" i="1"/>
  <c r="J7263" i="1"/>
  <c r="K7263" i="1" s="1"/>
  <c r="N7263" i="1"/>
  <c r="Q7263" i="1" s="1"/>
  <c r="H7264" i="1"/>
  <c r="J7264" i="1"/>
  <c r="K7264" i="1" s="1"/>
  <c r="N7264" i="1"/>
  <c r="Q7264" i="1" s="1"/>
  <c r="H7265" i="1"/>
  <c r="J7265" i="1"/>
  <c r="K7265" i="1" s="1"/>
  <c r="N7265" i="1"/>
  <c r="Q7265" i="1" s="1"/>
  <c r="H7266" i="1"/>
  <c r="J7266" i="1"/>
  <c r="K7266" i="1" s="1"/>
  <c r="N7266" i="1"/>
  <c r="Q7266" i="1" s="1"/>
  <c r="H7267" i="1"/>
  <c r="J7267" i="1"/>
  <c r="K7267" i="1" s="1"/>
  <c r="N7267" i="1"/>
  <c r="Q7267" i="1" s="1"/>
  <c r="H7268" i="1"/>
  <c r="J7268" i="1"/>
  <c r="K7268" i="1" s="1"/>
  <c r="N7268" i="1"/>
  <c r="Q7268" i="1" s="1"/>
  <c r="H7269" i="1"/>
  <c r="J7269" i="1"/>
  <c r="K7269" i="1" s="1"/>
  <c r="N7269" i="1"/>
  <c r="Q7269" i="1" s="1"/>
  <c r="H7270" i="1"/>
  <c r="J7270" i="1"/>
  <c r="K7270" i="1" s="1"/>
  <c r="N7270" i="1"/>
  <c r="Q7270" i="1" s="1"/>
  <c r="H7271" i="1"/>
  <c r="J7271" i="1"/>
  <c r="K7271" i="1" s="1"/>
  <c r="N7271" i="1"/>
  <c r="Q7271" i="1" s="1"/>
  <c r="H7272" i="1"/>
  <c r="J7272" i="1"/>
  <c r="K7272" i="1" s="1"/>
  <c r="N7272" i="1"/>
  <c r="Q7272" i="1" s="1"/>
  <c r="H7273" i="1"/>
  <c r="J7273" i="1"/>
  <c r="K7273" i="1" s="1"/>
  <c r="N7273" i="1"/>
  <c r="Q7273" i="1" s="1"/>
  <c r="H7274" i="1"/>
  <c r="J7274" i="1"/>
  <c r="K7274" i="1" s="1"/>
  <c r="N7274" i="1"/>
  <c r="Q7274" i="1" s="1"/>
  <c r="H7275" i="1"/>
  <c r="J7275" i="1"/>
  <c r="K7275" i="1" s="1"/>
  <c r="N7275" i="1"/>
  <c r="Q7275" i="1" s="1"/>
  <c r="H7276" i="1"/>
  <c r="J7276" i="1"/>
  <c r="K7276" i="1" s="1"/>
  <c r="N7276" i="1"/>
  <c r="Q7276" i="1" s="1"/>
  <c r="H7277" i="1"/>
  <c r="J7277" i="1"/>
  <c r="K7277" i="1" s="1"/>
  <c r="N7277" i="1"/>
  <c r="Q7277" i="1" s="1"/>
  <c r="H7278" i="1"/>
  <c r="J7278" i="1"/>
  <c r="K7278" i="1" s="1"/>
  <c r="N7278" i="1"/>
  <c r="Q7278" i="1" s="1"/>
  <c r="H7279" i="1"/>
  <c r="J7279" i="1"/>
  <c r="K7279" i="1" s="1"/>
  <c r="N7279" i="1"/>
  <c r="Q7279" i="1" s="1"/>
  <c r="H7280" i="1"/>
  <c r="J7280" i="1"/>
  <c r="K7280" i="1" s="1"/>
  <c r="N7280" i="1"/>
  <c r="Q7280" i="1" s="1"/>
  <c r="H7281" i="1"/>
  <c r="J7281" i="1"/>
  <c r="K7281" i="1" s="1"/>
  <c r="N7281" i="1"/>
  <c r="Q7281" i="1" s="1"/>
  <c r="H7282" i="1"/>
  <c r="J7282" i="1"/>
  <c r="K7282" i="1" s="1"/>
  <c r="N7282" i="1"/>
  <c r="Q7282" i="1" s="1"/>
  <c r="H7283" i="1"/>
  <c r="J7283" i="1"/>
  <c r="K7283" i="1" s="1"/>
  <c r="N7283" i="1"/>
  <c r="Q7283" i="1" s="1"/>
  <c r="H7284" i="1"/>
  <c r="J7284" i="1"/>
  <c r="K7284" i="1" s="1"/>
  <c r="N7284" i="1"/>
  <c r="Q7284" i="1" s="1"/>
  <c r="H7285" i="1"/>
  <c r="J7285" i="1"/>
  <c r="K7285" i="1" s="1"/>
  <c r="N7285" i="1"/>
  <c r="Q7285" i="1" s="1"/>
  <c r="H7286" i="1"/>
  <c r="J7286" i="1"/>
  <c r="K7286" i="1" s="1"/>
  <c r="N7286" i="1"/>
  <c r="Q7286" i="1" s="1"/>
  <c r="H7287" i="1"/>
  <c r="J7287" i="1"/>
  <c r="K7287" i="1" s="1"/>
  <c r="N7287" i="1"/>
  <c r="Q7287" i="1" s="1"/>
  <c r="H7288" i="1"/>
  <c r="J7288" i="1"/>
  <c r="K7288" i="1" s="1"/>
  <c r="N7288" i="1"/>
  <c r="Q7288" i="1" s="1"/>
  <c r="H7289" i="1"/>
  <c r="J7289" i="1"/>
  <c r="K7289" i="1" s="1"/>
  <c r="N7289" i="1"/>
  <c r="Q7289" i="1" s="1"/>
  <c r="H7290" i="1"/>
  <c r="J7290" i="1"/>
  <c r="K7290" i="1" s="1"/>
  <c r="N7290" i="1"/>
  <c r="Q7290" i="1" s="1"/>
  <c r="H7291" i="1"/>
  <c r="J7291" i="1"/>
  <c r="K7291" i="1" s="1"/>
  <c r="N7291" i="1"/>
  <c r="Q7291" i="1" s="1"/>
  <c r="H7292" i="1"/>
  <c r="J7292" i="1"/>
  <c r="K7292" i="1" s="1"/>
  <c r="N7292" i="1"/>
  <c r="Q7292" i="1" s="1"/>
  <c r="H7293" i="1"/>
  <c r="J7293" i="1"/>
  <c r="K7293" i="1" s="1"/>
  <c r="N7293" i="1"/>
  <c r="Q7293" i="1" s="1"/>
  <c r="H7294" i="1"/>
  <c r="J7294" i="1"/>
  <c r="K7294" i="1" s="1"/>
  <c r="N7294" i="1"/>
  <c r="Q7294" i="1" s="1"/>
  <c r="H7295" i="1"/>
  <c r="J7295" i="1"/>
  <c r="K7295" i="1" s="1"/>
  <c r="N7295" i="1"/>
  <c r="Q7295" i="1" s="1"/>
  <c r="H7296" i="1"/>
  <c r="J7296" i="1"/>
  <c r="K7296" i="1" s="1"/>
  <c r="N7296" i="1"/>
  <c r="Q7296" i="1" s="1"/>
  <c r="H7297" i="1"/>
  <c r="J7297" i="1"/>
  <c r="K7297" i="1" s="1"/>
  <c r="N7297" i="1"/>
  <c r="Q7297" i="1" s="1"/>
  <c r="H7298" i="1"/>
  <c r="J7298" i="1"/>
  <c r="K7298" i="1" s="1"/>
  <c r="N7298" i="1"/>
  <c r="Q7298" i="1" s="1"/>
  <c r="H7299" i="1"/>
  <c r="J7299" i="1"/>
  <c r="K7299" i="1" s="1"/>
  <c r="N7299" i="1"/>
  <c r="Q7299" i="1" s="1"/>
  <c r="H7300" i="1"/>
  <c r="J7300" i="1"/>
  <c r="K7300" i="1" s="1"/>
  <c r="N7300" i="1"/>
  <c r="Q7300" i="1" s="1"/>
  <c r="H7301" i="1"/>
  <c r="J7301" i="1"/>
  <c r="K7301" i="1" s="1"/>
  <c r="N7301" i="1"/>
  <c r="Q7301" i="1" s="1"/>
  <c r="H7302" i="1"/>
  <c r="J7302" i="1"/>
  <c r="K7302" i="1" s="1"/>
  <c r="N7302" i="1"/>
  <c r="Q7302" i="1" s="1"/>
  <c r="H7303" i="1"/>
  <c r="J7303" i="1"/>
  <c r="K7303" i="1" s="1"/>
  <c r="N7303" i="1"/>
  <c r="Q7303" i="1" s="1"/>
  <c r="H7304" i="1"/>
  <c r="J7304" i="1"/>
  <c r="K7304" i="1" s="1"/>
  <c r="N7304" i="1"/>
  <c r="Q7304" i="1" s="1"/>
  <c r="H7305" i="1"/>
  <c r="J7305" i="1"/>
  <c r="K7305" i="1" s="1"/>
  <c r="N7305" i="1"/>
  <c r="Q7305" i="1" s="1"/>
  <c r="H7306" i="1"/>
  <c r="J7306" i="1"/>
  <c r="K7306" i="1" s="1"/>
  <c r="N7306" i="1"/>
  <c r="Q7306" i="1" s="1"/>
  <c r="H7307" i="1"/>
  <c r="J7307" i="1"/>
  <c r="K7307" i="1" s="1"/>
  <c r="N7307" i="1"/>
  <c r="Q7307" i="1" s="1"/>
  <c r="H7308" i="1"/>
  <c r="J7308" i="1"/>
  <c r="K7308" i="1" s="1"/>
  <c r="N7308" i="1"/>
  <c r="Q7308" i="1" s="1"/>
  <c r="H7309" i="1"/>
  <c r="J7309" i="1"/>
  <c r="K7309" i="1" s="1"/>
  <c r="N7309" i="1"/>
  <c r="Q7309" i="1" s="1"/>
  <c r="H7310" i="1"/>
  <c r="J7310" i="1"/>
  <c r="K7310" i="1" s="1"/>
  <c r="N7310" i="1"/>
  <c r="Q7310" i="1" s="1"/>
  <c r="H7311" i="1"/>
  <c r="J7311" i="1"/>
  <c r="K7311" i="1" s="1"/>
  <c r="N7311" i="1"/>
  <c r="Q7311" i="1" s="1"/>
  <c r="H7312" i="1"/>
  <c r="J7312" i="1"/>
  <c r="K7312" i="1" s="1"/>
  <c r="N7312" i="1"/>
  <c r="Q7312" i="1" s="1"/>
  <c r="H7313" i="1"/>
  <c r="J7313" i="1"/>
  <c r="K7313" i="1" s="1"/>
  <c r="N7313" i="1"/>
  <c r="Q7313" i="1" s="1"/>
  <c r="H7314" i="1"/>
  <c r="J7314" i="1"/>
  <c r="K7314" i="1" s="1"/>
  <c r="N7314" i="1"/>
  <c r="Q7314" i="1" s="1"/>
  <c r="H7315" i="1"/>
  <c r="J7315" i="1"/>
  <c r="K7315" i="1" s="1"/>
  <c r="N7315" i="1"/>
  <c r="Q7315" i="1" s="1"/>
  <c r="H7316" i="1"/>
  <c r="J7316" i="1"/>
  <c r="K7316" i="1" s="1"/>
  <c r="N7316" i="1"/>
  <c r="Q7316" i="1" s="1"/>
  <c r="H7317" i="1"/>
  <c r="J7317" i="1"/>
  <c r="K7317" i="1" s="1"/>
  <c r="N7317" i="1"/>
  <c r="Q7317" i="1" s="1"/>
  <c r="H7318" i="1"/>
  <c r="J7318" i="1"/>
  <c r="K7318" i="1" s="1"/>
  <c r="N7318" i="1"/>
  <c r="Q7318" i="1" s="1"/>
  <c r="H7319" i="1"/>
  <c r="J7319" i="1"/>
  <c r="K7319" i="1" s="1"/>
  <c r="N7319" i="1"/>
  <c r="Q7319" i="1" s="1"/>
  <c r="H7320" i="1"/>
  <c r="J7320" i="1"/>
  <c r="K7320" i="1" s="1"/>
  <c r="N7320" i="1"/>
  <c r="Q7320" i="1" s="1"/>
  <c r="H7321" i="1"/>
  <c r="J7321" i="1"/>
  <c r="K7321" i="1" s="1"/>
  <c r="N7321" i="1"/>
  <c r="Q7321" i="1" s="1"/>
  <c r="H7322" i="1"/>
  <c r="J7322" i="1"/>
  <c r="K7322" i="1" s="1"/>
  <c r="N7322" i="1"/>
  <c r="Q7322" i="1" s="1"/>
  <c r="H7323" i="1"/>
  <c r="J7323" i="1"/>
  <c r="K7323" i="1" s="1"/>
  <c r="N7323" i="1"/>
  <c r="Q7323" i="1" s="1"/>
  <c r="H7324" i="1"/>
  <c r="J7324" i="1"/>
  <c r="K7324" i="1" s="1"/>
  <c r="N7324" i="1"/>
  <c r="Q7324" i="1" s="1"/>
  <c r="H7325" i="1"/>
  <c r="J7325" i="1"/>
  <c r="K7325" i="1" s="1"/>
  <c r="N7325" i="1"/>
  <c r="Q7325" i="1" s="1"/>
  <c r="H7326" i="1"/>
  <c r="J7326" i="1"/>
  <c r="K7326" i="1" s="1"/>
  <c r="N7326" i="1"/>
  <c r="Q7326" i="1" s="1"/>
  <c r="H7327" i="1"/>
  <c r="J7327" i="1"/>
  <c r="K7327" i="1" s="1"/>
  <c r="N7327" i="1"/>
  <c r="Q7327" i="1" s="1"/>
  <c r="H7328" i="1"/>
  <c r="J7328" i="1"/>
  <c r="K7328" i="1" s="1"/>
  <c r="N7328" i="1"/>
  <c r="Q7328" i="1" s="1"/>
  <c r="H7329" i="1"/>
  <c r="J7329" i="1"/>
  <c r="K7329" i="1" s="1"/>
  <c r="N7329" i="1"/>
  <c r="Q7329" i="1" s="1"/>
  <c r="H7330" i="1"/>
  <c r="J7330" i="1"/>
  <c r="K7330" i="1" s="1"/>
  <c r="N7330" i="1"/>
  <c r="Q7330" i="1" s="1"/>
  <c r="H7331" i="1"/>
  <c r="J7331" i="1"/>
  <c r="K7331" i="1" s="1"/>
  <c r="N7331" i="1"/>
  <c r="Q7331" i="1" s="1"/>
  <c r="H7332" i="1"/>
  <c r="J7332" i="1"/>
  <c r="K7332" i="1" s="1"/>
  <c r="N7332" i="1"/>
  <c r="Q7332" i="1" s="1"/>
  <c r="H7333" i="1"/>
  <c r="J7333" i="1"/>
  <c r="K7333" i="1" s="1"/>
  <c r="N7333" i="1"/>
  <c r="Q7333" i="1" s="1"/>
  <c r="H7334" i="1"/>
  <c r="J7334" i="1"/>
  <c r="K7334" i="1" s="1"/>
  <c r="N7334" i="1"/>
  <c r="Q7334" i="1" s="1"/>
  <c r="H7335" i="1"/>
  <c r="J7335" i="1"/>
  <c r="K7335" i="1" s="1"/>
  <c r="N7335" i="1"/>
  <c r="Q7335" i="1" s="1"/>
  <c r="H7336" i="1"/>
  <c r="J7336" i="1"/>
  <c r="K7336" i="1" s="1"/>
  <c r="N7336" i="1"/>
  <c r="Q7336" i="1" s="1"/>
  <c r="H7337" i="1"/>
  <c r="J7337" i="1"/>
  <c r="K7337" i="1" s="1"/>
  <c r="N7337" i="1"/>
  <c r="Q7337" i="1" s="1"/>
  <c r="H7338" i="1"/>
  <c r="J7338" i="1"/>
  <c r="K7338" i="1" s="1"/>
  <c r="N7338" i="1"/>
  <c r="Q7338" i="1" s="1"/>
  <c r="H7339" i="1"/>
  <c r="J7339" i="1"/>
  <c r="K7339" i="1" s="1"/>
  <c r="N7339" i="1"/>
  <c r="Q7339" i="1" s="1"/>
  <c r="H7340" i="1"/>
  <c r="J7340" i="1"/>
  <c r="K7340" i="1" s="1"/>
  <c r="N7340" i="1"/>
  <c r="Q7340" i="1" s="1"/>
  <c r="H7341" i="1"/>
  <c r="J7341" i="1"/>
  <c r="K7341" i="1" s="1"/>
  <c r="N7341" i="1"/>
  <c r="Q7341" i="1" s="1"/>
  <c r="H7342" i="1"/>
  <c r="J7342" i="1"/>
  <c r="K7342" i="1" s="1"/>
  <c r="N7342" i="1"/>
  <c r="Q7342" i="1" s="1"/>
  <c r="H7343" i="1"/>
  <c r="J7343" i="1"/>
  <c r="K7343" i="1" s="1"/>
  <c r="N7343" i="1"/>
  <c r="Q7343" i="1" s="1"/>
  <c r="H7344" i="1"/>
  <c r="J7344" i="1"/>
  <c r="K7344" i="1" s="1"/>
  <c r="N7344" i="1"/>
  <c r="Q7344" i="1" s="1"/>
  <c r="H7345" i="1"/>
  <c r="J7345" i="1"/>
  <c r="K7345" i="1" s="1"/>
  <c r="N7345" i="1"/>
  <c r="Q7345" i="1" s="1"/>
  <c r="H7346" i="1"/>
  <c r="J7346" i="1"/>
  <c r="K7346" i="1" s="1"/>
  <c r="N7346" i="1"/>
  <c r="Q7346" i="1" s="1"/>
  <c r="H7347" i="1"/>
  <c r="J7347" i="1"/>
  <c r="K7347" i="1" s="1"/>
  <c r="N7347" i="1"/>
  <c r="Q7347" i="1" s="1"/>
  <c r="H7348" i="1"/>
  <c r="J7348" i="1"/>
  <c r="K7348" i="1" s="1"/>
  <c r="N7348" i="1"/>
  <c r="Q7348" i="1" s="1"/>
  <c r="H7349" i="1"/>
  <c r="J7349" i="1"/>
  <c r="K7349" i="1" s="1"/>
  <c r="N7349" i="1"/>
  <c r="Q7349" i="1" s="1"/>
  <c r="H7350" i="1"/>
  <c r="J7350" i="1"/>
  <c r="K7350" i="1" s="1"/>
  <c r="N7350" i="1"/>
  <c r="Q7350" i="1" s="1"/>
  <c r="H7351" i="1"/>
  <c r="J7351" i="1"/>
  <c r="K7351" i="1" s="1"/>
  <c r="N7351" i="1"/>
  <c r="Q7351" i="1" s="1"/>
  <c r="H7352" i="1"/>
  <c r="J7352" i="1"/>
  <c r="K7352" i="1" s="1"/>
  <c r="N7352" i="1"/>
  <c r="Q7352" i="1" s="1"/>
  <c r="H7353" i="1"/>
  <c r="J7353" i="1"/>
  <c r="K7353" i="1" s="1"/>
  <c r="N7353" i="1"/>
  <c r="Q7353" i="1" s="1"/>
  <c r="H7354" i="1"/>
  <c r="J7354" i="1"/>
  <c r="K7354" i="1" s="1"/>
  <c r="N7354" i="1"/>
  <c r="Q7354" i="1" s="1"/>
  <c r="H7355" i="1"/>
  <c r="J7355" i="1"/>
  <c r="K7355" i="1" s="1"/>
  <c r="N7355" i="1"/>
  <c r="Q7355" i="1" s="1"/>
  <c r="H7356" i="1"/>
  <c r="J7356" i="1"/>
  <c r="K7356" i="1" s="1"/>
  <c r="N7356" i="1"/>
  <c r="Q7356" i="1" s="1"/>
  <c r="H7357" i="1"/>
  <c r="J7357" i="1"/>
  <c r="K7357" i="1" s="1"/>
  <c r="N7357" i="1"/>
  <c r="Q7357" i="1" s="1"/>
  <c r="H7358" i="1"/>
  <c r="J7358" i="1"/>
  <c r="K7358" i="1" s="1"/>
  <c r="N7358" i="1"/>
  <c r="Q7358" i="1" s="1"/>
  <c r="H7359" i="1"/>
  <c r="J7359" i="1"/>
  <c r="K7359" i="1" s="1"/>
  <c r="N7359" i="1"/>
  <c r="Q7359" i="1" s="1"/>
  <c r="H7360" i="1"/>
  <c r="J7360" i="1"/>
  <c r="K7360" i="1" s="1"/>
  <c r="N7360" i="1"/>
  <c r="Q7360" i="1" s="1"/>
  <c r="H7361" i="1"/>
  <c r="J7361" i="1"/>
  <c r="K7361" i="1" s="1"/>
  <c r="N7361" i="1"/>
  <c r="Q7361" i="1" s="1"/>
  <c r="H7362" i="1"/>
  <c r="J7362" i="1"/>
  <c r="K7362" i="1" s="1"/>
  <c r="N7362" i="1"/>
  <c r="Q7362" i="1" s="1"/>
  <c r="H7363" i="1"/>
  <c r="J7363" i="1"/>
  <c r="K7363" i="1" s="1"/>
  <c r="N7363" i="1"/>
  <c r="Q7363" i="1" s="1"/>
  <c r="H7364" i="1"/>
  <c r="J7364" i="1"/>
  <c r="K7364" i="1" s="1"/>
  <c r="N7364" i="1"/>
  <c r="Q7364" i="1" s="1"/>
  <c r="H7365" i="1"/>
  <c r="J7365" i="1"/>
  <c r="K7365" i="1" s="1"/>
  <c r="N7365" i="1"/>
  <c r="Q7365" i="1" s="1"/>
  <c r="H7366" i="1"/>
  <c r="J7366" i="1"/>
  <c r="K7366" i="1" s="1"/>
  <c r="N7366" i="1"/>
  <c r="Q7366" i="1" s="1"/>
  <c r="H7367" i="1"/>
  <c r="J7367" i="1"/>
  <c r="K7367" i="1" s="1"/>
  <c r="N7367" i="1"/>
  <c r="Q7367" i="1" s="1"/>
  <c r="H7368" i="1"/>
  <c r="J7368" i="1"/>
  <c r="K7368" i="1" s="1"/>
  <c r="N7368" i="1"/>
  <c r="Q7368" i="1" s="1"/>
  <c r="H7369" i="1"/>
  <c r="J7369" i="1"/>
  <c r="K7369" i="1" s="1"/>
  <c r="N7369" i="1"/>
  <c r="Q7369" i="1" s="1"/>
  <c r="H7370" i="1"/>
  <c r="J7370" i="1"/>
  <c r="K7370" i="1" s="1"/>
  <c r="N7370" i="1"/>
  <c r="Q7370" i="1" s="1"/>
  <c r="H7371" i="1"/>
  <c r="J7371" i="1"/>
  <c r="K7371" i="1" s="1"/>
  <c r="N7371" i="1"/>
  <c r="Q7371" i="1" s="1"/>
  <c r="H7372" i="1"/>
  <c r="J7372" i="1"/>
  <c r="K7372" i="1" s="1"/>
  <c r="N7372" i="1"/>
  <c r="Q7372" i="1" s="1"/>
  <c r="H7373" i="1"/>
  <c r="J7373" i="1"/>
  <c r="K7373" i="1" s="1"/>
  <c r="N7373" i="1"/>
  <c r="Q7373" i="1" s="1"/>
  <c r="H7374" i="1"/>
  <c r="J7374" i="1"/>
  <c r="K7374" i="1" s="1"/>
  <c r="N7374" i="1"/>
  <c r="Q7374" i="1" s="1"/>
  <c r="H7375" i="1"/>
  <c r="J7375" i="1"/>
  <c r="K7375" i="1" s="1"/>
  <c r="N7375" i="1"/>
  <c r="Q7375" i="1" s="1"/>
  <c r="H7376" i="1"/>
  <c r="J7376" i="1"/>
  <c r="K7376" i="1" s="1"/>
  <c r="N7376" i="1"/>
  <c r="Q7376" i="1" s="1"/>
  <c r="H7377" i="1"/>
  <c r="J7377" i="1"/>
  <c r="K7377" i="1" s="1"/>
  <c r="N7377" i="1"/>
  <c r="Q7377" i="1" s="1"/>
  <c r="H7378" i="1"/>
  <c r="J7378" i="1"/>
  <c r="K7378" i="1" s="1"/>
  <c r="N7378" i="1"/>
  <c r="Q7378" i="1" s="1"/>
  <c r="H7379" i="1"/>
  <c r="J7379" i="1"/>
  <c r="K7379" i="1" s="1"/>
  <c r="N7379" i="1"/>
  <c r="Q7379" i="1" s="1"/>
  <c r="H7380" i="1"/>
  <c r="J7380" i="1"/>
  <c r="K7380" i="1" s="1"/>
  <c r="N7380" i="1"/>
  <c r="Q7380" i="1" s="1"/>
  <c r="H7381" i="1"/>
  <c r="J7381" i="1"/>
  <c r="K7381" i="1" s="1"/>
  <c r="N7381" i="1"/>
  <c r="Q7381" i="1" s="1"/>
  <c r="H7382" i="1"/>
  <c r="J7382" i="1"/>
  <c r="K7382" i="1" s="1"/>
  <c r="N7382" i="1"/>
  <c r="Q7382" i="1" s="1"/>
  <c r="H7383" i="1"/>
  <c r="J7383" i="1"/>
  <c r="K7383" i="1" s="1"/>
  <c r="N7383" i="1"/>
  <c r="Q7383" i="1" s="1"/>
  <c r="H7384" i="1"/>
  <c r="J7384" i="1"/>
  <c r="K7384" i="1" s="1"/>
  <c r="N7384" i="1"/>
  <c r="Q7384" i="1" s="1"/>
  <c r="H7385" i="1"/>
  <c r="J7385" i="1"/>
  <c r="K7385" i="1" s="1"/>
  <c r="N7385" i="1"/>
  <c r="Q7385" i="1" s="1"/>
  <c r="H7386" i="1"/>
  <c r="J7386" i="1"/>
  <c r="K7386" i="1" s="1"/>
  <c r="N7386" i="1"/>
  <c r="Q7386" i="1" s="1"/>
  <c r="H7387" i="1"/>
  <c r="J7387" i="1"/>
  <c r="K7387" i="1" s="1"/>
  <c r="N7387" i="1"/>
  <c r="Q7387" i="1" s="1"/>
  <c r="H7388" i="1"/>
  <c r="J7388" i="1"/>
  <c r="K7388" i="1" s="1"/>
  <c r="N7388" i="1"/>
  <c r="Q7388" i="1" s="1"/>
  <c r="H7389" i="1"/>
  <c r="J7389" i="1"/>
  <c r="K7389" i="1" s="1"/>
  <c r="N7389" i="1"/>
  <c r="Q7389" i="1" s="1"/>
  <c r="H7390" i="1"/>
  <c r="J7390" i="1"/>
  <c r="K7390" i="1" s="1"/>
  <c r="N7390" i="1"/>
  <c r="Q7390" i="1" s="1"/>
  <c r="H7391" i="1"/>
  <c r="J7391" i="1"/>
  <c r="K7391" i="1" s="1"/>
  <c r="N7391" i="1"/>
  <c r="Q7391" i="1" s="1"/>
  <c r="H7392" i="1"/>
  <c r="J7392" i="1"/>
  <c r="K7392" i="1" s="1"/>
  <c r="N7392" i="1"/>
  <c r="Q7392" i="1" s="1"/>
  <c r="H7393" i="1"/>
  <c r="J7393" i="1"/>
  <c r="K7393" i="1" s="1"/>
  <c r="N7393" i="1"/>
  <c r="Q7393" i="1" s="1"/>
  <c r="H7394" i="1"/>
  <c r="J7394" i="1"/>
  <c r="K7394" i="1" s="1"/>
  <c r="N7394" i="1"/>
  <c r="Q7394" i="1" s="1"/>
  <c r="H7395" i="1"/>
  <c r="J7395" i="1"/>
  <c r="K7395" i="1" s="1"/>
  <c r="N7395" i="1"/>
  <c r="Q7395" i="1" s="1"/>
  <c r="H7396" i="1"/>
  <c r="J7396" i="1"/>
  <c r="K7396" i="1" s="1"/>
  <c r="N7396" i="1"/>
  <c r="Q7396" i="1" s="1"/>
  <c r="H7397" i="1"/>
  <c r="J7397" i="1"/>
  <c r="K7397" i="1" s="1"/>
  <c r="N7397" i="1"/>
  <c r="Q7397" i="1" s="1"/>
  <c r="H7398" i="1"/>
  <c r="J7398" i="1"/>
  <c r="K7398" i="1" s="1"/>
  <c r="N7398" i="1"/>
  <c r="Q7398" i="1" s="1"/>
  <c r="H7399" i="1"/>
  <c r="J7399" i="1"/>
  <c r="K7399" i="1" s="1"/>
  <c r="N7399" i="1"/>
  <c r="Q7399" i="1" s="1"/>
  <c r="H7400" i="1"/>
  <c r="J7400" i="1"/>
  <c r="K7400" i="1" s="1"/>
  <c r="N7400" i="1"/>
  <c r="Q7400" i="1" s="1"/>
  <c r="H7401" i="1"/>
  <c r="J7401" i="1"/>
  <c r="K7401" i="1" s="1"/>
  <c r="N7401" i="1"/>
  <c r="Q7401" i="1" s="1"/>
  <c r="H7402" i="1"/>
  <c r="J7402" i="1"/>
  <c r="K7402" i="1" s="1"/>
  <c r="N7402" i="1"/>
  <c r="Q7402" i="1" s="1"/>
  <c r="H7403" i="1"/>
  <c r="J7403" i="1"/>
  <c r="K7403" i="1" s="1"/>
  <c r="N7403" i="1"/>
  <c r="Q7403" i="1" s="1"/>
  <c r="H7404" i="1"/>
  <c r="J7404" i="1"/>
  <c r="K7404" i="1" s="1"/>
  <c r="N7404" i="1"/>
  <c r="Q7404" i="1" s="1"/>
  <c r="H7405" i="1"/>
  <c r="J7405" i="1"/>
  <c r="K7405" i="1" s="1"/>
  <c r="N7405" i="1"/>
  <c r="Q7405" i="1" s="1"/>
  <c r="H7406" i="1"/>
  <c r="J7406" i="1"/>
  <c r="K7406" i="1" s="1"/>
  <c r="N7406" i="1"/>
  <c r="Q7406" i="1" s="1"/>
  <c r="H7407" i="1"/>
  <c r="J7407" i="1"/>
  <c r="K7407" i="1" s="1"/>
  <c r="N7407" i="1"/>
  <c r="Q7407" i="1" s="1"/>
  <c r="H7408" i="1"/>
  <c r="J7408" i="1"/>
  <c r="K7408" i="1" s="1"/>
  <c r="N7408" i="1"/>
  <c r="Q7408" i="1" s="1"/>
  <c r="H7409" i="1"/>
  <c r="J7409" i="1"/>
  <c r="K7409" i="1" s="1"/>
  <c r="N7409" i="1"/>
  <c r="Q7409" i="1" s="1"/>
  <c r="H7410" i="1"/>
  <c r="J7410" i="1"/>
  <c r="K7410" i="1" s="1"/>
  <c r="N7410" i="1"/>
  <c r="Q7410" i="1" s="1"/>
  <c r="H7411" i="1"/>
  <c r="J7411" i="1"/>
  <c r="K7411" i="1" s="1"/>
  <c r="N7411" i="1"/>
  <c r="Q7411" i="1" s="1"/>
  <c r="H7412" i="1"/>
  <c r="J7412" i="1"/>
  <c r="K7412" i="1" s="1"/>
  <c r="N7412" i="1"/>
  <c r="Q7412" i="1" s="1"/>
  <c r="H7413" i="1"/>
  <c r="J7413" i="1"/>
  <c r="K7413" i="1" s="1"/>
  <c r="N7413" i="1"/>
  <c r="Q7413" i="1" s="1"/>
  <c r="H7414" i="1"/>
  <c r="J7414" i="1"/>
  <c r="K7414" i="1" s="1"/>
  <c r="N7414" i="1"/>
  <c r="Q7414" i="1" s="1"/>
  <c r="H7415" i="1"/>
  <c r="J7415" i="1"/>
  <c r="K7415" i="1" s="1"/>
  <c r="N7415" i="1"/>
  <c r="Q7415" i="1" s="1"/>
  <c r="H7416" i="1"/>
  <c r="J7416" i="1"/>
  <c r="K7416" i="1" s="1"/>
  <c r="N7416" i="1"/>
  <c r="Q7416" i="1" s="1"/>
  <c r="H7417" i="1"/>
  <c r="J7417" i="1"/>
  <c r="K7417" i="1" s="1"/>
  <c r="N7417" i="1"/>
  <c r="Q7417" i="1" s="1"/>
  <c r="H7418" i="1"/>
  <c r="J7418" i="1"/>
  <c r="K7418" i="1" s="1"/>
  <c r="N7418" i="1"/>
  <c r="Q7418" i="1" s="1"/>
  <c r="H7419" i="1"/>
  <c r="J7419" i="1"/>
  <c r="K7419" i="1" s="1"/>
  <c r="N7419" i="1"/>
  <c r="Q7419" i="1" s="1"/>
  <c r="H7420" i="1"/>
  <c r="J7420" i="1"/>
  <c r="K7420" i="1" s="1"/>
  <c r="N7420" i="1"/>
  <c r="Q7420" i="1" s="1"/>
  <c r="H7421" i="1"/>
  <c r="J7421" i="1"/>
  <c r="K7421" i="1" s="1"/>
  <c r="N7421" i="1"/>
  <c r="Q7421" i="1" s="1"/>
  <c r="H7422" i="1"/>
  <c r="J7422" i="1"/>
  <c r="K7422" i="1" s="1"/>
  <c r="N7422" i="1"/>
  <c r="Q7422" i="1" s="1"/>
  <c r="H7423" i="1"/>
  <c r="J7423" i="1"/>
  <c r="K7423" i="1" s="1"/>
  <c r="N7423" i="1"/>
  <c r="Q7423" i="1" s="1"/>
  <c r="H7424" i="1"/>
  <c r="J7424" i="1"/>
  <c r="K7424" i="1" s="1"/>
  <c r="N7424" i="1"/>
  <c r="Q7424" i="1" s="1"/>
  <c r="H7425" i="1"/>
  <c r="J7425" i="1"/>
  <c r="K7425" i="1" s="1"/>
  <c r="N7425" i="1"/>
  <c r="Q7425" i="1" s="1"/>
  <c r="H7426" i="1"/>
  <c r="J7426" i="1"/>
  <c r="K7426" i="1" s="1"/>
  <c r="N7426" i="1"/>
  <c r="Q7426" i="1" s="1"/>
  <c r="H7427" i="1"/>
  <c r="J7427" i="1"/>
  <c r="K7427" i="1" s="1"/>
  <c r="N7427" i="1"/>
  <c r="Q7427" i="1" s="1"/>
  <c r="H7428" i="1"/>
  <c r="J7428" i="1"/>
  <c r="K7428" i="1" s="1"/>
  <c r="N7428" i="1"/>
  <c r="Q7428" i="1" s="1"/>
  <c r="H7429" i="1"/>
  <c r="J7429" i="1"/>
  <c r="K7429" i="1" s="1"/>
  <c r="N7429" i="1"/>
  <c r="Q7429" i="1" s="1"/>
  <c r="H7430" i="1"/>
  <c r="J7430" i="1"/>
  <c r="K7430" i="1" s="1"/>
  <c r="N7430" i="1"/>
  <c r="Q7430" i="1" s="1"/>
  <c r="H7431" i="1"/>
  <c r="J7431" i="1"/>
  <c r="K7431" i="1" s="1"/>
  <c r="N7431" i="1"/>
  <c r="Q7431" i="1" s="1"/>
  <c r="H7432" i="1"/>
  <c r="J7432" i="1"/>
  <c r="K7432" i="1" s="1"/>
  <c r="N7432" i="1"/>
  <c r="Q7432" i="1" s="1"/>
  <c r="H7433" i="1"/>
  <c r="J7433" i="1"/>
  <c r="K7433" i="1" s="1"/>
  <c r="N7433" i="1"/>
  <c r="Q7433" i="1" s="1"/>
  <c r="H7434" i="1"/>
  <c r="J7434" i="1"/>
  <c r="K7434" i="1" s="1"/>
  <c r="N7434" i="1"/>
  <c r="Q7434" i="1" s="1"/>
  <c r="H7435" i="1"/>
  <c r="J7435" i="1"/>
  <c r="K7435" i="1" s="1"/>
  <c r="N7435" i="1"/>
  <c r="Q7435" i="1" s="1"/>
  <c r="H7436" i="1"/>
  <c r="J7436" i="1"/>
  <c r="K7436" i="1" s="1"/>
  <c r="N7436" i="1"/>
  <c r="Q7436" i="1" s="1"/>
  <c r="H7437" i="1"/>
  <c r="J7437" i="1"/>
  <c r="K7437" i="1" s="1"/>
  <c r="N7437" i="1"/>
  <c r="Q7437" i="1" s="1"/>
  <c r="H7438" i="1"/>
  <c r="J7438" i="1"/>
  <c r="K7438" i="1" s="1"/>
  <c r="N7438" i="1"/>
  <c r="Q7438" i="1" s="1"/>
  <c r="H7439" i="1"/>
  <c r="J7439" i="1"/>
  <c r="K7439" i="1" s="1"/>
  <c r="N7439" i="1"/>
  <c r="Q7439" i="1" s="1"/>
  <c r="H7440" i="1"/>
  <c r="J7440" i="1"/>
  <c r="K7440" i="1" s="1"/>
  <c r="N7440" i="1"/>
  <c r="Q7440" i="1" s="1"/>
  <c r="H7441" i="1"/>
  <c r="J7441" i="1"/>
  <c r="K7441" i="1" s="1"/>
  <c r="N7441" i="1"/>
  <c r="Q7441" i="1" s="1"/>
  <c r="H7442" i="1"/>
  <c r="J7442" i="1"/>
  <c r="K7442" i="1" s="1"/>
  <c r="N7442" i="1"/>
  <c r="Q7442" i="1" s="1"/>
  <c r="H7443" i="1"/>
  <c r="J7443" i="1"/>
  <c r="K7443" i="1" s="1"/>
  <c r="N7443" i="1"/>
  <c r="Q7443" i="1" s="1"/>
  <c r="H7444" i="1"/>
  <c r="J7444" i="1"/>
  <c r="K7444" i="1" s="1"/>
  <c r="N7444" i="1"/>
  <c r="Q7444" i="1" s="1"/>
  <c r="H7445" i="1"/>
  <c r="J7445" i="1"/>
  <c r="K7445" i="1" s="1"/>
  <c r="N7445" i="1"/>
  <c r="Q7445" i="1" s="1"/>
  <c r="H7446" i="1"/>
  <c r="J7446" i="1"/>
  <c r="K7446" i="1" s="1"/>
  <c r="N7446" i="1"/>
  <c r="Q7446" i="1" s="1"/>
  <c r="H7447" i="1"/>
  <c r="J7447" i="1"/>
  <c r="K7447" i="1" s="1"/>
  <c r="N7447" i="1"/>
  <c r="Q7447" i="1" s="1"/>
  <c r="H7448" i="1"/>
  <c r="J7448" i="1"/>
  <c r="K7448" i="1" s="1"/>
  <c r="N7448" i="1"/>
  <c r="Q7448" i="1" s="1"/>
  <c r="H7449" i="1"/>
  <c r="J7449" i="1"/>
  <c r="K7449" i="1" s="1"/>
  <c r="N7449" i="1"/>
  <c r="Q7449" i="1" s="1"/>
  <c r="H7450" i="1"/>
  <c r="J7450" i="1"/>
  <c r="K7450" i="1" s="1"/>
  <c r="N7450" i="1"/>
  <c r="Q7450" i="1" s="1"/>
  <c r="H7451" i="1"/>
  <c r="J7451" i="1"/>
  <c r="K7451" i="1" s="1"/>
  <c r="N7451" i="1"/>
  <c r="Q7451" i="1" s="1"/>
  <c r="H7452" i="1"/>
  <c r="J7452" i="1"/>
  <c r="K7452" i="1" s="1"/>
  <c r="N7452" i="1"/>
  <c r="Q7452" i="1" s="1"/>
  <c r="H7453" i="1"/>
  <c r="J7453" i="1"/>
  <c r="K7453" i="1" s="1"/>
  <c r="N7453" i="1"/>
  <c r="Q7453" i="1" s="1"/>
  <c r="H7454" i="1"/>
  <c r="J7454" i="1"/>
  <c r="K7454" i="1" s="1"/>
  <c r="N7454" i="1"/>
  <c r="Q7454" i="1" s="1"/>
  <c r="H7455" i="1"/>
  <c r="J7455" i="1"/>
  <c r="K7455" i="1" s="1"/>
  <c r="N7455" i="1"/>
  <c r="Q7455" i="1" s="1"/>
  <c r="H7456" i="1"/>
  <c r="J7456" i="1"/>
  <c r="K7456" i="1" s="1"/>
  <c r="N7456" i="1"/>
  <c r="Q7456" i="1" s="1"/>
  <c r="H7457" i="1"/>
  <c r="J7457" i="1"/>
  <c r="K7457" i="1" s="1"/>
  <c r="N7457" i="1"/>
  <c r="Q7457" i="1" s="1"/>
  <c r="H7458" i="1"/>
  <c r="J7458" i="1"/>
  <c r="K7458" i="1" s="1"/>
  <c r="N7458" i="1"/>
  <c r="Q7458" i="1" s="1"/>
  <c r="H7459" i="1"/>
  <c r="J7459" i="1"/>
  <c r="K7459" i="1" s="1"/>
  <c r="N7459" i="1"/>
  <c r="Q7459" i="1" s="1"/>
  <c r="H7460" i="1"/>
  <c r="J7460" i="1"/>
  <c r="K7460" i="1" s="1"/>
  <c r="N7460" i="1"/>
  <c r="Q7460" i="1" s="1"/>
  <c r="H7461" i="1"/>
  <c r="J7461" i="1"/>
  <c r="K7461" i="1" s="1"/>
  <c r="N7461" i="1"/>
  <c r="Q7461" i="1" s="1"/>
  <c r="H7462" i="1"/>
  <c r="J7462" i="1"/>
  <c r="K7462" i="1" s="1"/>
  <c r="N7462" i="1"/>
  <c r="Q7462" i="1" s="1"/>
  <c r="H7463" i="1"/>
  <c r="J7463" i="1"/>
  <c r="K7463" i="1" s="1"/>
  <c r="N7463" i="1"/>
  <c r="Q7463" i="1" s="1"/>
  <c r="H7464" i="1"/>
  <c r="J7464" i="1"/>
  <c r="K7464" i="1" s="1"/>
  <c r="N7464" i="1"/>
  <c r="Q7464" i="1" s="1"/>
  <c r="H7465" i="1"/>
  <c r="J7465" i="1"/>
  <c r="K7465" i="1" s="1"/>
  <c r="N7465" i="1"/>
  <c r="Q7465" i="1" s="1"/>
  <c r="H7466" i="1"/>
  <c r="J7466" i="1"/>
  <c r="K7466" i="1" s="1"/>
  <c r="N7466" i="1"/>
  <c r="Q7466" i="1" s="1"/>
  <c r="H7467" i="1"/>
  <c r="J7467" i="1"/>
  <c r="K7467" i="1" s="1"/>
  <c r="N7467" i="1"/>
  <c r="Q7467" i="1" s="1"/>
  <c r="H7468" i="1"/>
  <c r="J7468" i="1"/>
  <c r="K7468" i="1" s="1"/>
  <c r="N7468" i="1"/>
  <c r="Q7468" i="1" s="1"/>
  <c r="H7469" i="1"/>
  <c r="J7469" i="1"/>
  <c r="K7469" i="1" s="1"/>
  <c r="N7469" i="1"/>
  <c r="Q7469" i="1" s="1"/>
  <c r="H7470" i="1"/>
  <c r="J7470" i="1"/>
  <c r="K7470" i="1" s="1"/>
  <c r="N7470" i="1"/>
  <c r="Q7470" i="1" s="1"/>
  <c r="H7471" i="1"/>
  <c r="J7471" i="1"/>
  <c r="K7471" i="1" s="1"/>
  <c r="H7472" i="1"/>
  <c r="J7472" i="1"/>
  <c r="K7472" i="1" s="1"/>
  <c r="H7473" i="1"/>
  <c r="J7473" i="1"/>
  <c r="K7473" i="1" s="1"/>
  <c r="H7474" i="1"/>
  <c r="J7474" i="1"/>
  <c r="K7474" i="1" s="1"/>
  <c r="H7475" i="1"/>
  <c r="J7475" i="1"/>
  <c r="K7475" i="1" s="1"/>
  <c r="H7476" i="1"/>
  <c r="J7476" i="1"/>
  <c r="K7476" i="1" s="1"/>
  <c r="H7477" i="1"/>
  <c r="J7477" i="1"/>
  <c r="K7477" i="1" s="1"/>
  <c r="H7478" i="1"/>
  <c r="J7478" i="1"/>
  <c r="K7478" i="1" s="1"/>
  <c r="H7479" i="1"/>
  <c r="J7479" i="1"/>
  <c r="K7479" i="1" s="1"/>
  <c r="H7480" i="1"/>
  <c r="J7480" i="1"/>
  <c r="K7480" i="1" s="1"/>
  <c r="H7481" i="1"/>
  <c r="J7481" i="1"/>
  <c r="K7481" i="1" s="1"/>
  <c r="H7482" i="1"/>
  <c r="J7482" i="1"/>
  <c r="K7482" i="1" s="1"/>
  <c r="H7483" i="1"/>
  <c r="J7483" i="1"/>
  <c r="K7483" i="1" s="1"/>
  <c r="H7484" i="1"/>
  <c r="J7484" i="1"/>
  <c r="K7484" i="1" s="1"/>
  <c r="H7485" i="1"/>
  <c r="J7485" i="1"/>
  <c r="K7485" i="1" s="1"/>
  <c r="H7486" i="1"/>
  <c r="J7486" i="1"/>
  <c r="K7486" i="1" s="1"/>
  <c r="H7487" i="1"/>
  <c r="J7487" i="1"/>
  <c r="K7487" i="1" s="1"/>
  <c r="H7488" i="1"/>
  <c r="J7488" i="1"/>
  <c r="K7488" i="1" s="1"/>
  <c r="H7489" i="1"/>
  <c r="J7489" i="1"/>
  <c r="K7489" i="1" s="1"/>
  <c r="H7490" i="1"/>
  <c r="J7490" i="1"/>
  <c r="K7490" i="1" s="1"/>
  <c r="H7491" i="1"/>
  <c r="J7491" i="1"/>
  <c r="K7491" i="1" s="1"/>
  <c r="H7492" i="1"/>
  <c r="J7492" i="1"/>
  <c r="K7492" i="1" s="1"/>
  <c r="H7493" i="1"/>
  <c r="J7493" i="1"/>
  <c r="K7493" i="1" s="1"/>
  <c r="H7494" i="1"/>
  <c r="J7494" i="1"/>
  <c r="K7494" i="1" s="1"/>
  <c r="H7495" i="1"/>
  <c r="J7495" i="1"/>
  <c r="K7495" i="1" s="1"/>
  <c r="H7496" i="1"/>
  <c r="J7496" i="1"/>
  <c r="K7496" i="1" s="1"/>
  <c r="H7497" i="1"/>
  <c r="J7497" i="1"/>
  <c r="K7497" i="1" s="1"/>
  <c r="H7498" i="1"/>
  <c r="J7498" i="1"/>
  <c r="K7498" i="1" s="1"/>
  <c r="H7499" i="1"/>
  <c r="J7499" i="1"/>
  <c r="K7499" i="1" s="1"/>
  <c r="H7500" i="1"/>
  <c r="J7500" i="1"/>
  <c r="K7500" i="1" s="1"/>
  <c r="H7501" i="1"/>
  <c r="J7501" i="1"/>
  <c r="K7501" i="1" s="1"/>
  <c r="H7502" i="1"/>
  <c r="J7502" i="1"/>
  <c r="K7502" i="1" s="1"/>
  <c r="H7503" i="1"/>
  <c r="J7503" i="1"/>
  <c r="K7503" i="1" s="1"/>
  <c r="H7504" i="1"/>
  <c r="J7504" i="1"/>
  <c r="K7504" i="1" s="1"/>
  <c r="H7505" i="1"/>
  <c r="J7505" i="1"/>
  <c r="K7505" i="1" s="1"/>
  <c r="H7506" i="1"/>
  <c r="J7506" i="1"/>
  <c r="K7506" i="1" s="1"/>
  <c r="H7507" i="1"/>
  <c r="J7507" i="1"/>
  <c r="K7507" i="1" s="1"/>
  <c r="H7508" i="1"/>
  <c r="J7508" i="1"/>
  <c r="K7508" i="1" s="1"/>
  <c r="H7509" i="1"/>
  <c r="J7509" i="1"/>
  <c r="K7509" i="1" s="1"/>
  <c r="H7510" i="1"/>
  <c r="J7510" i="1"/>
  <c r="K7510" i="1" s="1"/>
  <c r="H7511" i="1"/>
  <c r="J7511" i="1"/>
  <c r="K7511" i="1" s="1"/>
  <c r="H7512" i="1"/>
  <c r="J7512" i="1"/>
  <c r="K7512" i="1" s="1"/>
  <c r="H7513" i="1"/>
  <c r="J7513" i="1"/>
  <c r="K7513" i="1" s="1"/>
  <c r="H7514" i="1"/>
  <c r="J7514" i="1"/>
  <c r="K7514" i="1" s="1"/>
  <c r="H7515" i="1"/>
  <c r="J7515" i="1"/>
  <c r="K7515" i="1" s="1"/>
  <c r="H7516" i="1"/>
  <c r="J7516" i="1"/>
  <c r="K7516" i="1" s="1"/>
  <c r="H7517" i="1"/>
  <c r="J7517" i="1"/>
  <c r="K7517" i="1" s="1"/>
  <c r="H7518" i="1"/>
  <c r="J7518" i="1"/>
  <c r="K7518" i="1" s="1"/>
  <c r="H7519" i="1"/>
  <c r="J7519" i="1"/>
  <c r="K7519" i="1" s="1"/>
  <c r="H7520" i="1"/>
  <c r="J7520" i="1"/>
  <c r="K7520" i="1" s="1"/>
  <c r="H7521" i="1"/>
  <c r="J7521" i="1"/>
  <c r="K7521" i="1" s="1"/>
  <c r="H7522" i="1"/>
  <c r="J7522" i="1"/>
  <c r="K7522" i="1" s="1"/>
  <c r="H7523" i="1"/>
  <c r="J7523" i="1"/>
  <c r="K7523" i="1" s="1"/>
  <c r="H7524" i="1"/>
  <c r="J7524" i="1"/>
  <c r="K7524" i="1" s="1"/>
  <c r="H7525" i="1"/>
  <c r="J7525" i="1"/>
  <c r="K7525" i="1" s="1"/>
  <c r="H7526" i="1"/>
  <c r="J7526" i="1"/>
  <c r="K7526" i="1" s="1"/>
  <c r="H7527" i="1"/>
  <c r="J7527" i="1"/>
  <c r="K7527" i="1" s="1"/>
  <c r="H7528" i="1"/>
  <c r="J7528" i="1"/>
  <c r="K7528" i="1" s="1"/>
  <c r="H7529" i="1"/>
  <c r="J7529" i="1"/>
  <c r="K7529" i="1" s="1"/>
  <c r="H7530" i="1"/>
  <c r="J7530" i="1"/>
  <c r="K7530" i="1" s="1"/>
  <c r="H7531" i="1"/>
  <c r="J7531" i="1"/>
  <c r="K7531" i="1" s="1"/>
  <c r="H7532" i="1"/>
  <c r="J7532" i="1"/>
  <c r="K7532" i="1" s="1"/>
  <c r="H7533" i="1"/>
  <c r="J7533" i="1"/>
  <c r="K7533" i="1" s="1"/>
  <c r="H7534" i="1"/>
  <c r="J7534" i="1"/>
  <c r="K7534" i="1" s="1"/>
  <c r="H7535" i="1"/>
  <c r="J7535" i="1"/>
  <c r="K7535" i="1" s="1"/>
  <c r="H7536" i="1"/>
  <c r="J7536" i="1"/>
  <c r="K7536" i="1" s="1"/>
  <c r="H7537" i="1"/>
  <c r="J7537" i="1"/>
  <c r="K7537" i="1" s="1"/>
  <c r="H7538" i="1"/>
  <c r="J7538" i="1"/>
  <c r="K7538" i="1" s="1"/>
  <c r="H7539" i="1"/>
  <c r="J7539" i="1"/>
  <c r="K7539" i="1" s="1"/>
  <c r="H7540" i="1"/>
  <c r="J7540" i="1"/>
  <c r="K7540" i="1" s="1"/>
  <c r="H7541" i="1"/>
  <c r="J7541" i="1"/>
  <c r="K7541" i="1" s="1"/>
  <c r="H7542" i="1"/>
  <c r="J7542" i="1"/>
  <c r="K7542" i="1" s="1"/>
  <c r="H7543" i="1"/>
  <c r="J7543" i="1"/>
  <c r="K7543" i="1" s="1"/>
  <c r="H7544" i="1"/>
  <c r="J7544" i="1"/>
  <c r="K7544" i="1" s="1"/>
  <c r="H7545" i="1"/>
  <c r="J7545" i="1"/>
  <c r="K7545" i="1" s="1"/>
  <c r="H7546" i="1"/>
  <c r="J7546" i="1"/>
  <c r="K7546" i="1" s="1"/>
  <c r="H7547" i="1"/>
  <c r="J7547" i="1"/>
  <c r="K7547" i="1" s="1"/>
  <c r="H7548" i="1"/>
  <c r="J7548" i="1"/>
  <c r="K7548" i="1" s="1"/>
  <c r="H7549" i="1"/>
  <c r="J7549" i="1"/>
  <c r="K7549" i="1" s="1"/>
  <c r="H7550" i="1"/>
  <c r="J7550" i="1"/>
  <c r="K7550" i="1" s="1"/>
  <c r="H7551" i="1"/>
  <c r="J7551" i="1"/>
  <c r="K7551" i="1" s="1"/>
  <c r="H7552" i="1"/>
  <c r="J7552" i="1"/>
  <c r="K7552" i="1" s="1"/>
  <c r="H7553" i="1"/>
  <c r="J7553" i="1"/>
  <c r="K7553" i="1" s="1"/>
  <c r="H7554" i="1"/>
  <c r="J7554" i="1"/>
  <c r="K7554" i="1" s="1"/>
  <c r="H7555" i="1"/>
  <c r="J7555" i="1"/>
  <c r="K7555" i="1" s="1"/>
  <c r="H7556" i="1"/>
  <c r="J7556" i="1"/>
  <c r="K7556" i="1" s="1"/>
  <c r="H7557" i="1"/>
  <c r="J7557" i="1"/>
  <c r="K7557" i="1" s="1"/>
  <c r="H7558" i="1"/>
  <c r="J7558" i="1"/>
  <c r="K7558" i="1" s="1"/>
  <c r="H7559" i="1"/>
  <c r="J7559" i="1"/>
  <c r="K7559" i="1" s="1"/>
  <c r="H7560" i="1"/>
  <c r="J7560" i="1"/>
  <c r="K7560" i="1" s="1"/>
  <c r="H7561" i="1"/>
  <c r="J7561" i="1"/>
  <c r="K7561" i="1" s="1"/>
  <c r="H7562" i="1"/>
  <c r="J7562" i="1"/>
  <c r="K7562" i="1" s="1"/>
  <c r="H7563" i="1"/>
  <c r="J7563" i="1"/>
  <c r="K7563" i="1" s="1"/>
  <c r="H7564" i="1"/>
  <c r="J7564" i="1"/>
  <c r="K7564" i="1" s="1"/>
  <c r="H7565" i="1"/>
  <c r="J7565" i="1"/>
  <c r="K7565" i="1" s="1"/>
  <c r="H7566" i="1"/>
  <c r="J7566" i="1"/>
  <c r="K7566" i="1" s="1"/>
  <c r="H7567" i="1"/>
  <c r="J7567" i="1"/>
  <c r="K7567" i="1" s="1"/>
  <c r="H7568" i="1"/>
  <c r="J7568" i="1"/>
  <c r="K7568" i="1" s="1"/>
  <c r="H7569" i="1"/>
  <c r="J7569" i="1"/>
  <c r="K7569" i="1" s="1"/>
  <c r="H7570" i="1"/>
  <c r="J7570" i="1"/>
  <c r="K7570" i="1" s="1"/>
  <c r="H7571" i="1"/>
  <c r="J7571" i="1"/>
  <c r="K7571" i="1" s="1"/>
  <c r="H7572" i="1"/>
  <c r="J7572" i="1"/>
  <c r="K7572" i="1" s="1"/>
  <c r="H7573" i="1"/>
  <c r="J7573" i="1"/>
  <c r="K7573" i="1" s="1"/>
  <c r="H7574" i="1"/>
  <c r="J7574" i="1"/>
  <c r="K7574" i="1" s="1"/>
  <c r="H7575" i="1"/>
  <c r="J7575" i="1"/>
  <c r="K7575" i="1" s="1"/>
  <c r="H7576" i="1"/>
  <c r="J7576" i="1"/>
  <c r="K7576" i="1" s="1"/>
  <c r="H7577" i="1"/>
  <c r="J7577" i="1"/>
  <c r="K7577" i="1" s="1"/>
  <c r="H7578" i="1"/>
  <c r="J7578" i="1"/>
  <c r="K7578" i="1" s="1"/>
  <c r="H7579" i="1"/>
  <c r="J7579" i="1"/>
  <c r="K7579" i="1" s="1"/>
  <c r="H7580" i="1"/>
  <c r="J7580" i="1"/>
  <c r="K7580" i="1" s="1"/>
  <c r="H7581" i="1"/>
  <c r="J7581" i="1"/>
  <c r="K7581" i="1" s="1"/>
  <c r="H7582" i="1"/>
  <c r="J7582" i="1"/>
  <c r="K7582" i="1" s="1"/>
  <c r="H7583" i="1"/>
  <c r="J7583" i="1"/>
  <c r="K7583" i="1" s="1"/>
  <c r="H7584" i="1"/>
  <c r="J7584" i="1"/>
  <c r="K7584" i="1" s="1"/>
  <c r="H7585" i="1"/>
  <c r="J7585" i="1"/>
  <c r="K7585" i="1" s="1"/>
  <c r="H7586" i="1"/>
  <c r="J7586" i="1"/>
  <c r="K7586" i="1" s="1"/>
  <c r="H7587" i="1"/>
  <c r="J7587" i="1"/>
  <c r="K7587" i="1" s="1"/>
  <c r="H7588" i="1"/>
  <c r="J7588" i="1"/>
  <c r="K7588" i="1" s="1"/>
  <c r="H7589" i="1"/>
  <c r="J7589" i="1"/>
  <c r="K7589" i="1" s="1"/>
  <c r="H7590" i="1"/>
  <c r="J7590" i="1"/>
  <c r="K7590" i="1" s="1"/>
  <c r="H7591" i="1"/>
  <c r="J7591" i="1"/>
  <c r="K7591" i="1" s="1"/>
  <c r="H7592" i="1"/>
  <c r="J7592" i="1"/>
  <c r="K7592" i="1" s="1"/>
  <c r="H7593" i="1"/>
  <c r="J7593" i="1"/>
  <c r="K7593" i="1" s="1"/>
  <c r="H7594" i="1"/>
  <c r="J7594" i="1"/>
  <c r="K7594" i="1" s="1"/>
  <c r="H7595" i="1"/>
  <c r="J7595" i="1"/>
  <c r="K7595" i="1" s="1"/>
  <c r="H7596" i="1"/>
  <c r="J7596" i="1"/>
  <c r="K7596" i="1" s="1"/>
  <c r="H7597" i="1"/>
  <c r="J7597" i="1"/>
  <c r="K7597" i="1" s="1"/>
  <c r="H7598" i="1"/>
  <c r="J7598" i="1"/>
  <c r="K7598" i="1" s="1"/>
  <c r="H7599" i="1"/>
  <c r="J7599" i="1"/>
  <c r="K7599" i="1" s="1"/>
  <c r="H7600" i="1"/>
  <c r="J7600" i="1"/>
  <c r="K7600" i="1" s="1"/>
  <c r="H7601" i="1"/>
  <c r="J7601" i="1"/>
  <c r="K7601" i="1" s="1"/>
  <c r="H7602" i="1"/>
  <c r="J7602" i="1"/>
  <c r="K7602" i="1" s="1"/>
  <c r="H7603" i="1"/>
  <c r="J7603" i="1"/>
  <c r="K7603" i="1" s="1"/>
  <c r="H7604" i="1"/>
  <c r="J7604" i="1"/>
  <c r="K7604" i="1" s="1"/>
  <c r="H7605" i="1"/>
  <c r="J7605" i="1"/>
  <c r="K7605" i="1" s="1"/>
  <c r="H7606" i="1"/>
  <c r="J7606" i="1"/>
  <c r="K7606" i="1" s="1"/>
  <c r="H7607" i="1"/>
  <c r="J7607" i="1"/>
  <c r="K7607" i="1" s="1"/>
  <c r="H7608" i="1"/>
  <c r="J7608" i="1"/>
  <c r="K7608" i="1" s="1"/>
  <c r="H7609" i="1"/>
  <c r="J7609" i="1"/>
  <c r="K7609" i="1" s="1"/>
  <c r="H7610" i="1"/>
  <c r="J7610" i="1"/>
  <c r="K7610" i="1" s="1"/>
  <c r="H7611" i="1"/>
  <c r="J7611" i="1"/>
  <c r="K7611" i="1" s="1"/>
  <c r="H7612" i="1"/>
  <c r="J7612" i="1"/>
  <c r="K7612" i="1" s="1"/>
  <c r="H7613" i="1"/>
  <c r="J7613" i="1"/>
  <c r="K7613" i="1" s="1"/>
  <c r="H7614" i="1"/>
  <c r="J7614" i="1"/>
  <c r="K7614" i="1" s="1"/>
  <c r="H7615" i="1"/>
  <c r="J7615" i="1"/>
  <c r="K7615" i="1" s="1"/>
  <c r="H7616" i="1"/>
  <c r="J7616" i="1"/>
  <c r="K7616" i="1" s="1"/>
  <c r="H7617" i="1"/>
  <c r="J7617" i="1"/>
  <c r="K7617" i="1" s="1"/>
  <c r="H7618" i="1"/>
  <c r="J7618" i="1"/>
  <c r="K7618" i="1" s="1"/>
  <c r="H7619" i="1"/>
  <c r="J7619" i="1"/>
  <c r="K7619" i="1" s="1"/>
  <c r="H7620" i="1"/>
  <c r="J7620" i="1"/>
  <c r="K7620" i="1" s="1"/>
  <c r="H7621" i="1"/>
  <c r="J7621" i="1"/>
  <c r="K7621" i="1" s="1"/>
  <c r="H7622" i="1"/>
  <c r="J7622" i="1"/>
  <c r="K7622" i="1" s="1"/>
  <c r="H7623" i="1"/>
  <c r="J7623" i="1"/>
  <c r="K7623" i="1" s="1"/>
  <c r="H7624" i="1"/>
  <c r="J7624" i="1"/>
  <c r="K7624" i="1" s="1"/>
  <c r="H7625" i="1"/>
  <c r="J7625" i="1"/>
  <c r="K7625" i="1" s="1"/>
  <c r="H7626" i="1"/>
  <c r="J7626" i="1"/>
  <c r="K7626" i="1" s="1"/>
  <c r="H7627" i="1"/>
  <c r="J7627" i="1"/>
  <c r="K7627" i="1" s="1"/>
  <c r="H7628" i="1"/>
  <c r="J7628" i="1"/>
  <c r="K7628" i="1" s="1"/>
  <c r="H7629" i="1"/>
  <c r="J7629" i="1"/>
  <c r="K7629" i="1" s="1"/>
  <c r="H7630" i="1"/>
  <c r="J7630" i="1"/>
  <c r="K7630" i="1" s="1"/>
  <c r="H7631" i="1"/>
  <c r="J7631" i="1"/>
  <c r="K7631" i="1" s="1"/>
  <c r="H7632" i="1"/>
  <c r="J7632" i="1"/>
  <c r="K7632" i="1" s="1"/>
  <c r="H7633" i="1"/>
  <c r="J7633" i="1"/>
  <c r="K7633" i="1" s="1"/>
  <c r="H7634" i="1"/>
  <c r="J7634" i="1"/>
  <c r="K7634" i="1" s="1"/>
  <c r="H7635" i="1"/>
  <c r="J7635" i="1"/>
  <c r="K7635" i="1" s="1"/>
  <c r="H7636" i="1"/>
  <c r="J7636" i="1"/>
  <c r="K7636" i="1" s="1"/>
  <c r="H7637" i="1"/>
  <c r="J7637" i="1"/>
  <c r="K7637" i="1" s="1"/>
  <c r="H7638" i="1"/>
  <c r="J7638" i="1"/>
  <c r="K7638" i="1" s="1"/>
  <c r="H7639" i="1"/>
  <c r="J7639" i="1"/>
  <c r="K7639" i="1" s="1"/>
  <c r="H7640" i="1"/>
  <c r="J7640" i="1"/>
  <c r="K7640" i="1" s="1"/>
  <c r="H7641" i="1"/>
  <c r="J7641" i="1"/>
  <c r="K7641" i="1" s="1"/>
  <c r="H7642" i="1"/>
  <c r="J7642" i="1"/>
  <c r="K7642" i="1" s="1"/>
  <c r="H7643" i="1"/>
  <c r="J7643" i="1"/>
  <c r="K7643" i="1" s="1"/>
  <c r="H7644" i="1"/>
  <c r="J7644" i="1"/>
  <c r="K7644" i="1" s="1"/>
  <c r="H7645" i="1"/>
  <c r="J7645" i="1"/>
  <c r="K7645" i="1" s="1"/>
  <c r="H7646" i="1"/>
  <c r="J7646" i="1"/>
  <c r="K7646" i="1" s="1"/>
  <c r="H7647" i="1"/>
  <c r="J7647" i="1"/>
  <c r="K7647" i="1" s="1"/>
  <c r="H7648" i="1"/>
  <c r="J7648" i="1"/>
  <c r="K7648" i="1" s="1"/>
  <c r="H7649" i="1"/>
  <c r="J7649" i="1"/>
  <c r="K7649" i="1" s="1"/>
  <c r="H7650" i="1"/>
  <c r="J7650" i="1"/>
  <c r="K7650" i="1" s="1"/>
  <c r="H7651" i="1"/>
  <c r="J7651" i="1"/>
  <c r="K7651" i="1" s="1"/>
  <c r="H7652" i="1"/>
  <c r="J7652" i="1"/>
  <c r="K7652" i="1" s="1"/>
  <c r="H7653" i="1"/>
  <c r="J7653" i="1"/>
  <c r="K7653" i="1" s="1"/>
  <c r="H7654" i="1"/>
  <c r="J7654" i="1"/>
  <c r="K7654" i="1" s="1"/>
  <c r="H7655" i="1"/>
  <c r="J7655" i="1"/>
  <c r="K7655" i="1" s="1"/>
  <c r="H7656" i="1"/>
  <c r="J7656" i="1"/>
  <c r="K7656" i="1" s="1"/>
  <c r="H7657" i="1"/>
  <c r="J7657" i="1"/>
  <c r="K7657" i="1" s="1"/>
  <c r="H7658" i="1"/>
  <c r="J7658" i="1"/>
  <c r="K7658" i="1" s="1"/>
  <c r="H7659" i="1"/>
  <c r="J7659" i="1"/>
  <c r="K7659" i="1" s="1"/>
  <c r="H7660" i="1"/>
  <c r="J7660" i="1"/>
  <c r="K7660" i="1" s="1"/>
  <c r="H7661" i="1"/>
  <c r="J7661" i="1"/>
  <c r="K7661" i="1" s="1"/>
  <c r="H7662" i="1"/>
  <c r="J7662" i="1"/>
  <c r="K7662" i="1" s="1"/>
  <c r="H7663" i="1"/>
  <c r="J7663" i="1"/>
  <c r="K7663" i="1" s="1"/>
  <c r="H7664" i="1"/>
  <c r="J7664" i="1"/>
  <c r="K7664" i="1" s="1"/>
  <c r="H7665" i="1"/>
  <c r="J7665" i="1"/>
  <c r="K7665" i="1" s="1"/>
  <c r="H7666" i="1"/>
  <c r="J7666" i="1"/>
  <c r="K7666" i="1" s="1"/>
  <c r="H7667" i="1"/>
  <c r="J7667" i="1"/>
  <c r="K7667" i="1" s="1"/>
  <c r="H7668" i="1"/>
  <c r="J7668" i="1"/>
  <c r="K7668" i="1" s="1"/>
  <c r="H7669" i="1"/>
  <c r="J7669" i="1"/>
  <c r="K7669" i="1" s="1"/>
  <c r="H7670" i="1"/>
  <c r="J7670" i="1"/>
  <c r="K7670" i="1" s="1"/>
  <c r="H7671" i="1"/>
  <c r="J7671" i="1"/>
  <c r="K7671" i="1" s="1"/>
  <c r="H7672" i="1"/>
  <c r="J7672" i="1"/>
  <c r="K7672" i="1" s="1"/>
  <c r="H7673" i="1"/>
  <c r="J7673" i="1"/>
  <c r="K7673" i="1" s="1"/>
  <c r="H7674" i="1"/>
  <c r="J7674" i="1"/>
  <c r="K7674" i="1" s="1"/>
  <c r="H7675" i="1"/>
  <c r="J7675" i="1"/>
  <c r="K7675" i="1" s="1"/>
  <c r="H7676" i="1"/>
  <c r="J7676" i="1"/>
  <c r="K7676" i="1" s="1"/>
  <c r="H7677" i="1"/>
  <c r="J7677" i="1"/>
  <c r="K7677" i="1" s="1"/>
  <c r="H7678" i="1"/>
  <c r="J7678" i="1"/>
  <c r="K7678" i="1" s="1"/>
  <c r="H7679" i="1"/>
  <c r="J7679" i="1"/>
  <c r="K7679" i="1" s="1"/>
  <c r="H7680" i="1"/>
  <c r="J7680" i="1"/>
  <c r="K7680" i="1" s="1"/>
  <c r="H7681" i="1"/>
  <c r="J7681" i="1"/>
  <c r="K7681" i="1" s="1"/>
  <c r="H7682" i="1"/>
  <c r="J7682" i="1"/>
  <c r="K7682" i="1" s="1"/>
  <c r="H7683" i="1"/>
  <c r="J7683" i="1"/>
  <c r="K7683" i="1" s="1"/>
  <c r="H7684" i="1"/>
  <c r="J7684" i="1"/>
  <c r="K7684" i="1" s="1"/>
  <c r="H7685" i="1"/>
  <c r="J7685" i="1"/>
  <c r="K7685" i="1" s="1"/>
  <c r="H7686" i="1"/>
  <c r="J7686" i="1"/>
  <c r="K7686" i="1" s="1"/>
  <c r="H7687" i="1"/>
  <c r="J7687" i="1"/>
  <c r="K7687" i="1" s="1"/>
  <c r="H7688" i="1"/>
  <c r="J7688" i="1"/>
  <c r="K7688" i="1" s="1"/>
  <c r="H7689" i="1"/>
  <c r="J7689" i="1"/>
  <c r="K7689" i="1" s="1"/>
  <c r="H7690" i="1"/>
  <c r="J7690" i="1"/>
  <c r="K7690" i="1" s="1"/>
  <c r="H7691" i="1"/>
  <c r="J7691" i="1"/>
  <c r="K7691" i="1" s="1"/>
  <c r="H7692" i="1"/>
  <c r="J7692" i="1"/>
  <c r="K7692" i="1" s="1"/>
  <c r="H7693" i="1"/>
  <c r="J7693" i="1"/>
  <c r="K7693" i="1" s="1"/>
  <c r="H7694" i="1"/>
  <c r="J7694" i="1"/>
  <c r="K7694" i="1" s="1"/>
  <c r="H7695" i="1"/>
  <c r="J7695" i="1"/>
  <c r="K7695" i="1" s="1"/>
  <c r="H7696" i="1"/>
  <c r="J7696" i="1"/>
  <c r="K7696" i="1" s="1"/>
  <c r="H7697" i="1"/>
  <c r="J7697" i="1"/>
  <c r="K7697" i="1" s="1"/>
  <c r="H7698" i="1"/>
  <c r="J7698" i="1"/>
  <c r="K7698" i="1" s="1"/>
  <c r="H7699" i="1"/>
  <c r="J7699" i="1"/>
  <c r="K7699" i="1" s="1"/>
  <c r="H7700" i="1"/>
  <c r="J7700" i="1"/>
  <c r="K7700" i="1" s="1"/>
  <c r="H7701" i="1"/>
  <c r="J7701" i="1"/>
  <c r="K7701" i="1" s="1"/>
  <c r="H7702" i="1"/>
  <c r="J7702" i="1"/>
  <c r="K7702" i="1" s="1"/>
  <c r="H7703" i="1"/>
  <c r="J7703" i="1"/>
  <c r="K7703" i="1" s="1"/>
  <c r="H7704" i="1"/>
  <c r="J7704" i="1"/>
  <c r="K7704" i="1" s="1"/>
  <c r="H7705" i="1"/>
  <c r="J7705" i="1"/>
  <c r="K7705" i="1" s="1"/>
  <c r="H7706" i="1"/>
  <c r="J7706" i="1"/>
  <c r="K7706" i="1" s="1"/>
  <c r="H7707" i="1"/>
  <c r="J7707" i="1"/>
  <c r="K7707" i="1" s="1"/>
  <c r="H7708" i="1"/>
  <c r="J7708" i="1"/>
  <c r="K7708" i="1" s="1"/>
  <c r="H7709" i="1"/>
  <c r="J7709" i="1"/>
  <c r="K7709" i="1" s="1"/>
  <c r="H7710" i="1"/>
  <c r="J7710" i="1"/>
  <c r="K7710" i="1" s="1"/>
  <c r="H7711" i="1"/>
  <c r="J7711" i="1"/>
  <c r="K7711" i="1" s="1"/>
  <c r="H7712" i="1"/>
  <c r="J7712" i="1"/>
  <c r="K7712" i="1" s="1"/>
  <c r="H7713" i="1"/>
  <c r="J7713" i="1"/>
  <c r="K7713" i="1" s="1"/>
  <c r="H7714" i="1"/>
  <c r="J7714" i="1"/>
  <c r="K7714" i="1" s="1"/>
  <c r="H7715" i="1"/>
  <c r="J7715" i="1"/>
  <c r="K7715" i="1" s="1"/>
  <c r="H7716" i="1"/>
  <c r="J7716" i="1"/>
  <c r="K7716" i="1" s="1"/>
  <c r="H7717" i="1"/>
  <c r="J7717" i="1"/>
  <c r="K7717" i="1" s="1"/>
  <c r="H7718" i="1"/>
  <c r="J7718" i="1"/>
  <c r="K7718" i="1" s="1"/>
  <c r="H7719" i="1"/>
  <c r="J7719" i="1"/>
  <c r="K7719" i="1" s="1"/>
  <c r="H7720" i="1"/>
  <c r="J7720" i="1"/>
  <c r="K7720" i="1" s="1"/>
  <c r="H7721" i="1"/>
  <c r="J7721" i="1"/>
  <c r="K7721" i="1" s="1"/>
  <c r="H7722" i="1"/>
  <c r="J7722" i="1"/>
  <c r="K7722" i="1" s="1"/>
  <c r="H7723" i="1"/>
  <c r="J7723" i="1"/>
  <c r="K7723" i="1" s="1"/>
  <c r="H7724" i="1"/>
  <c r="J7724" i="1"/>
  <c r="K7724" i="1" s="1"/>
  <c r="H7725" i="1"/>
  <c r="J7725" i="1"/>
  <c r="K7725" i="1" s="1"/>
  <c r="H7726" i="1"/>
  <c r="J7726" i="1"/>
  <c r="K7726" i="1" s="1"/>
  <c r="H7727" i="1"/>
  <c r="J7727" i="1"/>
  <c r="K7727" i="1" s="1"/>
  <c r="H7728" i="1"/>
  <c r="J7728" i="1"/>
  <c r="K7728" i="1" s="1"/>
  <c r="H7729" i="1"/>
  <c r="J7729" i="1"/>
  <c r="K7729" i="1" s="1"/>
  <c r="H7730" i="1"/>
  <c r="J7730" i="1"/>
  <c r="K7730" i="1" s="1"/>
  <c r="H7731" i="1"/>
  <c r="J7731" i="1"/>
  <c r="K7731" i="1" s="1"/>
  <c r="H7732" i="1"/>
  <c r="J7732" i="1"/>
  <c r="K7732" i="1" s="1"/>
  <c r="H7733" i="1"/>
  <c r="J7733" i="1"/>
  <c r="K7733" i="1" s="1"/>
  <c r="H7734" i="1"/>
  <c r="J7734" i="1"/>
  <c r="K7734" i="1" s="1"/>
  <c r="H7735" i="1"/>
  <c r="J7735" i="1"/>
  <c r="K7735" i="1" s="1"/>
  <c r="H7736" i="1"/>
  <c r="J7736" i="1"/>
  <c r="K7736" i="1" s="1"/>
  <c r="H7737" i="1"/>
  <c r="J7737" i="1"/>
  <c r="K7737" i="1" s="1"/>
  <c r="H7738" i="1"/>
  <c r="J7738" i="1"/>
  <c r="K7738" i="1" s="1"/>
  <c r="H7739" i="1"/>
  <c r="J7739" i="1"/>
  <c r="K7739" i="1" s="1"/>
  <c r="H7740" i="1"/>
  <c r="J7740" i="1"/>
  <c r="K7740" i="1" s="1"/>
  <c r="H7741" i="1"/>
  <c r="J7741" i="1"/>
  <c r="K7741" i="1" s="1"/>
  <c r="H7742" i="1"/>
  <c r="J7742" i="1"/>
  <c r="K7742" i="1" s="1"/>
  <c r="H7743" i="1"/>
  <c r="J7743" i="1"/>
  <c r="K7743" i="1" s="1"/>
  <c r="H7744" i="1"/>
  <c r="J7744" i="1"/>
  <c r="K7744" i="1" s="1"/>
  <c r="H7745" i="1"/>
  <c r="J7745" i="1"/>
  <c r="K7745" i="1" s="1"/>
  <c r="H7746" i="1"/>
  <c r="J7746" i="1"/>
  <c r="K7746" i="1" s="1"/>
  <c r="H7747" i="1"/>
  <c r="J7747" i="1"/>
  <c r="K7747" i="1" s="1"/>
  <c r="H7748" i="1"/>
  <c r="J7748" i="1"/>
  <c r="K7748" i="1" s="1"/>
  <c r="H7749" i="1"/>
  <c r="J7749" i="1"/>
  <c r="K7749" i="1" s="1"/>
  <c r="H7750" i="1"/>
  <c r="J7750" i="1"/>
  <c r="K7750" i="1" s="1"/>
  <c r="H7751" i="1"/>
  <c r="J7751" i="1"/>
  <c r="K7751" i="1" s="1"/>
  <c r="H7752" i="1"/>
  <c r="J7752" i="1"/>
  <c r="K7752" i="1" s="1"/>
  <c r="H7753" i="1"/>
  <c r="J7753" i="1"/>
  <c r="K7753" i="1" s="1"/>
  <c r="H7754" i="1"/>
  <c r="J7754" i="1"/>
  <c r="K7754" i="1" s="1"/>
  <c r="H7755" i="1"/>
  <c r="J7755" i="1"/>
  <c r="K7755" i="1" s="1"/>
  <c r="H7756" i="1"/>
  <c r="J7756" i="1"/>
  <c r="K7756" i="1" s="1"/>
  <c r="H7757" i="1"/>
  <c r="J7757" i="1"/>
  <c r="K7757" i="1" s="1"/>
  <c r="H7758" i="1"/>
  <c r="J7758" i="1"/>
  <c r="K7758" i="1" s="1"/>
  <c r="H7759" i="1"/>
  <c r="J7759" i="1"/>
  <c r="K7759" i="1" s="1"/>
  <c r="H7760" i="1"/>
  <c r="J7760" i="1"/>
  <c r="K7760" i="1" s="1"/>
  <c r="H7761" i="1"/>
  <c r="J7761" i="1"/>
  <c r="K7761" i="1" s="1"/>
  <c r="H7762" i="1"/>
  <c r="J7762" i="1"/>
  <c r="K7762" i="1" s="1"/>
  <c r="H7763" i="1"/>
  <c r="J7763" i="1"/>
  <c r="K7763" i="1" s="1"/>
  <c r="H7764" i="1"/>
  <c r="J7764" i="1"/>
  <c r="K7764" i="1" s="1"/>
  <c r="H7765" i="1"/>
  <c r="J7765" i="1"/>
  <c r="K7765" i="1" s="1"/>
  <c r="H7766" i="1"/>
  <c r="J7766" i="1"/>
  <c r="K7766" i="1" s="1"/>
  <c r="H7767" i="1"/>
  <c r="J7767" i="1"/>
  <c r="K7767" i="1" s="1"/>
  <c r="H7768" i="1"/>
  <c r="J7768" i="1"/>
  <c r="K7768" i="1" s="1"/>
  <c r="H7769" i="1"/>
  <c r="J7769" i="1"/>
  <c r="K7769" i="1" s="1"/>
  <c r="H7770" i="1"/>
  <c r="J7770" i="1"/>
  <c r="K7770" i="1" s="1"/>
  <c r="H7771" i="1"/>
  <c r="J7771" i="1"/>
  <c r="K7771" i="1" s="1"/>
  <c r="H7772" i="1"/>
  <c r="J7772" i="1"/>
  <c r="K7772" i="1" s="1"/>
  <c r="H7773" i="1"/>
  <c r="J7773" i="1"/>
  <c r="K7773" i="1" s="1"/>
  <c r="H7774" i="1"/>
  <c r="J7774" i="1"/>
  <c r="K7774" i="1" s="1"/>
  <c r="H7775" i="1"/>
  <c r="J7775" i="1"/>
  <c r="K7775" i="1" s="1"/>
  <c r="H7776" i="1"/>
  <c r="J7776" i="1"/>
  <c r="K7776" i="1" s="1"/>
  <c r="H7777" i="1"/>
  <c r="J7777" i="1"/>
  <c r="K7777" i="1" s="1"/>
  <c r="H7778" i="1"/>
  <c r="J7778" i="1"/>
  <c r="K7778" i="1" s="1"/>
  <c r="H7779" i="1"/>
  <c r="J7779" i="1"/>
  <c r="K7779" i="1" s="1"/>
  <c r="H7780" i="1"/>
  <c r="J7780" i="1"/>
  <c r="K7780" i="1" s="1"/>
  <c r="H7781" i="1"/>
  <c r="J7781" i="1"/>
  <c r="K7781" i="1" s="1"/>
  <c r="H7782" i="1"/>
  <c r="J7782" i="1"/>
  <c r="K7782" i="1" s="1"/>
  <c r="H7783" i="1"/>
  <c r="J7783" i="1"/>
  <c r="K7783" i="1" s="1"/>
  <c r="H7784" i="1"/>
  <c r="J7784" i="1"/>
  <c r="K7784" i="1" s="1"/>
  <c r="H7785" i="1"/>
  <c r="J7785" i="1"/>
  <c r="K7785" i="1" s="1"/>
  <c r="H7786" i="1"/>
  <c r="J7786" i="1"/>
  <c r="K7786" i="1" s="1"/>
  <c r="H7787" i="1"/>
  <c r="J7787" i="1"/>
  <c r="K7787" i="1" s="1"/>
  <c r="H7788" i="1"/>
  <c r="J7788" i="1"/>
  <c r="K7788" i="1" s="1"/>
  <c r="H7789" i="1"/>
  <c r="J7789" i="1"/>
  <c r="K7789" i="1" s="1"/>
  <c r="H7790" i="1"/>
  <c r="J7790" i="1"/>
  <c r="K7790" i="1" s="1"/>
  <c r="H7791" i="1"/>
  <c r="J7791" i="1"/>
  <c r="K7791" i="1" s="1"/>
  <c r="H7792" i="1"/>
  <c r="J7792" i="1"/>
  <c r="K7792" i="1" s="1"/>
  <c r="H7793" i="1"/>
  <c r="J7793" i="1"/>
  <c r="K7793" i="1" s="1"/>
  <c r="H7794" i="1"/>
  <c r="J7794" i="1"/>
  <c r="K7794" i="1" s="1"/>
  <c r="H7795" i="1"/>
  <c r="J7795" i="1"/>
  <c r="K7795" i="1" s="1"/>
  <c r="H7796" i="1"/>
  <c r="J7796" i="1"/>
  <c r="K7796" i="1" s="1"/>
  <c r="H7797" i="1"/>
  <c r="J7797" i="1"/>
  <c r="K7797" i="1" s="1"/>
  <c r="H7798" i="1"/>
  <c r="J7798" i="1"/>
  <c r="K7798" i="1" s="1"/>
  <c r="H7799" i="1"/>
  <c r="J7799" i="1"/>
  <c r="K7799" i="1" s="1"/>
  <c r="H7800" i="1"/>
  <c r="J7800" i="1"/>
  <c r="K7800" i="1" s="1"/>
  <c r="H7801" i="1"/>
  <c r="J7801" i="1"/>
  <c r="K7801" i="1" s="1"/>
  <c r="H7802" i="1"/>
  <c r="J7802" i="1"/>
  <c r="K7802" i="1" s="1"/>
  <c r="H7803" i="1"/>
  <c r="J7803" i="1"/>
  <c r="K7803" i="1" s="1"/>
  <c r="H7804" i="1"/>
  <c r="J7804" i="1"/>
  <c r="K7804" i="1" s="1"/>
  <c r="H7805" i="1"/>
  <c r="J7805" i="1"/>
  <c r="K7805" i="1" s="1"/>
  <c r="H7806" i="1"/>
  <c r="J7806" i="1"/>
  <c r="K7806" i="1" s="1"/>
  <c r="H7807" i="1"/>
  <c r="J7807" i="1"/>
  <c r="K7807" i="1" s="1"/>
  <c r="H7808" i="1"/>
  <c r="J7808" i="1"/>
  <c r="K7808" i="1" s="1"/>
  <c r="H7809" i="1"/>
  <c r="J7809" i="1"/>
  <c r="K7809" i="1" s="1"/>
  <c r="H7810" i="1"/>
  <c r="J7810" i="1"/>
  <c r="K7810" i="1" s="1"/>
  <c r="H7811" i="1"/>
  <c r="J7811" i="1"/>
  <c r="K7811" i="1" s="1"/>
  <c r="H7812" i="1"/>
  <c r="J7812" i="1"/>
  <c r="K7812" i="1" s="1"/>
  <c r="H7813" i="1"/>
  <c r="J7813" i="1"/>
  <c r="K7813" i="1" s="1"/>
  <c r="H7814" i="1"/>
  <c r="J7814" i="1"/>
  <c r="K7814" i="1" s="1"/>
  <c r="H7815" i="1"/>
  <c r="J7815" i="1"/>
  <c r="K7815" i="1" s="1"/>
  <c r="H7816" i="1"/>
  <c r="J7816" i="1"/>
  <c r="K7816" i="1" s="1"/>
  <c r="H7817" i="1"/>
  <c r="J7817" i="1"/>
  <c r="K7817" i="1" s="1"/>
  <c r="H7818" i="1"/>
  <c r="J7818" i="1"/>
  <c r="K7818" i="1" s="1"/>
  <c r="H7819" i="1"/>
  <c r="J7819" i="1"/>
  <c r="K7819" i="1" s="1"/>
  <c r="H7820" i="1"/>
  <c r="J7820" i="1"/>
  <c r="K7820" i="1" s="1"/>
  <c r="H7821" i="1"/>
  <c r="J7821" i="1"/>
  <c r="K7821" i="1" s="1"/>
  <c r="H7822" i="1"/>
  <c r="J7822" i="1"/>
  <c r="K7822" i="1" s="1"/>
  <c r="H7823" i="1"/>
  <c r="J7823" i="1"/>
  <c r="K7823" i="1" s="1"/>
  <c r="H7824" i="1"/>
  <c r="J7824" i="1"/>
  <c r="K7824" i="1" s="1"/>
  <c r="H7825" i="1"/>
  <c r="J7825" i="1"/>
  <c r="K7825" i="1" s="1"/>
  <c r="H7826" i="1"/>
  <c r="J7826" i="1"/>
  <c r="K7826" i="1" s="1"/>
  <c r="H7827" i="1"/>
  <c r="J7827" i="1"/>
  <c r="K7827" i="1" s="1"/>
  <c r="H7828" i="1"/>
  <c r="J7828" i="1"/>
  <c r="K7828" i="1" s="1"/>
  <c r="H7829" i="1"/>
  <c r="J7829" i="1"/>
  <c r="K7829" i="1" s="1"/>
  <c r="H7830" i="1"/>
  <c r="J7830" i="1"/>
  <c r="K7830" i="1" s="1"/>
  <c r="H7831" i="1"/>
  <c r="J7831" i="1"/>
  <c r="K7831" i="1" s="1"/>
  <c r="H7832" i="1"/>
  <c r="J7832" i="1"/>
  <c r="K7832" i="1" s="1"/>
  <c r="H7833" i="1"/>
  <c r="J7833" i="1"/>
  <c r="K7833" i="1" s="1"/>
  <c r="H7834" i="1"/>
  <c r="J7834" i="1"/>
  <c r="K7834" i="1" s="1"/>
  <c r="H7835" i="1"/>
  <c r="J7835" i="1"/>
  <c r="K7835" i="1" s="1"/>
  <c r="H7836" i="1"/>
  <c r="J7836" i="1"/>
  <c r="K7836" i="1" s="1"/>
  <c r="H7837" i="1"/>
  <c r="J7837" i="1"/>
  <c r="K7837" i="1" s="1"/>
  <c r="H7838" i="1"/>
  <c r="J7838" i="1"/>
  <c r="K7838" i="1" s="1"/>
  <c r="H7839" i="1"/>
  <c r="J7839" i="1"/>
  <c r="K7839" i="1" s="1"/>
  <c r="H7840" i="1"/>
  <c r="J7840" i="1"/>
  <c r="K7840" i="1" s="1"/>
  <c r="H7841" i="1"/>
  <c r="J7841" i="1"/>
  <c r="K7841" i="1" s="1"/>
  <c r="H7842" i="1"/>
  <c r="J7842" i="1"/>
  <c r="K7842" i="1" s="1"/>
  <c r="H7843" i="1"/>
  <c r="J7843" i="1"/>
  <c r="K7843" i="1" s="1"/>
  <c r="H7844" i="1"/>
  <c r="J7844" i="1"/>
  <c r="K7844" i="1" s="1"/>
  <c r="H7845" i="1"/>
  <c r="J7845" i="1"/>
  <c r="K7845" i="1" s="1"/>
  <c r="H7846" i="1"/>
  <c r="J7846" i="1"/>
  <c r="K7846" i="1" s="1"/>
  <c r="H7847" i="1"/>
  <c r="J7847" i="1"/>
  <c r="K7847" i="1" s="1"/>
  <c r="H7848" i="1"/>
  <c r="J7848" i="1"/>
  <c r="K7848" i="1" s="1"/>
  <c r="H7849" i="1"/>
  <c r="J7849" i="1"/>
  <c r="K7849" i="1" s="1"/>
  <c r="H7850" i="1"/>
  <c r="J7850" i="1"/>
  <c r="K7850" i="1" s="1"/>
  <c r="H7851" i="1"/>
  <c r="J7851" i="1"/>
  <c r="K7851" i="1" s="1"/>
  <c r="H7852" i="1"/>
  <c r="J7852" i="1"/>
  <c r="K7852" i="1" s="1"/>
  <c r="H7853" i="1"/>
  <c r="J7853" i="1"/>
  <c r="K7853" i="1" s="1"/>
  <c r="H7854" i="1"/>
  <c r="J7854" i="1"/>
  <c r="K7854" i="1" s="1"/>
  <c r="H7855" i="1"/>
  <c r="J7855" i="1"/>
  <c r="K7855" i="1" s="1"/>
  <c r="H7856" i="1"/>
  <c r="J7856" i="1"/>
  <c r="K7856" i="1" s="1"/>
  <c r="H7857" i="1"/>
  <c r="J7857" i="1"/>
  <c r="K7857" i="1" s="1"/>
  <c r="H7858" i="1"/>
  <c r="J7858" i="1"/>
  <c r="K7858" i="1" s="1"/>
  <c r="H7859" i="1"/>
  <c r="J7859" i="1"/>
  <c r="K7859" i="1" s="1"/>
  <c r="H7860" i="1"/>
  <c r="J7860" i="1"/>
  <c r="K7860" i="1" s="1"/>
  <c r="H7861" i="1"/>
  <c r="J7861" i="1"/>
  <c r="K7861" i="1" s="1"/>
  <c r="H7862" i="1"/>
  <c r="J7862" i="1"/>
  <c r="K7862" i="1" s="1"/>
  <c r="H7863" i="1"/>
  <c r="J7863" i="1"/>
  <c r="K7863" i="1" s="1"/>
  <c r="H7864" i="1"/>
  <c r="J7864" i="1"/>
  <c r="K7864" i="1" s="1"/>
  <c r="H7865" i="1"/>
  <c r="J7865" i="1"/>
  <c r="K7865" i="1" s="1"/>
  <c r="H7866" i="1"/>
  <c r="J7866" i="1"/>
  <c r="K7866" i="1" s="1"/>
  <c r="H7867" i="1"/>
  <c r="J7867" i="1"/>
  <c r="K7867" i="1" s="1"/>
  <c r="H7868" i="1"/>
  <c r="J7868" i="1"/>
  <c r="K7868" i="1" s="1"/>
  <c r="H7869" i="1"/>
  <c r="J7869" i="1"/>
  <c r="K7869" i="1" s="1"/>
  <c r="H7870" i="1"/>
  <c r="J7870" i="1"/>
  <c r="K7870" i="1" s="1"/>
  <c r="H7871" i="1"/>
  <c r="J7871" i="1"/>
  <c r="K7871" i="1" s="1"/>
  <c r="H7872" i="1"/>
  <c r="J7872" i="1"/>
  <c r="K7872" i="1" s="1"/>
  <c r="H7873" i="1"/>
  <c r="J7873" i="1"/>
  <c r="K7873" i="1" s="1"/>
  <c r="H7874" i="1"/>
  <c r="J7874" i="1"/>
  <c r="K7874" i="1" s="1"/>
  <c r="H7875" i="1"/>
  <c r="J7875" i="1"/>
  <c r="K7875" i="1" s="1"/>
  <c r="H7876" i="1"/>
  <c r="J7876" i="1"/>
  <c r="K7876" i="1" s="1"/>
  <c r="H7877" i="1"/>
  <c r="J7877" i="1"/>
  <c r="K7877" i="1" s="1"/>
  <c r="H7878" i="1"/>
  <c r="J7878" i="1"/>
  <c r="K7878" i="1" s="1"/>
  <c r="H7879" i="1"/>
  <c r="J7879" i="1"/>
  <c r="K7879" i="1" s="1"/>
  <c r="H7880" i="1"/>
  <c r="J7880" i="1"/>
  <c r="K7880" i="1" s="1"/>
  <c r="H7881" i="1"/>
  <c r="J7881" i="1"/>
  <c r="K7881" i="1" s="1"/>
  <c r="H7882" i="1"/>
  <c r="J7882" i="1"/>
  <c r="K7882" i="1" s="1"/>
  <c r="H7883" i="1"/>
  <c r="J7883" i="1"/>
  <c r="K7883" i="1" s="1"/>
  <c r="H7884" i="1"/>
  <c r="J7884" i="1"/>
  <c r="K7884" i="1" s="1"/>
  <c r="H7885" i="1"/>
  <c r="J7885" i="1"/>
  <c r="K7885" i="1" s="1"/>
  <c r="H7886" i="1"/>
  <c r="J7886" i="1"/>
  <c r="K7886" i="1" s="1"/>
  <c r="H7887" i="1"/>
  <c r="J7887" i="1"/>
  <c r="K7887" i="1" s="1"/>
  <c r="H7888" i="1"/>
  <c r="J7888" i="1"/>
  <c r="K7888" i="1" s="1"/>
  <c r="H7889" i="1"/>
  <c r="J7889" i="1"/>
  <c r="K7889" i="1" s="1"/>
  <c r="H7890" i="1"/>
  <c r="J7890" i="1"/>
  <c r="K7890" i="1" s="1"/>
  <c r="H7891" i="1"/>
  <c r="J7891" i="1"/>
  <c r="K7891" i="1" s="1"/>
  <c r="H7892" i="1"/>
  <c r="J7892" i="1"/>
  <c r="K7892" i="1" s="1"/>
  <c r="H7893" i="1"/>
  <c r="J7893" i="1"/>
  <c r="K7893" i="1" s="1"/>
  <c r="H7894" i="1"/>
  <c r="J7894" i="1"/>
  <c r="K7894" i="1" s="1"/>
  <c r="H7895" i="1"/>
  <c r="J7895" i="1"/>
  <c r="K7895" i="1" s="1"/>
  <c r="H7896" i="1"/>
  <c r="J7896" i="1"/>
  <c r="K7896" i="1" s="1"/>
  <c r="H7897" i="1"/>
  <c r="J7897" i="1"/>
  <c r="K7897" i="1" s="1"/>
  <c r="H7898" i="1"/>
  <c r="J7898" i="1"/>
  <c r="K7898" i="1" s="1"/>
  <c r="H7899" i="1"/>
  <c r="J7899" i="1"/>
  <c r="K7899" i="1" s="1"/>
  <c r="H7900" i="1"/>
  <c r="J7900" i="1"/>
  <c r="K7900" i="1" s="1"/>
  <c r="H7901" i="1"/>
  <c r="J7901" i="1"/>
  <c r="K7901" i="1" s="1"/>
  <c r="H7902" i="1"/>
  <c r="J7902" i="1"/>
  <c r="K7902" i="1" s="1"/>
  <c r="H7903" i="1"/>
  <c r="J7903" i="1"/>
  <c r="K7903" i="1" s="1"/>
  <c r="H7904" i="1"/>
  <c r="J7904" i="1"/>
  <c r="K7904" i="1" s="1"/>
  <c r="H7905" i="1"/>
  <c r="J7905" i="1"/>
  <c r="K7905" i="1" s="1"/>
  <c r="H7906" i="1"/>
  <c r="J7906" i="1"/>
  <c r="K7906" i="1" s="1"/>
  <c r="H7907" i="1"/>
  <c r="J7907" i="1"/>
  <c r="K7907" i="1" s="1"/>
  <c r="H7908" i="1"/>
  <c r="J7908" i="1"/>
  <c r="K7908" i="1" s="1"/>
  <c r="H7909" i="1"/>
  <c r="J7909" i="1"/>
  <c r="K7909" i="1" s="1"/>
  <c r="H7910" i="1"/>
  <c r="J7910" i="1"/>
  <c r="K7910" i="1" s="1"/>
  <c r="H7911" i="1"/>
  <c r="J7911" i="1"/>
  <c r="K7911" i="1" s="1"/>
  <c r="H7912" i="1"/>
  <c r="J7912" i="1"/>
  <c r="K7912" i="1" s="1"/>
  <c r="H7913" i="1"/>
  <c r="J7913" i="1"/>
  <c r="K7913" i="1" s="1"/>
  <c r="H7914" i="1"/>
  <c r="J7914" i="1"/>
  <c r="K7914" i="1" s="1"/>
  <c r="H7915" i="1"/>
  <c r="J7915" i="1"/>
  <c r="K7915" i="1" s="1"/>
  <c r="H7916" i="1"/>
  <c r="J7916" i="1"/>
  <c r="K7916" i="1" s="1"/>
  <c r="H7917" i="1"/>
  <c r="J7917" i="1"/>
  <c r="K7917" i="1" s="1"/>
  <c r="H7918" i="1"/>
  <c r="J7918" i="1"/>
  <c r="K7918" i="1" s="1"/>
  <c r="H7919" i="1"/>
  <c r="J7919" i="1"/>
  <c r="K7919" i="1" s="1"/>
  <c r="H7920" i="1"/>
  <c r="J7920" i="1"/>
  <c r="K7920" i="1" s="1"/>
  <c r="H7921" i="1"/>
  <c r="J7921" i="1"/>
  <c r="K7921" i="1" s="1"/>
  <c r="H7922" i="1"/>
  <c r="J7922" i="1"/>
  <c r="K7922" i="1" s="1"/>
  <c r="H7923" i="1"/>
  <c r="J7923" i="1"/>
  <c r="K7923" i="1" s="1"/>
  <c r="H7924" i="1"/>
  <c r="J7924" i="1"/>
  <c r="K7924" i="1" s="1"/>
  <c r="H7925" i="1"/>
  <c r="J7925" i="1"/>
  <c r="K7925" i="1" s="1"/>
  <c r="H7926" i="1"/>
  <c r="J7926" i="1"/>
  <c r="K7926" i="1" s="1"/>
  <c r="H7927" i="1"/>
  <c r="J7927" i="1"/>
  <c r="K7927" i="1" s="1"/>
  <c r="H7928" i="1"/>
  <c r="J7928" i="1"/>
  <c r="K7928" i="1" s="1"/>
  <c r="H7929" i="1"/>
  <c r="J7929" i="1"/>
  <c r="K7929" i="1" s="1"/>
  <c r="H7930" i="1"/>
  <c r="J7930" i="1"/>
  <c r="K7930" i="1" s="1"/>
  <c r="H7931" i="1"/>
  <c r="J7931" i="1"/>
  <c r="K7931" i="1" s="1"/>
  <c r="H7932" i="1"/>
  <c r="J7932" i="1"/>
  <c r="K7932" i="1" s="1"/>
  <c r="H7933" i="1"/>
  <c r="J7933" i="1"/>
  <c r="K7933" i="1" s="1"/>
  <c r="H7934" i="1"/>
  <c r="J7934" i="1"/>
  <c r="K7934" i="1" s="1"/>
  <c r="H7935" i="1"/>
  <c r="J7935" i="1"/>
  <c r="K7935" i="1" s="1"/>
  <c r="H7936" i="1"/>
  <c r="J7936" i="1"/>
  <c r="K7936" i="1" s="1"/>
  <c r="H7937" i="1"/>
  <c r="J7937" i="1"/>
  <c r="K7937" i="1" s="1"/>
  <c r="H7938" i="1"/>
  <c r="J7938" i="1"/>
  <c r="K7938" i="1" s="1"/>
  <c r="H7939" i="1"/>
  <c r="J7939" i="1"/>
  <c r="K7939" i="1" s="1"/>
  <c r="H7940" i="1"/>
  <c r="J7940" i="1"/>
  <c r="K7940" i="1" s="1"/>
  <c r="H7941" i="1"/>
  <c r="J7941" i="1"/>
  <c r="K7941" i="1" s="1"/>
  <c r="H7942" i="1"/>
  <c r="J7942" i="1"/>
  <c r="K7942" i="1" s="1"/>
  <c r="H7943" i="1"/>
  <c r="J7943" i="1"/>
  <c r="K7943" i="1" s="1"/>
  <c r="H7944" i="1"/>
  <c r="J7944" i="1"/>
  <c r="K7944" i="1" s="1"/>
  <c r="H7945" i="1"/>
  <c r="J7945" i="1"/>
  <c r="K7945" i="1" s="1"/>
  <c r="H7946" i="1"/>
  <c r="J7946" i="1"/>
  <c r="K7946" i="1" s="1"/>
  <c r="H7947" i="1"/>
  <c r="J7947" i="1"/>
  <c r="K7947" i="1" s="1"/>
  <c r="H7948" i="1"/>
  <c r="J7948" i="1"/>
  <c r="K7948" i="1" s="1"/>
  <c r="H7949" i="1"/>
  <c r="J7949" i="1"/>
  <c r="K7949" i="1" s="1"/>
  <c r="H7950" i="1"/>
  <c r="J7950" i="1"/>
  <c r="K7950" i="1" s="1"/>
  <c r="H7951" i="1"/>
  <c r="J7951" i="1"/>
  <c r="K7951" i="1" s="1"/>
  <c r="H7952" i="1"/>
  <c r="J7952" i="1"/>
  <c r="K7952" i="1" s="1"/>
  <c r="H7953" i="1"/>
  <c r="J7953" i="1"/>
  <c r="K7953" i="1" s="1"/>
  <c r="H7954" i="1"/>
  <c r="J7954" i="1"/>
  <c r="K7954" i="1" s="1"/>
  <c r="H7955" i="1"/>
  <c r="J7955" i="1"/>
  <c r="K7955" i="1" s="1"/>
  <c r="H7956" i="1"/>
  <c r="J7956" i="1"/>
  <c r="K7956" i="1" s="1"/>
  <c r="H7957" i="1"/>
  <c r="J7957" i="1"/>
  <c r="K7957" i="1" s="1"/>
  <c r="H7958" i="1"/>
  <c r="J7958" i="1"/>
  <c r="K7958" i="1" s="1"/>
  <c r="H7959" i="1"/>
  <c r="J7959" i="1"/>
  <c r="K7959" i="1" s="1"/>
  <c r="H7960" i="1"/>
  <c r="J7960" i="1"/>
  <c r="K7960" i="1" s="1"/>
  <c r="H7961" i="1"/>
  <c r="J7961" i="1"/>
  <c r="K7961" i="1" s="1"/>
  <c r="H7962" i="1"/>
  <c r="J7962" i="1"/>
  <c r="K7962" i="1" s="1"/>
  <c r="H7963" i="1"/>
  <c r="J7963" i="1"/>
  <c r="K7963" i="1" s="1"/>
  <c r="H7964" i="1"/>
  <c r="J7964" i="1"/>
  <c r="K7964" i="1" s="1"/>
  <c r="H7965" i="1"/>
  <c r="J7965" i="1"/>
  <c r="K7965" i="1" s="1"/>
  <c r="H7966" i="1"/>
  <c r="J7966" i="1"/>
  <c r="K7966" i="1" s="1"/>
  <c r="H7967" i="1"/>
  <c r="J7967" i="1"/>
  <c r="K7967" i="1" s="1"/>
  <c r="H7968" i="1"/>
  <c r="J7968" i="1"/>
  <c r="K7968" i="1" s="1"/>
  <c r="H7969" i="1"/>
  <c r="J7969" i="1"/>
  <c r="K7969" i="1" s="1"/>
  <c r="H7970" i="1"/>
  <c r="J7970" i="1"/>
  <c r="K7970" i="1" s="1"/>
  <c r="H7971" i="1"/>
  <c r="J7971" i="1"/>
  <c r="K7971" i="1" s="1"/>
  <c r="H7972" i="1"/>
  <c r="J7972" i="1"/>
  <c r="K7972" i="1" s="1"/>
  <c r="H7973" i="1"/>
  <c r="J7973" i="1"/>
  <c r="K7973" i="1" s="1"/>
  <c r="H7974" i="1"/>
  <c r="J7974" i="1"/>
  <c r="K7974" i="1" s="1"/>
  <c r="H7975" i="1"/>
  <c r="J7975" i="1"/>
  <c r="K7975" i="1" s="1"/>
  <c r="H7976" i="1"/>
  <c r="J7976" i="1"/>
  <c r="K7976" i="1" s="1"/>
  <c r="H7977" i="1"/>
  <c r="J7977" i="1"/>
  <c r="K7977" i="1" s="1"/>
  <c r="H7978" i="1"/>
  <c r="J7978" i="1"/>
  <c r="K7978" i="1" s="1"/>
  <c r="H7979" i="1"/>
  <c r="J7979" i="1"/>
  <c r="K7979" i="1" s="1"/>
  <c r="H7980" i="1"/>
  <c r="J7980" i="1"/>
  <c r="K7980" i="1" s="1"/>
  <c r="H7981" i="1"/>
  <c r="J7981" i="1"/>
  <c r="K7981" i="1" s="1"/>
  <c r="H7982" i="1"/>
  <c r="J7982" i="1"/>
  <c r="K7982" i="1" s="1"/>
  <c r="H7983" i="1"/>
  <c r="J7983" i="1"/>
  <c r="K7983" i="1" s="1"/>
  <c r="H7984" i="1"/>
  <c r="J7984" i="1"/>
  <c r="K7984" i="1" s="1"/>
  <c r="H7985" i="1"/>
  <c r="J7985" i="1"/>
  <c r="K7985" i="1" s="1"/>
  <c r="H7986" i="1"/>
  <c r="J7986" i="1"/>
  <c r="K7986" i="1" s="1"/>
  <c r="H7987" i="1"/>
  <c r="J7987" i="1"/>
  <c r="K7987" i="1" s="1"/>
  <c r="H7988" i="1"/>
  <c r="J7988" i="1"/>
  <c r="K7988" i="1" s="1"/>
  <c r="H7989" i="1"/>
  <c r="J7989" i="1"/>
  <c r="K7989" i="1" s="1"/>
  <c r="H7990" i="1"/>
  <c r="J7990" i="1"/>
  <c r="K7990" i="1" s="1"/>
  <c r="H7991" i="1"/>
  <c r="J7991" i="1"/>
  <c r="K7991" i="1" s="1"/>
  <c r="H7992" i="1"/>
  <c r="J7992" i="1"/>
  <c r="K7992" i="1" s="1"/>
  <c r="H7993" i="1"/>
  <c r="J7993" i="1"/>
  <c r="K7993" i="1" s="1"/>
  <c r="H7994" i="1"/>
  <c r="J7994" i="1"/>
  <c r="K7994" i="1" s="1"/>
  <c r="H7995" i="1"/>
  <c r="J7995" i="1"/>
  <c r="K7995" i="1" s="1"/>
  <c r="H7996" i="1"/>
  <c r="J7996" i="1"/>
  <c r="K7996" i="1" s="1"/>
  <c r="H7997" i="1"/>
  <c r="J7997" i="1"/>
  <c r="K7997" i="1" s="1"/>
  <c r="H7998" i="1"/>
  <c r="J7998" i="1"/>
  <c r="K7998" i="1" s="1"/>
  <c r="H7999" i="1"/>
  <c r="J7999" i="1"/>
  <c r="K7999" i="1" s="1"/>
  <c r="H8000" i="1"/>
  <c r="J8000" i="1"/>
  <c r="K8000" i="1" s="1"/>
  <c r="H8001" i="1"/>
  <c r="J8001" i="1"/>
  <c r="K8001" i="1" s="1"/>
  <c r="H8002" i="1"/>
  <c r="J8002" i="1"/>
  <c r="K8002" i="1" s="1"/>
  <c r="H8003" i="1"/>
  <c r="J8003" i="1"/>
  <c r="K8003" i="1" s="1"/>
  <c r="H8004" i="1"/>
  <c r="J8004" i="1"/>
  <c r="K8004" i="1" s="1"/>
  <c r="H8005" i="1"/>
  <c r="J8005" i="1"/>
  <c r="K8005" i="1" s="1"/>
  <c r="H8006" i="1"/>
  <c r="J8006" i="1"/>
  <c r="K8006" i="1" s="1"/>
  <c r="H8007" i="1"/>
  <c r="J8007" i="1"/>
  <c r="K8007" i="1" s="1"/>
  <c r="H8008" i="1"/>
  <c r="J8008" i="1"/>
  <c r="K8008" i="1" s="1"/>
  <c r="H8009" i="1"/>
  <c r="J8009" i="1"/>
  <c r="K8009" i="1" s="1"/>
  <c r="H8010" i="1"/>
  <c r="J8010" i="1"/>
  <c r="K8010" i="1" s="1"/>
  <c r="H8011" i="1"/>
  <c r="J8011" i="1"/>
  <c r="K8011" i="1" s="1"/>
  <c r="H8012" i="1"/>
  <c r="J8012" i="1"/>
  <c r="K8012" i="1" s="1"/>
  <c r="H8013" i="1"/>
  <c r="J8013" i="1"/>
  <c r="K8013" i="1" s="1"/>
  <c r="H8014" i="1"/>
  <c r="J8014" i="1"/>
  <c r="K8014" i="1" s="1"/>
  <c r="H8015" i="1"/>
  <c r="J8015" i="1"/>
  <c r="K8015" i="1" s="1"/>
  <c r="H8016" i="1"/>
  <c r="J8016" i="1"/>
  <c r="K8016" i="1" s="1"/>
  <c r="H8017" i="1"/>
  <c r="J8017" i="1"/>
  <c r="K8017" i="1" s="1"/>
  <c r="H8018" i="1"/>
  <c r="J8018" i="1"/>
  <c r="K8018" i="1" s="1"/>
  <c r="H8019" i="1"/>
  <c r="J8019" i="1"/>
  <c r="K8019" i="1" s="1"/>
  <c r="H8020" i="1"/>
  <c r="J8020" i="1"/>
  <c r="K8020" i="1" s="1"/>
  <c r="H8021" i="1"/>
  <c r="J8021" i="1"/>
  <c r="K8021" i="1" s="1"/>
  <c r="H8022" i="1"/>
  <c r="J8022" i="1"/>
  <c r="K8022" i="1" s="1"/>
  <c r="H8023" i="1"/>
  <c r="J8023" i="1"/>
  <c r="K8023" i="1" s="1"/>
  <c r="H8024" i="1"/>
  <c r="J8024" i="1"/>
  <c r="K8024" i="1" s="1"/>
  <c r="H8025" i="1"/>
  <c r="J8025" i="1"/>
  <c r="K8025" i="1" s="1"/>
  <c r="H7107" i="1"/>
  <c r="J7107" i="1"/>
  <c r="K7107" i="1" s="1"/>
  <c r="N7107" i="1"/>
  <c r="Q7107" i="1" s="1"/>
  <c r="H7108" i="1"/>
  <c r="J7108" i="1"/>
  <c r="K7108" i="1" s="1"/>
  <c r="N7108" i="1"/>
  <c r="Q7108" i="1" s="1"/>
  <c r="H7109" i="1"/>
  <c r="J7109" i="1"/>
  <c r="K7109" i="1" s="1"/>
  <c r="N7109" i="1"/>
  <c r="Q7109" i="1" s="1"/>
  <c r="H7110" i="1"/>
  <c r="J7110" i="1"/>
  <c r="K7110" i="1" s="1"/>
  <c r="N7110" i="1"/>
  <c r="Q7110" i="1" s="1"/>
  <c r="H7111" i="1"/>
  <c r="J7111" i="1"/>
  <c r="K7111" i="1" s="1"/>
  <c r="N7111" i="1"/>
  <c r="Q7111" i="1" s="1"/>
  <c r="H7112" i="1"/>
  <c r="J7112" i="1"/>
  <c r="K7112" i="1" s="1"/>
  <c r="N7112" i="1"/>
  <c r="Q7112" i="1" s="1"/>
  <c r="H7113" i="1"/>
  <c r="J7113" i="1"/>
  <c r="K7113" i="1" s="1"/>
  <c r="N7113" i="1"/>
  <c r="Q7113" i="1" s="1"/>
  <c r="H7114" i="1"/>
  <c r="J7114" i="1"/>
  <c r="K7114" i="1" s="1"/>
  <c r="N7114" i="1"/>
  <c r="Q7114" i="1" s="1"/>
  <c r="H7115" i="1"/>
  <c r="J7115" i="1"/>
  <c r="K7115" i="1" s="1"/>
  <c r="N7115" i="1"/>
  <c r="Q7115" i="1" s="1"/>
  <c r="H7116" i="1"/>
  <c r="J7116" i="1"/>
  <c r="K7116" i="1" s="1"/>
  <c r="N7116" i="1"/>
  <c r="Q7116" i="1" s="1"/>
  <c r="H7117" i="1"/>
  <c r="J7117" i="1"/>
  <c r="K7117" i="1" s="1"/>
  <c r="N7117" i="1"/>
  <c r="Q7117" i="1" s="1"/>
  <c r="H7118" i="1"/>
  <c r="J7118" i="1"/>
  <c r="K7118" i="1" s="1"/>
  <c r="N7118" i="1"/>
  <c r="Q7118" i="1" s="1"/>
  <c r="H7119" i="1"/>
  <c r="J7119" i="1"/>
  <c r="K7119" i="1" s="1"/>
  <c r="N7119" i="1"/>
  <c r="Q7119" i="1" s="1"/>
  <c r="H7120" i="1"/>
  <c r="J7120" i="1"/>
  <c r="K7120" i="1" s="1"/>
  <c r="N7120" i="1"/>
  <c r="Q7120" i="1" s="1"/>
  <c r="H7121" i="1"/>
  <c r="J7121" i="1"/>
  <c r="K7121" i="1" s="1"/>
  <c r="N7121" i="1"/>
  <c r="Q7121" i="1" s="1"/>
  <c r="H7122" i="1"/>
  <c r="J7122" i="1"/>
  <c r="K7122" i="1" s="1"/>
  <c r="N7122" i="1"/>
  <c r="Q7122" i="1" s="1"/>
  <c r="H7106" i="1"/>
  <c r="J7106" i="1"/>
  <c r="K7106" i="1" s="1"/>
  <c r="N7106" i="1"/>
  <c r="Q7106" i="1" s="1"/>
  <c r="N6740" i="1"/>
  <c r="Q6740" i="1" s="1"/>
  <c r="N6741" i="1"/>
  <c r="Q6741" i="1" s="1"/>
  <c r="N6742" i="1"/>
  <c r="Q6742" i="1" s="1"/>
  <c r="N6743" i="1"/>
  <c r="Q6743" i="1" s="1"/>
  <c r="N6744" i="1"/>
  <c r="Q6744" i="1" s="1"/>
  <c r="N6745" i="1"/>
  <c r="Q6745" i="1" s="1"/>
  <c r="N6746" i="1"/>
  <c r="Q6746" i="1" s="1"/>
  <c r="N6747" i="1"/>
  <c r="Q6747" i="1" s="1"/>
  <c r="N6748" i="1"/>
  <c r="Q6748" i="1" s="1"/>
  <c r="N6749" i="1"/>
  <c r="Q6749" i="1" s="1"/>
  <c r="N6750" i="1"/>
  <c r="Q6750" i="1" s="1"/>
  <c r="N6751" i="1"/>
  <c r="Q6751" i="1" s="1"/>
  <c r="N6752" i="1"/>
  <c r="Q6752" i="1" s="1"/>
  <c r="N6753" i="1"/>
  <c r="Q6753" i="1" s="1"/>
  <c r="N6754" i="1"/>
  <c r="Q6754" i="1" s="1"/>
  <c r="N6755" i="1"/>
  <c r="Q6755" i="1" s="1"/>
  <c r="N6756" i="1"/>
  <c r="Q6756" i="1" s="1"/>
  <c r="N6757" i="1"/>
  <c r="Q6757" i="1" s="1"/>
  <c r="N6758" i="1"/>
  <c r="Q6758" i="1" s="1"/>
  <c r="N6759" i="1"/>
  <c r="Q6759" i="1" s="1"/>
  <c r="N6760" i="1"/>
  <c r="Q6760" i="1" s="1"/>
  <c r="N6761" i="1"/>
  <c r="Q6761" i="1" s="1"/>
  <c r="N6762" i="1"/>
  <c r="Q6762" i="1" s="1"/>
  <c r="N6763" i="1"/>
  <c r="Q6763" i="1" s="1"/>
  <c r="N6764" i="1"/>
  <c r="Q6764" i="1" s="1"/>
  <c r="N6765" i="1"/>
  <c r="Q6765" i="1" s="1"/>
  <c r="N6766" i="1"/>
  <c r="Q6766" i="1" s="1"/>
  <c r="N6767" i="1"/>
  <c r="Q6767" i="1" s="1"/>
  <c r="N6768" i="1"/>
  <c r="Q6768" i="1" s="1"/>
  <c r="N6769" i="1"/>
  <c r="Q6769" i="1" s="1"/>
  <c r="N6770" i="1"/>
  <c r="Q6770" i="1" s="1"/>
  <c r="N6771" i="1"/>
  <c r="Q6771" i="1" s="1"/>
  <c r="N6772" i="1"/>
  <c r="Q6772" i="1" s="1"/>
  <c r="N6773" i="1"/>
  <c r="Q6773" i="1" s="1"/>
  <c r="N6774" i="1"/>
  <c r="Q6774" i="1" s="1"/>
  <c r="N6775" i="1"/>
  <c r="Q6775" i="1" s="1"/>
  <c r="N6776" i="1"/>
  <c r="Q6776" i="1" s="1"/>
  <c r="N6777" i="1"/>
  <c r="Q6777" i="1" s="1"/>
  <c r="N6778" i="1"/>
  <c r="Q6778" i="1" s="1"/>
  <c r="N6779" i="1"/>
  <c r="Q6779" i="1" s="1"/>
  <c r="N6780" i="1"/>
  <c r="Q6780" i="1" s="1"/>
  <c r="N6781" i="1"/>
  <c r="Q6781" i="1" s="1"/>
  <c r="N6782" i="1"/>
  <c r="Q6782" i="1" s="1"/>
  <c r="N6783" i="1"/>
  <c r="Q6783" i="1" s="1"/>
  <c r="N6784" i="1"/>
  <c r="Q6784" i="1" s="1"/>
  <c r="N6785" i="1"/>
  <c r="Q6785" i="1" s="1"/>
  <c r="N6786" i="1"/>
  <c r="Q6786" i="1" s="1"/>
  <c r="N6787" i="1"/>
  <c r="Q6787" i="1" s="1"/>
  <c r="N6788" i="1"/>
  <c r="Q6788" i="1" s="1"/>
  <c r="N6789" i="1"/>
  <c r="Q6789" i="1" s="1"/>
  <c r="N6790" i="1"/>
  <c r="Q6790" i="1" s="1"/>
  <c r="N6791" i="1"/>
  <c r="Q6791" i="1" s="1"/>
  <c r="N6792" i="1"/>
  <c r="Q6792" i="1" s="1"/>
  <c r="N6793" i="1"/>
  <c r="Q6793" i="1" s="1"/>
  <c r="N6794" i="1"/>
  <c r="Q6794" i="1" s="1"/>
  <c r="N6795" i="1"/>
  <c r="Q6795" i="1" s="1"/>
  <c r="N6796" i="1"/>
  <c r="Q6796" i="1" s="1"/>
  <c r="N6797" i="1"/>
  <c r="Q6797" i="1" s="1"/>
  <c r="N6798" i="1"/>
  <c r="Q6798" i="1" s="1"/>
  <c r="N6799" i="1"/>
  <c r="Q6799" i="1" s="1"/>
  <c r="N6800" i="1"/>
  <c r="Q6800" i="1" s="1"/>
  <c r="N6801" i="1"/>
  <c r="Q6801" i="1" s="1"/>
  <c r="N6802" i="1"/>
  <c r="Q6802" i="1" s="1"/>
  <c r="N6803" i="1"/>
  <c r="Q6803" i="1" s="1"/>
  <c r="N6804" i="1"/>
  <c r="Q6804" i="1" s="1"/>
  <c r="N6805" i="1"/>
  <c r="Q6805" i="1" s="1"/>
  <c r="N6806" i="1"/>
  <c r="Q6806" i="1" s="1"/>
  <c r="N6807" i="1"/>
  <c r="Q6807" i="1" s="1"/>
  <c r="N6808" i="1"/>
  <c r="Q6808" i="1" s="1"/>
  <c r="N6809" i="1"/>
  <c r="Q6809" i="1" s="1"/>
  <c r="N6810" i="1"/>
  <c r="Q6810" i="1" s="1"/>
  <c r="N6811" i="1"/>
  <c r="Q6811" i="1" s="1"/>
  <c r="N6812" i="1"/>
  <c r="Q6812" i="1" s="1"/>
  <c r="N6813" i="1"/>
  <c r="Q6813" i="1" s="1"/>
  <c r="N6814" i="1"/>
  <c r="Q6814" i="1" s="1"/>
  <c r="N6815" i="1"/>
  <c r="Q6815" i="1" s="1"/>
  <c r="N6816" i="1"/>
  <c r="Q6816" i="1" s="1"/>
  <c r="N6817" i="1"/>
  <c r="Q6817" i="1" s="1"/>
  <c r="N6818" i="1"/>
  <c r="Q6818" i="1" s="1"/>
  <c r="N6819" i="1"/>
  <c r="Q6819" i="1" s="1"/>
  <c r="N6820" i="1"/>
  <c r="Q6820" i="1" s="1"/>
  <c r="N6821" i="1"/>
  <c r="Q6821" i="1" s="1"/>
  <c r="N6822" i="1"/>
  <c r="Q6822" i="1" s="1"/>
  <c r="N6823" i="1"/>
  <c r="Q6823" i="1" s="1"/>
  <c r="N6824" i="1"/>
  <c r="Q6824" i="1" s="1"/>
  <c r="N6825" i="1"/>
  <c r="Q6825" i="1" s="1"/>
  <c r="N6826" i="1"/>
  <c r="Q6826" i="1" s="1"/>
  <c r="N6827" i="1"/>
  <c r="Q6827" i="1" s="1"/>
  <c r="N6828" i="1"/>
  <c r="Q6828" i="1" s="1"/>
  <c r="N6829" i="1"/>
  <c r="Q6829" i="1" s="1"/>
  <c r="N6830" i="1"/>
  <c r="Q6830" i="1" s="1"/>
  <c r="N6831" i="1"/>
  <c r="Q6831" i="1" s="1"/>
  <c r="N6832" i="1"/>
  <c r="Q6832" i="1" s="1"/>
  <c r="N6833" i="1"/>
  <c r="Q6833" i="1" s="1"/>
  <c r="N6834" i="1"/>
  <c r="Q6834" i="1" s="1"/>
  <c r="N6835" i="1"/>
  <c r="Q6835" i="1" s="1"/>
  <c r="N6836" i="1"/>
  <c r="Q6836" i="1" s="1"/>
  <c r="N6837" i="1"/>
  <c r="Q6837" i="1" s="1"/>
  <c r="N6838" i="1"/>
  <c r="Q6838" i="1" s="1"/>
  <c r="N6839" i="1"/>
  <c r="Q6839" i="1" s="1"/>
  <c r="N6840" i="1"/>
  <c r="Q6840" i="1" s="1"/>
  <c r="N6841" i="1"/>
  <c r="Q6841" i="1" s="1"/>
  <c r="N6842" i="1"/>
  <c r="Q6842" i="1" s="1"/>
  <c r="N6843" i="1"/>
  <c r="Q6843" i="1" s="1"/>
  <c r="N6844" i="1"/>
  <c r="Q6844" i="1" s="1"/>
  <c r="N6845" i="1"/>
  <c r="Q6845" i="1" s="1"/>
  <c r="N6846" i="1"/>
  <c r="Q6846" i="1" s="1"/>
  <c r="N6847" i="1"/>
  <c r="Q6847" i="1" s="1"/>
  <c r="N6848" i="1"/>
  <c r="Q6848" i="1" s="1"/>
  <c r="N6849" i="1"/>
  <c r="Q6849" i="1" s="1"/>
  <c r="N6850" i="1"/>
  <c r="Q6850" i="1" s="1"/>
  <c r="N6851" i="1"/>
  <c r="Q6851" i="1" s="1"/>
  <c r="N6852" i="1"/>
  <c r="Q6852" i="1" s="1"/>
  <c r="N6853" i="1"/>
  <c r="Q6853" i="1" s="1"/>
  <c r="N6854" i="1"/>
  <c r="Q6854" i="1" s="1"/>
  <c r="N6855" i="1"/>
  <c r="Q6855" i="1" s="1"/>
  <c r="N6856" i="1"/>
  <c r="Q6856" i="1" s="1"/>
  <c r="N6857" i="1"/>
  <c r="Q6857" i="1" s="1"/>
  <c r="N6858" i="1"/>
  <c r="Q6858" i="1" s="1"/>
  <c r="N6859" i="1"/>
  <c r="Q6859" i="1" s="1"/>
  <c r="N6860" i="1"/>
  <c r="Q6860" i="1" s="1"/>
  <c r="N6861" i="1"/>
  <c r="Q6861" i="1" s="1"/>
  <c r="N6862" i="1"/>
  <c r="Q6862" i="1" s="1"/>
  <c r="N6863" i="1"/>
  <c r="Q6863" i="1" s="1"/>
  <c r="N6864" i="1"/>
  <c r="Q6864" i="1" s="1"/>
  <c r="N6865" i="1"/>
  <c r="Q6865" i="1" s="1"/>
  <c r="N6866" i="1"/>
  <c r="Q6866" i="1" s="1"/>
  <c r="N6867" i="1"/>
  <c r="Q6867" i="1" s="1"/>
  <c r="N6868" i="1"/>
  <c r="Q6868" i="1" s="1"/>
  <c r="N6869" i="1"/>
  <c r="Q6869" i="1" s="1"/>
  <c r="N6870" i="1"/>
  <c r="Q6870" i="1" s="1"/>
  <c r="N6871" i="1"/>
  <c r="Q6871" i="1" s="1"/>
  <c r="N6872" i="1"/>
  <c r="Q6872" i="1" s="1"/>
  <c r="N6873" i="1"/>
  <c r="Q6873" i="1" s="1"/>
  <c r="N6874" i="1"/>
  <c r="Q6874" i="1" s="1"/>
  <c r="N6875" i="1"/>
  <c r="Q6875" i="1" s="1"/>
  <c r="N6876" i="1"/>
  <c r="Q6876" i="1" s="1"/>
  <c r="N6877" i="1"/>
  <c r="Q6877" i="1" s="1"/>
  <c r="N6878" i="1"/>
  <c r="Q6878" i="1" s="1"/>
  <c r="N6879" i="1"/>
  <c r="Q6879" i="1" s="1"/>
  <c r="N6880" i="1"/>
  <c r="Q6880" i="1" s="1"/>
  <c r="N6881" i="1"/>
  <c r="Q6881" i="1" s="1"/>
  <c r="N6882" i="1"/>
  <c r="Q6882" i="1" s="1"/>
  <c r="N6883" i="1"/>
  <c r="Q6883" i="1" s="1"/>
  <c r="N6884" i="1"/>
  <c r="Q6884" i="1" s="1"/>
  <c r="N6885" i="1"/>
  <c r="Q6885" i="1" s="1"/>
  <c r="N6886" i="1"/>
  <c r="Q6886" i="1" s="1"/>
  <c r="N6887" i="1"/>
  <c r="Q6887" i="1" s="1"/>
  <c r="N6888" i="1"/>
  <c r="Q6888" i="1" s="1"/>
  <c r="N6889" i="1"/>
  <c r="Q6889" i="1" s="1"/>
  <c r="N6890" i="1"/>
  <c r="Q6890" i="1" s="1"/>
  <c r="N6891" i="1"/>
  <c r="Q6891" i="1" s="1"/>
  <c r="N6892" i="1"/>
  <c r="Q6892" i="1" s="1"/>
  <c r="N6893" i="1"/>
  <c r="Q6893" i="1" s="1"/>
  <c r="N6894" i="1"/>
  <c r="Q6894" i="1" s="1"/>
  <c r="N6895" i="1"/>
  <c r="Q6895" i="1" s="1"/>
  <c r="N6896" i="1"/>
  <c r="Q6896" i="1" s="1"/>
  <c r="N6897" i="1"/>
  <c r="Q6897" i="1" s="1"/>
  <c r="N6898" i="1"/>
  <c r="Q6898" i="1" s="1"/>
  <c r="N6899" i="1"/>
  <c r="Q6899" i="1" s="1"/>
  <c r="N6900" i="1"/>
  <c r="Q6900" i="1" s="1"/>
  <c r="N6901" i="1"/>
  <c r="Q6901" i="1" s="1"/>
  <c r="N6902" i="1"/>
  <c r="Q6902" i="1" s="1"/>
  <c r="N6903" i="1"/>
  <c r="Q6903" i="1" s="1"/>
  <c r="N6904" i="1"/>
  <c r="Q6904" i="1" s="1"/>
  <c r="N6905" i="1"/>
  <c r="Q6905" i="1" s="1"/>
  <c r="N6906" i="1"/>
  <c r="Q6906" i="1" s="1"/>
  <c r="N6907" i="1"/>
  <c r="Q6907" i="1" s="1"/>
  <c r="N6908" i="1"/>
  <c r="Q6908" i="1" s="1"/>
  <c r="N6909" i="1"/>
  <c r="Q6909" i="1" s="1"/>
  <c r="N6910" i="1"/>
  <c r="Q6910" i="1" s="1"/>
  <c r="N6911" i="1"/>
  <c r="Q6911" i="1" s="1"/>
  <c r="N6912" i="1"/>
  <c r="Q6912" i="1" s="1"/>
  <c r="N6913" i="1"/>
  <c r="Q6913" i="1" s="1"/>
  <c r="N6914" i="1"/>
  <c r="Q6914" i="1" s="1"/>
  <c r="N6915" i="1"/>
  <c r="Q6915" i="1" s="1"/>
  <c r="N6916" i="1"/>
  <c r="Q6916" i="1" s="1"/>
  <c r="N6917" i="1"/>
  <c r="Q6917" i="1" s="1"/>
  <c r="N6918" i="1"/>
  <c r="Q6918" i="1" s="1"/>
  <c r="N6919" i="1"/>
  <c r="Q6919" i="1" s="1"/>
  <c r="N6920" i="1"/>
  <c r="Q6920" i="1" s="1"/>
  <c r="N6921" i="1"/>
  <c r="Q6921" i="1" s="1"/>
  <c r="N6922" i="1"/>
  <c r="Q6922" i="1" s="1"/>
  <c r="N6923" i="1"/>
  <c r="Q6923" i="1" s="1"/>
  <c r="N6924" i="1"/>
  <c r="Q6924" i="1" s="1"/>
  <c r="N6925" i="1"/>
  <c r="Q6925" i="1" s="1"/>
  <c r="N6926" i="1"/>
  <c r="Q6926" i="1" s="1"/>
  <c r="N6927" i="1"/>
  <c r="Q6927" i="1" s="1"/>
  <c r="N6928" i="1"/>
  <c r="Q6928" i="1" s="1"/>
  <c r="N6929" i="1"/>
  <c r="Q6929" i="1" s="1"/>
  <c r="N6930" i="1"/>
  <c r="Q6930" i="1" s="1"/>
  <c r="N6931" i="1"/>
  <c r="Q6931" i="1" s="1"/>
  <c r="N6932" i="1"/>
  <c r="Q6932" i="1" s="1"/>
  <c r="N6933" i="1"/>
  <c r="Q6933" i="1" s="1"/>
  <c r="N6934" i="1"/>
  <c r="Q6934" i="1" s="1"/>
  <c r="N6935" i="1"/>
  <c r="Q6935" i="1" s="1"/>
  <c r="N6936" i="1"/>
  <c r="Q6936" i="1" s="1"/>
  <c r="N6937" i="1"/>
  <c r="Q6937" i="1" s="1"/>
  <c r="N6938" i="1"/>
  <c r="Q6938" i="1" s="1"/>
  <c r="N6939" i="1"/>
  <c r="Q6939" i="1" s="1"/>
  <c r="N6940" i="1"/>
  <c r="Q6940" i="1" s="1"/>
  <c r="N6941" i="1"/>
  <c r="Q6941" i="1" s="1"/>
  <c r="N6942" i="1"/>
  <c r="Q6942" i="1" s="1"/>
  <c r="N6943" i="1"/>
  <c r="Q6943" i="1" s="1"/>
  <c r="N6944" i="1"/>
  <c r="Q6944" i="1" s="1"/>
  <c r="N6945" i="1"/>
  <c r="Q6945" i="1" s="1"/>
  <c r="N6946" i="1"/>
  <c r="Q6946" i="1" s="1"/>
  <c r="N6947" i="1"/>
  <c r="Q6947" i="1" s="1"/>
  <c r="N6948" i="1"/>
  <c r="Q6948" i="1" s="1"/>
  <c r="N6949" i="1"/>
  <c r="Q6949" i="1" s="1"/>
  <c r="N6950" i="1"/>
  <c r="Q6950" i="1" s="1"/>
  <c r="N6951" i="1"/>
  <c r="Q6951" i="1" s="1"/>
  <c r="N6952" i="1"/>
  <c r="Q6952" i="1" s="1"/>
  <c r="N6953" i="1"/>
  <c r="Q6953" i="1" s="1"/>
  <c r="N6954" i="1"/>
  <c r="Q6954" i="1" s="1"/>
  <c r="N6955" i="1"/>
  <c r="Q6955" i="1" s="1"/>
  <c r="N6956" i="1"/>
  <c r="Q6956" i="1" s="1"/>
  <c r="N6957" i="1"/>
  <c r="Q6957" i="1" s="1"/>
  <c r="N6958" i="1"/>
  <c r="Q6958" i="1" s="1"/>
  <c r="N6959" i="1"/>
  <c r="Q6959" i="1" s="1"/>
  <c r="N6960" i="1"/>
  <c r="Q6960" i="1" s="1"/>
  <c r="N6961" i="1"/>
  <c r="Q6961" i="1" s="1"/>
  <c r="N6962" i="1"/>
  <c r="Q6962" i="1" s="1"/>
  <c r="N6963" i="1"/>
  <c r="Q6963" i="1" s="1"/>
  <c r="N6964" i="1"/>
  <c r="Q6964" i="1" s="1"/>
  <c r="N6965" i="1"/>
  <c r="Q6965" i="1" s="1"/>
  <c r="N6966" i="1"/>
  <c r="Q6966" i="1" s="1"/>
  <c r="N6967" i="1"/>
  <c r="Q6967" i="1" s="1"/>
  <c r="N6968" i="1"/>
  <c r="Q6968" i="1" s="1"/>
  <c r="N6969" i="1"/>
  <c r="Q6969" i="1" s="1"/>
  <c r="N6970" i="1"/>
  <c r="Q6970" i="1" s="1"/>
  <c r="N6971" i="1"/>
  <c r="Q6971" i="1" s="1"/>
  <c r="N6972" i="1"/>
  <c r="Q6972" i="1" s="1"/>
  <c r="N6973" i="1"/>
  <c r="Q6973" i="1" s="1"/>
  <c r="N6974" i="1"/>
  <c r="Q6974" i="1" s="1"/>
  <c r="N6975" i="1"/>
  <c r="Q6975" i="1" s="1"/>
  <c r="N6976" i="1"/>
  <c r="Q6976" i="1" s="1"/>
  <c r="N6977" i="1"/>
  <c r="Q6977" i="1" s="1"/>
  <c r="N6978" i="1"/>
  <c r="Q6978" i="1" s="1"/>
  <c r="N6979" i="1"/>
  <c r="Q6979" i="1" s="1"/>
  <c r="N6980" i="1"/>
  <c r="Q6980" i="1" s="1"/>
  <c r="N6981" i="1"/>
  <c r="Q6981" i="1" s="1"/>
  <c r="N6982" i="1"/>
  <c r="Q6982" i="1" s="1"/>
  <c r="N6983" i="1"/>
  <c r="Q6983" i="1" s="1"/>
  <c r="N6984" i="1"/>
  <c r="Q6984" i="1" s="1"/>
  <c r="N6985" i="1"/>
  <c r="Q6985" i="1" s="1"/>
  <c r="N6986" i="1"/>
  <c r="Q6986" i="1" s="1"/>
  <c r="N6987" i="1"/>
  <c r="Q6987" i="1" s="1"/>
  <c r="N6988" i="1"/>
  <c r="Q6988" i="1" s="1"/>
  <c r="N6989" i="1"/>
  <c r="Q6989" i="1" s="1"/>
  <c r="N6990" i="1"/>
  <c r="Q6990" i="1" s="1"/>
  <c r="N6991" i="1"/>
  <c r="Q6991" i="1" s="1"/>
  <c r="N6992" i="1"/>
  <c r="Q6992" i="1" s="1"/>
  <c r="N6993" i="1"/>
  <c r="Q6993" i="1" s="1"/>
  <c r="N6994" i="1"/>
  <c r="Q6994" i="1" s="1"/>
  <c r="N6995" i="1"/>
  <c r="Q6995" i="1" s="1"/>
  <c r="N6996" i="1"/>
  <c r="Q6996" i="1" s="1"/>
  <c r="N6997" i="1"/>
  <c r="Q6997" i="1" s="1"/>
  <c r="N6998" i="1"/>
  <c r="Q6998" i="1" s="1"/>
  <c r="N6999" i="1"/>
  <c r="Q6999" i="1" s="1"/>
  <c r="N7000" i="1"/>
  <c r="Q7000" i="1" s="1"/>
  <c r="N7001" i="1"/>
  <c r="Q7001" i="1" s="1"/>
  <c r="N7002" i="1"/>
  <c r="Q7002" i="1" s="1"/>
  <c r="N7003" i="1"/>
  <c r="Q7003" i="1" s="1"/>
  <c r="N7004" i="1"/>
  <c r="Q7004" i="1" s="1"/>
  <c r="N7005" i="1"/>
  <c r="Q7005" i="1" s="1"/>
  <c r="N7006" i="1"/>
  <c r="Q7006" i="1" s="1"/>
  <c r="N7007" i="1"/>
  <c r="Q7007" i="1" s="1"/>
  <c r="N7008" i="1"/>
  <c r="Q7008" i="1" s="1"/>
  <c r="N7009" i="1"/>
  <c r="Q7009" i="1" s="1"/>
  <c r="N7010" i="1"/>
  <c r="Q7010" i="1" s="1"/>
  <c r="N7011" i="1"/>
  <c r="Q7011" i="1" s="1"/>
  <c r="N7012" i="1"/>
  <c r="Q7012" i="1" s="1"/>
  <c r="N7013" i="1"/>
  <c r="Q7013" i="1" s="1"/>
  <c r="N7014" i="1"/>
  <c r="Q7014" i="1" s="1"/>
  <c r="N7015" i="1"/>
  <c r="Q7015" i="1" s="1"/>
  <c r="N7016" i="1"/>
  <c r="Q7016" i="1" s="1"/>
  <c r="N7017" i="1"/>
  <c r="Q7017" i="1" s="1"/>
  <c r="N7018" i="1"/>
  <c r="Q7018" i="1" s="1"/>
  <c r="N7019" i="1"/>
  <c r="Q7019" i="1" s="1"/>
  <c r="N7020" i="1"/>
  <c r="Q7020" i="1" s="1"/>
  <c r="N7021" i="1"/>
  <c r="Q7021" i="1" s="1"/>
  <c r="N7022" i="1"/>
  <c r="Q7022" i="1" s="1"/>
  <c r="N7023" i="1"/>
  <c r="Q7023" i="1" s="1"/>
  <c r="N7024" i="1"/>
  <c r="Q7024" i="1" s="1"/>
  <c r="N7025" i="1"/>
  <c r="Q7025" i="1" s="1"/>
  <c r="N7026" i="1"/>
  <c r="Q7026" i="1" s="1"/>
  <c r="N7027" i="1"/>
  <c r="Q7027" i="1" s="1"/>
  <c r="N7028" i="1"/>
  <c r="Q7028" i="1" s="1"/>
  <c r="N7029" i="1"/>
  <c r="Q7029" i="1" s="1"/>
  <c r="N7030" i="1"/>
  <c r="Q7030" i="1" s="1"/>
  <c r="N7031" i="1"/>
  <c r="Q7031" i="1" s="1"/>
  <c r="N7032" i="1"/>
  <c r="Q7032" i="1" s="1"/>
  <c r="N7033" i="1"/>
  <c r="Q7033" i="1" s="1"/>
  <c r="N7034" i="1"/>
  <c r="Q7034" i="1" s="1"/>
  <c r="N7035" i="1"/>
  <c r="Q7035" i="1" s="1"/>
  <c r="N7036" i="1"/>
  <c r="Q7036" i="1" s="1"/>
  <c r="N7037" i="1"/>
  <c r="Q7037" i="1" s="1"/>
  <c r="N7038" i="1"/>
  <c r="Q7038" i="1" s="1"/>
  <c r="N7039" i="1"/>
  <c r="Q7039" i="1" s="1"/>
  <c r="N7040" i="1"/>
  <c r="Q7040" i="1" s="1"/>
  <c r="N7041" i="1"/>
  <c r="Q7041" i="1" s="1"/>
  <c r="N7042" i="1"/>
  <c r="Q7042" i="1" s="1"/>
  <c r="N7043" i="1"/>
  <c r="Q7043" i="1" s="1"/>
  <c r="N7044" i="1"/>
  <c r="Q7044" i="1" s="1"/>
  <c r="N7045" i="1"/>
  <c r="Q7045" i="1" s="1"/>
  <c r="N7046" i="1"/>
  <c r="Q7046" i="1" s="1"/>
  <c r="N7047" i="1"/>
  <c r="Q7047" i="1" s="1"/>
  <c r="N7048" i="1"/>
  <c r="Q7048" i="1" s="1"/>
  <c r="N7049" i="1"/>
  <c r="Q7049" i="1" s="1"/>
  <c r="N7050" i="1"/>
  <c r="Q7050" i="1" s="1"/>
  <c r="N7051" i="1"/>
  <c r="Q7051" i="1" s="1"/>
  <c r="N7052" i="1"/>
  <c r="Q7052" i="1" s="1"/>
  <c r="N7053" i="1"/>
  <c r="Q7053" i="1" s="1"/>
  <c r="N7054" i="1"/>
  <c r="Q7054" i="1" s="1"/>
  <c r="N7055" i="1"/>
  <c r="Q7055" i="1" s="1"/>
  <c r="N7056" i="1"/>
  <c r="Q7056" i="1" s="1"/>
  <c r="N7057" i="1"/>
  <c r="Q7057" i="1" s="1"/>
  <c r="N7058" i="1"/>
  <c r="Q7058" i="1" s="1"/>
  <c r="N7059" i="1"/>
  <c r="Q7059" i="1" s="1"/>
  <c r="N7060" i="1"/>
  <c r="Q7060" i="1" s="1"/>
  <c r="N7061" i="1"/>
  <c r="Q7061" i="1" s="1"/>
  <c r="N7062" i="1"/>
  <c r="Q7062" i="1" s="1"/>
  <c r="N7063" i="1"/>
  <c r="Q7063" i="1" s="1"/>
  <c r="N7064" i="1"/>
  <c r="Q7064" i="1" s="1"/>
  <c r="N7065" i="1"/>
  <c r="Q7065" i="1" s="1"/>
  <c r="N7066" i="1"/>
  <c r="Q7066" i="1" s="1"/>
  <c r="N7067" i="1"/>
  <c r="Q7067" i="1" s="1"/>
  <c r="N7068" i="1"/>
  <c r="Q7068" i="1" s="1"/>
  <c r="N7069" i="1"/>
  <c r="Q7069" i="1" s="1"/>
  <c r="N7070" i="1"/>
  <c r="Q7070" i="1" s="1"/>
  <c r="N7071" i="1"/>
  <c r="Q7071" i="1" s="1"/>
  <c r="N7072" i="1"/>
  <c r="Q7072" i="1" s="1"/>
  <c r="N7073" i="1"/>
  <c r="Q7073" i="1" s="1"/>
  <c r="N7074" i="1"/>
  <c r="Q7074" i="1" s="1"/>
  <c r="N7075" i="1"/>
  <c r="Q7075" i="1" s="1"/>
  <c r="N7076" i="1"/>
  <c r="Q7076" i="1" s="1"/>
  <c r="N7077" i="1"/>
  <c r="Q7077" i="1" s="1"/>
  <c r="N7078" i="1"/>
  <c r="Q7078" i="1" s="1"/>
  <c r="N7079" i="1"/>
  <c r="Q7079" i="1" s="1"/>
  <c r="N7080" i="1"/>
  <c r="Q7080" i="1" s="1"/>
  <c r="N7081" i="1"/>
  <c r="Q7081" i="1" s="1"/>
  <c r="N7082" i="1"/>
  <c r="Q7082" i="1" s="1"/>
  <c r="N7083" i="1"/>
  <c r="Q7083" i="1" s="1"/>
  <c r="N7084" i="1"/>
  <c r="Q7084" i="1" s="1"/>
  <c r="N7085" i="1"/>
  <c r="Q7085" i="1" s="1"/>
  <c r="N7086" i="1"/>
  <c r="Q7086" i="1" s="1"/>
  <c r="N7087" i="1"/>
  <c r="Q7087" i="1" s="1"/>
  <c r="N7088" i="1"/>
  <c r="Q7088" i="1" s="1"/>
  <c r="N7089" i="1"/>
  <c r="Q7089" i="1" s="1"/>
  <c r="N7090" i="1"/>
  <c r="Q7090" i="1" s="1"/>
  <c r="N7091" i="1"/>
  <c r="Q7091" i="1" s="1"/>
  <c r="N7092" i="1"/>
  <c r="Q7092" i="1" s="1"/>
  <c r="N7093" i="1"/>
  <c r="Q7093" i="1" s="1"/>
  <c r="N7094" i="1"/>
  <c r="Q7094" i="1" s="1"/>
  <c r="N7095" i="1"/>
  <c r="Q7095" i="1" s="1"/>
  <c r="N7096" i="1"/>
  <c r="Q7096" i="1" s="1"/>
  <c r="N7097" i="1"/>
  <c r="Q7097" i="1" s="1"/>
  <c r="N7098" i="1"/>
  <c r="Q7098" i="1" s="1"/>
  <c r="N7099" i="1"/>
  <c r="Q7099" i="1" s="1"/>
  <c r="N7100" i="1"/>
  <c r="Q7100" i="1" s="1"/>
  <c r="N7101" i="1"/>
  <c r="Q7101" i="1" s="1"/>
  <c r="N7102" i="1"/>
  <c r="Q7102" i="1" s="1"/>
  <c r="N7103" i="1"/>
  <c r="Q7103" i="1" s="1"/>
  <c r="N7104" i="1"/>
  <c r="Q7104" i="1" s="1"/>
  <c r="N7105" i="1"/>
  <c r="Q7105" i="1" s="1"/>
  <c r="J6740" i="1"/>
  <c r="K6740" i="1" s="1"/>
  <c r="J6741" i="1"/>
  <c r="K6741" i="1" s="1"/>
  <c r="J6742" i="1"/>
  <c r="K6742" i="1" s="1"/>
  <c r="J6743" i="1"/>
  <c r="K6743" i="1" s="1"/>
  <c r="J6744" i="1"/>
  <c r="K6744" i="1" s="1"/>
  <c r="J6745" i="1"/>
  <c r="K6745" i="1" s="1"/>
  <c r="J6746" i="1"/>
  <c r="K6746" i="1" s="1"/>
  <c r="J6747" i="1"/>
  <c r="K6747" i="1" s="1"/>
  <c r="J6748" i="1"/>
  <c r="K6748" i="1" s="1"/>
  <c r="J6749" i="1"/>
  <c r="K6749" i="1" s="1"/>
  <c r="J6750" i="1"/>
  <c r="K6750" i="1" s="1"/>
  <c r="J6751" i="1"/>
  <c r="K6751" i="1" s="1"/>
  <c r="J6752" i="1"/>
  <c r="K6752" i="1" s="1"/>
  <c r="J6753" i="1"/>
  <c r="K6753" i="1" s="1"/>
  <c r="J6754" i="1"/>
  <c r="K6754" i="1" s="1"/>
  <c r="J6755" i="1"/>
  <c r="K6755" i="1" s="1"/>
  <c r="J6756" i="1"/>
  <c r="K6756" i="1" s="1"/>
  <c r="J6757" i="1"/>
  <c r="K6757" i="1" s="1"/>
  <c r="J6758" i="1"/>
  <c r="K6758" i="1" s="1"/>
  <c r="J6759" i="1"/>
  <c r="K6759" i="1" s="1"/>
  <c r="J6760" i="1"/>
  <c r="K6760" i="1" s="1"/>
  <c r="J6761" i="1"/>
  <c r="K6761" i="1" s="1"/>
  <c r="J6762" i="1"/>
  <c r="K6762" i="1" s="1"/>
  <c r="J6763" i="1"/>
  <c r="K6763" i="1" s="1"/>
  <c r="J6764" i="1"/>
  <c r="K6764" i="1" s="1"/>
  <c r="J6765" i="1"/>
  <c r="K6765" i="1" s="1"/>
  <c r="J6766" i="1"/>
  <c r="K6766" i="1" s="1"/>
  <c r="J6767" i="1"/>
  <c r="K6767" i="1" s="1"/>
  <c r="J6768" i="1"/>
  <c r="K6768" i="1" s="1"/>
  <c r="J6769" i="1"/>
  <c r="K6769" i="1" s="1"/>
  <c r="J6770" i="1"/>
  <c r="K6770" i="1" s="1"/>
  <c r="J6771" i="1"/>
  <c r="K6771" i="1" s="1"/>
  <c r="J6772" i="1"/>
  <c r="K6772" i="1" s="1"/>
  <c r="J6773" i="1"/>
  <c r="K6773" i="1" s="1"/>
  <c r="J6774" i="1"/>
  <c r="K6774" i="1" s="1"/>
  <c r="J6775" i="1"/>
  <c r="K6775" i="1" s="1"/>
  <c r="J6776" i="1"/>
  <c r="K6776" i="1" s="1"/>
  <c r="J6777" i="1"/>
  <c r="K6777" i="1" s="1"/>
  <c r="J6778" i="1"/>
  <c r="K6778" i="1" s="1"/>
  <c r="J6779" i="1"/>
  <c r="K6779" i="1" s="1"/>
  <c r="J6780" i="1"/>
  <c r="K6780" i="1" s="1"/>
  <c r="J6781" i="1"/>
  <c r="K6781" i="1" s="1"/>
  <c r="J6782" i="1"/>
  <c r="K6782" i="1" s="1"/>
  <c r="J6783" i="1"/>
  <c r="K6783" i="1" s="1"/>
  <c r="J6784" i="1"/>
  <c r="K6784" i="1" s="1"/>
  <c r="J6785" i="1"/>
  <c r="K6785" i="1" s="1"/>
  <c r="J6786" i="1"/>
  <c r="K6786" i="1" s="1"/>
  <c r="J6787" i="1"/>
  <c r="K6787" i="1" s="1"/>
  <c r="J6788" i="1"/>
  <c r="K6788" i="1" s="1"/>
  <c r="J6789" i="1"/>
  <c r="K6789" i="1" s="1"/>
  <c r="J6790" i="1"/>
  <c r="K6790" i="1" s="1"/>
  <c r="J6791" i="1"/>
  <c r="K6791" i="1" s="1"/>
  <c r="J6792" i="1"/>
  <c r="K6792" i="1" s="1"/>
  <c r="J6793" i="1"/>
  <c r="K6793" i="1" s="1"/>
  <c r="J6794" i="1"/>
  <c r="K6794" i="1" s="1"/>
  <c r="J6795" i="1"/>
  <c r="K6795" i="1" s="1"/>
  <c r="J6796" i="1"/>
  <c r="K6796" i="1" s="1"/>
  <c r="J6797" i="1"/>
  <c r="K6797" i="1" s="1"/>
  <c r="J6798" i="1"/>
  <c r="K6798" i="1" s="1"/>
  <c r="J6799" i="1"/>
  <c r="K6799" i="1" s="1"/>
  <c r="J6800" i="1"/>
  <c r="K6800" i="1" s="1"/>
  <c r="J6801" i="1"/>
  <c r="K6801" i="1" s="1"/>
  <c r="J6802" i="1"/>
  <c r="K6802" i="1" s="1"/>
  <c r="J6803" i="1"/>
  <c r="K6803" i="1" s="1"/>
  <c r="J6804" i="1"/>
  <c r="K6804" i="1" s="1"/>
  <c r="J6805" i="1"/>
  <c r="K6805" i="1" s="1"/>
  <c r="J6806" i="1"/>
  <c r="K6806" i="1" s="1"/>
  <c r="J6807" i="1"/>
  <c r="K6807" i="1" s="1"/>
  <c r="J6808" i="1"/>
  <c r="K6808" i="1" s="1"/>
  <c r="J6809" i="1"/>
  <c r="K6809" i="1" s="1"/>
  <c r="J6810" i="1"/>
  <c r="K6810" i="1" s="1"/>
  <c r="J6811" i="1"/>
  <c r="K6811" i="1" s="1"/>
  <c r="J6812" i="1"/>
  <c r="K6812" i="1" s="1"/>
  <c r="J6813" i="1"/>
  <c r="K6813" i="1" s="1"/>
  <c r="J6814" i="1"/>
  <c r="K6814" i="1" s="1"/>
  <c r="J6815" i="1"/>
  <c r="K6815" i="1" s="1"/>
  <c r="J6816" i="1"/>
  <c r="K6816" i="1" s="1"/>
  <c r="J6817" i="1"/>
  <c r="K6817" i="1" s="1"/>
  <c r="J6818" i="1"/>
  <c r="K6818" i="1" s="1"/>
  <c r="J6819" i="1"/>
  <c r="K6819" i="1" s="1"/>
  <c r="J6820" i="1"/>
  <c r="K6820" i="1" s="1"/>
  <c r="J6821" i="1"/>
  <c r="K6821" i="1" s="1"/>
  <c r="J6822" i="1"/>
  <c r="K6822" i="1" s="1"/>
  <c r="J6823" i="1"/>
  <c r="K6823" i="1" s="1"/>
  <c r="J6824" i="1"/>
  <c r="K6824" i="1" s="1"/>
  <c r="J6825" i="1"/>
  <c r="K6825" i="1" s="1"/>
  <c r="J6826" i="1"/>
  <c r="K6826" i="1" s="1"/>
  <c r="J6827" i="1"/>
  <c r="K6827" i="1" s="1"/>
  <c r="J6828" i="1"/>
  <c r="K6828" i="1" s="1"/>
  <c r="J6829" i="1"/>
  <c r="K6829" i="1" s="1"/>
  <c r="J6830" i="1"/>
  <c r="K6830" i="1" s="1"/>
  <c r="J6831" i="1"/>
  <c r="K6831" i="1" s="1"/>
  <c r="J6832" i="1"/>
  <c r="K6832" i="1" s="1"/>
  <c r="J6833" i="1"/>
  <c r="K6833" i="1" s="1"/>
  <c r="J6834" i="1"/>
  <c r="K6834" i="1" s="1"/>
  <c r="J6835" i="1"/>
  <c r="K6835" i="1" s="1"/>
  <c r="J6836" i="1"/>
  <c r="K6836" i="1" s="1"/>
  <c r="J6837" i="1"/>
  <c r="K6837" i="1" s="1"/>
  <c r="J6838" i="1"/>
  <c r="K6838" i="1" s="1"/>
  <c r="J6839" i="1"/>
  <c r="K6839" i="1" s="1"/>
  <c r="J6840" i="1"/>
  <c r="K6840" i="1" s="1"/>
  <c r="J6841" i="1"/>
  <c r="K6841" i="1" s="1"/>
  <c r="J6842" i="1"/>
  <c r="K6842" i="1" s="1"/>
  <c r="J6843" i="1"/>
  <c r="K6843" i="1" s="1"/>
  <c r="J6844" i="1"/>
  <c r="K6844" i="1" s="1"/>
  <c r="J6845" i="1"/>
  <c r="K6845" i="1" s="1"/>
  <c r="J6846" i="1"/>
  <c r="K6846" i="1" s="1"/>
  <c r="J6847" i="1"/>
  <c r="K6847" i="1" s="1"/>
  <c r="J6848" i="1"/>
  <c r="K6848" i="1" s="1"/>
  <c r="J6849" i="1"/>
  <c r="K6849" i="1" s="1"/>
  <c r="J6850" i="1"/>
  <c r="K6850" i="1" s="1"/>
  <c r="J6851" i="1"/>
  <c r="K6851" i="1" s="1"/>
  <c r="J6852" i="1"/>
  <c r="K6852" i="1" s="1"/>
  <c r="J6853" i="1"/>
  <c r="K6853" i="1" s="1"/>
  <c r="J6854" i="1"/>
  <c r="K6854" i="1" s="1"/>
  <c r="J6855" i="1"/>
  <c r="K6855" i="1" s="1"/>
  <c r="J6856" i="1"/>
  <c r="K6856" i="1" s="1"/>
  <c r="J6857" i="1"/>
  <c r="K6857" i="1" s="1"/>
  <c r="J6858" i="1"/>
  <c r="K6858" i="1" s="1"/>
  <c r="J6859" i="1"/>
  <c r="K6859" i="1" s="1"/>
  <c r="J6860" i="1"/>
  <c r="K6860" i="1" s="1"/>
  <c r="J6861" i="1"/>
  <c r="K6861" i="1" s="1"/>
  <c r="J6862" i="1"/>
  <c r="K6862" i="1" s="1"/>
  <c r="J6863" i="1"/>
  <c r="K6863" i="1" s="1"/>
  <c r="J6864" i="1"/>
  <c r="K6864" i="1" s="1"/>
  <c r="J6865" i="1"/>
  <c r="K6865" i="1" s="1"/>
  <c r="J6866" i="1"/>
  <c r="K6866" i="1" s="1"/>
  <c r="J6867" i="1"/>
  <c r="K6867" i="1" s="1"/>
  <c r="J6868" i="1"/>
  <c r="K6868" i="1" s="1"/>
  <c r="J6869" i="1"/>
  <c r="K6869" i="1" s="1"/>
  <c r="J6870" i="1"/>
  <c r="K6870" i="1" s="1"/>
  <c r="J6871" i="1"/>
  <c r="K6871" i="1" s="1"/>
  <c r="J6872" i="1"/>
  <c r="K6872" i="1" s="1"/>
  <c r="J6873" i="1"/>
  <c r="K6873" i="1" s="1"/>
  <c r="J6874" i="1"/>
  <c r="K6874" i="1" s="1"/>
  <c r="J6875" i="1"/>
  <c r="K6875" i="1" s="1"/>
  <c r="J6876" i="1"/>
  <c r="K6876" i="1" s="1"/>
  <c r="J6877" i="1"/>
  <c r="K6877" i="1" s="1"/>
  <c r="J6878" i="1"/>
  <c r="K6878" i="1" s="1"/>
  <c r="J6879" i="1"/>
  <c r="K6879" i="1" s="1"/>
  <c r="J6880" i="1"/>
  <c r="K6880" i="1" s="1"/>
  <c r="J6881" i="1"/>
  <c r="K6881" i="1" s="1"/>
  <c r="J6882" i="1"/>
  <c r="K6882" i="1" s="1"/>
  <c r="J6883" i="1"/>
  <c r="K6883" i="1" s="1"/>
  <c r="J6884" i="1"/>
  <c r="K6884" i="1" s="1"/>
  <c r="J6885" i="1"/>
  <c r="K6885" i="1" s="1"/>
  <c r="J6886" i="1"/>
  <c r="K6886" i="1" s="1"/>
  <c r="J6887" i="1"/>
  <c r="K6887" i="1" s="1"/>
  <c r="J6888" i="1"/>
  <c r="K6888" i="1" s="1"/>
  <c r="J6889" i="1"/>
  <c r="K6889" i="1" s="1"/>
  <c r="J6890" i="1"/>
  <c r="K6890" i="1" s="1"/>
  <c r="J6891" i="1"/>
  <c r="K6891" i="1" s="1"/>
  <c r="J6892" i="1"/>
  <c r="K6892" i="1" s="1"/>
  <c r="J6893" i="1"/>
  <c r="K6893" i="1" s="1"/>
  <c r="J6894" i="1"/>
  <c r="K6894" i="1" s="1"/>
  <c r="J6895" i="1"/>
  <c r="K6895" i="1" s="1"/>
  <c r="J6896" i="1"/>
  <c r="K6896" i="1" s="1"/>
  <c r="J6897" i="1"/>
  <c r="K6897" i="1" s="1"/>
  <c r="J6898" i="1"/>
  <c r="K6898" i="1" s="1"/>
  <c r="J6899" i="1"/>
  <c r="K6899" i="1" s="1"/>
  <c r="J6900" i="1"/>
  <c r="K6900" i="1" s="1"/>
  <c r="J6901" i="1"/>
  <c r="K6901" i="1" s="1"/>
  <c r="J6902" i="1"/>
  <c r="K6902" i="1" s="1"/>
  <c r="J6903" i="1"/>
  <c r="K6903" i="1" s="1"/>
  <c r="J6904" i="1"/>
  <c r="K6904" i="1" s="1"/>
  <c r="J6905" i="1"/>
  <c r="K6905" i="1" s="1"/>
  <c r="J6906" i="1"/>
  <c r="K6906" i="1" s="1"/>
  <c r="J6907" i="1"/>
  <c r="K6907" i="1" s="1"/>
  <c r="J6908" i="1"/>
  <c r="K6908" i="1" s="1"/>
  <c r="J6909" i="1"/>
  <c r="K6909" i="1" s="1"/>
  <c r="J6910" i="1"/>
  <c r="K6910" i="1" s="1"/>
  <c r="J6911" i="1"/>
  <c r="K6911" i="1" s="1"/>
  <c r="J6912" i="1"/>
  <c r="K6912" i="1" s="1"/>
  <c r="J6913" i="1"/>
  <c r="K6913" i="1" s="1"/>
  <c r="J6914" i="1"/>
  <c r="K6914" i="1" s="1"/>
  <c r="J6915" i="1"/>
  <c r="K6915" i="1" s="1"/>
  <c r="J6916" i="1"/>
  <c r="K6916" i="1" s="1"/>
  <c r="J6917" i="1"/>
  <c r="K6917" i="1" s="1"/>
  <c r="J6918" i="1"/>
  <c r="K6918" i="1" s="1"/>
  <c r="J6919" i="1"/>
  <c r="K6919" i="1" s="1"/>
  <c r="J6920" i="1"/>
  <c r="K6920" i="1" s="1"/>
  <c r="J6921" i="1"/>
  <c r="K6921" i="1" s="1"/>
  <c r="J6922" i="1"/>
  <c r="K6922" i="1" s="1"/>
  <c r="J6923" i="1"/>
  <c r="K6923" i="1" s="1"/>
  <c r="J6924" i="1"/>
  <c r="K6924" i="1" s="1"/>
  <c r="J6925" i="1"/>
  <c r="K6925" i="1" s="1"/>
  <c r="J6926" i="1"/>
  <c r="K6926" i="1" s="1"/>
  <c r="J6927" i="1"/>
  <c r="K6927" i="1" s="1"/>
  <c r="J6928" i="1"/>
  <c r="K6928" i="1" s="1"/>
  <c r="J6929" i="1"/>
  <c r="K6929" i="1" s="1"/>
  <c r="J6930" i="1"/>
  <c r="K6930" i="1" s="1"/>
  <c r="J6931" i="1"/>
  <c r="K6931" i="1" s="1"/>
  <c r="J6932" i="1"/>
  <c r="K6932" i="1" s="1"/>
  <c r="J6933" i="1"/>
  <c r="K6933" i="1" s="1"/>
  <c r="J6934" i="1"/>
  <c r="K6934" i="1" s="1"/>
  <c r="J6935" i="1"/>
  <c r="K6935" i="1" s="1"/>
  <c r="J6936" i="1"/>
  <c r="K6936" i="1" s="1"/>
  <c r="J6937" i="1"/>
  <c r="K6937" i="1" s="1"/>
  <c r="J6938" i="1"/>
  <c r="K6938" i="1" s="1"/>
  <c r="J6939" i="1"/>
  <c r="K6939" i="1" s="1"/>
  <c r="J6940" i="1"/>
  <c r="K6940" i="1" s="1"/>
  <c r="J6941" i="1"/>
  <c r="K6941" i="1" s="1"/>
  <c r="J6942" i="1"/>
  <c r="K6942" i="1" s="1"/>
  <c r="J6943" i="1"/>
  <c r="K6943" i="1" s="1"/>
  <c r="J6944" i="1"/>
  <c r="K6944" i="1" s="1"/>
  <c r="J6945" i="1"/>
  <c r="K6945" i="1" s="1"/>
  <c r="J6946" i="1"/>
  <c r="K6946" i="1" s="1"/>
  <c r="J6947" i="1"/>
  <c r="K6947" i="1" s="1"/>
  <c r="J6948" i="1"/>
  <c r="K6948" i="1" s="1"/>
  <c r="J6949" i="1"/>
  <c r="K6949" i="1" s="1"/>
  <c r="J6950" i="1"/>
  <c r="K6950" i="1" s="1"/>
  <c r="J6951" i="1"/>
  <c r="K6951" i="1" s="1"/>
  <c r="J6952" i="1"/>
  <c r="K6952" i="1" s="1"/>
  <c r="J6953" i="1"/>
  <c r="K6953" i="1" s="1"/>
  <c r="J6954" i="1"/>
  <c r="K6954" i="1" s="1"/>
  <c r="J6955" i="1"/>
  <c r="K6955" i="1" s="1"/>
  <c r="J6956" i="1"/>
  <c r="K6956" i="1" s="1"/>
  <c r="J6957" i="1"/>
  <c r="K6957" i="1" s="1"/>
  <c r="J6958" i="1"/>
  <c r="K6958" i="1" s="1"/>
  <c r="J6959" i="1"/>
  <c r="K6959" i="1" s="1"/>
  <c r="J6960" i="1"/>
  <c r="K6960" i="1" s="1"/>
  <c r="J6961" i="1"/>
  <c r="K6961" i="1" s="1"/>
  <c r="J6962" i="1"/>
  <c r="K6962" i="1" s="1"/>
  <c r="J6963" i="1"/>
  <c r="K6963" i="1" s="1"/>
  <c r="J6964" i="1"/>
  <c r="K6964" i="1" s="1"/>
  <c r="J6965" i="1"/>
  <c r="K6965" i="1" s="1"/>
  <c r="J6966" i="1"/>
  <c r="K6966" i="1" s="1"/>
  <c r="J6967" i="1"/>
  <c r="K6967" i="1" s="1"/>
  <c r="J6968" i="1"/>
  <c r="K6968" i="1" s="1"/>
  <c r="J6969" i="1"/>
  <c r="K6969" i="1" s="1"/>
  <c r="J6970" i="1"/>
  <c r="K6970" i="1" s="1"/>
  <c r="J6971" i="1"/>
  <c r="K6971" i="1" s="1"/>
  <c r="J6972" i="1"/>
  <c r="K6972" i="1" s="1"/>
  <c r="J6973" i="1"/>
  <c r="K6973" i="1" s="1"/>
  <c r="J6974" i="1"/>
  <c r="K6974" i="1" s="1"/>
  <c r="J6975" i="1"/>
  <c r="K6975" i="1" s="1"/>
  <c r="J6976" i="1"/>
  <c r="K6976" i="1" s="1"/>
  <c r="J6977" i="1"/>
  <c r="K6977" i="1" s="1"/>
  <c r="J6978" i="1"/>
  <c r="K6978" i="1" s="1"/>
  <c r="J6979" i="1"/>
  <c r="K6979" i="1" s="1"/>
  <c r="J6980" i="1"/>
  <c r="K6980" i="1" s="1"/>
  <c r="J6981" i="1"/>
  <c r="K6981" i="1" s="1"/>
  <c r="J6982" i="1"/>
  <c r="K6982" i="1" s="1"/>
  <c r="J6983" i="1"/>
  <c r="K6983" i="1" s="1"/>
  <c r="J6984" i="1"/>
  <c r="K6984" i="1" s="1"/>
  <c r="J6985" i="1"/>
  <c r="K6985" i="1" s="1"/>
  <c r="J6986" i="1"/>
  <c r="K6986" i="1" s="1"/>
  <c r="J6987" i="1"/>
  <c r="K6987" i="1" s="1"/>
  <c r="J6988" i="1"/>
  <c r="K6988" i="1" s="1"/>
  <c r="J6989" i="1"/>
  <c r="K6989" i="1" s="1"/>
  <c r="J6990" i="1"/>
  <c r="K6990" i="1" s="1"/>
  <c r="J6991" i="1"/>
  <c r="K6991" i="1" s="1"/>
  <c r="J6992" i="1"/>
  <c r="K6992" i="1" s="1"/>
  <c r="J6993" i="1"/>
  <c r="K6993" i="1" s="1"/>
  <c r="J6994" i="1"/>
  <c r="K6994" i="1" s="1"/>
  <c r="J6995" i="1"/>
  <c r="K6995" i="1" s="1"/>
  <c r="J6996" i="1"/>
  <c r="K6996" i="1" s="1"/>
  <c r="J6997" i="1"/>
  <c r="K6997" i="1" s="1"/>
  <c r="J6998" i="1"/>
  <c r="K6998" i="1" s="1"/>
  <c r="J6999" i="1"/>
  <c r="K6999" i="1" s="1"/>
  <c r="J7000" i="1"/>
  <c r="K7000" i="1" s="1"/>
  <c r="J7001" i="1"/>
  <c r="K7001" i="1" s="1"/>
  <c r="J7002" i="1"/>
  <c r="K7002" i="1" s="1"/>
  <c r="J7003" i="1"/>
  <c r="K7003" i="1" s="1"/>
  <c r="J7004" i="1"/>
  <c r="K7004" i="1" s="1"/>
  <c r="J7005" i="1"/>
  <c r="K7005" i="1" s="1"/>
  <c r="J7006" i="1"/>
  <c r="K7006" i="1" s="1"/>
  <c r="J7007" i="1"/>
  <c r="K7007" i="1" s="1"/>
  <c r="J7008" i="1"/>
  <c r="K7008" i="1" s="1"/>
  <c r="J7009" i="1"/>
  <c r="K7009" i="1" s="1"/>
  <c r="J7010" i="1"/>
  <c r="K7010" i="1" s="1"/>
  <c r="J7011" i="1"/>
  <c r="K7011" i="1" s="1"/>
  <c r="J7012" i="1"/>
  <c r="K7012" i="1" s="1"/>
  <c r="J7013" i="1"/>
  <c r="K7013" i="1" s="1"/>
  <c r="J7014" i="1"/>
  <c r="K7014" i="1" s="1"/>
  <c r="J7015" i="1"/>
  <c r="K7015" i="1" s="1"/>
  <c r="J7016" i="1"/>
  <c r="K7016" i="1" s="1"/>
  <c r="J7017" i="1"/>
  <c r="K7017" i="1" s="1"/>
  <c r="J7018" i="1"/>
  <c r="K7018" i="1" s="1"/>
  <c r="J7019" i="1"/>
  <c r="K7019" i="1" s="1"/>
  <c r="J7020" i="1"/>
  <c r="K7020" i="1" s="1"/>
  <c r="J7021" i="1"/>
  <c r="K7021" i="1" s="1"/>
  <c r="J7022" i="1"/>
  <c r="K7022" i="1" s="1"/>
  <c r="J7023" i="1"/>
  <c r="K7023" i="1" s="1"/>
  <c r="J7024" i="1"/>
  <c r="K7024" i="1" s="1"/>
  <c r="J7025" i="1"/>
  <c r="K7025" i="1" s="1"/>
  <c r="J7026" i="1"/>
  <c r="K7026" i="1" s="1"/>
  <c r="J7027" i="1"/>
  <c r="K7027" i="1" s="1"/>
  <c r="J7028" i="1"/>
  <c r="K7028" i="1" s="1"/>
  <c r="J7029" i="1"/>
  <c r="K7029" i="1" s="1"/>
  <c r="J7030" i="1"/>
  <c r="K7030" i="1" s="1"/>
  <c r="J7031" i="1"/>
  <c r="K7031" i="1" s="1"/>
  <c r="J7032" i="1"/>
  <c r="K7032" i="1" s="1"/>
  <c r="J7033" i="1"/>
  <c r="K7033" i="1" s="1"/>
  <c r="J7034" i="1"/>
  <c r="K7034" i="1" s="1"/>
  <c r="J7035" i="1"/>
  <c r="K7035" i="1" s="1"/>
  <c r="J7036" i="1"/>
  <c r="K7036" i="1" s="1"/>
  <c r="J7037" i="1"/>
  <c r="K7037" i="1" s="1"/>
  <c r="J7038" i="1"/>
  <c r="K7038" i="1" s="1"/>
  <c r="J7039" i="1"/>
  <c r="K7039" i="1" s="1"/>
  <c r="J7040" i="1"/>
  <c r="K7040" i="1" s="1"/>
  <c r="J7041" i="1"/>
  <c r="K7041" i="1" s="1"/>
  <c r="J7042" i="1"/>
  <c r="K7042" i="1" s="1"/>
  <c r="J7043" i="1"/>
  <c r="K7043" i="1" s="1"/>
  <c r="J7044" i="1"/>
  <c r="K7044" i="1" s="1"/>
  <c r="J7045" i="1"/>
  <c r="K7045" i="1" s="1"/>
  <c r="J7046" i="1"/>
  <c r="K7046" i="1" s="1"/>
  <c r="J7047" i="1"/>
  <c r="K7047" i="1" s="1"/>
  <c r="J7048" i="1"/>
  <c r="K7048" i="1" s="1"/>
  <c r="J7049" i="1"/>
  <c r="K7049" i="1" s="1"/>
  <c r="J7050" i="1"/>
  <c r="K7050" i="1" s="1"/>
  <c r="J7051" i="1"/>
  <c r="K7051" i="1" s="1"/>
  <c r="J7052" i="1"/>
  <c r="K7052" i="1" s="1"/>
  <c r="J7053" i="1"/>
  <c r="K7053" i="1" s="1"/>
  <c r="J7054" i="1"/>
  <c r="K7054" i="1" s="1"/>
  <c r="J7055" i="1"/>
  <c r="K7055" i="1" s="1"/>
  <c r="J7056" i="1"/>
  <c r="K7056" i="1" s="1"/>
  <c r="J7057" i="1"/>
  <c r="K7057" i="1" s="1"/>
  <c r="J7058" i="1"/>
  <c r="K7058" i="1" s="1"/>
  <c r="J7059" i="1"/>
  <c r="K7059" i="1" s="1"/>
  <c r="J7060" i="1"/>
  <c r="K7060" i="1" s="1"/>
  <c r="J7061" i="1"/>
  <c r="K7061" i="1" s="1"/>
  <c r="J7062" i="1"/>
  <c r="K7062" i="1" s="1"/>
  <c r="J7063" i="1"/>
  <c r="K7063" i="1" s="1"/>
  <c r="J7064" i="1"/>
  <c r="K7064" i="1" s="1"/>
  <c r="J7065" i="1"/>
  <c r="K7065" i="1" s="1"/>
  <c r="J7066" i="1"/>
  <c r="K7066" i="1" s="1"/>
  <c r="J7067" i="1"/>
  <c r="K7067" i="1" s="1"/>
  <c r="J7068" i="1"/>
  <c r="K7068" i="1" s="1"/>
  <c r="J7069" i="1"/>
  <c r="K7069" i="1" s="1"/>
  <c r="J7070" i="1"/>
  <c r="K7070" i="1" s="1"/>
  <c r="J7071" i="1"/>
  <c r="K7071" i="1" s="1"/>
  <c r="J7072" i="1"/>
  <c r="K7072" i="1" s="1"/>
  <c r="J7073" i="1"/>
  <c r="K7073" i="1" s="1"/>
  <c r="J7074" i="1"/>
  <c r="K7074" i="1" s="1"/>
  <c r="J7075" i="1"/>
  <c r="K7075" i="1" s="1"/>
  <c r="J7076" i="1"/>
  <c r="K7076" i="1" s="1"/>
  <c r="J7077" i="1"/>
  <c r="K7077" i="1" s="1"/>
  <c r="J7078" i="1"/>
  <c r="K7078" i="1" s="1"/>
  <c r="J7079" i="1"/>
  <c r="K7079" i="1" s="1"/>
  <c r="J7080" i="1"/>
  <c r="K7080" i="1" s="1"/>
  <c r="J7081" i="1"/>
  <c r="K7081" i="1" s="1"/>
  <c r="J7082" i="1"/>
  <c r="K7082" i="1" s="1"/>
  <c r="J7083" i="1"/>
  <c r="K7083" i="1" s="1"/>
  <c r="J7084" i="1"/>
  <c r="K7084" i="1" s="1"/>
  <c r="J7085" i="1"/>
  <c r="K7085" i="1" s="1"/>
  <c r="J7086" i="1"/>
  <c r="K7086" i="1" s="1"/>
  <c r="J7087" i="1"/>
  <c r="K7087" i="1" s="1"/>
  <c r="J7088" i="1"/>
  <c r="K7088" i="1" s="1"/>
  <c r="J7089" i="1"/>
  <c r="K7089" i="1" s="1"/>
  <c r="J7090" i="1"/>
  <c r="K7090" i="1" s="1"/>
  <c r="J7091" i="1"/>
  <c r="K7091" i="1" s="1"/>
  <c r="J7092" i="1"/>
  <c r="K7092" i="1" s="1"/>
  <c r="J7093" i="1"/>
  <c r="K7093" i="1" s="1"/>
  <c r="J7094" i="1"/>
  <c r="K7094" i="1" s="1"/>
  <c r="J7095" i="1"/>
  <c r="K7095" i="1" s="1"/>
  <c r="J7096" i="1"/>
  <c r="K7096" i="1" s="1"/>
  <c r="J7097" i="1"/>
  <c r="K7097" i="1" s="1"/>
  <c r="J7098" i="1"/>
  <c r="K7098" i="1" s="1"/>
  <c r="J7099" i="1"/>
  <c r="K7099" i="1" s="1"/>
  <c r="J7100" i="1"/>
  <c r="K7100" i="1" s="1"/>
  <c r="J7101" i="1"/>
  <c r="K7101" i="1" s="1"/>
  <c r="J7102" i="1"/>
  <c r="K7102" i="1" s="1"/>
  <c r="J7103" i="1"/>
  <c r="K7103" i="1" s="1"/>
  <c r="J7104" i="1"/>
  <c r="K7104" i="1" s="1"/>
  <c r="J7105" i="1"/>
  <c r="K7105" i="1" s="1"/>
  <c r="H6740" i="1"/>
  <c r="H6741" i="1"/>
  <c r="H6742" i="1"/>
  <c r="H6743" i="1"/>
  <c r="H6744" i="1"/>
  <c r="H6745" i="1"/>
  <c r="H6746" i="1"/>
  <c r="H6747" i="1"/>
  <c r="H6748" i="1"/>
  <c r="H6749" i="1"/>
  <c r="H6750" i="1"/>
  <c r="H6751" i="1"/>
  <c r="H6752" i="1"/>
  <c r="H6753" i="1"/>
  <c r="H6754" i="1"/>
  <c r="H6755" i="1"/>
  <c r="H6756" i="1"/>
  <c r="H6757" i="1"/>
  <c r="H6758" i="1"/>
  <c r="H6759" i="1"/>
  <c r="H6760" i="1"/>
  <c r="H6761" i="1"/>
  <c r="H6762" i="1"/>
  <c r="H6763" i="1"/>
  <c r="H6764" i="1"/>
  <c r="H6765" i="1"/>
  <c r="H6766" i="1"/>
  <c r="H6767" i="1"/>
  <c r="H6768" i="1"/>
  <c r="H6769" i="1"/>
  <c r="H6770" i="1"/>
  <c r="H6771" i="1"/>
  <c r="H6772" i="1"/>
  <c r="H6773" i="1"/>
  <c r="H6774" i="1"/>
  <c r="H6775" i="1"/>
  <c r="H6776" i="1"/>
  <c r="H6777" i="1"/>
  <c r="H6778" i="1"/>
  <c r="H6779" i="1"/>
  <c r="H6780" i="1"/>
  <c r="H6781" i="1"/>
  <c r="H6782" i="1"/>
  <c r="H6783" i="1"/>
  <c r="H6784" i="1"/>
  <c r="H6785" i="1"/>
  <c r="H6786" i="1"/>
  <c r="H6787" i="1"/>
  <c r="H6788" i="1"/>
  <c r="H6789" i="1"/>
  <c r="H6790" i="1"/>
  <c r="H6791" i="1"/>
  <c r="H6792" i="1"/>
  <c r="H6793" i="1"/>
  <c r="H6794" i="1"/>
  <c r="H6795" i="1"/>
  <c r="H6796" i="1"/>
  <c r="H6797" i="1"/>
  <c r="H6798" i="1"/>
  <c r="H6799" i="1"/>
  <c r="H6800" i="1"/>
  <c r="H6801" i="1"/>
  <c r="H6802" i="1"/>
  <c r="H6803" i="1"/>
  <c r="H6804" i="1"/>
  <c r="H6805" i="1"/>
  <c r="H6806" i="1"/>
  <c r="H6807" i="1"/>
  <c r="H6808" i="1"/>
  <c r="H6809" i="1"/>
  <c r="H6810" i="1"/>
  <c r="H6811" i="1"/>
  <c r="H6812" i="1"/>
  <c r="H6813" i="1"/>
  <c r="H6814" i="1"/>
  <c r="H6815" i="1"/>
  <c r="H6816" i="1"/>
  <c r="H6817" i="1"/>
  <c r="H6818" i="1"/>
  <c r="H6819" i="1"/>
  <c r="H6820" i="1"/>
  <c r="H6821" i="1"/>
  <c r="H6822" i="1"/>
  <c r="H6823" i="1"/>
  <c r="H6824" i="1"/>
  <c r="H6825" i="1"/>
  <c r="H6826" i="1"/>
  <c r="H6827" i="1"/>
  <c r="H6828" i="1"/>
  <c r="H6829" i="1"/>
  <c r="H6830" i="1"/>
  <c r="H6831" i="1"/>
  <c r="H6832" i="1"/>
  <c r="H6833" i="1"/>
  <c r="H6834" i="1"/>
  <c r="H6835" i="1"/>
  <c r="H6836" i="1"/>
  <c r="H6837" i="1"/>
  <c r="H6838" i="1"/>
  <c r="H6839" i="1"/>
  <c r="H6840" i="1"/>
  <c r="H6841" i="1"/>
  <c r="H6842" i="1"/>
  <c r="H6843" i="1"/>
  <c r="H6844" i="1"/>
  <c r="H6845" i="1"/>
  <c r="H6846" i="1"/>
  <c r="H6847" i="1"/>
  <c r="H6848" i="1"/>
  <c r="H6849" i="1"/>
  <c r="H6850" i="1"/>
  <c r="H6851" i="1"/>
  <c r="H6852" i="1"/>
  <c r="H6853" i="1"/>
  <c r="H6854" i="1"/>
  <c r="H6855" i="1"/>
  <c r="H6856" i="1"/>
  <c r="H6857" i="1"/>
  <c r="H6858" i="1"/>
  <c r="H6859" i="1"/>
  <c r="H6860" i="1"/>
  <c r="H6861" i="1"/>
  <c r="H6862" i="1"/>
  <c r="H6863" i="1"/>
  <c r="H6864" i="1"/>
  <c r="H6865" i="1"/>
  <c r="H6866" i="1"/>
  <c r="H6867" i="1"/>
  <c r="H6868" i="1"/>
  <c r="H6869" i="1"/>
  <c r="H6870" i="1"/>
  <c r="H6871" i="1"/>
  <c r="H6872" i="1"/>
  <c r="H6873" i="1"/>
  <c r="H6874" i="1"/>
  <c r="H6875" i="1"/>
  <c r="H6876" i="1"/>
  <c r="H6877" i="1"/>
  <c r="H6878" i="1"/>
  <c r="H6879" i="1"/>
  <c r="H6880" i="1"/>
  <c r="H6881" i="1"/>
  <c r="H6882" i="1"/>
  <c r="H6883" i="1"/>
  <c r="H6884" i="1"/>
  <c r="H6885" i="1"/>
  <c r="H6886" i="1"/>
  <c r="H6887" i="1"/>
  <c r="H6888" i="1"/>
  <c r="H6889" i="1"/>
  <c r="H6890" i="1"/>
  <c r="H6891" i="1"/>
  <c r="H6892" i="1"/>
  <c r="H6893" i="1"/>
  <c r="H6894" i="1"/>
  <c r="H6895" i="1"/>
  <c r="H6896" i="1"/>
  <c r="H6897" i="1"/>
  <c r="H6898" i="1"/>
  <c r="H6899" i="1"/>
  <c r="H6900" i="1"/>
  <c r="H6901" i="1"/>
  <c r="H6902" i="1"/>
  <c r="H6903" i="1"/>
  <c r="H6904" i="1"/>
  <c r="H6905" i="1"/>
  <c r="H6906" i="1"/>
  <c r="H6907" i="1"/>
  <c r="H6908" i="1"/>
  <c r="H6909" i="1"/>
  <c r="H6910" i="1"/>
  <c r="H6911" i="1"/>
  <c r="H6912" i="1"/>
  <c r="H6913" i="1"/>
  <c r="H6914" i="1"/>
  <c r="H6915" i="1"/>
  <c r="H6916" i="1"/>
  <c r="H6917" i="1"/>
  <c r="H6918" i="1"/>
  <c r="H6919" i="1"/>
  <c r="H6920" i="1"/>
  <c r="H6921" i="1"/>
  <c r="H6922" i="1"/>
  <c r="H6923" i="1"/>
  <c r="H6924" i="1"/>
  <c r="H6925" i="1"/>
  <c r="H6926" i="1"/>
  <c r="H6927" i="1"/>
  <c r="H6928" i="1"/>
  <c r="H6929" i="1"/>
  <c r="H6930" i="1"/>
  <c r="H6931" i="1"/>
  <c r="H6932" i="1"/>
  <c r="H6933" i="1"/>
  <c r="H6934" i="1"/>
  <c r="H6935" i="1"/>
  <c r="H6936" i="1"/>
  <c r="H6937" i="1"/>
  <c r="H6938" i="1"/>
  <c r="H6939" i="1"/>
  <c r="H6940" i="1"/>
  <c r="H6941" i="1"/>
  <c r="H6942" i="1"/>
  <c r="H6943" i="1"/>
  <c r="H6944" i="1"/>
  <c r="H6945" i="1"/>
  <c r="H6946" i="1"/>
  <c r="H6947" i="1"/>
  <c r="H6948" i="1"/>
  <c r="H6949" i="1"/>
  <c r="H6950" i="1"/>
  <c r="H6951" i="1"/>
  <c r="H6952" i="1"/>
  <c r="H6953" i="1"/>
  <c r="H6954" i="1"/>
  <c r="H6955" i="1"/>
  <c r="H6956" i="1"/>
  <c r="H6957" i="1"/>
  <c r="H6958" i="1"/>
  <c r="H6959" i="1"/>
  <c r="H6960" i="1"/>
  <c r="H6961" i="1"/>
  <c r="H6962" i="1"/>
  <c r="H6963" i="1"/>
  <c r="H6964" i="1"/>
  <c r="H6965" i="1"/>
  <c r="H6966" i="1"/>
  <c r="H6967" i="1"/>
  <c r="H6968" i="1"/>
  <c r="H6969" i="1"/>
  <c r="H6970" i="1"/>
  <c r="H6971" i="1"/>
  <c r="H6972" i="1"/>
  <c r="H6973" i="1"/>
  <c r="H6974" i="1"/>
  <c r="H6975" i="1"/>
  <c r="H6976" i="1"/>
  <c r="H6977" i="1"/>
  <c r="H6978" i="1"/>
  <c r="H6979" i="1"/>
  <c r="H6980" i="1"/>
  <c r="H6981" i="1"/>
  <c r="H6982" i="1"/>
  <c r="H6983" i="1"/>
  <c r="H6984" i="1"/>
  <c r="H6985" i="1"/>
  <c r="H6986" i="1"/>
  <c r="H6987" i="1"/>
  <c r="H6988" i="1"/>
  <c r="H6989" i="1"/>
  <c r="H6990" i="1"/>
  <c r="H6991" i="1"/>
  <c r="H6992" i="1"/>
  <c r="H6993" i="1"/>
  <c r="H6994" i="1"/>
  <c r="H6995" i="1"/>
  <c r="H6996" i="1"/>
  <c r="H6997" i="1"/>
  <c r="H6998" i="1"/>
  <c r="H6999" i="1"/>
  <c r="H7000" i="1"/>
  <c r="H7001" i="1"/>
  <c r="H7002" i="1"/>
  <c r="H7003" i="1"/>
  <c r="H7004" i="1"/>
  <c r="H7005" i="1"/>
  <c r="H7006" i="1"/>
  <c r="H7007" i="1"/>
  <c r="H7008" i="1"/>
  <c r="H7009" i="1"/>
  <c r="H7010" i="1"/>
  <c r="H7011" i="1"/>
  <c r="H7012" i="1"/>
  <c r="H7013" i="1"/>
  <c r="H7014" i="1"/>
  <c r="H7015" i="1"/>
  <c r="H7016" i="1"/>
  <c r="H7017" i="1"/>
  <c r="H7018" i="1"/>
  <c r="H7019" i="1"/>
  <c r="H7020" i="1"/>
  <c r="H7021" i="1"/>
  <c r="H7022" i="1"/>
  <c r="H7023" i="1"/>
  <c r="H7024" i="1"/>
  <c r="H7025" i="1"/>
  <c r="H7026" i="1"/>
  <c r="H7027" i="1"/>
  <c r="H7028" i="1"/>
  <c r="H7029" i="1"/>
  <c r="H7030" i="1"/>
  <c r="H7031" i="1"/>
  <c r="H7032" i="1"/>
  <c r="H7033" i="1"/>
  <c r="H7034" i="1"/>
  <c r="H7035" i="1"/>
  <c r="H7036" i="1"/>
  <c r="H7037" i="1"/>
  <c r="H7038" i="1"/>
  <c r="H7039" i="1"/>
  <c r="H7040" i="1"/>
  <c r="H7041" i="1"/>
  <c r="H7042" i="1"/>
  <c r="H7043" i="1"/>
  <c r="H7044" i="1"/>
  <c r="H7045" i="1"/>
  <c r="H7046" i="1"/>
  <c r="H7047" i="1"/>
  <c r="H7048" i="1"/>
  <c r="H7049" i="1"/>
  <c r="H7050" i="1"/>
  <c r="H7051" i="1"/>
  <c r="H7052" i="1"/>
  <c r="H7053" i="1"/>
  <c r="H7054" i="1"/>
  <c r="H7055" i="1"/>
  <c r="H7056" i="1"/>
  <c r="H7057" i="1"/>
  <c r="H7058" i="1"/>
  <c r="H7059" i="1"/>
  <c r="H7060" i="1"/>
  <c r="H7061" i="1"/>
  <c r="H7062" i="1"/>
  <c r="H7063" i="1"/>
  <c r="H7064" i="1"/>
  <c r="H7065" i="1"/>
  <c r="H7066" i="1"/>
  <c r="H7067" i="1"/>
  <c r="H7068" i="1"/>
  <c r="H7069" i="1"/>
  <c r="H7070" i="1"/>
  <c r="H7071" i="1"/>
  <c r="H7072" i="1"/>
  <c r="H7073" i="1"/>
  <c r="H7074" i="1"/>
  <c r="H7075" i="1"/>
  <c r="H7076" i="1"/>
  <c r="H7077" i="1"/>
  <c r="H7078" i="1"/>
  <c r="H7079" i="1"/>
  <c r="H7080" i="1"/>
  <c r="H7081" i="1"/>
  <c r="H7082" i="1"/>
  <c r="H7083" i="1"/>
  <c r="H7084" i="1"/>
  <c r="H7085" i="1"/>
  <c r="H7086" i="1"/>
  <c r="H7087" i="1"/>
  <c r="H7088" i="1"/>
  <c r="H7089" i="1"/>
  <c r="H7090" i="1"/>
  <c r="H7091" i="1"/>
  <c r="H7092" i="1"/>
  <c r="H7093" i="1"/>
  <c r="H7094" i="1"/>
  <c r="H7095" i="1"/>
  <c r="H7096" i="1"/>
  <c r="H7097" i="1"/>
  <c r="H7098" i="1"/>
  <c r="H7099" i="1"/>
  <c r="H7100" i="1"/>
  <c r="H7101" i="1"/>
  <c r="H7102" i="1"/>
  <c r="H7103" i="1"/>
  <c r="H7104" i="1"/>
  <c r="H7105" i="1"/>
  <c r="J3087" i="1"/>
  <c r="K3087" i="1" s="1"/>
  <c r="H3087" i="1"/>
  <c r="J3086" i="1"/>
  <c r="K3086" i="1" s="1"/>
  <c r="H3086" i="1"/>
  <c r="J3085" i="1"/>
  <c r="K3085" i="1" s="1"/>
  <c r="H3085" i="1"/>
  <c r="J3084" i="1"/>
  <c r="K3084" i="1" s="1"/>
  <c r="H3084" i="1"/>
  <c r="J3083" i="1"/>
  <c r="K3083" i="1" s="1"/>
  <c r="H3083" i="1"/>
  <c r="J3082" i="1"/>
  <c r="K3082" i="1" s="1"/>
  <c r="H3082" i="1"/>
  <c r="J3081" i="1"/>
  <c r="K3081" i="1" s="1"/>
  <c r="H3081" i="1"/>
  <c r="J3080" i="1"/>
  <c r="K3080" i="1" s="1"/>
  <c r="H3080" i="1"/>
  <c r="J3079" i="1"/>
  <c r="K3079" i="1" s="1"/>
  <c r="H3079" i="1"/>
  <c r="J3078" i="1"/>
  <c r="K3078" i="1" s="1"/>
  <c r="H3078" i="1"/>
  <c r="J3077" i="1"/>
  <c r="K3077" i="1" s="1"/>
  <c r="H3077" i="1"/>
  <c r="J3076" i="1"/>
  <c r="K3076" i="1" s="1"/>
  <c r="H3076" i="1"/>
  <c r="J3075" i="1"/>
  <c r="K3075" i="1" s="1"/>
  <c r="H3075" i="1"/>
  <c r="J3074" i="1"/>
  <c r="K3074" i="1" s="1"/>
  <c r="H3074" i="1"/>
  <c r="J3073" i="1"/>
  <c r="K3073" i="1" s="1"/>
  <c r="H3073" i="1"/>
  <c r="J3072" i="1"/>
  <c r="K3072" i="1" s="1"/>
  <c r="H3072" i="1"/>
  <c r="J3071" i="1"/>
  <c r="K3071" i="1" s="1"/>
  <c r="H3071" i="1"/>
  <c r="J3070" i="1"/>
  <c r="K3070" i="1" s="1"/>
  <c r="H3070" i="1"/>
  <c r="J3069" i="1"/>
  <c r="K3069" i="1" s="1"/>
  <c r="H3069" i="1"/>
  <c r="J3068" i="1"/>
  <c r="K3068" i="1" s="1"/>
  <c r="H3068" i="1"/>
  <c r="J3067" i="1"/>
  <c r="K3067" i="1" s="1"/>
  <c r="H3067" i="1"/>
  <c r="J3066" i="1"/>
  <c r="K3066" i="1" s="1"/>
  <c r="H3066" i="1"/>
  <c r="J3065" i="1"/>
  <c r="K3065" i="1" s="1"/>
  <c r="H3065" i="1"/>
  <c r="J3064" i="1"/>
  <c r="K3064" i="1" s="1"/>
  <c r="H3064" i="1"/>
  <c r="J3063" i="1"/>
  <c r="K3063" i="1" s="1"/>
  <c r="H3063" i="1"/>
  <c r="J3062" i="1"/>
  <c r="K3062" i="1" s="1"/>
  <c r="H3062" i="1"/>
  <c r="J3061" i="1"/>
  <c r="K3061" i="1" s="1"/>
  <c r="H3061" i="1"/>
  <c r="J3060" i="1"/>
  <c r="K3060" i="1" s="1"/>
  <c r="H3060" i="1"/>
  <c r="J3059" i="1"/>
  <c r="K3059" i="1" s="1"/>
  <c r="H3059" i="1"/>
  <c r="J3058" i="1"/>
  <c r="K3058" i="1" s="1"/>
  <c r="H3058" i="1"/>
  <c r="J3057" i="1"/>
  <c r="K3057" i="1" s="1"/>
  <c r="H3057" i="1"/>
  <c r="J3056" i="1"/>
  <c r="K3056" i="1" s="1"/>
  <c r="H3056" i="1"/>
  <c r="J3055" i="1"/>
  <c r="K3055" i="1" s="1"/>
  <c r="H3055" i="1"/>
  <c r="J3054" i="1"/>
  <c r="K3054" i="1" s="1"/>
  <c r="H3054" i="1"/>
  <c r="J3053" i="1"/>
  <c r="K3053" i="1" s="1"/>
  <c r="H3053" i="1"/>
  <c r="J3052" i="1"/>
  <c r="K3052" i="1" s="1"/>
  <c r="H3052" i="1"/>
  <c r="J3051" i="1"/>
  <c r="K3051" i="1" s="1"/>
  <c r="H3051" i="1"/>
  <c r="J3050" i="1"/>
  <c r="K3050" i="1" s="1"/>
  <c r="H3050" i="1"/>
  <c r="J3049" i="1"/>
  <c r="K3049" i="1" s="1"/>
  <c r="H3049" i="1"/>
  <c r="J3048" i="1"/>
  <c r="K3048" i="1" s="1"/>
  <c r="H3048" i="1"/>
  <c r="J3047" i="1"/>
  <c r="K3047" i="1" s="1"/>
  <c r="H3047" i="1"/>
  <c r="J3046" i="1"/>
  <c r="K3046" i="1" s="1"/>
  <c r="H3046" i="1"/>
  <c r="J3045" i="1"/>
  <c r="K3045" i="1" s="1"/>
  <c r="H3045" i="1"/>
  <c r="J3044" i="1"/>
  <c r="K3044" i="1" s="1"/>
  <c r="H3044" i="1"/>
  <c r="J3043" i="1"/>
  <c r="K3043" i="1" s="1"/>
  <c r="H3043" i="1"/>
  <c r="J3042" i="1"/>
  <c r="K3042" i="1" s="1"/>
  <c r="H3042" i="1"/>
  <c r="J3041" i="1"/>
  <c r="K3041" i="1" s="1"/>
  <c r="H3041" i="1"/>
  <c r="J3040" i="1"/>
  <c r="K3040" i="1" s="1"/>
  <c r="H3040" i="1"/>
  <c r="J3039" i="1"/>
  <c r="K3039" i="1" s="1"/>
  <c r="H3039" i="1"/>
  <c r="J3038" i="1"/>
  <c r="K3038" i="1" s="1"/>
  <c r="H3038" i="1"/>
  <c r="J3037" i="1"/>
  <c r="K3037" i="1" s="1"/>
  <c r="H3037" i="1"/>
  <c r="J3036" i="1"/>
  <c r="K3036" i="1" s="1"/>
  <c r="H3036" i="1"/>
  <c r="J3035" i="1"/>
  <c r="K3035" i="1" s="1"/>
  <c r="H3035" i="1"/>
  <c r="J3034" i="1"/>
  <c r="K3034" i="1" s="1"/>
  <c r="H3034" i="1"/>
  <c r="J3033" i="1"/>
  <c r="K3033" i="1" s="1"/>
  <c r="H3033" i="1"/>
  <c r="J3032" i="1"/>
  <c r="K3032" i="1" s="1"/>
  <c r="H3032" i="1"/>
  <c r="J3031" i="1"/>
  <c r="K3031" i="1" s="1"/>
  <c r="H3031" i="1"/>
  <c r="J3030" i="1"/>
  <c r="K3030" i="1" s="1"/>
  <c r="H3030" i="1"/>
  <c r="J3029" i="1"/>
  <c r="K3029" i="1" s="1"/>
  <c r="H3029" i="1"/>
  <c r="J3028" i="1"/>
  <c r="K3028" i="1" s="1"/>
  <c r="H3028" i="1"/>
  <c r="J3027" i="1"/>
  <c r="K3027" i="1" s="1"/>
  <c r="H3027" i="1"/>
  <c r="J3026" i="1"/>
  <c r="K3026" i="1" s="1"/>
  <c r="H3026" i="1"/>
  <c r="J3025" i="1"/>
  <c r="K3025" i="1" s="1"/>
  <c r="H3025" i="1"/>
  <c r="J3024" i="1"/>
  <c r="K3024" i="1" s="1"/>
  <c r="H3024" i="1"/>
  <c r="J3023" i="1"/>
  <c r="K3023" i="1" s="1"/>
  <c r="H3023" i="1"/>
  <c r="J3022" i="1"/>
  <c r="K3022" i="1" s="1"/>
  <c r="H3022" i="1"/>
  <c r="J3021" i="1"/>
  <c r="K3021" i="1" s="1"/>
  <c r="H3021" i="1"/>
  <c r="J3020" i="1"/>
  <c r="K3020" i="1" s="1"/>
  <c r="H3020" i="1"/>
  <c r="J3019" i="1"/>
  <c r="K3019" i="1" s="1"/>
  <c r="H3019" i="1"/>
  <c r="J3018" i="1"/>
  <c r="K3018" i="1" s="1"/>
  <c r="H3018" i="1"/>
  <c r="J3017" i="1"/>
  <c r="K3017" i="1" s="1"/>
  <c r="H3017" i="1"/>
  <c r="J3016" i="1"/>
  <c r="K3016" i="1" s="1"/>
  <c r="H3016" i="1"/>
  <c r="J3015" i="1"/>
  <c r="K3015" i="1" s="1"/>
  <c r="H3015" i="1"/>
  <c r="J3014" i="1"/>
  <c r="K3014" i="1" s="1"/>
  <c r="H3014" i="1"/>
  <c r="J3013" i="1"/>
  <c r="K3013" i="1" s="1"/>
  <c r="H3013" i="1"/>
  <c r="J3012" i="1"/>
  <c r="K3012" i="1" s="1"/>
  <c r="H3012" i="1"/>
  <c r="J3011" i="1"/>
  <c r="K3011" i="1" s="1"/>
  <c r="H3011" i="1"/>
  <c r="J3010" i="1"/>
  <c r="K3010" i="1" s="1"/>
  <c r="H3010" i="1"/>
  <c r="J3009" i="1"/>
  <c r="K3009" i="1" s="1"/>
  <c r="H3009" i="1"/>
  <c r="J3008" i="1"/>
  <c r="K3008" i="1" s="1"/>
  <c r="H3008" i="1"/>
  <c r="J3007" i="1"/>
  <c r="K3007" i="1" s="1"/>
  <c r="H3007" i="1"/>
  <c r="J3006" i="1"/>
  <c r="K3006" i="1" s="1"/>
  <c r="H3006" i="1"/>
  <c r="J3005" i="1"/>
  <c r="K3005" i="1" s="1"/>
  <c r="H3005" i="1"/>
  <c r="J3004" i="1"/>
  <c r="K3004" i="1" s="1"/>
  <c r="H3004" i="1"/>
  <c r="J3003" i="1"/>
  <c r="K3003" i="1" s="1"/>
  <c r="H3003" i="1"/>
  <c r="J3002" i="1"/>
  <c r="K3002" i="1" s="1"/>
  <c r="H3002" i="1"/>
  <c r="J3001" i="1"/>
  <c r="K3001" i="1" s="1"/>
  <c r="H3001" i="1"/>
  <c r="J3000" i="1"/>
  <c r="K3000" i="1" s="1"/>
  <c r="H3000" i="1"/>
  <c r="J2999" i="1"/>
  <c r="K2999" i="1" s="1"/>
  <c r="H2999" i="1"/>
  <c r="J2998" i="1"/>
  <c r="K2998" i="1" s="1"/>
  <c r="H2998" i="1"/>
  <c r="J2997" i="1"/>
  <c r="K2997" i="1" s="1"/>
  <c r="H2997" i="1"/>
  <c r="J2996" i="1"/>
  <c r="K2996" i="1" s="1"/>
  <c r="H2996" i="1"/>
  <c r="J2995" i="1"/>
  <c r="K2995" i="1" s="1"/>
  <c r="H2995" i="1"/>
  <c r="J2994" i="1"/>
  <c r="K2994" i="1" s="1"/>
  <c r="H2994" i="1"/>
  <c r="J2993" i="1"/>
  <c r="K2993" i="1" s="1"/>
  <c r="H2993" i="1"/>
  <c r="J2992" i="1"/>
  <c r="K2992" i="1" s="1"/>
  <c r="H2992" i="1"/>
  <c r="J2991" i="1"/>
  <c r="K2991" i="1" s="1"/>
  <c r="H2991" i="1"/>
  <c r="J2990" i="1"/>
  <c r="K2990" i="1" s="1"/>
  <c r="H2990" i="1"/>
  <c r="J2989" i="1"/>
  <c r="K2989" i="1" s="1"/>
  <c r="H2989" i="1"/>
  <c r="J2988" i="1"/>
  <c r="K2988" i="1" s="1"/>
  <c r="H2988" i="1"/>
  <c r="J2987" i="1"/>
  <c r="K2987" i="1" s="1"/>
  <c r="H2987" i="1"/>
  <c r="J2986" i="1"/>
  <c r="K2986" i="1" s="1"/>
  <c r="H2986" i="1"/>
  <c r="J2985" i="1"/>
  <c r="K2985" i="1" s="1"/>
  <c r="H2985" i="1"/>
  <c r="J2984" i="1"/>
  <c r="K2984" i="1" s="1"/>
  <c r="H2984" i="1"/>
  <c r="J2983" i="1"/>
  <c r="K2983" i="1" s="1"/>
  <c r="H2983" i="1"/>
  <c r="J2982" i="1"/>
  <c r="K2982" i="1" s="1"/>
  <c r="H2982" i="1"/>
  <c r="J2981" i="1"/>
  <c r="K2981" i="1" s="1"/>
  <c r="H2981" i="1"/>
  <c r="J2980" i="1"/>
  <c r="K2980" i="1" s="1"/>
  <c r="H2980" i="1"/>
  <c r="J2979" i="1"/>
  <c r="K2979" i="1" s="1"/>
  <c r="H2979" i="1"/>
  <c r="J2978" i="1"/>
  <c r="K2978" i="1" s="1"/>
  <c r="H2978" i="1"/>
  <c r="J2977" i="1"/>
  <c r="K2977" i="1" s="1"/>
  <c r="H2977" i="1"/>
  <c r="J2976" i="1"/>
  <c r="K2976" i="1" s="1"/>
  <c r="H2976" i="1"/>
  <c r="J2975" i="1"/>
  <c r="K2975" i="1" s="1"/>
  <c r="H2975" i="1"/>
  <c r="J2974" i="1"/>
  <c r="K2974" i="1" s="1"/>
  <c r="H2974" i="1"/>
  <c r="J2973" i="1"/>
  <c r="K2973" i="1" s="1"/>
  <c r="H2973" i="1"/>
  <c r="J2972" i="1"/>
  <c r="K2972" i="1" s="1"/>
  <c r="H2972" i="1"/>
  <c r="J2971" i="1"/>
  <c r="K2971" i="1" s="1"/>
  <c r="H2971" i="1"/>
  <c r="J2970" i="1"/>
  <c r="K2970" i="1" s="1"/>
  <c r="H2970" i="1"/>
  <c r="J2969" i="1"/>
  <c r="K2969" i="1" s="1"/>
  <c r="H2969" i="1"/>
  <c r="J2968" i="1"/>
  <c r="K2968" i="1" s="1"/>
  <c r="H2968" i="1"/>
  <c r="J2967" i="1"/>
  <c r="K2967" i="1" s="1"/>
  <c r="H2967" i="1"/>
  <c r="J2966" i="1"/>
  <c r="K2966" i="1" s="1"/>
  <c r="H2966" i="1"/>
  <c r="J2965" i="1"/>
  <c r="K2965" i="1" s="1"/>
  <c r="H2965" i="1"/>
  <c r="J2964" i="1"/>
  <c r="K2964" i="1" s="1"/>
  <c r="H2964" i="1"/>
  <c r="J2963" i="1"/>
  <c r="K2963" i="1" s="1"/>
  <c r="H2963" i="1"/>
  <c r="J2962" i="1"/>
  <c r="K2962" i="1" s="1"/>
  <c r="H2962" i="1"/>
  <c r="J2961" i="1"/>
  <c r="K2961" i="1" s="1"/>
  <c r="H2961" i="1"/>
  <c r="J2960" i="1"/>
  <c r="K2960" i="1" s="1"/>
  <c r="H2960" i="1"/>
  <c r="J2959" i="1"/>
  <c r="K2959" i="1" s="1"/>
  <c r="H2959" i="1"/>
  <c r="J2958" i="1"/>
  <c r="K2958" i="1" s="1"/>
  <c r="H2958" i="1"/>
  <c r="J2957" i="1"/>
  <c r="K2957" i="1" s="1"/>
  <c r="H2957" i="1"/>
  <c r="J2956" i="1"/>
  <c r="K2956" i="1" s="1"/>
  <c r="H2956" i="1"/>
  <c r="J2955" i="1"/>
  <c r="K2955" i="1" s="1"/>
  <c r="H2955" i="1"/>
  <c r="J2954" i="1"/>
  <c r="K2954" i="1" s="1"/>
  <c r="H2954" i="1"/>
  <c r="J2953" i="1"/>
  <c r="K2953" i="1" s="1"/>
  <c r="H2953" i="1"/>
  <c r="J2952" i="1"/>
  <c r="K2952" i="1" s="1"/>
  <c r="H2952" i="1"/>
  <c r="J2951" i="1"/>
  <c r="K2951" i="1" s="1"/>
  <c r="H2951" i="1"/>
  <c r="J2950" i="1"/>
  <c r="K2950" i="1" s="1"/>
  <c r="H2950" i="1"/>
  <c r="J2949" i="1"/>
  <c r="K2949" i="1" s="1"/>
  <c r="H2949" i="1"/>
  <c r="J2948" i="1"/>
  <c r="K2948" i="1" s="1"/>
  <c r="H2948" i="1"/>
  <c r="J2947" i="1"/>
  <c r="K2947" i="1" s="1"/>
  <c r="H2947" i="1"/>
  <c r="J2946" i="1"/>
  <c r="K2946" i="1" s="1"/>
  <c r="H2946" i="1"/>
  <c r="J2945" i="1"/>
  <c r="K2945" i="1" s="1"/>
  <c r="H2945" i="1"/>
  <c r="J2944" i="1"/>
  <c r="K2944" i="1" s="1"/>
  <c r="H2944" i="1"/>
  <c r="J2943" i="1"/>
  <c r="K2943" i="1" s="1"/>
  <c r="H2943" i="1"/>
  <c r="J2942" i="1"/>
  <c r="K2942" i="1" s="1"/>
  <c r="H2942" i="1"/>
  <c r="J2941" i="1"/>
  <c r="K2941" i="1" s="1"/>
  <c r="H2941" i="1"/>
  <c r="J2940" i="1"/>
  <c r="K2940" i="1" s="1"/>
  <c r="H2940" i="1"/>
  <c r="J2939" i="1"/>
  <c r="K2939" i="1" s="1"/>
  <c r="H2939" i="1"/>
  <c r="J2938" i="1"/>
  <c r="K2938" i="1" s="1"/>
  <c r="H2938" i="1"/>
  <c r="J2937" i="1"/>
  <c r="K2937" i="1" s="1"/>
  <c r="H2937" i="1"/>
  <c r="J2936" i="1"/>
  <c r="K2936" i="1" s="1"/>
  <c r="H2936" i="1"/>
  <c r="J2935" i="1"/>
  <c r="K2935" i="1" s="1"/>
  <c r="H2935" i="1"/>
  <c r="J2934" i="1"/>
  <c r="K2934" i="1" s="1"/>
  <c r="H2934" i="1"/>
  <c r="J2933" i="1"/>
  <c r="K2933" i="1" s="1"/>
  <c r="H2933" i="1"/>
  <c r="J2932" i="1"/>
  <c r="K2932" i="1" s="1"/>
  <c r="H2932" i="1"/>
  <c r="J2931" i="1"/>
  <c r="K2931" i="1" s="1"/>
  <c r="H2931" i="1"/>
  <c r="J2930" i="1"/>
  <c r="K2930" i="1" s="1"/>
  <c r="H2930" i="1"/>
  <c r="J2929" i="1"/>
  <c r="K2929" i="1" s="1"/>
  <c r="H2929" i="1"/>
  <c r="J2928" i="1"/>
  <c r="K2928" i="1" s="1"/>
  <c r="H2928" i="1"/>
  <c r="J2927" i="1"/>
  <c r="K2927" i="1" s="1"/>
  <c r="H2927" i="1"/>
  <c r="J2926" i="1"/>
  <c r="K2926" i="1" s="1"/>
  <c r="H2926" i="1"/>
  <c r="J2925" i="1"/>
  <c r="K2925" i="1" s="1"/>
  <c r="H2925" i="1"/>
  <c r="J2924" i="1"/>
  <c r="K2924" i="1" s="1"/>
  <c r="H2924" i="1"/>
  <c r="J2923" i="1"/>
  <c r="K2923" i="1" s="1"/>
  <c r="H2923" i="1"/>
  <c r="J2922" i="1"/>
  <c r="K2922" i="1" s="1"/>
  <c r="H2922" i="1"/>
  <c r="J2921" i="1"/>
  <c r="K2921" i="1" s="1"/>
  <c r="H2921" i="1"/>
  <c r="J2920" i="1"/>
  <c r="K2920" i="1" s="1"/>
  <c r="H2920" i="1"/>
  <c r="J2919" i="1"/>
  <c r="K2919" i="1" s="1"/>
  <c r="H2919" i="1"/>
  <c r="J2918" i="1"/>
  <c r="K2918" i="1" s="1"/>
  <c r="H2918" i="1"/>
  <c r="J2917" i="1"/>
  <c r="K2917" i="1" s="1"/>
  <c r="H2917" i="1"/>
  <c r="J2916" i="1"/>
  <c r="K2916" i="1" s="1"/>
  <c r="H2916" i="1"/>
  <c r="J2915" i="1"/>
  <c r="K2915" i="1" s="1"/>
  <c r="H2915" i="1"/>
  <c r="J2914" i="1"/>
  <c r="K2914" i="1" s="1"/>
  <c r="H2914" i="1"/>
  <c r="J2913" i="1"/>
  <c r="K2913" i="1" s="1"/>
  <c r="H2913" i="1"/>
  <c r="J2912" i="1"/>
  <c r="K2912" i="1" s="1"/>
  <c r="H2912" i="1"/>
  <c r="J2911" i="1"/>
  <c r="K2911" i="1" s="1"/>
  <c r="H2911" i="1"/>
  <c r="J2910" i="1"/>
  <c r="K2910" i="1" s="1"/>
  <c r="H2910" i="1"/>
  <c r="J2909" i="1"/>
  <c r="K2909" i="1" s="1"/>
  <c r="H2909" i="1"/>
  <c r="J2908" i="1"/>
  <c r="K2908" i="1" s="1"/>
  <c r="H2908" i="1"/>
  <c r="J2907" i="1"/>
  <c r="K2907" i="1" s="1"/>
  <c r="H2907" i="1"/>
  <c r="J2906" i="1"/>
  <c r="K2906" i="1" s="1"/>
  <c r="H2906" i="1"/>
  <c r="J2905" i="1"/>
  <c r="K2905" i="1" s="1"/>
  <c r="H2905" i="1"/>
  <c r="J2904" i="1"/>
  <c r="K2904" i="1" s="1"/>
  <c r="H2904" i="1"/>
  <c r="J2903" i="1"/>
  <c r="K2903" i="1" s="1"/>
  <c r="H2903" i="1"/>
  <c r="J2902" i="1"/>
  <c r="K2902" i="1" s="1"/>
  <c r="H2902" i="1"/>
  <c r="J2901" i="1"/>
  <c r="K2901" i="1" s="1"/>
  <c r="H2901" i="1"/>
  <c r="J2900" i="1"/>
  <c r="K2900" i="1" s="1"/>
  <c r="H2900" i="1"/>
  <c r="J2899" i="1"/>
  <c r="K2899" i="1" s="1"/>
  <c r="H2899" i="1"/>
  <c r="J2898" i="1"/>
  <c r="K2898" i="1" s="1"/>
  <c r="H2898" i="1"/>
  <c r="J2897" i="1"/>
  <c r="K2897" i="1" s="1"/>
  <c r="H2897" i="1"/>
  <c r="J2896" i="1"/>
  <c r="K2896" i="1" s="1"/>
  <c r="H2896" i="1"/>
  <c r="J2895" i="1"/>
  <c r="K2895" i="1" s="1"/>
  <c r="H2895" i="1"/>
  <c r="J2894" i="1"/>
  <c r="K2894" i="1" s="1"/>
  <c r="H2894" i="1"/>
  <c r="J2893" i="1"/>
  <c r="K2893" i="1" s="1"/>
  <c r="H2893" i="1"/>
  <c r="J2892" i="1"/>
  <c r="K2892" i="1" s="1"/>
  <c r="H2892" i="1"/>
  <c r="J2891" i="1"/>
  <c r="K2891" i="1" s="1"/>
  <c r="H2891" i="1"/>
  <c r="J2890" i="1"/>
  <c r="K2890" i="1" s="1"/>
  <c r="H2890" i="1"/>
  <c r="J2889" i="1"/>
  <c r="K2889" i="1" s="1"/>
  <c r="H2889" i="1"/>
  <c r="J2888" i="1"/>
  <c r="K2888" i="1" s="1"/>
  <c r="H2888" i="1"/>
  <c r="J2887" i="1"/>
  <c r="K2887" i="1" s="1"/>
  <c r="H2887" i="1"/>
  <c r="J2886" i="1"/>
  <c r="K2886" i="1" s="1"/>
  <c r="H2886" i="1"/>
  <c r="J2885" i="1"/>
  <c r="K2885" i="1" s="1"/>
  <c r="H2885" i="1"/>
  <c r="J2884" i="1"/>
  <c r="K2884" i="1" s="1"/>
  <c r="H2884" i="1"/>
  <c r="J2883" i="1"/>
  <c r="K2883" i="1" s="1"/>
  <c r="H2883" i="1"/>
  <c r="J2882" i="1"/>
  <c r="K2882" i="1" s="1"/>
  <c r="H2882" i="1"/>
  <c r="J2881" i="1"/>
  <c r="K2881" i="1" s="1"/>
  <c r="H2881" i="1"/>
  <c r="J2880" i="1"/>
  <c r="K2880" i="1" s="1"/>
  <c r="H2880" i="1"/>
  <c r="J2879" i="1"/>
  <c r="K2879" i="1" s="1"/>
  <c r="H2879" i="1"/>
  <c r="J2878" i="1"/>
  <c r="K2878" i="1" s="1"/>
  <c r="H2878" i="1"/>
  <c r="J2877" i="1"/>
  <c r="K2877" i="1" s="1"/>
  <c r="H2877" i="1"/>
  <c r="J2876" i="1"/>
  <c r="K2876" i="1" s="1"/>
  <c r="H2876" i="1"/>
  <c r="J2875" i="1"/>
  <c r="K2875" i="1" s="1"/>
  <c r="H2875" i="1"/>
  <c r="J2874" i="1"/>
  <c r="K2874" i="1" s="1"/>
  <c r="H2874" i="1"/>
  <c r="J2873" i="1"/>
  <c r="K2873" i="1" s="1"/>
  <c r="H2873" i="1"/>
  <c r="J2872" i="1"/>
  <c r="K2872" i="1" s="1"/>
  <c r="H2872" i="1"/>
  <c r="J2871" i="1"/>
  <c r="K2871" i="1" s="1"/>
  <c r="H2871" i="1"/>
  <c r="J2870" i="1"/>
  <c r="K2870" i="1" s="1"/>
  <c r="H2870" i="1"/>
  <c r="J2869" i="1"/>
  <c r="K2869" i="1" s="1"/>
  <c r="H2869" i="1"/>
  <c r="J2868" i="1"/>
  <c r="K2868" i="1" s="1"/>
  <c r="H2868" i="1"/>
  <c r="J2867" i="1"/>
  <c r="K2867" i="1" s="1"/>
  <c r="H2867" i="1"/>
  <c r="J2866" i="1"/>
  <c r="K2866" i="1" s="1"/>
  <c r="H2866" i="1"/>
  <c r="J2865" i="1"/>
  <c r="K2865" i="1" s="1"/>
  <c r="H2865" i="1"/>
  <c r="J2864" i="1"/>
  <c r="K2864" i="1" s="1"/>
  <c r="H2864" i="1"/>
  <c r="J2863" i="1"/>
  <c r="K2863" i="1" s="1"/>
  <c r="H2863" i="1"/>
  <c r="J2862" i="1"/>
  <c r="K2862" i="1" s="1"/>
  <c r="H2862" i="1"/>
  <c r="J2861" i="1"/>
  <c r="K2861" i="1" s="1"/>
  <c r="H2861" i="1"/>
  <c r="J2860" i="1"/>
  <c r="K2860" i="1" s="1"/>
  <c r="H2860" i="1"/>
  <c r="J2859" i="1"/>
  <c r="K2859" i="1" s="1"/>
  <c r="H2859" i="1"/>
  <c r="J2858" i="1"/>
  <c r="K2858" i="1" s="1"/>
  <c r="H2858" i="1"/>
  <c r="J2857" i="1"/>
  <c r="K2857" i="1" s="1"/>
  <c r="H2857" i="1"/>
  <c r="J2856" i="1"/>
  <c r="K2856" i="1" s="1"/>
  <c r="H2856" i="1"/>
  <c r="J2855" i="1"/>
  <c r="K2855" i="1" s="1"/>
  <c r="H2855" i="1"/>
  <c r="J2854" i="1"/>
  <c r="K2854" i="1" s="1"/>
  <c r="H2854" i="1"/>
  <c r="J2853" i="1"/>
  <c r="K2853" i="1" s="1"/>
  <c r="H2853" i="1"/>
  <c r="J2852" i="1"/>
  <c r="K2852" i="1" s="1"/>
  <c r="H2852" i="1"/>
  <c r="J2851" i="1"/>
  <c r="K2851" i="1" s="1"/>
  <c r="H2851" i="1"/>
  <c r="J2850" i="1"/>
  <c r="K2850" i="1" s="1"/>
  <c r="H2850" i="1"/>
  <c r="J2849" i="1"/>
  <c r="K2849" i="1" s="1"/>
  <c r="H2849" i="1"/>
  <c r="J2848" i="1"/>
  <c r="K2848" i="1" s="1"/>
  <c r="H2848" i="1"/>
  <c r="J2847" i="1"/>
  <c r="K2847" i="1" s="1"/>
  <c r="H2847" i="1"/>
  <c r="J2846" i="1"/>
  <c r="K2846" i="1" s="1"/>
  <c r="H2846" i="1"/>
  <c r="J2845" i="1"/>
  <c r="K2845" i="1" s="1"/>
  <c r="H2845" i="1"/>
  <c r="J2844" i="1"/>
  <c r="K2844" i="1" s="1"/>
  <c r="H2844" i="1"/>
  <c r="J2843" i="1"/>
  <c r="K2843" i="1" s="1"/>
  <c r="H2843" i="1"/>
  <c r="J2842" i="1"/>
  <c r="K2842" i="1" s="1"/>
  <c r="H2842" i="1"/>
  <c r="J2841" i="1"/>
  <c r="K2841" i="1" s="1"/>
  <c r="H2841" i="1"/>
  <c r="J2840" i="1"/>
  <c r="K2840" i="1" s="1"/>
  <c r="H2840" i="1"/>
  <c r="J2839" i="1"/>
  <c r="K2839" i="1" s="1"/>
  <c r="H2839" i="1"/>
  <c r="J2838" i="1"/>
  <c r="K2838" i="1" s="1"/>
  <c r="H2838" i="1"/>
  <c r="J2837" i="1"/>
  <c r="K2837" i="1" s="1"/>
  <c r="H2837" i="1"/>
  <c r="J2836" i="1"/>
  <c r="K2836" i="1" s="1"/>
  <c r="H2836" i="1"/>
  <c r="J2835" i="1"/>
  <c r="K2835" i="1" s="1"/>
  <c r="H2835" i="1"/>
  <c r="J2834" i="1"/>
  <c r="K2834" i="1" s="1"/>
  <c r="H2834" i="1"/>
  <c r="J2833" i="1"/>
  <c r="K2833" i="1" s="1"/>
  <c r="H2833" i="1"/>
  <c r="J2832" i="1"/>
  <c r="K2832" i="1" s="1"/>
  <c r="H2832" i="1"/>
  <c r="J2831" i="1"/>
  <c r="K2831" i="1" s="1"/>
  <c r="H2831" i="1"/>
  <c r="J2830" i="1"/>
  <c r="K2830" i="1" s="1"/>
  <c r="H2830" i="1"/>
  <c r="J2829" i="1"/>
  <c r="K2829" i="1" s="1"/>
  <c r="H2829" i="1"/>
  <c r="J2828" i="1"/>
  <c r="K2828" i="1" s="1"/>
  <c r="H2828" i="1"/>
  <c r="J2827" i="1"/>
  <c r="K2827" i="1" s="1"/>
  <c r="H2827" i="1"/>
  <c r="J2826" i="1"/>
  <c r="K2826" i="1" s="1"/>
  <c r="H2826" i="1"/>
  <c r="J2825" i="1"/>
  <c r="K2825" i="1" s="1"/>
  <c r="H2825" i="1"/>
  <c r="J2824" i="1"/>
  <c r="K2824" i="1" s="1"/>
  <c r="H2824" i="1"/>
  <c r="J2823" i="1"/>
  <c r="K2823" i="1" s="1"/>
  <c r="H2823" i="1"/>
  <c r="J2822" i="1"/>
  <c r="K2822" i="1" s="1"/>
  <c r="H2822" i="1"/>
  <c r="J2821" i="1"/>
  <c r="K2821" i="1" s="1"/>
  <c r="H2821" i="1"/>
  <c r="J2820" i="1"/>
  <c r="K2820" i="1" s="1"/>
  <c r="H2820" i="1"/>
  <c r="J2819" i="1"/>
  <c r="K2819" i="1" s="1"/>
  <c r="H2819" i="1"/>
  <c r="J2818" i="1"/>
  <c r="K2818" i="1" s="1"/>
  <c r="H2818" i="1"/>
  <c r="J2817" i="1"/>
  <c r="K2817" i="1" s="1"/>
  <c r="H2817" i="1"/>
  <c r="J2816" i="1"/>
  <c r="K2816" i="1" s="1"/>
  <c r="H2816" i="1"/>
  <c r="J2815" i="1"/>
  <c r="K2815" i="1" s="1"/>
  <c r="H2815" i="1"/>
  <c r="J2814" i="1"/>
  <c r="K2814" i="1" s="1"/>
  <c r="H2814" i="1"/>
  <c r="J2813" i="1"/>
  <c r="K2813" i="1" s="1"/>
  <c r="H2813" i="1"/>
  <c r="J2812" i="1"/>
  <c r="K2812" i="1" s="1"/>
  <c r="H2812" i="1"/>
  <c r="J2811" i="1"/>
  <c r="K2811" i="1" s="1"/>
  <c r="H2811" i="1"/>
  <c r="J2810" i="1"/>
  <c r="K2810" i="1" s="1"/>
  <c r="H2810" i="1"/>
  <c r="J2809" i="1"/>
  <c r="K2809" i="1" s="1"/>
  <c r="H2809" i="1"/>
  <c r="J2808" i="1"/>
  <c r="K2808" i="1" s="1"/>
  <c r="H2808" i="1"/>
  <c r="J2807" i="1"/>
  <c r="K2807" i="1" s="1"/>
  <c r="H2807" i="1"/>
  <c r="J2806" i="1"/>
  <c r="K2806" i="1" s="1"/>
  <c r="H2806" i="1"/>
  <c r="J2805" i="1"/>
  <c r="K2805" i="1" s="1"/>
  <c r="H2805" i="1"/>
  <c r="J2804" i="1"/>
  <c r="K2804" i="1" s="1"/>
  <c r="H2804" i="1"/>
  <c r="J2803" i="1"/>
  <c r="K2803" i="1" s="1"/>
  <c r="H2803" i="1"/>
  <c r="J2802" i="1"/>
  <c r="K2802" i="1" s="1"/>
  <c r="H2802" i="1"/>
  <c r="J2801" i="1"/>
  <c r="K2801" i="1" s="1"/>
  <c r="H2801" i="1"/>
  <c r="J2800" i="1"/>
  <c r="K2800" i="1" s="1"/>
  <c r="H2800" i="1"/>
  <c r="J2799" i="1"/>
  <c r="K2799" i="1" s="1"/>
  <c r="H2799" i="1"/>
  <c r="J2798" i="1"/>
  <c r="K2798" i="1" s="1"/>
  <c r="H2798" i="1"/>
  <c r="J2797" i="1"/>
  <c r="K2797" i="1" s="1"/>
  <c r="H2797" i="1"/>
  <c r="J2796" i="1"/>
  <c r="K2796" i="1" s="1"/>
  <c r="H2796" i="1"/>
  <c r="J2795" i="1"/>
  <c r="K2795" i="1" s="1"/>
  <c r="H2795" i="1"/>
  <c r="J2794" i="1"/>
  <c r="K2794" i="1" s="1"/>
  <c r="H2794" i="1"/>
  <c r="J2793" i="1"/>
  <c r="K2793" i="1" s="1"/>
  <c r="H2793" i="1"/>
  <c r="J2792" i="1"/>
  <c r="K2792" i="1" s="1"/>
  <c r="H2792" i="1"/>
  <c r="J2791" i="1"/>
  <c r="K2791" i="1" s="1"/>
  <c r="H2791" i="1"/>
  <c r="J2790" i="1"/>
  <c r="K2790" i="1" s="1"/>
  <c r="H2790" i="1"/>
  <c r="J2789" i="1"/>
  <c r="K2789" i="1" s="1"/>
  <c r="H2789" i="1"/>
  <c r="J2788" i="1"/>
  <c r="K2788" i="1" s="1"/>
  <c r="H2788" i="1"/>
  <c r="J2787" i="1"/>
  <c r="K2787" i="1" s="1"/>
  <c r="H2787" i="1"/>
  <c r="J2786" i="1"/>
  <c r="K2786" i="1" s="1"/>
  <c r="H2786" i="1"/>
  <c r="J2785" i="1"/>
  <c r="K2785" i="1" s="1"/>
  <c r="H2785" i="1"/>
  <c r="J2784" i="1"/>
  <c r="K2784" i="1" s="1"/>
  <c r="H2784" i="1"/>
  <c r="J2783" i="1"/>
  <c r="K2783" i="1" s="1"/>
  <c r="H2783" i="1"/>
  <c r="J2782" i="1"/>
  <c r="K2782" i="1" s="1"/>
  <c r="H2782" i="1"/>
  <c r="J2781" i="1"/>
  <c r="K2781" i="1" s="1"/>
  <c r="H2781" i="1"/>
  <c r="J2780" i="1"/>
  <c r="K2780" i="1" s="1"/>
  <c r="H2780" i="1"/>
  <c r="J2779" i="1"/>
  <c r="K2779" i="1" s="1"/>
  <c r="H2779" i="1"/>
  <c r="J2778" i="1"/>
  <c r="K2778" i="1" s="1"/>
  <c r="H2778" i="1"/>
  <c r="J2777" i="1"/>
  <c r="K2777" i="1" s="1"/>
  <c r="H2777" i="1"/>
  <c r="J2776" i="1"/>
  <c r="K2776" i="1" s="1"/>
  <c r="H2776" i="1"/>
  <c r="J2775" i="1"/>
  <c r="K2775" i="1" s="1"/>
  <c r="H2775" i="1"/>
  <c r="J2774" i="1"/>
  <c r="K2774" i="1" s="1"/>
  <c r="H2774" i="1"/>
  <c r="J2773" i="1"/>
  <c r="K2773" i="1" s="1"/>
  <c r="H2773" i="1"/>
  <c r="J2772" i="1"/>
  <c r="K2772" i="1" s="1"/>
  <c r="H2772" i="1"/>
  <c r="J2771" i="1"/>
  <c r="K2771" i="1" s="1"/>
  <c r="H2771" i="1"/>
  <c r="J2770" i="1"/>
  <c r="K2770" i="1" s="1"/>
  <c r="H2770" i="1"/>
  <c r="J2769" i="1"/>
  <c r="K2769" i="1" s="1"/>
  <c r="H2769" i="1"/>
  <c r="J2768" i="1"/>
  <c r="K2768" i="1" s="1"/>
  <c r="H2768" i="1"/>
  <c r="J2767" i="1"/>
  <c r="K2767" i="1" s="1"/>
  <c r="H2767" i="1"/>
  <c r="J2766" i="1"/>
  <c r="K2766" i="1" s="1"/>
  <c r="H2766" i="1"/>
  <c r="J2765" i="1"/>
  <c r="K2765" i="1" s="1"/>
  <c r="H2765" i="1"/>
  <c r="J2764" i="1"/>
  <c r="K2764" i="1" s="1"/>
  <c r="H2764" i="1"/>
  <c r="J2763" i="1"/>
  <c r="K2763" i="1" s="1"/>
  <c r="H2763" i="1"/>
  <c r="J2762" i="1"/>
  <c r="K2762" i="1" s="1"/>
  <c r="H2762" i="1"/>
  <c r="J2761" i="1"/>
  <c r="K2761" i="1" s="1"/>
  <c r="H2761" i="1"/>
  <c r="J2760" i="1"/>
  <c r="K2760" i="1" s="1"/>
  <c r="H2760" i="1"/>
  <c r="J2759" i="1"/>
  <c r="K2759" i="1" s="1"/>
  <c r="H2759" i="1"/>
  <c r="J2758" i="1"/>
  <c r="K2758" i="1" s="1"/>
  <c r="H2758" i="1"/>
  <c r="J2757" i="1"/>
  <c r="K2757" i="1" s="1"/>
  <c r="H2757" i="1"/>
  <c r="J2756" i="1"/>
  <c r="K2756" i="1" s="1"/>
  <c r="H2756" i="1"/>
  <c r="J2755" i="1"/>
  <c r="K2755" i="1" s="1"/>
  <c r="H2755" i="1"/>
  <c r="J2754" i="1"/>
  <c r="K2754" i="1" s="1"/>
  <c r="H2754" i="1"/>
  <c r="J2753" i="1"/>
  <c r="K2753" i="1" s="1"/>
  <c r="H2753" i="1"/>
  <c r="J2752" i="1"/>
  <c r="K2752" i="1" s="1"/>
  <c r="H2752" i="1"/>
  <c r="J2751" i="1"/>
  <c r="K2751" i="1" s="1"/>
  <c r="H2751" i="1"/>
  <c r="J2750" i="1"/>
  <c r="K2750" i="1" s="1"/>
  <c r="H2750" i="1"/>
  <c r="J2749" i="1"/>
  <c r="K2749" i="1" s="1"/>
  <c r="H2749" i="1"/>
  <c r="J2748" i="1"/>
  <c r="K2748" i="1" s="1"/>
  <c r="H2748" i="1"/>
  <c r="J2747" i="1"/>
  <c r="K2747" i="1" s="1"/>
  <c r="H2747" i="1"/>
  <c r="J2746" i="1"/>
  <c r="K2746" i="1" s="1"/>
  <c r="H2746" i="1"/>
  <c r="J2745" i="1"/>
  <c r="K2745" i="1" s="1"/>
  <c r="H2745" i="1"/>
  <c r="J2744" i="1"/>
  <c r="K2744" i="1" s="1"/>
  <c r="H2744" i="1"/>
  <c r="J2743" i="1"/>
  <c r="K2743" i="1" s="1"/>
  <c r="H2743" i="1"/>
  <c r="J2742" i="1"/>
  <c r="K2742" i="1" s="1"/>
  <c r="H2742" i="1"/>
  <c r="J2741" i="1"/>
  <c r="K2741" i="1" s="1"/>
  <c r="H2741" i="1"/>
  <c r="J2740" i="1"/>
  <c r="K2740" i="1" s="1"/>
  <c r="H2740" i="1"/>
  <c r="J2739" i="1"/>
  <c r="K2739" i="1" s="1"/>
  <c r="H2739" i="1"/>
  <c r="J2738" i="1"/>
  <c r="K2738" i="1" s="1"/>
  <c r="H2738" i="1"/>
  <c r="J2737" i="1"/>
  <c r="K2737" i="1" s="1"/>
  <c r="H2737" i="1"/>
  <c r="J2736" i="1"/>
  <c r="K2736" i="1" s="1"/>
  <c r="H2736" i="1"/>
  <c r="J2735" i="1"/>
  <c r="K2735" i="1" s="1"/>
  <c r="H2735" i="1"/>
  <c r="J2734" i="1"/>
  <c r="K2734" i="1" s="1"/>
  <c r="H2734" i="1"/>
  <c r="J2733" i="1"/>
  <c r="K2733" i="1" s="1"/>
  <c r="H2733" i="1"/>
  <c r="J2732" i="1"/>
  <c r="K2732" i="1" s="1"/>
  <c r="H2732" i="1"/>
  <c r="J2731" i="1"/>
  <c r="K2731" i="1" s="1"/>
  <c r="H2731" i="1"/>
  <c r="J2730" i="1"/>
  <c r="K2730" i="1" s="1"/>
  <c r="H2730" i="1"/>
  <c r="J2729" i="1"/>
  <c r="K2729" i="1" s="1"/>
  <c r="H2729" i="1"/>
  <c r="J2728" i="1"/>
  <c r="K2728" i="1" s="1"/>
  <c r="H2728" i="1"/>
  <c r="J2727" i="1"/>
  <c r="K2727" i="1" s="1"/>
  <c r="H2727" i="1"/>
  <c r="J2726" i="1"/>
  <c r="K2726" i="1" s="1"/>
  <c r="H2726" i="1"/>
  <c r="J2725" i="1"/>
  <c r="K2725" i="1" s="1"/>
  <c r="H2725" i="1"/>
  <c r="J2724" i="1"/>
  <c r="K2724" i="1" s="1"/>
  <c r="H2724" i="1"/>
  <c r="J2723" i="1"/>
  <c r="K2723" i="1" s="1"/>
  <c r="H2723" i="1"/>
  <c r="J97" i="1"/>
  <c r="J1261" i="1"/>
  <c r="K1261" i="1" s="1"/>
  <c r="H1261" i="1"/>
  <c r="J1260" i="1"/>
  <c r="K1260" i="1" s="1"/>
  <c r="H1260" i="1"/>
  <c r="J1259" i="1"/>
  <c r="K1259" i="1" s="1"/>
  <c r="H1259" i="1"/>
  <c r="J1258" i="1"/>
  <c r="K1258" i="1" s="1"/>
  <c r="H1258" i="1"/>
  <c r="J1257" i="1"/>
  <c r="K1257" i="1" s="1"/>
  <c r="H1257" i="1"/>
  <c r="J1256" i="1"/>
  <c r="K1256" i="1" s="1"/>
  <c r="H1256" i="1"/>
  <c r="J1255" i="1"/>
  <c r="K1255" i="1" s="1"/>
  <c r="H1255" i="1"/>
  <c r="J1254" i="1"/>
  <c r="K1254" i="1" s="1"/>
  <c r="H1254" i="1"/>
  <c r="J1253" i="1"/>
  <c r="K1253" i="1" s="1"/>
  <c r="H1253" i="1"/>
  <c r="J1252" i="1"/>
  <c r="K1252" i="1" s="1"/>
  <c r="H1252" i="1"/>
  <c r="J1251" i="1"/>
  <c r="K1251" i="1" s="1"/>
  <c r="H1251" i="1"/>
  <c r="J1250" i="1"/>
  <c r="K1250" i="1" s="1"/>
  <c r="H1250" i="1"/>
  <c r="J1249" i="1"/>
  <c r="K1249" i="1" s="1"/>
  <c r="H1249" i="1"/>
  <c r="J1248" i="1"/>
  <c r="K1248" i="1" s="1"/>
  <c r="H1248" i="1"/>
  <c r="J1247" i="1"/>
  <c r="K1247" i="1" s="1"/>
  <c r="H1247" i="1"/>
  <c r="J1246" i="1"/>
  <c r="K1246" i="1" s="1"/>
  <c r="H1246" i="1"/>
  <c r="J1245" i="1"/>
  <c r="K1245" i="1" s="1"/>
  <c r="H1245" i="1"/>
  <c r="J1244" i="1"/>
  <c r="K1244" i="1" s="1"/>
  <c r="H1244" i="1"/>
  <c r="J1243" i="1"/>
  <c r="K1243" i="1" s="1"/>
  <c r="H1243" i="1"/>
  <c r="J1242" i="1"/>
  <c r="K1242" i="1" s="1"/>
  <c r="H1242" i="1"/>
  <c r="J1241" i="1"/>
  <c r="K1241" i="1" s="1"/>
  <c r="H1241" i="1"/>
  <c r="J1240" i="1"/>
  <c r="K1240" i="1" s="1"/>
  <c r="H1240" i="1"/>
  <c r="J1239" i="1"/>
  <c r="K1239" i="1" s="1"/>
  <c r="H1239" i="1"/>
  <c r="J1238" i="1"/>
  <c r="K1238" i="1" s="1"/>
  <c r="H1238" i="1"/>
  <c r="J1237" i="1"/>
  <c r="K1237" i="1" s="1"/>
  <c r="H1237" i="1"/>
  <c r="J1236" i="1"/>
  <c r="K1236" i="1" s="1"/>
  <c r="H1236" i="1"/>
  <c r="J1235" i="1"/>
  <c r="K1235" i="1" s="1"/>
  <c r="H1235" i="1"/>
  <c r="J1234" i="1"/>
  <c r="K1234" i="1" s="1"/>
  <c r="H1234" i="1"/>
  <c r="J1233" i="1"/>
  <c r="K1233" i="1" s="1"/>
  <c r="H1233" i="1"/>
  <c r="J1232" i="1"/>
  <c r="K1232" i="1" s="1"/>
  <c r="H1232" i="1"/>
  <c r="J1231" i="1"/>
  <c r="K1231" i="1" s="1"/>
  <c r="H1231" i="1"/>
  <c r="J1230" i="1"/>
  <c r="K1230" i="1" s="1"/>
  <c r="H1230" i="1"/>
  <c r="J1229" i="1"/>
  <c r="K1229" i="1" s="1"/>
  <c r="H1229" i="1"/>
  <c r="J1228" i="1"/>
  <c r="K1228" i="1" s="1"/>
  <c r="H1228" i="1"/>
  <c r="J1227" i="1"/>
  <c r="K1227" i="1" s="1"/>
  <c r="H1227" i="1"/>
  <c r="J1226" i="1"/>
  <c r="K1226" i="1" s="1"/>
  <c r="H1226" i="1"/>
  <c r="J1225" i="1"/>
  <c r="K1225" i="1" s="1"/>
  <c r="H1225" i="1"/>
  <c r="J1224" i="1"/>
  <c r="K1224" i="1" s="1"/>
  <c r="H1224" i="1"/>
  <c r="J1223" i="1"/>
  <c r="K1223" i="1" s="1"/>
  <c r="H1223" i="1"/>
  <c r="J1222" i="1"/>
  <c r="K1222" i="1" s="1"/>
  <c r="H1222" i="1"/>
  <c r="J1221" i="1"/>
  <c r="K1221" i="1" s="1"/>
  <c r="H1221" i="1"/>
  <c r="J1220" i="1"/>
  <c r="K1220" i="1" s="1"/>
  <c r="H1220" i="1"/>
  <c r="J1219" i="1"/>
  <c r="K1219" i="1" s="1"/>
  <c r="H1219" i="1"/>
  <c r="J1218" i="1"/>
  <c r="K1218" i="1" s="1"/>
  <c r="H1218" i="1"/>
  <c r="J1217" i="1"/>
  <c r="K1217" i="1" s="1"/>
  <c r="H1217" i="1"/>
  <c r="J1216" i="1"/>
  <c r="K1216" i="1" s="1"/>
  <c r="H1216" i="1"/>
  <c r="J1215" i="1"/>
  <c r="K1215" i="1" s="1"/>
  <c r="H1215" i="1"/>
  <c r="J1214" i="1"/>
  <c r="K1214" i="1" s="1"/>
  <c r="H1214" i="1"/>
  <c r="J1213" i="1"/>
  <c r="K1213" i="1" s="1"/>
  <c r="H1213" i="1"/>
  <c r="J1212" i="1"/>
  <c r="K1212" i="1" s="1"/>
  <c r="H1212" i="1"/>
  <c r="J1211" i="1"/>
  <c r="K1211" i="1" s="1"/>
  <c r="H1211" i="1"/>
  <c r="J1210" i="1"/>
  <c r="K1210" i="1" s="1"/>
  <c r="H1210" i="1"/>
  <c r="J1209" i="1"/>
  <c r="K1209" i="1" s="1"/>
  <c r="H1209" i="1"/>
  <c r="J1208" i="1"/>
  <c r="K1208" i="1" s="1"/>
  <c r="H1208" i="1"/>
  <c r="J1207" i="1"/>
  <c r="K1207" i="1" s="1"/>
  <c r="H1207" i="1"/>
  <c r="J1206" i="1"/>
  <c r="K1206" i="1" s="1"/>
  <c r="H1206" i="1"/>
  <c r="J1205" i="1"/>
  <c r="K1205" i="1" s="1"/>
  <c r="H1205" i="1"/>
  <c r="J1204" i="1"/>
  <c r="K1204" i="1" s="1"/>
  <c r="H1204" i="1"/>
  <c r="J1203" i="1"/>
  <c r="K1203" i="1" s="1"/>
  <c r="H1203" i="1"/>
  <c r="J1202" i="1"/>
  <c r="K1202" i="1" s="1"/>
  <c r="H1202" i="1"/>
  <c r="J1201" i="1"/>
  <c r="K1201" i="1" s="1"/>
  <c r="H1201" i="1"/>
  <c r="J1200" i="1"/>
  <c r="K1200" i="1" s="1"/>
  <c r="H1200" i="1"/>
  <c r="J1199" i="1"/>
  <c r="K1199" i="1" s="1"/>
  <c r="H1199" i="1"/>
  <c r="J1198" i="1"/>
  <c r="K1198" i="1" s="1"/>
  <c r="H1198" i="1"/>
  <c r="J1197" i="1"/>
  <c r="K1197" i="1" s="1"/>
  <c r="H1197" i="1"/>
  <c r="J1196" i="1"/>
  <c r="K1196" i="1" s="1"/>
  <c r="H1196" i="1"/>
  <c r="J1195" i="1"/>
  <c r="K1195" i="1" s="1"/>
  <c r="H1195" i="1"/>
  <c r="J1194" i="1"/>
  <c r="K1194" i="1" s="1"/>
  <c r="H1194" i="1"/>
  <c r="J1193" i="1"/>
  <c r="K1193" i="1" s="1"/>
  <c r="H1193" i="1"/>
  <c r="J1192" i="1"/>
  <c r="K1192" i="1" s="1"/>
  <c r="H1192" i="1"/>
  <c r="J1191" i="1"/>
  <c r="K1191" i="1" s="1"/>
  <c r="H1191" i="1"/>
  <c r="J1190" i="1"/>
  <c r="K1190" i="1" s="1"/>
  <c r="H1190" i="1"/>
  <c r="J1189" i="1"/>
  <c r="K1189" i="1" s="1"/>
  <c r="H1189" i="1"/>
  <c r="J1188" i="1"/>
  <c r="K1188" i="1" s="1"/>
  <c r="H1188" i="1"/>
  <c r="J1187" i="1"/>
  <c r="K1187" i="1" s="1"/>
  <c r="H1187" i="1"/>
  <c r="J1186" i="1"/>
  <c r="K1186" i="1" s="1"/>
  <c r="H1186" i="1"/>
  <c r="J1185" i="1"/>
  <c r="K1185" i="1" s="1"/>
  <c r="H1185" i="1"/>
  <c r="J1184" i="1"/>
  <c r="K1184" i="1" s="1"/>
  <c r="H1184" i="1"/>
  <c r="J1183" i="1"/>
  <c r="K1183" i="1" s="1"/>
  <c r="H1183" i="1"/>
  <c r="J1182" i="1"/>
  <c r="K1182" i="1" s="1"/>
  <c r="H1182" i="1"/>
  <c r="J1181" i="1"/>
  <c r="K1181" i="1" s="1"/>
  <c r="H1181" i="1"/>
  <c r="J1180" i="1"/>
  <c r="K1180" i="1" s="1"/>
  <c r="H1180" i="1"/>
  <c r="J1179" i="1"/>
  <c r="K1179" i="1" s="1"/>
  <c r="H1179" i="1"/>
  <c r="J1178" i="1"/>
  <c r="K1178" i="1" s="1"/>
  <c r="H1178" i="1"/>
  <c r="J1177" i="1"/>
  <c r="K1177" i="1" s="1"/>
  <c r="H1177" i="1"/>
  <c r="J1176" i="1"/>
  <c r="K1176" i="1" s="1"/>
  <c r="H1176" i="1"/>
  <c r="J1175" i="1"/>
  <c r="K1175" i="1" s="1"/>
  <c r="H1175" i="1"/>
  <c r="J1174" i="1"/>
  <c r="K1174" i="1" s="1"/>
  <c r="H1174" i="1"/>
  <c r="J1173" i="1"/>
  <c r="K1173" i="1" s="1"/>
  <c r="H1173" i="1"/>
  <c r="J1172" i="1"/>
  <c r="K1172" i="1" s="1"/>
  <c r="H1172" i="1"/>
  <c r="J1171" i="1"/>
  <c r="K1171" i="1" s="1"/>
  <c r="H1171" i="1"/>
  <c r="J1170" i="1"/>
  <c r="K1170" i="1" s="1"/>
  <c r="H1170" i="1"/>
  <c r="J1169" i="1"/>
  <c r="K1169" i="1" s="1"/>
  <c r="H1169" i="1"/>
  <c r="J1168" i="1"/>
  <c r="K1168" i="1" s="1"/>
  <c r="H1168" i="1"/>
  <c r="J1167" i="1"/>
  <c r="K1167" i="1" s="1"/>
  <c r="H1167" i="1"/>
  <c r="J1166" i="1"/>
  <c r="K1166" i="1" s="1"/>
  <c r="H1166" i="1"/>
  <c r="J1165" i="1"/>
  <c r="K1165" i="1" s="1"/>
  <c r="H1165" i="1"/>
  <c r="J1164" i="1"/>
  <c r="K1164" i="1" s="1"/>
  <c r="H1164" i="1"/>
  <c r="J1163" i="1"/>
  <c r="K1163" i="1" s="1"/>
  <c r="H1163" i="1"/>
  <c r="J1162" i="1"/>
  <c r="K1162" i="1" s="1"/>
  <c r="H1162" i="1"/>
  <c r="J1161" i="1"/>
  <c r="K1161" i="1" s="1"/>
  <c r="H1161" i="1"/>
  <c r="J1160" i="1"/>
  <c r="K1160" i="1" s="1"/>
  <c r="H1160" i="1"/>
  <c r="J1159" i="1"/>
  <c r="K1159" i="1" s="1"/>
  <c r="H1159" i="1"/>
  <c r="J1158" i="1"/>
  <c r="K1158" i="1" s="1"/>
  <c r="H1158" i="1"/>
  <c r="J1157" i="1"/>
  <c r="K1157" i="1" s="1"/>
  <c r="H1157" i="1"/>
  <c r="J1156" i="1"/>
  <c r="K1156" i="1" s="1"/>
  <c r="H1156" i="1"/>
  <c r="J1155" i="1"/>
  <c r="K1155" i="1" s="1"/>
  <c r="H1155" i="1"/>
  <c r="J1154" i="1"/>
  <c r="K1154" i="1" s="1"/>
  <c r="H1154" i="1"/>
  <c r="J1153" i="1"/>
  <c r="K1153" i="1" s="1"/>
  <c r="H1153" i="1"/>
  <c r="J1152" i="1"/>
  <c r="K1152" i="1" s="1"/>
  <c r="H1152" i="1"/>
  <c r="J1151" i="1"/>
  <c r="K1151" i="1" s="1"/>
  <c r="H1151" i="1"/>
  <c r="J1150" i="1"/>
  <c r="K1150" i="1" s="1"/>
  <c r="H1150" i="1"/>
  <c r="J1149" i="1"/>
  <c r="K1149" i="1" s="1"/>
  <c r="H1149" i="1"/>
  <c r="J1148" i="1"/>
  <c r="K1148" i="1" s="1"/>
  <c r="H1148" i="1"/>
  <c r="J1147" i="1"/>
  <c r="K1147" i="1" s="1"/>
  <c r="H1147" i="1"/>
  <c r="J1146" i="1"/>
  <c r="K1146" i="1" s="1"/>
  <c r="H1146" i="1"/>
  <c r="J1145" i="1"/>
  <c r="K1145" i="1" s="1"/>
  <c r="H1145" i="1"/>
  <c r="J1144" i="1"/>
  <c r="K1144" i="1" s="1"/>
  <c r="H1144" i="1"/>
  <c r="J1143" i="1"/>
  <c r="K1143" i="1" s="1"/>
  <c r="H1143" i="1"/>
  <c r="J1142" i="1"/>
  <c r="K1142" i="1" s="1"/>
  <c r="H1142" i="1"/>
  <c r="J1141" i="1"/>
  <c r="K1141" i="1" s="1"/>
  <c r="H1141" i="1"/>
  <c r="J1140" i="1"/>
  <c r="K1140" i="1" s="1"/>
  <c r="H1140" i="1"/>
  <c r="J1139" i="1"/>
  <c r="K1139" i="1" s="1"/>
  <c r="H1139" i="1"/>
  <c r="J1138" i="1"/>
  <c r="K1138" i="1" s="1"/>
  <c r="H1138" i="1"/>
  <c r="J1137" i="1"/>
  <c r="K1137" i="1" s="1"/>
  <c r="H1137" i="1"/>
  <c r="J1136" i="1"/>
  <c r="K1136" i="1" s="1"/>
  <c r="H1136" i="1"/>
  <c r="J1135" i="1"/>
  <c r="K1135" i="1" s="1"/>
  <c r="H1135" i="1"/>
  <c r="J1134" i="1"/>
  <c r="K1134" i="1" s="1"/>
  <c r="H1134" i="1"/>
  <c r="J1133" i="1"/>
  <c r="K1133" i="1" s="1"/>
  <c r="H1133" i="1"/>
  <c r="J1132" i="1"/>
  <c r="K1132" i="1" s="1"/>
  <c r="H1132" i="1"/>
  <c r="J1131" i="1"/>
  <c r="K1131" i="1" s="1"/>
  <c r="H1131" i="1"/>
  <c r="J1130" i="1"/>
  <c r="K1130" i="1" s="1"/>
  <c r="H1130" i="1"/>
  <c r="J1129" i="1"/>
  <c r="K1129" i="1" s="1"/>
  <c r="H1129" i="1"/>
  <c r="J1128" i="1"/>
  <c r="K1128" i="1" s="1"/>
  <c r="H1128" i="1"/>
  <c r="J1127" i="1"/>
  <c r="K1127" i="1" s="1"/>
  <c r="H1127" i="1"/>
  <c r="J1126" i="1"/>
  <c r="K1126" i="1" s="1"/>
  <c r="H1126" i="1"/>
  <c r="J1125" i="1"/>
  <c r="K1125" i="1" s="1"/>
  <c r="H1125" i="1"/>
  <c r="J1124" i="1"/>
  <c r="K1124" i="1" s="1"/>
  <c r="H1124" i="1"/>
  <c r="J1123" i="1"/>
  <c r="K1123" i="1" s="1"/>
  <c r="H1123" i="1"/>
  <c r="J1122" i="1"/>
  <c r="K1122" i="1" s="1"/>
  <c r="H1122" i="1"/>
  <c r="J1121" i="1"/>
  <c r="K1121" i="1" s="1"/>
  <c r="H1121" i="1"/>
  <c r="J1120" i="1"/>
  <c r="K1120" i="1" s="1"/>
  <c r="H1120" i="1"/>
  <c r="J1119" i="1"/>
  <c r="K1119" i="1" s="1"/>
  <c r="H1119" i="1"/>
  <c r="J1118" i="1"/>
  <c r="K1118" i="1" s="1"/>
  <c r="H1118" i="1"/>
  <c r="J1117" i="1"/>
  <c r="K1117" i="1" s="1"/>
  <c r="H1117" i="1"/>
  <c r="J1116" i="1"/>
  <c r="K1116" i="1" s="1"/>
  <c r="H1116" i="1"/>
  <c r="J1115" i="1"/>
  <c r="K1115" i="1" s="1"/>
  <c r="H1115" i="1"/>
  <c r="J1114" i="1"/>
  <c r="K1114" i="1" s="1"/>
  <c r="H1114" i="1"/>
  <c r="J1113" i="1"/>
  <c r="K1113" i="1" s="1"/>
  <c r="H1113" i="1"/>
  <c r="J1112" i="1"/>
  <c r="K1112" i="1" s="1"/>
  <c r="H1112" i="1"/>
  <c r="J1111" i="1"/>
  <c r="K1111" i="1" s="1"/>
  <c r="H1111" i="1"/>
  <c r="J1110" i="1"/>
  <c r="K1110" i="1" s="1"/>
  <c r="H1110" i="1"/>
  <c r="J1109" i="1"/>
  <c r="K1109" i="1" s="1"/>
  <c r="H1109" i="1"/>
  <c r="J1108" i="1"/>
  <c r="K1108" i="1" s="1"/>
  <c r="H1108" i="1"/>
  <c r="J1107" i="1"/>
  <c r="K1107" i="1" s="1"/>
  <c r="H1107" i="1"/>
  <c r="J1106" i="1"/>
  <c r="K1106" i="1" s="1"/>
  <c r="H1106" i="1"/>
  <c r="J1105" i="1"/>
  <c r="K1105" i="1" s="1"/>
  <c r="H1105" i="1"/>
  <c r="J1104" i="1"/>
  <c r="K1104" i="1" s="1"/>
  <c r="H1104" i="1"/>
  <c r="J1103" i="1"/>
  <c r="K1103" i="1" s="1"/>
  <c r="H1103" i="1"/>
  <c r="J1102" i="1"/>
  <c r="K1102" i="1" s="1"/>
  <c r="H1102" i="1"/>
  <c r="J1101" i="1"/>
  <c r="K1101" i="1" s="1"/>
  <c r="H1101" i="1"/>
  <c r="J1100" i="1"/>
  <c r="K1100" i="1" s="1"/>
  <c r="H1100" i="1"/>
  <c r="J1099" i="1"/>
  <c r="K1099" i="1" s="1"/>
  <c r="H1099" i="1"/>
  <c r="J1098" i="1"/>
  <c r="K1098" i="1" s="1"/>
  <c r="H1098" i="1"/>
  <c r="J1097" i="1"/>
  <c r="K1097" i="1" s="1"/>
  <c r="H1097" i="1"/>
  <c r="J1096" i="1"/>
  <c r="K1096" i="1" s="1"/>
  <c r="H1096" i="1"/>
  <c r="J1095" i="1"/>
  <c r="K1095" i="1" s="1"/>
  <c r="H1095" i="1"/>
  <c r="J1094" i="1"/>
  <c r="K1094" i="1" s="1"/>
  <c r="H1094" i="1"/>
  <c r="J1093" i="1"/>
  <c r="K1093" i="1" s="1"/>
  <c r="H1093" i="1"/>
  <c r="J1092" i="1"/>
  <c r="K1092" i="1" s="1"/>
  <c r="H1092" i="1"/>
  <c r="J1091" i="1"/>
  <c r="K1091" i="1" s="1"/>
  <c r="H1091" i="1"/>
  <c r="J1090" i="1"/>
  <c r="K1090" i="1" s="1"/>
  <c r="H1090" i="1"/>
  <c r="J1089" i="1"/>
  <c r="K1089" i="1" s="1"/>
  <c r="H1089" i="1"/>
  <c r="J1088" i="1"/>
  <c r="K1088" i="1" s="1"/>
  <c r="H1088" i="1"/>
  <c r="J1087" i="1"/>
  <c r="K1087" i="1" s="1"/>
  <c r="H1087" i="1"/>
  <c r="J1086" i="1"/>
  <c r="K1086" i="1" s="1"/>
  <c r="H1086" i="1"/>
  <c r="J1085" i="1"/>
  <c r="K1085" i="1" s="1"/>
  <c r="H1085" i="1"/>
  <c r="J1084" i="1"/>
  <c r="K1084" i="1" s="1"/>
  <c r="H1084" i="1"/>
  <c r="J1083" i="1"/>
  <c r="K1083" i="1" s="1"/>
  <c r="H1083" i="1"/>
  <c r="J1082" i="1"/>
  <c r="K1082" i="1" s="1"/>
  <c r="H1082" i="1"/>
  <c r="J1081" i="1"/>
  <c r="K1081" i="1" s="1"/>
  <c r="H1081" i="1"/>
  <c r="J1080" i="1"/>
  <c r="K1080" i="1" s="1"/>
  <c r="H1080" i="1"/>
  <c r="J1079" i="1"/>
  <c r="K1079" i="1" s="1"/>
  <c r="H1079" i="1"/>
  <c r="J1078" i="1"/>
  <c r="K1078" i="1" s="1"/>
  <c r="H1078" i="1"/>
  <c r="J1077" i="1"/>
  <c r="K1077" i="1" s="1"/>
  <c r="H1077" i="1"/>
  <c r="J1076" i="1"/>
  <c r="K1076" i="1" s="1"/>
  <c r="H1076" i="1"/>
  <c r="J1075" i="1"/>
  <c r="K1075" i="1" s="1"/>
  <c r="H1075" i="1"/>
  <c r="J1074" i="1"/>
  <c r="K1074" i="1" s="1"/>
  <c r="H1074" i="1"/>
  <c r="J1073" i="1"/>
  <c r="K1073" i="1" s="1"/>
  <c r="H1073" i="1"/>
  <c r="J1072" i="1"/>
  <c r="K1072" i="1" s="1"/>
  <c r="H1072" i="1"/>
  <c r="J1071" i="1"/>
  <c r="K1071" i="1" s="1"/>
  <c r="H1071" i="1"/>
  <c r="J1070" i="1"/>
  <c r="K1070" i="1" s="1"/>
  <c r="H1070" i="1"/>
  <c r="J1069" i="1"/>
  <c r="K1069" i="1" s="1"/>
  <c r="H1069" i="1"/>
  <c r="J1068" i="1"/>
  <c r="K1068" i="1" s="1"/>
  <c r="H1068" i="1"/>
  <c r="J1067" i="1"/>
  <c r="K1067" i="1" s="1"/>
  <c r="H1067" i="1"/>
  <c r="J1066" i="1"/>
  <c r="K1066" i="1" s="1"/>
  <c r="H1066" i="1"/>
  <c r="J1065" i="1"/>
  <c r="K1065" i="1" s="1"/>
  <c r="H1065" i="1"/>
  <c r="J1064" i="1"/>
  <c r="K1064" i="1" s="1"/>
  <c r="H1064" i="1"/>
  <c r="J1063" i="1"/>
  <c r="K1063" i="1" s="1"/>
  <c r="H1063" i="1"/>
  <c r="J1062" i="1"/>
  <c r="K1062" i="1" s="1"/>
  <c r="H1062" i="1"/>
  <c r="J1061" i="1"/>
  <c r="K1061" i="1" s="1"/>
  <c r="H1061" i="1"/>
  <c r="J1060" i="1"/>
  <c r="K1060" i="1" s="1"/>
  <c r="H1060" i="1"/>
  <c r="J1059" i="1"/>
  <c r="K1059" i="1" s="1"/>
  <c r="H1059" i="1"/>
  <c r="J1058" i="1"/>
  <c r="K1058" i="1" s="1"/>
  <c r="H1058" i="1"/>
  <c r="J1057" i="1"/>
  <c r="K1057" i="1" s="1"/>
  <c r="H1057" i="1"/>
  <c r="J1056" i="1"/>
  <c r="K1056" i="1" s="1"/>
  <c r="H1056" i="1"/>
  <c r="J1055" i="1"/>
  <c r="K1055" i="1" s="1"/>
  <c r="H1055" i="1"/>
  <c r="J1054" i="1"/>
  <c r="K1054" i="1" s="1"/>
  <c r="H1054" i="1"/>
  <c r="J1053" i="1"/>
  <c r="K1053" i="1" s="1"/>
  <c r="H1053" i="1"/>
  <c r="J1052" i="1"/>
  <c r="K1052" i="1" s="1"/>
  <c r="H1052" i="1"/>
  <c r="J1051" i="1"/>
  <c r="K1051" i="1" s="1"/>
  <c r="H1051" i="1"/>
  <c r="J1050" i="1"/>
  <c r="K1050" i="1" s="1"/>
  <c r="H1050" i="1"/>
  <c r="J1049" i="1"/>
  <c r="K1049" i="1" s="1"/>
  <c r="H1049" i="1"/>
  <c r="J1048" i="1"/>
  <c r="K1048" i="1" s="1"/>
  <c r="H1048" i="1"/>
  <c r="J1047" i="1"/>
  <c r="K1047" i="1" s="1"/>
  <c r="H1047" i="1"/>
  <c r="J1046" i="1"/>
  <c r="K1046" i="1" s="1"/>
  <c r="H1046" i="1"/>
  <c r="J1045" i="1"/>
  <c r="K1045" i="1" s="1"/>
  <c r="H1045" i="1"/>
  <c r="J1044" i="1"/>
  <c r="K1044" i="1" s="1"/>
  <c r="H1044" i="1"/>
  <c r="J1043" i="1"/>
  <c r="K1043" i="1" s="1"/>
  <c r="H1043" i="1"/>
  <c r="J1042" i="1"/>
  <c r="K1042" i="1" s="1"/>
  <c r="H1042" i="1"/>
  <c r="J1041" i="1"/>
  <c r="K1041" i="1" s="1"/>
  <c r="H1041" i="1"/>
  <c r="J1040" i="1"/>
  <c r="K1040" i="1" s="1"/>
  <c r="H1040" i="1"/>
  <c r="J1039" i="1"/>
  <c r="K1039" i="1" s="1"/>
  <c r="H1039" i="1"/>
  <c r="J1038" i="1"/>
  <c r="K1038" i="1" s="1"/>
  <c r="H1038" i="1"/>
  <c r="J1037" i="1"/>
  <c r="K1037" i="1" s="1"/>
  <c r="H1037" i="1"/>
  <c r="J1036" i="1"/>
  <c r="K1036" i="1" s="1"/>
  <c r="H1036" i="1"/>
  <c r="J1035" i="1"/>
  <c r="K1035" i="1" s="1"/>
  <c r="H1035" i="1"/>
  <c r="J1034" i="1"/>
  <c r="K1034" i="1" s="1"/>
  <c r="H1034" i="1"/>
  <c r="J1033" i="1"/>
  <c r="K1033" i="1" s="1"/>
  <c r="H1033" i="1"/>
  <c r="J1032" i="1"/>
  <c r="K1032" i="1" s="1"/>
  <c r="H1032" i="1"/>
  <c r="J1031" i="1"/>
  <c r="K1031" i="1" s="1"/>
  <c r="H1031" i="1"/>
  <c r="J1030" i="1"/>
  <c r="K1030" i="1" s="1"/>
  <c r="H1030" i="1"/>
  <c r="J1029" i="1"/>
  <c r="K1029" i="1" s="1"/>
  <c r="H1029" i="1"/>
  <c r="J1028" i="1"/>
  <c r="K1028" i="1" s="1"/>
  <c r="H1028" i="1"/>
  <c r="J1027" i="1"/>
  <c r="K1027" i="1" s="1"/>
  <c r="H1027" i="1"/>
  <c r="J1026" i="1"/>
  <c r="K1026" i="1" s="1"/>
  <c r="H1026" i="1"/>
  <c r="J1025" i="1"/>
  <c r="K1025" i="1" s="1"/>
  <c r="H1025" i="1"/>
  <c r="J1024" i="1"/>
  <c r="K1024" i="1" s="1"/>
  <c r="H1024" i="1"/>
  <c r="J1023" i="1"/>
  <c r="K1023" i="1" s="1"/>
  <c r="H1023" i="1"/>
  <c r="J1022" i="1"/>
  <c r="K1022" i="1" s="1"/>
  <c r="H1022" i="1"/>
  <c r="J1021" i="1"/>
  <c r="K1021" i="1" s="1"/>
  <c r="H1021" i="1"/>
  <c r="J1020" i="1"/>
  <c r="K1020" i="1" s="1"/>
  <c r="H1020" i="1"/>
  <c r="J1019" i="1"/>
  <c r="K1019" i="1" s="1"/>
  <c r="H1019" i="1"/>
  <c r="J1018" i="1"/>
  <c r="K1018" i="1" s="1"/>
  <c r="H1018" i="1"/>
  <c r="J1017" i="1"/>
  <c r="K1017" i="1" s="1"/>
  <c r="H1017" i="1"/>
  <c r="J1016" i="1"/>
  <c r="K1016" i="1" s="1"/>
  <c r="H1016" i="1"/>
  <c r="J1015" i="1"/>
  <c r="K1015" i="1" s="1"/>
  <c r="H1015" i="1"/>
  <c r="J1014" i="1"/>
  <c r="K1014" i="1" s="1"/>
  <c r="H1014" i="1"/>
  <c r="J1013" i="1"/>
  <c r="K1013" i="1" s="1"/>
  <c r="H1013" i="1"/>
  <c r="J1012" i="1"/>
  <c r="K1012" i="1" s="1"/>
  <c r="H1012" i="1"/>
  <c r="J1011" i="1"/>
  <c r="K1011" i="1" s="1"/>
  <c r="H1011" i="1"/>
  <c r="J1010" i="1"/>
  <c r="K1010" i="1" s="1"/>
  <c r="H1010" i="1"/>
  <c r="J1009" i="1"/>
  <c r="K1009" i="1" s="1"/>
  <c r="H1009" i="1"/>
  <c r="J1008" i="1"/>
  <c r="K1008" i="1" s="1"/>
  <c r="H1008" i="1"/>
  <c r="J1007" i="1"/>
  <c r="K1007" i="1" s="1"/>
  <c r="H1007" i="1"/>
  <c r="J1006" i="1"/>
  <c r="K1006" i="1" s="1"/>
  <c r="H1006" i="1"/>
  <c r="J1005" i="1"/>
  <c r="K1005" i="1" s="1"/>
  <c r="H1005" i="1"/>
  <c r="J1004" i="1"/>
  <c r="K1004" i="1" s="1"/>
  <c r="H1004" i="1"/>
  <c r="J1003" i="1"/>
  <c r="K1003" i="1" s="1"/>
  <c r="H1003" i="1"/>
  <c r="J1002" i="1"/>
  <c r="K1002" i="1" s="1"/>
  <c r="H1002" i="1"/>
  <c r="J1001" i="1"/>
  <c r="K1001" i="1" s="1"/>
  <c r="H1001" i="1"/>
  <c r="J1000" i="1"/>
  <c r="K1000" i="1" s="1"/>
  <c r="H1000" i="1"/>
  <c r="J999" i="1"/>
  <c r="K999" i="1" s="1"/>
  <c r="H999" i="1"/>
  <c r="J998" i="1"/>
  <c r="K998" i="1" s="1"/>
  <c r="H998" i="1"/>
  <c r="J997" i="1"/>
  <c r="K997" i="1" s="1"/>
  <c r="H997" i="1"/>
  <c r="J996" i="1"/>
  <c r="K996" i="1" s="1"/>
  <c r="H996" i="1"/>
  <c r="J995" i="1"/>
  <c r="K995" i="1" s="1"/>
  <c r="H995" i="1"/>
  <c r="J994" i="1"/>
  <c r="K994" i="1" s="1"/>
  <c r="H994" i="1"/>
  <c r="J993" i="1"/>
  <c r="K993" i="1" s="1"/>
  <c r="H993" i="1"/>
  <c r="J992" i="1"/>
  <c r="K992" i="1" s="1"/>
  <c r="H992" i="1"/>
  <c r="J991" i="1"/>
  <c r="K991" i="1" s="1"/>
  <c r="H991" i="1"/>
  <c r="J990" i="1"/>
  <c r="K990" i="1" s="1"/>
  <c r="H990" i="1"/>
  <c r="J989" i="1"/>
  <c r="K989" i="1" s="1"/>
  <c r="H989" i="1"/>
  <c r="J988" i="1"/>
  <c r="K988" i="1" s="1"/>
  <c r="H988" i="1"/>
  <c r="J987" i="1"/>
  <c r="K987" i="1" s="1"/>
  <c r="H987" i="1"/>
  <c r="J986" i="1"/>
  <c r="K986" i="1" s="1"/>
  <c r="H986" i="1"/>
  <c r="J985" i="1"/>
  <c r="K985" i="1" s="1"/>
  <c r="H985" i="1"/>
  <c r="J984" i="1"/>
  <c r="K984" i="1" s="1"/>
  <c r="H984" i="1"/>
  <c r="J983" i="1"/>
  <c r="K983" i="1" s="1"/>
  <c r="H983" i="1"/>
  <c r="J982" i="1"/>
  <c r="K982" i="1" s="1"/>
  <c r="H982" i="1"/>
  <c r="J981" i="1"/>
  <c r="K981" i="1" s="1"/>
  <c r="H981" i="1"/>
  <c r="J980" i="1"/>
  <c r="K980" i="1" s="1"/>
  <c r="H980" i="1"/>
  <c r="J979" i="1"/>
  <c r="K979" i="1" s="1"/>
  <c r="H979" i="1"/>
  <c r="J978" i="1"/>
  <c r="K978" i="1" s="1"/>
  <c r="H978" i="1"/>
  <c r="J977" i="1"/>
  <c r="K977" i="1" s="1"/>
  <c r="H977" i="1"/>
  <c r="J976" i="1"/>
  <c r="K976" i="1" s="1"/>
  <c r="H976" i="1"/>
  <c r="J975" i="1"/>
  <c r="K975" i="1" s="1"/>
  <c r="H975" i="1"/>
  <c r="J974" i="1"/>
  <c r="K974" i="1" s="1"/>
  <c r="H974" i="1"/>
  <c r="J973" i="1"/>
  <c r="K973" i="1" s="1"/>
  <c r="H973" i="1"/>
  <c r="J972" i="1"/>
  <c r="K972" i="1" s="1"/>
  <c r="H972" i="1"/>
  <c r="J971" i="1"/>
  <c r="K971" i="1" s="1"/>
  <c r="H971" i="1"/>
  <c r="J970" i="1"/>
  <c r="K970" i="1" s="1"/>
  <c r="H970" i="1"/>
  <c r="J969" i="1"/>
  <c r="K969" i="1" s="1"/>
  <c r="H969" i="1"/>
  <c r="J968" i="1"/>
  <c r="K968" i="1" s="1"/>
  <c r="H968" i="1"/>
  <c r="J967" i="1"/>
  <c r="K967" i="1" s="1"/>
  <c r="H967" i="1"/>
  <c r="J966" i="1"/>
  <c r="K966" i="1" s="1"/>
  <c r="H966" i="1"/>
  <c r="J965" i="1"/>
  <c r="K965" i="1" s="1"/>
  <c r="H965" i="1"/>
  <c r="J964" i="1"/>
  <c r="K964" i="1" s="1"/>
  <c r="H964" i="1"/>
  <c r="J963" i="1"/>
  <c r="K963" i="1" s="1"/>
  <c r="H963" i="1"/>
  <c r="J962" i="1"/>
  <c r="K962" i="1" s="1"/>
  <c r="H962" i="1"/>
  <c r="J961" i="1"/>
  <c r="K961" i="1" s="1"/>
  <c r="H961" i="1"/>
  <c r="J960" i="1"/>
  <c r="K960" i="1" s="1"/>
  <c r="H960" i="1"/>
  <c r="J959" i="1"/>
  <c r="K959" i="1" s="1"/>
  <c r="H959" i="1"/>
  <c r="J958" i="1"/>
  <c r="K958" i="1" s="1"/>
  <c r="H958" i="1"/>
  <c r="J957" i="1"/>
  <c r="K957" i="1" s="1"/>
  <c r="H957" i="1"/>
  <c r="J956" i="1"/>
  <c r="K956" i="1" s="1"/>
  <c r="H956" i="1"/>
  <c r="J955" i="1"/>
  <c r="K955" i="1" s="1"/>
  <c r="H955" i="1"/>
  <c r="J954" i="1"/>
  <c r="K954" i="1" s="1"/>
  <c r="H954" i="1"/>
  <c r="J953" i="1"/>
  <c r="K953" i="1" s="1"/>
  <c r="H953" i="1"/>
  <c r="J952" i="1"/>
  <c r="K952" i="1" s="1"/>
  <c r="H952" i="1"/>
  <c r="J951" i="1"/>
  <c r="K951" i="1" s="1"/>
  <c r="H951" i="1"/>
  <c r="J950" i="1"/>
  <c r="K950" i="1" s="1"/>
  <c r="H950" i="1"/>
  <c r="J949" i="1"/>
  <c r="K949" i="1" s="1"/>
  <c r="H949" i="1"/>
  <c r="J948" i="1"/>
  <c r="K948" i="1" s="1"/>
  <c r="H948" i="1"/>
  <c r="J947" i="1"/>
  <c r="K947" i="1" s="1"/>
  <c r="H947" i="1"/>
  <c r="J946" i="1"/>
  <c r="K946" i="1" s="1"/>
  <c r="H946" i="1"/>
  <c r="J945" i="1"/>
  <c r="K945" i="1" s="1"/>
  <c r="H945" i="1"/>
  <c r="J944" i="1"/>
  <c r="K944" i="1" s="1"/>
  <c r="H944" i="1"/>
  <c r="J943" i="1"/>
  <c r="K943" i="1" s="1"/>
  <c r="H943" i="1"/>
  <c r="J942" i="1"/>
  <c r="K942" i="1" s="1"/>
  <c r="H942" i="1"/>
  <c r="J941" i="1"/>
  <c r="K941" i="1" s="1"/>
  <c r="H941" i="1"/>
  <c r="J940" i="1"/>
  <c r="K940" i="1" s="1"/>
  <c r="H940" i="1"/>
  <c r="J939" i="1"/>
  <c r="K939" i="1" s="1"/>
  <c r="H939" i="1"/>
  <c r="J938" i="1"/>
  <c r="K938" i="1" s="1"/>
  <c r="H938" i="1"/>
  <c r="J937" i="1"/>
  <c r="K937" i="1" s="1"/>
  <c r="H937" i="1"/>
  <c r="J936" i="1"/>
  <c r="K936" i="1" s="1"/>
  <c r="H936" i="1"/>
  <c r="J935" i="1"/>
  <c r="K935" i="1" s="1"/>
  <c r="H935" i="1"/>
  <c r="J934" i="1"/>
  <c r="K934" i="1" s="1"/>
  <c r="H934" i="1"/>
  <c r="J933" i="1"/>
  <c r="K933" i="1" s="1"/>
  <c r="H933" i="1"/>
  <c r="J932" i="1"/>
  <c r="K932" i="1" s="1"/>
  <c r="H932" i="1"/>
  <c r="J931" i="1"/>
  <c r="K931" i="1" s="1"/>
  <c r="H931" i="1"/>
  <c r="J930" i="1"/>
  <c r="K930" i="1" s="1"/>
  <c r="H930" i="1"/>
  <c r="J929" i="1"/>
  <c r="K929" i="1" s="1"/>
  <c r="H929" i="1"/>
  <c r="J928" i="1"/>
  <c r="K928" i="1" s="1"/>
  <c r="H928" i="1"/>
  <c r="J927" i="1"/>
  <c r="K927" i="1" s="1"/>
  <c r="H927" i="1"/>
  <c r="J926" i="1"/>
  <c r="K926" i="1" s="1"/>
  <c r="H926" i="1"/>
  <c r="J925" i="1"/>
  <c r="K925" i="1" s="1"/>
  <c r="H925" i="1"/>
  <c r="J924" i="1"/>
  <c r="K924" i="1" s="1"/>
  <c r="H924" i="1"/>
  <c r="J923" i="1"/>
  <c r="K923" i="1" s="1"/>
  <c r="H923" i="1"/>
  <c r="J922" i="1"/>
  <c r="K922" i="1" s="1"/>
  <c r="H922" i="1"/>
  <c r="J921" i="1"/>
  <c r="K921" i="1" s="1"/>
  <c r="H921" i="1"/>
  <c r="J920" i="1"/>
  <c r="K920" i="1" s="1"/>
  <c r="H920" i="1"/>
  <c r="J919" i="1"/>
  <c r="K919" i="1" s="1"/>
  <c r="H919" i="1"/>
  <c r="J918" i="1"/>
  <c r="K918" i="1" s="1"/>
  <c r="H918" i="1"/>
  <c r="J917" i="1"/>
  <c r="K917" i="1" s="1"/>
  <c r="H917" i="1"/>
  <c r="J916" i="1"/>
  <c r="K916" i="1" s="1"/>
  <c r="H916" i="1"/>
  <c r="J915" i="1"/>
  <c r="K915" i="1" s="1"/>
  <c r="H915" i="1"/>
  <c r="J914" i="1"/>
  <c r="K914" i="1" s="1"/>
  <c r="H914" i="1"/>
  <c r="J913" i="1"/>
  <c r="K913" i="1" s="1"/>
  <c r="H913" i="1"/>
  <c r="J912" i="1"/>
  <c r="K912" i="1" s="1"/>
  <c r="H912" i="1"/>
  <c r="J911" i="1"/>
  <c r="K911" i="1" s="1"/>
  <c r="H911" i="1"/>
  <c r="J910" i="1"/>
  <c r="K910" i="1" s="1"/>
  <c r="H910" i="1"/>
  <c r="J909" i="1"/>
  <c r="K909" i="1" s="1"/>
  <c r="H909" i="1"/>
  <c r="J908" i="1"/>
  <c r="K908" i="1" s="1"/>
  <c r="H908" i="1"/>
  <c r="J907" i="1"/>
  <c r="K907" i="1" s="1"/>
  <c r="H907" i="1"/>
  <c r="J906" i="1"/>
  <c r="K906" i="1" s="1"/>
  <c r="H906" i="1"/>
  <c r="J905" i="1"/>
  <c r="K905" i="1" s="1"/>
  <c r="H905" i="1"/>
  <c r="J904" i="1"/>
  <c r="K904" i="1" s="1"/>
  <c r="H904" i="1"/>
  <c r="J903" i="1"/>
  <c r="K903" i="1" s="1"/>
  <c r="H903" i="1"/>
  <c r="J902" i="1"/>
  <c r="K902" i="1" s="1"/>
  <c r="H902" i="1"/>
  <c r="J901" i="1"/>
  <c r="K901" i="1" s="1"/>
  <c r="H901" i="1"/>
  <c r="J900" i="1"/>
  <c r="K900" i="1" s="1"/>
  <c r="H900" i="1"/>
  <c r="J899" i="1"/>
  <c r="K899" i="1" s="1"/>
  <c r="H899" i="1"/>
  <c r="J898" i="1"/>
  <c r="K898" i="1" s="1"/>
  <c r="H898" i="1"/>
  <c r="J897" i="1"/>
  <c r="K897" i="1" s="1"/>
  <c r="H897" i="1"/>
  <c r="J896" i="1"/>
  <c r="K896" i="1" s="1"/>
  <c r="H896" i="1"/>
  <c r="J2722" i="1"/>
  <c r="K2722" i="1" s="1"/>
  <c r="H2722" i="1"/>
  <c r="J2721" i="1"/>
  <c r="K2721" i="1" s="1"/>
  <c r="H2721" i="1"/>
  <c r="J2720" i="1"/>
  <c r="K2720" i="1" s="1"/>
  <c r="H2720" i="1"/>
  <c r="J2719" i="1"/>
  <c r="K2719" i="1" s="1"/>
  <c r="H2719" i="1"/>
  <c r="J2718" i="1"/>
  <c r="K2718" i="1" s="1"/>
  <c r="H2718" i="1"/>
  <c r="J2717" i="1"/>
  <c r="K2717" i="1" s="1"/>
  <c r="H2717" i="1"/>
  <c r="J2716" i="1"/>
  <c r="K2716" i="1" s="1"/>
  <c r="H2716" i="1"/>
  <c r="J2715" i="1"/>
  <c r="K2715" i="1" s="1"/>
  <c r="H2715" i="1"/>
  <c r="J2714" i="1"/>
  <c r="K2714" i="1" s="1"/>
  <c r="H2714" i="1"/>
  <c r="J2713" i="1"/>
  <c r="K2713" i="1" s="1"/>
  <c r="H2713" i="1"/>
  <c r="J2712" i="1"/>
  <c r="K2712" i="1" s="1"/>
  <c r="H2712" i="1"/>
  <c r="J2711" i="1"/>
  <c r="K2711" i="1" s="1"/>
  <c r="H2711" i="1"/>
  <c r="J2710" i="1"/>
  <c r="K2710" i="1" s="1"/>
  <c r="H2710" i="1"/>
  <c r="J2709" i="1"/>
  <c r="K2709" i="1" s="1"/>
  <c r="H2709" i="1"/>
  <c r="J2708" i="1"/>
  <c r="K2708" i="1" s="1"/>
  <c r="H2708" i="1"/>
  <c r="J2707" i="1"/>
  <c r="K2707" i="1" s="1"/>
  <c r="H2707" i="1"/>
  <c r="J2706" i="1"/>
  <c r="K2706" i="1" s="1"/>
  <c r="H2706" i="1"/>
  <c r="J2705" i="1"/>
  <c r="K2705" i="1" s="1"/>
  <c r="H2705" i="1"/>
  <c r="J2704" i="1"/>
  <c r="K2704" i="1" s="1"/>
  <c r="H2704" i="1"/>
  <c r="J2703" i="1"/>
  <c r="K2703" i="1" s="1"/>
  <c r="H2703" i="1"/>
  <c r="J2702" i="1"/>
  <c r="K2702" i="1" s="1"/>
  <c r="H2702" i="1"/>
  <c r="J2701" i="1"/>
  <c r="K2701" i="1" s="1"/>
  <c r="H2701" i="1"/>
  <c r="J2700" i="1"/>
  <c r="K2700" i="1" s="1"/>
  <c r="H2700" i="1"/>
  <c r="J2699" i="1"/>
  <c r="K2699" i="1" s="1"/>
  <c r="H2699" i="1"/>
  <c r="J2698" i="1"/>
  <c r="K2698" i="1" s="1"/>
  <c r="H2698" i="1"/>
  <c r="J2697" i="1"/>
  <c r="K2697" i="1" s="1"/>
  <c r="H2697" i="1"/>
  <c r="J2696" i="1"/>
  <c r="K2696" i="1" s="1"/>
  <c r="H2696" i="1"/>
  <c r="J2695" i="1"/>
  <c r="K2695" i="1" s="1"/>
  <c r="H2695" i="1"/>
  <c r="J2694" i="1"/>
  <c r="K2694" i="1" s="1"/>
  <c r="H2694" i="1"/>
  <c r="J2693" i="1"/>
  <c r="K2693" i="1" s="1"/>
  <c r="H2693" i="1"/>
  <c r="J2692" i="1"/>
  <c r="K2692" i="1" s="1"/>
  <c r="H2692" i="1"/>
  <c r="J2691" i="1"/>
  <c r="K2691" i="1" s="1"/>
  <c r="H2691" i="1"/>
  <c r="J2690" i="1"/>
  <c r="K2690" i="1" s="1"/>
  <c r="H2690" i="1"/>
  <c r="J2689" i="1"/>
  <c r="K2689" i="1" s="1"/>
  <c r="H2689" i="1"/>
  <c r="J2688" i="1"/>
  <c r="K2688" i="1" s="1"/>
  <c r="H2688" i="1"/>
  <c r="J2687" i="1"/>
  <c r="K2687" i="1" s="1"/>
  <c r="H2687" i="1"/>
  <c r="J2686" i="1"/>
  <c r="K2686" i="1" s="1"/>
  <c r="H2686" i="1"/>
  <c r="J2685" i="1"/>
  <c r="K2685" i="1" s="1"/>
  <c r="H2685" i="1"/>
  <c r="J2684" i="1"/>
  <c r="K2684" i="1" s="1"/>
  <c r="H2684" i="1"/>
  <c r="J2683" i="1"/>
  <c r="K2683" i="1" s="1"/>
  <c r="H2683" i="1"/>
  <c r="J2682" i="1"/>
  <c r="K2682" i="1" s="1"/>
  <c r="H2682" i="1"/>
  <c r="J2681" i="1"/>
  <c r="K2681" i="1" s="1"/>
  <c r="H2681" i="1"/>
  <c r="J2680" i="1"/>
  <c r="K2680" i="1" s="1"/>
  <c r="H2680" i="1"/>
  <c r="J2679" i="1"/>
  <c r="K2679" i="1" s="1"/>
  <c r="H2679" i="1"/>
  <c r="J2678" i="1"/>
  <c r="K2678" i="1" s="1"/>
  <c r="H2678" i="1"/>
  <c r="J2677" i="1"/>
  <c r="K2677" i="1" s="1"/>
  <c r="H2677" i="1"/>
  <c r="J2676" i="1"/>
  <c r="K2676" i="1" s="1"/>
  <c r="H2676" i="1"/>
  <c r="J2675" i="1"/>
  <c r="K2675" i="1" s="1"/>
  <c r="H2675" i="1"/>
  <c r="J2674" i="1"/>
  <c r="K2674" i="1" s="1"/>
  <c r="H2674" i="1"/>
  <c r="J2673" i="1"/>
  <c r="K2673" i="1" s="1"/>
  <c r="H2673" i="1"/>
  <c r="J2672" i="1"/>
  <c r="K2672" i="1" s="1"/>
  <c r="H2672" i="1"/>
  <c r="J2671" i="1"/>
  <c r="K2671" i="1" s="1"/>
  <c r="H2671" i="1"/>
  <c r="J2670" i="1"/>
  <c r="K2670" i="1" s="1"/>
  <c r="H2670" i="1"/>
  <c r="J2669" i="1"/>
  <c r="K2669" i="1" s="1"/>
  <c r="H2669" i="1"/>
  <c r="J2668" i="1"/>
  <c r="K2668" i="1" s="1"/>
  <c r="H2668" i="1"/>
  <c r="J2667" i="1"/>
  <c r="K2667" i="1" s="1"/>
  <c r="H2667" i="1"/>
  <c r="J2666" i="1"/>
  <c r="K2666" i="1" s="1"/>
  <c r="H2666" i="1"/>
  <c r="J2665" i="1"/>
  <c r="K2665" i="1" s="1"/>
  <c r="H2665" i="1"/>
  <c r="J2664" i="1"/>
  <c r="K2664" i="1" s="1"/>
  <c r="H2664" i="1"/>
  <c r="J2663" i="1"/>
  <c r="K2663" i="1" s="1"/>
  <c r="H2663" i="1"/>
  <c r="J2662" i="1"/>
  <c r="K2662" i="1" s="1"/>
  <c r="H2662" i="1"/>
  <c r="J2661" i="1"/>
  <c r="K2661" i="1" s="1"/>
  <c r="H2661" i="1"/>
  <c r="J2660" i="1"/>
  <c r="K2660" i="1" s="1"/>
  <c r="H2660" i="1"/>
  <c r="J2659" i="1"/>
  <c r="K2659" i="1" s="1"/>
  <c r="H2659" i="1"/>
  <c r="J2658" i="1"/>
  <c r="K2658" i="1" s="1"/>
  <c r="H2658" i="1"/>
  <c r="J2657" i="1"/>
  <c r="K2657" i="1" s="1"/>
  <c r="H2657" i="1"/>
  <c r="J2656" i="1"/>
  <c r="K2656" i="1" s="1"/>
  <c r="H2656" i="1"/>
  <c r="J2655" i="1"/>
  <c r="K2655" i="1" s="1"/>
  <c r="H2655" i="1"/>
  <c r="J2654" i="1"/>
  <c r="K2654" i="1" s="1"/>
  <c r="H2654" i="1"/>
  <c r="J2653" i="1"/>
  <c r="K2653" i="1" s="1"/>
  <c r="H2653" i="1"/>
  <c r="J2652" i="1"/>
  <c r="K2652" i="1" s="1"/>
  <c r="H2652" i="1"/>
  <c r="J2651" i="1"/>
  <c r="K2651" i="1" s="1"/>
  <c r="H2651" i="1"/>
  <c r="J2650" i="1"/>
  <c r="K2650" i="1" s="1"/>
  <c r="H2650" i="1"/>
  <c r="J2649" i="1"/>
  <c r="K2649" i="1" s="1"/>
  <c r="H2649" i="1"/>
  <c r="J2648" i="1"/>
  <c r="K2648" i="1" s="1"/>
  <c r="H2648" i="1"/>
  <c r="J2647" i="1"/>
  <c r="K2647" i="1" s="1"/>
  <c r="H2647" i="1"/>
  <c r="J2646" i="1"/>
  <c r="K2646" i="1" s="1"/>
  <c r="H2646" i="1"/>
  <c r="J2645" i="1"/>
  <c r="K2645" i="1" s="1"/>
  <c r="H2645" i="1"/>
  <c r="J2644" i="1"/>
  <c r="K2644" i="1" s="1"/>
  <c r="H2644" i="1"/>
  <c r="J2643" i="1"/>
  <c r="K2643" i="1" s="1"/>
  <c r="H2643" i="1"/>
  <c r="J2642" i="1"/>
  <c r="K2642" i="1" s="1"/>
  <c r="H2642" i="1"/>
  <c r="J2641" i="1"/>
  <c r="K2641" i="1" s="1"/>
  <c r="H2641" i="1"/>
  <c r="J2640" i="1"/>
  <c r="K2640" i="1" s="1"/>
  <c r="H2640" i="1"/>
  <c r="J2639" i="1"/>
  <c r="K2639" i="1" s="1"/>
  <c r="H2639" i="1"/>
  <c r="J2638" i="1"/>
  <c r="K2638" i="1" s="1"/>
  <c r="H2638" i="1"/>
  <c r="J2637" i="1"/>
  <c r="K2637" i="1" s="1"/>
  <c r="H2637" i="1"/>
  <c r="J2636" i="1"/>
  <c r="K2636" i="1" s="1"/>
  <c r="H2636" i="1"/>
  <c r="J2635" i="1"/>
  <c r="K2635" i="1" s="1"/>
  <c r="H2635" i="1"/>
  <c r="J2634" i="1"/>
  <c r="K2634" i="1" s="1"/>
  <c r="H2634" i="1"/>
  <c r="J2633" i="1"/>
  <c r="K2633" i="1" s="1"/>
  <c r="H2633" i="1"/>
  <c r="J2632" i="1"/>
  <c r="K2632" i="1" s="1"/>
  <c r="H2632" i="1"/>
  <c r="J2631" i="1"/>
  <c r="K2631" i="1" s="1"/>
  <c r="H2631" i="1"/>
  <c r="J2630" i="1"/>
  <c r="K2630" i="1" s="1"/>
  <c r="H2630" i="1"/>
  <c r="J2629" i="1"/>
  <c r="K2629" i="1" s="1"/>
  <c r="H2629" i="1"/>
  <c r="J2628" i="1"/>
  <c r="K2628" i="1" s="1"/>
  <c r="H2628" i="1"/>
  <c r="J2627" i="1"/>
  <c r="K2627" i="1" s="1"/>
  <c r="H2627" i="1"/>
  <c r="J2626" i="1"/>
  <c r="K2626" i="1" s="1"/>
  <c r="H2626" i="1"/>
  <c r="J2625" i="1"/>
  <c r="K2625" i="1" s="1"/>
  <c r="H2625" i="1"/>
  <c r="J2624" i="1"/>
  <c r="K2624" i="1" s="1"/>
  <c r="H2624" i="1"/>
  <c r="J2623" i="1"/>
  <c r="K2623" i="1" s="1"/>
  <c r="H2623" i="1"/>
  <c r="J2622" i="1"/>
  <c r="K2622" i="1" s="1"/>
  <c r="H2622" i="1"/>
  <c r="J2621" i="1"/>
  <c r="K2621" i="1" s="1"/>
  <c r="H2621" i="1"/>
  <c r="J2620" i="1"/>
  <c r="K2620" i="1" s="1"/>
  <c r="H2620" i="1"/>
  <c r="J2619" i="1"/>
  <c r="K2619" i="1" s="1"/>
  <c r="H2619" i="1"/>
  <c r="J2618" i="1"/>
  <c r="K2618" i="1" s="1"/>
  <c r="H2618" i="1"/>
  <c r="J2617" i="1"/>
  <c r="K2617" i="1" s="1"/>
  <c r="H2617" i="1"/>
  <c r="J2616" i="1"/>
  <c r="K2616" i="1" s="1"/>
  <c r="H2616" i="1"/>
  <c r="J2615" i="1"/>
  <c r="K2615" i="1" s="1"/>
  <c r="H2615" i="1"/>
  <c r="J2614" i="1"/>
  <c r="K2614" i="1" s="1"/>
  <c r="H2614" i="1"/>
  <c r="J2613" i="1"/>
  <c r="K2613" i="1" s="1"/>
  <c r="H2613" i="1"/>
  <c r="J2612" i="1"/>
  <c r="K2612" i="1" s="1"/>
  <c r="H2612" i="1"/>
  <c r="J2611" i="1"/>
  <c r="K2611" i="1" s="1"/>
  <c r="H2611" i="1"/>
  <c r="J2610" i="1"/>
  <c r="K2610" i="1" s="1"/>
  <c r="H2610" i="1"/>
  <c r="J2609" i="1"/>
  <c r="K2609" i="1" s="1"/>
  <c r="H2609" i="1"/>
  <c r="J2608" i="1"/>
  <c r="K2608" i="1" s="1"/>
  <c r="H2608" i="1"/>
  <c r="J2607" i="1"/>
  <c r="K2607" i="1" s="1"/>
  <c r="H2607" i="1"/>
  <c r="J2606" i="1"/>
  <c r="K2606" i="1" s="1"/>
  <c r="H2606" i="1"/>
  <c r="J2605" i="1"/>
  <c r="K2605" i="1" s="1"/>
  <c r="H2605" i="1"/>
  <c r="J2604" i="1"/>
  <c r="K2604" i="1" s="1"/>
  <c r="H2604" i="1"/>
  <c r="J2603" i="1"/>
  <c r="K2603" i="1" s="1"/>
  <c r="H2603" i="1"/>
  <c r="J2602" i="1"/>
  <c r="K2602" i="1" s="1"/>
  <c r="H2602" i="1"/>
  <c r="J2601" i="1"/>
  <c r="K2601" i="1" s="1"/>
  <c r="H2601" i="1"/>
  <c r="J2600" i="1"/>
  <c r="K2600" i="1" s="1"/>
  <c r="H2600" i="1"/>
  <c r="J2599" i="1"/>
  <c r="K2599" i="1" s="1"/>
  <c r="H2599" i="1"/>
  <c r="J2598" i="1"/>
  <c r="K2598" i="1" s="1"/>
  <c r="H2598" i="1"/>
  <c r="J2597" i="1"/>
  <c r="K2597" i="1" s="1"/>
  <c r="H2597" i="1"/>
  <c r="J2596" i="1"/>
  <c r="K2596" i="1" s="1"/>
  <c r="H2596" i="1"/>
  <c r="J2595" i="1"/>
  <c r="K2595" i="1" s="1"/>
  <c r="H2595" i="1"/>
  <c r="J2594" i="1"/>
  <c r="K2594" i="1" s="1"/>
  <c r="H2594" i="1"/>
  <c r="J2593" i="1"/>
  <c r="K2593" i="1" s="1"/>
  <c r="H2593" i="1"/>
  <c r="J2592" i="1"/>
  <c r="K2592" i="1" s="1"/>
  <c r="H2592" i="1"/>
  <c r="J2591" i="1"/>
  <c r="K2591" i="1" s="1"/>
  <c r="H2591" i="1"/>
  <c r="J2590" i="1"/>
  <c r="K2590" i="1" s="1"/>
  <c r="H2590" i="1"/>
  <c r="J2589" i="1"/>
  <c r="K2589" i="1" s="1"/>
  <c r="H2589" i="1"/>
  <c r="J2588" i="1"/>
  <c r="K2588" i="1" s="1"/>
  <c r="H2588" i="1"/>
  <c r="J2587" i="1"/>
  <c r="K2587" i="1" s="1"/>
  <c r="H2587" i="1"/>
  <c r="J2586" i="1"/>
  <c r="K2586" i="1" s="1"/>
  <c r="H2586" i="1"/>
  <c r="J2585" i="1"/>
  <c r="K2585" i="1" s="1"/>
  <c r="H2585" i="1"/>
  <c r="J2584" i="1"/>
  <c r="K2584" i="1" s="1"/>
  <c r="H2584" i="1"/>
  <c r="J2583" i="1"/>
  <c r="K2583" i="1" s="1"/>
  <c r="H2583" i="1"/>
  <c r="J2582" i="1"/>
  <c r="K2582" i="1" s="1"/>
  <c r="H2582" i="1"/>
  <c r="J2581" i="1"/>
  <c r="K2581" i="1" s="1"/>
  <c r="H2581" i="1"/>
  <c r="J2580" i="1"/>
  <c r="K2580" i="1" s="1"/>
  <c r="H2580" i="1"/>
  <c r="J2579" i="1"/>
  <c r="K2579" i="1" s="1"/>
  <c r="H2579" i="1"/>
  <c r="J2578" i="1"/>
  <c r="K2578" i="1" s="1"/>
  <c r="H2578" i="1"/>
  <c r="J2577" i="1"/>
  <c r="K2577" i="1" s="1"/>
  <c r="H2577" i="1"/>
  <c r="J2576" i="1"/>
  <c r="K2576" i="1" s="1"/>
  <c r="H2576" i="1"/>
  <c r="J2575" i="1"/>
  <c r="K2575" i="1" s="1"/>
  <c r="H2575" i="1"/>
  <c r="J2574" i="1"/>
  <c r="K2574" i="1" s="1"/>
  <c r="H2574" i="1"/>
  <c r="J2573" i="1"/>
  <c r="K2573" i="1" s="1"/>
  <c r="H2573" i="1"/>
  <c r="J2572" i="1"/>
  <c r="K2572" i="1" s="1"/>
  <c r="H2572" i="1"/>
  <c r="J2571" i="1"/>
  <c r="K2571" i="1" s="1"/>
  <c r="H2571" i="1"/>
  <c r="J2570" i="1"/>
  <c r="K2570" i="1" s="1"/>
  <c r="H2570" i="1"/>
  <c r="J2569" i="1"/>
  <c r="K2569" i="1" s="1"/>
  <c r="H2569" i="1"/>
  <c r="J2568" i="1"/>
  <c r="K2568" i="1" s="1"/>
  <c r="H2568" i="1"/>
  <c r="J2567" i="1"/>
  <c r="K2567" i="1" s="1"/>
  <c r="H2567" i="1"/>
  <c r="J2566" i="1"/>
  <c r="K2566" i="1" s="1"/>
  <c r="H2566" i="1"/>
  <c r="J2565" i="1"/>
  <c r="K2565" i="1" s="1"/>
  <c r="H2565" i="1"/>
  <c r="J2564" i="1"/>
  <c r="K2564" i="1" s="1"/>
  <c r="H2564" i="1"/>
  <c r="J2563" i="1"/>
  <c r="K2563" i="1" s="1"/>
  <c r="H2563" i="1"/>
  <c r="J2562" i="1"/>
  <c r="K2562" i="1" s="1"/>
  <c r="H2562" i="1"/>
  <c r="J2561" i="1"/>
  <c r="K2561" i="1" s="1"/>
  <c r="H2561" i="1"/>
  <c r="J2560" i="1"/>
  <c r="K2560" i="1" s="1"/>
  <c r="H2560" i="1"/>
  <c r="J2559" i="1"/>
  <c r="K2559" i="1" s="1"/>
  <c r="H2559" i="1"/>
  <c r="J2558" i="1"/>
  <c r="K2558" i="1" s="1"/>
  <c r="H2558" i="1"/>
  <c r="J2557" i="1"/>
  <c r="K2557" i="1" s="1"/>
  <c r="H2557" i="1"/>
  <c r="J2556" i="1"/>
  <c r="K2556" i="1" s="1"/>
  <c r="H2556" i="1"/>
  <c r="J2555" i="1"/>
  <c r="K2555" i="1" s="1"/>
  <c r="H2555" i="1"/>
  <c r="J2554" i="1"/>
  <c r="K2554" i="1" s="1"/>
  <c r="H2554" i="1"/>
  <c r="J2553" i="1"/>
  <c r="K2553" i="1" s="1"/>
  <c r="H2553" i="1"/>
  <c r="J2552" i="1"/>
  <c r="K2552" i="1" s="1"/>
  <c r="H2552" i="1"/>
  <c r="J2551" i="1"/>
  <c r="K2551" i="1" s="1"/>
  <c r="H2551" i="1"/>
  <c r="J2550" i="1"/>
  <c r="K2550" i="1" s="1"/>
  <c r="H2550" i="1"/>
  <c r="J2549" i="1"/>
  <c r="K2549" i="1" s="1"/>
  <c r="H2549" i="1"/>
  <c r="J2548" i="1"/>
  <c r="K2548" i="1" s="1"/>
  <c r="H2548" i="1"/>
  <c r="J2547" i="1"/>
  <c r="K2547" i="1" s="1"/>
  <c r="H2547" i="1"/>
  <c r="J2546" i="1"/>
  <c r="K2546" i="1" s="1"/>
  <c r="H2546" i="1"/>
  <c r="J2545" i="1"/>
  <c r="K2545" i="1" s="1"/>
  <c r="H2545" i="1"/>
  <c r="J2544" i="1"/>
  <c r="K2544" i="1" s="1"/>
  <c r="H2544" i="1"/>
  <c r="J2543" i="1"/>
  <c r="K2543" i="1" s="1"/>
  <c r="H2543" i="1"/>
  <c r="J2542" i="1"/>
  <c r="K2542" i="1" s="1"/>
  <c r="H2542" i="1"/>
  <c r="J2541" i="1"/>
  <c r="K2541" i="1" s="1"/>
  <c r="H2541" i="1"/>
  <c r="J2540" i="1"/>
  <c r="K2540" i="1" s="1"/>
  <c r="H2540" i="1"/>
  <c r="J2539" i="1"/>
  <c r="K2539" i="1" s="1"/>
  <c r="H2539" i="1"/>
  <c r="J2538" i="1"/>
  <c r="K2538" i="1" s="1"/>
  <c r="H2538" i="1"/>
  <c r="J2537" i="1"/>
  <c r="K2537" i="1" s="1"/>
  <c r="H2537" i="1"/>
  <c r="J2536" i="1"/>
  <c r="K2536" i="1" s="1"/>
  <c r="H2536" i="1"/>
  <c r="J2535" i="1"/>
  <c r="K2535" i="1" s="1"/>
  <c r="H2535" i="1"/>
  <c r="J2534" i="1"/>
  <c r="K2534" i="1" s="1"/>
  <c r="H2534" i="1"/>
  <c r="J2533" i="1"/>
  <c r="K2533" i="1" s="1"/>
  <c r="H2533" i="1"/>
  <c r="J2532" i="1"/>
  <c r="K2532" i="1" s="1"/>
  <c r="H2532" i="1"/>
  <c r="J2531" i="1"/>
  <c r="K2531" i="1" s="1"/>
  <c r="H2531" i="1"/>
  <c r="J2530" i="1"/>
  <c r="K2530" i="1" s="1"/>
  <c r="H2530" i="1"/>
  <c r="J2529" i="1"/>
  <c r="K2529" i="1" s="1"/>
  <c r="H2529" i="1"/>
  <c r="J2528" i="1"/>
  <c r="K2528" i="1" s="1"/>
  <c r="H2528" i="1"/>
  <c r="J2527" i="1"/>
  <c r="K2527" i="1" s="1"/>
  <c r="H2527" i="1"/>
  <c r="J2526" i="1"/>
  <c r="K2526" i="1" s="1"/>
  <c r="H2526" i="1"/>
  <c r="J2525" i="1"/>
  <c r="K2525" i="1" s="1"/>
  <c r="H2525" i="1"/>
  <c r="J2524" i="1"/>
  <c r="K2524" i="1" s="1"/>
  <c r="H2524" i="1"/>
  <c r="J2523" i="1"/>
  <c r="K2523" i="1" s="1"/>
  <c r="H2523" i="1"/>
  <c r="J2522" i="1"/>
  <c r="K2522" i="1" s="1"/>
  <c r="H2522" i="1"/>
  <c r="J2521" i="1"/>
  <c r="K2521" i="1" s="1"/>
  <c r="H2521" i="1"/>
  <c r="J2520" i="1"/>
  <c r="K2520" i="1" s="1"/>
  <c r="H2520" i="1"/>
  <c r="J2519" i="1"/>
  <c r="K2519" i="1" s="1"/>
  <c r="H2519" i="1"/>
  <c r="J2518" i="1"/>
  <c r="K2518" i="1" s="1"/>
  <c r="H2518" i="1"/>
  <c r="J2517" i="1"/>
  <c r="K2517" i="1" s="1"/>
  <c r="H2517" i="1"/>
  <c r="J2516" i="1"/>
  <c r="K2516" i="1" s="1"/>
  <c r="H2516" i="1"/>
  <c r="J2515" i="1"/>
  <c r="K2515" i="1" s="1"/>
  <c r="H2515" i="1"/>
  <c r="J2514" i="1"/>
  <c r="K2514" i="1" s="1"/>
  <c r="H2514" i="1"/>
  <c r="J2513" i="1"/>
  <c r="K2513" i="1" s="1"/>
  <c r="H2513" i="1"/>
  <c r="J2512" i="1"/>
  <c r="K2512" i="1" s="1"/>
  <c r="H2512" i="1"/>
  <c r="J2511" i="1"/>
  <c r="K2511" i="1" s="1"/>
  <c r="H2511" i="1"/>
  <c r="J2510" i="1"/>
  <c r="K2510" i="1" s="1"/>
  <c r="H2510" i="1"/>
  <c r="J2509" i="1"/>
  <c r="K2509" i="1" s="1"/>
  <c r="H2509" i="1"/>
  <c r="J2508" i="1"/>
  <c r="K2508" i="1" s="1"/>
  <c r="H2508" i="1"/>
  <c r="J2507" i="1"/>
  <c r="K2507" i="1" s="1"/>
  <c r="H2507" i="1"/>
  <c r="J2506" i="1"/>
  <c r="K2506" i="1" s="1"/>
  <c r="H2506" i="1"/>
  <c r="J2505" i="1"/>
  <c r="K2505" i="1" s="1"/>
  <c r="H2505" i="1"/>
  <c r="J2504" i="1"/>
  <c r="K2504" i="1" s="1"/>
  <c r="H2504" i="1"/>
  <c r="J2503" i="1"/>
  <c r="K2503" i="1" s="1"/>
  <c r="H2503" i="1"/>
  <c r="J2502" i="1"/>
  <c r="K2502" i="1" s="1"/>
  <c r="H2502" i="1"/>
  <c r="J2501" i="1"/>
  <c r="K2501" i="1" s="1"/>
  <c r="H2501" i="1"/>
  <c r="J2500" i="1"/>
  <c r="K2500" i="1" s="1"/>
  <c r="H2500" i="1"/>
  <c r="J2499" i="1"/>
  <c r="K2499" i="1" s="1"/>
  <c r="H2499" i="1"/>
  <c r="J2498" i="1"/>
  <c r="K2498" i="1" s="1"/>
  <c r="H2498" i="1"/>
  <c r="J2497" i="1"/>
  <c r="K2497" i="1" s="1"/>
  <c r="H2497" i="1"/>
  <c r="J2496" i="1"/>
  <c r="K2496" i="1" s="1"/>
  <c r="H2496" i="1"/>
  <c r="J2495" i="1"/>
  <c r="K2495" i="1" s="1"/>
  <c r="H2495" i="1"/>
  <c r="J2494" i="1"/>
  <c r="K2494" i="1" s="1"/>
  <c r="H2494" i="1"/>
  <c r="J2493" i="1"/>
  <c r="K2493" i="1" s="1"/>
  <c r="H2493" i="1"/>
  <c r="J2492" i="1"/>
  <c r="K2492" i="1" s="1"/>
  <c r="H2492" i="1"/>
  <c r="J2491" i="1"/>
  <c r="K2491" i="1" s="1"/>
  <c r="H2491" i="1"/>
  <c r="J2490" i="1"/>
  <c r="K2490" i="1" s="1"/>
  <c r="H2490" i="1"/>
  <c r="J2489" i="1"/>
  <c r="K2489" i="1" s="1"/>
  <c r="H2489" i="1"/>
  <c r="J2488" i="1"/>
  <c r="K2488" i="1" s="1"/>
  <c r="H2488" i="1"/>
  <c r="J2487" i="1"/>
  <c r="K2487" i="1" s="1"/>
  <c r="H2487" i="1"/>
  <c r="J2486" i="1"/>
  <c r="K2486" i="1" s="1"/>
  <c r="H2486" i="1"/>
  <c r="J2485" i="1"/>
  <c r="K2485" i="1" s="1"/>
  <c r="H2485" i="1"/>
  <c r="J2484" i="1"/>
  <c r="K2484" i="1" s="1"/>
  <c r="H2484" i="1"/>
  <c r="J2483" i="1"/>
  <c r="K2483" i="1" s="1"/>
  <c r="H2483" i="1"/>
  <c r="J2482" i="1"/>
  <c r="K2482" i="1" s="1"/>
  <c r="H2482" i="1"/>
  <c r="J2481" i="1"/>
  <c r="K2481" i="1" s="1"/>
  <c r="H2481" i="1"/>
  <c r="J2480" i="1"/>
  <c r="K2480" i="1" s="1"/>
  <c r="H2480" i="1"/>
  <c r="J2479" i="1"/>
  <c r="K2479" i="1" s="1"/>
  <c r="H2479" i="1"/>
  <c r="J2478" i="1"/>
  <c r="K2478" i="1" s="1"/>
  <c r="H2478" i="1"/>
  <c r="J2477" i="1"/>
  <c r="K2477" i="1" s="1"/>
  <c r="H2477" i="1"/>
  <c r="J2476" i="1"/>
  <c r="K2476" i="1" s="1"/>
  <c r="H2476" i="1"/>
  <c r="J2475" i="1"/>
  <c r="K2475" i="1" s="1"/>
  <c r="H2475" i="1"/>
  <c r="J2474" i="1"/>
  <c r="K2474" i="1" s="1"/>
  <c r="H2474" i="1"/>
  <c r="J2473" i="1"/>
  <c r="K2473" i="1" s="1"/>
  <c r="H2473" i="1"/>
  <c r="J2472" i="1"/>
  <c r="K2472" i="1" s="1"/>
  <c r="H2472" i="1"/>
  <c r="J2471" i="1"/>
  <c r="K2471" i="1" s="1"/>
  <c r="H2471" i="1"/>
  <c r="J2470" i="1"/>
  <c r="K2470" i="1" s="1"/>
  <c r="H2470" i="1"/>
  <c r="J2469" i="1"/>
  <c r="K2469" i="1" s="1"/>
  <c r="H2469" i="1"/>
  <c r="J2468" i="1"/>
  <c r="K2468" i="1" s="1"/>
  <c r="H2468" i="1"/>
  <c r="J2467" i="1"/>
  <c r="K2467" i="1" s="1"/>
  <c r="H2467" i="1"/>
  <c r="J2466" i="1"/>
  <c r="K2466" i="1" s="1"/>
  <c r="H2466" i="1"/>
  <c r="J2465" i="1"/>
  <c r="K2465" i="1" s="1"/>
  <c r="H2465" i="1"/>
  <c r="J2464" i="1"/>
  <c r="K2464" i="1" s="1"/>
  <c r="H2464" i="1"/>
  <c r="J2463" i="1"/>
  <c r="K2463" i="1" s="1"/>
  <c r="H2463" i="1"/>
  <c r="J2462" i="1"/>
  <c r="K2462" i="1" s="1"/>
  <c r="H2462" i="1"/>
  <c r="J2461" i="1"/>
  <c r="K2461" i="1" s="1"/>
  <c r="H2461" i="1"/>
  <c r="J2460" i="1"/>
  <c r="K2460" i="1" s="1"/>
  <c r="H2460" i="1"/>
  <c r="J2459" i="1"/>
  <c r="K2459" i="1" s="1"/>
  <c r="H2459" i="1"/>
  <c r="J2458" i="1"/>
  <c r="K2458" i="1" s="1"/>
  <c r="H2458" i="1"/>
  <c r="J2457" i="1"/>
  <c r="K2457" i="1" s="1"/>
  <c r="H2457" i="1"/>
  <c r="J2456" i="1"/>
  <c r="K2456" i="1" s="1"/>
  <c r="H2456" i="1"/>
  <c r="J2455" i="1"/>
  <c r="K2455" i="1" s="1"/>
  <c r="H2455" i="1"/>
  <c r="J2454" i="1"/>
  <c r="K2454" i="1" s="1"/>
  <c r="H2454" i="1"/>
  <c r="J2453" i="1"/>
  <c r="K2453" i="1" s="1"/>
  <c r="H2453" i="1"/>
  <c r="J2452" i="1"/>
  <c r="K2452" i="1" s="1"/>
  <c r="H2452" i="1"/>
  <c r="J2451" i="1"/>
  <c r="K2451" i="1" s="1"/>
  <c r="H2451" i="1"/>
  <c r="J2450" i="1"/>
  <c r="K2450" i="1" s="1"/>
  <c r="H2450" i="1"/>
  <c r="J2449" i="1"/>
  <c r="K2449" i="1" s="1"/>
  <c r="H2449" i="1"/>
  <c r="J2448" i="1"/>
  <c r="K2448" i="1" s="1"/>
  <c r="H2448" i="1"/>
  <c r="J2447" i="1"/>
  <c r="K2447" i="1" s="1"/>
  <c r="H2447" i="1"/>
  <c r="J2446" i="1"/>
  <c r="K2446" i="1" s="1"/>
  <c r="H2446" i="1"/>
  <c r="J2445" i="1"/>
  <c r="K2445" i="1" s="1"/>
  <c r="H2445" i="1"/>
  <c r="J2444" i="1"/>
  <c r="K2444" i="1" s="1"/>
  <c r="H2444" i="1"/>
  <c r="J2443" i="1"/>
  <c r="K2443" i="1" s="1"/>
  <c r="H2443" i="1"/>
  <c r="J2442" i="1"/>
  <c r="K2442" i="1" s="1"/>
  <c r="H2442" i="1"/>
  <c r="J2441" i="1"/>
  <c r="K2441" i="1" s="1"/>
  <c r="H2441" i="1"/>
  <c r="J2440" i="1"/>
  <c r="K2440" i="1" s="1"/>
  <c r="H2440" i="1"/>
  <c r="J2439" i="1"/>
  <c r="K2439" i="1" s="1"/>
  <c r="H2439" i="1"/>
  <c r="J2438" i="1"/>
  <c r="K2438" i="1" s="1"/>
  <c r="H2438" i="1"/>
  <c r="J2437" i="1"/>
  <c r="K2437" i="1" s="1"/>
  <c r="H2437" i="1"/>
  <c r="J2436" i="1"/>
  <c r="K2436" i="1" s="1"/>
  <c r="H2436" i="1"/>
  <c r="J2435" i="1"/>
  <c r="K2435" i="1" s="1"/>
  <c r="H2435" i="1"/>
  <c r="J2434" i="1"/>
  <c r="K2434" i="1" s="1"/>
  <c r="H2434" i="1"/>
  <c r="J2433" i="1"/>
  <c r="K2433" i="1" s="1"/>
  <c r="H2433" i="1"/>
  <c r="J2432" i="1"/>
  <c r="K2432" i="1" s="1"/>
  <c r="H2432" i="1"/>
  <c r="J2431" i="1"/>
  <c r="K2431" i="1" s="1"/>
  <c r="H2431" i="1"/>
  <c r="J2430" i="1"/>
  <c r="K2430" i="1" s="1"/>
  <c r="H2430" i="1"/>
  <c r="J2429" i="1"/>
  <c r="K2429" i="1" s="1"/>
  <c r="H2429" i="1"/>
  <c r="J2428" i="1"/>
  <c r="K2428" i="1" s="1"/>
  <c r="H2428" i="1"/>
  <c r="J2427" i="1"/>
  <c r="K2427" i="1" s="1"/>
  <c r="H2427" i="1"/>
  <c r="J2426" i="1"/>
  <c r="K2426" i="1" s="1"/>
  <c r="H2426" i="1"/>
  <c r="J2425" i="1"/>
  <c r="K2425" i="1" s="1"/>
  <c r="H2425" i="1"/>
  <c r="J2424" i="1"/>
  <c r="K2424" i="1" s="1"/>
  <c r="H2424" i="1"/>
  <c r="J2423" i="1"/>
  <c r="K2423" i="1" s="1"/>
  <c r="H2423" i="1"/>
  <c r="J2422" i="1"/>
  <c r="K2422" i="1" s="1"/>
  <c r="H2422" i="1"/>
  <c r="J2421" i="1"/>
  <c r="K2421" i="1" s="1"/>
  <c r="H2421" i="1"/>
  <c r="J2420" i="1"/>
  <c r="K2420" i="1" s="1"/>
  <c r="H2420" i="1"/>
  <c r="J2419" i="1"/>
  <c r="K2419" i="1" s="1"/>
  <c r="H2419" i="1"/>
  <c r="J2418" i="1"/>
  <c r="K2418" i="1" s="1"/>
  <c r="H2418" i="1"/>
  <c r="J2417" i="1"/>
  <c r="K2417" i="1" s="1"/>
  <c r="H2417" i="1"/>
  <c r="J2416" i="1"/>
  <c r="K2416" i="1" s="1"/>
  <c r="H2416" i="1"/>
  <c r="J2415" i="1"/>
  <c r="K2415" i="1" s="1"/>
  <c r="H2415" i="1"/>
  <c r="J2414" i="1"/>
  <c r="K2414" i="1" s="1"/>
  <c r="H2414" i="1"/>
  <c r="J2413" i="1"/>
  <c r="K2413" i="1" s="1"/>
  <c r="H2413" i="1"/>
  <c r="J2412" i="1"/>
  <c r="K2412" i="1" s="1"/>
  <c r="H2412" i="1"/>
  <c r="J2411" i="1"/>
  <c r="K2411" i="1" s="1"/>
  <c r="H2411" i="1"/>
  <c r="J2410" i="1"/>
  <c r="K2410" i="1" s="1"/>
  <c r="H2410" i="1"/>
  <c r="J2409" i="1"/>
  <c r="K2409" i="1" s="1"/>
  <c r="H2409" i="1"/>
  <c r="J2408" i="1"/>
  <c r="K2408" i="1" s="1"/>
  <c r="H2408" i="1"/>
  <c r="J2407" i="1"/>
  <c r="K2407" i="1" s="1"/>
  <c r="H2407" i="1"/>
  <c r="J2406" i="1"/>
  <c r="K2406" i="1" s="1"/>
  <c r="H2406" i="1"/>
  <c r="J2405" i="1"/>
  <c r="K2405" i="1" s="1"/>
  <c r="H2405" i="1"/>
  <c r="J2404" i="1"/>
  <c r="K2404" i="1" s="1"/>
  <c r="H2404" i="1"/>
  <c r="J2403" i="1"/>
  <c r="K2403" i="1" s="1"/>
  <c r="H2403" i="1"/>
  <c r="J2402" i="1"/>
  <c r="K2402" i="1" s="1"/>
  <c r="H2402" i="1"/>
  <c r="J2401" i="1"/>
  <c r="K2401" i="1" s="1"/>
  <c r="H2401" i="1"/>
  <c r="J2400" i="1"/>
  <c r="K2400" i="1" s="1"/>
  <c r="H2400" i="1"/>
  <c r="J2399" i="1"/>
  <c r="K2399" i="1" s="1"/>
  <c r="H2399" i="1"/>
  <c r="J2398" i="1"/>
  <c r="K2398" i="1" s="1"/>
  <c r="H2398" i="1"/>
  <c r="J2397" i="1"/>
  <c r="K2397" i="1" s="1"/>
  <c r="H2397" i="1"/>
  <c r="J2396" i="1"/>
  <c r="K2396" i="1" s="1"/>
  <c r="H2396" i="1"/>
  <c r="J2395" i="1"/>
  <c r="K2395" i="1" s="1"/>
  <c r="H2395" i="1"/>
  <c r="J2394" i="1"/>
  <c r="K2394" i="1" s="1"/>
  <c r="H2394" i="1"/>
  <c r="J2393" i="1"/>
  <c r="K2393" i="1" s="1"/>
  <c r="H2393" i="1"/>
  <c r="J2392" i="1"/>
  <c r="K2392" i="1" s="1"/>
  <c r="H2392" i="1"/>
  <c r="J2391" i="1"/>
  <c r="K2391" i="1" s="1"/>
  <c r="H2391" i="1"/>
  <c r="J2390" i="1"/>
  <c r="K2390" i="1" s="1"/>
  <c r="H2390" i="1"/>
  <c r="J2389" i="1"/>
  <c r="K2389" i="1" s="1"/>
  <c r="H2389" i="1"/>
  <c r="J2388" i="1"/>
  <c r="K2388" i="1" s="1"/>
  <c r="H2388" i="1"/>
  <c r="J2387" i="1"/>
  <c r="K2387" i="1" s="1"/>
  <c r="H2387" i="1"/>
  <c r="J2386" i="1"/>
  <c r="K2386" i="1" s="1"/>
  <c r="H2386" i="1"/>
  <c r="J2385" i="1"/>
  <c r="K2385" i="1" s="1"/>
  <c r="H2385" i="1"/>
  <c r="J2384" i="1"/>
  <c r="K2384" i="1" s="1"/>
  <c r="H2384" i="1"/>
  <c r="J2383" i="1"/>
  <c r="K2383" i="1" s="1"/>
  <c r="H2383" i="1"/>
  <c r="J2382" i="1"/>
  <c r="K2382" i="1" s="1"/>
  <c r="H2382" i="1"/>
  <c r="J2381" i="1"/>
  <c r="K2381" i="1" s="1"/>
  <c r="H2381" i="1"/>
  <c r="J2380" i="1"/>
  <c r="K2380" i="1" s="1"/>
  <c r="H2380" i="1"/>
  <c r="J2379" i="1"/>
  <c r="K2379" i="1" s="1"/>
  <c r="H2379" i="1"/>
  <c r="J2378" i="1"/>
  <c r="K2378" i="1" s="1"/>
  <c r="H2378" i="1"/>
  <c r="J2377" i="1"/>
  <c r="K2377" i="1" s="1"/>
  <c r="H2377" i="1"/>
  <c r="J2376" i="1"/>
  <c r="K2376" i="1" s="1"/>
  <c r="H2376" i="1"/>
  <c r="J2375" i="1"/>
  <c r="K2375" i="1" s="1"/>
  <c r="H2375" i="1"/>
  <c r="J2374" i="1"/>
  <c r="K2374" i="1" s="1"/>
  <c r="H2374" i="1"/>
  <c r="J2373" i="1"/>
  <c r="K2373" i="1" s="1"/>
  <c r="H2373" i="1"/>
  <c r="J2372" i="1"/>
  <c r="K2372" i="1" s="1"/>
  <c r="H2372" i="1"/>
  <c r="J2371" i="1"/>
  <c r="K2371" i="1" s="1"/>
  <c r="H2371" i="1"/>
  <c r="J2370" i="1"/>
  <c r="K2370" i="1" s="1"/>
  <c r="H2370" i="1"/>
  <c r="J2369" i="1"/>
  <c r="K2369" i="1" s="1"/>
  <c r="H2369" i="1"/>
  <c r="J2368" i="1"/>
  <c r="K2368" i="1" s="1"/>
  <c r="H2368" i="1"/>
  <c r="J2367" i="1"/>
  <c r="K2367" i="1" s="1"/>
  <c r="H2367" i="1"/>
  <c r="J2366" i="1"/>
  <c r="K2366" i="1" s="1"/>
  <c r="H2366" i="1"/>
  <c r="J2365" i="1"/>
  <c r="K2365" i="1" s="1"/>
  <c r="H2365" i="1"/>
  <c r="J2364" i="1"/>
  <c r="K2364" i="1" s="1"/>
  <c r="H2364" i="1"/>
  <c r="J2363" i="1"/>
  <c r="K2363" i="1" s="1"/>
  <c r="H2363" i="1"/>
  <c r="J2362" i="1"/>
  <c r="K2362" i="1" s="1"/>
  <c r="H2362" i="1"/>
  <c r="J2361" i="1"/>
  <c r="K2361" i="1" s="1"/>
  <c r="H2361" i="1"/>
  <c r="J2360" i="1"/>
  <c r="K2360" i="1" s="1"/>
  <c r="H2360" i="1"/>
  <c r="J2359" i="1"/>
  <c r="K2359" i="1" s="1"/>
  <c r="H2359" i="1"/>
  <c r="J2358" i="1"/>
  <c r="K2358" i="1" s="1"/>
  <c r="H2358" i="1"/>
  <c r="J2357" i="1"/>
  <c r="K2357" i="1" s="1"/>
  <c r="H2357" i="1"/>
  <c r="J530" i="1"/>
  <c r="K530" i="1" s="1"/>
  <c r="H530" i="1"/>
  <c r="J529" i="1"/>
  <c r="K529" i="1" s="1"/>
  <c r="H529" i="1"/>
  <c r="J528" i="1"/>
  <c r="K528" i="1" s="1"/>
  <c r="H528" i="1"/>
  <c r="J527" i="1"/>
  <c r="K527" i="1" s="1"/>
  <c r="H527" i="1"/>
  <c r="J526" i="1"/>
  <c r="K526" i="1" s="1"/>
  <c r="H526" i="1"/>
  <c r="J525" i="1"/>
  <c r="K525" i="1" s="1"/>
  <c r="H525" i="1"/>
  <c r="J524" i="1"/>
  <c r="K524" i="1" s="1"/>
  <c r="H524" i="1"/>
  <c r="J523" i="1"/>
  <c r="K523" i="1" s="1"/>
  <c r="H523" i="1"/>
  <c r="J522" i="1"/>
  <c r="K522" i="1" s="1"/>
  <c r="H522" i="1"/>
  <c r="J521" i="1"/>
  <c r="K521" i="1" s="1"/>
  <c r="H521" i="1"/>
  <c r="J520" i="1"/>
  <c r="K520" i="1" s="1"/>
  <c r="H520" i="1"/>
  <c r="J519" i="1"/>
  <c r="K519" i="1" s="1"/>
  <c r="H519" i="1"/>
  <c r="J518" i="1"/>
  <c r="K518" i="1" s="1"/>
  <c r="H518" i="1"/>
  <c r="J517" i="1"/>
  <c r="K517" i="1" s="1"/>
  <c r="H517" i="1"/>
  <c r="J516" i="1"/>
  <c r="K516" i="1" s="1"/>
  <c r="H516" i="1"/>
  <c r="J515" i="1"/>
  <c r="K515" i="1" s="1"/>
  <c r="H515" i="1"/>
  <c r="J514" i="1"/>
  <c r="K514" i="1" s="1"/>
  <c r="H514" i="1"/>
  <c r="J513" i="1"/>
  <c r="K513" i="1" s="1"/>
  <c r="H513" i="1"/>
  <c r="J512" i="1"/>
  <c r="K512" i="1" s="1"/>
  <c r="H512" i="1"/>
  <c r="J511" i="1"/>
  <c r="K511" i="1" s="1"/>
  <c r="H511" i="1"/>
  <c r="J510" i="1"/>
  <c r="K510" i="1" s="1"/>
  <c r="H510" i="1"/>
  <c r="J509" i="1"/>
  <c r="K509" i="1" s="1"/>
  <c r="H509" i="1"/>
  <c r="J508" i="1"/>
  <c r="K508" i="1" s="1"/>
  <c r="H508" i="1"/>
  <c r="J507" i="1"/>
  <c r="K507" i="1" s="1"/>
  <c r="H507" i="1"/>
  <c r="J506" i="1"/>
  <c r="K506" i="1" s="1"/>
  <c r="H506" i="1"/>
  <c r="J505" i="1"/>
  <c r="K505" i="1" s="1"/>
  <c r="H505" i="1"/>
  <c r="J504" i="1"/>
  <c r="K504" i="1" s="1"/>
  <c r="H504" i="1"/>
  <c r="J503" i="1"/>
  <c r="K503" i="1" s="1"/>
  <c r="H503" i="1"/>
  <c r="J502" i="1"/>
  <c r="K502" i="1" s="1"/>
  <c r="H502" i="1"/>
  <c r="J501" i="1"/>
  <c r="K501" i="1" s="1"/>
  <c r="H501" i="1"/>
  <c r="J500" i="1"/>
  <c r="K500" i="1" s="1"/>
  <c r="H500" i="1"/>
  <c r="J499" i="1"/>
  <c r="K499" i="1" s="1"/>
  <c r="H499" i="1"/>
  <c r="J498" i="1"/>
  <c r="K498" i="1" s="1"/>
  <c r="H498" i="1"/>
  <c r="J497" i="1"/>
  <c r="K497" i="1" s="1"/>
  <c r="H497" i="1"/>
  <c r="J496" i="1"/>
  <c r="K496" i="1" s="1"/>
  <c r="H496" i="1"/>
  <c r="J495" i="1"/>
  <c r="K495" i="1" s="1"/>
  <c r="H495" i="1"/>
  <c r="J494" i="1"/>
  <c r="K494" i="1" s="1"/>
  <c r="H494" i="1"/>
  <c r="J493" i="1"/>
  <c r="K493" i="1" s="1"/>
  <c r="H493" i="1"/>
  <c r="J492" i="1"/>
  <c r="K492" i="1" s="1"/>
  <c r="H492" i="1"/>
  <c r="J491" i="1"/>
  <c r="K491" i="1" s="1"/>
  <c r="H491" i="1"/>
  <c r="J490" i="1"/>
  <c r="K490" i="1" s="1"/>
  <c r="H490" i="1"/>
  <c r="J489" i="1"/>
  <c r="K489" i="1" s="1"/>
  <c r="H489" i="1"/>
  <c r="J488" i="1"/>
  <c r="K488" i="1" s="1"/>
  <c r="H488" i="1"/>
  <c r="J487" i="1"/>
  <c r="K487" i="1" s="1"/>
  <c r="H487" i="1"/>
  <c r="J486" i="1"/>
  <c r="K486" i="1" s="1"/>
  <c r="H486" i="1"/>
  <c r="J485" i="1"/>
  <c r="K485" i="1" s="1"/>
  <c r="H485" i="1"/>
  <c r="J484" i="1"/>
  <c r="K484" i="1" s="1"/>
  <c r="H484" i="1"/>
  <c r="J483" i="1"/>
  <c r="K483" i="1" s="1"/>
  <c r="H483" i="1"/>
  <c r="J482" i="1"/>
  <c r="K482" i="1" s="1"/>
  <c r="H482" i="1"/>
  <c r="J481" i="1"/>
  <c r="K481" i="1" s="1"/>
  <c r="H481" i="1"/>
  <c r="J480" i="1"/>
  <c r="K480" i="1" s="1"/>
  <c r="H480" i="1"/>
  <c r="J479" i="1"/>
  <c r="K479" i="1" s="1"/>
  <c r="H479" i="1"/>
  <c r="J478" i="1"/>
  <c r="K478" i="1" s="1"/>
  <c r="H478" i="1"/>
  <c r="J477" i="1"/>
  <c r="K477" i="1" s="1"/>
  <c r="H477" i="1"/>
  <c r="J476" i="1"/>
  <c r="K476" i="1" s="1"/>
  <c r="H476" i="1"/>
  <c r="J475" i="1"/>
  <c r="K475" i="1" s="1"/>
  <c r="H475" i="1"/>
  <c r="J474" i="1"/>
  <c r="K474" i="1" s="1"/>
  <c r="H474" i="1"/>
  <c r="J473" i="1"/>
  <c r="K473" i="1" s="1"/>
  <c r="H473" i="1"/>
  <c r="J472" i="1"/>
  <c r="K472" i="1" s="1"/>
  <c r="H472" i="1"/>
  <c r="J471" i="1"/>
  <c r="K471" i="1" s="1"/>
  <c r="H471" i="1"/>
  <c r="J470" i="1"/>
  <c r="K470" i="1" s="1"/>
  <c r="H470" i="1"/>
  <c r="J469" i="1"/>
  <c r="K469" i="1" s="1"/>
  <c r="H469" i="1"/>
  <c r="J468" i="1"/>
  <c r="K468" i="1" s="1"/>
  <c r="H468" i="1"/>
  <c r="J467" i="1"/>
  <c r="K467" i="1" s="1"/>
  <c r="H467" i="1"/>
  <c r="J466" i="1"/>
  <c r="K466" i="1" s="1"/>
  <c r="H466" i="1"/>
  <c r="J465" i="1"/>
  <c r="K465" i="1" s="1"/>
  <c r="H465" i="1"/>
  <c r="J464" i="1"/>
  <c r="K464" i="1" s="1"/>
  <c r="H464" i="1"/>
  <c r="J463" i="1"/>
  <c r="K463" i="1" s="1"/>
  <c r="H463" i="1"/>
  <c r="J462" i="1"/>
  <c r="K462" i="1" s="1"/>
  <c r="H462" i="1"/>
  <c r="J461" i="1"/>
  <c r="K461" i="1" s="1"/>
  <c r="H461" i="1"/>
  <c r="J460" i="1"/>
  <c r="K460" i="1" s="1"/>
  <c r="H460" i="1"/>
  <c r="J459" i="1"/>
  <c r="K459" i="1" s="1"/>
  <c r="H459" i="1"/>
  <c r="J458" i="1"/>
  <c r="K458" i="1" s="1"/>
  <c r="H458" i="1"/>
  <c r="J457" i="1"/>
  <c r="K457" i="1" s="1"/>
  <c r="H457" i="1"/>
  <c r="J456" i="1"/>
  <c r="K456" i="1" s="1"/>
  <c r="H456" i="1"/>
  <c r="J455" i="1"/>
  <c r="K455" i="1" s="1"/>
  <c r="H455" i="1"/>
  <c r="J454" i="1"/>
  <c r="K454" i="1" s="1"/>
  <c r="H454" i="1"/>
  <c r="J453" i="1"/>
  <c r="K453" i="1" s="1"/>
  <c r="H453" i="1"/>
  <c r="J452" i="1"/>
  <c r="K452" i="1" s="1"/>
  <c r="H452" i="1"/>
  <c r="J451" i="1"/>
  <c r="K451" i="1" s="1"/>
  <c r="H451" i="1"/>
  <c r="J450" i="1"/>
  <c r="K450" i="1" s="1"/>
  <c r="H450" i="1"/>
  <c r="J449" i="1"/>
  <c r="K449" i="1" s="1"/>
  <c r="H449" i="1"/>
  <c r="J448" i="1"/>
  <c r="K448" i="1" s="1"/>
  <c r="H448" i="1"/>
  <c r="J447" i="1"/>
  <c r="K447" i="1" s="1"/>
  <c r="H447" i="1"/>
  <c r="J446" i="1"/>
  <c r="K446" i="1" s="1"/>
  <c r="H446" i="1"/>
  <c r="J445" i="1"/>
  <c r="K445" i="1" s="1"/>
  <c r="H445" i="1"/>
  <c r="J444" i="1"/>
  <c r="K444" i="1" s="1"/>
  <c r="H444" i="1"/>
  <c r="J443" i="1"/>
  <c r="K443" i="1" s="1"/>
  <c r="H443" i="1"/>
  <c r="J442" i="1"/>
  <c r="K442" i="1" s="1"/>
  <c r="H442" i="1"/>
  <c r="J441" i="1"/>
  <c r="K441" i="1" s="1"/>
  <c r="H441" i="1"/>
  <c r="J440" i="1"/>
  <c r="K440" i="1" s="1"/>
  <c r="H440" i="1"/>
  <c r="J439" i="1"/>
  <c r="K439" i="1" s="1"/>
  <c r="H439" i="1"/>
  <c r="J438" i="1"/>
  <c r="K438" i="1" s="1"/>
  <c r="H438" i="1"/>
  <c r="J437" i="1"/>
  <c r="K437" i="1" s="1"/>
  <c r="H437" i="1"/>
  <c r="J436" i="1"/>
  <c r="K436" i="1" s="1"/>
  <c r="H436" i="1"/>
  <c r="J435" i="1"/>
  <c r="K435" i="1" s="1"/>
  <c r="H435" i="1"/>
  <c r="J434" i="1"/>
  <c r="K434" i="1" s="1"/>
  <c r="H434" i="1"/>
  <c r="J433" i="1"/>
  <c r="K433" i="1" s="1"/>
  <c r="H433" i="1"/>
  <c r="J432" i="1"/>
  <c r="K432" i="1" s="1"/>
  <c r="H432" i="1"/>
  <c r="J431" i="1"/>
  <c r="K431" i="1" s="1"/>
  <c r="H431" i="1"/>
  <c r="J430" i="1"/>
  <c r="K430" i="1" s="1"/>
  <c r="H430" i="1"/>
  <c r="J429" i="1"/>
  <c r="K429" i="1" s="1"/>
  <c r="H429" i="1"/>
  <c r="J428" i="1"/>
  <c r="K428" i="1" s="1"/>
  <c r="H428" i="1"/>
  <c r="J427" i="1"/>
  <c r="K427" i="1" s="1"/>
  <c r="H427" i="1"/>
  <c r="J426" i="1"/>
  <c r="K426" i="1" s="1"/>
  <c r="H426" i="1"/>
  <c r="J425" i="1"/>
  <c r="K425" i="1" s="1"/>
  <c r="H425" i="1"/>
  <c r="J424" i="1"/>
  <c r="K424" i="1" s="1"/>
  <c r="H424" i="1"/>
  <c r="J423" i="1"/>
  <c r="K423" i="1" s="1"/>
  <c r="H423" i="1"/>
  <c r="J422" i="1"/>
  <c r="K422" i="1" s="1"/>
  <c r="H422" i="1"/>
  <c r="J421" i="1"/>
  <c r="K421" i="1" s="1"/>
  <c r="H421" i="1"/>
  <c r="J420" i="1"/>
  <c r="K420" i="1" s="1"/>
  <c r="H420" i="1"/>
  <c r="J419" i="1"/>
  <c r="K419" i="1" s="1"/>
  <c r="H419" i="1"/>
  <c r="J418" i="1"/>
  <c r="K418" i="1" s="1"/>
  <c r="H418" i="1"/>
  <c r="J417" i="1"/>
  <c r="K417" i="1" s="1"/>
  <c r="H417" i="1"/>
  <c r="J416" i="1"/>
  <c r="K416" i="1" s="1"/>
  <c r="H416" i="1"/>
  <c r="J415" i="1"/>
  <c r="K415" i="1" s="1"/>
  <c r="H415" i="1"/>
  <c r="J414" i="1"/>
  <c r="K414" i="1" s="1"/>
  <c r="H414" i="1"/>
  <c r="J413" i="1"/>
  <c r="K413" i="1" s="1"/>
  <c r="H413" i="1"/>
  <c r="J412" i="1"/>
  <c r="K412" i="1" s="1"/>
  <c r="H412" i="1"/>
  <c r="J411" i="1"/>
  <c r="K411" i="1" s="1"/>
  <c r="H411" i="1"/>
  <c r="J410" i="1"/>
  <c r="K410" i="1" s="1"/>
  <c r="H410" i="1"/>
  <c r="J409" i="1"/>
  <c r="K409" i="1" s="1"/>
  <c r="H409" i="1"/>
  <c r="J408" i="1"/>
  <c r="K408" i="1" s="1"/>
  <c r="H408" i="1"/>
  <c r="J407" i="1"/>
  <c r="K407" i="1" s="1"/>
  <c r="H407" i="1"/>
  <c r="J406" i="1"/>
  <c r="K406" i="1" s="1"/>
  <c r="H406" i="1"/>
  <c r="J405" i="1"/>
  <c r="K405" i="1" s="1"/>
  <c r="H405" i="1"/>
  <c r="J404" i="1"/>
  <c r="K404" i="1" s="1"/>
  <c r="H404" i="1"/>
  <c r="J403" i="1"/>
  <c r="K403" i="1" s="1"/>
  <c r="H403" i="1"/>
  <c r="J402" i="1"/>
  <c r="K402" i="1" s="1"/>
  <c r="H402" i="1"/>
  <c r="J401" i="1"/>
  <c r="K401" i="1" s="1"/>
  <c r="H401" i="1"/>
  <c r="J400" i="1"/>
  <c r="K400" i="1" s="1"/>
  <c r="H400" i="1"/>
  <c r="J399" i="1"/>
  <c r="K399" i="1" s="1"/>
  <c r="H399" i="1"/>
  <c r="J398" i="1"/>
  <c r="K398" i="1" s="1"/>
  <c r="H398" i="1"/>
  <c r="J397" i="1"/>
  <c r="K397" i="1" s="1"/>
  <c r="H397" i="1"/>
  <c r="J396" i="1"/>
  <c r="K396" i="1" s="1"/>
  <c r="H396" i="1"/>
  <c r="J395" i="1"/>
  <c r="K395" i="1" s="1"/>
  <c r="H395" i="1"/>
  <c r="J394" i="1"/>
  <c r="K394" i="1" s="1"/>
  <c r="H394" i="1"/>
  <c r="J393" i="1"/>
  <c r="K393" i="1" s="1"/>
  <c r="H393" i="1"/>
  <c r="J392" i="1"/>
  <c r="K392" i="1" s="1"/>
  <c r="H392" i="1"/>
  <c r="J391" i="1"/>
  <c r="K391" i="1" s="1"/>
  <c r="H391" i="1"/>
  <c r="J390" i="1"/>
  <c r="K390" i="1" s="1"/>
  <c r="H390" i="1"/>
  <c r="J389" i="1"/>
  <c r="K389" i="1" s="1"/>
  <c r="H389" i="1"/>
  <c r="J388" i="1"/>
  <c r="K388" i="1" s="1"/>
  <c r="H388" i="1"/>
  <c r="J387" i="1"/>
  <c r="K387" i="1" s="1"/>
  <c r="H387" i="1"/>
  <c r="J386" i="1"/>
  <c r="K386" i="1" s="1"/>
  <c r="H386" i="1"/>
  <c r="J385" i="1"/>
  <c r="K385" i="1" s="1"/>
  <c r="H385" i="1"/>
  <c r="J384" i="1"/>
  <c r="K384" i="1" s="1"/>
  <c r="H384" i="1"/>
  <c r="J383" i="1"/>
  <c r="K383" i="1" s="1"/>
  <c r="H383" i="1"/>
  <c r="J382" i="1"/>
  <c r="K382" i="1" s="1"/>
  <c r="H382" i="1"/>
  <c r="J381" i="1"/>
  <c r="K381" i="1" s="1"/>
  <c r="H381" i="1"/>
  <c r="J380" i="1"/>
  <c r="K380" i="1" s="1"/>
  <c r="H380" i="1"/>
  <c r="J379" i="1"/>
  <c r="K379" i="1" s="1"/>
  <c r="H379" i="1"/>
  <c r="J378" i="1"/>
  <c r="K378" i="1" s="1"/>
  <c r="H378" i="1"/>
  <c r="J377" i="1"/>
  <c r="K377" i="1" s="1"/>
  <c r="H377" i="1"/>
  <c r="J376" i="1"/>
  <c r="K376" i="1" s="1"/>
  <c r="H376" i="1"/>
  <c r="J375" i="1"/>
  <c r="K375" i="1" s="1"/>
  <c r="H375" i="1"/>
  <c r="J374" i="1"/>
  <c r="K374" i="1" s="1"/>
  <c r="H374" i="1"/>
  <c r="J373" i="1"/>
  <c r="K373" i="1" s="1"/>
  <c r="H373" i="1"/>
  <c r="J372" i="1"/>
  <c r="K372" i="1" s="1"/>
  <c r="H372" i="1"/>
  <c r="J371" i="1"/>
  <c r="K371" i="1" s="1"/>
  <c r="H371" i="1"/>
  <c r="J370" i="1"/>
  <c r="K370" i="1" s="1"/>
  <c r="H370" i="1"/>
  <c r="J369" i="1"/>
  <c r="K369" i="1" s="1"/>
  <c r="H369" i="1"/>
  <c r="J368" i="1"/>
  <c r="K368" i="1" s="1"/>
  <c r="H368" i="1"/>
  <c r="J367" i="1"/>
  <c r="K367" i="1" s="1"/>
  <c r="H367" i="1"/>
  <c r="J366" i="1"/>
  <c r="K366" i="1" s="1"/>
  <c r="H366" i="1"/>
  <c r="J365" i="1"/>
  <c r="K365" i="1" s="1"/>
  <c r="H365" i="1"/>
  <c r="J364" i="1"/>
  <c r="K364" i="1" s="1"/>
  <c r="H364" i="1"/>
  <c r="J363" i="1"/>
  <c r="K363" i="1" s="1"/>
  <c r="H363" i="1"/>
  <c r="J362" i="1"/>
  <c r="K362" i="1" s="1"/>
  <c r="H362" i="1"/>
  <c r="J361" i="1"/>
  <c r="K361" i="1" s="1"/>
  <c r="H361" i="1"/>
  <c r="J360" i="1"/>
  <c r="K360" i="1" s="1"/>
  <c r="H360" i="1"/>
  <c r="J359" i="1"/>
  <c r="K359" i="1" s="1"/>
  <c r="H359" i="1"/>
  <c r="J358" i="1"/>
  <c r="K358" i="1" s="1"/>
  <c r="H358" i="1"/>
  <c r="J357" i="1"/>
  <c r="K357" i="1" s="1"/>
  <c r="H357" i="1"/>
  <c r="J356" i="1"/>
  <c r="K356" i="1" s="1"/>
  <c r="H356" i="1"/>
  <c r="J355" i="1"/>
  <c r="K355" i="1" s="1"/>
  <c r="H355" i="1"/>
  <c r="J354" i="1"/>
  <c r="K354" i="1" s="1"/>
  <c r="H354" i="1"/>
  <c r="J353" i="1"/>
  <c r="K353" i="1" s="1"/>
  <c r="H353" i="1"/>
  <c r="J352" i="1"/>
  <c r="K352" i="1" s="1"/>
  <c r="H352" i="1"/>
  <c r="J351" i="1"/>
  <c r="K351" i="1" s="1"/>
  <c r="H351" i="1"/>
  <c r="J350" i="1"/>
  <c r="K350" i="1" s="1"/>
  <c r="H350" i="1"/>
  <c r="J349" i="1"/>
  <c r="K349" i="1" s="1"/>
  <c r="H349" i="1"/>
  <c r="J348" i="1"/>
  <c r="K348" i="1" s="1"/>
  <c r="H348" i="1"/>
  <c r="J347" i="1"/>
  <c r="K347" i="1" s="1"/>
  <c r="H347" i="1"/>
  <c r="J346" i="1"/>
  <c r="K346" i="1" s="1"/>
  <c r="H346" i="1"/>
  <c r="J345" i="1"/>
  <c r="K345" i="1" s="1"/>
  <c r="H345" i="1"/>
  <c r="J344" i="1"/>
  <c r="K344" i="1" s="1"/>
  <c r="H344" i="1"/>
  <c r="J343" i="1"/>
  <c r="K343" i="1" s="1"/>
  <c r="H343" i="1"/>
  <c r="J342" i="1"/>
  <c r="K342" i="1" s="1"/>
  <c r="H342" i="1"/>
  <c r="J341" i="1"/>
  <c r="K341" i="1" s="1"/>
  <c r="H341" i="1"/>
  <c r="J340" i="1"/>
  <c r="K340" i="1" s="1"/>
  <c r="H340" i="1"/>
  <c r="J339" i="1"/>
  <c r="K339" i="1" s="1"/>
  <c r="H339" i="1"/>
  <c r="J338" i="1"/>
  <c r="K338" i="1" s="1"/>
  <c r="H338" i="1"/>
  <c r="J337" i="1"/>
  <c r="K337" i="1" s="1"/>
  <c r="H337" i="1"/>
  <c r="J336" i="1"/>
  <c r="K336" i="1" s="1"/>
  <c r="H336" i="1"/>
  <c r="J335" i="1"/>
  <c r="K335" i="1" s="1"/>
  <c r="H335" i="1"/>
  <c r="J334" i="1"/>
  <c r="K334" i="1" s="1"/>
  <c r="H334" i="1"/>
  <c r="J333" i="1"/>
  <c r="K333" i="1" s="1"/>
  <c r="H333" i="1"/>
  <c r="J332" i="1"/>
  <c r="K332" i="1" s="1"/>
  <c r="H332" i="1"/>
  <c r="J331" i="1"/>
  <c r="K331" i="1" s="1"/>
  <c r="H331" i="1"/>
  <c r="J330" i="1"/>
  <c r="K330" i="1" s="1"/>
  <c r="H330" i="1"/>
  <c r="J329" i="1"/>
  <c r="K329" i="1" s="1"/>
  <c r="H329" i="1"/>
  <c r="J328" i="1"/>
  <c r="K328" i="1" s="1"/>
  <c r="H328" i="1"/>
  <c r="J327" i="1"/>
  <c r="K327" i="1" s="1"/>
  <c r="H327" i="1"/>
  <c r="J326" i="1"/>
  <c r="K326" i="1" s="1"/>
  <c r="H326" i="1"/>
  <c r="J325" i="1"/>
  <c r="K325" i="1" s="1"/>
  <c r="H325" i="1"/>
  <c r="J324" i="1"/>
  <c r="K324" i="1" s="1"/>
  <c r="H324" i="1"/>
  <c r="J323" i="1"/>
  <c r="K323" i="1" s="1"/>
  <c r="H323" i="1"/>
  <c r="J322" i="1"/>
  <c r="K322" i="1" s="1"/>
  <c r="H322" i="1"/>
  <c r="J321" i="1"/>
  <c r="K321" i="1" s="1"/>
  <c r="H321" i="1"/>
  <c r="J320" i="1"/>
  <c r="K320" i="1" s="1"/>
  <c r="H320" i="1"/>
  <c r="J319" i="1"/>
  <c r="K319" i="1" s="1"/>
  <c r="H319" i="1"/>
  <c r="J318" i="1"/>
  <c r="K318" i="1" s="1"/>
  <c r="H318" i="1"/>
  <c r="J317" i="1"/>
  <c r="K317" i="1" s="1"/>
  <c r="H317" i="1"/>
  <c r="J316" i="1"/>
  <c r="K316" i="1" s="1"/>
  <c r="H316" i="1"/>
  <c r="J315" i="1"/>
  <c r="K315" i="1" s="1"/>
  <c r="H315" i="1"/>
  <c r="J314" i="1"/>
  <c r="K314" i="1" s="1"/>
  <c r="H314" i="1"/>
  <c r="J313" i="1"/>
  <c r="K313" i="1" s="1"/>
  <c r="H313" i="1"/>
  <c r="J312" i="1"/>
  <c r="K312" i="1" s="1"/>
  <c r="H312" i="1"/>
  <c r="J311" i="1"/>
  <c r="K311" i="1" s="1"/>
  <c r="H311" i="1"/>
  <c r="J310" i="1"/>
  <c r="K310" i="1" s="1"/>
  <c r="H310" i="1"/>
  <c r="J309" i="1"/>
  <c r="K309" i="1" s="1"/>
  <c r="H309" i="1"/>
  <c r="J308" i="1"/>
  <c r="K308" i="1" s="1"/>
  <c r="H308" i="1"/>
  <c r="J307" i="1"/>
  <c r="K307" i="1" s="1"/>
  <c r="H307" i="1"/>
  <c r="J306" i="1"/>
  <c r="K306" i="1" s="1"/>
  <c r="H306" i="1"/>
  <c r="J305" i="1"/>
  <c r="K305" i="1" s="1"/>
  <c r="H305" i="1"/>
  <c r="J304" i="1"/>
  <c r="K304" i="1" s="1"/>
  <c r="H304" i="1"/>
  <c r="J303" i="1"/>
  <c r="K303" i="1" s="1"/>
  <c r="H303" i="1"/>
  <c r="J302" i="1"/>
  <c r="K302" i="1" s="1"/>
  <c r="H302" i="1"/>
  <c r="J301" i="1"/>
  <c r="K301" i="1" s="1"/>
  <c r="H301" i="1"/>
  <c r="J300" i="1"/>
  <c r="K300" i="1" s="1"/>
  <c r="H300" i="1"/>
  <c r="J299" i="1"/>
  <c r="K299" i="1" s="1"/>
  <c r="H299" i="1"/>
  <c r="J298" i="1"/>
  <c r="K298" i="1" s="1"/>
  <c r="H298" i="1"/>
  <c r="J297" i="1"/>
  <c r="K297" i="1" s="1"/>
  <c r="H297" i="1"/>
  <c r="J296" i="1"/>
  <c r="K296" i="1" s="1"/>
  <c r="H296" i="1"/>
  <c r="J295" i="1"/>
  <c r="K295" i="1" s="1"/>
  <c r="H295" i="1"/>
  <c r="J294" i="1"/>
  <c r="K294" i="1" s="1"/>
  <c r="H294" i="1"/>
  <c r="J293" i="1"/>
  <c r="K293" i="1" s="1"/>
  <c r="H293" i="1"/>
  <c r="J292" i="1"/>
  <c r="K292" i="1" s="1"/>
  <c r="H292" i="1"/>
  <c r="J291" i="1"/>
  <c r="K291" i="1" s="1"/>
  <c r="H291" i="1"/>
  <c r="J290" i="1"/>
  <c r="K290" i="1" s="1"/>
  <c r="H290" i="1"/>
  <c r="J289" i="1"/>
  <c r="K289" i="1" s="1"/>
  <c r="H289" i="1"/>
  <c r="J288" i="1"/>
  <c r="K288" i="1" s="1"/>
  <c r="H288" i="1"/>
  <c r="J287" i="1"/>
  <c r="K287" i="1" s="1"/>
  <c r="H287" i="1"/>
  <c r="J286" i="1"/>
  <c r="K286" i="1" s="1"/>
  <c r="H286" i="1"/>
  <c r="J285" i="1"/>
  <c r="K285" i="1" s="1"/>
  <c r="H285" i="1"/>
  <c r="J284" i="1"/>
  <c r="K284" i="1" s="1"/>
  <c r="H284" i="1"/>
  <c r="J283" i="1"/>
  <c r="K283" i="1" s="1"/>
  <c r="H283" i="1"/>
  <c r="J282" i="1"/>
  <c r="K282" i="1" s="1"/>
  <c r="H282" i="1"/>
  <c r="J281" i="1"/>
  <c r="K281" i="1" s="1"/>
  <c r="H281" i="1"/>
  <c r="J280" i="1"/>
  <c r="K280" i="1" s="1"/>
  <c r="H280" i="1"/>
  <c r="J279" i="1"/>
  <c r="K279" i="1" s="1"/>
  <c r="H279" i="1"/>
  <c r="J278" i="1"/>
  <c r="K278" i="1" s="1"/>
  <c r="H278" i="1"/>
  <c r="J277" i="1"/>
  <c r="K277" i="1" s="1"/>
  <c r="H277" i="1"/>
  <c r="J276" i="1"/>
  <c r="K276" i="1" s="1"/>
  <c r="H276" i="1"/>
  <c r="J275" i="1"/>
  <c r="K275" i="1" s="1"/>
  <c r="H275" i="1"/>
  <c r="J274" i="1"/>
  <c r="K274" i="1" s="1"/>
  <c r="H274" i="1"/>
  <c r="J273" i="1"/>
  <c r="K273" i="1" s="1"/>
  <c r="H273" i="1"/>
  <c r="J272" i="1"/>
  <c r="K272" i="1" s="1"/>
  <c r="H272" i="1"/>
  <c r="J271" i="1"/>
  <c r="K271" i="1" s="1"/>
  <c r="H271" i="1"/>
  <c r="J270" i="1"/>
  <c r="K270" i="1" s="1"/>
  <c r="H270" i="1"/>
  <c r="J269" i="1"/>
  <c r="K269" i="1" s="1"/>
  <c r="H269" i="1"/>
  <c r="J268" i="1"/>
  <c r="K268" i="1" s="1"/>
  <c r="H268" i="1"/>
  <c r="J267" i="1"/>
  <c r="K267" i="1" s="1"/>
  <c r="H267" i="1"/>
  <c r="J266" i="1"/>
  <c r="K266" i="1" s="1"/>
  <c r="H266" i="1"/>
  <c r="J265" i="1"/>
  <c r="K265" i="1" s="1"/>
  <c r="H265" i="1"/>
  <c r="J264" i="1"/>
  <c r="K264" i="1" s="1"/>
  <c r="H264" i="1"/>
  <c r="J263" i="1"/>
  <c r="K263" i="1" s="1"/>
  <c r="H263" i="1"/>
  <c r="J262" i="1"/>
  <c r="K262" i="1" s="1"/>
  <c r="H262" i="1"/>
  <c r="J261" i="1"/>
  <c r="K261" i="1" s="1"/>
  <c r="H261" i="1"/>
  <c r="J260" i="1"/>
  <c r="K260" i="1" s="1"/>
  <c r="H260" i="1"/>
  <c r="J259" i="1"/>
  <c r="K259" i="1" s="1"/>
  <c r="H259" i="1"/>
  <c r="J258" i="1"/>
  <c r="K258" i="1" s="1"/>
  <c r="H258" i="1"/>
  <c r="J257" i="1"/>
  <c r="K257" i="1" s="1"/>
  <c r="H257" i="1"/>
  <c r="J256" i="1"/>
  <c r="K256" i="1" s="1"/>
  <c r="H256" i="1"/>
  <c r="J255" i="1"/>
  <c r="K255" i="1" s="1"/>
  <c r="H255" i="1"/>
  <c r="J254" i="1"/>
  <c r="K254" i="1" s="1"/>
  <c r="H254" i="1"/>
  <c r="J253" i="1"/>
  <c r="K253" i="1" s="1"/>
  <c r="H253" i="1"/>
  <c r="J252" i="1"/>
  <c r="K252" i="1" s="1"/>
  <c r="H252" i="1"/>
  <c r="J251" i="1"/>
  <c r="K251" i="1" s="1"/>
  <c r="H251" i="1"/>
  <c r="J250" i="1"/>
  <c r="K250" i="1" s="1"/>
  <c r="H250" i="1"/>
  <c r="J249" i="1"/>
  <c r="K249" i="1" s="1"/>
  <c r="H249" i="1"/>
  <c r="J248" i="1"/>
  <c r="K248" i="1" s="1"/>
  <c r="H248" i="1"/>
  <c r="J247" i="1"/>
  <c r="K247" i="1" s="1"/>
  <c r="H247" i="1"/>
  <c r="J246" i="1"/>
  <c r="K246" i="1" s="1"/>
  <c r="H246" i="1"/>
  <c r="J245" i="1"/>
  <c r="K245" i="1" s="1"/>
  <c r="H245" i="1"/>
  <c r="J244" i="1"/>
  <c r="K244" i="1" s="1"/>
  <c r="H244" i="1"/>
  <c r="J243" i="1"/>
  <c r="K243" i="1" s="1"/>
  <c r="H243" i="1"/>
  <c r="J242" i="1"/>
  <c r="K242" i="1" s="1"/>
  <c r="H242" i="1"/>
  <c r="J241" i="1"/>
  <c r="K241" i="1" s="1"/>
  <c r="H241" i="1"/>
  <c r="J240" i="1"/>
  <c r="K240" i="1" s="1"/>
  <c r="H240" i="1"/>
  <c r="J239" i="1"/>
  <c r="K239" i="1" s="1"/>
  <c r="H239" i="1"/>
  <c r="J238" i="1"/>
  <c r="K238" i="1" s="1"/>
  <c r="H238" i="1"/>
  <c r="J237" i="1"/>
  <c r="K237" i="1" s="1"/>
  <c r="H237" i="1"/>
  <c r="J236" i="1"/>
  <c r="K236" i="1" s="1"/>
  <c r="H236" i="1"/>
  <c r="J235" i="1"/>
  <c r="K235" i="1" s="1"/>
  <c r="H235" i="1"/>
  <c r="J234" i="1"/>
  <c r="K234" i="1" s="1"/>
  <c r="H234" i="1"/>
  <c r="J233" i="1"/>
  <c r="K233" i="1" s="1"/>
  <c r="H233" i="1"/>
  <c r="J232" i="1"/>
  <c r="K232" i="1" s="1"/>
  <c r="H232" i="1"/>
  <c r="J231" i="1"/>
  <c r="K231" i="1" s="1"/>
  <c r="H231" i="1"/>
  <c r="J230" i="1"/>
  <c r="K230" i="1" s="1"/>
  <c r="H230" i="1"/>
  <c r="J229" i="1"/>
  <c r="K229" i="1" s="1"/>
  <c r="H229" i="1"/>
  <c r="J228" i="1"/>
  <c r="K228" i="1" s="1"/>
  <c r="H228" i="1"/>
  <c r="J227" i="1"/>
  <c r="K227" i="1" s="1"/>
  <c r="H227" i="1"/>
  <c r="J226" i="1"/>
  <c r="K226" i="1" s="1"/>
  <c r="H226" i="1"/>
  <c r="J225" i="1"/>
  <c r="K225" i="1" s="1"/>
  <c r="H225" i="1"/>
  <c r="J224" i="1"/>
  <c r="K224" i="1" s="1"/>
  <c r="H224" i="1"/>
  <c r="J223" i="1"/>
  <c r="K223" i="1" s="1"/>
  <c r="H223" i="1"/>
  <c r="J222" i="1"/>
  <c r="K222" i="1" s="1"/>
  <c r="H222" i="1"/>
  <c r="J221" i="1"/>
  <c r="K221" i="1" s="1"/>
  <c r="H221" i="1"/>
  <c r="J220" i="1"/>
  <c r="K220" i="1" s="1"/>
  <c r="H220" i="1"/>
  <c r="J219" i="1"/>
  <c r="K219" i="1" s="1"/>
  <c r="H219" i="1"/>
  <c r="J218" i="1"/>
  <c r="K218" i="1" s="1"/>
  <c r="H218" i="1"/>
  <c r="J217" i="1"/>
  <c r="K217" i="1" s="1"/>
  <c r="H217" i="1"/>
  <c r="J216" i="1"/>
  <c r="K216" i="1" s="1"/>
  <c r="H216" i="1"/>
  <c r="J215" i="1"/>
  <c r="K215" i="1" s="1"/>
  <c r="H215" i="1"/>
  <c r="J214" i="1"/>
  <c r="K214" i="1" s="1"/>
  <c r="H214" i="1"/>
  <c r="J213" i="1"/>
  <c r="K213" i="1" s="1"/>
  <c r="H213" i="1"/>
  <c r="J212" i="1"/>
  <c r="K212" i="1" s="1"/>
  <c r="H212" i="1"/>
  <c r="J211" i="1"/>
  <c r="K211" i="1" s="1"/>
  <c r="H211" i="1"/>
  <c r="J210" i="1"/>
  <c r="K210" i="1" s="1"/>
  <c r="H210" i="1"/>
  <c r="J209" i="1"/>
  <c r="K209" i="1" s="1"/>
  <c r="H209" i="1"/>
  <c r="J208" i="1"/>
  <c r="K208" i="1" s="1"/>
  <c r="H208" i="1"/>
  <c r="J207" i="1"/>
  <c r="K207" i="1" s="1"/>
  <c r="H207" i="1"/>
  <c r="J206" i="1"/>
  <c r="K206" i="1" s="1"/>
  <c r="H206" i="1"/>
  <c r="J205" i="1"/>
  <c r="K205" i="1" s="1"/>
  <c r="H205" i="1"/>
  <c r="J204" i="1"/>
  <c r="K204" i="1" s="1"/>
  <c r="H204" i="1"/>
  <c r="J203" i="1"/>
  <c r="K203" i="1" s="1"/>
  <c r="H203" i="1"/>
  <c r="J202" i="1"/>
  <c r="K202" i="1" s="1"/>
  <c r="H202" i="1"/>
  <c r="J201" i="1"/>
  <c r="K201" i="1" s="1"/>
  <c r="H201" i="1"/>
  <c r="J200" i="1"/>
  <c r="K200" i="1" s="1"/>
  <c r="H200" i="1"/>
  <c r="J199" i="1"/>
  <c r="K199" i="1" s="1"/>
  <c r="H199" i="1"/>
  <c r="J198" i="1"/>
  <c r="K198" i="1" s="1"/>
  <c r="H198" i="1"/>
  <c r="J197" i="1"/>
  <c r="K197" i="1" s="1"/>
  <c r="H197" i="1"/>
  <c r="J196" i="1"/>
  <c r="K196" i="1" s="1"/>
  <c r="H196" i="1"/>
  <c r="J195" i="1"/>
  <c r="K195" i="1" s="1"/>
  <c r="H195" i="1"/>
  <c r="J194" i="1"/>
  <c r="K194" i="1" s="1"/>
  <c r="H194" i="1"/>
  <c r="J193" i="1"/>
  <c r="K193" i="1" s="1"/>
  <c r="H193" i="1"/>
  <c r="J192" i="1"/>
  <c r="K192" i="1" s="1"/>
  <c r="H192" i="1"/>
  <c r="J191" i="1"/>
  <c r="K191" i="1" s="1"/>
  <c r="H191" i="1"/>
  <c r="J190" i="1"/>
  <c r="K190" i="1" s="1"/>
  <c r="H190" i="1"/>
  <c r="J189" i="1"/>
  <c r="K189" i="1" s="1"/>
  <c r="H189" i="1"/>
  <c r="J188" i="1"/>
  <c r="K188" i="1" s="1"/>
  <c r="H188" i="1"/>
  <c r="J187" i="1"/>
  <c r="K187" i="1" s="1"/>
  <c r="H187" i="1"/>
  <c r="J186" i="1"/>
  <c r="K186" i="1" s="1"/>
  <c r="H186" i="1"/>
  <c r="J185" i="1"/>
  <c r="K185" i="1" s="1"/>
  <c r="H185" i="1"/>
  <c r="J184" i="1"/>
  <c r="K184" i="1" s="1"/>
  <c r="H184" i="1"/>
  <c r="J183" i="1"/>
  <c r="K183" i="1" s="1"/>
  <c r="H183" i="1"/>
  <c r="J182" i="1"/>
  <c r="K182" i="1" s="1"/>
  <c r="H182" i="1"/>
  <c r="J181" i="1"/>
  <c r="K181" i="1" s="1"/>
  <c r="H181" i="1"/>
  <c r="J180" i="1"/>
  <c r="K180" i="1" s="1"/>
  <c r="H180" i="1"/>
  <c r="J179" i="1"/>
  <c r="K179" i="1" s="1"/>
  <c r="H179" i="1"/>
  <c r="J178" i="1"/>
  <c r="K178" i="1" s="1"/>
  <c r="H178" i="1"/>
  <c r="J177" i="1"/>
  <c r="K177" i="1" s="1"/>
  <c r="H177" i="1"/>
  <c r="J176" i="1"/>
  <c r="K176" i="1" s="1"/>
  <c r="H176" i="1"/>
  <c r="J175" i="1"/>
  <c r="K175" i="1" s="1"/>
  <c r="H175" i="1"/>
  <c r="J174" i="1"/>
  <c r="K174" i="1" s="1"/>
  <c r="H174" i="1"/>
  <c r="J173" i="1"/>
  <c r="K173" i="1" s="1"/>
  <c r="H173" i="1"/>
  <c r="J172" i="1"/>
  <c r="K172" i="1" s="1"/>
  <c r="H172" i="1"/>
  <c r="J171" i="1"/>
  <c r="K171" i="1" s="1"/>
  <c r="H171" i="1"/>
  <c r="J170" i="1"/>
  <c r="K170" i="1" s="1"/>
  <c r="H170" i="1"/>
  <c r="J169" i="1"/>
  <c r="K169" i="1" s="1"/>
  <c r="H169" i="1"/>
  <c r="J168" i="1"/>
  <c r="K168" i="1" s="1"/>
  <c r="H168" i="1"/>
  <c r="J167" i="1"/>
  <c r="K167" i="1" s="1"/>
  <c r="H167" i="1"/>
  <c r="J166" i="1"/>
  <c r="K166" i="1" s="1"/>
  <c r="H166" i="1"/>
  <c r="J895" i="1"/>
  <c r="K895" i="1" s="1"/>
  <c r="H895" i="1"/>
  <c r="J894" i="1"/>
  <c r="K894" i="1" s="1"/>
  <c r="H894" i="1"/>
  <c r="J893" i="1"/>
  <c r="K893" i="1" s="1"/>
  <c r="H893" i="1"/>
  <c r="J892" i="1"/>
  <c r="K892" i="1" s="1"/>
  <c r="H892" i="1"/>
  <c r="J891" i="1"/>
  <c r="K891" i="1" s="1"/>
  <c r="H891" i="1"/>
  <c r="J890" i="1"/>
  <c r="K890" i="1" s="1"/>
  <c r="H890" i="1"/>
  <c r="J889" i="1"/>
  <c r="K889" i="1" s="1"/>
  <c r="H889" i="1"/>
  <c r="J888" i="1"/>
  <c r="K888" i="1" s="1"/>
  <c r="H888" i="1"/>
  <c r="J887" i="1"/>
  <c r="K887" i="1" s="1"/>
  <c r="H887" i="1"/>
  <c r="J886" i="1"/>
  <c r="K886" i="1" s="1"/>
  <c r="H886" i="1"/>
  <c r="J885" i="1"/>
  <c r="K885" i="1" s="1"/>
  <c r="H885" i="1"/>
  <c r="J884" i="1"/>
  <c r="K884" i="1" s="1"/>
  <c r="H884" i="1"/>
  <c r="J883" i="1"/>
  <c r="K883" i="1" s="1"/>
  <c r="H883" i="1"/>
  <c r="J882" i="1"/>
  <c r="K882" i="1" s="1"/>
  <c r="H882" i="1"/>
  <c r="J881" i="1"/>
  <c r="K881" i="1" s="1"/>
  <c r="H881" i="1"/>
  <c r="J880" i="1"/>
  <c r="K880" i="1" s="1"/>
  <c r="H880" i="1"/>
  <c r="J879" i="1"/>
  <c r="K879" i="1" s="1"/>
  <c r="H879" i="1"/>
  <c r="J878" i="1"/>
  <c r="K878" i="1" s="1"/>
  <c r="H878" i="1"/>
  <c r="J877" i="1"/>
  <c r="K877" i="1" s="1"/>
  <c r="H877" i="1"/>
  <c r="J876" i="1"/>
  <c r="K876" i="1" s="1"/>
  <c r="H876" i="1"/>
  <c r="J875" i="1"/>
  <c r="K875" i="1" s="1"/>
  <c r="H875" i="1"/>
  <c r="J874" i="1"/>
  <c r="K874" i="1" s="1"/>
  <c r="H874" i="1"/>
  <c r="J873" i="1"/>
  <c r="K873" i="1" s="1"/>
  <c r="H873" i="1"/>
  <c r="J872" i="1"/>
  <c r="K872" i="1" s="1"/>
  <c r="H872" i="1"/>
  <c r="J871" i="1"/>
  <c r="K871" i="1" s="1"/>
  <c r="H871" i="1"/>
  <c r="J870" i="1"/>
  <c r="K870" i="1" s="1"/>
  <c r="H870" i="1"/>
  <c r="J869" i="1"/>
  <c r="K869" i="1" s="1"/>
  <c r="H869" i="1"/>
  <c r="J868" i="1"/>
  <c r="K868" i="1" s="1"/>
  <c r="H868" i="1"/>
  <c r="J867" i="1"/>
  <c r="K867" i="1" s="1"/>
  <c r="H867" i="1"/>
  <c r="J866" i="1"/>
  <c r="K866" i="1" s="1"/>
  <c r="H866" i="1"/>
  <c r="J865" i="1"/>
  <c r="K865" i="1" s="1"/>
  <c r="H865" i="1"/>
  <c r="J864" i="1"/>
  <c r="K864" i="1" s="1"/>
  <c r="H864" i="1"/>
  <c r="J863" i="1"/>
  <c r="K863" i="1" s="1"/>
  <c r="H863" i="1"/>
  <c r="J862" i="1"/>
  <c r="K862" i="1" s="1"/>
  <c r="H862" i="1"/>
  <c r="J861" i="1"/>
  <c r="K861" i="1" s="1"/>
  <c r="H861" i="1"/>
  <c r="J860" i="1"/>
  <c r="K860" i="1" s="1"/>
  <c r="H860" i="1"/>
  <c r="J859" i="1"/>
  <c r="K859" i="1" s="1"/>
  <c r="H859" i="1"/>
  <c r="J858" i="1"/>
  <c r="K858" i="1" s="1"/>
  <c r="H858" i="1"/>
  <c r="J857" i="1"/>
  <c r="K857" i="1" s="1"/>
  <c r="H857" i="1"/>
  <c r="J856" i="1"/>
  <c r="K856" i="1" s="1"/>
  <c r="H856" i="1"/>
  <c r="J855" i="1"/>
  <c r="K855" i="1" s="1"/>
  <c r="H855" i="1"/>
  <c r="J854" i="1"/>
  <c r="K854" i="1" s="1"/>
  <c r="H854" i="1"/>
  <c r="J853" i="1"/>
  <c r="K853" i="1" s="1"/>
  <c r="H853" i="1"/>
  <c r="J852" i="1"/>
  <c r="K852" i="1" s="1"/>
  <c r="H852" i="1"/>
  <c r="J851" i="1"/>
  <c r="K851" i="1" s="1"/>
  <c r="H851" i="1"/>
  <c r="J850" i="1"/>
  <c r="K850" i="1" s="1"/>
  <c r="H850" i="1"/>
  <c r="J849" i="1"/>
  <c r="K849" i="1" s="1"/>
  <c r="H849" i="1"/>
  <c r="J848" i="1"/>
  <c r="K848" i="1" s="1"/>
  <c r="H848" i="1"/>
  <c r="J847" i="1"/>
  <c r="K847" i="1" s="1"/>
  <c r="H847" i="1"/>
  <c r="J846" i="1"/>
  <c r="K846" i="1" s="1"/>
  <c r="H846" i="1"/>
  <c r="J845" i="1"/>
  <c r="K845" i="1" s="1"/>
  <c r="H845" i="1"/>
  <c r="J844" i="1"/>
  <c r="K844" i="1" s="1"/>
  <c r="H844" i="1"/>
  <c r="J843" i="1"/>
  <c r="K843" i="1" s="1"/>
  <c r="H843" i="1"/>
  <c r="J842" i="1"/>
  <c r="K842" i="1" s="1"/>
  <c r="H842" i="1"/>
  <c r="J841" i="1"/>
  <c r="K841" i="1" s="1"/>
  <c r="H841" i="1"/>
  <c r="J840" i="1"/>
  <c r="K840" i="1" s="1"/>
  <c r="H840" i="1"/>
  <c r="J839" i="1"/>
  <c r="K839" i="1" s="1"/>
  <c r="H839" i="1"/>
  <c r="J838" i="1"/>
  <c r="K838" i="1" s="1"/>
  <c r="H838" i="1"/>
  <c r="J837" i="1"/>
  <c r="K837" i="1" s="1"/>
  <c r="H837" i="1"/>
  <c r="J836" i="1"/>
  <c r="K836" i="1" s="1"/>
  <c r="H836" i="1"/>
  <c r="J835" i="1"/>
  <c r="K835" i="1" s="1"/>
  <c r="H835" i="1"/>
  <c r="J834" i="1"/>
  <c r="K834" i="1" s="1"/>
  <c r="H834" i="1"/>
  <c r="J833" i="1"/>
  <c r="K833" i="1" s="1"/>
  <c r="H833" i="1"/>
  <c r="J832" i="1"/>
  <c r="K832" i="1" s="1"/>
  <c r="H832" i="1"/>
  <c r="J831" i="1"/>
  <c r="K831" i="1" s="1"/>
  <c r="H831" i="1"/>
  <c r="J830" i="1"/>
  <c r="K830" i="1" s="1"/>
  <c r="H830" i="1"/>
  <c r="J829" i="1"/>
  <c r="K829" i="1" s="1"/>
  <c r="H829" i="1"/>
  <c r="J828" i="1"/>
  <c r="K828" i="1" s="1"/>
  <c r="H828" i="1"/>
  <c r="J827" i="1"/>
  <c r="K827" i="1" s="1"/>
  <c r="H827" i="1"/>
  <c r="J826" i="1"/>
  <c r="K826" i="1" s="1"/>
  <c r="H826" i="1"/>
  <c r="J825" i="1"/>
  <c r="K825" i="1" s="1"/>
  <c r="H825" i="1"/>
  <c r="J824" i="1"/>
  <c r="K824" i="1" s="1"/>
  <c r="H824" i="1"/>
  <c r="J823" i="1"/>
  <c r="K823" i="1" s="1"/>
  <c r="H823" i="1"/>
  <c r="J822" i="1"/>
  <c r="K822" i="1" s="1"/>
  <c r="H822" i="1"/>
  <c r="J821" i="1"/>
  <c r="K821" i="1" s="1"/>
  <c r="H821" i="1"/>
  <c r="J820" i="1"/>
  <c r="K820" i="1" s="1"/>
  <c r="H820" i="1"/>
  <c r="J819" i="1"/>
  <c r="K819" i="1" s="1"/>
  <c r="H819" i="1"/>
  <c r="J818" i="1"/>
  <c r="K818" i="1" s="1"/>
  <c r="H818" i="1"/>
  <c r="J817" i="1"/>
  <c r="K817" i="1" s="1"/>
  <c r="H817" i="1"/>
  <c r="J816" i="1"/>
  <c r="K816" i="1" s="1"/>
  <c r="H816" i="1"/>
  <c r="J815" i="1"/>
  <c r="K815" i="1" s="1"/>
  <c r="H815" i="1"/>
  <c r="J814" i="1"/>
  <c r="K814" i="1" s="1"/>
  <c r="H814" i="1"/>
  <c r="J813" i="1"/>
  <c r="K813" i="1" s="1"/>
  <c r="H813" i="1"/>
  <c r="J812" i="1"/>
  <c r="K812" i="1" s="1"/>
  <c r="H812" i="1"/>
  <c r="J811" i="1"/>
  <c r="K811" i="1" s="1"/>
  <c r="H811" i="1"/>
  <c r="J810" i="1"/>
  <c r="K810" i="1" s="1"/>
  <c r="H810" i="1"/>
  <c r="J809" i="1"/>
  <c r="K809" i="1" s="1"/>
  <c r="H809" i="1"/>
  <c r="J808" i="1"/>
  <c r="K808" i="1" s="1"/>
  <c r="H808" i="1"/>
  <c r="J807" i="1"/>
  <c r="K807" i="1" s="1"/>
  <c r="H807" i="1"/>
  <c r="J806" i="1"/>
  <c r="K806" i="1" s="1"/>
  <c r="H806" i="1"/>
  <c r="J805" i="1"/>
  <c r="K805" i="1" s="1"/>
  <c r="H805" i="1"/>
  <c r="J804" i="1"/>
  <c r="K804" i="1" s="1"/>
  <c r="H804" i="1"/>
  <c r="J803" i="1"/>
  <c r="K803" i="1" s="1"/>
  <c r="H803" i="1"/>
  <c r="J802" i="1"/>
  <c r="K802" i="1" s="1"/>
  <c r="H802" i="1"/>
  <c r="J801" i="1"/>
  <c r="K801" i="1" s="1"/>
  <c r="H801" i="1"/>
  <c r="J800" i="1"/>
  <c r="K800" i="1" s="1"/>
  <c r="H800" i="1"/>
  <c r="J799" i="1"/>
  <c r="K799" i="1" s="1"/>
  <c r="H799" i="1"/>
  <c r="J798" i="1"/>
  <c r="K798" i="1" s="1"/>
  <c r="H798" i="1"/>
  <c r="J797" i="1"/>
  <c r="K797" i="1" s="1"/>
  <c r="H797" i="1"/>
  <c r="J796" i="1"/>
  <c r="K796" i="1" s="1"/>
  <c r="H796" i="1"/>
  <c r="J795" i="1"/>
  <c r="K795" i="1" s="1"/>
  <c r="H795" i="1"/>
  <c r="J794" i="1"/>
  <c r="K794" i="1" s="1"/>
  <c r="H794" i="1"/>
  <c r="J793" i="1"/>
  <c r="K793" i="1" s="1"/>
  <c r="H793" i="1"/>
  <c r="J792" i="1"/>
  <c r="K792" i="1" s="1"/>
  <c r="H792" i="1"/>
  <c r="J791" i="1"/>
  <c r="K791" i="1" s="1"/>
  <c r="H791" i="1"/>
  <c r="J790" i="1"/>
  <c r="K790" i="1" s="1"/>
  <c r="H790" i="1"/>
  <c r="J789" i="1"/>
  <c r="K789" i="1" s="1"/>
  <c r="H789" i="1"/>
  <c r="J788" i="1"/>
  <c r="K788" i="1" s="1"/>
  <c r="H788" i="1"/>
  <c r="J787" i="1"/>
  <c r="K787" i="1" s="1"/>
  <c r="H787" i="1"/>
  <c r="J786" i="1"/>
  <c r="K786" i="1" s="1"/>
  <c r="H786" i="1"/>
  <c r="J785" i="1"/>
  <c r="K785" i="1" s="1"/>
  <c r="H785" i="1"/>
  <c r="J784" i="1"/>
  <c r="K784" i="1" s="1"/>
  <c r="H784" i="1"/>
  <c r="J783" i="1"/>
  <c r="K783" i="1" s="1"/>
  <c r="H783" i="1"/>
  <c r="J782" i="1"/>
  <c r="K782" i="1" s="1"/>
  <c r="H782" i="1"/>
  <c r="J781" i="1"/>
  <c r="K781" i="1" s="1"/>
  <c r="H781" i="1"/>
  <c r="J780" i="1"/>
  <c r="K780" i="1" s="1"/>
  <c r="H780" i="1"/>
  <c r="J779" i="1"/>
  <c r="K779" i="1" s="1"/>
  <c r="H779" i="1"/>
  <c r="J778" i="1"/>
  <c r="K778" i="1" s="1"/>
  <c r="H778" i="1"/>
  <c r="J777" i="1"/>
  <c r="K777" i="1" s="1"/>
  <c r="H777" i="1"/>
  <c r="J776" i="1"/>
  <c r="K776" i="1" s="1"/>
  <c r="H776" i="1"/>
  <c r="J775" i="1"/>
  <c r="K775" i="1" s="1"/>
  <c r="H775" i="1"/>
  <c r="J774" i="1"/>
  <c r="K774" i="1" s="1"/>
  <c r="H774" i="1"/>
  <c r="J773" i="1"/>
  <c r="K773" i="1" s="1"/>
  <c r="H773" i="1"/>
  <c r="J772" i="1"/>
  <c r="K772" i="1" s="1"/>
  <c r="H772" i="1"/>
  <c r="J771" i="1"/>
  <c r="K771" i="1" s="1"/>
  <c r="H771" i="1"/>
  <c r="J770" i="1"/>
  <c r="K770" i="1" s="1"/>
  <c r="H770" i="1"/>
  <c r="J769" i="1"/>
  <c r="K769" i="1" s="1"/>
  <c r="H769" i="1"/>
  <c r="J768" i="1"/>
  <c r="K768" i="1" s="1"/>
  <c r="H768" i="1"/>
  <c r="J767" i="1"/>
  <c r="K767" i="1" s="1"/>
  <c r="H767" i="1"/>
  <c r="J766" i="1"/>
  <c r="K766" i="1" s="1"/>
  <c r="H766" i="1"/>
  <c r="J765" i="1"/>
  <c r="K765" i="1" s="1"/>
  <c r="H765" i="1"/>
  <c r="J764" i="1"/>
  <c r="K764" i="1" s="1"/>
  <c r="H764" i="1"/>
  <c r="J763" i="1"/>
  <c r="K763" i="1" s="1"/>
  <c r="H763" i="1"/>
  <c r="J762" i="1"/>
  <c r="K762" i="1" s="1"/>
  <c r="H762" i="1"/>
  <c r="J761" i="1"/>
  <c r="K761" i="1" s="1"/>
  <c r="H761" i="1"/>
  <c r="J760" i="1"/>
  <c r="K760" i="1" s="1"/>
  <c r="H760" i="1"/>
  <c r="J759" i="1"/>
  <c r="K759" i="1" s="1"/>
  <c r="H759" i="1"/>
  <c r="J758" i="1"/>
  <c r="K758" i="1" s="1"/>
  <c r="H758" i="1"/>
  <c r="J757" i="1"/>
  <c r="K757" i="1" s="1"/>
  <c r="H757" i="1"/>
  <c r="J756" i="1"/>
  <c r="K756" i="1" s="1"/>
  <c r="H756" i="1"/>
  <c r="J755" i="1"/>
  <c r="K755" i="1" s="1"/>
  <c r="H755" i="1"/>
  <c r="J754" i="1"/>
  <c r="K754" i="1" s="1"/>
  <c r="H754" i="1"/>
  <c r="J753" i="1"/>
  <c r="K753" i="1" s="1"/>
  <c r="H753" i="1"/>
  <c r="J752" i="1"/>
  <c r="K752" i="1" s="1"/>
  <c r="H752" i="1"/>
  <c r="J751" i="1"/>
  <c r="K751" i="1" s="1"/>
  <c r="H751" i="1"/>
  <c r="J750" i="1"/>
  <c r="K750" i="1" s="1"/>
  <c r="H750" i="1"/>
  <c r="J749" i="1"/>
  <c r="K749" i="1" s="1"/>
  <c r="H749" i="1"/>
  <c r="J748" i="1"/>
  <c r="K748" i="1" s="1"/>
  <c r="H748" i="1"/>
  <c r="J747" i="1"/>
  <c r="K747" i="1" s="1"/>
  <c r="H747" i="1"/>
  <c r="J746" i="1"/>
  <c r="K746" i="1" s="1"/>
  <c r="H746" i="1"/>
  <c r="J745" i="1"/>
  <c r="K745" i="1" s="1"/>
  <c r="H745" i="1"/>
  <c r="J744" i="1"/>
  <c r="K744" i="1" s="1"/>
  <c r="H744" i="1"/>
  <c r="J743" i="1"/>
  <c r="K743" i="1" s="1"/>
  <c r="H743" i="1"/>
  <c r="J742" i="1"/>
  <c r="K742" i="1" s="1"/>
  <c r="H742" i="1"/>
  <c r="J741" i="1"/>
  <c r="K741" i="1" s="1"/>
  <c r="H741" i="1"/>
  <c r="J740" i="1"/>
  <c r="K740" i="1" s="1"/>
  <c r="H740" i="1"/>
  <c r="J739" i="1"/>
  <c r="K739" i="1" s="1"/>
  <c r="H739" i="1"/>
  <c r="J738" i="1"/>
  <c r="K738" i="1" s="1"/>
  <c r="H738" i="1"/>
  <c r="J737" i="1"/>
  <c r="K737" i="1" s="1"/>
  <c r="H737" i="1"/>
  <c r="J736" i="1"/>
  <c r="K736" i="1" s="1"/>
  <c r="H736" i="1"/>
  <c r="J735" i="1"/>
  <c r="K735" i="1" s="1"/>
  <c r="H735" i="1"/>
  <c r="J734" i="1"/>
  <c r="K734" i="1" s="1"/>
  <c r="H734" i="1"/>
  <c r="J733" i="1"/>
  <c r="K733" i="1" s="1"/>
  <c r="H733" i="1"/>
  <c r="J732" i="1"/>
  <c r="K732" i="1" s="1"/>
  <c r="H732" i="1"/>
  <c r="J731" i="1"/>
  <c r="K731" i="1" s="1"/>
  <c r="H731" i="1"/>
  <c r="J730" i="1"/>
  <c r="K730" i="1" s="1"/>
  <c r="H730" i="1"/>
  <c r="J729" i="1"/>
  <c r="K729" i="1" s="1"/>
  <c r="H729" i="1"/>
  <c r="J728" i="1"/>
  <c r="K728" i="1" s="1"/>
  <c r="H728" i="1"/>
  <c r="J727" i="1"/>
  <c r="K727" i="1" s="1"/>
  <c r="H727" i="1"/>
  <c r="J726" i="1"/>
  <c r="K726" i="1" s="1"/>
  <c r="H726" i="1"/>
  <c r="J725" i="1"/>
  <c r="K725" i="1" s="1"/>
  <c r="H725" i="1"/>
  <c r="J724" i="1"/>
  <c r="K724" i="1" s="1"/>
  <c r="H724" i="1"/>
  <c r="J723" i="1"/>
  <c r="K723" i="1" s="1"/>
  <c r="H723" i="1"/>
  <c r="J722" i="1"/>
  <c r="K722" i="1" s="1"/>
  <c r="H722" i="1"/>
  <c r="J721" i="1"/>
  <c r="K721" i="1" s="1"/>
  <c r="H721" i="1"/>
  <c r="J720" i="1"/>
  <c r="K720" i="1" s="1"/>
  <c r="H720" i="1"/>
  <c r="J719" i="1"/>
  <c r="K719" i="1" s="1"/>
  <c r="H719" i="1"/>
  <c r="J718" i="1"/>
  <c r="K718" i="1" s="1"/>
  <c r="H718" i="1"/>
  <c r="J717" i="1"/>
  <c r="K717" i="1" s="1"/>
  <c r="H717" i="1"/>
  <c r="J716" i="1"/>
  <c r="K716" i="1" s="1"/>
  <c r="H716" i="1"/>
  <c r="J715" i="1"/>
  <c r="K715" i="1" s="1"/>
  <c r="H715" i="1"/>
  <c r="J714" i="1"/>
  <c r="K714" i="1" s="1"/>
  <c r="H714" i="1"/>
  <c r="J713" i="1"/>
  <c r="K713" i="1" s="1"/>
  <c r="H713" i="1"/>
  <c r="J712" i="1"/>
  <c r="K712" i="1" s="1"/>
  <c r="H712" i="1"/>
  <c r="J711" i="1"/>
  <c r="K711" i="1" s="1"/>
  <c r="H711" i="1"/>
  <c r="J710" i="1"/>
  <c r="K710" i="1" s="1"/>
  <c r="H710" i="1"/>
  <c r="J709" i="1"/>
  <c r="K709" i="1" s="1"/>
  <c r="H709" i="1"/>
  <c r="J708" i="1"/>
  <c r="K708" i="1" s="1"/>
  <c r="H708" i="1"/>
  <c r="J707" i="1"/>
  <c r="K707" i="1" s="1"/>
  <c r="H707" i="1"/>
  <c r="J706" i="1"/>
  <c r="K706" i="1" s="1"/>
  <c r="H706" i="1"/>
  <c r="J705" i="1"/>
  <c r="K705" i="1" s="1"/>
  <c r="H705" i="1"/>
  <c r="J704" i="1"/>
  <c r="K704" i="1" s="1"/>
  <c r="H704" i="1"/>
  <c r="J703" i="1"/>
  <c r="K703" i="1" s="1"/>
  <c r="H703" i="1"/>
  <c r="J702" i="1"/>
  <c r="K702" i="1" s="1"/>
  <c r="H702" i="1"/>
  <c r="J701" i="1"/>
  <c r="K701" i="1" s="1"/>
  <c r="H701" i="1"/>
  <c r="J700" i="1"/>
  <c r="K700" i="1" s="1"/>
  <c r="H700" i="1"/>
  <c r="J699" i="1"/>
  <c r="K699" i="1" s="1"/>
  <c r="H699" i="1"/>
  <c r="J698" i="1"/>
  <c r="K698" i="1" s="1"/>
  <c r="H698" i="1"/>
  <c r="J697" i="1"/>
  <c r="K697" i="1" s="1"/>
  <c r="H697" i="1"/>
  <c r="J696" i="1"/>
  <c r="K696" i="1" s="1"/>
  <c r="H696" i="1"/>
  <c r="J695" i="1"/>
  <c r="K695" i="1" s="1"/>
  <c r="H695" i="1"/>
  <c r="J694" i="1"/>
  <c r="K694" i="1" s="1"/>
  <c r="H694" i="1"/>
  <c r="J693" i="1"/>
  <c r="K693" i="1" s="1"/>
  <c r="H693" i="1"/>
  <c r="J692" i="1"/>
  <c r="K692" i="1" s="1"/>
  <c r="H692" i="1"/>
  <c r="J691" i="1"/>
  <c r="K691" i="1" s="1"/>
  <c r="H691" i="1"/>
  <c r="J690" i="1"/>
  <c r="K690" i="1" s="1"/>
  <c r="H690" i="1"/>
  <c r="J689" i="1"/>
  <c r="K689" i="1" s="1"/>
  <c r="H689" i="1"/>
  <c r="J688" i="1"/>
  <c r="K688" i="1" s="1"/>
  <c r="H688" i="1"/>
  <c r="J687" i="1"/>
  <c r="K687" i="1" s="1"/>
  <c r="H687" i="1"/>
  <c r="J686" i="1"/>
  <c r="K686" i="1" s="1"/>
  <c r="H686" i="1"/>
  <c r="J685" i="1"/>
  <c r="K685" i="1" s="1"/>
  <c r="H685" i="1"/>
  <c r="J684" i="1"/>
  <c r="K684" i="1" s="1"/>
  <c r="H684" i="1"/>
  <c r="J683" i="1"/>
  <c r="K683" i="1" s="1"/>
  <c r="H683" i="1"/>
  <c r="J682" i="1"/>
  <c r="K682" i="1" s="1"/>
  <c r="H682" i="1"/>
  <c r="J681" i="1"/>
  <c r="K681" i="1" s="1"/>
  <c r="H681" i="1"/>
  <c r="J680" i="1"/>
  <c r="K680" i="1" s="1"/>
  <c r="H680" i="1"/>
  <c r="J679" i="1"/>
  <c r="K679" i="1" s="1"/>
  <c r="H679" i="1"/>
  <c r="J678" i="1"/>
  <c r="K678" i="1" s="1"/>
  <c r="H678" i="1"/>
  <c r="J677" i="1"/>
  <c r="K677" i="1" s="1"/>
  <c r="H677" i="1"/>
  <c r="J676" i="1"/>
  <c r="K676" i="1" s="1"/>
  <c r="H676" i="1"/>
  <c r="J675" i="1"/>
  <c r="K675" i="1" s="1"/>
  <c r="H675" i="1"/>
  <c r="J674" i="1"/>
  <c r="K674" i="1" s="1"/>
  <c r="H674" i="1"/>
  <c r="J673" i="1"/>
  <c r="K673" i="1" s="1"/>
  <c r="H673" i="1"/>
  <c r="J672" i="1"/>
  <c r="K672" i="1" s="1"/>
  <c r="H672" i="1"/>
  <c r="J671" i="1"/>
  <c r="K671" i="1" s="1"/>
  <c r="H671" i="1"/>
  <c r="J670" i="1"/>
  <c r="K670" i="1" s="1"/>
  <c r="H670" i="1"/>
  <c r="J669" i="1"/>
  <c r="K669" i="1" s="1"/>
  <c r="H669" i="1"/>
  <c r="J668" i="1"/>
  <c r="K668" i="1" s="1"/>
  <c r="H668" i="1"/>
  <c r="J667" i="1"/>
  <c r="K667" i="1" s="1"/>
  <c r="H667" i="1"/>
  <c r="J666" i="1"/>
  <c r="K666" i="1" s="1"/>
  <c r="H666" i="1"/>
  <c r="J665" i="1"/>
  <c r="K665" i="1" s="1"/>
  <c r="H665" i="1"/>
  <c r="J664" i="1"/>
  <c r="K664" i="1" s="1"/>
  <c r="H664" i="1"/>
  <c r="J663" i="1"/>
  <c r="K663" i="1" s="1"/>
  <c r="H663" i="1"/>
  <c r="J662" i="1"/>
  <c r="K662" i="1" s="1"/>
  <c r="H662" i="1"/>
  <c r="J661" i="1"/>
  <c r="K661" i="1" s="1"/>
  <c r="H661" i="1"/>
  <c r="J660" i="1"/>
  <c r="K660" i="1" s="1"/>
  <c r="H660" i="1"/>
  <c r="J659" i="1"/>
  <c r="K659" i="1" s="1"/>
  <c r="H659" i="1"/>
  <c r="J658" i="1"/>
  <c r="K658" i="1" s="1"/>
  <c r="H658" i="1"/>
  <c r="J657" i="1"/>
  <c r="K657" i="1" s="1"/>
  <c r="H657" i="1"/>
  <c r="J656" i="1"/>
  <c r="K656" i="1" s="1"/>
  <c r="H656" i="1"/>
  <c r="J655" i="1"/>
  <c r="K655" i="1" s="1"/>
  <c r="H655" i="1"/>
  <c r="J654" i="1"/>
  <c r="K654" i="1" s="1"/>
  <c r="H654" i="1"/>
  <c r="J653" i="1"/>
  <c r="K653" i="1" s="1"/>
  <c r="H653" i="1"/>
  <c r="J652" i="1"/>
  <c r="K652" i="1" s="1"/>
  <c r="H652" i="1"/>
  <c r="J651" i="1"/>
  <c r="K651" i="1" s="1"/>
  <c r="H651" i="1"/>
  <c r="J650" i="1"/>
  <c r="K650" i="1" s="1"/>
  <c r="H650" i="1"/>
  <c r="J649" i="1"/>
  <c r="K649" i="1" s="1"/>
  <c r="H649" i="1"/>
  <c r="J648" i="1"/>
  <c r="K648" i="1" s="1"/>
  <c r="H648" i="1"/>
  <c r="J647" i="1"/>
  <c r="K647" i="1" s="1"/>
  <c r="H647" i="1"/>
  <c r="J646" i="1"/>
  <c r="K646" i="1" s="1"/>
  <c r="H646" i="1"/>
  <c r="J645" i="1"/>
  <c r="K645" i="1" s="1"/>
  <c r="H645" i="1"/>
  <c r="J644" i="1"/>
  <c r="K644" i="1" s="1"/>
  <c r="H644" i="1"/>
  <c r="J643" i="1"/>
  <c r="K643" i="1" s="1"/>
  <c r="H643" i="1"/>
  <c r="J642" i="1"/>
  <c r="K642" i="1" s="1"/>
  <c r="H642" i="1"/>
  <c r="J641" i="1"/>
  <c r="K641" i="1" s="1"/>
  <c r="H641" i="1"/>
  <c r="J640" i="1"/>
  <c r="K640" i="1" s="1"/>
  <c r="H640" i="1"/>
  <c r="J639" i="1"/>
  <c r="K639" i="1" s="1"/>
  <c r="H639" i="1"/>
  <c r="J638" i="1"/>
  <c r="K638" i="1" s="1"/>
  <c r="H638" i="1"/>
  <c r="J637" i="1"/>
  <c r="K637" i="1" s="1"/>
  <c r="H637" i="1"/>
  <c r="J636" i="1"/>
  <c r="K636" i="1" s="1"/>
  <c r="H636" i="1"/>
  <c r="J635" i="1"/>
  <c r="K635" i="1" s="1"/>
  <c r="H635" i="1"/>
  <c r="J634" i="1"/>
  <c r="K634" i="1" s="1"/>
  <c r="H634" i="1"/>
  <c r="J633" i="1"/>
  <c r="K633" i="1" s="1"/>
  <c r="H633" i="1"/>
  <c r="J632" i="1"/>
  <c r="K632" i="1" s="1"/>
  <c r="H632" i="1"/>
  <c r="J631" i="1"/>
  <c r="K631" i="1" s="1"/>
  <c r="H631" i="1"/>
  <c r="J630" i="1"/>
  <c r="K630" i="1" s="1"/>
  <c r="H630" i="1"/>
  <c r="J629" i="1"/>
  <c r="K629" i="1" s="1"/>
  <c r="H629" i="1"/>
  <c r="J628" i="1"/>
  <c r="K628" i="1" s="1"/>
  <c r="H628" i="1"/>
  <c r="J627" i="1"/>
  <c r="K627" i="1" s="1"/>
  <c r="H627" i="1"/>
  <c r="J626" i="1"/>
  <c r="K626" i="1" s="1"/>
  <c r="H626" i="1"/>
  <c r="J625" i="1"/>
  <c r="K625" i="1" s="1"/>
  <c r="H625" i="1"/>
  <c r="J624" i="1"/>
  <c r="K624" i="1" s="1"/>
  <c r="H624" i="1"/>
  <c r="J623" i="1"/>
  <c r="K623" i="1" s="1"/>
  <c r="H623" i="1"/>
  <c r="J622" i="1"/>
  <c r="K622" i="1" s="1"/>
  <c r="H622" i="1"/>
  <c r="J621" i="1"/>
  <c r="K621" i="1" s="1"/>
  <c r="H621" i="1"/>
  <c r="J620" i="1"/>
  <c r="K620" i="1" s="1"/>
  <c r="H620" i="1"/>
  <c r="J619" i="1"/>
  <c r="K619" i="1" s="1"/>
  <c r="H619" i="1"/>
  <c r="J618" i="1"/>
  <c r="K618" i="1" s="1"/>
  <c r="H618" i="1"/>
  <c r="J617" i="1"/>
  <c r="K617" i="1" s="1"/>
  <c r="H617" i="1"/>
  <c r="J616" i="1"/>
  <c r="K616" i="1" s="1"/>
  <c r="H616" i="1"/>
  <c r="J615" i="1"/>
  <c r="K615" i="1" s="1"/>
  <c r="H615" i="1"/>
  <c r="J614" i="1"/>
  <c r="K614" i="1" s="1"/>
  <c r="H614" i="1"/>
  <c r="J613" i="1"/>
  <c r="K613" i="1" s="1"/>
  <c r="H613" i="1"/>
  <c r="J612" i="1"/>
  <c r="K612" i="1" s="1"/>
  <c r="H612" i="1"/>
  <c r="J611" i="1"/>
  <c r="K611" i="1" s="1"/>
  <c r="H611" i="1"/>
  <c r="J610" i="1"/>
  <c r="K610" i="1" s="1"/>
  <c r="H610" i="1"/>
  <c r="J609" i="1"/>
  <c r="K609" i="1" s="1"/>
  <c r="H609" i="1"/>
  <c r="J608" i="1"/>
  <c r="K608" i="1" s="1"/>
  <c r="H608" i="1"/>
  <c r="J607" i="1"/>
  <c r="K607" i="1" s="1"/>
  <c r="H607" i="1"/>
  <c r="J606" i="1"/>
  <c r="K606" i="1" s="1"/>
  <c r="H606" i="1"/>
  <c r="J605" i="1"/>
  <c r="K605" i="1" s="1"/>
  <c r="H605" i="1"/>
  <c r="J604" i="1"/>
  <c r="K604" i="1" s="1"/>
  <c r="H604" i="1"/>
  <c r="J603" i="1"/>
  <c r="K603" i="1" s="1"/>
  <c r="H603" i="1"/>
  <c r="J602" i="1"/>
  <c r="K602" i="1" s="1"/>
  <c r="H602" i="1"/>
  <c r="J601" i="1"/>
  <c r="K601" i="1" s="1"/>
  <c r="H601" i="1"/>
  <c r="J600" i="1"/>
  <c r="K600" i="1" s="1"/>
  <c r="H600" i="1"/>
  <c r="J599" i="1"/>
  <c r="K599" i="1" s="1"/>
  <c r="H599" i="1"/>
  <c r="J598" i="1"/>
  <c r="K598" i="1" s="1"/>
  <c r="H598" i="1"/>
  <c r="J597" i="1"/>
  <c r="K597" i="1" s="1"/>
  <c r="H597" i="1"/>
  <c r="J596" i="1"/>
  <c r="K596" i="1" s="1"/>
  <c r="H596" i="1"/>
  <c r="J595" i="1"/>
  <c r="K595" i="1" s="1"/>
  <c r="H595" i="1"/>
  <c r="J594" i="1"/>
  <c r="K594" i="1" s="1"/>
  <c r="H594" i="1"/>
  <c r="J593" i="1"/>
  <c r="K593" i="1" s="1"/>
  <c r="H593" i="1"/>
  <c r="J592" i="1"/>
  <c r="K592" i="1" s="1"/>
  <c r="H592" i="1"/>
  <c r="J591" i="1"/>
  <c r="K591" i="1" s="1"/>
  <c r="H591" i="1"/>
  <c r="J590" i="1"/>
  <c r="K590" i="1" s="1"/>
  <c r="H590" i="1"/>
  <c r="J589" i="1"/>
  <c r="K589" i="1" s="1"/>
  <c r="H589" i="1"/>
  <c r="J588" i="1"/>
  <c r="K588" i="1" s="1"/>
  <c r="H588" i="1"/>
  <c r="J587" i="1"/>
  <c r="K587" i="1" s="1"/>
  <c r="H587" i="1"/>
  <c r="J586" i="1"/>
  <c r="K586" i="1" s="1"/>
  <c r="H586" i="1"/>
  <c r="J585" i="1"/>
  <c r="K585" i="1" s="1"/>
  <c r="H585" i="1"/>
  <c r="J584" i="1"/>
  <c r="K584" i="1" s="1"/>
  <c r="H584" i="1"/>
  <c r="J583" i="1"/>
  <c r="K583" i="1" s="1"/>
  <c r="H583" i="1"/>
  <c r="J582" i="1"/>
  <c r="K582" i="1" s="1"/>
  <c r="H582" i="1"/>
  <c r="J581" i="1"/>
  <c r="K581" i="1" s="1"/>
  <c r="H581" i="1"/>
  <c r="J580" i="1"/>
  <c r="K580" i="1" s="1"/>
  <c r="H580" i="1"/>
  <c r="J579" i="1"/>
  <c r="K579" i="1" s="1"/>
  <c r="H579" i="1"/>
  <c r="J578" i="1"/>
  <c r="K578" i="1" s="1"/>
  <c r="H578" i="1"/>
  <c r="J577" i="1"/>
  <c r="K577" i="1" s="1"/>
  <c r="H577" i="1"/>
  <c r="J576" i="1"/>
  <c r="K576" i="1" s="1"/>
  <c r="H576" i="1"/>
  <c r="J575" i="1"/>
  <c r="K575" i="1" s="1"/>
  <c r="H575" i="1"/>
  <c r="J574" i="1"/>
  <c r="K574" i="1" s="1"/>
  <c r="H574" i="1"/>
  <c r="J573" i="1"/>
  <c r="K573" i="1" s="1"/>
  <c r="H573" i="1"/>
  <c r="J572" i="1"/>
  <c r="K572" i="1" s="1"/>
  <c r="H572" i="1"/>
  <c r="J571" i="1"/>
  <c r="K571" i="1" s="1"/>
  <c r="H571" i="1"/>
  <c r="J570" i="1"/>
  <c r="K570" i="1" s="1"/>
  <c r="H570" i="1"/>
  <c r="J569" i="1"/>
  <c r="K569" i="1" s="1"/>
  <c r="H569" i="1"/>
  <c r="J568" i="1"/>
  <c r="K568" i="1" s="1"/>
  <c r="H568" i="1"/>
  <c r="J567" i="1"/>
  <c r="K567" i="1" s="1"/>
  <c r="H567" i="1"/>
  <c r="J566" i="1"/>
  <c r="K566" i="1" s="1"/>
  <c r="H566" i="1"/>
  <c r="J565" i="1"/>
  <c r="K565" i="1" s="1"/>
  <c r="H565" i="1"/>
  <c r="J564" i="1"/>
  <c r="K564" i="1" s="1"/>
  <c r="H564" i="1"/>
  <c r="J563" i="1"/>
  <c r="K563" i="1" s="1"/>
  <c r="H563" i="1"/>
  <c r="J562" i="1"/>
  <c r="K562" i="1" s="1"/>
  <c r="H562" i="1"/>
  <c r="J561" i="1"/>
  <c r="K561" i="1" s="1"/>
  <c r="H561" i="1"/>
  <c r="J560" i="1"/>
  <c r="K560" i="1" s="1"/>
  <c r="H560" i="1"/>
  <c r="J559" i="1"/>
  <c r="K559" i="1" s="1"/>
  <c r="H559" i="1"/>
  <c r="J558" i="1"/>
  <c r="K558" i="1" s="1"/>
  <c r="H558" i="1"/>
  <c r="J557" i="1"/>
  <c r="K557" i="1" s="1"/>
  <c r="H557" i="1"/>
  <c r="J556" i="1"/>
  <c r="K556" i="1" s="1"/>
  <c r="H556" i="1"/>
  <c r="J555" i="1"/>
  <c r="K555" i="1" s="1"/>
  <c r="H555" i="1"/>
  <c r="J554" i="1"/>
  <c r="K554" i="1" s="1"/>
  <c r="H554" i="1"/>
  <c r="J553" i="1"/>
  <c r="K553" i="1" s="1"/>
  <c r="H553" i="1"/>
  <c r="J552" i="1"/>
  <c r="K552" i="1" s="1"/>
  <c r="H552" i="1"/>
  <c r="J551" i="1"/>
  <c r="K551" i="1" s="1"/>
  <c r="H551" i="1"/>
  <c r="J550" i="1"/>
  <c r="K550" i="1" s="1"/>
  <c r="H550" i="1"/>
  <c r="J549" i="1"/>
  <c r="K549" i="1" s="1"/>
  <c r="H549" i="1"/>
  <c r="J548" i="1"/>
  <c r="K548" i="1" s="1"/>
  <c r="H548" i="1"/>
  <c r="J547" i="1"/>
  <c r="K547" i="1" s="1"/>
  <c r="H547" i="1"/>
  <c r="J546" i="1"/>
  <c r="K546" i="1" s="1"/>
  <c r="H546" i="1"/>
  <c r="J545" i="1"/>
  <c r="K545" i="1" s="1"/>
  <c r="H545" i="1"/>
  <c r="J544" i="1"/>
  <c r="K544" i="1" s="1"/>
  <c r="H544" i="1"/>
  <c r="J543" i="1"/>
  <c r="K543" i="1" s="1"/>
  <c r="H543" i="1"/>
  <c r="J542" i="1"/>
  <c r="K542" i="1" s="1"/>
  <c r="H542" i="1"/>
  <c r="J541" i="1"/>
  <c r="K541" i="1" s="1"/>
  <c r="H541" i="1"/>
  <c r="J540" i="1"/>
  <c r="K540" i="1" s="1"/>
  <c r="H540" i="1"/>
  <c r="J539" i="1"/>
  <c r="K539" i="1" s="1"/>
  <c r="H539" i="1"/>
  <c r="J538" i="1"/>
  <c r="K538" i="1" s="1"/>
  <c r="H538" i="1"/>
  <c r="J537" i="1"/>
  <c r="K537" i="1" s="1"/>
  <c r="H537" i="1"/>
  <c r="J536" i="1"/>
  <c r="K536" i="1" s="1"/>
  <c r="H536" i="1"/>
  <c r="J535" i="1"/>
  <c r="K535" i="1" s="1"/>
  <c r="H535" i="1"/>
  <c r="J534" i="1"/>
  <c r="K534" i="1" s="1"/>
  <c r="H534" i="1"/>
  <c r="J533" i="1"/>
  <c r="K533" i="1" s="1"/>
  <c r="H533" i="1"/>
  <c r="J532" i="1"/>
  <c r="K532" i="1" s="1"/>
  <c r="H532" i="1"/>
  <c r="J531" i="1"/>
  <c r="K531" i="1" s="1"/>
  <c r="H531" i="1"/>
  <c r="J1626" i="1"/>
  <c r="K1626" i="1" s="1"/>
  <c r="H1626" i="1"/>
  <c r="J1625" i="1"/>
  <c r="K1625" i="1" s="1"/>
  <c r="H1625" i="1"/>
  <c r="J1624" i="1"/>
  <c r="K1624" i="1" s="1"/>
  <c r="H1624" i="1"/>
  <c r="J1623" i="1"/>
  <c r="K1623" i="1" s="1"/>
  <c r="H1623" i="1"/>
  <c r="J1622" i="1"/>
  <c r="K1622" i="1" s="1"/>
  <c r="H1622" i="1"/>
  <c r="J1621" i="1"/>
  <c r="K1621" i="1" s="1"/>
  <c r="H1621" i="1"/>
  <c r="J1620" i="1"/>
  <c r="K1620" i="1" s="1"/>
  <c r="H1620" i="1"/>
  <c r="J1619" i="1"/>
  <c r="K1619" i="1" s="1"/>
  <c r="H1619" i="1"/>
  <c r="J1618" i="1"/>
  <c r="K1618" i="1" s="1"/>
  <c r="H1618" i="1"/>
  <c r="J1617" i="1"/>
  <c r="K1617" i="1" s="1"/>
  <c r="H1617" i="1"/>
  <c r="J1616" i="1"/>
  <c r="K1616" i="1" s="1"/>
  <c r="H1616" i="1"/>
  <c r="J1615" i="1"/>
  <c r="K1615" i="1" s="1"/>
  <c r="H1615" i="1"/>
  <c r="J1614" i="1"/>
  <c r="K1614" i="1" s="1"/>
  <c r="H1614" i="1"/>
  <c r="J1613" i="1"/>
  <c r="K1613" i="1" s="1"/>
  <c r="H1613" i="1"/>
  <c r="J1612" i="1"/>
  <c r="K1612" i="1" s="1"/>
  <c r="H1612" i="1"/>
  <c r="J1611" i="1"/>
  <c r="K1611" i="1" s="1"/>
  <c r="H1611" i="1"/>
  <c r="J1610" i="1"/>
  <c r="K1610" i="1" s="1"/>
  <c r="H1610" i="1"/>
  <c r="J1609" i="1"/>
  <c r="K1609" i="1" s="1"/>
  <c r="H1609" i="1"/>
  <c r="J1608" i="1"/>
  <c r="K1608" i="1" s="1"/>
  <c r="H1608" i="1"/>
  <c r="J1607" i="1"/>
  <c r="K1607" i="1" s="1"/>
  <c r="H1607" i="1"/>
  <c r="J1606" i="1"/>
  <c r="K1606" i="1" s="1"/>
  <c r="H1606" i="1"/>
  <c r="J1605" i="1"/>
  <c r="K1605" i="1" s="1"/>
  <c r="H1605" i="1"/>
  <c r="J1604" i="1"/>
  <c r="K1604" i="1" s="1"/>
  <c r="H1604" i="1"/>
  <c r="J1603" i="1"/>
  <c r="K1603" i="1" s="1"/>
  <c r="H1603" i="1"/>
  <c r="J1602" i="1"/>
  <c r="K1602" i="1" s="1"/>
  <c r="H1602" i="1"/>
  <c r="J1601" i="1"/>
  <c r="K1601" i="1" s="1"/>
  <c r="H1601" i="1"/>
  <c r="J1600" i="1"/>
  <c r="K1600" i="1" s="1"/>
  <c r="H1600" i="1"/>
  <c r="J1599" i="1"/>
  <c r="K1599" i="1" s="1"/>
  <c r="H1599" i="1"/>
  <c r="J1598" i="1"/>
  <c r="K1598" i="1" s="1"/>
  <c r="H1598" i="1"/>
  <c r="J1597" i="1"/>
  <c r="K1597" i="1" s="1"/>
  <c r="H1597" i="1"/>
  <c r="J1596" i="1"/>
  <c r="K1596" i="1" s="1"/>
  <c r="H1596" i="1"/>
  <c r="J1595" i="1"/>
  <c r="K1595" i="1" s="1"/>
  <c r="H1595" i="1"/>
  <c r="J1594" i="1"/>
  <c r="K1594" i="1" s="1"/>
  <c r="H1594" i="1"/>
  <c r="J1593" i="1"/>
  <c r="K1593" i="1" s="1"/>
  <c r="H1593" i="1"/>
  <c r="J1592" i="1"/>
  <c r="K1592" i="1" s="1"/>
  <c r="H1592" i="1"/>
  <c r="J1591" i="1"/>
  <c r="K1591" i="1" s="1"/>
  <c r="H1591" i="1"/>
  <c r="J1590" i="1"/>
  <c r="K1590" i="1" s="1"/>
  <c r="H1590" i="1"/>
  <c r="J1589" i="1"/>
  <c r="K1589" i="1" s="1"/>
  <c r="H1589" i="1"/>
  <c r="J1588" i="1"/>
  <c r="K1588" i="1" s="1"/>
  <c r="H1588" i="1"/>
  <c r="J1587" i="1"/>
  <c r="K1587" i="1" s="1"/>
  <c r="H1587" i="1"/>
  <c r="J1586" i="1"/>
  <c r="K1586" i="1" s="1"/>
  <c r="H1586" i="1"/>
  <c r="J1585" i="1"/>
  <c r="K1585" i="1" s="1"/>
  <c r="H1585" i="1"/>
  <c r="J1584" i="1"/>
  <c r="K1584" i="1" s="1"/>
  <c r="H1584" i="1"/>
  <c r="J1583" i="1"/>
  <c r="K1583" i="1" s="1"/>
  <c r="H1583" i="1"/>
  <c r="J1582" i="1"/>
  <c r="K1582" i="1" s="1"/>
  <c r="H1582" i="1"/>
  <c r="J1581" i="1"/>
  <c r="K1581" i="1" s="1"/>
  <c r="H1581" i="1"/>
  <c r="J1580" i="1"/>
  <c r="K1580" i="1" s="1"/>
  <c r="H1580" i="1"/>
  <c r="J1579" i="1"/>
  <c r="K1579" i="1" s="1"/>
  <c r="H1579" i="1"/>
  <c r="J1578" i="1"/>
  <c r="K1578" i="1" s="1"/>
  <c r="H1578" i="1"/>
  <c r="J1577" i="1"/>
  <c r="K1577" i="1" s="1"/>
  <c r="H1577" i="1"/>
  <c r="J1576" i="1"/>
  <c r="K1576" i="1" s="1"/>
  <c r="H1576" i="1"/>
  <c r="J1575" i="1"/>
  <c r="K1575" i="1" s="1"/>
  <c r="H1575" i="1"/>
  <c r="J1574" i="1"/>
  <c r="K1574" i="1" s="1"/>
  <c r="H1574" i="1"/>
  <c r="J1573" i="1"/>
  <c r="K1573" i="1" s="1"/>
  <c r="H1573" i="1"/>
  <c r="J1572" i="1"/>
  <c r="K1572" i="1" s="1"/>
  <c r="H1572" i="1"/>
  <c r="J1571" i="1"/>
  <c r="K1571" i="1" s="1"/>
  <c r="H1571" i="1"/>
  <c r="J1570" i="1"/>
  <c r="K1570" i="1" s="1"/>
  <c r="H1570" i="1"/>
  <c r="J1569" i="1"/>
  <c r="K1569" i="1" s="1"/>
  <c r="H1569" i="1"/>
  <c r="J1568" i="1"/>
  <c r="K1568" i="1" s="1"/>
  <c r="H1568" i="1"/>
  <c r="J1567" i="1"/>
  <c r="K1567" i="1" s="1"/>
  <c r="H1567" i="1"/>
  <c r="J1566" i="1"/>
  <c r="K1566" i="1" s="1"/>
  <c r="H1566" i="1"/>
  <c r="J1565" i="1"/>
  <c r="K1565" i="1" s="1"/>
  <c r="H1565" i="1"/>
  <c r="J1564" i="1"/>
  <c r="K1564" i="1" s="1"/>
  <c r="H1564" i="1"/>
  <c r="J1563" i="1"/>
  <c r="K1563" i="1" s="1"/>
  <c r="H1563" i="1"/>
  <c r="J1562" i="1"/>
  <c r="K1562" i="1" s="1"/>
  <c r="H1562" i="1"/>
  <c r="J1561" i="1"/>
  <c r="K1561" i="1" s="1"/>
  <c r="H1561" i="1"/>
  <c r="J1560" i="1"/>
  <c r="K1560" i="1" s="1"/>
  <c r="H1560" i="1"/>
  <c r="J1559" i="1"/>
  <c r="K1559" i="1" s="1"/>
  <c r="H1559" i="1"/>
  <c r="J1558" i="1"/>
  <c r="K1558" i="1" s="1"/>
  <c r="H1558" i="1"/>
  <c r="J1557" i="1"/>
  <c r="K1557" i="1" s="1"/>
  <c r="H1557" i="1"/>
  <c r="J1556" i="1"/>
  <c r="K1556" i="1" s="1"/>
  <c r="H1556" i="1"/>
  <c r="J1555" i="1"/>
  <c r="K1555" i="1" s="1"/>
  <c r="H1555" i="1"/>
  <c r="J1554" i="1"/>
  <c r="K1554" i="1" s="1"/>
  <c r="H1554" i="1"/>
  <c r="J1553" i="1"/>
  <c r="K1553" i="1" s="1"/>
  <c r="H1553" i="1"/>
  <c r="J1552" i="1"/>
  <c r="K1552" i="1" s="1"/>
  <c r="H1552" i="1"/>
  <c r="J1551" i="1"/>
  <c r="K1551" i="1" s="1"/>
  <c r="H1551" i="1"/>
  <c r="J1550" i="1"/>
  <c r="K1550" i="1" s="1"/>
  <c r="H1550" i="1"/>
  <c r="J1549" i="1"/>
  <c r="K1549" i="1" s="1"/>
  <c r="H1549" i="1"/>
  <c r="J1548" i="1"/>
  <c r="K1548" i="1" s="1"/>
  <c r="H1548" i="1"/>
  <c r="J1547" i="1"/>
  <c r="K1547" i="1" s="1"/>
  <c r="H1547" i="1"/>
  <c r="J1546" i="1"/>
  <c r="K1546" i="1" s="1"/>
  <c r="H1546" i="1"/>
  <c r="J1545" i="1"/>
  <c r="K1545" i="1" s="1"/>
  <c r="H1545" i="1"/>
  <c r="J1544" i="1"/>
  <c r="K1544" i="1" s="1"/>
  <c r="H1544" i="1"/>
  <c r="J1543" i="1"/>
  <c r="K1543" i="1" s="1"/>
  <c r="H1543" i="1"/>
  <c r="J1542" i="1"/>
  <c r="K1542" i="1" s="1"/>
  <c r="H1542" i="1"/>
  <c r="J1541" i="1"/>
  <c r="K1541" i="1" s="1"/>
  <c r="H1541" i="1"/>
  <c r="J1540" i="1"/>
  <c r="K1540" i="1" s="1"/>
  <c r="H1540" i="1"/>
  <c r="J1539" i="1"/>
  <c r="K1539" i="1" s="1"/>
  <c r="H1539" i="1"/>
  <c r="J1538" i="1"/>
  <c r="K1538" i="1" s="1"/>
  <c r="H1538" i="1"/>
  <c r="J1537" i="1"/>
  <c r="K1537" i="1" s="1"/>
  <c r="H1537" i="1"/>
  <c r="J1536" i="1"/>
  <c r="K1536" i="1" s="1"/>
  <c r="H1536" i="1"/>
  <c r="J1535" i="1"/>
  <c r="K1535" i="1" s="1"/>
  <c r="H1535" i="1"/>
  <c r="J1534" i="1"/>
  <c r="K1534" i="1" s="1"/>
  <c r="H1534" i="1"/>
  <c r="J1533" i="1"/>
  <c r="K1533" i="1" s="1"/>
  <c r="H1533" i="1"/>
  <c r="J1532" i="1"/>
  <c r="K1532" i="1" s="1"/>
  <c r="H1532" i="1"/>
  <c r="J1531" i="1"/>
  <c r="K1531" i="1" s="1"/>
  <c r="H1531" i="1"/>
  <c r="J1530" i="1"/>
  <c r="K1530" i="1" s="1"/>
  <c r="H1530" i="1"/>
  <c r="J1529" i="1"/>
  <c r="K1529" i="1" s="1"/>
  <c r="H1529" i="1"/>
  <c r="J1528" i="1"/>
  <c r="K1528" i="1" s="1"/>
  <c r="H1528" i="1"/>
  <c r="J1527" i="1"/>
  <c r="K1527" i="1" s="1"/>
  <c r="H1527" i="1"/>
  <c r="J1526" i="1"/>
  <c r="K1526" i="1" s="1"/>
  <c r="H1526" i="1"/>
  <c r="J1525" i="1"/>
  <c r="K1525" i="1" s="1"/>
  <c r="H1525" i="1"/>
  <c r="J1524" i="1"/>
  <c r="K1524" i="1" s="1"/>
  <c r="H1524" i="1"/>
  <c r="J1523" i="1"/>
  <c r="K1523" i="1" s="1"/>
  <c r="H1523" i="1"/>
  <c r="J1522" i="1"/>
  <c r="K1522" i="1" s="1"/>
  <c r="H1522" i="1"/>
  <c r="J1521" i="1"/>
  <c r="K1521" i="1" s="1"/>
  <c r="H1521" i="1"/>
  <c r="J1520" i="1"/>
  <c r="K1520" i="1" s="1"/>
  <c r="H1520" i="1"/>
  <c r="J1519" i="1"/>
  <c r="K1519" i="1" s="1"/>
  <c r="H1519" i="1"/>
  <c r="J1518" i="1"/>
  <c r="K1518" i="1" s="1"/>
  <c r="H1518" i="1"/>
  <c r="J1517" i="1"/>
  <c r="K1517" i="1" s="1"/>
  <c r="H1517" i="1"/>
  <c r="J1516" i="1"/>
  <c r="K1516" i="1" s="1"/>
  <c r="H1516" i="1"/>
  <c r="J1515" i="1"/>
  <c r="K1515" i="1" s="1"/>
  <c r="H1515" i="1"/>
  <c r="J1514" i="1"/>
  <c r="K1514" i="1" s="1"/>
  <c r="H1514" i="1"/>
  <c r="J1513" i="1"/>
  <c r="K1513" i="1" s="1"/>
  <c r="H1513" i="1"/>
  <c r="J1512" i="1"/>
  <c r="K1512" i="1" s="1"/>
  <c r="H1512" i="1"/>
  <c r="J1511" i="1"/>
  <c r="K1511" i="1" s="1"/>
  <c r="H1511" i="1"/>
  <c r="J1510" i="1"/>
  <c r="K1510" i="1" s="1"/>
  <c r="H1510" i="1"/>
  <c r="J1509" i="1"/>
  <c r="K1509" i="1" s="1"/>
  <c r="H1509" i="1"/>
  <c r="J1508" i="1"/>
  <c r="K1508" i="1" s="1"/>
  <c r="H1508" i="1"/>
  <c r="J1507" i="1"/>
  <c r="K1507" i="1" s="1"/>
  <c r="H1507" i="1"/>
  <c r="J1506" i="1"/>
  <c r="K1506" i="1" s="1"/>
  <c r="H1506" i="1"/>
  <c r="J1505" i="1"/>
  <c r="K1505" i="1" s="1"/>
  <c r="H1505" i="1"/>
  <c r="J1504" i="1"/>
  <c r="K1504" i="1" s="1"/>
  <c r="H1504" i="1"/>
  <c r="J1503" i="1"/>
  <c r="K1503" i="1" s="1"/>
  <c r="H1503" i="1"/>
  <c r="J1502" i="1"/>
  <c r="K1502" i="1" s="1"/>
  <c r="H1502" i="1"/>
  <c r="J1501" i="1"/>
  <c r="K1501" i="1" s="1"/>
  <c r="H1501" i="1"/>
  <c r="J1500" i="1"/>
  <c r="K1500" i="1" s="1"/>
  <c r="H1500" i="1"/>
  <c r="J1499" i="1"/>
  <c r="K1499" i="1" s="1"/>
  <c r="H1499" i="1"/>
  <c r="J1498" i="1"/>
  <c r="K1498" i="1" s="1"/>
  <c r="H1498" i="1"/>
  <c r="J1497" i="1"/>
  <c r="K1497" i="1" s="1"/>
  <c r="H1497" i="1"/>
  <c r="J1496" i="1"/>
  <c r="K1496" i="1" s="1"/>
  <c r="H1496" i="1"/>
  <c r="J1495" i="1"/>
  <c r="K1495" i="1" s="1"/>
  <c r="H1495" i="1"/>
  <c r="J1494" i="1"/>
  <c r="K1494" i="1" s="1"/>
  <c r="H1494" i="1"/>
  <c r="J1493" i="1"/>
  <c r="K1493" i="1" s="1"/>
  <c r="H1493" i="1"/>
  <c r="J1492" i="1"/>
  <c r="K1492" i="1" s="1"/>
  <c r="H1492" i="1"/>
  <c r="J1491" i="1"/>
  <c r="K1491" i="1" s="1"/>
  <c r="H1491" i="1"/>
  <c r="J1490" i="1"/>
  <c r="K1490" i="1" s="1"/>
  <c r="H1490" i="1"/>
  <c r="J1489" i="1"/>
  <c r="K1489" i="1" s="1"/>
  <c r="H1489" i="1"/>
  <c r="J1488" i="1"/>
  <c r="K1488" i="1" s="1"/>
  <c r="H1488" i="1"/>
  <c r="J1487" i="1"/>
  <c r="K1487" i="1" s="1"/>
  <c r="H1487" i="1"/>
  <c r="J1486" i="1"/>
  <c r="K1486" i="1" s="1"/>
  <c r="H1486" i="1"/>
  <c r="J1485" i="1"/>
  <c r="K1485" i="1" s="1"/>
  <c r="H1485" i="1"/>
  <c r="J1484" i="1"/>
  <c r="K1484" i="1" s="1"/>
  <c r="H1484" i="1"/>
  <c r="J1483" i="1"/>
  <c r="K1483" i="1" s="1"/>
  <c r="H1483" i="1"/>
  <c r="J1482" i="1"/>
  <c r="K1482" i="1" s="1"/>
  <c r="H1482" i="1"/>
  <c r="J1481" i="1"/>
  <c r="K1481" i="1" s="1"/>
  <c r="H1481" i="1"/>
  <c r="J1480" i="1"/>
  <c r="K1480" i="1" s="1"/>
  <c r="H1480" i="1"/>
  <c r="J1479" i="1"/>
  <c r="K1479" i="1" s="1"/>
  <c r="H1479" i="1"/>
  <c r="J1478" i="1"/>
  <c r="K1478" i="1" s="1"/>
  <c r="H1478" i="1"/>
  <c r="J1477" i="1"/>
  <c r="K1477" i="1" s="1"/>
  <c r="H1477" i="1"/>
  <c r="J1476" i="1"/>
  <c r="K1476" i="1" s="1"/>
  <c r="H1476" i="1"/>
  <c r="J1475" i="1"/>
  <c r="K1475" i="1" s="1"/>
  <c r="H1475" i="1"/>
  <c r="J1474" i="1"/>
  <c r="K1474" i="1" s="1"/>
  <c r="H1474" i="1"/>
  <c r="J1473" i="1"/>
  <c r="K1473" i="1" s="1"/>
  <c r="H1473" i="1"/>
  <c r="J1472" i="1"/>
  <c r="K1472" i="1" s="1"/>
  <c r="H1472" i="1"/>
  <c r="J1471" i="1"/>
  <c r="K1471" i="1" s="1"/>
  <c r="H1471" i="1"/>
  <c r="J1470" i="1"/>
  <c r="K1470" i="1" s="1"/>
  <c r="H1470" i="1"/>
  <c r="J1469" i="1"/>
  <c r="K1469" i="1" s="1"/>
  <c r="H1469" i="1"/>
  <c r="J1468" i="1"/>
  <c r="K1468" i="1" s="1"/>
  <c r="H1468" i="1"/>
  <c r="J1467" i="1"/>
  <c r="K1467" i="1" s="1"/>
  <c r="H1467" i="1"/>
  <c r="J1466" i="1"/>
  <c r="K1466" i="1" s="1"/>
  <c r="H1466" i="1"/>
  <c r="J1465" i="1"/>
  <c r="K1465" i="1" s="1"/>
  <c r="H1465" i="1"/>
  <c r="J1464" i="1"/>
  <c r="K1464" i="1" s="1"/>
  <c r="H1464" i="1"/>
  <c r="J1463" i="1"/>
  <c r="K1463" i="1" s="1"/>
  <c r="H1463" i="1"/>
  <c r="J1462" i="1"/>
  <c r="K1462" i="1" s="1"/>
  <c r="H1462" i="1"/>
  <c r="J1461" i="1"/>
  <c r="K1461" i="1" s="1"/>
  <c r="H1461" i="1"/>
  <c r="J1460" i="1"/>
  <c r="K1460" i="1" s="1"/>
  <c r="H1460" i="1"/>
  <c r="J1459" i="1"/>
  <c r="K1459" i="1" s="1"/>
  <c r="H1459" i="1"/>
  <c r="J1458" i="1"/>
  <c r="K1458" i="1" s="1"/>
  <c r="H1458" i="1"/>
  <c r="J1457" i="1"/>
  <c r="K1457" i="1" s="1"/>
  <c r="H1457" i="1"/>
  <c r="J1456" i="1"/>
  <c r="K1456" i="1" s="1"/>
  <c r="H1456" i="1"/>
  <c r="J1455" i="1"/>
  <c r="K1455" i="1" s="1"/>
  <c r="H1455" i="1"/>
  <c r="J1454" i="1"/>
  <c r="K1454" i="1" s="1"/>
  <c r="H1454" i="1"/>
  <c r="J1453" i="1"/>
  <c r="K1453" i="1" s="1"/>
  <c r="H1453" i="1"/>
  <c r="J1452" i="1"/>
  <c r="K1452" i="1" s="1"/>
  <c r="H1452" i="1"/>
  <c r="J1451" i="1"/>
  <c r="K1451" i="1" s="1"/>
  <c r="H1451" i="1"/>
  <c r="J1450" i="1"/>
  <c r="K1450" i="1" s="1"/>
  <c r="H1450" i="1"/>
  <c r="J1449" i="1"/>
  <c r="K1449" i="1" s="1"/>
  <c r="H1449" i="1"/>
  <c r="J1448" i="1"/>
  <c r="K1448" i="1" s="1"/>
  <c r="H1448" i="1"/>
  <c r="J1447" i="1"/>
  <c r="K1447" i="1" s="1"/>
  <c r="H1447" i="1"/>
  <c r="J1446" i="1"/>
  <c r="K1446" i="1" s="1"/>
  <c r="H1446" i="1"/>
  <c r="J1445" i="1"/>
  <c r="K1445" i="1" s="1"/>
  <c r="H1445" i="1"/>
  <c r="J1444" i="1"/>
  <c r="K1444" i="1" s="1"/>
  <c r="H1444" i="1"/>
  <c r="J1443" i="1"/>
  <c r="K1443" i="1" s="1"/>
  <c r="H1443" i="1"/>
  <c r="J1442" i="1"/>
  <c r="K1442" i="1" s="1"/>
  <c r="H1442" i="1"/>
  <c r="J1441" i="1"/>
  <c r="K1441" i="1" s="1"/>
  <c r="H1441" i="1"/>
  <c r="J1440" i="1"/>
  <c r="K1440" i="1" s="1"/>
  <c r="H1440" i="1"/>
  <c r="J1439" i="1"/>
  <c r="K1439" i="1" s="1"/>
  <c r="H1439" i="1"/>
  <c r="J1438" i="1"/>
  <c r="K1438" i="1" s="1"/>
  <c r="H1438" i="1"/>
  <c r="J1437" i="1"/>
  <c r="K1437" i="1" s="1"/>
  <c r="H1437" i="1"/>
  <c r="J1436" i="1"/>
  <c r="K1436" i="1" s="1"/>
  <c r="H1436" i="1"/>
  <c r="J1435" i="1"/>
  <c r="K1435" i="1" s="1"/>
  <c r="H1435" i="1"/>
  <c r="J1434" i="1"/>
  <c r="K1434" i="1" s="1"/>
  <c r="H1434" i="1"/>
  <c r="J1433" i="1"/>
  <c r="K1433" i="1" s="1"/>
  <c r="H1433" i="1"/>
  <c r="J1432" i="1"/>
  <c r="K1432" i="1" s="1"/>
  <c r="H1432" i="1"/>
  <c r="J1431" i="1"/>
  <c r="K1431" i="1" s="1"/>
  <c r="H1431" i="1"/>
  <c r="J1430" i="1"/>
  <c r="K1430" i="1" s="1"/>
  <c r="H1430" i="1"/>
  <c r="J1429" i="1"/>
  <c r="K1429" i="1" s="1"/>
  <c r="H1429" i="1"/>
  <c r="J1428" i="1"/>
  <c r="K1428" i="1" s="1"/>
  <c r="H1428" i="1"/>
  <c r="J1427" i="1"/>
  <c r="K1427" i="1" s="1"/>
  <c r="H1427" i="1"/>
  <c r="J1426" i="1"/>
  <c r="K1426" i="1" s="1"/>
  <c r="H1426" i="1"/>
  <c r="J1425" i="1"/>
  <c r="K1425" i="1" s="1"/>
  <c r="H1425" i="1"/>
  <c r="J1424" i="1"/>
  <c r="K1424" i="1" s="1"/>
  <c r="H1424" i="1"/>
  <c r="J1423" i="1"/>
  <c r="K1423" i="1" s="1"/>
  <c r="H1423" i="1"/>
  <c r="J1422" i="1"/>
  <c r="K1422" i="1" s="1"/>
  <c r="H1422" i="1"/>
  <c r="J1421" i="1"/>
  <c r="K1421" i="1" s="1"/>
  <c r="H1421" i="1"/>
  <c r="J1420" i="1"/>
  <c r="K1420" i="1" s="1"/>
  <c r="H1420" i="1"/>
  <c r="J1419" i="1"/>
  <c r="K1419" i="1" s="1"/>
  <c r="H1419" i="1"/>
  <c r="J1418" i="1"/>
  <c r="K1418" i="1" s="1"/>
  <c r="H1418" i="1"/>
  <c r="J1417" i="1"/>
  <c r="K1417" i="1" s="1"/>
  <c r="H1417" i="1"/>
  <c r="J1416" i="1"/>
  <c r="K1416" i="1" s="1"/>
  <c r="H1416" i="1"/>
  <c r="J1415" i="1"/>
  <c r="K1415" i="1" s="1"/>
  <c r="H1415" i="1"/>
  <c r="J1414" i="1"/>
  <c r="K1414" i="1" s="1"/>
  <c r="H1414" i="1"/>
  <c r="J1413" i="1"/>
  <c r="K1413" i="1" s="1"/>
  <c r="H1413" i="1"/>
  <c r="J1412" i="1"/>
  <c r="K1412" i="1" s="1"/>
  <c r="H1412" i="1"/>
  <c r="J1411" i="1"/>
  <c r="K1411" i="1" s="1"/>
  <c r="H1411" i="1"/>
  <c r="J1410" i="1"/>
  <c r="K1410" i="1" s="1"/>
  <c r="H1410" i="1"/>
  <c r="J1409" i="1"/>
  <c r="K1409" i="1" s="1"/>
  <c r="H1409" i="1"/>
  <c r="J1408" i="1"/>
  <c r="K1408" i="1" s="1"/>
  <c r="H1408" i="1"/>
  <c r="J1407" i="1"/>
  <c r="K1407" i="1" s="1"/>
  <c r="H1407" i="1"/>
  <c r="J1406" i="1"/>
  <c r="K1406" i="1" s="1"/>
  <c r="H1406" i="1"/>
  <c r="J1405" i="1"/>
  <c r="K1405" i="1" s="1"/>
  <c r="H1405" i="1"/>
  <c r="J1404" i="1"/>
  <c r="K1404" i="1" s="1"/>
  <c r="H1404" i="1"/>
  <c r="J1403" i="1"/>
  <c r="K1403" i="1" s="1"/>
  <c r="H1403" i="1"/>
  <c r="J1402" i="1"/>
  <c r="K1402" i="1" s="1"/>
  <c r="H1402" i="1"/>
  <c r="J1401" i="1"/>
  <c r="K1401" i="1" s="1"/>
  <c r="H1401" i="1"/>
  <c r="J1400" i="1"/>
  <c r="K1400" i="1" s="1"/>
  <c r="H1400" i="1"/>
  <c r="J1399" i="1"/>
  <c r="K1399" i="1" s="1"/>
  <c r="H1399" i="1"/>
  <c r="J1398" i="1"/>
  <c r="K1398" i="1" s="1"/>
  <c r="H1398" i="1"/>
  <c r="J1397" i="1"/>
  <c r="K1397" i="1" s="1"/>
  <c r="H1397" i="1"/>
  <c r="J1396" i="1"/>
  <c r="K1396" i="1" s="1"/>
  <c r="H1396" i="1"/>
  <c r="J1395" i="1"/>
  <c r="K1395" i="1" s="1"/>
  <c r="H1395" i="1"/>
  <c r="J1394" i="1"/>
  <c r="K1394" i="1" s="1"/>
  <c r="H1394" i="1"/>
  <c r="J1393" i="1"/>
  <c r="K1393" i="1" s="1"/>
  <c r="H1393" i="1"/>
  <c r="J1392" i="1"/>
  <c r="K1392" i="1" s="1"/>
  <c r="H1392" i="1"/>
  <c r="J1391" i="1"/>
  <c r="K1391" i="1" s="1"/>
  <c r="H1391" i="1"/>
  <c r="J1390" i="1"/>
  <c r="K1390" i="1" s="1"/>
  <c r="H1390" i="1"/>
  <c r="J1389" i="1"/>
  <c r="K1389" i="1" s="1"/>
  <c r="H1389" i="1"/>
  <c r="J1388" i="1"/>
  <c r="K1388" i="1" s="1"/>
  <c r="H1388" i="1"/>
  <c r="J1387" i="1"/>
  <c r="K1387" i="1" s="1"/>
  <c r="H1387" i="1"/>
  <c r="J1386" i="1"/>
  <c r="K1386" i="1" s="1"/>
  <c r="H1386" i="1"/>
  <c r="J1385" i="1"/>
  <c r="K1385" i="1" s="1"/>
  <c r="H1385" i="1"/>
  <c r="J1384" i="1"/>
  <c r="K1384" i="1" s="1"/>
  <c r="H1384" i="1"/>
  <c r="J1383" i="1"/>
  <c r="K1383" i="1" s="1"/>
  <c r="H1383" i="1"/>
  <c r="J1382" i="1"/>
  <c r="K1382" i="1" s="1"/>
  <c r="H1382" i="1"/>
  <c r="J1381" i="1"/>
  <c r="K1381" i="1" s="1"/>
  <c r="H1381" i="1"/>
  <c r="J1380" i="1"/>
  <c r="K1380" i="1" s="1"/>
  <c r="H1380" i="1"/>
  <c r="J1379" i="1"/>
  <c r="K1379" i="1" s="1"/>
  <c r="H1379" i="1"/>
  <c r="J1378" i="1"/>
  <c r="K1378" i="1" s="1"/>
  <c r="H1378" i="1"/>
  <c r="J1377" i="1"/>
  <c r="K1377" i="1" s="1"/>
  <c r="H1377" i="1"/>
  <c r="J1376" i="1"/>
  <c r="K1376" i="1" s="1"/>
  <c r="H1376" i="1"/>
  <c r="J1375" i="1"/>
  <c r="K1375" i="1" s="1"/>
  <c r="H1375" i="1"/>
  <c r="J1374" i="1"/>
  <c r="K1374" i="1" s="1"/>
  <c r="H1374" i="1"/>
  <c r="J1373" i="1"/>
  <c r="K1373" i="1" s="1"/>
  <c r="H1373" i="1"/>
  <c r="J1372" i="1"/>
  <c r="K1372" i="1" s="1"/>
  <c r="H1372" i="1"/>
  <c r="J1371" i="1"/>
  <c r="K1371" i="1" s="1"/>
  <c r="H1371" i="1"/>
  <c r="J1370" i="1"/>
  <c r="K1370" i="1" s="1"/>
  <c r="H1370" i="1"/>
  <c r="J1369" i="1"/>
  <c r="K1369" i="1" s="1"/>
  <c r="H1369" i="1"/>
  <c r="J1368" i="1"/>
  <c r="K1368" i="1" s="1"/>
  <c r="H1368" i="1"/>
  <c r="J1367" i="1"/>
  <c r="K1367" i="1" s="1"/>
  <c r="H1367" i="1"/>
  <c r="J1366" i="1"/>
  <c r="K1366" i="1" s="1"/>
  <c r="H1366" i="1"/>
  <c r="J1365" i="1"/>
  <c r="K1365" i="1" s="1"/>
  <c r="H1365" i="1"/>
  <c r="J1364" i="1"/>
  <c r="K1364" i="1" s="1"/>
  <c r="H1364" i="1"/>
  <c r="J1363" i="1"/>
  <c r="K1363" i="1" s="1"/>
  <c r="H1363" i="1"/>
  <c r="J1362" i="1"/>
  <c r="K1362" i="1" s="1"/>
  <c r="H1362" i="1"/>
  <c r="J1361" i="1"/>
  <c r="K1361" i="1" s="1"/>
  <c r="H1361" i="1"/>
  <c r="J1360" i="1"/>
  <c r="K1360" i="1" s="1"/>
  <c r="H1360" i="1"/>
  <c r="J1359" i="1"/>
  <c r="K1359" i="1" s="1"/>
  <c r="H1359" i="1"/>
  <c r="J1358" i="1"/>
  <c r="K1358" i="1" s="1"/>
  <c r="H1358" i="1"/>
  <c r="J1357" i="1"/>
  <c r="K1357" i="1" s="1"/>
  <c r="H1357" i="1"/>
  <c r="J1356" i="1"/>
  <c r="K1356" i="1" s="1"/>
  <c r="H1356" i="1"/>
  <c r="J1355" i="1"/>
  <c r="K1355" i="1" s="1"/>
  <c r="H1355" i="1"/>
  <c r="J1354" i="1"/>
  <c r="K1354" i="1" s="1"/>
  <c r="H1354" i="1"/>
  <c r="J1353" i="1"/>
  <c r="K1353" i="1" s="1"/>
  <c r="H1353" i="1"/>
  <c r="J1352" i="1"/>
  <c r="K1352" i="1" s="1"/>
  <c r="H1352" i="1"/>
  <c r="J1351" i="1"/>
  <c r="K1351" i="1" s="1"/>
  <c r="H1351" i="1"/>
  <c r="J1350" i="1"/>
  <c r="K1350" i="1" s="1"/>
  <c r="H1350" i="1"/>
  <c r="J1349" i="1"/>
  <c r="K1349" i="1" s="1"/>
  <c r="H1349" i="1"/>
  <c r="J1348" i="1"/>
  <c r="K1348" i="1" s="1"/>
  <c r="H1348" i="1"/>
  <c r="J1347" i="1"/>
  <c r="K1347" i="1" s="1"/>
  <c r="H1347" i="1"/>
  <c r="J1346" i="1"/>
  <c r="K1346" i="1" s="1"/>
  <c r="H1346" i="1"/>
  <c r="J1345" i="1"/>
  <c r="K1345" i="1" s="1"/>
  <c r="H1345" i="1"/>
  <c r="J1344" i="1"/>
  <c r="K1344" i="1" s="1"/>
  <c r="H1344" i="1"/>
  <c r="J1343" i="1"/>
  <c r="K1343" i="1" s="1"/>
  <c r="H1343" i="1"/>
  <c r="J1342" i="1"/>
  <c r="K1342" i="1" s="1"/>
  <c r="H1342" i="1"/>
  <c r="J1341" i="1"/>
  <c r="K1341" i="1" s="1"/>
  <c r="H1341" i="1"/>
  <c r="J1340" i="1"/>
  <c r="K1340" i="1" s="1"/>
  <c r="H1340" i="1"/>
  <c r="J1339" i="1"/>
  <c r="K1339" i="1" s="1"/>
  <c r="H1339" i="1"/>
  <c r="J1338" i="1"/>
  <c r="K1338" i="1" s="1"/>
  <c r="H1338" i="1"/>
  <c r="J1337" i="1"/>
  <c r="K1337" i="1" s="1"/>
  <c r="H1337" i="1"/>
  <c r="J1336" i="1"/>
  <c r="K1336" i="1" s="1"/>
  <c r="H1336" i="1"/>
  <c r="J1335" i="1"/>
  <c r="K1335" i="1" s="1"/>
  <c r="H1335" i="1"/>
  <c r="J1334" i="1"/>
  <c r="K1334" i="1" s="1"/>
  <c r="H1334" i="1"/>
  <c r="J1333" i="1"/>
  <c r="K1333" i="1" s="1"/>
  <c r="H1333" i="1"/>
  <c r="J1332" i="1"/>
  <c r="K1332" i="1" s="1"/>
  <c r="H1332" i="1"/>
  <c r="J1331" i="1"/>
  <c r="K1331" i="1" s="1"/>
  <c r="H1331" i="1"/>
  <c r="J1330" i="1"/>
  <c r="K1330" i="1" s="1"/>
  <c r="H1330" i="1"/>
  <c r="J1329" i="1"/>
  <c r="K1329" i="1" s="1"/>
  <c r="H1329" i="1"/>
  <c r="J1328" i="1"/>
  <c r="K1328" i="1" s="1"/>
  <c r="H1328" i="1"/>
  <c r="J1327" i="1"/>
  <c r="K1327" i="1" s="1"/>
  <c r="H1327" i="1"/>
  <c r="J1326" i="1"/>
  <c r="K1326" i="1" s="1"/>
  <c r="H1326" i="1"/>
  <c r="J1325" i="1"/>
  <c r="K1325" i="1" s="1"/>
  <c r="H1325" i="1"/>
  <c r="J1324" i="1"/>
  <c r="K1324" i="1" s="1"/>
  <c r="H1324" i="1"/>
  <c r="J1323" i="1"/>
  <c r="K1323" i="1" s="1"/>
  <c r="H1323" i="1"/>
  <c r="J1322" i="1"/>
  <c r="K1322" i="1" s="1"/>
  <c r="H1322" i="1"/>
  <c r="J1321" i="1"/>
  <c r="K1321" i="1" s="1"/>
  <c r="H1321" i="1"/>
  <c r="J1320" i="1"/>
  <c r="K1320" i="1" s="1"/>
  <c r="H1320" i="1"/>
  <c r="J1319" i="1"/>
  <c r="K1319" i="1" s="1"/>
  <c r="H1319" i="1"/>
  <c r="J1318" i="1"/>
  <c r="K1318" i="1" s="1"/>
  <c r="H1318" i="1"/>
  <c r="J1317" i="1"/>
  <c r="K1317" i="1" s="1"/>
  <c r="H1317" i="1"/>
  <c r="J1316" i="1"/>
  <c r="K1316" i="1" s="1"/>
  <c r="H1316" i="1"/>
  <c r="J1315" i="1"/>
  <c r="K1315" i="1" s="1"/>
  <c r="H1315" i="1"/>
  <c r="J1314" i="1"/>
  <c r="K1314" i="1" s="1"/>
  <c r="H1314" i="1"/>
  <c r="J1313" i="1"/>
  <c r="K1313" i="1" s="1"/>
  <c r="H1313" i="1"/>
  <c r="J1312" i="1"/>
  <c r="K1312" i="1" s="1"/>
  <c r="H1312" i="1"/>
  <c r="J1311" i="1"/>
  <c r="K1311" i="1" s="1"/>
  <c r="H1311" i="1"/>
  <c r="J1310" i="1"/>
  <c r="K1310" i="1" s="1"/>
  <c r="H1310" i="1"/>
  <c r="J1309" i="1"/>
  <c r="K1309" i="1" s="1"/>
  <c r="H1309" i="1"/>
  <c r="J1308" i="1"/>
  <c r="K1308" i="1" s="1"/>
  <c r="H1308" i="1"/>
  <c r="J1307" i="1"/>
  <c r="K1307" i="1" s="1"/>
  <c r="H1307" i="1"/>
  <c r="J1306" i="1"/>
  <c r="K1306" i="1" s="1"/>
  <c r="H1306" i="1"/>
  <c r="J1305" i="1"/>
  <c r="K1305" i="1" s="1"/>
  <c r="H1305" i="1"/>
  <c r="J1304" i="1"/>
  <c r="K1304" i="1" s="1"/>
  <c r="H1304" i="1"/>
  <c r="J1303" i="1"/>
  <c r="K1303" i="1" s="1"/>
  <c r="H1303" i="1"/>
  <c r="J1302" i="1"/>
  <c r="K1302" i="1" s="1"/>
  <c r="H1302" i="1"/>
  <c r="J1301" i="1"/>
  <c r="K1301" i="1" s="1"/>
  <c r="H1301" i="1"/>
  <c r="J1300" i="1"/>
  <c r="K1300" i="1" s="1"/>
  <c r="H1300" i="1"/>
  <c r="J1299" i="1"/>
  <c r="K1299" i="1" s="1"/>
  <c r="H1299" i="1"/>
  <c r="J1298" i="1"/>
  <c r="K1298" i="1" s="1"/>
  <c r="H1298" i="1"/>
  <c r="J1297" i="1"/>
  <c r="K1297" i="1" s="1"/>
  <c r="H1297" i="1"/>
  <c r="J1296" i="1"/>
  <c r="K1296" i="1" s="1"/>
  <c r="H1296" i="1"/>
  <c r="J1295" i="1"/>
  <c r="K1295" i="1" s="1"/>
  <c r="H1295" i="1"/>
  <c r="J1294" i="1"/>
  <c r="K1294" i="1" s="1"/>
  <c r="H1294" i="1"/>
  <c r="J1293" i="1"/>
  <c r="K1293" i="1" s="1"/>
  <c r="H1293" i="1"/>
  <c r="J1292" i="1"/>
  <c r="K1292" i="1" s="1"/>
  <c r="H1292" i="1"/>
  <c r="J1291" i="1"/>
  <c r="K1291" i="1" s="1"/>
  <c r="H1291" i="1"/>
  <c r="J1290" i="1"/>
  <c r="K1290" i="1" s="1"/>
  <c r="H1290" i="1"/>
  <c r="J1289" i="1"/>
  <c r="K1289" i="1" s="1"/>
  <c r="H1289" i="1"/>
  <c r="J1288" i="1"/>
  <c r="K1288" i="1" s="1"/>
  <c r="H1288" i="1"/>
  <c r="J1287" i="1"/>
  <c r="K1287" i="1" s="1"/>
  <c r="H1287" i="1"/>
  <c r="J1286" i="1"/>
  <c r="K1286" i="1" s="1"/>
  <c r="H1286" i="1"/>
  <c r="J1285" i="1"/>
  <c r="K1285" i="1" s="1"/>
  <c r="H1285" i="1"/>
  <c r="J1284" i="1"/>
  <c r="K1284" i="1" s="1"/>
  <c r="H1284" i="1"/>
  <c r="J1283" i="1"/>
  <c r="K1283" i="1" s="1"/>
  <c r="H1283" i="1"/>
  <c r="J1282" i="1"/>
  <c r="K1282" i="1" s="1"/>
  <c r="H1282" i="1"/>
  <c r="J1281" i="1"/>
  <c r="K1281" i="1" s="1"/>
  <c r="H1281" i="1"/>
  <c r="J1280" i="1"/>
  <c r="K1280" i="1" s="1"/>
  <c r="H1280" i="1"/>
  <c r="J1279" i="1"/>
  <c r="K1279" i="1" s="1"/>
  <c r="H1279" i="1"/>
  <c r="J1278" i="1"/>
  <c r="K1278" i="1" s="1"/>
  <c r="H1278" i="1"/>
  <c r="J1277" i="1"/>
  <c r="K1277" i="1" s="1"/>
  <c r="H1277" i="1"/>
  <c r="J1276" i="1"/>
  <c r="K1276" i="1" s="1"/>
  <c r="H1276" i="1"/>
  <c r="J1275" i="1"/>
  <c r="K1275" i="1" s="1"/>
  <c r="H1275" i="1"/>
  <c r="J1274" i="1"/>
  <c r="K1274" i="1" s="1"/>
  <c r="H1274" i="1"/>
  <c r="J1273" i="1"/>
  <c r="K1273" i="1" s="1"/>
  <c r="H1273" i="1"/>
  <c r="J1272" i="1"/>
  <c r="K1272" i="1" s="1"/>
  <c r="H1272" i="1"/>
  <c r="J1271" i="1"/>
  <c r="K1271" i="1" s="1"/>
  <c r="H1271" i="1"/>
  <c r="J1270" i="1"/>
  <c r="K1270" i="1" s="1"/>
  <c r="H1270" i="1"/>
  <c r="J1269" i="1"/>
  <c r="K1269" i="1" s="1"/>
  <c r="H1269" i="1"/>
  <c r="J1268" i="1"/>
  <c r="K1268" i="1" s="1"/>
  <c r="H1268" i="1"/>
  <c r="J1267" i="1"/>
  <c r="K1267" i="1" s="1"/>
  <c r="H1267" i="1"/>
  <c r="J1266" i="1"/>
  <c r="K1266" i="1" s="1"/>
  <c r="H1266" i="1"/>
  <c r="J1265" i="1"/>
  <c r="K1265" i="1" s="1"/>
  <c r="H1265" i="1"/>
  <c r="J1264" i="1"/>
  <c r="K1264" i="1" s="1"/>
  <c r="H1264" i="1"/>
  <c r="J1263" i="1"/>
  <c r="K1263" i="1" s="1"/>
  <c r="H1263" i="1"/>
  <c r="J1262" i="1"/>
  <c r="K1262" i="1" s="1"/>
  <c r="H1262" i="1"/>
  <c r="J2356" i="1"/>
  <c r="K2356" i="1" s="1"/>
  <c r="H2356" i="1"/>
  <c r="J2355" i="1"/>
  <c r="K2355" i="1" s="1"/>
  <c r="H2355" i="1"/>
  <c r="J2354" i="1"/>
  <c r="K2354" i="1" s="1"/>
  <c r="H2354" i="1"/>
  <c r="J2353" i="1"/>
  <c r="K2353" i="1" s="1"/>
  <c r="H2353" i="1"/>
  <c r="J2352" i="1"/>
  <c r="K2352" i="1" s="1"/>
  <c r="H2352" i="1"/>
  <c r="J2351" i="1"/>
  <c r="K2351" i="1" s="1"/>
  <c r="H2351" i="1"/>
  <c r="J2350" i="1"/>
  <c r="K2350" i="1" s="1"/>
  <c r="H2350" i="1"/>
  <c r="J2349" i="1"/>
  <c r="K2349" i="1" s="1"/>
  <c r="H2349" i="1"/>
  <c r="J2348" i="1"/>
  <c r="K2348" i="1" s="1"/>
  <c r="H2348" i="1"/>
  <c r="J2347" i="1"/>
  <c r="K2347" i="1" s="1"/>
  <c r="H2347" i="1"/>
  <c r="J2346" i="1"/>
  <c r="K2346" i="1" s="1"/>
  <c r="H2346" i="1"/>
  <c r="J2345" i="1"/>
  <c r="K2345" i="1" s="1"/>
  <c r="H2345" i="1"/>
  <c r="J2344" i="1"/>
  <c r="K2344" i="1" s="1"/>
  <c r="H2344" i="1"/>
  <c r="J2343" i="1"/>
  <c r="K2343" i="1" s="1"/>
  <c r="H2343" i="1"/>
  <c r="J2342" i="1"/>
  <c r="K2342" i="1" s="1"/>
  <c r="H2342" i="1"/>
  <c r="J2341" i="1"/>
  <c r="K2341" i="1" s="1"/>
  <c r="H2341" i="1"/>
  <c r="J2340" i="1"/>
  <c r="K2340" i="1" s="1"/>
  <c r="H2340" i="1"/>
  <c r="J2339" i="1"/>
  <c r="K2339" i="1" s="1"/>
  <c r="H2339" i="1"/>
  <c r="J2338" i="1"/>
  <c r="K2338" i="1" s="1"/>
  <c r="H2338" i="1"/>
  <c r="J2337" i="1"/>
  <c r="K2337" i="1" s="1"/>
  <c r="H2337" i="1"/>
  <c r="J2336" i="1"/>
  <c r="K2336" i="1" s="1"/>
  <c r="H2336" i="1"/>
  <c r="J2335" i="1"/>
  <c r="K2335" i="1" s="1"/>
  <c r="H2335" i="1"/>
  <c r="J2334" i="1"/>
  <c r="K2334" i="1" s="1"/>
  <c r="H2334" i="1"/>
  <c r="J2333" i="1"/>
  <c r="K2333" i="1" s="1"/>
  <c r="H2333" i="1"/>
  <c r="J2332" i="1"/>
  <c r="K2332" i="1" s="1"/>
  <c r="H2332" i="1"/>
  <c r="J2331" i="1"/>
  <c r="K2331" i="1" s="1"/>
  <c r="H2331" i="1"/>
  <c r="J2330" i="1"/>
  <c r="K2330" i="1" s="1"/>
  <c r="H2330" i="1"/>
  <c r="J2329" i="1"/>
  <c r="K2329" i="1" s="1"/>
  <c r="H2329" i="1"/>
  <c r="J2328" i="1"/>
  <c r="K2328" i="1" s="1"/>
  <c r="H2328" i="1"/>
  <c r="J2327" i="1"/>
  <c r="K2327" i="1" s="1"/>
  <c r="H2327" i="1"/>
  <c r="J2326" i="1"/>
  <c r="K2326" i="1" s="1"/>
  <c r="H2326" i="1"/>
  <c r="J2325" i="1"/>
  <c r="K2325" i="1" s="1"/>
  <c r="H2325" i="1"/>
  <c r="J2324" i="1"/>
  <c r="K2324" i="1" s="1"/>
  <c r="H2324" i="1"/>
  <c r="J2323" i="1"/>
  <c r="K2323" i="1" s="1"/>
  <c r="H2323" i="1"/>
  <c r="J2322" i="1"/>
  <c r="K2322" i="1" s="1"/>
  <c r="H2322" i="1"/>
  <c r="J2321" i="1"/>
  <c r="K2321" i="1" s="1"/>
  <c r="H2321" i="1"/>
  <c r="J2320" i="1"/>
  <c r="K2320" i="1" s="1"/>
  <c r="H2320" i="1"/>
  <c r="J2319" i="1"/>
  <c r="K2319" i="1" s="1"/>
  <c r="H2319" i="1"/>
  <c r="J2318" i="1"/>
  <c r="K2318" i="1" s="1"/>
  <c r="H2318" i="1"/>
  <c r="J2317" i="1"/>
  <c r="K2317" i="1" s="1"/>
  <c r="H2317" i="1"/>
  <c r="J2316" i="1"/>
  <c r="K2316" i="1" s="1"/>
  <c r="H2316" i="1"/>
  <c r="J2315" i="1"/>
  <c r="K2315" i="1" s="1"/>
  <c r="H2315" i="1"/>
  <c r="J2314" i="1"/>
  <c r="K2314" i="1" s="1"/>
  <c r="H2314" i="1"/>
  <c r="J2313" i="1"/>
  <c r="K2313" i="1" s="1"/>
  <c r="H2313" i="1"/>
  <c r="J2312" i="1"/>
  <c r="K2312" i="1" s="1"/>
  <c r="H2312" i="1"/>
  <c r="J2311" i="1"/>
  <c r="K2311" i="1" s="1"/>
  <c r="H2311" i="1"/>
  <c r="J2310" i="1"/>
  <c r="K2310" i="1" s="1"/>
  <c r="H2310" i="1"/>
  <c r="J2309" i="1"/>
  <c r="K2309" i="1" s="1"/>
  <c r="H2309" i="1"/>
  <c r="J2308" i="1"/>
  <c r="K2308" i="1" s="1"/>
  <c r="H2308" i="1"/>
  <c r="J2307" i="1"/>
  <c r="K2307" i="1" s="1"/>
  <c r="H2307" i="1"/>
  <c r="J2306" i="1"/>
  <c r="K2306" i="1" s="1"/>
  <c r="H2306" i="1"/>
  <c r="J2305" i="1"/>
  <c r="K2305" i="1" s="1"/>
  <c r="H2305" i="1"/>
  <c r="J2304" i="1"/>
  <c r="K2304" i="1" s="1"/>
  <c r="H2304" i="1"/>
  <c r="J2303" i="1"/>
  <c r="K2303" i="1" s="1"/>
  <c r="H2303" i="1"/>
  <c r="J2302" i="1"/>
  <c r="K2302" i="1" s="1"/>
  <c r="H2302" i="1"/>
  <c r="J2301" i="1"/>
  <c r="K2301" i="1" s="1"/>
  <c r="H2301" i="1"/>
  <c r="J2300" i="1"/>
  <c r="K2300" i="1" s="1"/>
  <c r="H2300" i="1"/>
  <c r="J2299" i="1"/>
  <c r="K2299" i="1" s="1"/>
  <c r="H2299" i="1"/>
  <c r="J2298" i="1"/>
  <c r="K2298" i="1" s="1"/>
  <c r="H2298" i="1"/>
  <c r="J2297" i="1"/>
  <c r="K2297" i="1" s="1"/>
  <c r="H2297" i="1"/>
  <c r="J2296" i="1"/>
  <c r="K2296" i="1" s="1"/>
  <c r="H2296" i="1"/>
  <c r="J2295" i="1"/>
  <c r="K2295" i="1" s="1"/>
  <c r="H2295" i="1"/>
  <c r="J2294" i="1"/>
  <c r="K2294" i="1" s="1"/>
  <c r="H2294" i="1"/>
  <c r="J2293" i="1"/>
  <c r="K2293" i="1" s="1"/>
  <c r="H2293" i="1"/>
  <c r="J2292" i="1"/>
  <c r="K2292" i="1" s="1"/>
  <c r="H2292" i="1"/>
  <c r="J2291" i="1"/>
  <c r="K2291" i="1" s="1"/>
  <c r="H2291" i="1"/>
  <c r="J2290" i="1"/>
  <c r="K2290" i="1" s="1"/>
  <c r="H2290" i="1"/>
  <c r="J2289" i="1"/>
  <c r="K2289" i="1" s="1"/>
  <c r="H2289" i="1"/>
  <c r="J2288" i="1"/>
  <c r="K2288" i="1" s="1"/>
  <c r="H2288" i="1"/>
  <c r="J2287" i="1"/>
  <c r="K2287" i="1" s="1"/>
  <c r="H2287" i="1"/>
  <c r="J2286" i="1"/>
  <c r="K2286" i="1" s="1"/>
  <c r="H2286" i="1"/>
  <c r="J2285" i="1"/>
  <c r="K2285" i="1" s="1"/>
  <c r="H2285" i="1"/>
  <c r="J2284" i="1"/>
  <c r="K2284" i="1" s="1"/>
  <c r="H2284" i="1"/>
  <c r="J2283" i="1"/>
  <c r="K2283" i="1" s="1"/>
  <c r="H2283" i="1"/>
  <c r="J2282" i="1"/>
  <c r="K2282" i="1" s="1"/>
  <c r="H2282" i="1"/>
  <c r="J2281" i="1"/>
  <c r="K2281" i="1" s="1"/>
  <c r="H2281" i="1"/>
  <c r="J2280" i="1"/>
  <c r="K2280" i="1" s="1"/>
  <c r="H2280" i="1"/>
  <c r="J2279" i="1"/>
  <c r="K2279" i="1" s="1"/>
  <c r="H2279" i="1"/>
  <c r="J2278" i="1"/>
  <c r="K2278" i="1" s="1"/>
  <c r="H2278" i="1"/>
  <c r="J2277" i="1"/>
  <c r="K2277" i="1" s="1"/>
  <c r="H2277" i="1"/>
  <c r="J2276" i="1"/>
  <c r="K2276" i="1" s="1"/>
  <c r="H2276" i="1"/>
  <c r="J2275" i="1"/>
  <c r="K2275" i="1" s="1"/>
  <c r="H2275" i="1"/>
  <c r="J2274" i="1"/>
  <c r="K2274" i="1" s="1"/>
  <c r="H2274" i="1"/>
  <c r="J2273" i="1"/>
  <c r="K2273" i="1" s="1"/>
  <c r="H2273" i="1"/>
  <c r="J2272" i="1"/>
  <c r="K2272" i="1" s="1"/>
  <c r="H2272" i="1"/>
  <c r="J2271" i="1"/>
  <c r="K2271" i="1" s="1"/>
  <c r="H2271" i="1"/>
  <c r="J2270" i="1"/>
  <c r="K2270" i="1" s="1"/>
  <c r="H2270" i="1"/>
  <c r="J2269" i="1"/>
  <c r="K2269" i="1" s="1"/>
  <c r="H2269" i="1"/>
  <c r="J2268" i="1"/>
  <c r="K2268" i="1" s="1"/>
  <c r="H2268" i="1"/>
  <c r="J2267" i="1"/>
  <c r="K2267" i="1" s="1"/>
  <c r="H2267" i="1"/>
  <c r="J2266" i="1"/>
  <c r="K2266" i="1" s="1"/>
  <c r="H2266" i="1"/>
  <c r="J2265" i="1"/>
  <c r="K2265" i="1" s="1"/>
  <c r="H2265" i="1"/>
  <c r="J2264" i="1"/>
  <c r="K2264" i="1" s="1"/>
  <c r="H2264" i="1"/>
  <c r="J2263" i="1"/>
  <c r="K2263" i="1" s="1"/>
  <c r="H2263" i="1"/>
  <c r="J2262" i="1"/>
  <c r="K2262" i="1" s="1"/>
  <c r="H2262" i="1"/>
  <c r="J2261" i="1"/>
  <c r="K2261" i="1" s="1"/>
  <c r="H2261" i="1"/>
  <c r="J2260" i="1"/>
  <c r="K2260" i="1" s="1"/>
  <c r="H2260" i="1"/>
  <c r="J2259" i="1"/>
  <c r="K2259" i="1" s="1"/>
  <c r="H2259" i="1"/>
  <c r="J2258" i="1"/>
  <c r="K2258" i="1" s="1"/>
  <c r="H2258" i="1"/>
  <c r="J2257" i="1"/>
  <c r="K2257" i="1" s="1"/>
  <c r="H2257" i="1"/>
  <c r="J2256" i="1"/>
  <c r="K2256" i="1" s="1"/>
  <c r="H2256" i="1"/>
  <c r="J2255" i="1"/>
  <c r="K2255" i="1" s="1"/>
  <c r="H2255" i="1"/>
  <c r="J2254" i="1"/>
  <c r="K2254" i="1" s="1"/>
  <c r="H2254" i="1"/>
  <c r="J2253" i="1"/>
  <c r="K2253" i="1" s="1"/>
  <c r="H2253" i="1"/>
  <c r="J2252" i="1"/>
  <c r="K2252" i="1" s="1"/>
  <c r="H2252" i="1"/>
  <c r="J2251" i="1"/>
  <c r="K2251" i="1" s="1"/>
  <c r="H2251" i="1"/>
  <c r="J2250" i="1"/>
  <c r="K2250" i="1" s="1"/>
  <c r="H2250" i="1"/>
  <c r="J2249" i="1"/>
  <c r="K2249" i="1" s="1"/>
  <c r="H2249" i="1"/>
  <c r="J2248" i="1"/>
  <c r="K2248" i="1" s="1"/>
  <c r="H2248" i="1"/>
  <c r="J2247" i="1"/>
  <c r="K2247" i="1" s="1"/>
  <c r="H2247" i="1"/>
  <c r="J2246" i="1"/>
  <c r="K2246" i="1" s="1"/>
  <c r="H2246" i="1"/>
  <c r="J2245" i="1"/>
  <c r="K2245" i="1" s="1"/>
  <c r="H2245" i="1"/>
  <c r="J2244" i="1"/>
  <c r="K2244" i="1" s="1"/>
  <c r="H2244" i="1"/>
  <c r="J2243" i="1"/>
  <c r="K2243" i="1" s="1"/>
  <c r="H2243" i="1"/>
  <c r="J2242" i="1"/>
  <c r="K2242" i="1" s="1"/>
  <c r="H2242" i="1"/>
  <c r="J2241" i="1"/>
  <c r="K2241" i="1" s="1"/>
  <c r="H2241" i="1"/>
  <c r="J2240" i="1"/>
  <c r="K2240" i="1" s="1"/>
  <c r="H2240" i="1"/>
  <c r="J2239" i="1"/>
  <c r="K2239" i="1" s="1"/>
  <c r="H2239" i="1"/>
  <c r="J2238" i="1"/>
  <c r="K2238" i="1" s="1"/>
  <c r="H2238" i="1"/>
  <c r="J2237" i="1"/>
  <c r="K2237" i="1" s="1"/>
  <c r="H2237" i="1"/>
  <c r="J2236" i="1"/>
  <c r="K2236" i="1" s="1"/>
  <c r="H2236" i="1"/>
  <c r="J2235" i="1"/>
  <c r="K2235" i="1" s="1"/>
  <c r="H2235" i="1"/>
  <c r="J2234" i="1"/>
  <c r="K2234" i="1" s="1"/>
  <c r="H2234" i="1"/>
  <c r="J2233" i="1"/>
  <c r="K2233" i="1" s="1"/>
  <c r="H2233" i="1"/>
  <c r="J2232" i="1"/>
  <c r="K2232" i="1" s="1"/>
  <c r="H2232" i="1"/>
  <c r="J2231" i="1"/>
  <c r="K2231" i="1" s="1"/>
  <c r="H2231" i="1"/>
  <c r="J2230" i="1"/>
  <c r="K2230" i="1" s="1"/>
  <c r="H2230" i="1"/>
  <c r="J2229" i="1"/>
  <c r="K2229" i="1" s="1"/>
  <c r="H2229" i="1"/>
  <c r="J2228" i="1"/>
  <c r="K2228" i="1" s="1"/>
  <c r="H2228" i="1"/>
  <c r="J2227" i="1"/>
  <c r="K2227" i="1" s="1"/>
  <c r="H2227" i="1"/>
  <c r="J2226" i="1"/>
  <c r="K2226" i="1" s="1"/>
  <c r="H2226" i="1"/>
  <c r="J2225" i="1"/>
  <c r="K2225" i="1" s="1"/>
  <c r="H2225" i="1"/>
  <c r="J2224" i="1"/>
  <c r="K2224" i="1" s="1"/>
  <c r="H2224" i="1"/>
  <c r="J2223" i="1"/>
  <c r="K2223" i="1" s="1"/>
  <c r="H2223" i="1"/>
  <c r="J2222" i="1"/>
  <c r="K2222" i="1" s="1"/>
  <c r="H2222" i="1"/>
  <c r="J2221" i="1"/>
  <c r="K2221" i="1" s="1"/>
  <c r="H2221" i="1"/>
  <c r="J2220" i="1"/>
  <c r="K2220" i="1" s="1"/>
  <c r="H2220" i="1"/>
  <c r="J2219" i="1"/>
  <c r="K2219" i="1" s="1"/>
  <c r="H2219" i="1"/>
  <c r="J2218" i="1"/>
  <c r="K2218" i="1" s="1"/>
  <c r="H2218" i="1"/>
  <c r="J2217" i="1"/>
  <c r="K2217" i="1" s="1"/>
  <c r="H2217" i="1"/>
  <c r="J2216" i="1"/>
  <c r="K2216" i="1" s="1"/>
  <c r="H2216" i="1"/>
  <c r="J2215" i="1"/>
  <c r="K2215" i="1" s="1"/>
  <c r="H2215" i="1"/>
  <c r="J2214" i="1"/>
  <c r="K2214" i="1" s="1"/>
  <c r="H2214" i="1"/>
  <c r="J2213" i="1"/>
  <c r="K2213" i="1" s="1"/>
  <c r="H2213" i="1"/>
  <c r="J2212" i="1"/>
  <c r="K2212" i="1" s="1"/>
  <c r="H2212" i="1"/>
  <c r="J2211" i="1"/>
  <c r="K2211" i="1" s="1"/>
  <c r="H2211" i="1"/>
  <c r="J2210" i="1"/>
  <c r="K2210" i="1" s="1"/>
  <c r="H2210" i="1"/>
  <c r="J2209" i="1"/>
  <c r="K2209" i="1" s="1"/>
  <c r="H2209" i="1"/>
  <c r="J2208" i="1"/>
  <c r="K2208" i="1" s="1"/>
  <c r="H2208" i="1"/>
  <c r="J2207" i="1"/>
  <c r="K2207" i="1" s="1"/>
  <c r="H2207" i="1"/>
  <c r="J2206" i="1"/>
  <c r="K2206" i="1" s="1"/>
  <c r="H2206" i="1"/>
  <c r="J2205" i="1"/>
  <c r="K2205" i="1" s="1"/>
  <c r="H2205" i="1"/>
  <c r="J2204" i="1"/>
  <c r="K2204" i="1" s="1"/>
  <c r="H2204" i="1"/>
  <c r="J2203" i="1"/>
  <c r="K2203" i="1" s="1"/>
  <c r="H2203" i="1"/>
  <c r="J2202" i="1"/>
  <c r="K2202" i="1" s="1"/>
  <c r="H2202" i="1"/>
  <c r="J2201" i="1"/>
  <c r="K2201" i="1" s="1"/>
  <c r="H2201" i="1"/>
  <c r="J2200" i="1"/>
  <c r="K2200" i="1" s="1"/>
  <c r="H2200" i="1"/>
  <c r="J2199" i="1"/>
  <c r="K2199" i="1" s="1"/>
  <c r="H2199" i="1"/>
  <c r="J2198" i="1"/>
  <c r="K2198" i="1" s="1"/>
  <c r="H2198" i="1"/>
  <c r="J2197" i="1"/>
  <c r="K2197" i="1" s="1"/>
  <c r="H2197" i="1"/>
  <c r="J2196" i="1"/>
  <c r="K2196" i="1" s="1"/>
  <c r="H2196" i="1"/>
  <c r="J2195" i="1"/>
  <c r="K2195" i="1" s="1"/>
  <c r="H2195" i="1"/>
  <c r="J2194" i="1"/>
  <c r="K2194" i="1" s="1"/>
  <c r="H2194" i="1"/>
  <c r="J2193" i="1"/>
  <c r="K2193" i="1" s="1"/>
  <c r="H2193" i="1"/>
  <c r="J2192" i="1"/>
  <c r="K2192" i="1" s="1"/>
  <c r="H2192" i="1"/>
  <c r="J2191" i="1"/>
  <c r="K2191" i="1" s="1"/>
  <c r="H2191" i="1"/>
  <c r="J2190" i="1"/>
  <c r="K2190" i="1" s="1"/>
  <c r="H2190" i="1"/>
  <c r="J2189" i="1"/>
  <c r="K2189" i="1" s="1"/>
  <c r="H2189" i="1"/>
  <c r="J2188" i="1"/>
  <c r="K2188" i="1" s="1"/>
  <c r="H2188" i="1"/>
  <c r="J2187" i="1"/>
  <c r="K2187" i="1" s="1"/>
  <c r="H2187" i="1"/>
  <c r="J2186" i="1"/>
  <c r="K2186" i="1" s="1"/>
  <c r="H2186" i="1"/>
  <c r="J2185" i="1"/>
  <c r="K2185" i="1" s="1"/>
  <c r="H2185" i="1"/>
  <c r="J2184" i="1"/>
  <c r="K2184" i="1" s="1"/>
  <c r="H2184" i="1"/>
  <c r="J2183" i="1"/>
  <c r="K2183" i="1" s="1"/>
  <c r="H2183" i="1"/>
  <c r="J2182" i="1"/>
  <c r="K2182" i="1" s="1"/>
  <c r="H2182" i="1"/>
  <c r="J2181" i="1"/>
  <c r="K2181" i="1" s="1"/>
  <c r="H2181" i="1"/>
  <c r="J2180" i="1"/>
  <c r="K2180" i="1" s="1"/>
  <c r="H2180" i="1"/>
  <c r="J2179" i="1"/>
  <c r="K2179" i="1" s="1"/>
  <c r="H2179" i="1"/>
  <c r="J2178" i="1"/>
  <c r="K2178" i="1" s="1"/>
  <c r="H2178" i="1"/>
  <c r="J2177" i="1"/>
  <c r="K2177" i="1" s="1"/>
  <c r="H2177" i="1"/>
  <c r="J2176" i="1"/>
  <c r="K2176" i="1" s="1"/>
  <c r="H2176" i="1"/>
  <c r="J2175" i="1"/>
  <c r="K2175" i="1" s="1"/>
  <c r="H2175" i="1"/>
  <c r="J2174" i="1"/>
  <c r="K2174" i="1" s="1"/>
  <c r="H2174" i="1"/>
  <c r="J2173" i="1"/>
  <c r="K2173" i="1" s="1"/>
  <c r="H2173" i="1"/>
  <c r="J2172" i="1"/>
  <c r="K2172" i="1" s="1"/>
  <c r="H2172" i="1"/>
  <c r="J2171" i="1"/>
  <c r="K2171" i="1" s="1"/>
  <c r="H2171" i="1"/>
  <c r="J2170" i="1"/>
  <c r="K2170" i="1" s="1"/>
  <c r="H2170" i="1"/>
  <c r="J2169" i="1"/>
  <c r="K2169" i="1" s="1"/>
  <c r="H2169" i="1"/>
  <c r="J2168" i="1"/>
  <c r="K2168" i="1" s="1"/>
  <c r="H2168" i="1"/>
  <c r="J2167" i="1"/>
  <c r="K2167" i="1" s="1"/>
  <c r="H2167" i="1"/>
  <c r="J2166" i="1"/>
  <c r="K2166" i="1" s="1"/>
  <c r="H2166" i="1"/>
  <c r="J2165" i="1"/>
  <c r="K2165" i="1" s="1"/>
  <c r="H2165" i="1"/>
  <c r="J2164" i="1"/>
  <c r="K2164" i="1" s="1"/>
  <c r="H2164" i="1"/>
  <c r="J2163" i="1"/>
  <c r="K2163" i="1" s="1"/>
  <c r="H2163" i="1"/>
  <c r="J2162" i="1"/>
  <c r="K2162" i="1" s="1"/>
  <c r="H2162" i="1"/>
  <c r="J2161" i="1"/>
  <c r="K2161" i="1" s="1"/>
  <c r="H2161" i="1"/>
  <c r="J2160" i="1"/>
  <c r="K2160" i="1" s="1"/>
  <c r="H2160" i="1"/>
  <c r="J2159" i="1"/>
  <c r="K2159" i="1" s="1"/>
  <c r="H2159" i="1"/>
  <c r="J2158" i="1"/>
  <c r="K2158" i="1" s="1"/>
  <c r="H2158" i="1"/>
  <c r="J2157" i="1"/>
  <c r="K2157" i="1" s="1"/>
  <c r="H2157" i="1"/>
  <c r="J2156" i="1"/>
  <c r="K2156" i="1" s="1"/>
  <c r="H2156" i="1"/>
  <c r="J2155" i="1"/>
  <c r="K2155" i="1" s="1"/>
  <c r="H2155" i="1"/>
  <c r="J2154" i="1"/>
  <c r="K2154" i="1" s="1"/>
  <c r="H2154" i="1"/>
  <c r="J2153" i="1"/>
  <c r="K2153" i="1" s="1"/>
  <c r="H2153" i="1"/>
  <c r="J2152" i="1"/>
  <c r="K2152" i="1" s="1"/>
  <c r="H2152" i="1"/>
  <c r="J2151" i="1"/>
  <c r="K2151" i="1" s="1"/>
  <c r="H2151" i="1"/>
  <c r="J2150" i="1"/>
  <c r="K2150" i="1" s="1"/>
  <c r="H2150" i="1"/>
  <c r="J2149" i="1"/>
  <c r="K2149" i="1" s="1"/>
  <c r="H2149" i="1"/>
  <c r="J2148" i="1"/>
  <c r="K2148" i="1" s="1"/>
  <c r="H2148" i="1"/>
  <c r="J2147" i="1"/>
  <c r="K2147" i="1" s="1"/>
  <c r="H2147" i="1"/>
  <c r="J2146" i="1"/>
  <c r="K2146" i="1" s="1"/>
  <c r="H2146" i="1"/>
  <c r="J2145" i="1"/>
  <c r="K2145" i="1" s="1"/>
  <c r="H2145" i="1"/>
  <c r="J2144" i="1"/>
  <c r="K2144" i="1" s="1"/>
  <c r="H2144" i="1"/>
  <c r="J2143" i="1"/>
  <c r="K2143" i="1" s="1"/>
  <c r="H2143" i="1"/>
  <c r="J2142" i="1"/>
  <c r="K2142" i="1" s="1"/>
  <c r="H2142" i="1"/>
  <c r="J2141" i="1"/>
  <c r="K2141" i="1" s="1"/>
  <c r="H2141" i="1"/>
  <c r="J2140" i="1"/>
  <c r="K2140" i="1" s="1"/>
  <c r="H2140" i="1"/>
  <c r="J2139" i="1"/>
  <c r="K2139" i="1" s="1"/>
  <c r="H2139" i="1"/>
  <c r="J2138" i="1"/>
  <c r="K2138" i="1" s="1"/>
  <c r="H2138" i="1"/>
  <c r="J2137" i="1"/>
  <c r="K2137" i="1" s="1"/>
  <c r="H2137" i="1"/>
  <c r="J2136" i="1"/>
  <c r="K2136" i="1" s="1"/>
  <c r="H2136" i="1"/>
  <c r="J2135" i="1"/>
  <c r="K2135" i="1" s="1"/>
  <c r="H2135" i="1"/>
  <c r="J2134" i="1"/>
  <c r="K2134" i="1" s="1"/>
  <c r="H2134" i="1"/>
  <c r="J2133" i="1"/>
  <c r="K2133" i="1" s="1"/>
  <c r="H2133" i="1"/>
  <c r="J2132" i="1"/>
  <c r="K2132" i="1" s="1"/>
  <c r="H2132" i="1"/>
  <c r="J2131" i="1"/>
  <c r="K2131" i="1" s="1"/>
  <c r="H2131" i="1"/>
  <c r="J2130" i="1"/>
  <c r="K2130" i="1" s="1"/>
  <c r="H2130" i="1"/>
  <c r="J2129" i="1"/>
  <c r="K2129" i="1" s="1"/>
  <c r="H2129" i="1"/>
  <c r="J2128" i="1"/>
  <c r="K2128" i="1" s="1"/>
  <c r="H2128" i="1"/>
  <c r="J2127" i="1"/>
  <c r="K2127" i="1" s="1"/>
  <c r="H2127" i="1"/>
  <c r="J2126" i="1"/>
  <c r="K2126" i="1" s="1"/>
  <c r="H2126" i="1"/>
  <c r="J2125" i="1"/>
  <c r="K2125" i="1" s="1"/>
  <c r="H2125" i="1"/>
  <c r="J2124" i="1"/>
  <c r="K2124" i="1" s="1"/>
  <c r="H2124" i="1"/>
  <c r="J2123" i="1"/>
  <c r="K2123" i="1" s="1"/>
  <c r="H2123" i="1"/>
  <c r="J2122" i="1"/>
  <c r="K2122" i="1" s="1"/>
  <c r="H2122" i="1"/>
  <c r="J2121" i="1"/>
  <c r="K2121" i="1" s="1"/>
  <c r="H2121" i="1"/>
  <c r="J2120" i="1"/>
  <c r="K2120" i="1" s="1"/>
  <c r="H2120" i="1"/>
  <c r="J2119" i="1"/>
  <c r="K2119" i="1" s="1"/>
  <c r="H2119" i="1"/>
  <c r="J2118" i="1"/>
  <c r="K2118" i="1" s="1"/>
  <c r="H2118" i="1"/>
  <c r="J2117" i="1"/>
  <c r="K2117" i="1" s="1"/>
  <c r="H2117" i="1"/>
  <c r="J2116" i="1"/>
  <c r="K2116" i="1" s="1"/>
  <c r="H2116" i="1"/>
  <c r="J2115" i="1"/>
  <c r="K2115" i="1" s="1"/>
  <c r="H2115" i="1"/>
  <c r="J2114" i="1"/>
  <c r="K2114" i="1" s="1"/>
  <c r="H2114" i="1"/>
  <c r="J2113" i="1"/>
  <c r="K2113" i="1" s="1"/>
  <c r="H2113" i="1"/>
  <c r="J2112" i="1"/>
  <c r="K2112" i="1" s="1"/>
  <c r="H2112" i="1"/>
  <c r="J2111" i="1"/>
  <c r="K2111" i="1" s="1"/>
  <c r="H2111" i="1"/>
  <c r="J2110" i="1"/>
  <c r="K2110" i="1" s="1"/>
  <c r="H2110" i="1"/>
  <c r="J2109" i="1"/>
  <c r="K2109" i="1" s="1"/>
  <c r="H2109" i="1"/>
  <c r="J2108" i="1"/>
  <c r="K2108" i="1" s="1"/>
  <c r="H2108" i="1"/>
  <c r="J2107" i="1"/>
  <c r="K2107" i="1" s="1"/>
  <c r="H2107" i="1"/>
  <c r="J2106" i="1"/>
  <c r="K2106" i="1" s="1"/>
  <c r="H2106" i="1"/>
  <c r="J2105" i="1"/>
  <c r="K2105" i="1" s="1"/>
  <c r="H2105" i="1"/>
  <c r="J2104" i="1"/>
  <c r="K2104" i="1" s="1"/>
  <c r="H2104" i="1"/>
  <c r="J2103" i="1"/>
  <c r="K2103" i="1" s="1"/>
  <c r="H2103" i="1"/>
  <c r="J2102" i="1"/>
  <c r="K2102" i="1" s="1"/>
  <c r="H2102" i="1"/>
  <c r="J2101" i="1"/>
  <c r="K2101" i="1" s="1"/>
  <c r="H2101" i="1"/>
  <c r="J2100" i="1"/>
  <c r="K2100" i="1" s="1"/>
  <c r="H2100" i="1"/>
  <c r="J2099" i="1"/>
  <c r="K2099" i="1" s="1"/>
  <c r="H2099" i="1"/>
  <c r="J2098" i="1"/>
  <c r="K2098" i="1" s="1"/>
  <c r="H2098" i="1"/>
  <c r="J2097" i="1"/>
  <c r="K2097" i="1" s="1"/>
  <c r="H2097" i="1"/>
  <c r="J2096" i="1"/>
  <c r="K2096" i="1" s="1"/>
  <c r="H2096" i="1"/>
  <c r="J2095" i="1"/>
  <c r="K2095" i="1" s="1"/>
  <c r="H2095" i="1"/>
  <c r="J2094" i="1"/>
  <c r="K2094" i="1" s="1"/>
  <c r="H2094" i="1"/>
  <c r="J2093" i="1"/>
  <c r="K2093" i="1" s="1"/>
  <c r="H2093" i="1"/>
  <c r="J2092" i="1"/>
  <c r="K2092" i="1" s="1"/>
  <c r="H2092" i="1"/>
  <c r="J2091" i="1"/>
  <c r="K2091" i="1" s="1"/>
  <c r="H2091" i="1"/>
  <c r="J2090" i="1"/>
  <c r="K2090" i="1" s="1"/>
  <c r="H2090" i="1"/>
  <c r="J2089" i="1"/>
  <c r="K2089" i="1" s="1"/>
  <c r="H2089" i="1"/>
  <c r="J2088" i="1"/>
  <c r="K2088" i="1" s="1"/>
  <c r="H2088" i="1"/>
  <c r="J2087" i="1"/>
  <c r="K2087" i="1" s="1"/>
  <c r="H2087" i="1"/>
  <c r="J2086" i="1"/>
  <c r="K2086" i="1" s="1"/>
  <c r="H2086" i="1"/>
  <c r="J2085" i="1"/>
  <c r="K2085" i="1" s="1"/>
  <c r="H2085" i="1"/>
  <c r="J2084" i="1"/>
  <c r="K2084" i="1" s="1"/>
  <c r="H2084" i="1"/>
  <c r="J2083" i="1"/>
  <c r="K2083" i="1" s="1"/>
  <c r="H2083" i="1"/>
  <c r="J2082" i="1"/>
  <c r="K2082" i="1" s="1"/>
  <c r="H2082" i="1"/>
  <c r="J2081" i="1"/>
  <c r="K2081" i="1" s="1"/>
  <c r="H2081" i="1"/>
  <c r="J2080" i="1"/>
  <c r="K2080" i="1" s="1"/>
  <c r="H2080" i="1"/>
  <c r="J2079" i="1"/>
  <c r="K2079" i="1" s="1"/>
  <c r="H2079" i="1"/>
  <c r="J2078" i="1"/>
  <c r="K2078" i="1" s="1"/>
  <c r="H2078" i="1"/>
  <c r="J2077" i="1"/>
  <c r="K2077" i="1" s="1"/>
  <c r="H2077" i="1"/>
  <c r="J2076" i="1"/>
  <c r="K2076" i="1" s="1"/>
  <c r="H2076" i="1"/>
  <c r="J2075" i="1"/>
  <c r="K2075" i="1" s="1"/>
  <c r="H2075" i="1"/>
  <c r="J2074" i="1"/>
  <c r="K2074" i="1" s="1"/>
  <c r="H2074" i="1"/>
  <c r="J2073" i="1"/>
  <c r="K2073" i="1" s="1"/>
  <c r="H2073" i="1"/>
  <c r="J2072" i="1"/>
  <c r="K2072" i="1" s="1"/>
  <c r="H2072" i="1"/>
  <c r="J2071" i="1"/>
  <c r="K2071" i="1" s="1"/>
  <c r="H2071" i="1"/>
  <c r="J2070" i="1"/>
  <c r="K2070" i="1" s="1"/>
  <c r="H2070" i="1"/>
  <c r="J2069" i="1"/>
  <c r="K2069" i="1" s="1"/>
  <c r="H2069" i="1"/>
  <c r="J2068" i="1"/>
  <c r="K2068" i="1" s="1"/>
  <c r="H2068" i="1"/>
  <c r="J2067" i="1"/>
  <c r="K2067" i="1" s="1"/>
  <c r="H2067" i="1"/>
  <c r="J2066" i="1"/>
  <c r="K2066" i="1" s="1"/>
  <c r="H2066" i="1"/>
  <c r="J2065" i="1"/>
  <c r="K2065" i="1" s="1"/>
  <c r="H2065" i="1"/>
  <c r="J2064" i="1"/>
  <c r="K2064" i="1" s="1"/>
  <c r="H2064" i="1"/>
  <c r="J2063" i="1"/>
  <c r="K2063" i="1" s="1"/>
  <c r="H2063" i="1"/>
  <c r="J2062" i="1"/>
  <c r="K2062" i="1" s="1"/>
  <c r="H2062" i="1"/>
  <c r="J2061" i="1"/>
  <c r="K2061" i="1" s="1"/>
  <c r="H2061" i="1"/>
  <c r="J2060" i="1"/>
  <c r="K2060" i="1" s="1"/>
  <c r="H2060" i="1"/>
  <c r="J2059" i="1"/>
  <c r="K2059" i="1" s="1"/>
  <c r="H2059" i="1"/>
  <c r="J2058" i="1"/>
  <c r="K2058" i="1" s="1"/>
  <c r="H2058" i="1"/>
  <c r="J2057" i="1"/>
  <c r="K2057" i="1" s="1"/>
  <c r="H2057" i="1"/>
  <c r="J2056" i="1"/>
  <c r="K2056" i="1" s="1"/>
  <c r="H2056" i="1"/>
  <c r="J2055" i="1"/>
  <c r="K2055" i="1" s="1"/>
  <c r="H2055" i="1"/>
  <c r="J2054" i="1"/>
  <c r="K2054" i="1" s="1"/>
  <c r="H2054" i="1"/>
  <c r="J2053" i="1"/>
  <c r="K2053" i="1" s="1"/>
  <c r="H2053" i="1"/>
  <c r="J2052" i="1"/>
  <c r="K2052" i="1" s="1"/>
  <c r="H2052" i="1"/>
  <c r="J2051" i="1"/>
  <c r="K2051" i="1" s="1"/>
  <c r="H2051" i="1"/>
  <c r="J2050" i="1"/>
  <c r="K2050" i="1" s="1"/>
  <c r="H2050" i="1"/>
  <c r="J2049" i="1"/>
  <c r="K2049" i="1" s="1"/>
  <c r="H2049" i="1"/>
  <c r="J2048" i="1"/>
  <c r="K2048" i="1" s="1"/>
  <c r="H2048" i="1"/>
  <c r="J2047" i="1"/>
  <c r="K2047" i="1" s="1"/>
  <c r="H2047" i="1"/>
  <c r="J2046" i="1"/>
  <c r="K2046" i="1" s="1"/>
  <c r="H2046" i="1"/>
  <c r="J2045" i="1"/>
  <c r="K2045" i="1" s="1"/>
  <c r="H2045" i="1"/>
  <c r="J2044" i="1"/>
  <c r="K2044" i="1" s="1"/>
  <c r="H2044" i="1"/>
  <c r="J2043" i="1"/>
  <c r="K2043" i="1" s="1"/>
  <c r="H2043" i="1"/>
  <c r="J2042" i="1"/>
  <c r="K2042" i="1" s="1"/>
  <c r="H2042" i="1"/>
  <c r="J2041" i="1"/>
  <c r="K2041" i="1" s="1"/>
  <c r="H2041" i="1"/>
  <c r="J2040" i="1"/>
  <c r="K2040" i="1" s="1"/>
  <c r="H2040" i="1"/>
  <c r="J2039" i="1"/>
  <c r="K2039" i="1" s="1"/>
  <c r="H2039" i="1"/>
  <c r="J2038" i="1"/>
  <c r="K2038" i="1" s="1"/>
  <c r="H2038" i="1"/>
  <c r="J2037" i="1"/>
  <c r="K2037" i="1" s="1"/>
  <c r="H2037" i="1"/>
  <c r="J2036" i="1"/>
  <c r="K2036" i="1" s="1"/>
  <c r="H2036" i="1"/>
  <c r="J2035" i="1"/>
  <c r="K2035" i="1" s="1"/>
  <c r="H2035" i="1"/>
  <c r="J2034" i="1"/>
  <c r="K2034" i="1" s="1"/>
  <c r="H2034" i="1"/>
  <c r="J2033" i="1"/>
  <c r="K2033" i="1" s="1"/>
  <c r="H2033" i="1"/>
  <c r="J2032" i="1"/>
  <c r="K2032" i="1" s="1"/>
  <c r="H2032" i="1"/>
  <c r="J2031" i="1"/>
  <c r="K2031" i="1" s="1"/>
  <c r="H2031" i="1"/>
  <c r="J2030" i="1"/>
  <c r="K2030" i="1" s="1"/>
  <c r="H2030" i="1"/>
  <c r="J2029" i="1"/>
  <c r="K2029" i="1" s="1"/>
  <c r="H2029" i="1"/>
  <c r="J2028" i="1"/>
  <c r="K2028" i="1" s="1"/>
  <c r="H2028" i="1"/>
  <c r="J2027" i="1"/>
  <c r="K2027" i="1" s="1"/>
  <c r="H2027" i="1"/>
  <c r="J2026" i="1"/>
  <c r="K2026" i="1" s="1"/>
  <c r="H2026" i="1"/>
  <c r="J2025" i="1"/>
  <c r="K2025" i="1" s="1"/>
  <c r="H2025" i="1"/>
  <c r="J2024" i="1"/>
  <c r="K2024" i="1" s="1"/>
  <c r="H2024" i="1"/>
  <c r="J2023" i="1"/>
  <c r="K2023" i="1" s="1"/>
  <c r="H2023" i="1"/>
  <c r="J2022" i="1"/>
  <c r="K2022" i="1" s="1"/>
  <c r="H2022" i="1"/>
  <c r="J2021" i="1"/>
  <c r="K2021" i="1" s="1"/>
  <c r="H2021" i="1"/>
  <c r="J2020" i="1"/>
  <c r="K2020" i="1" s="1"/>
  <c r="H2020" i="1"/>
  <c r="J2019" i="1"/>
  <c r="K2019" i="1" s="1"/>
  <c r="H2019" i="1"/>
  <c r="J2018" i="1"/>
  <c r="K2018" i="1" s="1"/>
  <c r="H2018" i="1"/>
  <c r="J2017" i="1"/>
  <c r="K2017" i="1" s="1"/>
  <c r="H2017" i="1"/>
  <c r="J2016" i="1"/>
  <c r="K2016" i="1" s="1"/>
  <c r="H2016" i="1"/>
  <c r="J2015" i="1"/>
  <c r="K2015" i="1" s="1"/>
  <c r="H2015" i="1"/>
  <c r="J2014" i="1"/>
  <c r="K2014" i="1" s="1"/>
  <c r="H2014" i="1"/>
  <c r="J2013" i="1"/>
  <c r="K2013" i="1" s="1"/>
  <c r="H2013" i="1"/>
  <c r="J2012" i="1"/>
  <c r="K2012" i="1" s="1"/>
  <c r="H2012" i="1"/>
  <c r="J2011" i="1"/>
  <c r="K2011" i="1" s="1"/>
  <c r="H2011" i="1"/>
  <c r="J2010" i="1"/>
  <c r="K2010" i="1" s="1"/>
  <c r="H2010" i="1"/>
  <c r="J2009" i="1"/>
  <c r="K2009" i="1" s="1"/>
  <c r="H2009" i="1"/>
  <c r="J2008" i="1"/>
  <c r="K2008" i="1" s="1"/>
  <c r="H2008" i="1"/>
  <c r="J2007" i="1"/>
  <c r="K2007" i="1" s="1"/>
  <c r="H2007" i="1"/>
  <c r="J2006" i="1"/>
  <c r="K2006" i="1" s="1"/>
  <c r="H2006" i="1"/>
  <c r="J2005" i="1"/>
  <c r="K2005" i="1" s="1"/>
  <c r="H2005" i="1"/>
  <c r="J2004" i="1"/>
  <c r="K2004" i="1" s="1"/>
  <c r="H2004" i="1"/>
  <c r="J2003" i="1"/>
  <c r="K2003" i="1" s="1"/>
  <c r="H2003" i="1"/>
  <c r="J2002" i="1"/>
  <c r="K2002" i="1" s="1"/>
  <c r="H2002" i="1"/>
  <c r="J2001" i="1"/>
  <c r="K2001" i="1" s="1"/>
  <c r="H2001" i="1"/>
  <c r="J2000" i="1"/>
  <c r="K2000" i="1" s="1"/>
  <c r="H2000" i="1"/>
  <c r="J1999" i="1"/>
  <c r="K1999" i="1" s="1"/>
  <c r="H1999" i="1"/>
  <c r="J1998" i="1"/>
  <c r="K1998" i="1" s="1"/>
  <c r="H1998" i="1"/>
  <c r="J1997" i="1"/>
  <c r="K1997" i="1" s="1"/>
  <c r="H1997" i="1"/>
  <c r="J1996" i="1"/>
  <c r="K1996" i="1" s="1"/>
  <c r="H1996" i="1"/>
  <c r="J1995" i="1"/>
  <c r="K1995" i="1" s="1"/>
  <c r="H1995" i="1"/>
  <c r="J1994" i="1"/>
  <c r="K1994" i="1" s="1"/>
  <c r="H1994" i="1"/>
  <c r="J1993" i="1"/>
  <c r="K1993" i="1" s="1"/>
  <c r="H1993" i="1"/>
  <c r="J1992" i="1"/>
  <c r="K1992" i="1" s="1"/>
  <c r="H1992" i="1"/>
  <c r="N1261" i="1"/>
  <c r="Q1261" i="1" s="1"/>
  <c r="N2721" i="1"/>
  <c r="Q2721" i="1" s="1"/>
  <c r="N2720" i="1"/>
  <c r="Q2720" i="1" s="1"/>
  <c r="N2719" i="1"/>
  <c r="Q2719" i="1" s="1"/>
  <c r="N2718" i="1"/>
  <c r="Q2718" i="1" s="1"/>
  <c r="N2717" i="1"/>
  <c r="Q2717" i="1" s="1"/>
  <c r="N2716" i="1"/>
  <c r="Q2716" i="1" s="1"/>
  <c r="N2715" i="1"/>
  <c r="Q2715" i="1" s="1"/>
  <c r="N2714" i="1"/>
  <c r="Q2714" i="1" s="1"/>
  <c r="N2713" i="1"/>
  <c r="Q2713" i="1" s="1"/>
  <c r="N2712" i="1"/>
  <c r="Q2712" i="1" s="1"/>
  <c r="N2711" i="1"/>
  <c r="Q2711" i="1" s="1"/>
  <c r="N2710" i="1"/>
  <c r="Q2710" i="1" s="1"/>
  <c r="N2709" i="1"/>
  <c r="Q2709" i="1" s="1"/>
  <c r="N2708" i="1"/>
  <c r="Q2708" i="1" s="1"/>
  <c r="N2707" i="1"/>
  <c r="Q2707" i="1" s="1"/>
  <c r="N2706" i="1"/>
  <c r="Q2706" i="1" s="1"/>
  <c r="N2705" i="1"/>
  <c r="Q2705" i="1" s="1"/>
  <c r="N2704" i="1"/>
  <c r="Q2704" i="1" s="1"/>
  <c r="N2703" i="1"/>
  <c r="Q2703" i="1" s="1"/>
  <c r="N2702" i="1"/>
  <c r="Q2702" i="1" s="1"/>
  <c r="N2701" i="1"/>
  <c r="Q2701" i="1" s="1"/>
  <c r="N2700" i="1"/>
  <c r="Q2700" i="1" s="1"/>
  <c r="N2699" i="1"/>
  <c r="Q2699" i="1" s="1"/>
  <c r="N2698" i="1"/>
  <c r="Q2698" i="1" s="1"/>
  <c r="N2697" i="1"/>
  <c r="Q2697" i="1" s="1"/>
  <c r="N2696" i="1"/>
  <c r="Q2696" i="1" s="1"/>
  <c r="N2695" i="1"/>
  <c r="Q2695" i="1" s="1"/>
  <c r="N2694" i="1"/>
  <c r="Q2694" i="1" s="1"/>
  <c r="N2693" i="1"/>
  <c r="Q2693" i="1" s="1"/>
  <c r="N2692" i="1"/>
  <c r="Q2692" i="1" s="1"/>
  <c r="N2691" i="1"/>
  <c r="Q2691" i="1" s="1"/>
  <c r="N2690" i="1"/>
  <c r="Q2690" i="1" s="1"/>
  <c r="N2689" i="1"/>
  <c r="Q2689" i="1" s="1"/>
  <c r="N2688" i="1"/>
  <c r="Q2688" i="1" s="1"/>
  <c r="N2687" i="1"/>
  <c r="Q2687" i="1" s="1"/>
  <c r="N2686" i="1"/>
  <c r="Q2686" i="1" s="1"/>
  <c r="N2685" i="1"/>
  <c r="Q2685" i="1" s="1"/>
  <c r="N2684" i="1"/>
  <c r="Q2684" i="1" s="1"/>
  <c r="N2683" i="1"/>
  <c r="Q2683" i="1" s="1"/>
  <c r="N2682" i="1"/>
  <c r="Q2682" i="1" s="1"/>
  <c r="N2681" i="1"/>
  <c r="Q2681" i="1" s="1"/>
  <c r="N2680" i="1"/>
  <c r="Q2680" i="1" s="1"/>
  <c r="N2679" i="1"/>
  <c r="Q2679" i="1" s="1"/>
  <c r="N2678" i="1"/>
  <c r="Q2678" i="1" s="1"/>
  <c r="N2677" i="1"/>
  <c r="Q2677" i="1" s="1"/>
  <c r="N2676" i="1"/>
  <c r="Q2676" i="1" s="1"/>
  <c r="N2675" i="1"/>
  <c r="Q2675" i="1" s="1"/>
  <c r="N2674" i="1"/>
  <c r="Q2674" i="1" s="1"/>
  <c r="N2673" i="1"/>
  <c r="Q2673" i="1" s="1"/>
  <c r="N2672" i="1"/>
  <c r="Q2672" i="1" s="1"/>
  <c r="N2671" i="1"/>
  <c r="Q2671" i="1" s="1"/>
  <c r="N2670" i="1"/>
  <c r="Q2670" i="1" s="1"/>
  <c r="N2669" i="1"/>
  <c r="Q2669" i="1" s="1"/>
  <c r="N2668" i="1"/>
  <c r="Q2668" i="1" s="1"/>
  <c r="N2667" i="1"/>
  <c r="Q2667" i="1" s="1"/>
  <c r="N2666" i="1"/>
  <c r="Q2666" i="1" s="1"/>
  <c r="N2665" i="1"/>
  <c r="Q2665" i="1" s="1"/>
  <c r="N2664" i="1"/>
  <c r="Q2664" i="1" s="1"/>
  <c r="N2663" i="1"/>
  <c r="Q2663" i="1" s="1"/>
  <c r="N2662" i="1"/>
  <c r="Q2662" i="1" s="1"/>
  <c r="N2661" i="1"/>
  <c r="Q2661" i="1" s="1"/>
  <c r="N2660" i="1"/>
  <c r="Q2660" i="1" s="1"/>
  <c r="N2659" i="1"/>
  <c r="Q2659" i="1" s="1"/>
  <c r="N2658" i="1"/>
  <c r="Q2658" i="1" s="1"/>
  <c r="N2657" i="1"/>
  <c r="Q2657" i="1" s="1"/>
  <c r="N2656" i="1"/>
  <c r="Q2656" i="1" s="1"/>
  <c r="N2655" i="1"/>
  <c r="Q2655" i="1" s="1"/>
  <c r="N2654" i="1"/>
  <c r="Q2654" i="1" s="1"/>
  <c r="N2653" i="1"/>
  <c r="Q2653" i="1" s="1"/>
  <c r="N2652" i="1"/>
  <c r="Q2652" i="1" s="1"/>
  <c r="N2651" i="1"/>
  <c r="Q2651" i="1" s="1"/>
  <c r="N2650" i="1"/>
  <c r="Q2650" i="1" s="1"/>
  <c r="N2649" i="1"/>
  <c r="Q2649" i="1" s="1"/>
  <c r="N2648" i="1"/>
  <c r="Q2648" i="1" s="1"/>
  <c r="N2647" i="1"/>
  <c r="Q2647" i="1" s="1"/>
  <c r="N2646" i="1"/>
  <c r="Q2646" i="1" s="1"/>
  <c r="N2645" i="1"/>
  <c r="Q2645" i="1" s="1"/>
  <c r="N2644" i="1"/>
  <c r="Q2644" i="1" s="1"/>
  <c r="N2643" i="1"/>
  <c r="Q2643" i="1" s="1"/>
  <c r="N2642" i="1"/>
  <c r="Q2642" i="1" s="1"/>
  <c r="N2641" i="1"/>
  <c r="Q2641" i="1" s="1"/>
  <c r="N2640" i="1"/>
  <c r="Q2640" i="1" s="1"/>
  <c r="N2639" i="1"/>
  <c r="Q2639" i="1" s="1"/>
  <c r="N2638" i="1"/>
  <c r="Q2638" i="1" s="1"/>
  <c r="N2637" i="1"/>
  <c r="Q2637" i="1" s="1"/>
  <c r="N2636" i="1"/>
  <c r="Q2636" i="1" s="1"/>
  <c r="N2635" i="1"/>
  <c r="Q2635" i="1" s="1"/>
  <c r="N2634" i="1"/>
  <c r="Q2634" i="1" s="1"/>
  <c r="N2633" i="1"/>
  <c r="Q2633" i="1" s="1"/>
  <c r="N2632" i="1"/>
  <c r="Q2632" i="1" s="1"/>
  <c r="N2631" i="1"/>
  <c r="Q2631" i="1" s="1"/>
  <c r="N2630" i="1"/>
  <c r="Q2630" i="1" s="1"/>
  <c r="N2629" i="1"/>
  <c r="Q2629" i="1" s="1"/>
  <c r="N2628" i="1"/>
  <c r="Q2628" i="1" s="1"/>
  <c r="N2627" i="1"/>
  <c r="Q2627" i="1" s="1"/>
  <c r="N2626" i="1"/>
  <c r="Q2626" i="1" s="1"/>
  <c r="N2625" i="1"/>
  <c r="Q2625" i="1" s="1"/>
  <c r="N2624" i="1"/>
  <c r="Q2624" i="1" s="1"/>
  <c r="N2623" i="1"/>
  <c r="Q2623" i="1" s="1"/>
  <c r="N2622" i="1"/>
  <c r="Q2622" i="1" s="1"/>
  <c r="N2621" i="1"/>
  <c r="Q2621" i="1" s="1"/>
  <c r="N2620" i="1"/>
  <c r="Q2620" i="1" s="1"/>
  <c r="N2619" i="1"/>
  <c r="Q2619" i="1" s="1"/>
  <c r="N2618" i="1"/>
  <c r="Q2618" i="1" s="1"/>
  <c r="N2617" i="1"/>
  <c r="Q2617" i="1" s="1"/>
  <c r="N2616" i="1"/>
  <c r="Q2616" i="1" s="1"/>
  <c r="N2615" i="1"/>
  <c r="Q2615" i="1" s="1"/>
  <c r="N2614" i="1"/>
  <c r="Q2614" i="1" s="1"/>
  <c r="N2613" i="1"/>
  <c r="Q2613" i="1" s="1"/>
  <c r="N2612" i="1"/>
  <c r="Q2612" i="1" s="1"/>
  <c r="N2611" i="1"/>
  <c r="Q2611" i="1" s="1"/>
  <c r="N2610" i="1"/>
  <c r="Q2610" i="1" s="1"/>
  <c r="N2609" i="1"/>
  <c r="Q2609" i="1" s="1"/>
  <c r="N2608" i="1"/>
  <c r="Q2608" i="1" s="1"/>
  <c r="N2607" i="1"/>
  <c r="Q2607" i="1" s="1"/>
  <c r="N2606" i="1"/>
  <c r="Q2606" i="1" s="1"/>
  <c r="N2605" i="1"/>
  <c r="Q2605" i="1" s="1"/>
  <c r="N2604" i="1"/>
  <c r="Q2604" i="1" s="1"/>
  <c r="N2603" i="1"/>
  <c r="Q2603" i="1" s="1"/>
  <c r="N2602" i="1"/>
  <c r="Q2602" i="1" s="1"/>
  <c r="N2601" i="1"/>
  <c r="Q2601" i="1" s="1"/>
  <c r="N2600" i="1"/>
  <c r="Q2600" i="1" s="1"/>
  <c r="N2599" i="1"/>
  <c r="Q2599" i="1" s="1"/>
  <c r="N2598" i="1"/>
  <c r="Q2598" i="1" s="1"/>
  <c r="N2597" i="1"/>
  <c r="Q2597" i="1" s="1"/>
  <c r="N2596" i="1"/>
  <c r="Q2596" i="1" s="1"/>
  <c r="N2595" i="1"/>
  <c r="Q2595" i="1" s="1"/>
  <c r="N2594" i="1"/>
  <c r="Q2594" i="1" s="1"/>
  <c r="N2593" i="1"/>
  <c r="Q2593" i="1" s="1"/>
  <c r="N2592" i="1"/>
  <c r="Q2592" i="1" s="1"/>
  <c r="N2591" i="1"/>
  <c r="Q2591" i="1" s="1"/>
  <c r="N2590" i="1"/>
  <c r="Q2590" i="1" s="1"/>
  <c r="N2589" i="1"/>
  <c r="Q2589" i="1" s="1"/>
  <c r="N2588" i="1"/>
  <c r="Q2588" i="1" s="1"/>
  <c r="N2587" i="1"/>
  <c r="Q2587" i="1" s="1"/>
  <c r="N2586" i="1"/>
  <c r="Q2586" i="1" s="1"/>
  <c r="N2585" i="1"/>
  <c r="Q2585" i="1" s="1"/>
  <c r="N2584" i="1"/>
  <c r="Q2584" i="1" s="1"/>
  <c r="N2583" i="1"/>
  <c r="Q2583" i="1" s="1"/>
  <c r="N2582" i="1"/>
  <c r="Q2582" i="1" s="1"/>
  <c r="N2581" i="1"/>
  <c r="Q2581" i="1" s="1"/>
  <c r="N2580" i="1"/>
  <c r="Q2580" i="1" s="1"/>
  <c r="N2579" i="1"/>
  <c r="Q2579" i="1" s="1"/>
  <c r="N2578" i="1"/>
  <c r="Q2578" i="1" s="1"/>
  <c r="N2577" i="1"/>
  <c r="Q2577" i="1" s="1"/>
  <c r="N2576" i="1"/>
  <c r="Q2576" i="1" s="1"/>
  <c r="N2575" i="1"/>
  <c r="Q2575" i="1" s="1"/>
  <c r="N2574" i="1"/>
  <c r="Q2574" i="1" s="1"/>
  <c r="N2573" i="1"/>
  <c r="Q2573" i="1" s="1"/>
  <c r="N2572" i="1"/>
  <c r="Q2572" i="1" s="1"/>
  <c r="N2571" i="1"/>
  <c r="Q2571" i="1" s="1"/>
  <c r="N2570" i="1"/>
  <c r="Q2570" i="1" s="1"/>
  <c r="N2569" i="1"/>
  <c r="Q2569" i="1" s="1"/>
  <c r="N2568" i="1"/>
  <c r="Q2568" i="1" s="1"/>
  <c r="N2567" i="1"/>
  <c r="Q2567" i="1" s="1"/>
  <c r="N2566" i="1"/>
  <c r="Q2566" i="1" s="1"/>
  <c r="N2565" i="1"/>
  <c r="Q2565" i="1" s="1"/>
  <c r="N2564" i="1"/>
  <c r="Q2564" i="1" s="1"/>
  <c r="N2563" i="1"/>
  <c r="Q2563" i="1" s="1"/>
  <c r="N2562" i="1"/>
  <c r="Q2562" i="1" s="1"/>
  <c r="N2561" i="1"/>
  <c r="Q2561" i="1" s="1"/>
  <c r="N2560" i="1"/>
  <c r="Q2560" i="1" s="1"/>
  <c r="N2559" i="1"/>
  <c r="Q2559" i="1" s="1"/>
  <c r="N2558" i="1"/>
  <c r="Q2558" i="1" s="1"/>
  <c r="N2557" i="1"/>
  <c r="Q2557" i="1" s="1"/>
  <c r="N2556" i="1"/>
  <c r="Q2556" i="1" s="1"/>
  <c r="N2555" i="1"/>
  <c r="Q2555" i="1" s="1"/>
  <c r="N2554" i="1"/>
  <c r="Q2554" i="1" s="1"/>
  <c r="N2553" i="1"/>
  <c r="Q2553" i="1" s="1"/>
  <c r="N2552" i="1"/>
  <c r="Q2552" i="1" s="1"/>
  <c r="N2551" i="1"/>
  <c r="Q2551" i="1" s="1"/>
  <c r="N2550" i="1"/>
  <c r="Q2550" i="1" s="1"/>
  <c r="N2549" i="1"/>
  <c r="Q2549" i="1" s="1"/>
  <c r="N2548" i="1"/>
  <c r="Q2548" i="1" s="1"/>
  <c r="N2547" i="1"/>
  <c r="Q2547" i="1" s="1"/>
  <c r="N2546" i="1"/>
  <c r="Q2546" i="1" s="1"/>
  <c r="N2545" i="1"/>
  <c r="Q2545" i="1" s="1"/>
  <c r="N2544" i="1"/>
  <c r="Q2544" i="1" s="1"/>
  <c r="N2543" i="1"/>
  <c r="Q2543" i="1" s="1"/>
  <c r="N2542" i="1"/>
  <c r="Q2542" i="1" s="1"/>
  <c r="N2541" i="1"/>
  <c r="Q2541" i="1" s="1"/>
  <c r="N2540" i="1"/>
  <c r="Q2540" i="1" s="1"/>
  <c r="N2539" i="1"/>
  <c r="Q2539" i="1" s="1"/>
  <c r="N2538" i="1"/>
  <c r="Q2538" i="1" s="1"/>
  <c r="N2537" i="1"/>
  <c r="Q2537" i="1" s="1"/>
  <c r="N2536" i="1"/>
  <c r="Q2536" i="1" s="1"/>
  <c r="N2535" i="1"/>
  <c r="Q2535" i="1" s="1"/>
  <c r="N2534" i="1"/>
  <c r="Q2534" i="1" s="1"/>
  <c r="N2533" i="1"/>
  <c r="Q2533" i="1" s="1"/>
  <c r="N2532" i="1"/>
  <c r="Q2532" i="1" s="1"/>
  <c r="N2531" i="1"/>
  <c r="Q2531" i="1" s="1"/>
  <c r="N2530" i="1"/>
  <c r="Q2530" i="1" s="1"/>
  <c r="N2529" i="1"/>
  <c r="Q2529" i="1" s="1"/>
  <c r="N2528" i="1"/>
  <c r="Q2528" i="1" s="1"/>
  <c r="N2527" i="1"/>
  <c r="Q2527" i="1" s="1"/>
  <c r="N2526" i="1"/>
  <c r="Q2526" i="1" s="1"/>
  <c r="N2525" i="1"/>
  <c r="Q2525" i="1" s="1"/>
  <c r="N2524" i="1"/>
  <c r="Q2524" i="1" s="1"/>
  <c r="N2523" i="1"/>
  <c r="Q2523" i="1" s="1"/>
  <c r="N2522" i="1"/>
  <c r="Q2522" i="1" s="1"/>
  <c r="N2521" i="1"/>
  <c r="Q2521" i="1" s="1"/>
  <c r="N2520" i="1"/>
  <c r="Q2520" i="1" s="1"/>
  <c r="N2519" i="1"/>
  <c r="Q2519" i="1" s="1"/>
  <c r="N2518" i="1"/>
  <c r="Q2518" i="1" s="1"/>
  <c r="N2517" i="1"/>
  <c r="Q2517" i="1" s="1"/>
  <c r="N2516" i="1"/>
  <c r="Q2516" i="1" s="1"/>
  <c r="N2515" i="1"/>
  <c r="Q2515" i="1" s="1"/>
  <c r="N2514" i="1"/>
  <c r="Q2514" i="1" s="1"/>
  <c r="N2513" i="1"/>
  <c r="Q2513" i="1" s="1"/>
  <c r="N2512" i="1"/>
  <c r="Q2512" i="1" s="1"/>
  <c r="N2511" i="1"/>
  <c r="Q2511" i="1" s="1"/>
  <c r="N2510" i="1"/>
  <c r="Q2510" i="1" s="1"/>
  <c r="N2509" i="1"/>
  <c r="Q2509" i="1" s="1"/>
  <c r="N2508" i="1"/>
  <c r="Q2508" i="1" s="1"/>
  <c r="N2507" i="1"/>
  <c r="Q2507" i="1" s="1"/>
  <c r="N2506" i="1"/>
  <c r="Q2506" i="1" s="1"/>
  <c r="N2505" i="1"/>
  <c r="Q2505" i="1" s="1"/>
  <c r="N2504" i="1"/>
  <c r="Q2504" i="1" s="1"/>
  <c r="N2503" i="1"/>
  <c r="Q2503" i="1" s="1"/>
  <c r="N2502" i="1"/>
  <c r="Q2502" i="1" s="1"/>
  <c r="N2501" i="1"/>
  <c r="Q2501" i="1" s="1"/>
  <c r="N2500" i="1"/>
  <c r="Q2500" i="1" s="1"/>
  <c r="N2499" i="1"/>
  <c r="Q2499" i="1" s="1"/>
  <c r="N2498" i="1"/>
  <c r="Q2498" i="1" s="1"/>
  <c r="N2497" i="1"/>
  <c r="Q2497" i="1" s="1"/>
  <c r="N2496" i="1"/>
  <c r="Q2496" i="1" s="1"/>
  <c r="N2495" i="1"/>
  <c r="Q2495" i="1" s="1"/>
  <c r="N2494" i="1"/>
  <c r="Q2494" i="1" s="1"/>
  <c r="N2493" i="1"/>
  <c r="Q2493" i="1" s="1"/>
  <c r="N2492" i="1"/>
  <c r="Q2492" i="1" s="1"/>
  <c r="N2491" i="1"/>
  <c r="Q2491" i="1" s="1"/>
  <c r="N2490" i="1"/>
  <c r="Q2490" i="1" s="1"/>
  <c r="N2489" i="1"/>
  <c r="Q2489" i="1" s="1"/>
  <c r="N2488" i="1"/>
  <c r="Q2488" i="1" s="1"/>
  <c r="N2487" i="1"/>
  <c r="Q2487" i="1" s="1"/>
  <c r="N2486" i="1"/>
  <c r="Q2486" i="1" s="1"/>
  <c r="N2485" i="1"/>
  <c r="Q2485" i="1" s="1"/>
  <c r="N2484" i="1"/>
  <c r="Q2484" i="1" s="1"/>
  <c r="N2483" i="1"/>
  <c r="Q2483" i="1" s="1"/>
  <c r="N2482" i="1"/>
  <c r="Q2482" i="1" s="1"/>
  <c r="N2481" i="1"/>
  <c r="Q2481" i="1" s="1"/>
  <c r="N2480" i="1"/>
  <c r="Q2480" i="1" s="1"/>
  <c r="N2479" i="1"/>
  <c r="Q2479" i="1" s="1"/>
  <c r="N2478" i="1"/>
  <c r="Q2478" i="1" s="1"/>
  <c r="N2477" i="1"/>
  <c r="Q2477" i="1" s="1"/>
  <c r="N2476" i="1"/>
  <c r="Q2476" i="1" s="1"/>
  <c r="N2475" i="1"/>
  <c r="Q2475" i="1" s="1"/>
  <c r="N2474" i="1"/>
  <c r="Q2474" i="1" s="1"/>
  <c r="N2473" i="1"/>
  <c r="Q2473" i="1" s="1"/>
  <c r="N2472" i="1"/>
  <c r="Q2472" i="1" s="1"/>
  <c r="N2471" i="1"/>
  <c r="Q2471" i="1" s="1"/>
  <c r="N2470" i="1"/>
  <c r="Q2470" i="1" s="1"/>
  <c r="N2469" i="1"/>
  <c r="Q2469" i="1" s="1"/>
  <c r="N2468" i="1"/>
  <c r="Q2468" i="1" s="1"/>
  <c r="N2467" i="1"/>
  <c r="Q2467" i="1" s="1"/>
  <c r="N2466" i="1"/>
  <c r="Q2466" i="1" s="1"/>
  <c r="N2465" i="1"/>
  <c r="Q2465" i="1" s="1"/>
  <c r="N2464" i="1"/>
  <c r="Q2464" i="1" s="1"/>
  <c r="N2463" i="1"/>
  <c r="Q2463" i="1" s="1"/>
  <c r="N2462" i="1"/>
  <c r="Q2462" i="1" s="1"/>
  <c r="N2461" i="1"/>
  <c r="Q2461" i="1" s="1"/>
  <c r="N2460" i="1"/>
  <c r="Q2460" i="1" s="1"/>
  <c r="N2459" i="1"/>
  <c r="Q2459" i="1" s="1"/>
  <c r="N2458" i="1"/>
  <c r="Q2458" i="1" s="1"/>
  <c r="N2457" i="1"/>
  <c r="Q2457" i="1" s="1"/>
  <c r="N2456" i="1"/>
  <c r="Q2456" i="1" s="1"/>
  <c r="N2455" i="1"/>
  <c r="Q2455" i="1" s="1"/>
  <c r="N2454" i="1"/>
  <c r="Q2454" i="1" s="1"/>
  <c r="N2453" i="1"/>
  <c r="Q2453" i="1" s="1"/>
  <c r="N2452" i="1"/>
  <c r="Q2452" i="1" s="1"/>
  <c r="N2451" i="1"/>
  <c r="Q2451" i="1" s="1"/>
  <c r="N2450" i="1"/>
  <c r="Q2450" i="1" s="1"/>
  <c r="N2449" i="1"/>
  <c r="Q2449" i="1" s="1"/>
  <c r="N2448" i="1"/>
  <c r="Q2448" i="1" s="1"/>
  <c r="N2447" i="1"/>
  <c r="Q2447" i="1" s="1"/>
  <c r="N2446" i="1"/>
  <c r="Q2446" i="1" s="1"/>
  <c r="N2445" i="1"/>
  <c r="Q2445" i="1" s="1"/>
  <c r="N2444" i="1"/>
  <c r="Q2444" i="1" s="1"/>
  <c r="N2443" i="1"/>
  <c r="Q2443" i="1" s="1"/>
  <c r="N2442" i="1"/>
  <c r="Q2442" i="1" s="1"/>
  <c r="N2441" i="1"/>
  <c r="Q2441" i="1" s="1"/>
  <c r="N2440" i="1"/>
  <c r="Q2440" i="1" s="1"/>
  <c r="N2439" i="1"/>
  <c r="Q2439" i="1" s="1"/>
  <c r="N2438" i="1"/>
  <c r="Q2438" i="1" s="1"/>
  <c r="N2437" i="1"/>
  <c r="Q2437" i="1" s="1"/>
  <c r="N2436" i="1"/>
  <c r="Q2436" i="1" s="1"/>
  <c r="N2435" i="1"/>
  <c r="Q2435" i="1" s="1"/>
  <c r="N2434" i="1"/>
  <c r="Q2434" i="1" s="1"/>
  <c r="N2433" i="1"/>
  <c r="Q2433" i="1" s="1"/>
  <c r="N2432" i="1"/>
  <c r="Q2432" i="1" s="1"/>
  <c r="N2431" i="1"/>
  <c r="Q2431" i="1" s="1"/>
  <c r="N2430" i="1"/>
  <c r="Q2430" i="1" s="1"/>
  <c r="N2429" i="1"/>
  <c r="Q2429" i="1" s="1"/>
  <c r="N2428" i="1"/>
  <c r="Q2428" i="1" s="1"/>
  <c r="N2427" i="1"/>
  <c r="Q2427" i="1" s="1"/>
  <c r="N2426" i="1"/>
  <c r="Q2426" i="1" s="1"/>
  <c r="N2425" i="1"/>
  <c r="Q2425" i="1" s="1"/>
  <c r="N2424" i="1"/>
  <c r="Q2424" i="1" s="1"/>
  <c r="N2423" i="1"/>
  <c r="Q2423" i="1" s="1"/>
  <c r="N2422" i="1"/>
  <c r="Q2422" i="1" s="1"/>
  <c r="N2421" i="1"/>
  <c r="Q2421" i="1" s="1"/>
  <c r="N2420" i="1"/>
  <c r="Q2420" i="1" s="1"/>
  <c r="N2419" i="1"/>
  <c r="Q2419" i="1" s="1"/>
  <c r="N2418" i="1"/>
  <c r="Q2418" i="1" s="1"/>
  <c r="N2417" i="1"/>
  <c r="Q2417" i="1" s="1"/>
  <c r="N2416" i="1"/>
  <c r="Q2416" i="1" s="1"/>
  <c r="N2415" i="1"/>
  <c r="Q2415" i="1" s="1"/>
  <c r="N2414" i="1"/>
  <c r="Q2414" i="1" s="1"/>
  <c r="N2413" i="1"/>
  <c r="Q2413" i="1" s="1"/>
  <c r="N2412" i="1"/>
  <c r="Q2412" i="1" s="1"/>
  <c r="N2411" i="1"/>
  <c r="Q2411" i="1" s="1"/>
  <c r="N2410" i="1"/>
  <c r="Q2410" i="1" s="1"/>
  <c r="N2409" i="1"/>
  <c r="Q2409" i="1" s="1"/>
  <c r="N2408" i="1"/>
  <c r="Q2408" i="1" s="1"/>
  <c r="N2407" i="1"/>
  <c r="Q2407" i="1" s="1"/>
  <c r="N2406" i="1"/>
  <c r="Q2406" i="1" s="1"/>
  <c r="N2405" i="1"/>
  <c r="Q2405" i="1" s="1"/>
  <c r="N2404" i="1"/>
  <c r="Q2404" i="1" s="1"/>
  <c r="N2403" i="1"/>
  <c r="Q2403" i="1" s="1"/>
  <c r="N2402" i="1"/>
  <c r="Q2402" i="1" s="1"/>
  <c r="N2401" i="1"/>
  <c r="Q2401" i="1" s="1"/>
  <c r="N2400" i="1"/>
  <c r="Q2400" i="1" s="1"/>
  <c r="N2399" i="1"/>
  <c r="Q2399" i="1" s="1"/>
  <c r="N2398" i="1"/>
  <c r="Q2398" i="1" s="1"/>
  <c r="N2397" i="1"/>
  <c r="Q2397" i="1" s="1"/>
  <c r="N2396" i="1"/>
  <c r="Q2396" i="1" s="1"/>
  <c r="N2395" i="1"/>
  <c r="Q2395" i="1" s="1"/>
  <c r="N2394" i="1"/>
  <c r="Q2394" i="1" s="1"/>
  <c r="N2393" i="1"/>
  <c r="Q2393" i="1" s="1"/>
  <c r="N2392" i="1"/>
  <c r="Q2392" i="1" s="1"/>
  <c r="N2391" i="1"/>
  <c r="Q2391" i="1" s="1"/>
  <c r="N2390" i="1"/>
  <c r="Q2390" i="1" s="1"/>
  <c r="N2389" i="1"/>
  <c r="Q2389" i="1" s="1"/>
  <c r="N2388" i="1"/>
  <c r="Q2388" i="1" s="1"/>
  <c r="N2387" i="1"/>
  <c r="Q2387" i="1" s="1"/>
  <c r="N2386" i="1"/>
  <c r="Q2386" i="1" s="1"/>
  <c r="N2385" i="1"/>
  <c r="Q2385" i="1" s="1"/>
  <c r="N2384" i="1"/>
  <c r="Q2384" i="1" s="1"/>
  <c r="N2383" i="1"/>
  <c r="Q2383" i="1" s="1"/>
  <c r="N2382" i="1"/>
  <c r="Q2382" i="1" s="1"/>
  <c r="N2381" i="1"/>
  <c r="Q2381" i="1" s="1"/>
  <c r="N2380" i="1"/>
  <c r="Q2380" i="1" s="1"/>
  <c r="N2379" i="1"/>
  <c r="Q2379" i="1" s="1"/>
  <c r="N2378" i="1"/>
  <c r="Q2378" i="1" s="1"/>
  <c r="N2377" i="1"/>
  <c r="Q2377" i="1" s="1"/>
  <c r="N2376" i="1"/>
  <c r="Q2376" i="1" s="1"/>
  <c r="N2375" i="1"/>
  <c r="Q2375" i="1" s="1"/>
  <c r="N2374" i="1"/>
  <c r="Q2374" i="1" s="1"/>
  <c r="N2373" i="1"/>
  <c r="Q2373" i="1" s="1"/>
  <c r="N2372" i="1"/>
  <c r="Q2372" i="1" s="1"/>
  <c r="N2371" i="1"/>
  <c r="Q2371" i="1" s="1"/>
  <c r="N2370" i="1"/>
  <c r="Q2370" i="1" s="1"/>
  <c r="N2369" i="1"/>
  <c r="Q2369" i="1" s="1"/>
  <c r="N2368" i="1"/>
  <c r="Q2368" i="1" s="1"/>
  <c r="N2367" i="1"/>
  <c r="Q2367" i="1" s="1"/>
  <c r="N2366" i="1"/>
  <c r="Q2366" i="1" s="1"/>
  <c r="N2365" i="1"/>
  <c r="Q2365" i="1" s="1"/>
  <c r="N2364" i="1"/>
  <c r="Q2364" i="1" s="1"/>
  <c r="N2363" i="1"/>
  <c r="Q2363" i="1" s="1"/>
  <c r="N2362" i="1"/>
  <c r="Q2362" i="1" s="1"/>
  <c r="N2361" i="1"/>
  <c r="Q2361" i="1" s="1"/>
  <c r="N2360" i="1"/>
  <c r="Q2360" i="1" s="1"/>
  <c r="N2359" i="1"/>
  <c r="Q2359" i="1" s="1"/>
  <c r="N2358" i="1"/>
  <c r="Q2358" i="1" s="1"/>
  <c r="N2357" i="1"/>
  <c r="Q2357" i="1" s="1"/>
  <c r="N2356" i="1"/>
  <c r="Q2356" i="1" s="1"/>
  <c r="N2355" i="1"/>
  <c r="Q2355" i="1" s="1"/>
  <c r="N2354" i="1"/>
  <c r="Q2354" i="1" s="1"/>
  <c r="N2353" i="1"/>
  <c r="Q2353" i="1" s="1"/>
  <c r="N2352" i="1"/>
  <c r="Q2352" i="1" s="1"/>
  <c r="N2351" i="1"/>
  <c r="Q2351" i="1" s="1"/>
  <c r="N2350" i="1"/>
  <c r="Q2350" i="1" s="1"/>
  <c r="N2349" i="1"/>
  <c r="Q2349" i="1" s="1"/>
  <c r="N2348" i="1"/>
  <c r="Q2348" i="1" s="1"/>
  <c r="N2347" i="1"/>
  <c r="Q2347" i="1" s="1"/>
  <c r="N2346" i="1"/>
  <c r="Q2346" i="1" s="1"/>
  <c r="N2345" i="1"/>
  <c r="Q2345" i="1" s="1"/>
  <c r="N2344" i="1"/>
  <c r="Q2344" i="1" s="1"/>
  <c r="N2343" i="1"/>
  <c r="Q2343" i="1" s="1"/>
  <c r="N2342" i="1"/>
  <c r="Q2342" i="1" s="1"/>
  <c r="N2341" i="1"/>
  <c r="Q2341" i="1" s="1"/>
  <c r="N2340" i="1"/>
  <c r="Q2340" i="1" s="1"/>
  <c r="N2339" i="1"/>
  <c r="Q2339" i="1" s="1"/>
  <c r="N2338" i="1"/>
  <c r="Q2338" i="1" s="1"/>
  <c r="N2337" i="1"/>
  <c r="Q2337" i="1" s="1"/>
  <c r="N2336" i="1"/>
  <c r="Q2336" i="1" s="1"/>
  <c r="N2335" i="1"/>
  <c r="Q2335" i="1" s="1"/>
  <c r="N2334" i="1"/>
  <c r="Q2334" i="1" s="1"/>
  <c r="N2333" i="1"/>
  <c r="Q2333" i="1" s="1"/>
  <c r="N2332" i="1"/>
  <c r="Q2332" i="1" s="1"/>
  <c r="N2331" i="1"/>
  <c r="Q2331" i="1" s="1"/>
  <c r="N2330" i="1"/>
  <c r="Q2330" i="1" s="1"/>
  <c r="N2329" i="1"/>
  <c r="Q2329" i="1" s="1"/>
  <c r="N2328" i="1"/>
  <c r="Q2328" i="1" s="1"/>
  <c r="N2327" i="1"/>
  <c r="Q2327" i="1" s="1"/>
  <c r="N2326" i="1"/>
  <c r="Q2326" i="1" s="1"/>
  <c r="N2325" i="1"/>
  <c r="Q2325" i="1" s="1"/>
  <c r="N2324" i="1"/>
  <c r="Q2324" i="1" s="1"/>
  <c r="N2323" i="1"/>
  <c r="N2322" i="1"/>
  <c r="Q2322" i="1" s="1"/>
  <c r="N2321" i="1"/>
  <c r="Q2321" i="1" s="1"/>
  <c r="N2320" i="1"/>
  <c r="Q2320" i="1" s="1"/>
  <c r="N2319" i="1"/>
  <c r="Q2319" i="1" s="1"/>
  <c r="N2318" i="1"/>
  <c r="Q2318" i="1" s="1"/>
  <c r="N2317" i="1"/>
  <c r="Q2317" i="1" s="1"/>
  <c r="N2316" i="1"/>
  <c r="Q2316" i="1" s="1"/>
  <c r="N2315" i="1"/>
  <c r="Q2315" i="1" s="1"/>
  <c r="N2314" i="1"/>
  <c r="Q2314" i="1" s="1"/>
  <c r="N2313" i="1"/>
  <c r="Q2313" i="1" s="1"/>
  <c r="N2312" i="1"/>
  <c r="Q2312" i="1" s="1"/>
  <c r="N2311" i="1"/>
  <c r="Q2311" i="1" s="1"/>
  <c r="N2310" i="1"/>
  <c r="Q2310" i="1" s="1"/>
  <c r="N2309" i="1"/>
  <c r="Q2309" i="1" s="1"/>
  <c r="N2308" i="1"/>
  <c r="Q2308" i="1" s="1"/>
  <c r="N2307" i="1"/>
  <c r="Q2307" i="1" s="1"/>
  <c r="N2306" i="1"/>
  <c r="Q2306" i="1" s="1"/>
  <c r="N2305" i="1"/>
  <c r="Q2305" i="1" s="1"/>
  <c r="N2304" i="1"/>
  <c r="Q2304" i="1" s="1"/>
  <c r="N2303" i="1"/>
  <c r="Q2303" i="1" s="1"/>
  <c r="N2302" i="1"/>
  <c r="Q2302" i="1" s="1"/>
  <c r="N2301" i="1"/>
  <c r="Q2301" i="1" s="1"/>
  <c r="N2300" i="1"/>
  <c r="Q2300" i="1" s="1"/>
  <c r="N2299" i="1"/>
  <c r="Q2299" i="1" s="1"/>
  <c r="N2298" i="1"/>
  <c r="Q2298" i="1" s="1"/>
  <c r="N2297" i="1"/>
  <c r="Q2297" i="1" s="1"/>
  <c r="N2296" i="1"/>
  <c r="Q2296" i="1" s="1"/>
  <c r="N2295" i="1"/>
  <c r="Q2295" i="1" s="1"/>
  <c r="N2294" i="1"/>
  <c r="Q2294" i="1" s="1"/>
  <c r="N2293" i="1"/>
  <c r="Q2293" i="1" s="1"/>
  <c r="N2292" i="1"/>
  <c r="Q2292" i="1" s="1"/>
  <c r="N2291" i="1"/>
  <c r="Q2291" i="1" s="1"/>
  <c r="N2290" i="1"/>
  <c r="Q2290" i="1" s="1"/>
  <c r="N2289" i="1"/>
  <c r="Q2289" i="1" s="1"/>
  <c r="N2288" i="1"/>
  <c r="Q2288" i="1" s="1"/>
  <c r="N2287" i="1"/>
  <c r="Q2287" i="1" s="1"/>
  <c r="N2286" i="1"/>
  <c r="Q2286" i="1" s="1"/>
  <c r="N2285" i="1"/>
  <c r="Q2285" i="1" s="1"/>
  <c r="N2284" i="1"/>
  <c r="Q2284" i="1" s="1"/>
  <c r="N2283" i="1"/>
  <c r="Q2283" i="1" s="1"/>
  <c r="N2282" i="1"/>
  <c r="Q2282" i="1" s="1"/>
  <c r="N2281" i="1"/>
  <c r="Q2281" i="1" s="1"/>
  <c r="N2280" i="1"/>
  <c r="Q2280" i="1" s="1"/>
  <c r="N2279" i="1"/>
  <c r="Q2279" i="1" s="1"/>
  <c r="N2278" i="1"/>
  <c r="Q2278" i="1" s="1"/>
  <c r="N2277" i="1"/>
  <c r="Q2277" i="1" s="1"/>
  <c r="N2276" i="1"/>
  <c r="Q2276" i="1" s="1"/>
  <c r="N2275" i="1"/>
  <c r="Q2275" i="1" s="1"/>
  <c r="N2274" i="1"/>
  <c r="Q2274" i="1" s="1"/>
  <c r="N2273" i="1"/>
  <c r="Q2273" i="1" s="1"/>
  <c r="N2272" i="1"/>
  <c r="Q2272" i="1" s="1"/>
  <c r="N2271" i="1"/>
  <c r="Q2271" i="1" s="1"/>
  <c r="N2270" i="1"/>
  <c r="Q2270" i="1" s="1"/>
  <c r="N2269" i="1"/>
  <c r="Q2269" i="1" s="1"/>
  <c r="N2268" i="1"/>
  <c r="Q2268" i="1" s="1"/>
  <c r="N2267" i="1"/>
  <c r="Q2267" i="1" s="1"/>
  <c r="N2266" i="1"/>
  <c r="Q2266" i="1" s="1"/>
  <c r="N2265" i="1"/>
  <c r="Q2265" i="1" s="1"/>
  <c r="N2264" i="1"/>
  <c r="Q2264" i="1" s="1"/>
  <c r="N2263" i="1"/>
  <c r="Q2263" i="1" s="1"/>
  <c r="N2262" i="1"/>
  <c r="Q2262" i="1" s="1"/>
  <c r="N2261" i="1"/>
  <c r="Q2261" i="1" s="1"/>
  <c r="N2260" i="1"/>
  <c r="Q2260" i="1" s="1"/>
  <c r="N2259" i="1"/>
  <c r="Q2259" i="1" s="1"/>
  <c r="N2258" i="1"/>
  <c r="Q2258" i="1" s="1"/>
  <c r="N2257" i="1"/>
  <c r="Q2257" i="1" s="1"/>
  <c r="N2256" i="1"/>
  <c r="Q2256" i="1" s="1"/>
  <c r="N2255" i="1"/>
  <c r="Q2255" i="1" s="1"/>
  <c r="N2254" i="1"/>
  <c r="Q2254" i="1" s="1"/>
  <c r="N2253" i="1"/>
  <c r="Q2253" i="1" s="1"/>
  <c r="N2252" i="1"/>
  <c r="Q2252" i="1" s="1"/>
  <c r="N2251" i="1"/>
  <c r="Q2251" i="1" s="1"/>
  <c r="N2250" i="1"/>
  <c r="Q2250" i="1" s="1"/>
  <c r="N2249" i="1"/>
  <c r="Q2249" i="1" s="1"/>
  <c r="N2248" i="1"/>
  <c r="Q2248" i="1" s="1"/>
  <c r="N2247" i="1"/>
  <c r="Q2247" i="1" s="1"/>
  <c r="N2246" i="1"/>
  <c r="Q2246" i="1" s="1"/>
  <c r="N2245" i="1"/>
  <c r="Q2245" i="1" s="1"/>
  <c r="N2244" i="1"/>
  <c r="Q2244" i="1" s="1"/>
  <c r="N2243" i="1"/>
  <c r="Q2243" i="1" s="1"/>
  <c r="N2242" i="1"/>
  <c r="Q2242" i="1" s="1"/>
  <c r="N2241" i="1"/>
  <c r="Q2241" i="1" s="1"/>
  <c r="N2240" i="1"/>
  <c r="Q2240" i="1" s="1"/>
  <c r="N2239" i="1"/>
  <c r="Q2239" i="1" s="1"/>
  <c r="N2238" i="1"/>
  <c r="Q2238" i="1" s="1"/>
  <c r="N2237" i="1"/>
  <c r="Q2237" i="1" s="1"/>
  <c r="N2236" i="1"/>
  <c r="Q2236" i="1" s="1"/>
  <c r="N2235" i="1"/>
  <c r="Q2235" i="1" s="1"/>
  <c r="N2234" i="1"/>
  <c r="Q2234" i="1" s="1"/>
  <c r="N2233" i="1"/>
  <c r="Q2233" i="1" s="1"/>
  <c r="N2232" i="1"/>
  <c r="Q2232" i="1" s="1"/>
  <c r="N2231" i="1"/>
  <c r="Q2231" i="1" s="1"/>
  <c r="N2230" i="1"/>
  <c r="Q2230" i="1" s="1"/>
  <c r="N2229" i="1"/>
  <c r="Q2229" i="1" s="1"/>
  <c r="N2228" i="1"/>
  <c r="Q2228" i="1" s="1"/>
  <c r="N2227" i="1"/>
  <c r="Q2227" i="1" s="1"/>
  <c r="N2226" i="1"/>
  <c r="Q2226" i="1" s="1"/>
  <c r="N2225" i="1"/>
  <c r="Q2225" i="1" s="1"/>
  <c r="N2224" i="1"/>
  <c r="Q2224" i="1" s="1"/>
  <c r="N2223" i="1"/>
  <c r="Q2223" i="1" s="1"/>
  <c r="N2222" i="1"/>
  <c r="Q2222" i="1" s="1"/>
  <c r="N2221" i="1"/>
  <c r="Q2221" i="1" s="1"/>
  <c r="N2220" i="1"/>
  <c r="Q2220" i="1" s="1"/>
  <c r="N2219" i="1"/>
  <c r="Q2219" i="1" s="1"/>
  <c r="N2218" i="1"/>
  <c r="Q2218" i="1" s="1"/>
  <c r="N2217" i="1"/>
  <c r="Q2217" i="1" s="1"/>
  <c r="N2216" i="1"/>
  <c r="Q2216" i="1" s="1"/>
  <c r="N2215" i="1"/>
  <c r="Q2215" i="1" s="1"/>
  <c r="N2214" i="1"/>
  <c r="Q2214" i="1" s="1"/>
  <c r="N2213" i="1"/>
  <c r="Q2213" i="1" s="1"/>
  <c r="N2212" i="1"/>
  <c r="Q2212" i="1" s="1"/>
  <c r="N2211" i="1"/>
  <c r="Q2211" i="1" s="1"/>
  <c r="N2210" i="1"/>
  <c r="Q2210" i="1" s="1"/>
  <c r="N2209" i="1"/>
  <c r="Q2209" i="1" s="1"/>
  <c r="N2208" i="1"/>
  <c r="Q2208" i="1" s="1"/>
  <c r="N2207" i="1"/>
  <c r="Q2207" i="1" s="1"/>
  <c r="N2206" i="1"/>
  <c r="Q2206" i="1" s="1"/>
  <c r="N2205" i="1"/>
  <c r="Q2205" i="1" s="1"/>
  <c r="N2204" i="1"/>
  <c r="Q2204" i="1" s="1"/>
  <c r="N2203" i="1"/>
  <c r="Q2203" i="1" s="1"/>
  <c r="N2202" i="1"/>
  <c r="Q2202" i="1" s="1"/>
  <c r="N2201" i="1"/>
  <c r="Q2201" i="1" s="1"/>
  <c r="N2200" i="1"/>
  <c r="Q2200" i="1" s="1"/>
  <c r="N2199" i="1"/>
  <c r="Q2199" i="1" s="1"/>
  <c r="N2198" i="1"/>
  <c r="Q2198" i="1" s="1"/>
  <c r="N2197" i="1"/>
  <c r="Q2197" i="1" s="1"/>
  <c r="N2196" i="1"/>
  <c r="Q2196" i="1" s="1"/>
  <c r="N2195" i="1"/>
  <c r="Q2195" i="1" s="1"/>
  <c r="N2194" i="1"/>
  <c r="Q2194" i="1" s="1"/>
  <c r="N2193" i="1"/>
  <c r="Q2193" i="1" s="1"/>
  <c r="N2192" i="1"/>
  <c r="Q2192" i="1" s="1"/>
  <c r="N2191" i="1"/>
  <c r="Q2191" i="1" s="1"/>
  <c r="N2190" i="1"/>
  <c r="Q2190" i="1" s="1"/>
  <c r="N2189" i="1"/>
  <c r="Q2189" i="1" s="1"/>
  <c r="N2188" i="1"/>
  <c r="Q2188" i="1" s="1"/>
  <c r="N2187" i="1"/>
  <c r="Q2187" i="1" s="1"/>
  <c r="N2186" i="1"/>
  <c r="Q2186" i="1" s="1"/>
  <c r="N2185" i="1"/>
  <c r="Q2185" i="1" s="1"/>
  <c r="N2184" i="1"/>
  <c r="Q2184" i="1" s="1"/>
  <c r="N2183" i="1"/>
  <c r="Q2183" i="1" s="1"/>
  <c r="N2182" i="1"/>
  <c r="Q2182" i="1" s="1"/>
  <c r="N2181" i="1"/>
  <c r="Q2181" i="1" s="1"/>
  <c r="N2180" i="1"/>
  <c r="Q2180" i="1" s="1"/>
  <c r="N2179" i="1"/>
  <c r="Q2179" i="1" s="1"/>
  <c r="N2178" i="1"/>
  <c r="Q2178" i="1" s="1"/>
  <c r="N2177" i="1"/>
  <c r="Q2177" i="1" s="1"/>
  <c r="N2176" i="1"/>
  <c r="Q2176" i="1" s="1"/>
  <c r="N2175" i="1"/>
  <c r="Q2175" i="1" s="1"/>
  <c r="N2174" i="1"/>
  <c r="Q2174" i="1" s="1"/>
  <c r="N2173" i="1"/>
  <c r="Q2173" i="1" s="1"/>
  <c r="N2172" i="1"/>
  <c r="Q2172" i="1" s="1"/>
  <c r="N2171" i="1"/>
  <c r="Q2171" i="1" s="1"/>
  <c r="N2170" i="1"/>
  <c r="Q2170" i="1" s="1"/>
  <c r="N2169" i="1"/>
  <c r="Q2169" i="1" s="1"/>
  <c r="N2168" i="1"/>
  <c r="Q2168" i="1" s="1"/>
  <c r="N2167" i="1"/>
  <c r="Q2167" i="1" s="1"/>
  <c r="N2166" i="1"/>
  <c r="Q2166" i="1" s="1"/>
  <c r="N2165" i="1"/>
  <c r="Q2165" i="1" s="1"/>
  <c r="N2164" i="1"/>
  <c r="Q2164" i="1" s="1"/>
  <c r="N2163" i="1"/>
  <c r="Q2163" i="1" s="1"/>
  <c r="N2162" i="1"/>
  <c r="Q2162" i="1" s="1"/>
  <c r="N2161" i="1"/>
  <c r="Q2161" i="1" s="1"/>
  <c r="N2160" i="1"/>
  <c r="Q2160" i="1" s="1"/>
  <c r="N2159" i="1"/>
  <c r="Q2159" i="1" s="1"/>
  <c r="N2158" i="1"/>
  <c r="Q2158" i="1" s="1"/>
  <c r="N2157" i="1"/>
  <c r="Q2157" i="1" s="1"/>
  <c r="N2156" i="1"/>
  <c r="Q2156" i="1" s="1"/>
  <c r="N2155" i="1"/>
  <c r="Q2155" i="1" s="1"/>
  <c r="N2154" i="1"/>
  <c r="Q2154" i="1" s="1"/>
  <c r="N2153" i="1"/>
  <c r="Q2153" i="1" s="1"/>
  <c r="N2152" i="1"/>
  <c r="Q2152" i="1" s="1"/>
  <c r="N2151" i="1"/>
  <c r="Q2151" i="1" s="1"/>
  <c r="N2150" i="1"/>
  <c r="Q2150" i="1" s="1"/>
  <c r="N2149" i="1"/>
  <c r="Q2149" i="1" s="1"/>
  <c r="N2148" i="1"/>
  <c r="Q2148" i="1" s="1"/>
  <c r="N2147" i="1"/>
  <c r="Q2147" i="1" s="1"/>
  <c r="N2146" i="1"/>
  <c r="Q2146" i="1" s="1"/>
  <c r="N2145" i="1"/>
  <c r="Q2145" i="1" s="1"/>
  <c r="N2144" i="1"/>
  <c r="Q2144" i="1" s="1"/>
  <c r="N2143" i="1"/>
  <c r="Q2143" i="1" s="1"/>
  <c r="N2142" i="1"/>
  <c r="Q2142" i="1" s="1"/>
  <c r="N2141" i="1"/>
  <c r="Q2141" i="1" s="1"/>
  <c r="N2140" i="1"/>
  <c r="Q2140" i="1" s="1"/>
  <c r="N2139" i="1"/>
  <c r="Q2139" i="1" s="1"/>
  <c r="N2138" i="1"/>
  <c r="Q2138" i="1" s="1"/>
  <c r="N2137" i="1"/>
  <c r="Q2137" i="1" s="1"/>
  <c r="N2136" i="1"/>
  <c r="Q2136" i="1" s="1"/>
  <c r="N2135" i="1"/>
  <c r="Q2135" i="1" s="1"/>
  <c r="N2134" i="1"/>
  <c r="Q2134" i="1" s="1"/>
  <c r="N2133" i="1"/>
  <c r="Q2133" i="1" s="1"/>
  <c r="N2132" i="1"/>
  <c r="Q2132" i="1" s="1"/>
  <c r="N2131" i="1"/>
  <c r="Q2131" i="1" s="1"/>
  <c r="N2130" i="1"/>
  <c r="Q2130" i="1" s="1"/>
  <c r="N2129" i="1"/>
  <c r="Q2129" i="1" s="1"/>
  <c r="N2128" i="1"/>
  <c r="Q2128" i="1" s="1"/>
  <c r="N2127" i="1"/>
  <c r="Q2127" i="1" s="1"/>
  <c r="N2126" i="1"/>
  <c r="Q2126" i="1" s="1"/>
  <c r="N2125" i="1"/>
  <c r="Q2125" i="1" s="1"/>
  <c r="N2124" i="1"/>
  <c r="Q2124" i="1" s="1"/>
  <c r="N2123" i="1"/>
  <c r="Q2123" i="1" s="1"/>
  <c r="N2122" i="1"/>
  <c r="Q2122" i="1" s="1"/>
  <c r="N2121" i="1"/>
  <c r="Q2121" i="1" s="1"/>
  <c r="N2120" i="1"/>
  <c r="Q2120" i="1" s="1"/>
  <c r="N2119" i="1"/>
  <c r="Q2119" i="1" s="1"/>
  <c r="N2118" i="1"/>
  <c r="Q2118" i="1" s="1"/>
  <c r="N2117" i="1"/>
  <c r="Q2117" i="1" s="1"/>
  <c r="N2116" i="1"/>
  <c r="Q2116" i="1" s="1"/>
  <c r="N2115" i="1"/>
  <c r="Q2115" i="1" s="1"/>
  <c r="N2114" i="1"/>
  <c r="Q2114" i="1" s="1"/>
  <c r="N2113" i="1"/>
  <c r="Q2113" i="1" s="1"/>
  <c r="N2112" i="1"/>
  <c r="Q2112" i="1" s="1"/>
  <c r="N2111" i="1"/>
  <c r="Q2111" i="1" s="1"/>
  <c r="N2110" i="1"/>
  <c r="Q2110" i="1" s="1"/>
  <c r="N2109" i="1"/>
  <c r="Q2109" i="1" s="1"/>
  <c r="N2108" i="1"/>
  <c r="Q2108" i="1" s="1"/>
  <c r="N2107" i="1"/>
  <c r="Q2107" i="1" s="1"/>
  <c r="N2106" i="1"/>
  <c r="Q2106" i="1" s="1"/>
  <c r="N2105" i="1"/>
  <c r="Q2105" i="1" s="1"/>
  <c r="N2104" i="1"/>
  <c r="Q2104" i="1" s="1"/>
  <c r="N2103" i="1"/>
  <c r="Q2103" i="1" s="1"/>
  <c r="N2102" i="1"/>
  <c r="Q2102" i="1" s="1"/>
  <c r="N2101" i="1"/>
  <c r="Q2101" i="1" s="1"/>
  <c r="N2100" i="1"/>
  <c r="Q2100" i="1" s="1"/>
  <c r="N2099" i="1"/>
  <c r="Q2099" i="1" s="1"/>
  <c r="N2098" i="1"/>
  <c r="Q2098" i="1" s="1"/>
  <c r="N2097" i="1"/>
  <c r="Q2097" i="1" s="1"/>
  <c r="N2096" i="1"/>
  <c r="Q2096" i="1" s="1"/>
  <c r="N2095" i="1"/>
  <c r="Q2095" i="1" s="1"/>
  <c r="N2094" i="1"/>
  <c r="Q2094" i="1" s="1"/>
  <c r="N2093" i="1"/>
  <c r="Q2093" i="1" s="1"/>
  <c r="N2092" i="1"/>
  <c r="Q2092" i="1" s="1"/>
  <c r="N2091" i="1"/>
  <c r="Q2091" i="1" s="1"/>
  <c r="N2090" i="1"/>
  <c r="Q2090" i="1" s="1"/>
  <c r="N2089" i="1"/>
  <c r="Q2089" i="1" s="1"/>
  <c r="N2088" i="1"/>
  <c r="Q2088" i="1" s="1"/>
  <c r="N2087" i="1"/>
  <c r="Q2087" i="1" s="1"/>
  <c r="N2086" i="1"/>
  <c r="Q2086" i="1" s="1"/>
  <c r="N2085" i="1"/>
  <c r="Q2085" i="1" s="1"/>
  <c r="N2084" i="1"/>
  <c r="Q2084" i="1" s="1"/>
  <c r="N2083" i="1"/>
  <c r="Q2083" i="1" s="1"/>
  <c r="N2082" i="1"/>
  <c r="Q2082" i="1" s="1"/>
  <c r="N2081" i="1"/>
  <c r="Q2081" i="1" s="1"/>
  <c r="N2080" i="1"/>
  <c r="Q2080" i="1" s="1"/>
  <c r="N2079" i="1"/>
  <c r="Q2079" i="1" s="1"/>
  <c r="N2078" i="1"/>
  <c r="Q2078" i="1" s="1"/>
  <c r="N2077" i="1"/>
  <c r="Q2077" i="1" s="1"/>
  <c r="N2076" i="1"/>
  <c r="Q2076" i="1" s="1"/>
  <c r="N2075" i="1"/>
  <c r="Q2075" i="1" s="1"/>
  <c r="N2074" i="1"/>
  <c r="Q2074" i="1" s="1"/>
  <c r="N2073" i="1"/>
  <c r="Q2073" i="1" s="1"/>
  <c r="N2072" i="1"/>
  <c r="Q2072" i="1" s="1"/>
  <c r="N2071" i="1"/>
  <c r="Q2071" i="1" s="1"/>
  <c r="N2070" i="1"/>
  <c r="Q2070" i="1" s="1"/>
  <c r="N2069" i="1"/>
  <c r="Q2069" i="1" s="1"/>
  <c r="N2068" i="1"/>
  <c r="Q2068" i="1" s="1"/>
  <c r="N2067" i="1"/>
  <c r="Q2067" i="1" s="1"/>
  <c r="N2066" i="1"/>
  <c r="Q2066" i="1" s="1"/>
  <c r="N2065" i="1"/>
  <c r="Q2065" i="1" s="1"/>
  <c r="N2064" i="1"/>
  <c r="Q2064" i="1" s="1"/>
  <c r="N2063" i="1"/>
  <c r="Q2063" i="1" s="1"/>
  <c r="N2062" i="1"/>
  <c r="Q2062" i="1" s="1"/>
  <c r="N2061" i="1"/>
  <c r="Q2061" i="1" s="1"/>
  <c r="N2060" i="1"/>
  <c r="Q2060" i="1" s="1"/>
  <c r="N2059" i="1"/>
  <c r="Q2059" i="1" s="1"/>
  <c r="N2058" i="1"/>
  <c r="Q2058" i="1" s="1"/>
  <c r="N2057" i="1"/>
  <c r="Q2057" i="1" s="1"/>
  <c r="N2056" i="1"/>
  <c r="Q2056" i="1" s="1"/>
  <c r="N2055" i="1"/>
  <c r="Q2055" i="1" s="1"/>
  <c r="N2054" i="1"/>
  <c r="Q2054" i="1" s="1"/>
  <c r="N2053" i="1"/>
  <c r="Q2053" i="1" s="1"/>
  <c r="N2052" i="1"/>
  <c r="Q2052" i="1" s="1"/>
  <c r="N2051" i="1"/>
  <c r="Q2051" i="1" s="1"/>
  <c r="N2050" i="1"/>
  <c r="Q2050" i="1" s="1"/>
  <c r="N2049" i="1"/>
  <c r="Q2049" i="1" s="1"/>
  <c r="N2048" i="1"/>
  <c r="Q2048" i="1" s="1"/>
  <c r="N2047" i="1"/>
  <c r="Q2047" i="1" s="1"/>
  <c r="N2046" i="1"/>
  <c r="Q2046" i="1" s="1"/>
  <c r="N2045" i="1"/>
  <c r="Q2045" i="1" s="1"/>
  <c r="N2044" i="1"/>
  <c r="Q2044" i="1" s="1"/>
  <c r="N2043" i="1"/>
  <c r="Q2043" i="1" s="1"/>
  <c r="N2042" i="1"/>
  <c r="Q2042" i="1" s="1"/>
  <c r="N2041" i="1"/>
  <c r="Q2041" i="1" s="1"/>
  <c r="N2040" i="1"/>
  <c r="Q2040" i="1" s="1"/>
  <c r="N2039" i="1"/>
  <c r="Q2039" i="1" s="1"/>
  <c r="N2038" i="1"/>
  <c r="Q2038" i="1" s="1"/>
  <c r="N2037" i="1"/>
  <c r="Q2037" i="1" s="1"/>
  <c r="N2036" i="1"/>
  <c r="Q2036" i="1" s="1"/>
  <c r="N2035" i="1"/>
  <c r="Q2035" i="1" s="1"/>
  <c r="N2034" i="1"/>
  <c r="Q2034" i="1" s="1"/>
  <c r="N2033" i="1"/>
  <c r="Q2033" i="1" s="1"/>
  <c r="N2032" i="1"/>
  <c r="Q2032" i="1" s="1"/>
  <c r="N2031" i="1"/>
  <c r="Q2031" i="1" s="1"/>
  <c r="N2030" i="1"/>
  <c r="Q2030" i="1" s="1"/>
  <c r="N2029" i="1"/>
  <c r="Q2029" i="1" s="1"/>
  <c r="N2028" i="1"/>
  <c r="Q2028" i="1" s="1"/>
  <c r="N2027" i="1"/>
  <c r="Q2027" i="1" s="1"/>
  <c r="N2026" i="1"/>
  <c r="Q2026" i="1" s="1"/>
  <c r="N2025" i="1"/>
  <c r="Q2025" i="1" s="1"/>
  <c r="N2024" i="1"/>
  <c r="Q2024" i="1" s="1"/>
  <c r="N2023" i="1"/>
  <c r="Q2023" i="1" s="1"/>
  <c r="N2022" i="1"/>
  <c r="Q2022" i="1" s="1"/>
  <c r="N2021" i="1"/>
  <c r="Q2021" i="1" s="1"/>
  <c r="N2020" i="1"/>
  <c r="Q2020" i="1" s="1"/>
  <c r="N2019" i="1"/>
  <c r="Q2019" i="1" s="1"/>
  <c r="N2018" i="1"/>
  <c r="Q2018" i="1" s="1"/>
  <c r="N2017" i="1"/>
  <c r="Q2017" i="1" s="1"/>
  <c r="N2016" i="1"/>
  <c r="Q2016" i="1" s="1"/>
  <c r="N2015" i="1"/>
  <c r="Q2015" i="1" s="1"/>
  <c r="N2014" i="1"/>
  <c r="Q2014" i="1" s="1"/>
  <c r="N2013" i="1"/>
  <c r="Q2013" i="1" s="1"/>
  <c r="N2012" i="1"/>
  <c r="Q2012" i="1" s="1"/>
  <c r="N2011" i="1"/>
  <c r="Q2011" i="1" s="1"/>
  <c r="N2010" i="1"/>
  <c r="Q2010" i="1" s="1"/>
  <c r="N2009" i="1"/>
  <c r="Q2009" i="1" s="1"/>
  <c r="N2008" i="1"/>
  <c r="Q2008" i="1" s="1"/>
  <c r="N2007" i="1"/>
  <c r="Q2007" i="1" s="1"/>
  <c r="N2006" i="1"/>
  <c r="Q2006" i="1" s="1"/>
  <c r="N2005" i="1"/>
  <c r="Q2005" i="1" s="1"/>
  <c r="N2004" i="1"/>
  <c r="Q2004" i="1" s="1"/>
  <c r="N2003" i="1"/>
  <c r="Q2003" i="1" s="1"/>
  <c r="N2002" i="1"/>
  <c r="Q2002" i="1" s="1"/>
  <c r="N2001" i="1"/>
  <c r="Q2001" i="1" s="1"/>
  <c r="N2000" i="1"/>
  <c r="Q2000" i="1" s="1"/>
  <c r="N1999" i="1"/>
  <c r="Q1999" i="1" s="1"/>
  <c r="N1998" i="1"/>
  <c r="Q1998" i="1" s="1"/>
  <c r="N1997" i="1"/>
  <c r="Q1997" i="1" s="1"/>
  <c r="N1996" i="1"/>
  <c r="Q1996" i="1" s="1"/>
  <c r="N1995" i="1"/>
  <c r="Q1995" i="1" s="1"/>
  <c r="N1994" i="1"/>
  <c r="Q1994" i="1" s="1"/>
  <c r="N1993" i="1"/>
  <c r="Q1993" i="1" s="1"/>
  <c r="N1992" i="1"/>
  <c r="Q1992" i="1" s="1"/>
  <c r="N1991" i="1"/>
  <c r="Q1991" i="1" s="1"/>
  <c r="J1991" i="1"/>
  <c r="K1991" i="1" s="1"/>
  <c r="H1991" i="1"/>
  <c r="N1990" i="1"/>
  <c r="Q1990" i="1" s="1"/>
  <c r="J1990" i="1"/>
  <c r="K1990" i="1" s="1"/>
  <c r="H1990" i="1"/>
  <c r="N1989" i="1"/>
  <c r="Q1989" i="1" s="1"/>
  <c r="J1989" i="1"/>
  <c r="K1989" i="1" s="1"/>
  <c r="H1989" i="1"/>
  <c r="N1988" i="1"/>
  <c r="Q1988" i="1" s="1"/>
  <c r="J1988" i="1"/>
  <c r="K1988" i="1" s="1"/>
  <c r="H1988" i="1"/>
  <c r="N1987" i="1"/>
  <c r="Q1987" i="1" s="1"/>
  <c r="J1987" i="1"/>
  <c r="K1987" i="1" s="1"/>
  <c r="H1987" i="1"/>
  <c r="N1986" i="1"/>
  <c r="Q1986" i="1" s="1"/>
  <c r="J1986" i="1"/>
  <c r="K1986" i="1" s="1"/>
  <c r="H1986" i="1"/>
  <c r="N1985" i="1"/>
  <c r="Q1985" i="1" s="1"/>
  <c r="J1985" i="1"/>
  <c r="K1985" i="1" s="1"/>
  <c r="H1985" i="1"/>
  <c r="N1984" i="1"/>
  <c r="Q1984" i="1" s="1"/>
  <c r="J1984" i="1"/>
  <c r="K1984" i="1" s="1"/>
  <c r="H1984" i="1"/>
  <c r="N1983" i="1"/>
  <c r="Q1983" i="1" s="1"/>
  <c r="J1983" i="1"/>
  <c r="K1983" i="1" s="1"/>
  <c r="H1983" i="1"/>
  <c r="N1982" i="1"/>
  <c r="Q1982" i="1" s="1"/>
  <c r="J1982" i="1"/>
  <c r="K1982" i="1" s="1"/>
  <c r="H1982" i="1"/>
  <c r="N1981" i="1"/>
  <c r="Q1981" i="1" s="1"/>
  <c r="J1981" i="1"/>
  <c r="K1981" i="1" s="1"/>
  <c r="H1981" i="1"/>
  <c r="N1980" i="1"/>
  <c r="Q1980" i="1" s="1"/>
  <c r="J1980" i="1"/>
  <c r="K1980" i="1" s="1"/>
  <c r="H1980" i="1"/>
  <c r="N1979" i="1"/>
  <c r="Q1979" i="1" s="1"/>
  <c r="J1979" i="1"/>
  <c r="K1979" i="1" s="1"/>
  <c r="H1979" i="1"/>
  <c r="N1978" i="1"/>
  <c r="Q1978" i="1" s="1"/>
  <c r="J1978" i="1"/>
  <c r="K1978" i="1" s="1"/>
  <c r="H1978" i="1"/>
  <c r="N1977" i="1"/>
  <c r="Q1977" i="1" s="1"/>
  <c r="J1977" i="1"/>
  <c r="K1977" i="1" s="1"/>
  <c r="H1977" i="1"/>
  <c r="N1976" i="1"/>
  <c r="Q1976" i="1" s="1"/>
  <c r="J1976" i="1"/>
  <c r="K1976" i="1" s="1"/>
  <c r="H1976" i="1"/>
  <c r="N1975" i="1"/>
  <c r="Q1975" i="1" s="1"/>
  <c r="J1975" i="1"/>
  <c r="K1975" i="1" s="1"/>
  <c r="H1975" i="1"/>
  <c r="N1974" i="1"/>
  <c r="Q1974" i="1" s="1"/>
  <c r="J1974" i="1"/>
  <c r="K1974" i="1" s="1"/>
  <c r="H1974" i="1"/>
  <c r="N1973" i="1"/>
  <c r="Q1973" i="1" s="1"/>
  <c r="J1973" i="1"/>
  <c r="K1973" i="1" s="1"/>
  <c r="H1973" i="1"/>
  <c r="N1972" i="1"/>
  <c r="Q1972" i="1" s="1"/>
  <c r="J1972" i="1"/>
  <c r="K1972" i="1" s="1"/>
  <c r="H1972" i="1"/>
  <c r="N1971" i="1"/>
  <c r="Q1971" i="1" s="1"/>
  <c r="J1971" i="1"/>
  <c r="K1971" i="1" s="1"/>
  <c r="H1971" i="1"/>
  <c r="N1970" i="1"/>
  <c r="Q1970" i="1" s="1"/>
  <c r="J1970" i="1"/>
  <c r="K1970" i="1" s="1"/>
  <c r="H1970" i="1"/>
  <c r="N1969" i="1"/>
  <c r="Q1969" i="1" s="1"/>
  <c r="J1969" i="1"/>
  <c r="K1969" i="1" s="1"/>
  <c r="H1969" i="1"/>
  <c r="N1968" i="1"/>
  <c r="Q1968" i="1" s="1"/>
  <c r="J1968" i="1"/>
  <c r="K1968" i="1" s="1"/>
  <c r="H1968" i="1"/>
  <c r="N1967" i="1"/>
  <c r="Q1967" i="1" s="1"/>
  <c r="J1967" i="1"/>
  <c r="K1967" i="1" s="1"/>
  <c r="H1967" i="1"/>
  <c r="N1966" i="1"/>
  <c r="Q1966" i="1" s="1"/>
  <c r="J1966" i="1"/>
  <c r="K1966" i="1" s="1"/>
  <c r="H1966" i="1"/>
  <c r="N1965" i="1"/>
  <c r="Q1965" i="1" s="1"/>
  <c r="J1965" i="1"/>
  <c r="K1965" i="1" s="1"/>
  <c r="H1965" i="1"/>
  <c r="N1964" i="1"/>
  <c r="Q1964" i="1" s="1"/>
  <c r="J1964" i="1"/>
  <c r="K1964" i="1" s="1"/>
  <c r="H1964" i="1"/>
  <c r="N1963" i="1"/>
  <c r="Q1963" i="1" s="1"/>
  <c r="J1963" i="1"/>
  <c r="K1963" i="1" s="1"/>
  <c r="H1963" i="1"/>
  <c r="N1962" i="1"/>
  <c r="Q1962" i="1" s="1"/>
  <c r="J1962" i="1"/>
  <c r="K1962" i="1" s="1"/>
  <c r="H1962" i="1"/>
  <c r="N1961" i="1"/>
  <c r="Q1961" i="1" s="1"/>
  <c r="J1961" i="1"/>
  <c r="K1961" i="1" s="1"/>
  <c r="H1961" i="1"/>
  <c r="N1960" i="1"/>
  <c r="Q1960" i="1" s="1"/>
  <c r="J1960" i="1"/>
  <c r="K1960" i="1" s="1"/>
  <c r="H1960" i="1"/>
  <c r="N1959" i="1"/>
  <c r="Q1959" i="1" s="1"/>
  <c r="J1959" i="1"/>
  <c r="K1959" i="1" s="1"/>
  <c r="H1959" i="1"/>
  <c r="N1958" i="1"/>
  <c r="Q1958" i="1" s="1"/>
  <c r="J1958" i="1"/>
  <c r="K1958" i="1" s="1"/>
  <c r="H1958" i="1"/>
  <c r="N1957" i="1"/>
  <c r="Q1957" i="1" s="1"/>
  <c r="J1957" i="1"/>
  <c r="K1957" i="1" s="1"/>
  <c r="H1957" i="1"/>
  <c r="N1956" i="1"/>
  <c r="Q1956" i="1" s="1"/>
  <c r="J1956" i="1"/>
  <c r="K1956" i="1" s="1"/>
  <c r="H1956" i="1"/>
  <c r="N1955" i="1"/>
  <c r="Q1955" i="1" s="1"/>
  <c r="J1955" i="1"/>
  <c r="K1955" i="1" s="1"/>
  <c r="H1955" i="1"/>
  <c r="N1954" i="1"/>
  <c r="Q1954" i="1" s="1"/>
  <c r="J1954" i="1"/>
  <c r="K1954" i="1" s="1"/>
  <c r="H1954" i="1"/>
  <c r="N1953" i="1"/>
  <c r="Q1953" i="1" s="1"/>
  <c r="J1953" i="1"/>
  <c r="K1953" i="1" s="1"/>
  <c r="H1953" i="1"/>
  <c r="N1952" i="1"/>
  <c r="Q1952" i="1" s="1"/>
  <c r="J1952" i="1"/>
  <c r="K1952" i="1" s="1"/>
  <c r="H1952" i="1"/>
  <c r="N1951" i="1"/>
  <c r="Q1951" i="1" s="1"/>
  <c r="J1951" i="1"/>
  <c r="K1951" i="1" s="1"/>
  <c r="H1951" i="1"/>
  <c r="N1950" i="1"/>
  <c r="Q1950" i="1" s="1"/>
  <c r="J1950" i="1"/>
  <c r="K1950" i="1" s="1"/>
  <c r="H1950" i="1"/>
  <c r="N1949" i="1"/>
  <c r="Q1949" i="1" s="1"/>
  <c r="J1949" i="1"/>
  <c r="K1949" i="1" s="1"/>
  <c r="H1949" i="1"/>
  <c r="N1948" i="1"/>
  <c r="Q1948" i="1" s="1"/>
  <c r="J1948" i="1"/>
  <c r="K1948" i="1" s="1"/>
  <c r="H1948" i="1"/>
  <c r="N1947" i="1"/>
  <c r="Q1947" i="1" s="1"/>
  <c r="J1947" i="1"/>
  <c r="K1947" i="1" s="1"/>
  <c r="H1947" i="1"/>
  <c r="N1946" i="1"/>
  <c r="Q1946" i="1" s="1"/>
  <c r="J1946" i="1"/>
  <c r="K1946" i="1" s="1"/>
  <c r="H1946" i="1"/>
  <c r="N1945" i="1"/>
  <c r="Q1945" i="1" s="1"/>
  <c r="J1945" i="1"/>
  <c r="K1945" i="1" s="1"/>
  <c r="H1945" i="1"/>
  <c r="N1944" i="1"/>
  <c r="Q1944" i="1" s="1"/>
  <c r="J1944" i="1"/>
  <c r="K1944" i="1" s="1"/>
  <c r="H1944" i="1"/>
  <c r="N1943" i="1"/>
  <c r="Q1943" i="1" s="1"/>
  <c r="J1943" i="1"/>
  <c r="K1943" i="1" s="1"/>
  <c r="H1943" i="1"/>
  <c r="N1942" i="1"/>
  <c r="Q1942" i="1" s="1"/>
  <c r="J1942" i="1"/>
  <c r="K1942" i="1" s="1"/>
  <c r="H1942" i="1"/>
  <c r="N1941" i="1"/>
  <c r="Q1941" i="1" s="1"/>
  <c r="J1941" i="1"/>
  <c r="K1941" i="1" s="1"/>
  <c r="H1941" i="1"/>
  <c r="N1940" i="1"/>
  <c r="Q1940" i="1" s="1"/>
  <c r="J1940" i="1"/>
  <c r="K1940" i="1" s="1"/>
  <c r="H1940" i="1"/>
  <c r="N1939" i="1"/>
  <c r="Q1939" i="1" s="1"/>
  <c r="J1939" i="1"/>
  <c r="K1939" i="1" s="1"/>
  <c r="H1939" i="1"/>
  <c r="N1938" i="1"/>
  <c r="Q1938" i="1" s="1"/>
  <c r="J1938" i="1"/>
  <c r="K1938" i="1" s="1"/>
  <c r="H1938" i="1"/>
  <c r="N1937" i="1"/>
  <c r="Q1937" i="1" s="1"/>
  <c r="J1937" i="1"/>
  <c r="K1937" i="1" s="1"/>
  <c r="H1937" i="1"/>
  <c r="N1936" i="1"/>
  <c r="Q1936" i="1" s="1"/>
  <c r="J1936" i="1"/>
  <c r="K1936" i="1" s="1"/>
  <c r="H1936" i="1"/>
  <c r="N1935" i="1"/>
  <c r="Q1935" i="1" s="1"/>
  <c r="J1935" i="1"/>
  <c r="K1935" i="1" s="1"/>
  <c r="H1935" i="1"/>
  <c r="N1934" i="1"/>
  <c r="Q1934" i="1" s="1"/>
  <c r="J1934" i="1"/>
  <c r="K1934" i="1" s="1"/>
  <c r="H1934" i="1"/>
  <c r="N1933" i="1"/>
  <c r="Q1933" i="1" s="1"/>
  <c r="J1933" i="1"/>
  <c r="K1933" i="1" s="1"/>
  <c r="H1933" i="1"/>
  <c r="N1932" i="1"/>
  <c r="Q1932" i="1" s="1"/>
  <c r="J1932" i="1"/>
  <c r="K1932" i="1" s="1"/>
  <c r="H1932" i="1"/>
  <c r="N1931" i="1"/>
  <c r="Q1931" i="1" s="1"/>
  <c r="J1931" i="1"/>
  <c r="K1931" i="1" s="1"/>
  <c r="H1931" i="1"/>
  <c r="N1930" i="1"/>
  <c r="Q1930" i="1" s="1"/>
  <c r="J1930" i="1"/>
  <c r="K1930" i="1" s="1"/>
  <c r="H1930" i="1"/>
  <c r="N1929" i="1"/>
  <c r="Q1929" i="1" s="1"/>
  <c r="J1929" i="1"/>
  <c r="K1929" i="1" s="1"/>
  <c r="H1929" i="1"/>
  <c r="N1928" i="1"/>
  <c r="Q1928" i="1" s="1"/>
  <c r="J1928" i="1"/>
  <c r="K1928" i="1" s="1"/>
  <c r="H1928" i="1"/>
  <c r="N1927" i="1"/>
  <c r="Q1927" i="1" s="1"/>
  <c r="J1927" i="1"/>
  <c r="K1927" i="1" s="1"/>
  <c r="H1927" i="1"/>
  <c r="N1926" i="1"/>
  <c r="Q1926" i="1" s="1"/>
  <c r="J1926" i="1"/>
  <c r="K1926" i="1" s="1"/>
  <c r="H1926" i="1"/>
  <c r="N1925" i="1"/>
  <c r="Q1925" i="1" s="1"/>
  <c r="J1925" i="1"/>
  <c r="K1925" i="1" s="1"/>
  <c r="H1925" i="1"/>
  <c r="N1924" i="1"/>
  <c r="Q1924" i="1" s="1"/>
  <c r="J1924" i="1"/>
  <c r="K1924" i="1" s="1"/>
  <c r="H1924" i="1"/>
  <c r="N1923" i="1"/>
  <c r="Q1923" i="1" s="1"/>
  <c r="J1923" i="1"/>
  <c r="K1923" i="1" s="1"/>
  <c r="H1923" i="1"/>
  <c r="N1922" i="1"/>
  <c r="Q1922" i="1" s="1"/>
  <c r="J1922" i="1"/>
  <c r="K1922" i="1" s="1"/>
  <c r="H1922" i="1"/>
  <c r="N1921" i="1"/>
  <c r="Q1921" i="1" s="1"/>
  <c r="J1921" i="1"/>
  <c r="K1921" i="1" s="1"/>
  <c r="H1921" i="1"/>
  <c r="N1920" i="1"/>
  <c r="Q1920" i="1" s="1"/>
  <c r="J1920" i="1"/>
  <c r="K1920" i="1" s="1"/>
  <c r="H1920" i="1"/>
  <c r="N1919" i="1"/>
  <c r="Q1919" i="1" s="1"/>
  <c r="J1919" i="1"/>
  <c r="K1919" i="1" s="1"/>
  <c r="H1919" i="1"/>
  <c r="N1918" i="1"/>
  <c r="Q1918" i="1" s="1"/>
  <c r="J1918" i="1"/>
  <c r="K1918" i="1" s="1"/>
  <c r="H1918" i="1"/>
  <c r="N1917" i="1"/>
  <c r="Q1917" i="1" s="1"/>
  <c r="J1917" i="1"/>
  <c r="K1917" i="1" s="1"/>
  <c r="H1917" i="1"/>
  <c r="N1916" i="1"/>
  <c r="Q1916" i="1" s="1"/>
  <c r="J1916" i="1"/>
  <c r="K1916" i="1" s="1"/>
  <c r="H1916" i="1"/>
  <c r="N1915" i="1"/>
  <c r="Q1915" i="1" s="1"/>
  <c r="J1915" i="1"/>
  <c r="K1915" i="1" s="1"/>
  <c r="H1915" i="1"/>
  <c r="N1914" i="1"/>
  <c r="Q1914" i="1" s="1"/>
  <c r="J1914" i="1"/>
  <c r="K1914" i="1" s="1"/>
  <c r="H1914" i="1"/>
  <c r="N1913" i="1"/>
  <c r="Q1913" i="1" s="1"/>
  <c r="J1913" i="1"/>
  <c r="K1913" i="1" s="1"/>
  <c r="H1913" i="1"/>
  <c r="N1912" i="1"/>
  <c r="Q1912" i="1" s="1"/>
  <c r="J1912" i="1"/>
  <c r="K1912" i="1" s="1"/>
  <c r="H1912" i="1"/>
  <c r="N1911" i="1"/>
  <c r="Q1911" i="1" s="1"/>
  <c r="J1911" i="1"/>
  <c r="K1911" i="1" s="1"/>
  <c r="H1911" i="1"/>
  <c r="N1910" i="1"/>
  <c r="Q1910" i="1" s="1"/>
  <c r="J1910" i="1"/>
  <c r="K1910" i="1" s="1"/>
  <c r="H1910" i="1"/>
  <c r="N1909" i="1"/>
  <c r="Q1909" i="1" s="1"/>
  <c r="J1909" i="1"/>
  <c r="K1909" i="1" s="1"/>
  <c r="H1909" i="1"/>
  <c r="N1908" i="1"/>
  <c r="Q1908" i="1" s="1"/>
  <c r="J1908" i="1"/>
  <c r="K1908" i="1" s="1"/>
  <c r="H1908" i="1"/>
  <c r="N1907" i="1"/>
  <c r="Q1907" i="1" s="1"/>
  <c r="J1907" i="1"/>
  <c r="K1907" i="1" s="1"/>
  <c r="H1907" i="1"/>
  <c r="N1906" i="1"/>
  <c r="Q1906" i="1" s="1"/>
  <c r="J1906" i="1"/>
  <c r="K1906" i="1" s="1"/>
  <c r="H1906" i="1"/>
  <c r="N1905" i="1"/>
  <c r="Q1905" i="1" s="1"/>
  <c r="J1905" i="1"/>
  <c r="K1905" i="1" s="1"/>
  <c r="H1905" i="1"/>
  <c r="N1904" i="1"/>
  <c r="Q1904" i="1" s="1"/>
  <c r="J1904" i="1"/>
  <c r="K1904" i="1" s="1"/>
  <c r="H1904" i="1"/>
  <c r="N1903" i="1"/>
  <c r="Q1903" i="1" s="1"/>
  <c r="J1903" i="1"/>
  <c r="K1903" i="1" s="1"/>
  <c r="H1903" i="1"/>
  <c r="N1902" i="1"/>
  <c r="Q1902" i="1" s="1"/>
  <c r="J1902" i="1"/>
  <c r="K1902" i="1" s="1"/>
  <c r="H1902" i="1"/>
  <c r="N1901" i="1"/>
  <c r="Q1901" i="1" s="1"/>
  <c r="J1901" i="1"/>
  <c r="K1901" i="1" s="1"/>
  <c r="H1901" i="1"/>
  <c r="N1900" i="1"/>
  <c r="Q1900" i="1" s="1"/>
  <c r="J1900" i="1"/>
  <c r="K1900" i="1" s="1"/>
  <c r="H1900" i="1"/>
  <c r="N1899" i="1"/>
  <c r="Q1899" i="1" s="1"/>
  <c r="J1899" i="1"/>
  <c r="K1899" i="1" s="1"/>
  <c r="H1899" i="1"/>
  <c r="N1898" i="1"/>
  <c r="Q1898" i="1" s="1"/>
  <c r="J1898" i="1"/>
  <c r="K1898" i="1" s="1"/>
  <c r="H1898" i="1"/>
  <c r="N1897" i="1"/>
  <c r="Q1897" i="1" s="1"/>
  <c r="J1897" i="1"/>
  <c r="K1897" i="1" s="1"/>
  <c r="H1897" i="1"/>
  <c r="N1896" i="1"/>
  <c r="Q1896" i="1" s="1"/>
  <c r="J1896" i="1"/>
  <c r="K1896" i="1" s="1"/>
  <c r="H1896" i="1"/>
  <c r="N1895" i="1"/>
  <c r="Q1895" i="1" s="1"/>
  <c r="J1895" i="1"/>
  <c r="K1895" i="1" s="1"/>
  <c r="H1895" i="1"/>
  <c r="N1894" i="1"/>
  <c r="Q1894" i="1" s="1"/>
  <c r="J1894" i="1"/>
  <c r="K1894" i="1" s="1"/>
  <c r="H1894" i="1"/>
  <c r="N1893" i="1"/>
  <c r="Q1893" i="1" s="1"/>
  <c r="J1893" i="1"/>
  <c r="K1893" i="1" s="1"/>
  <c r="H1893" i="1"/>
  <c r="N1892" i="1"/>
  <c r="Q1892" i="1" s="1"/>
  <c r="J1892" i="1"/>
  <c r="K1892" i="1" s="1"/>
  <c r="H1892" i="1"/>
  <c r="N1891" i="1"/>
  <c r="Q1891" i="1" s="1"/>
  <c r="J1891" i="1"/>
  <c r="K1891" i="1" s="1"/>
  <c r="H1891" i="1"/>
  <c r="N1890" i="1"/>
  <c r="Q1890" i="1" s="1"/>
  <c r="J1890" i="1"/>
  <c r="K1890" i="1" s="1"/>
  <c r="H1890" i="1"/>
  <c r="N1889" i="1"/>
  <c r="Q1889" i="1" s="1"/>
  <c r="J1889" i="1"/>
  <c r="K1889" i="1" s="1"/>
  <c r="H1889" i="1"/>
  <c r="N1888" i="1"/>
  <c r="Q1888" i="1" s="1"/>
  <c r="J1888" i="1"/>
  <c r="K1888" i="1" s="1"/>
  <c r="H1888" i="1"/>
  <c r="N1887" i="1"/>
  <c r="Q1887" i="1" s="1"/>
  <c r="J1887" i="1"/>
  <c r="K1887" i="1" s="1"/>
  <c r="H1887" i="1"/>
  <c r="N1886" i="1"/>
  <c r="Q1886" i="1" s="1"/>
  <c r="J1886" i="1"/>
  <c r="K1886" i="1" s="1"/>
  <c r="H1886" i="1"/>
  <c r="N1885" i="1"/>
  <c r="Q1885" i="1" s="1"/>
  <c r="J1885" i="1"/>
  <c r="K1885" i="1" s="1"/>
  <c r="H1885" i="1"/>
  <c r="N1884" i="1"/>
  <c r="Q1884" i="1" s="1"/>
  <c r="J1884" i="1"/>
  <c r="K1884" i="1" s="1"/>
  <c r="H1884" i="1"/>
  <c r="N1883" i="1"/>
  <c r="Q1883" i="1" s="1"/>
  <c r="J1883" i="1"/>
  <c r="K1883" i="1" s="1"/>
  <c r="H1883" i="1"/>
  <c r="N1882" i="1"/>
  <c r="Q1882" i="1" s="1"/>
  <c r="J1882" i="1"/>
  <c r="K1882" i="1" s="1"/>
  <c r="H1882" i="1"/>
  <c r="N1881" i="1"/>
  <c r="Q1881" i="1" s="1"/>
  <c r="J1881" i="1"/>
  <c r="K1881" i="1" s="1"/>
  <c r="H1881" i="1"/>
  <c r="N1880" i="1"/>
  <c r="Q1880" i="1" s="1"/>
  <c r="J1880" i="1"/>
  <c r="K1880" i="1" s="1"/>
  <c r="H1880" i="1"/>
  <c r="N1879" i="1"/>
  <c r="Q1879" i="1" s="1"/>
  <c r="J1879" i="1"/>
  <c r="K1879" i="1" s="1"/>
  <c r="H1879" i="1"/>
  <c r="N1878" i="1"/>
  <c r="Q1878" i="1" s="1"/>
  <c r="J1878" i="1"/>
  <c r="K1878" i="1" s="1"/>
  <c r="H1878" i="1"/>
  <c r="N1877" i="1"/>
  <c r="Q1877" i="1" s="1"/>
  <c r="J1877" i="1"/>
  <c r="K1877" i="1" s="1"/>
  <c r="H1877" i="1"/>
  <c r="N1876" i="1"/>
  <c r="Q1876" i="1" s="1"/>
  <c r="J1876" i="1"/>
  <c r="K1876" i="1" s="1"/>
  <c r="H1876" i="1"/>
  <c r="N1875" i="1"/>
  <c r="Q1875" i="1" s="1"/>
  <c r="J1875" i="1"/>
  <c r="K1875" i="1" s="1"/>
  <c r="H1875" i="1"/>
  <c r="N1874" i="1"/>
  <c r="Q1874" i="1" s="1"/>
  <c r="J1874" i="1"/>
  <c r="K1874" i="1" s="1"/>
  <c r="H1874" i="1"/>
  <c r="N1873" i="1"/>
  <c r="Q1873" i="1" s="1"/>
  <c r="J1873" i="1"/>
  <c r="K1873" i="1" s="1"/>
  <c r="H1873" i="1"/>
  <c r="N1872" i="1"/>
  <c r="Q1872" i="1" s="1"/>
  <c r="J1872" i="1"/>
  <c r="K1872" i="1" s="1"/>
  <c r="H1872" i="1"/>
  <c r="N1871" i="1"/>
  <c r="Q1871" i="1" s="1"/>
  <c r="J1871" i="1"/>
  <c r="K1871" i="1" s="1"/>
  <c r="H1871" i="1"/>
  <c r="N1870" i="1"/>
  <c r="Q1870" i="1" s="1"/>
  <c r="J1870" i="1"/>
  <c r="K1870" i="1" s="1"/>
  <c r="H1870" i="1"/>
  <c r="N1869" i="1"/>
  <c r="Q1869" i="1" s="1"/>
  <c r="J1869" i="1"/>
  <c r="K1869" i="1" s="1"/>
  <c r="H1869" i="1"/>
  <c r="N1868" i="1"/>
  <c r="Q1868" i="1" s="1"/>
  <c r="J1868" i="1"/>
  <c r="K1868" i="1" s="1"/>
  <c r="H1868" i="1"/>
  <c r="N1867" i="1"/>
  <c r="Q1867" i="1" s="1"/>
  <c r="J1867" i="1"/>
  <c r="K1867" i="1" s="1"/>
  <c r="H1867" i="1"/>
  <c r="N1866" i="1"/>
  <c r="Q1866" i="1" s="1"/>
  <c r="J1866" i="1"/>
  <c r="K1866" i="1" s="1"/>
  <c r="H1866" i="1"/>
  <c r="N1865" i="1"/>
  <c r="Q1865" i="1" s="1"/>
  <c r="J1865" i="1"/>
  <c r="K1865" i="1" s="1"/>
  <c r="H1865" i="1"/>
  <c r="N1864" i="1"/>
  <c r="Q1864" i="1" s="1"/>
  <c r="J1864" i="1"/>
  <c r="K1864" i="1" s="1"/>
  <c r="H1864" i="1"/>
  <c r="N1863" i="1"/>
  <c r="Q1863" i="1" s="1"/>
  <c r="J1863" i="1"/>
  <c r="K1863" i="1" s="1"/>
  <c r="H1863" i="1"/>
  <c r="N1862" i="1"/>
  <c r="Q1862" i="1" s="1"/>
  <c r="J1862" i="1"/>
  <c r="K1862" i="1" s="1"/>
  <c r="H1862" i="1"/>
  <c r="N1861" i="1"/>
  <c r="Q1861" i="1" s="1"/>
  <c r="J1861" i="1"/>
  <c r="K1861" i="1" s="1"/>
  <c r="H1861" i="1"/>
  <c r="N1860" i="1"/>
  <c r="Q1860" i="1" s="1"/>
  <c r="J1860" i="1"/>
  <c r="K1860" i="1" s="1"/>
  <c r="H1860" i="1"/>
  <c r="N1859" i="1"/>
  <c r="Q1859" i="1" s="1"/>
  <c r="J1859" i="1"/>
  <c r="K1859" i="1" s="1"/>
  <c r="H1859" i="1"/>
  <c r="N1858" i="1"/>
  <c r="Q1858" i="1" s="1"/>
  <c r="J1858" i="1"/>
  <c r="K1858" i="1" s="1"/>
  <c r="H1858" i="1"/>
  <c r="N1857" i="1"/>
  <c r="Q1857" i="1" s="1"/>
  <c r="J1857" i="1"/>
  <c r="K1857" i="1" s="1"/>
  <c r="H1857" i="1"/>
  <c r="N1856" i="1"/>
  <c r="Q1856" i="1" s="1"/>
  <c r="J1856" i="1"/>
  <c r="K1856" i="1" s="1"/>
  <c r="H1856" i="1"/>
  <c r="N1855" i="1"/>
  <c r="Q1855" i="1" s="1"/>
  <c r="J1855" i="1"/>
  <c r="K1855" i="1" s="1"/>
  <c r="H1855" i="1"/>
  <c r="N1854" i="1"/>
  <c r="Q1854" i="1" s="1"/>
  <c r="J1854" i="1"/>
  <c r="K1854" i="1" s="1"/>
  <c r="H1854" i="1"/>
  <c r="N1853" i="1"/>
  <c r="Q1853" i="1" s="1"/>
  <c r="J1853" i="1"/>
  <c r="K1853" i="1" s="1"/>
  <c r="H1853" i="1"/>
  <c r="N1852" i="1"/>
  <c r="Q1852" i="1" s="1"/>
  <c r="J1852" i="1"/>
  <c r="K1852" i="1" s="1"/>
  <c r="H1852" i="1"/>
  <c r="N1851" i="1"/>
  <c r="Q1851" i="1" s="1"/>
  <c r="J1851" i="1"/>
  <c r="K1851" i="1" s="1"/>
  <c r="H1851" i="1"/>
  <c r="N1850" i="1"/>
  <c r="Q1850" i="1" s="1"/>
  <c r="J1850" i="1"/>
  <c r="K1850" i="1" s="1"/>
  <c r="H1850" i="1"/>
  <c r="N1849" i="1"/>
  <c r="Q1849" i="1" s="1"/>
  <c r="J1849" i="1"/>
  <c r="K1849" i="1" s="1"/>
  <c r="H1849" i="1"/>
  <c r="N1848" i="1"/>
  <c r="Q1848" i="1" s="1"/>
  <c r="J1848" i="1"/>
  <c r="K1848" i="1" s="1"/>
  <c r="H1848" i="1"/>
  <c r="N1847" i="1"/>
  <c r="Q1847" i="1" s="1"/>
  <c r="J1847" i="1"/>
  <c r="K1847" i="1" s="1"/>
  <c r="H1847" i="1"/>
  <c r="N1846" i="1"/>
  <c r="Q1846" i="1" s="1"/>
  <c r="J1846" i="1"/>
  <c r="K1846" i="1" s="1"/>
  <c r="H1846" i="1"/>
  <c r="N1845" i="1"/>
  <c r="Q1845" i="1" s="1"/>
  <c r="J1845" i="1"/>
  <c r="K1845" i="1" s="1"/>
  <c r="H1845" i="1"/>
  <c r="N1844" i="1"/>
  <c r="Q1844" i="1" s="1"/>
  <c r="J1844" i="1"/>
  <c r="K1844" i="1" s="1"/>
  <c r="H1844" i="1"/>
  <c r="N1843" i="1"/>
  <c r="Q1843" i="1" s="1"/>
  <c r="J1843" i="1"/>
  <c r="K1843" i="1" s="1"/>
  <c r="H1843" i="1"/>
  <c r="N1842" i="1"/>
  <c r="Q1842" i="1" s="1"/>
  <c r="J1842" i="1"/>
  <c r="K1842" i="1" s="1"/>
  <c r="H1842" i="1"/>
  <c r="N1841" i="1"/>
  <c r="Q1841" i="1" s="1"/>
  <c r="J1841" i="1"/>
  <c r="K1841" i="1" s="1"/>
  <c r="H1841" i="1"/>
  <c r="N1840" i="1"/>
  <c r="Q1840" i="1" s="1"/>
  <c r="J1840" i="1"/>
  <c r="K1840" i="1" s="1"/>
  <c r="H1840" i="1"/>
  <c r="N1839" i="1"/>
  <c r="Q1839" i="1" s="1"/>
  <c r="J1839" i="1"/>
  <c r="K1839" i="1" s="1"/>
  <c r="H1839" i="1"/>
  <c r="N1838" i="1"/>
  <c r="Q1838" i="1" s="1"/>
  <c r="J1838" i="1"/>
  <c r="K1838" i="1" s="1"/>
  <c r="H1838" i="1"/>
  <c r="N1837" i="1"/>
  <c r="Q1837" i="1" s="1"/>
  <c r="J1837" i="1"/>
  <c r="K1837" i="1" s="1"/>
  <c r="H1837" i="1"/>
  <c r="N1836" i="1"/>
  <c r="Q1836" i="1" s="1"/>
  <c r="J1836" i="1"/>
  <c r="K1836" i="1" s="1"/>
  <c r="H1836" i="1"/>
  <c r="N1835" i="1"/>
  <c r="Q1835" i="1" s="1"/>
  <c r="J1835" i="1"/>
  <c r="K1835" i="1" s="1"/>
  <c r="H1835" i="1"/>
  <c r="N1834" i="1"/>
  <c r="Q1834" i="1" s="1"/>
  <c r="J1834" i="1"/>
  <c r="K1834" i="1" s="1"/>
  <c r="H1834" i="1"/>
  <c r="N1833" i="1"/>
  <c r="Q1833" i="1" s="1"/>
  <c r="J1833" i="1"/>
  <c r="K1833" i="1" s="1"/>
  <c r="H1833" i="1"/>
  <c r="N1832" i="1"/>
  <c r="Q1832" i="1" s="1"/>
  <c r="J1832" i="1"/>
  <c r="K1832" i="1" s="1"/>
  <c r="H1832" i="1"/>
  <c r="N1831" i="1"/>
  <c r="Q1831" i="1" s="1"/>
  <c r="J1831" i="1"/>
  <c r="K1831" i="1" s="1"/>
  <c r="H1831" i="1"/>
  <c r="N1830" i="1"/>
  <c r="Q1830" i="1" s="1"/>
  <c r="J1830" i="1"/>
  <c r="K1830" i="1" s="1"/>
  <c r="H1830" i="1"/>
  <c r="N1829" i="1"/>
  <c r="Q1829" i="1" s="1"/>
  <c r="J1829" i="1"/>
  <c r="K1829" i="1" s="1"/>
  <c r="H1829" i="1"/>
  <c r="N1828" i="1"/>
  <c r="Q1828" i="1" s="1"/>
  <c r="J1828" i="1"/>
  <c r="K1828" i="1" s="1"/>
  <c r="H1828" i="1"/>
  <c r="N1827" i="1"/>
  <c r="Q1827" i="1" s="1"/>
  <c r="J1827" i="1"/>
  <c r="K1827" i="1" s="1"/>
  <c r="H1827" i="1"/>
  <c r="N1826" i="1"/>
  <c r="Q1826" i="1" s="1"/>
  <c r="J1826" i="1"/>
  <c r="K1826" i="1" s="1"/>
  <c r="H1826" i="1"/>
  <c r="N1825" i="1"/>
  <c r="Q1825" i="1" s="1"/>
  <c r="J1825" i="1"/>
  <c r="K1825" i="1" s="1"/>
  <c r="H1825" i="1"/>
  <c r="N1824" i="1"/>
  <c r="Q1824" i="1" s="1"/>
  <c r="J1824" i="1"/>
  <c r="K1824" i="1" s="1"/>
  <c r="H1824" i="1"/>
  <c r="N1823" i="1"/>
  <c r="Q1823" i="1" s="1"/>
  <c r="J1823" i="1"/>
  <c r="K1823" i="1" s="1"/>
  <c r="H1823" i="1"/>
  <c r="N1822" i="1"/>
  <c r="Q1822" i="1" s="1"/>
  <c r="J1822" i="1"/>
  <c r="K1822" i="1" s="1"/>
  <c r="H1822" i="1"/>
  <c r="N1821" i="1"/>
  <c r="Q1821" i="1" s="1"/>
  <c r="J1821" i="1"/>
  <c r="K1821" i="1" s="1"/>
  <c r="H1821" i="1"/>
  <c r="N1820" i="1"/>
  <c r="Q1820" i="1" s="1"/>
  <c r="J1820" i="1"/>
  <c r="K1820" i="1" s="1"/>
  <c r="H1820" i="1"/>
  <c r="N1819" i="1"/>
  <c r="Q1819" i="1" s="1"/>
  <c r="J1819" i="1"/>
  <c r="K1819" i="1" s="1"/>
  <c r="H1819" i="1"/>
  <c r="N1818" i="1"/>
  <c r="Q1818" i="1" s="1"/>
  <c r="J1818" i="1"/>
  <c r="K1818" i="1" s="1"/>
  <c r="H1818" i="1"/>
  <c r="N1817" i="1"/>
  <c r="Q1817" i="1" s="1"/>
  <c r="J1817" i="1"/>
  <c r="K1817" i="1" s="1"/>
  <c r="H1817" i="1"/>
  <c r="N1816" i="1"/>
  <c r="Q1816" i="1" s="1"/>
  <c r="J1816" i="1"/>
  <c r="K1816" i="1" s="1"/>
  <c r="H1816" i="1"/>
  <c r="N1815" i="1"/>
  <c r="Q1815" i="1" s="1"/>
  <c r="J1815" i="1"/>
  <c r="K1815" i="1" s="1"/>
  <c r="H1815" i="1"/>
  <c r="N1814" i="1"/>
  <c r="Q1814" i="1" s="1"/>
  <c r="J1814" i="1"/>
  <c r="K1814" i="1" s="1"/>
  <c r="H1814" i="1"/>
  <c r="N1813" i="1"/>
  <c r="Q1813" i="1" s="1"/>
  <c r="J1813" i="1"/>
  <c r="K1813" i="1" s="1"/>
  <c r="H1813" i="1"/>
  <c r="N1812" i="1"/>
  <c r="Q1812" i="1" s="1"/>
  <c r="J1812" i="1"/>
  <c r="K1812" i="1" s="1"/>
  <c r="H1812" i="1"/>
  <c r="N1811" i="1"/>
  <c r="Q1811" i="1" s="1"/>
  <c r="J1811" i="1"/>
  <c r="K1811" i="1" s="1"/>
  <c r="H1811" i="1"/>
  <c r="N1810" i="1"/>
  <c r="Q1810" i="1" s="1"/>
  <c r="J1810" i="1"/>
  <c r="K1810" i="1" s="1"/>
  <c r="H1810" i="1"/>
  <c r="N1809" i="1"/>
  <c r="Q1809" i="1" s="1"/>
  <c r="J1809" i="1"/>
  <c r="K1809" i="1" s="1"/>
  <c r="H1809" i="1"/>
  <c r="N1808" i="1"/>
  <c r="Q1808" i="1" s="1"/>
  <c r="J1808" i="1"/>
  <c r="K1808" i="1" s="1"/>
  <c r="H1808" i="1"/>
  <c r="N1807" i="1"/>
  <c r="Q1807" i="1" s="1"/>
  <c r="J1807" i="1"/>
  <c r="K1807" i="1" s="1"/>
  <c r="H1807" i="1"/>
  <c r="N1806" i="1"/>
  <c r="Q1806" i="1" s="1"/>
  <c r="J1806" i="1"/>
  <c r="K1806" i="1" s="1"/>
  <c r="H1806" i="1"/>
  <c r="N1805" i="1"/>
  <c r="Q1805" i="1" s="1"/>
  <c r="J1805" i="1"/>
  <c r="K1805" i="1" s="1"/>
  <c r="H1805" i="1"/>
  <c r="N1804" i="1"/>
  <c r="Q1804" i="1" s="1"/>
  <c r="J1804" i="1"/>
  <c r="K1804" i="1" s="1"/>
  <c r="H1804" i="1"/>
  <c r="N1803" i="1"/>
  <c r="Q1803" i="1" s="1"/>
  <c r="J1803" i="1"/>
  <c r="K1803" i="1" s="1"/>
  <c r="H1803" i="1"/>
  <c r="N1802" i="1"/>
  <c r="Q1802" i="1" s="1"/>
  <c r="J1802" i="1"/>
  <c r="K1802" i="1" s="1"/>
  <c r="H1802" i="1"/>
  <c r="N1801" i="1"/>
  <c r="Q1801" i="1" s="1"/>
  <c r="J1801" i="1"/>
  <c r="K1801" i="1" s="1"/>
  <c r="H1801" i="1"/>
  <c r="N1800" i="1"/>
  <c r="Q1800" i="1" s="1"/>
  <c r="J1800" i="1"/>
  <c r="K1800" i="1" s="1"/>
  <c r="H1800" i="1"/>
  <c r="N1799" i="1"/>
  <c r="Q1799" i="1" s="1"/>
  <c r="J1799" i="1"/>
  <c r="K1799" i="1" s="1"/>
  <c r="H1799" i="1"/>
  <c r="N1798" i="1"/>
  <c r="Q1798" i="1" s="1"/>
  <c r="J1798" i="1"/>
  <c r="K1798" i="1" s="1"/>
  <c r="H1798" i="1"/>
  <c r="N1797" i="1"/>
  <c r="Q1797" i="1" s="1"/>
  <c r="J1797" i="1"/>
  <c r="K1797" i="1" s="1"/>
  <c r="H1797" i="1"/>
  <c r="N1796" i="1"/>
  <c r="Q1796" i="1" s="1"/>
  <c r="J1796" i="1"/>
  <c r="K1796" i="1" s="1"/>
  <c r="H1796" i="1"/>
  <c r="N1795" i="1"/>
  <c r="Q1795" i="1" s="1"/>
  <c r="J1795" i="1"/>
  <c r="K1795" i="1" s="1"/>
  <c r="H1795" i="1"/>
  <c r="N1794" i="1"/>
  <c r="Q1794" i="1" s="1"/>
  <c r="J1794" i="1"/>
  <c r="K1794" i="1" s="1"/>
  <c r="H1794" i="1"/>
  <c r="N1793" i="1"/>
  <c r="Q1793" i="1" s="1"/>
  <c r="J1793" i="1"/>
  <c r="K1793" i="1" s="1"/>
  <c r="H1793" i="1"/>
  <c r="N1792" i="1"/>
  <c r="Q1792" i="1" s="1"/>
  <c r="J1792" i="1"/>
  <c r="K1792" i="1" s="1"/>
  <c r="H1792" i="1"/>
  <c r="N1791" i="1"/>
  <c r="Q1791" i="1" s="1"/>
  <c r="J1791" i="1"/>
  <c r="K1791" i="1" s="1"/>
  <c r="H1791" i="1"/>
  <c r="N1790" i="1"/>
  <c r="Q1790" i="1" s="1"/>
  <c r="J1790" i="1"/>
  <c r="K1790" i="1" s="1"/>
  <c r="H1790" i="1"/>
  <c r="N1789" i="1"/>
  <c r="Q1789" i="1" s="1"/>
  <c r="J1789" i="1"/>
  <c r="K1789" i="1" s="1"/>
  <c r="H1789" i="1"/>
  <c r="N1788" i="1"/>
  <c r="Q1788" i="1" s="1"/>
  <c r="J1788" i="1"/>
  <c r="K1788" i="1" s="1"/>
  <c r="H1788" i="1"/>
  <c r="N1787" i="1"/>
  <c r="Q1787" i="1" s="1"/>
  <c r="J1787" i="1"/>
  <c r="K1787" i="1" s="1"/>
  <c r="H1787" i="1"/>
  <c r="N1786" i="1"/>
  <c r="Q1786" i="1" s="1"/>
  <c r="J1786" i="1"/>
  <c r="K1786" i="1" s="1"/>
  <c r="H1786" i="1"/>
  <c r="N1785" i="1"/>
  <c r="Q1785" i="1" s="1"/>
  <c r="J1785" i="1"/>
  <c r="K1785" i="1" s="1"/>
  <c r="H1785" i="1"/>
  <c r="N1784" i="1"/>
  <c r="Q1784" i="1" s="1"/>
  <c r="J1784" i="1"/>
  <c r="K1784" i="1" s="1"/>
  <c r="H1784" i="1"/>
  <c r="N1783" i="1"/>
  <c r="Q1783" i="1" s="1"/>
  <c r="J1783" i="1"/>
  <c r="K1783" i="1" s="1"/>
  <c r="H1783" i="1"/>
  <c r="N1782" i="1"/>
  <c r="Q1782" i="1" s="1"/>
  <c r="J1782" i="1"/>
  <c r="K1782" i="1" s="1"/>
  <c r="H1782" i="1"/>
  <c r="N1781" i="1"/>
  <c r="Q1781" i="1" s="1"/>
  <c r="J1781" i="1"/>
  <c r="K1781" i="1" s="1"/>
  <c r="H1781" i="1"/>
  <c r="N1780" i="1"/>
  <c r="Q1780" i="1" s="1"/>
  <c r="J1780" i="1"/>
  <c r="K1780" i="1" s="1"/>
  <c r="H1780" i="1"/>
  <c r="N1779" i="1"/>
  <c r="Q1779" i="1" s="1"/>
  <c r="J1779" i="1"/>
  <c r="K1779" i="1" s="1"/>
  <c r="H1779" i="1"/>
  <c r="N1778" i="1"/>
  <c r="Q1778" i="1" s="1"/>
  <c r="J1778" i="1"/>
  <c r="K1778" i="1" s="1"/>
  <c r="H1778" i="1"/>
  <c r="N1777" i="1"/>
  <c r="Q1777" i="1" s="1"/>
  <c r="J1777" i="1"/>
  <c r="K1777" i="1" s="1"/>
  <c r="H1777" i="1"/>
  <c r="N1776" i="1"/>
  <c r="Q1776" i="1" s="1"/>
  <c r="J1776" i="1"/>
  <c r="K1776" i="1" s="1"/>
  <c r="H1776" i="1"/>
  <c r="N1775" i="1"/>
  <c r="Q1775" i="1" s="1"/>
  <c r="J1775" i="1"/>
  <c r="K1775" i="1" s="1"/>
  <c r="H1775" i="1"/>
  <c r="N1774" i="1"/>
  <c r="Q1774" i="1" s="1"/>
  <c r="J1774" i="1"/>
  <c r="K1774" i="1" s="1"/>
  <c r="H1774" i="1"/>
  <c r="N1773" i="1"/>
  <c r="Q1773" i="1" s="1"/>
  <c r="J1773" i="1"/>
  <c r="K1773" i="1" s="1"/>
  <c r="H1773" i="1"/>
  <c r="N1772" i="1"/>
  <c r="Q1772" i="1" s="1"/>
  <c r="J1772" i="1"/>
  <c r="K1772" i="1" s="1"/>
  <c r="H1772" i="1"/>
  <c r="N1771" i="1"/>
  <c r="Q1771" i="1" s="1"/>
  <c r="J1771" i="1"/>
  <c r="K1771" i="1" s="1"/>
  <c r="H1771" i="1"/>
  <c r="N1770" i="1"/>
  <c r="Q1770" i="1" s="1"/>
  <c r="J1770" i="1"/>
  <c r="K1770" i="1" s="1"/>
  <c r="H1770" i="1"/>
  <c r="N1769" i="1"/>
  <c r="Q1769" i="1" s="1"/>
  <c r="J1769" i="1"/>
  <c r="K1769" i="1" s="1"/>
  <c r="H1769" i="1"/>
  <c r="N1768" i="1"/>
  <c r="Q1768" i="1" s="1"/>
  <c r="J1768" i="1"/>
  <c r="K1768" i="1" s="1"/>
  <c r="H1768" i="1"/>
  <c r="N1767" i="1"/>
  <c r="Q1767" i="1" s="1"/>
  <c r="J1767" i="1"/>
  <c r="K1767" i="1" s="1"/>
  <c r="H1767" i="1"/>
  <c r="N1766" i="1"/>
  <c r="Q1766" i="1" s="1"/>
  <c r="J1766" i="1"/>
  <c r="K1766" i="1" s="1"/>
  <c r="H1766" i="1"/>
  <c r="N1765" i="1"/>
  <c r="Q1765" i="1" s="1"/>
  <c r="J1765" i="1"/>
  <c r="K1765" i="1" s="1"/>
  <c r="H1765" i="1"/>
  <c r="N1764" i="1"/>
  <c r="Q1764" i="1" s="1"/>
  <c r="J1764" i="1"/>
  <c r="K1764" i="1" s="1"/>
  <c r="H1764" i="1"/>
  <c r="N1763" i="1"/>
  <c r="Q1763" i="1" s="1"/>
  <c r="J1763" i="1"/>
  <c r="K1763" i="1" s="1"/>
  <c r="H1763" i="1"/>
  <c r="N1762" i="1"/>
  <c r="Q1762" i="1" s="1"/>
  <c r="J1762" i="1"/>
  <c r="K1762" i="1" s="1"/>
  <c r="H1762" i="1"/>
  <c r="N1761" i="1"/>
  <c r="Q1761" i="1" s="1"/>
  <c r="J1761" i="1"/>
  <c r="K1761" i="1" s="1"/>
  <c r="H1761" i="1"/>
  <c r="N1760" i="1"/>
  <c r="Q1760" i="1" s="1"/>
  <c r="J1760" i="1"/>
  <c r="K1760" i="1" s="1"/>
  <c r="H1760" i="1"/>
  <c r="N1759" i="1"/>
  <c r="Q1759" i="1" s="1"/>
  <c r="J1759" i="1"/>
  <c r="K1759" i="1" s="1"/>
  <c r="H1759" i="1"/>
  <c r="N1758" i="1"/>
  <c r="Q1758" i="1" s="1"/>
  <c r="J1758" i="1"/>
  <c r="K1758" i="1" s="1"/>
  <c r="H1758" i="1"/>
  <c r="N1757" i="1"/>
  <c r="Q1757" i="1" s="1"/>
  <c r="J1757" i="1"/>
  <c r="K1757" i="1" s="1"/>
  <c r="H1757" i="1"/>
  <c r="N1756" i="1"/>
  <c r="Q1756" i="1" s="1"/>
  <c r="J1756" i="1"/>
  <c r="K1756" i="1" s="1"/>
  <c r="H1756" i="1"/>
  <c r="N1755" i="1"/>
  <c r="Q1755" i="1" s="1"/>
  <c r="J1755" i="1"/>
  <c r="K1755" i="1" s="1"/>
  <c r="H1755" i="1"/>
  <c r="N1754" i="1"/>
  <c r="Q1754" i="1" s="1"/>
  <c r="J1754" i="1"/>
  <c r="K1754" i="1" s="1"/>
  <c r="H1754" i="1"/>
  <c r="N1753" i="1"/>
  <c r="Q1753" i="1" s="1"/>
  <c r="J1753" i="1"/>
  <c r="K1753" i="1" s="1"/>
  <c r="H1753" i="1"/>
  <c r="N1752" i="1"/>
  <c r="Q1752" i="1" s="1"/>
  <c r="J1752" i="1"/>
  <c r="K1752" i="1" s="1"/>
  <c r="H1752" i="1"/>
  <c r="N1751" i="1"/>
  <c r="Q1751" i="1" s="1"/>
  <c r="J1751" i="1"/>
  <c r="K1751" i="1" s="1"/>
  <c r="H1751" i="1"/>
  <c r="N1750" i="1"/>
  <c r="Q1750" i="1" s="1"/>
  <c r="J1750" i="1"/>
  <c r="K1750" i="1" s="1"/>
  <c r="H1750" i="1"/>
  <c r="N1749" i="1"/>
  <c r="Q1749" i="1" s="1"/>
  <c r="J1749" i="1"/>
  <c r="K1749" i="1" s="1"/>
  <c r="H1749" i="1"/>
  <c r="N1748" i="1"/>
  <c r="Q1748" i="1" s="1"/>
  <c r="J1748" i="1"/>
  <c r="K1748" i="1" s="1"/>
  <c r="H1748" i="1"/>
  <c r="N1747" i="1"/>
  <c r="Q1747" i="1" s="1"/>
  <c r="J1747" i="1"/>
  <c r="K1747" i="1" s="1"/>
  <c r="H1747" i="1"/>
  <c r="N1746" i="1"/>
  <c r="Q1746" i="1" s="1"/>
  <c r="J1746" i="1"/>
  <c r="K1746" i="1" s="1"/>
  <c r="H1746" i="1"/>
  <c r="N1745" i="1"/>
  <c r="Q1745" i="1" s="1"/>
  <c r="J1745" i="1"/>
  <c r="K1745" i="1" s="1"/>
  <c r="H1745" i="1"/>
  <c r="N1744" i="1"/>
  <c r="Q1744" i="1" s="1"/>
  <c r="J1744" i="1"/>
  <c r="K1744" i="1" s="1"/>
  <c r="H1744" i="1"/>
  <c r="N1743" i="1"/>
  <c r="Q1743" i="1" s="1"/>
  <c r="J1743" i="1"/>
  <c r="K1743" i="1" s="1"/>
  <c r="H1743" i="1"/>
  <c r="N1742" i="1"/>
  <c r="Q1742" i="1" s="1"/>
  <c r="J1742" i="1"/>
  <c r="K1742" i="1" s="1"/>
  <c r="H1742" i="1"/>
  <c r="N1741" i="1"/>
  <c r="Q1741" i="1" s="1"/>
  <c r="J1741" i="1"/>
  <c r="K1741" i="1" s="1"/>
  <c r="H1741" i="1"/>
  <c r="N1740" i="1"/>
  <c r="Q1740" i="1" s="1"/>
  <c r="J1740" i="1"/>
  <c r="K1740" i="1" s="1"/>
  <c r="H1740" i="1"/>
  <c r="N1739" i="1"/>
  <c r="Q1739" i="1" s="1"/>
  <c r="J1739" i="1"/>
  <c r="K1739" i="1" s="1"/>
  <c r="H1739" i="1"/>
  <c r="N1738" i="1"/>
  <c r="Q1738" i="1" s="1"/>
  <c r="J1738" i="1"/>
  <c r="K1738" i="1" s="1"/>
  <c r="H1738" i="1"/>
  <c r="N1737" i="1"/>
  <c r="Q1737" i="1" s="1"/>
  <c r="J1737" i="1"/>
  <c r="K1737" i="1" s="1"/>
  <c r="H1737" i="1"/>
  <c r="N1736" i="1"/>
  <c r="Q1736" i="1" s="1"/>
  <c r="J1736" i="1"/>
  <c r="K1736" i="1" s="1"/>
  <c r="H1736" i="1"/>
  <c r="N1735" i="1"/>
  <c r="Q1735" i="1" s="1"/>
  <c r="J1735" i="1"/>
  <c r="K1735" i="1" s="1"/>
  <c r="H1735" i="1"/>
  <c r="N1734" i="1"/>
  <c r="Q1734" i="1" s="1"/>
  <c r="J1734" i="1"/>
  <c r="K1734" i="1" s="1"/>
  <c r="H1734" i="1"/>
  <c r="N1733" i="1"/>
  <c r="Q1733" i="1" s="1"/>
  <c r="J1733" i="1"/>
  <c r="K1733" i="1" s="1"/>
  <c r="H1733" i="1"/>
  <c r="N1732" i="1"/>
  <c r="Q1732" i="1" s="1"/>
  <c r="J1732" i="1"/>
  <c r="K1732" i="1" s="1"/>
  <c r="H1732" i="1"/>
  <c r="N1731" i="1"/>
  <c r="Q1731" i="1" s="1"/>
  <c r="J1731" i="1"/>
  <c r="K1731" i="1" s="1"/>
  <c r="H1731" i="1"/>
  <c r="N1730" i="1"/>
  <c r="Q1730" i="1" s="1"/>
  <c r="J1730" i="1"/>
  <c r="K1730" i="1" s="1"/>
  <c r="H1730" i="1"/>
  <c r="N1729" i="1"/>
  <c r="Q1729" i="1" s="1"/>
  <c r="J1729" i="1"/>
  <c r="K1729" i="1" s="1"/>
  <c r="H1729" i="1"/>
  <c r="N1728" i="1"/>
  <c r="Q1728" i="1" s="1"/>
  <c r="J1728" i="1"/>
  <c r="K1728" i="1" s="1"/>
  <c r="H1728" i="1"/>
  <c r="N1727" i="1"/>
  <c r="Q1727" i="1" s="1"/>
  <c r="J1727" i="1"/>
  <c r="K1727" i="1" s="1"/>
  <c r="H1727" i="1"/>
  <c r="N1726" i="1"/>
  <c r="Q1726" i="1" s="1"/>
  <c r="J1726" i="1"/>
  <c r="K1726" i="1" s="1"/>
  <c r="H1726" i="1"/>
  <c r="N1725" i="1"/>
  <c r="Q1725" i="1" s="1"/>
  <c r="J1725" i="1"/>
  <c r="K1725" i="1" s="1"/>
  <c r="H1725" i="1"/>
  <c r="N1724" i="1"/>
  <c r="Q1724" i="1" s="1"/>
  <c r="J1724" i="1"/>
  <c r="K1724" i="1" s="1"/>
  <c r="H1724" i="1"/>
  <c r="N1723" i="1"/>
  <c r="Q1723" i="1" s="1"/>
  <c r="J1723" i="1"/>
  <c r="K1723" i="1" s="1"/>
  <c r="H1723" i="1"/>
  <c r="N1722" i="1"/>
  <c r="Q1722" i="1" s="1"/>
  <c r="J1722" i="1"/>
  <c r="K1722" i="1" s="1"/>
  <c r="H1722" i="1"/>
  <c r="N1721" i="1"/>
  <c r="Q1721" i="1" s="1"/>
  <c r="J1721" i="1"/>
  <c r="K1721" i="1" s="1"/>
  <c r="H1721" i="1"/>
  <c r="N1720" i="1"/>
  <c r="Q1720" i="1" s="1"/>
  <c r="J1720" i="1"/>
  <c r="K1720" i="1" s="1"/>
  <c r="H1720" i="1"/>
  <c r="N1719" i="1"/>
  <c r="Q1719" i="1" s="1"/>
  <c r="J1719" i="1"/>
  <c r="K1719" i="1" s="1"/>
  <c r="H1719" i="1"/>
  <c r="N1718" i="1"/>
  <c r="Q1718" i="1" s="1"/>
  <c r="J1718" i="1"/>
  <c r="K1718" i="1" s="1"/>
  <c r="H1718" i="1"/>
  <c r="N1717" i="1"/>
  <c r="Q1717" i="1" s="1"/>
  <c r="J1717" i="1"/>
  <c r="K1717" i="1" s="1"/>
  <c r="H1717" i="1"/>
  <c r="N1716" i="1"/>
  <c r="Q1716" i="1" s="1"/>
  <c r="J1716" i="1"/>
  <c r="K1716" i="1" s="1"/>
  <c r="H1716" i="1"/>
  <c r="N1715" i="1"/>
  <c r="Q1715" i="1" s="1"/>
  <c r="J1715" i="1"/>
  <c r="K1715" i="1" s="1"/>
  <c r="H1715" i="1"/>
  <c r="N1714" i="1"/>
  <c r="Q1714" i="1" s="1"/>
  <c r="J1714" i="1"/>
  <c r="K1714" i="1" s="1"/>
  <c r="H1714" i="1"/>
  <c r="N1713" i="1"/>
  <c r="Q1713" i="1" s="1"/>
  <c r="J1713" i="1"/>
  <c r="K1713" i="1" s="1"/>
  <c r="H1713" i="1"/>
  <c r="N1712" i="1"/>
  <c r="Q1712" i="1" s="1"/>
  <c r="J1712" i="1"/>
  <c r="K1712" i="1" s="1"/>
  <c r="H1712" i="1"/>
  <c r="N1711" i="1"/>
  <c r="Q1711" i="1" s="1"/>
  <c r="J1711" i="1"/>
  <c r="K1711" i="1" s="1"/>
  <c r="H1711" i="1"/>
  <c r="N1710" i="1"/>
  <c r="Q1710" i="1" s="1"/>
  <c r="J1710" i="1"/>
  <c r="K1710" i="1" s="1"/>
  <c r="H1710" i="1"/>
  <c r="N1709" i="1"/>
  <c r="Q1709" i="1" s="1"/>
  <c r="J1709" i="1"/>
  <c r="K1709" i="1" s="1"/>
  <c r="H1709" i="1"/>
  <c r="N1708" i="1"/>
  <c r="Q1708" i="1" s="1"/>
  <c r="J1708" i="1"/>
  <c r="K1708" i="1" s="1"/>
  <c r="H1708" i="1"/>
  <c r="N1707" i="1"/>
  <c r="Q1707" i="1" s="1"/>
  <c r="J1707" i="1"/>
  <c r="K1707" i="1" s="1"/>
  <c r="H1707" i="1"/>
  <c r="N1706" i="1"/>
  <c r="Q1706" i="1" s="1"/>
  <c r="J1706" i="1"/>
  <c r="K1706" i="1" s="1"/>
  <c r="H1706" i="1"/>
  <c r="N1705" i="1"/>
  <c r="Q1705" i="1" s="1"/>
  <c r="J1705" i="1"/>
  <c r="K1705" i="1" s="1"/>
  <c r="H1705" i="1"/>
  <c r="N1704" i="1"/>
  <c r="Q1704" i="1" s="1"/>
  <c r="J1704" i="1"/>
  <c r="K1704" i="1" s="1"/>
  <c r="H1704" i="1"/>
  <c r="N1703" i="1"/>
  <c r="Q1703" i="1" s="1"/>
  <c r="J1703" i="1"/>
  <c r="K1703" i="1" s="1"/>
  <c r="H1703" i="1"/>
  <c r="N1702" i="1"/>
  <c r="Q1702" i="1" s="1"/>
  <c r="J1702" i="1"/>
  <c r="K1702" i="1" s="1"/>
  <c r="H1702" i="1"/>
  <c r="N1701" i="1"/>
  <c r="Q1701" i="1" s="1"/>
  <c r="J1701" i="1"/>
  <c r="K1701" i="1" s="1"/>
  <c r="H1701" i="1"/>
  <c r="N1700" i="1"/>
  <c r="Q1700" i="1" s="1"/>
  <c r="J1700" i="1"/>
  <c r="K1700" i="1" s="1"/>
  <c r="H1700" i="1"/>
  <c r="N1699" i="1"/>
  <c r="Q1699" i="1" s="1"/>
  <c r="J1699" i="1"/>
  <c r="K1699" i="1" s="1"/>
  <c r="H1699" i="1"/>
  <c r="N1698" i="1"/>
  <c r="Q1698" i="1" s="1"/>
  <c r="J1698" i="1"/>
  <c r="K1698" i="1" s="1"/>
  <c r="H1698" i="1"/>
  <c r="N1697" i="1"/>
  <c r="Q1697" i="1" s="1"/>
  <c r="J1697" i="1"/>
  <c r="K1697" i="1" s="1"/>
  <c r="H1697" i="1"/>
  <c r="N1696" i="1"/>
  <c r="Q1696" i="1" s="1"/>
  <c r="J1696" i="1"/>
  <c r="K1696" i="1" s="1"/>
  <c r="H1696" i="1"/>
  <c r="N1695" i="1"/>
  <c r="Q1695" i="1" s="1"/>
  <c r="J1695" i="1"/>
  <c r="K1695" i="1" s="1"/>
  <c r="H1695" i="1"/>
  <c r="N1694" i="1"/>
  <c r="Q1694" i="1" s="1"/>
  <c r="J1694" i="1"/>
  <c r="K1694" i="1" s="1"/>
  <c r="H1694" i="1"/>
  <c r="N1693" i="1"/>
  <c r="Q1693" i="1" s="1"/>
  <c r="J1693" i="1"/>
  <c r="K1693" i="1" s="1"/>
  <c r="H1693" i="1"/>
  <c r="N1692" i="1"/>
  <c r="Q1692" i="1" s="1"/>
  <c r="J1692" i="1"/>
  <c r="K1692" i="1" s="1"/>
  <c r="H1692" i="1"/>
  <c r="N1691" i="1"/>
  <c r="Q1691" i="1" s="1"/>
  <c r="J1691" i="1"/>
  <c r="K1691" i="1" s="1"/>
  <c r="H1691" i="1"/>
  <c r="N1690" i="1"/>
  <c r="Q1690" i="1" s="1"/>
  <c r="J1690" i="1"/>
  <c r="K1690" i="1" s="1"/>
  <c r="H1690" i="1"/>
  <c r="N1689" i="1"/>
  <c r="Q1689" i="1" s="1"/>
  <c r="J1689" i="1"/>
  <c r="K1689" i="1" s="1"/>
  <c r="H1689" i="1"/>
  <c r="N1688" i="1"/>
  <c r="Q1688" i="1" s="1"/>
  <c r="J1688" i="1"/>
  <c r="K1688" i="1" s="1"/>
  <c r="H1688" i="1"/>
  <c r="N1687" i="1"/>
  <c r="Q1687" i="1" s="1"/>
  <c r="J1687" i="1"/>
  <c r="K1687" i="1" s="1"/>
  <c r="H1687" i="1"/>
  <c r="N1686" i="1"/>
  <c r="Q1686" i="1" s="1"/>
  <c r="N1627" i="1"/>
  <c r="Q1627" i="1" s="1"/>
  <c r="N1628" i="1"/>
  <c r="Q1628" i="1" s="1"/>
  <c r="N1629" i="1"/>
  <c r="Q1629" i="1" s="1"/>
  <c r="N1630" i="1"/>
  <c r="Q1630" i="1" s="1"/>
  <c r="N1631" i="1"/>
  <c r="Q1631" i="1" s="1"/>
  <c r="N1632" i="1"/>
  <c r="Q1632" i="1" s="1"/>
  <c r="N1633" i="1"/>
  <c r="Q1633" i="1" s="1"/>
  <c r="N1634" i="1"/>
  <c r="Q1634" i="1" s="1"/>
  <c r="N1635" i="1"/>
  <c r="Q1635" i="1" s="1"/>
  <c r="N1636" i="1"/>
  <c r="Q1636" i="1" s="1"/>
  <c r="N1637" i="1"/>
  <c r="Q1637" i="1" s="1"/>
  <c r="N1638" i="1"/>
  <c r="Q1638" i="1" s="1"/>
  <c r="N1639" i="1"/>
  <c r="Q1639" i="1" s="1"/>
  <c r="N1640" i="1"/>
  <c r="Q1640" i="1" s="1"/>
  <c r="N1641" i="1"/>
  <c r="Q1641" i="1" s="1"/>
  <c r="N1642" i="1"/>
  <c r="Q1642" i="1" s="1"/>
  <c r="N1643" i="1"/>
  <c r="Q1643" i="1" s="1"/>
  <c r="N1644" i="1"/>
  <c r="Q1644" i="1" s="1"/>
  <c r="N1645" i="1"/>
  <c r="Q1645" i="1" s="1"/>
  <c r="N1646" i="1"/>
  <c r="Q1646" i="1" s="1"/>
  <c r="N1647" i="1"/>
  <c r="Q1647" i="1" s="1"/>
  <c r="N1648" i="1"/>
  <c r="Q1648" i="1" s="1"/>
  <c r="N1649" i="1"/>
  <c r="Q1649" i="1" s="1"/>
  <c r="N1650" i="1"/>
  <c r="Q1650" i="1" s="1"/>
  <c r="N1651" i="1"/>
  <c r="Q1651" i="1" s="1"/>
  <c r="N1652" i="1"/>
  <c r="Q1652" i="1" s="1"/>
  <c r="N1653" i="1"/>
  <c r="Q1653" i="1" s="1"/>
  <c r="N1654" i="1"/>
  <c r="Q1654" i="1" s="1"/>
  <c r="N1655" i="1"/>
  <c r="Q1655" i="1" s="1"/>
  <c r="N1656" i="1"/>
  <c r="Q1656" i="1" s="1"/>
  <c r="N1657" i="1"/>
  <c r="Q1657" i="1" s="1"/>
  <c r="N1658" i="1"/>
  <c r="Q1658" i="1" s="1"/>
  <c r="N1659" i="1"/>
  <c r="Q1659" i="1" s="1"/>
  <c r="N1660" i="1"/>
  <c r="Q1660" i="1" s="1"/>
  <c r="N1661" i="1"/>
  <c r="Q1661" i="1" s="1"/>
  <c r="N1662" i="1"/>
  <c r="Q1662" i="1" s="1"/>
  <c r="N1663" i="1"/>
  <c r="Q1663" i="1" s="1"/>
  <c r="N1664" i="1"/>
  <c r="Q1664" i="1" s="1"/>
  <c r="N1665" i="1"/>
  <c r="Q1665" i="1" s="1"/>
  <c r="N1666" i="1"/>
  <c r="Q1666" i="1" s="1"/>
  <c r="N1667" i="1"/>
  <c r="Q1667" i="1" s="1"/>
  <c r="N1668" i="1"/>
  <c r="Q1668" i="1" s="1"/>
  <c r="N1669" i="1"/>
  <c r="Q1669" i="1" s="1"/>
  <c r="N1670" i="1"/>
  <c r="Q1670" i="1" s="1"/>
  <c r="N1671" i="1"/>
  <c r="Q1671" i="1" s="1"/>
  <c r="N1672" i="1"/>
  <c r="Q1672" i="1" s="1"/>
  <c r="N1673" i="1"/>
  <c r="Q1673" i="1" s="1"/>
  <c r="N1674" i="1"/>
  <c r="Q1674" i="1" s="1"/>
  <c r="N1675" i="1"/>
  <c r="Q1675" i="1" s="1"/>
  <c r="N1676" i="1"/>
  <c r="Q1676" i="1" s="1"/>
  <c r="N1677" i="1"/>
  <c r="Q1677" i="1" s="1"/>
  <c r="N1678" i="1"/>
  <c r="Q1678" i="1" s="1"/>
  <c r="N1679" i="1"/>
  <c r="Q1679" i="1" s="1"/>
  <c r="N1680" i="1"/>
  <c r="Q1680" i="1" s="1"/>
  <c r="N1681" i="1"/>
  <c r="Q1681" i="1" s="1"/>
  <c r="N1682" i="1"/>
  <c r="Q1682" i="1" s="1"/>
  <c r="N1683" i="1"/>
  <c r="Q1683" i="1" s="1"/>
  <c r="N1684" i="1"/>
  <c r="Q1684" i="1" s="1"/>
  <c r="N1685" i="1"/>
  <c r="Q1685" i="1" s="1"/>
  <c r="J1686" i="1"/>
  <c r="K1686" i="1" s="1"/>
  <c r="H1686" i="1"/>
  <c r="J1685" i="1"/>
  <c r="K1685" i="1" s="1"/>
  <c r="H1685" i="1"/>
  <c r="J1684" i="1"/>
  <c r="K1684" i="1" s="1"/>
  <c r="H1684" i="1"/>
  <c r="J1683" i="1"/>
  <c r="K1683" i="1" s="1"/>
  <c r="H1683" i="1"/>
  <c r="J1682" i="1"/>
  <c r="K1682" i="1" s="1"/>
  <c r="H1682" i="1"/>
  <c r="J1681" i="1"/>
  <c r="K1681" i="1" s="1"/>
  <c r="H1681" i="1"/>
  <c r="J1680" i="1"/>
  <c r="K1680" i="1" s="1"/>
  <c r="H1680" i="1"/>
  <c r="J1679" i="1"/>
  <c r="K1679" i="1" s="1"/>
  <c r="H1679" i="1"/>
  <c r="J1678" i="1"/>
  <c r="K1678" i="1" s="1"/>
  <c r="H1678" i="1"/>
  <c r="J1677" i="1"/>
  <c r="K1677" i="1" s="1"/>
  <c r="H1677" i="1"/>
  <c r="J1676" i="1"/>
  <c r="K1676" i="1" s="1"/>
  <c r="H1676" i="1"/>
  <c r="J1675" i="1"/>
  <c r="K1675" i="1" s="1"/>
  <c r="H1675" i="1"/>
  <c r="J1674" i="1"/>
  <c r="K1674" i="1" s="1"/>
  <c r="H1674" i="1"/>
  <c r="J1673" i="1"/>
  <c r="K1673" i="1" s="1"/>
  <c r="H1673" i="1"/>
  <c r="J1672" i="1"/>
  <c r="K1672" i="1" s="1"/>
  <c r="H1672" i="1"/>
  <c r="J1671" i="1"/>
  <c r="K1671" i="1" s="1"/>
  <c r="H1671" i="1"/>
  <c r="J1670" i="1"/>
  <c r="K1670" i="1" s="1"/>
  <c r="H1670" i="1"/>
  <c r="J1669" i="1"/>
  <c r="K1669" i="1" s="1"/>
  <c r="H1669" i="1"/>
  <c r="J1668" i="1"/>
  <c r="K1668" i="1" s="1"/>
  <c r="H1668" i="1"/>
  <c r="J1667" i="1"/>
  <c r="K1667" i="1" s="1"/>
  <c r="H1667" i="1"/>
  <c r="J1666" i="1"/>
  <c r="K1666" i="1" s="1"/>
  <c r="H1666" i="1"/>
  <c r="J1665" i="1"/>
  <c r="K1665" i="1" s="1"/>
  <c r="H1665" i="1"/>
  <c r="J1664" i="1"/>
  <c r="K1664" i="1" s="1"/>
  <c r="H1664" i="1"/>
  <c r="J1663" i="1"/>
  <c r="K1663" i="1" s="1"/>
  <c r="H1663" i="1"/>
  <c r="J1662" i="1"/>
  <c r="K1662" i="1" s="1"/>
  <c r="H1662" i="1"/>
  <c r="J1661" i="1"/>
  <c r="K1661" i="1" s="1"/>
  <c r="H1661" i="1"/>
  <c r="J1660" i="1"/>
  <c r="K1660" i="1" s="1"/>
  <c r="H1660" i="1"/>
  <c r="J1659" i="1"/>
  <c r="K1659" i="1" s="1"/>
  <c r="H1659" i="1"/>
  <c r="J1658" i="1"/>
  <c r="K1658" i="1" s="1"/>
  <c r="H1658" i="1"/>
  <c r="J1657" i="1"/>
  <c r="K1657" i="1" s="1"/>
  <c r="H1657" i="1"/>
  <c r="J1656" i="1"/>
  <c r="K1656" i="1" s="1"/>
  <c r="H1656" i="1"/>
  <c r="J1655" i="1"/>
  <c r="K1655" i="1" s="1"/>
  <c r="H1655" i="1"/>
  <c r="J1654" i="1"/>
  <c r="K1654" i="1" s="1"/>
  <c r="H1654" i="1"/>
  <c r="J1653" i="1"/>
  <c r="K1653" i="1" s="1"/>
  <c r="H1653" i="1"/>
  <c r="J1652" i="1"/>
  <c r="K1652" i="1" s="1"/>
  <c r="H1652" i="1"/>
  <c r="J1651" i="1"/>
  <c r="K1651" i="1" s="1"/>
  <c r="H1651" i="1"/>
  <c r="J1650" i="1"/>
  <c r="K1650" i="1" s="1"/>
  <c r="H1650" i="1"/>
  <c r="J1649" i="1"/>
  <c r="K1649" i="1" s="1"/>
  <c r="H1649" i="1"/>
  <c r="J1648" i="1"/>
  <c r="K1648" i="1" s="1"/>
  <c r="H1648" i="1"/>
  <c r="J1647" i="1"/>
  <c r="K1647" i="1" s="1"/>
  <c r="H1647" i="1"/>
  <c r="J1646" i="1"/>
  <c r="K1646" i="1" s="1"/>
  <c r="H1646" i="1"/>
  <c r="J1645" i="1"/>
  <c r="K1645" i="1" s="1"/>
  <c r="H1645" i="1"/>
  <c r="J1644" i="1"/>
  <c r="K1644" i="1" s="1"/>
  <c r="H1644" i="1"/>
  <c r="J1643" i="1"/>
  <c r="K1643" i="1" s="1"/>
  <c r="H1643" i="1"/>
  <c r="J1642" i="1"/>
  <c r="K1642" i="1" s="1"/>
  <c r="H1642" i="1"/>
  <c r="J1641" i="1"/>
  <c r="K1641" i="1" s="1"/>
  <c r="H1641" i="1"/>
  <c r="J1640" i="1"/>
  <c r="K1640" i="1" s="1"/>
  <c r="H1640" i="1"/>
  <c r="J1639" i="1"/>
  <c r="K1639" i="1" s="1"/>
  <c r="H1639" i="1"/>
  <c r="J1638" i="1"/>
  <c r="K1638" i="1" s="1"/>
  <c r="H1638" i="1"/>
  <c r="J1637" i="1"/>
  <c r="K1637" i="1" s="1"/>
  <c r="H1637" i="1"/>
  <c r="J1636" i="1"/>
  <c r="K1636" i="1" s="1"/>
  <c r="H1636" i="1"/>
  <c r="J1635" i="1"/>
  <c r="K1635" i="1" s="1"/>
  <c r="H1635" i="1"/>
  <c r="J1634" i="1"/>
  <c r="K1634" i="1" s="1"/>
  <c r="H1634" i="1"/>
  <c r="J1633" i="1"/>
  <c r="K1633" i="1" s="1"/>
  <c r="H1633" i="1"/>
  <c r="J1632" i="1"/>
  <c r="K1632" i="1" s="1"/>
  <c r="H1632" i="1"/>
  <c r="J1631" i="1"/>
  <c r="K1631" i="1" s="1"/>
  <c r="H1631" i="1"/>
  <c r="J1630" i="1"/>
  <c r="K1630" i="1" s="1"/>
  <c r="H1630" i="1"/>
  <c r="J1629" i="1"/>
  <c r="K1629" i="1" s="1"/>
  <c r="H1629" i="1"/>
  <c r="J1628" i="1"/>
  <c r="K1628" i="1" s="1"/>
  <c r="H1628" i="1"/>
  <c r="J1627" i="1"/>
  <c r="K1627" i="1" s="1"/>
  <c r="H1627" i="1"/>
  <c r="N1626" i="1"/>
  <c r="Q1626" i="1" s="1"/>
  <c r="N1625" i="1"/>
  <c r="Q1625" i="1" s="1"/>
  <c r="N1624" i="1"/>
  <c r="Q1624" i="1" s="1"/>
  <c r="N1623" i="1"/>
  <c r="Q1623" i="1" s="1"/>
  <c r="N1622" i="1"/>
  <c r="Q1622" i="1" s="1"/>
  <c r="N1621" i="1"/>
  <c r="Q1621" i="1" s="1"/>
  <c r="N1620" i="1"/>
  <c r="Q1620" i="1" s="1"/>
  <c r="N1619" i="1"/>
  <c r="Q1619" i="1" s="1"/>
  <c r="N1618" i="1"/>
  <c r="Q1618" i="1" s="1"/>
  <c r="N1617" i="1"/>
  <c r="Q1617" i="1" s="1"/>
  <c r="N1616" i="1"/>
  <c r="Q1616" i="1" s="1"/>
  <c r="N1615" i="1"/>
  <c r="Q1615" i="1" s="1"/>
  <c r="N1614" i="1"/>
  <c r="Q1614" i="1" s="1"/>
  <c r="N1613" i="1"/>
  <c r="Q1613" i="1" s="1"/>
  <c r="N1612" i="1"/>
  <c r="Q1612" i="1" s="1"/>
  <c r="N1611" i="1"/>
  <c r="Q1611" i="1" s="1"/>
  <c r="N1610" i="1"/>
  <c r="Q1610" i="1" s="1"/>
  <c r="N1609" i="1"/>
  <c r="Q1609" i="1" s="1"/>
  <c r="N1608" i="1"/>
  <c r="Q1608" i="1" s="1"/>
  <c r="N1607" i="1"/>
  <c r="Q1607" i="1" s="1"/>
  <c r="N1606" i="1"/>
  <c r="Q1606" i="1" s="1"/>
  <c r="N1605" i="1"/>
  <c r="Q1605" i="1" s="1"/>
  <c r="N1604" i="1"/>
  <c r="Q1604" i="1" s="1"/>
  <c r="N1603" i="1"/>
  <c r="Q1603" i="1" s="1"/>
  <c r="N1602" i="1"/>
  <c r="Q1602" i="1" s="1"/>
  <c r="N1601" i="1"/>
  <c r="Q1601" i="1" s="1"/>
  <c r="N1600" i="1"/>
  <c r="Q1600" i="1" s="1"/>
  <c r="N1599" i="1"/>
  <c r="Q1599" i="1" s="1"/>
  <c r="N1598" i="1"/>
  <c r="Q1598" i="1" s="1"/>
  <c r="N1597" i="1"/>
  <c r="Q1597" i="1" s="1"/>
  <c r="N1596" i="1"/>
  <c r="Q1596" i="1" s="1"/>
  <c r="N1595" i="1"/>
  <c r="Q1595" i="1" s="1"/>
  <c r="N1594" i="1"/>
  <c r="Q1594" i="1" s="1"/>
  <c r="N1593" i="1"/>
  <c r="Q1593" i="1" s="1"/>
  <c r="N1592" i="1"/>
  <c r="Q1592" i="1" s="1"/>
  <c r="N1591" i="1"/>
  <c r="Q1591" i="1" s="1"/>
  <c r="N1590" i="1"/>
  <c r="Q1590" i="1" s="1"/>
  <c r="N1589" i="1"/>
  <c r="Q1589" i="1" s="1"/>
  <c r="N1588" i="1"/>
  <c r="Q1588" i="1" s="1"/>
  <c r="N1587" i="1"/>
  <c r="Q1587" i="1" s="1"/>
  <c r="N1586" i="1"/>
  <c r="Q1586" i="1" s="1"/>
  <c r="N1585" i="1"/>
  <c r="Q1585" i="1" s="1"/>
  <c r="N1584" i="1"/>
  <c r="Q1584" i="1" s="1"/>
  <c r="N1583" i="1"/>
  <c r="Q1583" i="1" s="1"/>
  <c r="N1582" i="1"/>
  <c r="Q1582" i="1" s="1"/>
  <c r="N1581" i="1"/>
  <c r="Q1581" i="1" s="1"/>
  <c r="N1580" i="1"/>
  <c r="Q1580" i="1" s="1"/>
  <c r="N1579" i="1"/>
  <c r="Q1579" i="1" s="1"/>
  <c r="N1578" i="1"/>
  <c r="Q1578" i="1" s="1"/>
  <c r="N1577" i="1"/>
  <c r="Q1577" i="1" s="1"/>
  <c r="N1576" i="1"/>
  <c r="Q1576" i="1" s="1"/>
  <c r="N1575" i="1"/>
  <c r="Q1575" i="1" s="1"/>
  <c r="N1574" i="1"/>
  <c r="Q1574" i="1" s="1"/>
  <c r="N1573" i="1"/>
  <c r="Q1573" i="1" s="1"/>
  <c r="N1572" i="1"/>
  <c r="Q1572" i="1" s="1"/>
  <c r="N1571" i="1"/>
  <c r="Q1571" i="1" s="1"/>
  <c r="N1570" i="1"/>
  <c r="Q1570" i="1" s="1"/>
  <c r="N1569" i="1"/>
  <c r="Q1569" i="1" s="1"/>
  <c r="N1568" i="1"/>
  <c r="Q1568" i="1" s="1"/>
  <c r="N1567" i="1"/>
  <c r="Q1567" i="1" s="1"/>
  <c r="N1566" i="1"/>
  <c r="Q1566" i="1" s="1"/>
  <c r="N1565" i="1"/>
  <c r="Q1565" i="1" s="1"/>
  <c r="N1564" i="1"/>
  <c r="Q1564" i="1" s="1"/>
  <c r="N1563" i="1"/>
  <c r="Q1563" i="1" s="1"/>
  <c r="N1562" i="1"/>
  <c r="Q1562" i="1" s="1"/>
  <c r="N1561" i="1"/>
  <c r="Q1561" i="1" s="1"/>
  <c r="N1560" i="1"/>
  <c r="Q1560" i="1" s="1"/>
  <c r="N1559" i="1"/>
  <c r="Q1559" i="1" s="1"/>
  <c r="N1558" i="1"/>
  <c r="Q1558" i="1" s="1"/>
  <c r="N1557" i="1"/>
  <c r="Q1557" i="1" s="1"/>
  <c r="N1556" i="1"/>
  <c r="Q1556" i="1" s="1"/>
  <c r="N1555" i="1"/>
  <c r="Q1555" i="1" s="1"/>
  <c r="N1554" i="1"/>
  <c r="Q1554" i="1" s="1"/>
  <c r="N1553" i="1"/>
  <c r="Q1553" i="1" s="1"/>
  <c r="N1552" i="1"/>
  <c r="Q1552" i="1" s="1"/>
  <c r="N1551" i="1"/>
  <c r="Q1551" i="1" s="1"/>
  <c r="N1550" i="1"/>
  <c r="Q1550" i="1" s="1"/>
  <c r="N1549" i="1"/>
  <c r="Q1549" i="1" s="1"/>
  <c r="N1548" i="1"/>
  <c r="Q1548" i="1" s="1"/>
  <c r="N1547" i="1"/>
  <c r="Q1547" i="1" s="1"/>
  <c r="N1546" i="1"/>
  <c r="Q1546" i="1" s="1"/>
  <c r="N1545" i="1"/>
  <c r="Q1545" i="1" s="1"/>
  <c r="N1544" i="1"/>
  <c r="Q1544" i="1" s="1"/>
  <c r="N1543" i="1"/>
  <c r="Q1543" i="1" s="1"/>
  <c r="N1542" i="1"/>
  <c r="Q1542" i="1" s="1"/>
  <c r="N1541" i="1"/>
  <c r="Q1541" i="1" s="1"/>
  <c r="N1540" i="1"/>
  <c r="Q1540" i="1" s="1"/>
  <c r="N1539" i="1"/>
  <c r="Q1539" i="1" s="1"/>
  <c r="N1538" i="1"/>
  <c r="Q1538" i="1" s="1"/>
  <c r="N1537" i="1"/>
  <c r="Q1537" i="1" s="1"/>
  <c r="N1536" i="1"/>
  <c r="Q1536" i="1" s="1"/>
  <c r="N1535" i="1"/>
  <c r="Q1535" i="1" s="1"/>
  <c r="N1534" i="1"/>
  <c r="Q1534" i="1" s="1"/>
  <c r="N1533" i="1"/>
  <c r="Q1533" i="1" s="1"/>
  <c r="N1532" i="1"/>
  <c r="Q1532" i="1" s="1"/>
  <c r="N1531" i="1"/>
  <c r="Q1531" i="1" s="1"/>
  <c r="N1530" i="1"/>
  <c r="Q1530" i="1" s="1"/>
  <c r="N1529" i="1"/>
  <c r="Q1529" i="1" s="1"/>
  <c r="N1528" i="1"/>
  <c r="Q1528" i="1" s="1"/>
  <c r="N1527" i="1"/>
  <c r="Q1527" i="1" s="1"/>
  <c r="N1526" i="1"/>
  <c r="Q1526" i="1" s="1"/>
  <c r="N1525" i="1"/>
  <c r="Q1525" i="1" s="1"/>
  <c r="N1524" i="1"/>
  <c r="Q1524" i="1" s="1"/>
  <c r="N1523" i="1"/>
  <c r="Q1523" i="1" s="1"/>
  <c r="N1522" i="1"/>
  <c r="Q1522" i="1" s="1"/>
  <c r="N1521" i="1"/>
  <c r="Q1521" i="1" s="1"/>
  <c r="N1520" i="1"/>
  <c r="Q1520" i="1" s="1"/>
  <c r="N1519" i="1"/>
  <c r="Q1519" i="1" s="1"/>
  <c r="N1518" i="1"/>
  <c r="Q1518" i="1" s="1"/>
  <c r="N1517" i="1"/>
  <c r="Q1517" i="1" s="1"/>
  <c r="N1516" i="1"/>
  <c r="Q1516" i="1" s="1"/>
  <c r="N1515" i="1"/>
  <c r="Q1515" i="1" s="1"/>
  <c r="N1514" i="1"/>
  <c r="Q1514" i="1" s="1"/>
  <c r="N1513" i="1"/>
  <c r="Q1513" i="1" s="1"/>
  <c r="N1512" i="1"/>
  <c r="Q1512" i="1" s="1"/>
  <c r="N1511" i="1"/>
  <c r="Q1511" i="1" s="1"/>
  <c r="N1510" i="1"/>
  <c r="Q1510" i="1" s="1"/>
  <c r="N1509" i="1"/>
  <c r="Q1509" i="1" s="1"/>
  <c r="N1508" i="1"/>
  <c r="Q1508" i="1" s="1"/>
  <c r="N1507" i="1"/>
  <c r="Q1507" i="1" s="1"/>
  <c r="N1506" i="1"/>
  <c r="Q1506" i="1" s="1"/>
  <c r="N1505" i="1"/>
  <c r="Q1505" i="1" s="1"/>
  <c r="N1504" i="1"/>
  <c r="Q1504" i="1" s="1"/>
  <c r="N1503" i="1"/>
  <c r="Q1503" i="1" s="1"/>
  <c r="N1502" i="1"/>
  <c r="Q1502" i="1" s="1"/>
  <c r="N1501" i="1"/>
  <c r="Q1501" i="1" s="1"/>
  <c r="N1500" i="1"/>
  <c r="Q1500" i="1" s="1"/>
  <c r="N1499" i="1"/>
  <c r="Q1499" i="1" s="1"/>
  <c r="N1498" i="1"/>
  <c r="Q1498" i="1" s="1"/>
  <c r="N1497" i="1"/>
  <c r="Q1497" i="1" s="1"/>
  <c r="N1496" i="1"/>
  <c r="Q1496" i="1" s="1"/>
  <c r="N1495" i="1"/>
  <c r="Q1495" i="1" s="1"/>
  <c r="N1494" i="1"/>
  <c r="Q1494" i="1" s="1"/>
  <c r="N1493" i="1"/>
  <c r="Q1493" i="1" s="1"/>
  <c r="N1492" i="1"/>
  <c r="Q1492" i="1" s="1"/>
  <c r="N1491" i="1"/>
  <c r="Q1491" i="1" s="1"/>
  <c r="N1490" i="1"/>
  <c r="Q1490" i="1" s="1"/>
  <c r="N1489" i="1"/>
  <c r="Q1489" i="1" s="1"/>
  <c r="N1488" i="1"/>
  <c r="Q1488" i="1" s="1"/>
  <c r="N1487" i="1"/>
  <c r="Q1487" i="1" s="1"/>
  <c r="N1486" i="1"/>
  <c r="Q1486" i="1" s="1"/>
  <c r="N1485" i="1"/>
  <c r="Q1485" i="1" s="1"/>
  <c r="N1484" i="1"/>
  <c r="Q1484" i="1" s="1"/>
  <c r="N1483" i="1"/>
  <c r="Q1483" i="1" s="1"/>
  <c r="N1482" i="1"/>
  <c r="Q1482" i="1" s="1"/>
  <c r="N1481" i="1"/>
  <c r="Q1481" i="1" s="1"/>
  <c r="N1480" i="1"/>
  <c r="Q1480" i="1" s="1"/>
  <c r="N1479" i="1"/>
  <c r="Q1479" i="1" s="1"/>
  <c r="N1478" i="1"/>
  <c r="Q1478" i="1" s="1"/>
  <c r="N1477" i="1"/>
  <c r="Q1477" i="1" s="1"/>
  <c r="N1476" i="1"/>
  <c r="Q1476" i="1" s="1"/>
  <c r="N1475" i="1"/>
  <c r="Q1475" i="1" s="1"/>
  <c r="N1474" i="1"/>
  <c r="Q1474" i="1" s="1"/>
  <c r="N1473" i="1"/>
  <c r="Q1473" i="1" s="1"/>
  <c r="N1472" i="1"/>
  <c r="Q1472" i="1" s="1"/>
  <c r="N1471" i="1"/>
  <c r="Q1471" i="1" s="1"/>
  <c r="N1470" i="1"/>
  <c r="Q1470" i="1" s="1"/>
  <c r="N1469" i="1"/>
  <c r="Q1469" i="1" s="1"/>
  <c r="N1468" i="1"/>
  <c r="Q1468" i="1" s="1"/>
  <c r="N1467" i="1"/>
  <c r="Q1467" i="1" s="1"/>
  <c r="N1466" i="1"/>
  <c r="Q1466" i="1" s="1"/>
  <c r="N1465" i="1"/>
  <c r="Q1465" i="1" s="1"/>
  <c r="N1464" i="1"/>
  <c r="Q1464" i="1" s="1"/>
  <c r="N1463" i="1"/>
  <c r="Q1463" i="1" s="1"/>
  <c r="N1462" i="1"/>
  <c r="Q1462" i="1" s="1"/>
  <c r="N1461" i="1"/>
  <c r="Q1461" i="1" s="1"/>
  <c r="N1460" i="1"/>
  <c r="Q1460" i="1" s="1"/>
  <c r="N1459" i="1"/>
  <c r="Q1459" i="1" s="1"/>
  <c r="N1458" i="1"/>
  <c r="Q1458" i="1" s="1"/>
  <c r="N1457" i="1"/>
  <c r="Q1457" i="1" s="1"/>
  <c r="N1456" i="1"/>
  <c r="Q1456" i="1" s="1"/>
  <c r="N1455" i="1"/>
  <c r="Q1455" i="1" s="1"/>
  <c r="N1454" i="1"/>
  <c r="Q1454" i="1" s="1"/>
  <c r="N1453" i="1"/>
  <c r="Q1453" i="1" s="1"/>
  <c r="N1452" i="1"/>
  <c r="Q1452" i="1" s="1"/>
  <c r="N1451" i="1"/>
  <c r="Q1451" i="1" s="1"/>
  <c r="N1450" i="1"/>
  <c r="Q1450" i="1" s="1"/>
  <c r="N1449" i="1"/>
  <c r="Q1449" i="1" s="1"/>
  <c r="N1448" i="1"/>
  <c r="Q1448" i="1" s="1"/>
  <c r="N1447" i="1"/>
  <c r="Q1447" i="1" s="1"/>
  <c r="N1446" i="1"/>
  <c r="Q1446" i="1" s="1"/>
  <c r="N1445" i="1"/>
  <c r="Q1445" i="1" s="1"/>
  <c r="N1444" i="1"/>
  <c r="Q1444" i="1" s="1"/>
  <c r="N1443" i="1"/>
  <c r="Q1443" i="1" s="1"/>
  <c r="N1442" i="1"/>
  <c r="Q1442" i="1" s="1"/>
  <c r="N1441" i="1"/>
  <c r="Q1441" i="1" s="1"/>
  <c r="N1440" i="1"/>
  <c r="Q1440" i="1" s="1"/>
  <c r="N1439" i="1"/>
  <c r="Q1439" i="1" s="1"/>
  <c r="N1438" i="1"/>
  <c r="Q1438" i="1" s="1"/>
  <c r="N1437" i="1"/>
  <c r="Q1437" i="1" s="1"/>
  <c r="N1436" i="1"/>
  <c r="Q1436" i="1" s="1"/>
  <c r="N1435" i="1"/>
  <c r="Q1435" i="1" s="1"/>
  <c r="N1434" i="1"/>
  <c r="Q1434" i="1" s="1"/>
  <c r="N1433" i="1"/>
  <c r="Q1433" i="1" s="1"/>
  <c r="N1432" i="1"/>
  <c r="Q1432" i="1" s="1"/>
  <c r="N1431" i="1"/>
  <c r="Q1431" i="1" s="1"/>
  <c r="N1430" i="1"/>
  <c r="Q1430" i="1" s="1"/>
  <c r="N1429" i="1"/>
  <c r="Q1429" i="1" s="1"/>
  <c r="N1428" i="1"/>
  <c r="Q1428" i="1" s="1"/>
  <c r="N1427" i="1"/>
  <c r="Q1427" i="1" s="1"/>
  <c r="N1426" i="1"/>
  <c r="Q1426" i="1" s="1"/>
  <c r="N1425" i="1"/>
  <c r="Q1425" i="1" s="1"/>
  <c r="N1424" i="1"/>
  <c r="Q1424" i="1" s="1"/>
  <c r="N1423" i="1"/>
  <c r="Q1423" i="1" s="1"/>
  <c r="N1422" i="1"/>
  <c r="Q1422" i="1" s="1"/>
  <c r="N1421" i="1"/>
  <c r="Q1421" i="1" s="1"/>
  <c r="N1420" i="1"/>
  <c r="Q1420" i="1" s="1"/>
  <c r="N1419" i="1"/>
  <c r="Q1419" i="1" s="1"/>
  <c r="N1418" i="1"/>
  <c r="Q1418" i="1" s="1"/>
  <c r="N1417" i="1"/>
  <c r="Q1417" i="1" s="1"/>
  <c r="N1416" i="1"/>
  <c r="Q1416" i="1" s="1"/>
  <c r="N1415" i="1"/>
  <c r="Q1415" i="1" s="1"/>
  <c r="N1414" i="1"/>
  <c r="Q1414" i="1" s="1"/>
  <c r="N1413" i="1"/>
  <c r="Q1413" i="1" s="1"/>
  <c r="N1412" i="1"/>
  <c r="Q1412" i="1" s="1"/>
  <c r="N1411" i="1"/>
  <c r="Q1411" i="1" s="1"/>
  <c r="N1410" i="1"/>
  <c r="Q1410" i="1" s="1"/>
  <c r="N1409" i="1"/>
  <c r="Q1409" i="1" s="1"/>
  <c r="N1408" i="1"/>
  <c r="Q1408" i="1" s="1"/>
  <c r="N1407" i="1"/>
  <c r="Q1407" i="1" s="1"/>
  <c r="N1406" i="1"/>
  <c r="Q1406" i="1" s="1"/>
  <c r="N1405" i="1"/>
  <c r="Q1405" i="1" s="1"/>
  <c r="N1404" i="1"/>
  <c r="Q1404" i="1" s="1"/>
  <c r="N1403" i="1"/>
  <c r="Q1403" i="1" s="1"/>
  <c r="N1402" i="1"/>
  <c r="Q1402" i="1" s="1"/>
  <c r="N1401" i="1"/>
  <c r="Q1401" i="1" s="1"/>
  <c r="N1400" i="1"/>
  <c r="Q1400" i="1" s="1"/>
  <c r="N1399" i="1"/>
  <c r="Q1399" i="1" s="1"/>
  <c r="N1398" i="1"/>
  <c r="Q1398" i="1" s="1"/>
  <c r="N1397" i="1"/>
  <c r="Q1397" i="1" s="1"/>
  <c r="N1396" i="1"/>
  <c r="Q1396" i="1" s="1"/>
  <c r="N1395" i="1"/>
  <c r="Q1395" i="1" s="1"/>
  <c r="N1394" i="1"/>
  <c r="Q1394" i="1" s="1"/>
  <c r="N1393" i="1"/>
  <c r="Q1393" i="1" s="1"/>
  <c r="N1392" i="1"/>
  <c r="Q1392" i="1" s="1"/>
  <c r="N1391" i="1"/>
  <c r="Q1391" i="1" s="1"/>
  <c r="N1390" i="1"/>
  <c r="Q1390" i="1" s="1"/>
  <c r="N1389" i="1"/>
  <c r="Q1389" i="1" s="1"/>
  <c r="N1388" i="1"/>
  <c r="Q1388" i="1" s="1"/>
  <c r="N1387" i="1"/>
  <c r="Q1387" i="1" s="1"/>
  <c r="N1386" i="1"/>
  <c r="Q1386" i="1" s="1"/>
  <c r="N1385" i="1"/>
  <c r="Q1385" i="1" s="1"/>
  <c r="N1384" i="1"/>
  <c r="Q1384" i="1" s="1"/>
  <c r="N1383" i="1"/>
  <c r="Q1383" i="1" s="1"/>
  <c r="N1382" i="1"/>
  <c r="Q1382" i="1" s="1"/>
  <c r="N1381" i="1"/>
  <c r="Q1381" i="1" s="1"/>
  <c r="N1380" i="1"/>
  <c r="Q1380" i="1" s="1"/>
  <c r="N1379" i="1"/>
  <c r="Q1379" i="1" s="1"/>
  <c r="N1378" i="1"/>
  <c r="Q1378" i="1" s="1"/>
  <c r="N1377" i="1"/>
  <c r="Q1377" i="1" s="1"/>
  <c r="N1376" i="1"/>
  <c r="Q1376" i="1" s="1"/>
  <c r="N1375" i="1"/>
  <c r="Q1375" i="1" s="1"/>
  <c r="N1374" i="1"/>
  <c r="Q1374" i="1" s="1"/>
  <c r="N1373" i="1"/>
  <c r="Q1373" i="1" s="1"/>
  <c r="N1372" i="1"/>
  <c r="Q1372" i="1" s="1"/>
  <c r="N1371" i="1"/>
  <c r="Q1371" i="1" s="1"/>
  <c r="N1370" i="1"/>
  <c r="Q1370" i="1" s="1"/>
  <c r="N1369" i="1"/>
  <c r="Q1369" i="1" s="1"/>
  <c r="N1368" i="1"/>
  <c r="Q1368" i="1" s="1"/>
  <c r="N1367" i="1"/>
  <c r="Q1367" i="1" s="1"/>
  <c r="N1366" i="1"/>
  <c r="Q1366" i="1" s="1"/>
  <c r="N1365" i="1"/>
  <c r="Q1365" i="1" s="1"/>
  <c r="N1364" i="1"/>
  <c r="Q1364" i="1" s="1"/>
  <c r="N1363" i="1"/>
  <c r="Q1363" i="1" s="1"/>
  <c r="N1362" i="1"/>
  <c r="Q1362" i="1" s="1"/>
  <c r="N1361" i="1"/>
  <c r="Q1361" i="1" s="1"/>
  <c r="N1360" i="1"/>
  <c r="Q1360" i="1" s="1"/>
  <c r="N1359" i="1"/>
  <c r="Q1359" i="1" s="1"/>
  <c r="N1358" i="1"/>
  <c r="Q1358" i="1" s="1"/>
  <c r="N1357" i="1"/>
  <c r="Q1357" i="1" s="1"/>
  <c r="N1356" i="1"/>
  <c r="Q1356" i="1" s="1"/>
  <c r="N1355" i="1"/>
  <c r="Q1355" i="1" s="1"/>
  <c r="N1354" i="1"/>
  <c r="Q1354" i="1" s="1"/>
  <c r="N1353" i="1"/>
  <c r="Q1353" i="1" s="1"/>
  <c r="N1352" i="1"/>
  <c r="Q1352" i="1" s="1"/>
  <c r="N1351" i="1"/>
  <c r="Q1351" i="1" s="1"/>
  <c r="N1350" i="1"/>
  <c r="Q1350" i="1" s="1"/>
  <c r="N1349" i="1"/>
  <c r="Q1349" i="1" s="1"/>
  <c r="N1348" i="1"/>
  <c r="Q1348" i="1" s="1"/>
  <c r="N1347" i="1"/>
  <c r="Q1347" i="1" s="1"/>
  <c r="N1346" i="1"/>
  <c r="Q1346" i="1" s="1"/>
  <c r="N1345" i="1"/>
  <c r="Q1345" i="1" s="1"/>
  <c r="N1344" i="1"/>
  <c r="Q1344" i="1" s="1"/>
  <c r="N1343" i="1"/>
  <c r="Q1343" i="1" s="1"/>
  <c r="N1342" i="1"/>
  <c r="Q1342" i="1" s="1"/>
  <c r="N1341" i="1"/>
  <c r="Q1341" i="1" s="1"/>
  <c r="N1340" i="1"/>
  <c r="Q1340" i="1" s="1"/>
  <c r="N1339" i="1"/>
  <c r="Q1339" i="1" s="1"/>
  <c r="N1338" i="1"/>
  <c r="Q1338" i="1" s="1"/>
  <c r="N1337" i="1"/>
  <c r="Q1337" i="1" s="1"/>
  <c r="N1336" i="1"/>
  <c r="Q1336" i="1" s="1"/>
  <c r="N1335" i="1"/>
  <c r="Q1335" i="1" s="1"/>
  <c r="N1334" i="1"/>
  <c r="Q1334" i="1" s="1"/>
  <c r="N1333" i="1"/>
  <c r="Q1333" i="1" s="1"/>
  <c r="N1332" i="1"/>
  <c r="Q1332" i="1" s="1"/>
  <c r="N1331" i="1"/>
  <c r="Q1331" i="1" s="1"/>
  <c r="N1330" i="1"/>
  <c r="Q1330" i="1" s="1"/>
  <c r="N1329" i="1"/>
  <c r="Q1329" i="1" s="1"/>
  <c r="N1328" i="1"/>
  <c r="Q1328" i="1" s="1"/>
  <c r="N1327" i="1"/>
  <c r="Q1327" i="1" s="1"/>
  <c r="N1326" i="1"/>
  <c r="Q1326" i="1" s="1"/>
  <c r="N1325" i="1"/>
  <c r="Q1325" i="1" s="1"/>
  <c r="N1324" i="1"/>
  <c r="Q1324" i="1" s="1"/>
  <c r="N1323" i="1"/>
  <c r="Q1323" i="1" s="1"/>
  <c r="N1322" i="1"/>
  <c r="Q1322" i="1" s="1"/>
  <c r="N1321" i="1"/>
  <c r="Q1321" i="1" s="1"/>
  <c r="N1320" i="1"/>
  <c r="Q1320" i="1" s="1"/>
  <c r="N1319" i="1"/>
  <c r="Q1319" i="1" s="1"/>
  <c r="N1318" i="1"/>
  <c r="Q1318" i="1" s="1"/>
  <c r="N1317" i="1"/>
  <c r="Q1317" i="1" s="1"/>
  <c r="N1316" i="1"/>
  <c r="Q1316" i="1" s="1"/>
  <c r="N1315" i="1"/>
  <c r="Q1315" i="1" s="1"/>
  <c r="N1314" i="1"/>
  <c r="Q1314" i="1" s="1"/>
  <c r="N1313" i="1"/>
  <c r="Q1313" i="1" s="1"/>
  <c r="N1312" i="1"/>
  <c r="Q1312" i="1" s="1"/>
  <c r="N1311" i="1"/>
  <c r="Q1311" i="1" s="1"/>
  <c r="N1310" i="1"/>
  <c r="Q1310" i="1" s="1"/>
  <c r="N1309" i="1"/>
  <c r="Q1309" i="1" s="1"/>
  <c r="N1308" i="1"/>
  <c r="Q1308" i="1" s="1"/>
  <c r="N1307" i="1"/>
  <c r="Q1307" i="1" s="1"/>
  <c r="N1306" i="1"/>
  <c r="Q1306" i="1" s="1"/>
  <c r="N1305" i="1"/>
  <c r="Q1305" i="1" s="1"/>
  <c r="N1304" i="1"/>
  <c r="Q1304" i="1" s="1"/>
  <c r="N1303" i="1"/>
  <c r="Q1303" i="1" s="1"/>
  <c r="N1302" i="1"/>
  <c r="Q1302" i="1" s="1"/>
  <c r="N1301" i="1"/>
  <c r="Q1301" i="1" s="1"/>
  <c r="N1300" i="1"/>
  <c r="Q1300" i="1" s="1"/>
  <c r="N1299" i="1"/>
  <c r="Q1299" i="1" s="1"/>
  <c r="N1298" i="1"/>
  <c r="Q1298" i="1" s="1"/>
  <c r="N1297" i="1"/>
  <c r="Q1297" i="1" s="1"/>
  <c r="N1296" i="1"/>
  <c r="Q1296" i="1" s="1"/>
  <c r="N1295" i="1"/>
  <c r="Q1295" i="1" s="1"/>
  <c r="N1294" i="1"/>
  <c r="Q1294" i="1" s="1"/>
  <c r="N1293" i="1"/>
  <c r="Q1293" i="1" s="1"/>
  <c r="N1292" i="1"/>
  <c r="Q1292" i="1" s="1"/>
  <c r="N1291" i="1"/>
  <c r="Q1291" i="1" s="1"/>
  <c r="N1290" i="1"/>
  <c r="Q1290" i="1" s="1"/>
  <c r="N1289" i="1"/>
  <c r="Q1289" i="1" s="1"/>
  <c r="N1288" i="1"/>
  <c r="Q1288" i="1" s="1"/>
  <c r="N1287" i="1"/>
  <c r="Q1287" i="1" s="1"/>
  <c r="N1286" i="1"/>
  <c r="Q1286" i="1" s="1"/>
  <c r="N1285" i="1"/>
  <c r="Q1285" i="1" s="1"/>
  <c r="N1284" i="1"/>
  <c r="Q1284" i="1" s="1"/>
  <c r="N1283" i="1"/>
  <c r="Q1283" i="1" s="1"/>
  <c r="N1282" i="1"/>
  <c r="Q1282" i="1" s="1"/>
  <c r="N1281" i="1"/>
  <c r="Q1281" i="1" s="1"/>
  <c r="N1280" i="1"/>
  <c r="Q1280" i="1" s="1"/>
  <c r="N1279" i="1"/>
  <c r="Q1279" i="1" s="1"/>
  <c r="N1278" i="1"/>
  <c r="Q1278" i="1" s="1"/>
  <c r="N1277" i="1"/>
  <c r="Q1277" i="1" s="1"/>
  <c r="N1276" i="1"/>
  <c r="Q1276" i="1" s="1"/>
  <c r="N1275" i="1"/>
  <c r="Q1275" i="1" s="1"/>
  <c r="N1274" i="1"/>
  <c r="Q1274" i="1" s="1"/>
  <c r="N1273" i="1"/>
  <c r="Q1273" i="1" s="1"/>
  <c r="N1272" i="1"/>
  <c r="Q1272" i="1" s="1"/>
  <c r="N1271" i="1"/>
  <c r="Q1271" i="1" s="1"/>
  <c r="N1270" i="1"/>
  <c r="Q1270" i="1" s="1"/>
  <c r="N1269" i="1"/>
  <c r="Q1269" i="1" s="1"/>
  <c r="N1268" i="1"/>
  <c r="Q1268" i="1" s="1"/>
  <c r="N1267" i="1"/>
  <c r="Q1267" i="1" s="1"/>
  <c r="N1266" i="1"/>
  <c r="Q1266" i="1" s="1"/>
  <c r="N1265" i="1"/>
  <c r="Q1265" i="1" s="1"/>
  <c r="N1264" i="1"/>
  <c r="Q1264" i="1" s="1"/>
  <c r="N1263" i="1"/>
  <c r="Q1263" i="1" s="1"/>
  <c r="N1262" i="1"/>
  <c r="N1260" i="1"/>
  <c r="Q1260" i="1" s="1"/>
  <c r="N1259" i="1"/>
  <c r="Q1259" i="1" s="1"/>
  <c r="N1258" i="1"/>
  <c r="Q1258" i="1" s="1"/>
  <c r="N1257" i="1"/>
  <c r="Q1257" i="1" s="1"/>
  <c r="N1256" i="1"/>
  <c r="Q1256" i="1" s="1"/>
  <c r="N1255" i="1"/>
  <c r="Q1255" i="1" s="1"/>
  <c r="N1254" i="1"/>
  <c r="Q1254" i="1" s="1"/>
  <c r="N1253" i="1"/>
  <c r="Q1253" i="1" s="1"/>
  <c r="N1252" i="1"/>
  <c r="Q1252" i="1" s="1"/>
  <c r="N1251" i="1"/>
  <c r="Q1251" i="1" s="1"/>
  <c r="N1250" i="1"/>
  <c r="Q1250" i="1" s="1"/>
  <c r="N1249" i="1"/>
  <c r="Q1249" i="1" s="1"/>
  <c r="N1248" i="1"/>
  <c r="Q1248" i="1" s="1"/>
  <c r="N1247" i="1"/>
  <c r="Q1247" i="1" s="1"/>
  <c r="N1246" i="1"/>
  <c r="Q1246" i="1" s="1"/>
  <c r="N1245" i="1"/>
  <c r="Q1245" i="1" s="1"/>
  <c r="N1244" i="1"/>
  <c r="Q1244" i="1" s="1"/>
  <c r="N1243" i="1"/>
  <c r="Q1243" i="1" s="1"/>
  <c r="N1242" i="1"/>
  <c r="Q1242" i="1" s="1"/>
  <c r="N1241" i="1"/>
  <c r="Q1241" i="1" s="1"/>
  <c r="N1240" i="1"/>
  <c r="Q1240" i="1" s="1"/>
  <c r="N1239" i="1"/>
  <c r="Q1239" i="1" s="1"/>
  <c r="N1238" i="1"/>
  <c r="Q1238" i="1" s="1"/>
  <c r="N1237" i="1"/>
  <c r="Q1237" i="1" s="1"/>
  <c r="N1236" i="1"/>
  <c r="Q1236" i="1" s="1"/>
  <c r="N1235" i="1"/>
  <c r="Q1235" i="1" s="1"/>
  <c r="N1234" i="1"/>
  <c r="Q1234" i="1" s="1"/>
  <c r="N1233" i="1"/>
  <c r="Q1233" i="1" s="1"/>
  <c r="N1232" i="1"/>
  <c r="Q1232" i="1" s="1"/>
  <c r="N1231" i="1"/>
  <c r="Q1231" i="1" s="1"/>
  <c r="N1230" i="1"/>
  <c r="Q1230" i="1" s="1"/>
  <c r="N1229" i="1"/>
  <c r="Q1229" i="1" s="1"/>
  <c r="N1228" i="1"/>
  <c r="Q1228" i="1" s="1"/>
  <c r="N1227" i="1"/>
  <c r="Q1227" i="1" s="1"/>
  <c r="N1226" i="1"/>
  <c r="Q1226" i="1" s="1"/>
  <c r="N1225" i="1"/>
  <c r="Q1225" i="1" s="1"/>
  <c r="N1224" i="1"/>
  <c r="Q1224" i="1" s="1"/>
  <c r="N1223" i="1"/>
  <c r="Q1223" i="1" s="1"/>
  <c r="N1222" i="1"/>
  <c r="Q1222" i="1" s="1"/>
  <c r="N1221" i="1"/>
  <c r="Q1221" i="1" s="1"/>
  <c r="N1220" i="1"/>
  <c r="Q1220" i="1" s="1"/>
  <c r="N1219" i="1"/>
  <c r="Q1219" i="1" s="1"/>
  <c r="N1218" i="1"/>
  <c r="Q1218" i="1" s="1"/>
  <c r="N1217" i="1"/>
  <c r="Q1217" i="1" s="1"/>
  <c r="N1216" i="1"/>
  <c r="Q1216" i="1" s="1"/>
  <c r="N1215" i="1"/>
  <c r="Q1215" i="1" s="1"/>
  <c r="N1214" i="1"/>
  <c r="Q1214" i="1" s="1"/>
  <c r="N1213" i="1"/>
  <c r="Q1213" i="1" s="1"/>
  <c r="N1212" i="1"/>
  <c r="Q1212" i="1" s="1"/>
  <c r="N1211" i="1"/>
  <c r="Q1211" i="1" s="1"/>
  <c r="N1210" i="1"/>
  <c r="Q1210" i="1" s="1"/>
  <c r="N1209" i="1"/>
  <c r="Q1209" i="1" s="1"/>
  <c r="N1208" i="1"/>
  <c r="Q1208" i="1" s="1"/>
  <c r="N1207" i="1"/>
  <c r="Q1207" i="1" s="1"/>
  <c r="N1206" i="1"/>
  <c r="Q1206" i="1" s="1"/>
  <c r="N1205" i="1"/>
  <c r="Q1205" i="1" s="1"/>
  <c r="N1204" i="1"/>
  <c r="Q1204" i="1" s="1"/>
  <c r="N1203" i="1"/>
  <c r="Q1203" i="1" s="1"/>
  <c r="N1202" i="1"/>
  <c r="Q1202" i="1" s="1"/>
  <c r="N1201" i="1"/>
  <c r="Q1201" i="1" s="1"/>
  <c r="N1200" i="1"/>
  <c r="Q1200" i="1" s="1"/>
  <c r="N1199" i="1"/>
  <c r="Q1199" i="1" s="1"/>
  <c r="N1198" i="1"/>
  <c r="Q1198" i="1" s="1"/>
  <c r="N1197" i="1"/>
  <c r="Q1197" i="1" s="1"/>
  <c r="N1196" i="1"/>
  <c r="Q1196" i="1" s="1"/>
  <c r="N1195" i="1"/>
  <c r="Q1195" i="1" s="1"/>
  <c r="N1194" i="1"/>
  <c r="Q1194" i="1" s="1"/>
  <c r="N1193" i="1"/>
  <c r="Q1193" i="1" s="1"/>
  <c r="N1192" i="1"/>
  <c r="Q1192" i="1" s="1"/>
  <c r="N1191" i="1"/>
  <c r="Q1191" i="1" s="1"/>
  <c r="N1190" i="1"/>
  <c r="Q1190" i="1" s="1"/>
  <c r="N1189" i="1"/>
  <c r="Q1189" i="1" s="1"/>
  <c r="N1188" i="1"/>
  <c r="Q1188" i="1" s="1"/>
  <c r="N1187" i="1"/>
  <c r="Q1187" i="1" s="1"/>
  <c r="N1186" i="1"/>
  <c r="Q1186" i="1" s="1"/>
  <c r="N1185" i="1"/>
  <c r="Q1185" i="1" s="1"/>
  <c r="N1184" i="1"/>
  <c r="Q1184" i="1" s="1"/>
  <c r="N1183" i="1"/>
  <c r="Q1183" i="1" s="1"/>
  <c r="N1182" i="1"/>
  <c r="Q1182" i="1" s="1"/>
  <c r="N1181" i="1"/>
  <c r="Q1181" i="1" s="1"/>
  <c r="N1180" i="1"/>
  <c r="Q1180" i="1" s="1"/>
  <c r="N1179" i="1"/>
  <c r="Q1179" i="1" s="1"/>
  <c r="N1178" i="1"/>
  <c r="Q1178" i="1" s="1"/>
  <c r="N1177" i="1"/>
  <c r="Q1177" i="1" s="1"/>
  <c r="N1176" i="1"/>
  <c r="Q1176" i="1" s="1"/>
  <c r="N1175" i="1"/>
  <c r="Q1175" i="1" s="1"/>
  <c r="N1174" i="1"/>
  <c r="Q1174" i="1" s="1"/>
  <c r="N1173" i="1"/>
  <c r="Q1173" i="1" s="1"/>
  <c r="N1172" i="1"/>
  <c r="Q1172" i="1" s="1"/>
  <c r="N1171" i="1"/>
  <c r="Q1171" i="1" s="1"/>
  <c r="N1170" i="1"/>
  <c r="Q1170" i="1" s="1"/>
  <c r="N1169" i="1"/>
  <c r="Q1169" i="1" s="1"/>
  <c r="N1168" i="1"/>
  <c r="Q1168" i="1" s="1"/>
  <c r="N1167" i="1"/>
  <c r="Q1167" i="1" s="1"/>
  <c r="N1166" i="1"/>
  <c r="Q1166" i="1" s="1"/>
  <c r="N1165" i="1"/>
  <c r="Q1165" i="1" s="1"/>
  <c r="N1164" i="1"/>
  <c r="Q1164" i="1" s="1"/>
  <c r="N1163" i="1"/>
  <c r="Q1163" i="1" s="1"/>
  <c r="N1162" i="1"/>
  <c r="Q1162" i="1" s="1"/>
  <c r="N1161" i="1"/>
  <c r="Q1161" i="1" s="1"/>
  <c r="N1160" i="1"/>
  <c r="Q1160" i="1" s="1"/>
  <c r="N1159" i="1"/>
  <c r="Q1159" i="1" s="1"/>
  <c r="N1158" i="1"/>
  <c r="Q1158" i="1" s="1"/>
  <c r="N1157" i="1"/>
  <c r="Q1157" i="1" s="1"/>
  <c r="N1156" i="1"/>
  <c r="Q1156" i="1" s="1"/>
  <c r="N1155" i="1"/>
  <c r="Q1155" i="1" s="1"/>
  <c r="N1154" i="1"/>
  <c r="Q1154" i="1" s="1"/>
  <c r="N1153" i="1"/>
  <c r="Q1153" i="1" s="1"/>
  <c r="N1152" i="1"/>
  <c r="Q1152" i="1" s="1"/>
  <c r="N1151" i="1"/>
  <c r="Q1151" i="1" s="1"/>
  <c r="N1150" i="1"/>
  <c r="Q1150" i="1" s="1"/>
  <c r="N1149" i="1"/>
  <c r="Q1149" i="1" s="1"/>
  <c r="N1148" i="1"/>
  <c r="Q1148" i="1" s="1"/>
  <c r="N1147" i="1"/>
  <c r="Q1147" i="1" s="1"/>
  <c r="N1146" i="1"/>
  <c r="Q1146" i="1" s="1"/>
  <c r="N1145" i="1"/>
  <c r="Q1145" i="1" s="1"/>
  <c r="N1144" i="1"/>
  <c r="Q1144" i="1" s="1"/>
  <c r="N1143" i="1"/>
  <c r="Q1143" i="1" s="1"/>
  <c r="N1142" i="1"/>
  <c r="Q1142" i="1" s="1"/>
  <c r="N1141" i="1"/>
  <c r="Q1141" i="1" s="1"/>
  <c r="N1140" i="1"/>
  <c r="Q1140" i="1" s="1"/>
  <c r="N1139" i="1"/>
  <c r="Q1139" i="1" s="1"/>
  <c r="N1138" i="1"/>
  <c r="Q1138" i="1" s="1"/>
  <c r="N1137" i="1"/>
  <c r="Q1137" i="1" s="1"/>
  <c r="N1136" i="1"/>
  <c r="Q1136" i="1" s="1"/>
  <c r="N1135" i="1"/>
  <c r="Q1135" i="1" s="1"/>
  <c r="N1134" i="1"/>
  <c r="Q1134" i="1" s="1"/>
  <c r="N1133" i="1"/>
  <c r="Q1133" i="1" s="1"/>
  <c r="N1132" i="1"/>
  <c r="Q1132" i="1" s="1"/>
  <c r="N1131" i="1"/>
  <c r="Q1131" i="1" s="1"/>
  <c r="N1130" i="1"/>
  <c r="Q1130" i="1" s="1"/>
  <c r="N1129" i="1"/>
  <c r="Q1129" i="1" s="1"/>
  <c r="N1128" i="1"/>
  <c r="Q1128" i="1" s="1"/>
  <c r="N1127" i="1"/>
  <c r="Q1127" i="1" s="1"/>
  <c r="N1126" i="1"/>
  <c r="Q1126" i="1" s="1"/>
  <c r="N1125" i="1"/>
  <c r="Q1125" i="1" s="1"/>
  <c r="N1124" i="1"/>
  <c r="Q1124" i="1" s="1"/>
  <c r="N1123" i="1"/>
  <c r="Q1123" i="1" s="1"/>
  <c r="N1122" i="1"/>
  <c r="Q1122" i="1" s="1"/>
  <c r="N1121" i="1"/>
  <c r="Q1121" i="1" s="1"/>
  <c r="N1120" i="1"/>
  <c r="Q1120" i="1" s="1"/>
  <c r="N1119" i="1"/>
  <c r="Q1119" i="1" s="1"/>
  <c r="N1118" i="1"/>
  <c r="Q1118" i="1" s="1"/>
  <c r="N1117" i="1"/>
  <c r="Q1117" i="1" s="1"/>
  <c r="N1116" i="1"/>
  <c r="Q1116" i="1" s="1"/>
  <c r="N1115" i="1"/>
  <c r="Q1115" i="1" s="1"/>
  <c r="N1114" i="1"/>
  <c r="Q1114" i="1" s="1"/>
  <c r="N1113" i="1"/>
  <c r="Q1113" i="1" s="1"/>
  <c r="N1112" i="1"/>
  <c r="Q1112" i="1" s="1"/>
  <c r="N1111" i="1"/>
  <c r="Q1111" i="1" s="1"/>
  <c r="N1110" i="1"/>
  <c r="Q1110" i="1" s="1"/>
  <c r="N1109" i="1"/>
  <c r="Q1109" i="1" s="1"/>
  <c r="N1108" i="1"/>
  <c r="Q1108" i="1" s="1"/>
  <c r="N1107" i="1"/>
  <c r="Q1107" i="1" s="1"/>
  <c r="N1106" i="1"/>
  <c r="Q1106" i="1" s="1"/>
  <c r="N1105" i="1"/>
  <c r="Q1105" i="1" s="1"/>
  <c r="N1104" i="1"/>
  <c r="Q1104" i="1" s="1"/>
  <c r="N1103" i="1"/>
  <c r="Q1103" i="1" s="1"/>
  <c r="N1102" i="1"/>
  <c r="Q1102" i="1" s="1"/>
  <c r="N1101" i="1"/>
  <c r="Q1101" i="1" s="1"/>
  <c r="N1100" i="1"/>
  <c r="Q1100" i="1" s="1"/>
  <c r="N1099" i="1"/>
  <c r="Q1099" i="1" s="1"/>
  <c r="N1098" i="1"/>
  <c r="Q1098" i="1" s="1"/>
  <c r="N1097" i="1"/>
  <c r="Q1097" i="1" s="1"/>
  <c r="N1096" i="1"/>
  <c r="Q1096" i="1" s="1"/>
  <c r="N1095" i="1"/>
  <c r="Q1095" i="1" s="1"/>
  <c r="N1094" i="1"/>
  <c r="Q1094" i="1" s="1"/>
  <c r="N1093" i="1"/>
  <c r="Q1093" i="1" s="1"/>
  <c r="N1092" i="1"/>
  <c r="Q1092" i="1" s="1"/>
  <c r="N1091" i="1"/>
  <c r="Q1091" i="1" s="1"/>
  <c r="N1090" i="1"/>
  <c r="Q1090" i="1" s="1"/>
  <c r="N1089" i="1"/>
  <c r="Q1089" i="1" s="1"/>
  <c r="N1088" i="1"/>
  <c r="Q1088" i="1" s="1"/>
  <c r="N1087" i="1"/>
  <c r="Q1087" i="1" s="1"/>
  <c r="N1086" i="1"/>
  <c r="Q1086" i="1" s="1"/>
  <c r="N1085" i="1"/>
  <c r="Q1085" i="1" s="1"/>
  <c r="N1084" i="1"/>
  <c r="Q1084" i="1" s="1"/>
  <c r="N1083" i="1"/>
  <c r="Q1083" i="1" s="1"/>
  <c r="N1082" i="1"/>
  <c r="Q1082" i="1" s="1"/>
  <c r="N1081" i="1"/>
  <c r="Q1081" i="1" s="1"/>
  <c r="N1080" i="1"/>
  <c r="Q1080" i="1" s="1"/>
  <c r="N1079" i="1"/>
  <c r="Q1079" i="1" s="1"/>
  <c r="N1078" i="1"/>
  <c r="Q1078" i="1" s="1"/>
  <c r="N1077" i="1"/>
  <c r="Q1077" i="1" s="1"/>
  <c r="N1076" i="1"/>
  <c r="Q1076" i="1" s="1"/>
  <c r="N1075" i="1"/>
  <c r="Q1075" i="1" s="1"/>
  <c r="N1074" i="1"/>
  <c r="Q1074" i="1" s="1"/>
  <c r="N1073" i="1"/>
  <c r="Q1073" i="1" s="1"/>
  <c r="N1072" i="1"/>
  <c r="Q1072" i="1" s="1"/>
  <c r="N1071" i="1"/>
  <c r="Q1071" i="1" s="1"/>
  <c r="N1070" i="1"/>
  <c r="Q1070" i="1" s="1"/>
  <c r="N1069" i="1"/>
  <c r="Q1069" i="1" s="1"/>
  <c r="N1068" i="1"/>
  <c r="Q1068" i="1" s="1"/>
  <c r="N1067" i="1"/>
  <c r="Q1067" i="1" s="1"/>
  <c r="N1066" i="1"/>
  <c r="Q1066" i="1" s="1"/>
  <c r="N1065" i="1"/>
  <c r="Q1065" i="1" s="1"/>
  <c r="N1064" i="1"/>
  <c r="Q1064" i="1" s="1"/>
  <c r="N1063" i="1"/>
  <c r="Q1063" i="1" s="1"/>
  <c r="N1062" i="1"/>
  <c r="Q1062" i="1" s="1"/>
  <c r="N1061" i="1"/>
  <c r="Q1061" i="1" s="1"/>
  <c r="N1060" i="1"/>
  <c r="Q1060" i="1" s="1"/>
  <c r="N1059" i="1"/>
  <c r="Q1059" i="1" s="1"/>
  <c r="N1058" i="1"/>
  <c r="Q1058" i="1" s="1"/>
  <c r="N1057" i="1"/>
  <c r="Q1057" i="1" s="1"/>
  <c r="N1056" i="1"/>
  <c r="Q1056" i="1" s="1"/>
  <c r="N1055" i="1"/>
  <c r="Q1055" i="1" s="1"/>
  <c r="N1054" i="1"/>
  <c r="Q1054" i="1" s="1"/>
  <c r="N1053" i="1"/>
  <c r="Q1053" i="1" s="1"/>
  <c r="N1052" i="1"/>
  <c r="Q1052" i="1" s="1"/>
  <c r="N1051" i="1"/>
  <c r="Q1051" i="1" s="1"/>
  <c r="N1050" i="1"/>
  <c r="Q1050" i="1" s="1"/>
  <c r="N1049" i="1"/>
  <c r="Q1049" i="1" s="1"/>
  <c r="N1048" i="1"/>
  <c r="Q1048" i="1" s="1"/>
  <c r="N1047" i="1"/>
  <c r="Q1047" i="1" s="1"/>
  <c r="N1046" i="1"/>
  <c r="Q1046" i="1" s="1"/>
  <c r="N1045" i="1"/>
  <c r="Q1045" i="1" s="1"/>
  <c r="N1044" i="1"/>
  <c r="Q1044" i="1" s="1"/>
  <c r="N1043" i="1"/>
  <c r="Q1043" i="1" s="1"/>
  <c r="N1042" i="1"/>
  <c r="Q1042" i="1" s="1"/>
  <c r="N1041" i="1"/>
  <c r="Q1041" i="1" s="1"/>
  <c r="N1040" i="1"/>
  <c r="Q1040" i="1" s="1"/>
  <c r="N1039" i="1"/>
  <c r="Q1039" i="1" s="1"/>
  <c r="N1038" i="1"/>
  <c r="Q1038" i="1" s="1"/>
  <c r="N1037" i="1"/>
  <c r="Q1037" i="1" s="1"/>
  <c r="N1036" i="1"/>
  <c r="Q1036" i="1" s="1"/>
  <c r="N1035" i="1"/>
  <c r="Q1035" i="1" s="1"/>
  <c r="N1034" i="1"/>
  <c r="Q1034" i="1" s="1"/>
  <c r="N1033" i="1"/>
  <c r="Q1033" i="1" s="1"/>
  <c r="N1032" i="1"/>
  <c r="Q1032" i="1" s="1"/>
  <c r="N1031" i="1"/>
  <c r="Q1031" i="1" s="1"/>
  <c r="N1030" i="1"/>
  <c r="Q1030" i="1" s="1"/>
  <c r="N1029" i="1"/>
  <c r="Q1029" i="1" s="1"/>
  <c r="N1028" i="1"/>
  <c r="Q1028" i="1" s="1"/>
  <c r="N1027" i="1"/>
  <c r="Q1027" i="1" s="1"/>
  <c r="N1026" i="1"/>
  <c r="Q1026" i="1" s="1"/>
  <c r="N1025" i="1"/>
  <c r="Q1025" i="1" s="1"/>
  <c r="N1024" i="1"/>
  <c r="Q1024" i="1" s="1"/>
  <c r="N1023" i="1"/>
  <c r="Q1023" i="1" s="1"/>
  <c r="N1022" i="1"/>
  <c r="Q1022" i="1" s="1"/>
  <c r="N1021" i="1"/>
  <c r="Q1021" i="1" s="1"/>
  <c r="N1020" i="1"/>
  <c r="Q1020" i="1" s="1"/>
  <c r="N1019" i="1"/>
  <c r="Q1019" i="1" s="1"/>
  <c r="N1018" i="1"/>
  <c r="Q1018" i="1" s="1"/>
  <c r="N1017" i="1"/>
  <c r="Q1017" i="1" s="1"/>
  <c r="N1016" i="1"/>
  <c r="Q1016" i="1" s="1"/>
  <c r="N1015" i="1"/>
  <c r="Q1015" i="1" s="1"/>
  <c r="N1014" i="1"/>
  <c r="Q1014" i="1" s="1"/>
  <c r="N1013" i="1"/>
  <c r="Q1013" i="1" s="1"/>
  <c r="N1012" i="1"/>
  <c r="Q1012" i="1" s="1"/>
  <c r="N1011" i="1"/>
  <c r="Q1011" i="1" s="1"/>
  <c r="N1010" i="1"/>
  <c r="Q1010" i="1" s="1"/>
  <c r="N1009" i="1"/>
  <c r="Q1009" i="1" s="1"/>
  <c r="N1008" i="1"/>
  <c r="Q1008" i="1" s="1"/>
  <c r="N1007" i="1"/>
  <c r="Q1007" i="1" s="1"/>
  <c r="N1006" i="1"/>
  <c r="Q1006" i="1" s="1"/>
  <c r="N1005" i="1"/>
  <c r="Q1005" i="1" s="1"/>
  <c r="N1004" i="1"/>
  <c r="Q1004" i="1" s="1"/>
  <c r="N1003" i="1"/>
  <c r="Q1003" i="1" s="1"/>
  <c r="N1002" i="1"/>
  <c r="Q1002" i="1" s="1"/>
  <c r="N1001" i="1"/>
  <c r="Q1001" i="1" s="1"/>
  <c r="N1000" i="1"/>
  <c r="Q1000" i="1" s="1"/>
  <c r="N999" i="1"/>
  <c r="Q999" i="1" s="1"/>
  <c r="N998" i="1"/>
  <c r="Q998" i="1" s="1"/>
  <c r="N997" i="1"/>
  <c r="Q997" i="1" s="1"/>
  <c r="N996" i="1"/>
  <c r="Q996" i="1" s="1"/>
  <c r="N995" i="1"/>
  <c r="Q995" i="1" s="1"/>
  <c r="N994" i="1"/>
  <c r="Q994" i="1" s="1"/>
  <c r="N993" i="1"/>
  <c r="Q993" i="1" s="1"/>
  <c r="N992" i="1"/>
  <c r="Q992" i="1" s="1"/>
  <c r="N991" i="1"/>
  <c r="Q991" i="1" s="1"/>
  <c r="N990" i="1"/>
  <c r="Q990" i="1" s="1"/>
  <c r="N989" i="1"/>
  <c r="Q989" i="1" s="1"/>
  <c r="N988" i="1"/>
  <c r="Q988" i="1" s="1"/>
  <c r="N987" i="1"/>
  <c r="Q987" i="1" s="1"/>
  <c r="N986" i="1"/>
  <c r="Q986" i="1" s="1"/>
  <c r="N985" i="1"/>
  <c r="Q985" i="1" s="1"/>
  <c r="N984" i="1"/>
  <c r="Q984" i="1" s="1"/>
  <c r="N983" i="1"/>
  <c r="Q983" i="1" s="1"/>
  <c r="N982" i="1"/>
  <c r="Q982" i="1" s="1"/>
  <c r="N981" i="1"/>
  <c r="Q981" i="1" s="1"/>
  <c r="N980" i="1"/>
  <c r="Q980" i="1" s="1"/>
  <c r="N979" i="1"/>
  <c r="Q979" i="1" s="1"/>
  <c r="N978" i="1"/>
  <c r="Q978" i="1" s="1"/>
  <c r="N977" i="1"/>
  <c r="Q977" i="1" s="1"/>
  <c r="N976" i="1"/>
  <c r="Q976" i="1" s="1"/>
  <c r="N975" i="1"/>
  <c r="Q975" i="1" s="1"/>
  <c r="N974" i="1"/>
  <c r="Q974" i="1" s="1"/>
  <c r="N973" i="1"/>
  <c r="Q973" i="1" s="1"/>
  <c r="N972" i="1"/>
  <c r="Q972" i="1" s="1"/>
  <c r="N971" i="1"/>
  <c r="Q971" i="1" s="1"/>
  <c r="N970" i="1"/>
  <c r="Q970" i="1" s="1"/>
  <c r="N969" i="1"/>
  <c r="Q969" i="1" s="1"/>
  <c r="N968" i="1"/>
  <c r="Q968" i="1" s="1"/>
  <c r="N967" i="1"/>
  <c r="Q967" i="1" s="1"/>
  <c r="N966" i="1"/>
  <c r="Q966" i="1" s="1"/>
  <c r="N965" i="1"/>
  <c r="Q965" i="1" s="1"/>
  <c r="N964" i="1"/>
  <c r="Q964" i="1" s="1"/>
  <c r="N963" i="1"/>
  <c r="Q963" i="1" s="1"/>
  <c r="N962" i="1"/>
  <c r="Q962" i="1" s="1"/>
  <c r="N961" i="1"/>
  <c r="Q961" i="1" s="1"/>
  <c r="N960" i="1"/>
  <c r="Q960" i="1" s="1"/>
  <c r="N959" i="1"/>
  <c r="Q959" i="1" s="1"/>
  <c r="N958" i="1"/>
  <c r="Q958" i="1" s="1"/>
  <c r="N957" i="1"/>
  <c r="Q957" i="1" s="1"/>
  <c r="N956" i="1"/>
  <c r="Q956" i="1" s="1"/>
  <c r="N955" i="1"/>
  <c r="Q955" i="1" s="1"/>
  <c r="N954" i="1"/>
  <c r="Q954" i="1" s="1"/>
  <c r="N953" i="1"/>
  <c r="Q953" i="1" s="1"/>
  <c r="N952" i="1"/>
  <c r="Q952" i="1" s="1"/>
  <c r="N951" i="1"/>
  <c r="Q951" i="1" s="1"/>
  <c r="N950" i="1"/>
  <c r="Q950" i="1" s="1"/>
  <c r="N949" i="1"/>
  <c r="Q949" i="1" s="1"/>
  <c r="N948" i="1"/>
  <c r="Q948" i="1" s="1"/>
  <c r="N947" i="1"/>
  <c r="Q947" i="1" s="1"/>
  <c r="N946" i="1"/>
  <c r="Q946" i="1" s="1"/>
  <c r="N945" i="1"/>
  <c r="Q945" i="1" s="1"/>
  <c r="N944" i="1"/>
  <c r="Q944" i="1" s="1"/>
  <c r="N943" i="1"/>
  <c r="Q943" i="1" s="1"/>
  <c r="N942" i="1"/>
  <c r="Q942" i="1" s="1"/>
  <c r="N941" i="1"/>
  <c r="Q941" i="1" s="1"/>
  <c r="N940" i="1"/>
  <c r="Q940" i="1" s="1"/>
  <c r="N939" i="1"/>
  <c r="Q939" i="1" s="1"/>
  <c r="N938" i="1"/>
  <c r="Q938" i="1" s="1"/>
  <c r="N937" i="1"/>
  <c r="Q937" i="1" s="1"/>
  <c r="N936" i="1"/>
  <c r="Q936" i="1" s="1"/>
  <c r="N935" i="1"/>
  <c r="Q935" i="1" s="1"/>
  <c r="N934" i="1"/>
  <c r="Q934" i="1" s="1"/>
  <c r="N933" i="1"/>
  <c r="Q933" i="1" s="1"/>
  <c r="N932" i="1"/>
  <c r="Q932" i="1" s="1"/>
  <c r="N931" i="1"/>
  <c r="Q931" i="1" s="1"/>
  <c r="N930" i="1"/>
  <c r="Q930" i="1" s="1"/>
  <c r="N929" i="1"/>
  <c r="Q929" i="1" s="1"/>
  <c r="N928" i="1"/>
  <c r="Q928" i="1" s="1"/>
  <c r="N927" i="1"/>
  <c r="Q927" i="1" s="1"/>
  <c r="N926" i="1"/>
  <c r="Q926" i="1" s="1"/>
  <c r="N925" i="1"/>
  <c r="Q925" i="1" s="1"/>
  <c r="N924" i="1"/>
  <c r="Q924" i="1" s="1"/>
  <c r="N923" i="1"/>
  <c r="Q923" i="1" s="1"/>
  <c r="N922" i="1"/>
  <c r="Q922" i="1" s="1"/>
  <c r="N921" i="1"/>
  <c r="Q921" i="1" s="1"/>
  <c r="N920" i="1"/>
  <c r="Q920" i="1" s="1"/>
  <c r="N919" i="1"/>
  <c r="Q919" i="1" s="1"/>
  <c r="N918" i="1"/>
  <c r="Q918" i="1" s="1"/>
  <c r="N917" i="1"/>
  <c r="Q917" i="1" s="1"/>
  <c r="N916" i="1"/>
  <c r="Q916" i="1" s="1"/>
  <c r="N915" i="1"/>
  <c r="Q915" i="1" s="1"/>
  <c r="N914" i="1"/>
  <c r="Q914" i="1" s="1"/>
  <c r="N913" i="1"/>
  <c r="Q913" i="1" s="1"/>
  <c r="N912" i="1"/>
  <c r="Q912" i="1" s="1"/>
  <c r="N911" i="1"/>
  <c r="Q911" i="1" s="1"/>
  <c r="N910" i="1"/>
  <c r="Q910" i="1" s="1"/>
  <c r="N909" i="1"/>
  <c r="Q909" i="1" s="1"/>
  <c r="N908" i="1"/>
  <c r="Q908" i="1" s="1"/>
  <c r="N907" i="1"/>
  <c r="Q907" i="1" s="1"/>
  <c r="N906" i="1"/>
  <c r="Q906" i="1" s="1"/>
  <c r="N905" i="1"/>
  <c r="Q905" i="1" s="1"/>
  <c r="N904" i="1"/>
  <c r="Q904" i="1" s="1"/>
  <c r="N903" i="1"/>
  <c r="Q903" i="1" s="1"/>
  <c r="N902" i="1"/>
  <c r="Q902" i="1" s="1"/>
  <c r="N901" i="1"/>
  <c r="Q901" i="1" s="1"/>
  <c r="N900" i="1"/>
  <c r="Q900" i="1" s="1"/>
  <c r="N899" i="1"/>
  <c r="Q899" i="1" s="1"/>
  <c r="N898" i="1"/>
  <c r="Q898" i="1" s="1"/>
  <c r="N897" i="1"/>
  <c r="Q897" i="1" s="1"/>
  <c r="N896" i="1"/>
  <c r="N895" i="1"/>
  <c r="Q895" i="1" s="1"/>
  <c r="N894" i="1"/>
  <c r="Q894" i="1" s="1"/>
  <c r="N893" i="1"/>
  <c r="Q893" i="1" s="1"/>
  <c r="N892" i="1"/>
  <c r="Q892" i="1" s="1"/>
  <c r="N891" i="1"/>
  <c r="Q891" i="1" s="1"/>
  <c r="N890" i="1"/>
  <c r="Q890" i="1" s="1"/>
  <c r="N889" i="1"/>
  <c r="Q889" i="1" s="1"/>
  <c r="N888" i="1"/>
  <c r="Q888" i="1" s="1"/>
  <c r="N887" i="1"/>
  <c r="Q887" i="1" s="1"/>
  <c r="N886" i="1"/>
  <c r="Q886" i="1" s="1"/>
  <c r="N885" i="1"/>
  <c r="Q885" i="1" s="1"/>
  <c r="N884" i="1"/>
  <c r="Q884" i="1" s="1"/>
  <c r="N883" i="1"/>
  <c r="Q883" i="1" s="1"/>
  <c r="N882" i="1"/>
  <c r="Q882" i="1" s="1"/>
  <c r="N881" i="1"/>
  <c r="Q881" i="1" s="1"/>
  <c r="N880" i="1"/>
  <c r="Q880" i="1" s="1"/>
  <c r="N879" i="1"/>
  <c r="Q879" i="1" s="1"/>
  <c r="N878" i="1"/>
  <c r="Q878" i="1" s="1"/>
  <c r="N877" i="1"/>
  <c r="Q877" i="1" s="1"/>
  <c r="N876" i="1"/>
  <c r="Q876" i="1" s="1"/>
  <c r="N875" i="1"/>
  <c r="Q875" i="1" s="1"/>
  <c r="N874" i="1"/>
  <c r="Q874" i="1" s="1"/>
  <c r="N873" i="1"/>
  <c r="Q873" i="1" s="1"/>
  <c r="N872" i="1"/>
  <c r="Q872" i="1" s="1"/>
  <c r="N871" i="1"/>
  <c r="Q871" i="1" s="1"/>
  <c r="N870" i="1"/>
  <c r="Q870" i="1" s="1"/>
  <c r="N869" i="1"/>
  <c r="Q869" i="1" s="1"/>
  <c r="N868" i="1"/>
  <c r="Q868" i="1" s="1"/>
  <c r="N867" i="1"/>
  <c r="Q867" i="1" s="1"/>
  <c r="N866" i="1"/>
  <c r="Q866" i="1" s="1"/>
  <c r="N865" i="1"/>
  <c r="Q865" i="1" s="1"/>
  <c r="N864" i="1"/>
  <c r="Q864" i="1" s="1"/>
  <c r="N863" i="1"/>
  <c r="Q863" i="1" s="1"/>
  <c r="N862" i="1"/>
  <c r="Q862" i="1" s="1"/>
  <c r="N861" i="1"/>
  <c r="Q861" i="1" s="1"/>
  <c r="N860" i="1"/>
  <c r="Q860" i="1" s="1"/>
  <c r="N859" i="1"/>
  <c r="Q859" i="1" s="1"/>
  <c r="N858" i="1"/>
  <c r="Q858" i="1" s="1"/>
  <c r="N857" i="1"/>
  <c r="Q857" i="1" s="1"/>
  <c r="N856" i="1"/>
  <c r="Q856" i="1" s="1"/>
  <c r="N855" i="1"/>
  <c r="Q855" i="1" s="1"/>
  <c r="N854" i="1"/>
  <c r="Q854" i="1" s="1"/>
  <c r="N853" i="1"/>
  <c r="Q853" i="1" s="1"/>
  <c r="N852" i="1"/>
  <c r="Q852" i="1" s="1"/>
  <c r="N851" i="1"/>
  <c r="Q851" i="1" s="1"/>
  <c r="N850" i="1"/>
  <c r="Q850" i="1" s="1"/>
  <c r="N849" i="1"/>
  <c r="Q849" i="1" s="1"/>
  <c r="N848" i="1"/>
  <c r="Q848" i="1" s="1"/>
  <c r="N847" i="1"/>
  <c r="Q847" i="1" s="1"/>
  <c r="N846" i="1"/>
  <c r="Q846" i="1" s="1"/>
  <c r="N845" i="1"/>
  <c r="Q845" i="1" s="1"/>
  <c r="N844" i="1"/>
  <c r="Q844" i="1" s="1"/>
  <c r="N843" i="1"/>
  <c r="Q843" i="1" s="1"/>
  <c r="N842" i="1"/>
  <c r="Q842" i="1" s="1"/>
  <c r="N841" i="1"/>
  <c r="Q841" i="1" s="1"/>
  <c r="N840" i="1"/>
  <c r="Q840" i="1" s="1"/>
  <c r="N839" i="1"/>
  <c r="Q839" i="1" s="1"/>
  <c r="N838" i="1"/>
  <c r="Q838" i="1" s="1"/>
  <c r="N837" i="1"/>
  <c r="Q837" i="1" s="1"/>
  <c r="N836" i="1"/>
  <c r="Q836" i="1" s="1"/>
  <c r="N835" i="1"/>
  <c r="Q835" i="1" s="1"/>
  <c r="N834" i="1"/>
  <c r="Q834" i="1" s="1"/>
  <c r="N833" i="1"/>
  <c r="Q833" i="1" s="1"/>
  <c r="N832" i="1"/>
  <c r="Q832" i="1" s="1"/>
  <c r="N831" i="1"/>
  <c r="Q831" i="1" s="1"/>
  <c r="N830" i="1"/>
  <c r="Q830" i="1" s="1"/>
  <c r="N829" i="1"/>
  <c r="Q829" i="1" s="1"/>
  <c r="N828" i="1"/>
  <c r="Q828" i="1" s="1"/>
  <c r="N827" i="1"/>
  <c r="Q827" i="1" s="1"/>
  <c r="N826" i="1"/>
  <c r="Q826" i="1" s="1"/>
  <c r="N825" i="1"/>
  <c r="Q825" i="1" s="1"/>
  <c r="N824" i="1"/>
  <c r="Q824" i="1" s="1"/>
  <c r="N823" i="1"/>
  <c r="Q823" i="1" s="1"/>
  <c r="N822" i="1"/>
  <c r="Q822" i="1" s="1"/>
  <c r="N821" i="1"/>
  <c r="Q821" i="1" s="1"/>
  <c r="N820" i="1"/>
  <c r="Q820" i="1" s="1"/>
  <c r="N819" i="1"/>
  <c r="Q819" i="1" s="1"/>
  <c r="N818" i="1"/>
  <c r="Q818" i="1" s="1"/>
  <c r="N817" i="1"/>
  <c r="Q817" i="1" s="1"/>
  <c r="N816" i="1"/>
  <c r="Q816" i="1" s="1"/>
  <c r="N815" i="1"/>
  <c r="Q815" i="1" s="1"/>
  <c r="N814" i="1"/>
  <c r="Q814" i="1" s="1"/>
  <c r="N813" i="1"/>
  <c r="Q813" i="1" s="1"/>
  <c r="N812" i="1"/>
  <c r="Q812" i="1" s="1"/>
  <c r="N811" i="1"/>
  <c r="Q811" i="1" s="1"/>
  <c r="N810" i="1"/>
  <c r="Q810" i="1" s="1"/>
  <c r="N809" i="1"/>
  <c r="Q809" i="1" s="1"/>
  <c r="N808" i="1"/>
  <c r="Q808" i="1" s="1"/>
  <c r="N807" i="1"/>
  <c r="Q807" i="1" s="1"/>
  <c r="N806" i="1"/>
  <c r="Q806" i="1" s="1"/>
  <c r="N805" i="1"/>
  <c r="Q805" i="1" s="1"/>
  <c r="N804" i="1"/>
  <c r="Q804" i="1" s="1"/>
  <c r="N803" i="1"/>
  <c r="Q803" i="1" s="1"/>
  <c r="N802" i="1"/>
  <c r="Q802" i="1" s="1"/>
  <c r="N801" i="1"/>
  <c r="Q801" i="1" s="1"/>
  <c r="N800" i="1"/>
  <c r="Q800" i="1" s="1"/>
  <c r="N799" i="1"/>
  <c r="Q799" i="1" s="1"/>
  <c r="N798" i="1"/>
  <c r="Q798" i="1" s="1"/>
  <c r="N797" i="1"/>
  <c r="Q797" i="1" s="1"/>
  <c r="N796" i="1"/>
  <c r="Q796" i="1" s="1"/>
  <c r="N795" i="1"/>
  <c r="Q795" i="1" s="1"/>
  <c r="N794" i="1"/>
  <c r="Q794" i="1" s="1"/>
  <c r="N793" i="1"/>
  <c r="Q793" i="1" s="1"/>
  <c r="N792" i="1"/>
  <c r="Q792" i="1" s="1"/>
  <c r="N791" i="1"/>
  <c r="Q791" i="1" s="1"/>
  <c r="N790" i="1"/>
  <c r="Q790" i="1" s="1"/>
  <c r="N789" i="1"/>
  <c r="Q789" i="1" s="1"/>
  <c r="N788" i="1"/>
  <c r="Q788" i="1" s="1"/>
  <c r="N787" i="1"/>
  <c r="Q787" i="1" s="1"/>
  <c r="N786" i="1"/>
  <c r="Q786" i="1" s="1"/>
  <c r="N785" i="1"/>
  <c r="Q785" i="1" s="1"/>
  <c r="N784" i="1"/>
  <c r="Q784" i="1" s="1"/>
  <c r="N783" i="1"/>
  <c r="Q783" i="1" s="1"/>
  <c r="N782" i="1"/>
  <c r="Q782" i="1" s="1"/>
  <c r="N781" i="1"/>
  <c r="Q781" i="1" s="1"/>
  <c r="N780" i="1"/>
  <c r="Q780" i="1" s="1"/>
  <c r="N779" i="1"/>
  <c r="Q779" i="1" s="1"/>
  <c r="N778" i="1"/>
  <c r="Q778" i="1" s="1"/>
  <c r="N777" i="1"/>
  <c r="Q777" i="1" s="1"/>
  <c r="N776" i="1"/>
  <c r="Q776" i="1" s="1"/>
  <c r="N775" i="1"/>
  <c r="Q775" i="1" s="1"/>
  <c r="N774" i="1"/>
  <c r="Q774" i="1" s="1"/>
  <c r="N773" i="1"/>
  <c r="Q773" i="1" s="1"/>
  <c r="N772" i="1"/>
  <c r="Q772" i="1" s="1"/>
  <c r="N771" i="1"/>
  <c r="Q771" i="1" s="1"/>
  <c r="N770" i="1"/>
  <c r="Q770" i="1" s="1"/>
  <c r="N769" i="1"/>
  <c r="Q769" i="1" s="1"/>
  <c r="N768" i="1"/>
  <c r="Q768" i="1" s="1"/>
  <c r="N767" i="1"/>
  <c r="Q767" i="1" s="1"/>
  <c r="N766" i="1"/>
  <c r="Q766" i="1" s="1"/>
  <c r="N765" i="1"/>
  <c r="Q765" i="1" s="1"/>
  <c r="N764" i="1"/>
  <c r="Q764" i="1" s="1"/>
  <c r="N763" i="1"/>
  <c r="Q763" i="1" s="1"/>
  <c r="N762" i="1"/>
  <c r="Q762" i="1" s="1"/>
  <c r="N761" i="1"/>
  <c r="Q761" i="1" s="1"/>
  <c r="N760" i="1"/>
  <c r="Q760" i="1" s="1"/>
  <c r="N759" i="1"/>
  <c r="Q759" i="1" s="1"/>
  <c r="N758" i="1"/>
  <c r="Q758" i="1" s="1"/>
  <c r="N757" i="1"/>
  <c r="Q757" i="1" s="1"/>
  <c r="N756" i="1"/>
  <c r="Q756" i="1" s="1"/>
  <c r="N755" i="1"/>
  <c r="Q755" i="1" s="1"/>
  <c r="N754" i="1"/>
  <c r="Q754" i="1" s="1"/>
  <c r="N753" i="1"/>
  <c r="Q753" i="1" s="1"/>
  <c r="N752" i="1"/>
  <c r="Q752" i="1" s="1"/>
  <c r="N751" i="1"/>
  <c r="Q751" i="1" s="1"/>
  <c r="N750" i="1"/>
  <c r="Q750" i="1" s="1"/>
  <c r="N749" i="1"/>
  <c r="Q749" i="1" s="1"/>
  <c r="N748" i="1"/>
  <c r="Q748" i="1" s="1"/>
  <c r="N747" i="1"/>
  <c r="Q747" i="1" s="1"/>
  <c r="N746" i="1"/>
  <c r="Q746" i="1" s="1"/>
  <c r="N745" i="1"/>
  <c r="Q745" i="1" s="1"/>
  <c r="N744" i="1"/>
  <c r="Q744" i="1" s="1"/>
  <c r="N743" i="1"/>
  <c r="Q743" i="1" s="1"/>
  <c r="N742" i="1"/>
  <c r="Q742" i="1" s="1"/>
  <c r="N741" i="1"/>
  <c r="Q741" i="1" s="1"/>
  <c r="N740" i="1"/>
  <c r="Q740" i="1" s="1"/>
  <c r="N739" i="1"/>
  <c r="Q739" i="1" s="1"/>
  <c r="N738" i="1"/>
  <c r="Q738" i="1" s="1"/>
  <c r="N737" i="1"/>
  <c r="Q737" i="1" s="1"/>
  <c r="N736" i="1"/>
  <c r="Q736" i="1" s="1"/>
  <c r="N735" i="1"/>
  <c r="Q735" i="1" s="1"/>
  <c r="N734" i="1"/>
  <c r="Q734" i="1" s="1"/>
  <c r="N733" i="1"/>
  <c r="Q733" i="1" s="1"/>
  <c r="N732" i="1"/>
  <c r="Q732" i="1" s="1"/>
  <c r="N731" i="1"/>
  <c r="Q731" i="1" s="1"/>
  <c r="N730" i="1"/>
  <c r="Q730" i="1" s="1"/>
  <c r="N729" i="1"/>
  <c r="Q729" i="1" s="1"/>
  <c r="N728" i="1"/>
  <c r="Q728" i="1" s="1"/>
  <c r="N727" i="1"/>
  <c r="Q727" i="1" s="1"/>
  <c r="N726" i="1"/>
  <c r="Q726" i="1" s="1"/>
  <c r="N725" i="1"/>
  <c r="Q725" i="1" s="1"/>
  <c r="N724" i="1"/>
  <c r="Q724" i="1" s="1"/>
  <c r="N723" i="1"/>
  <c r="Q723" i="1" s="1"/>
  <c r="N722" i="1"/>
  <c r="Q722" i="1" s="1"/>
  <c r="N721" i="1"/>
  <c r="Q721" i="1" s="1"/>
  <c r="N720" i="1"/>
  <c r="Q720" i="1" s="1"/>
  <c r="N719" i="1"/>
  <c r="Q719" i="1" s="1"/>
  <c r="N718" i="1"/>
  <c r="Q718" i="1" s="1"/>
  <c r="N717" i="1"/>
  <c r="Q717" i="1" s="1"/>
  <c r="N716" i="1"/>
  <c r="Q716" i="1" s="1"/>
  <c r="N715" i="1"/>
  <c r="Q715" i="1" s="1"/>
  <c r="N714" i="1"/>
  <c r="Q714" i="1" s="1"/>
  <c r="N713" i="1"/>
  <c r="Q713" i="1" s="1"/>
  <c r="N712" i="1"/>
  <c r="Q712" i="1" s="1"/>
  <c r="N711" i="1"/>
  <c r="Q711" i="1" s="1"/>
  <c r="N710" i="1"/>
  <c r="Q710" i="1" s="1"/>
  <c r="N709" i="1"/>
  <c r="Q709" i="1" s="1"/>
  <c r="N708" i="1"/>
  <c r="Q708" i="1" s="1"/>
  <c r="N707" i="1"/>
  <c r="Q707" i="1" s="1"/>
  <c r="N706" i="1"/>
  <c r="Q706" i="1" s="1"/>
  <c r="N705" i="1"/>
  <c r="Q705" i="1" s="1"/>
  <c r="N704" i="1"/>
  <c r="Q704" i="1" s="1"/>
  <c r="N703" i="1"/>
  <c r="Q703" i="1" s="1"/>
  <c r="N702" i="1"/>
  <c r="Q702" i="1" s="1"/>
  <c r="N701" i="1"/>
  <c r="Q701" i="1" s="1"/>
  <c r="N700" i="1"/>
  <c r="Q700" i="1" s="1"/>
  <c r="N699" i="1"/>
  <c r="Q699" i="1" s="1"/>
  <c r="N698" i="1"/>
  <c r="Q698" i="1" s="1"/>
  <c r="N697" i="1"/>
  <c r="Q697" i="1" s="1"/>
  <c r="N696" i="1"/>
  <c r="Q696" i="1" s="1"/>
  <c r="N695" i="1"/>
  <c r="Q695" i="1" s="1"/>
  <c r="N694" i="1"/>
  <c r="Q694" i="1" s="1"/>
  <c r="N693" i="1"/>
  <c r="Q693" i="1" s="1"/>
  <c r="N692" i="1"/>
  <c r="Q692" i="1" s="1"/>
  <c r="N691" i="1"/>
  <c r="Q691" i="1" s="1"/>
  <c r="N690" i="1"/>
  <c r="Q690" i="1" s="1"/>
  <c r="N689" i="1"/>
  <c r="Q689" i="1" s="1"/>
  <c r="N688" i="1"/>
  <c r="Q688" i="1" s="1"/>
  <c r="N687" i="1"/>
  <c r="Q687" i="1" s="1"/>
  <c r="N686" i="1"/>
  <c r="Q686" i="1" s="1"/>
  <c r="N685" i="1"/>
  <c r="Q685" i="1" s="1"/>
  <c r="N684" i="1"/>
  <c r="Q684" i="1" s="1"/>
  <c r="N683" i="1"/>
  <c r="Q683" i="1" s="1"/>
  <c r="N682" i="1"/>
  <c r="Q682" i="1" s="1"/>
  <c r="N681" i="1"/>
  <c r="Q681" i="1" s="1"/>
  <c r="N680" i="1"/>
  <c r="Q680" i="1" s="1"/>
  <c r="N679" i="1"/>
  <c r="Q679" i="1" s="1"/>
  <c r="N678" i="1"/>
  <c r="Q678" i="1" s="1"/>
  <c r="N677" i="1"/>
  <c r="Q677" i="1" s="1"/>
  <c r="N676" i="1"/>
  <c r="Q676" i="1" s="1"/>
  <c r="N675" i="1"/>
  <c r="Q675" i="1" s="1"/>
  <c r="N674" i="1"/>
  <c r="Q674" i="1" s="1"/>
  <c r="N673" i="1"/>
  <c r="Q673" i="1" s="1"/>
  <c r="N672" i="1"/>
  <c r="Q672" i="1" s="1"/>
  <c r="N671" i="1"/>
  <c r="Q671" i="1" s="1"/>
  <c r="N670" i="1"/>
  <c r="Q670" i="1" s="1"/>
  <c r="N669" i="1"/>
  <c r="Q669" i="1" s="1"/>
  <c r="N668" i="1"/>
  <c r="Q668" i="1" s="1"/>
  <c r="N667" i="1"/>
  <c r="Q667" i="1" s="1"/>
  <c r="N666" i="1"/>
  <c r="Q666" i="1" s="1"/>
  <c r="N665" i="1"/>
  <c r="Q665" i="1" s="1"/>
  <c r="N664" i="1"/>
  <c r="Q664" i="1" s="1"/>
  <c r="N663" i="1"/>
  <c r="Q663" i="1" s="1"/>
  <c r="N662" i="1"/>
  <c r="Q662" i="1" s="1"/>
  <c r="N661" i="1"/>
  <c r="Q661" i="1" s="1"/>
  <c r="N660" i="1"/>
  <c r="Q660" i="1" s="1"/>
  <c r="N659" i="1"/>
  <c r="Q659" i="1" s="1"/>
  <c r="N658" i="1"/>
  <c r="Q658" i="1" s="1"/>
  <c r="N657" i="1"/>
  <c r="Q657" i="1" s="1"/>
  <c r="N656" i="1"/>
  <c r="Q656" i="1" s="1"/>
  <c r="N655" i="1"/>
  <c r="Q655" i="1" s="1"/>
  <c r="N654" i="1"/>
  <c r="Q654" i="1" s="1"/>
  <c r="N653" i="1"/>
  <c r="Q653" i="1" s="1"/>
  <c r="N652" i="1"/>
  <c r="Q652" i="1" s="1"/>
  <c r="N651" i="1"/>
  <c r="Q651" i="1" s="1"/>
  <c r="N650" i="1"/>
  <c r="Q650" i="1" s="1"/>
  <c r="N649" i="1"/>
  <c r="Q649" i="1" s="1"/>
  <c r="N648" i="1"/>
  <c r="Q648" i="1" s="1"/>
  <c r="N647" i="1"/>
  <c r="Q647" i="1" s="1"/>
  <c r="N646" i="1"/>
  <c r="Q646" i="1" s="1"/>
  <c r="N645" i="1"/>
  <c r="Q645" i="1" s="1"/>
  <c r="N644" i="1"/>
  <c r="Q644" i="1" s="1"/>
  <c r="N643" i="1"/>
  <c r="Q643" i="1" s="1"/>
  <c r="N642" i="1"/>
  <c r="Q642" i="1" s="1"/>
  <c r="N641" i="1"/>
  <c r="Q641" i="1" s="1"/>
  <c r="N640" i="1"/>
  <c r="Q640" i="1" s="1"/>
  <c r="N639" i="1"/>
  <c r="Q639" i="1" s="1"/>
  <c r="N638" i="1"/>
  <c r="Q638" i="1" s="1"/>
  <c r="N637" i="1"/>
  <c r="Q637" i="1" s="1"/>
  <c r="N636" i="1"/>
  <c r="Q636" i="1" s="1"/>
  <c r="N635" i="1"/>
  <c r="Q635" i="1" s="1"/>
  <c r="N634" i="1"/>
  <c r="Q634" i="1" s="1"/>
  <c r="N633" i="1"/>
  <c r="Q633" i="1" s="1"/>
  <c r="N632" i="1"/>
  <c r="Q632" i="1" s="1"/>
  <c r="N631" i="1"/>
  <c r="Q631" i="1" s="1"/>
  <c r="N630" i="1"/>
  <c r="Q630" i="1" s="1"/>
  <c r="N629" i="1"/>
  <c r="Q629" i="1" s="1"/>
  <c r="N628" i="1"/>
  <c r="Q628" i="1" s="1"/>
  <c r="N627" i="1"/>
  <c r="Q627" i="1" s="1"/>
  <c r="N626" i="1"/>
  <c r="Q626" i="1" s="1"/>
  <c r="N625" i="1"/>
  <c r="Q625" i="1" s="1"/>
  <c r="N624" i="1"/>
  <c r="Q624" i="1" s="1"/>
  <c r="N623" i="1"/>
  <c r="Q623" i="1" s="1"/>
  <c r="N622" i="1"/>
  <c r="Q622" i="1" s="1"/>
  <c r="N621" i="1"/>
  <c r="Q621" i="1" s="1"/>
  <c r="N620" i="1"/>
  <c r="Q620" i="1" s="1"/>
  <c r="N619" i="1"/>
  <c r="Q619" i="1" s="1"/>
  <c r="N618" i="1"/>
  <c r="Q618" i="1" s="1"/>
  <c r="N617" i="1"/>
  <c r="Q617" i="1" s="1"/>
  <c r="N616" i="1"/>
  <c r="Q616" i="1" s="1"/>
  <c r="N615" i="1"/>
  <c r="Q615" i="1" s="1"/>
  <c r="N614" i="1"/>
  <c r="Q614" i="1" s="1"/>
  <c r="N613" i="1"/>
  <c r="Q613" i="1" s="1"/>
  <c r="N612" i="1"/>
  <c r="Q612" i="1" s="1"/>
  <c r="N611" i="1"/>
  <c r="Q611" i="1" s="1"/>
  <c r="N610" i="1"/>
  <c r="Q610" i="1" s="1"/>
  <c r="N609" i="1"/>
  <c r="Q609" i="1" s="1"/>
  <c r="N608" i="1"/>
  <c r="Q608" i="1" s="1"/>
  <c r="N607" i="1"/>
  <c r="Q607" i="1" s="1"/>
  <c r="N606" i="1"/>
  <c r="Q606" i="1" s="1"/>
  <c r="N605" i="1"/>
  <c r="Q605" i="1" s="1"/>
  <c r="N604" i="1"/>
  <c r="Q604" i="1" s="1"/>
  <c r="N603" i="1"/>
  <c r="Q603" i="1" s="1"/>
  <c r="N602" i="1"/>
  <c r="Q602" i="1" s="1"/>
  <c r="N601" i="1"/>
  <c r="Q601" i="1" s="1"/>
  <c r="N600" i="1"/>
  <c r="Q600" i="1" s="1"/>
  <c r="N599" i="1"/>
  <c r="Q599" i="1" s="1"/>
  <c r="N598" i="1"/>
  <c r="Q598" i="1" s="1"/>
  <c r="N597" i="1"/>
  <c r="Q597" i="1" s="1"/>
  <c r="N596" i="1"/>
  <c r="Q596" i="1" s="1"/>
  <c r="N595" i="1"/>
  <c r="Q595" i="1" s="1"/>
  <c r="N594" i="1"/>
  <c r="Q594" i="1" s="1"/>
  <c r="N593" i="1"/>
  <c r="Q593" i="1" s="1"/>
  <c r="N592" i="1"/>
  <c r="Q592" i="1" s="1"/>
  <c r="N591" i="1"/>
  <c r="Q591" i="1" s="1"/>
  <c r="N590" i="1"/>
  <c r="Q590" i="1" s="1"/>
  <c r="N589" i="1"/>
  <c r="Q589" i="1" s="1"/>
  <c r="N588" i="1"/>
  <c r="Q588" i="1" s="1"/>
  <c r="N587" i="1"/>
  <c r="Q587" i="1" s="1"/>
  <c r="N586" i="1"/>
  <c r="Q586" i="1" s="1"/>
  <c r="N585" i="1"/>
  <c r="Q585" i="1" s="1"/>
  <c r="N584" i="1"/>
  <c r="Q584" i="1" s="1"/>
  <c r="N583" i="1"/>
  <c r="Q583" i="1" s="1"/>
  <c r="N582" i="1"/>
  <c r="Q582" i="1" s="1"/>
  <c r="N581" i="1"/>
  <c r="Q581" i="1" s="1"/>
  <c r="N580" i="1"/>
  <c r="Q580" i="1" s="1"/>
  <c r="N579" i="1"/>
  <c r="Q579" i="1" s="1"/>
  <c r="N578" i="1"/>
  <c r="Q578" i="1" s="1"/>
  <c r="N577" i="1"/>
  <c r="Q577" i="1" s="1"/>
  <c r="N576" i="1"/>
  <c r="Q576" i="1" s="1"/>
  <c r="N575" i="1"/>
  <c r="Q575" i="1" s="1"/>
  <c r="N574" i="1"/>
  <c r="Q574" i="1" s="1"/>
  <c r="N573" i="1"/>
  <c r="Q573" i="1" s="1"/>
  <c r="N572" i="1"/>
  <c r="Q572" i="1" s="1"/>
  <c r="N571" i="1"/>
  <c r="Q571" i="1" s="1"/>
  <c r="N570" i="1"/>
  <c r="Q570" i="1" s="1"/>
  <c r="N569" i="1"/>
  <c r="Q569" i="1" s="1"/>
  <c r="N568" i="1"/>
  <c r="Q568" i="1" s="1"/>
  <c r="N567" i="1"/>
  <c r="Q567" i="1" s="1"/>
  <c r="N566" i="1"/>
  <c r="Q566" i="1" s="1"/>
  <c r="N565" i="1"/>
  <c r="Q565" i="1" s="1"/>
  <c r="N564" i="1"/>
  <c r="Q564" i="1" s="1"/>
  <c r="N563" i="1"/>
  <c r="Q563" i="1" s="1"/>
  <c r="N562" i="1"/>
  <c r="Q562" i="1" s="1"/>
  <c r="N561" i="1"/>
  <c r="Q561" i="1" s="1"/>
  <c r="N560" i="1"/>
  <c r="Q560" i="1" s="1"/>
  <c r="N559" i="1"/>
  <c r="Q559" i="1" s="1"/>
  <c r="N558" i="1"/>
  <c r="Q558" i="1" s="1"/>
  <c r="N557" i="1"/>
  <c r="Q557" i="1" s="1"/>
  <c r="N556" i="1"/>
  <c r="Q556" i="1" s="1"/>
  <c r="N555" i="1"/>
  <c r="Q555" i="1" s="1"/>
  <c r="N554" i="1"/>
  <c r="Q554" i="1" s="1"/>
  <c r="N553" i="1"/>
  <c r="Q553" i="1" s="1"/>
  <c r="N552" i="1"/>
  <c r="Q552" i="1" s="1"/>
  <c r="N551" i="1"/>
  <c r="Q551" i="1" s="1"/>
  <c r="N550" i="1"/>
  <c r="Q550" i="1" s="1"/>
  <c r="N549" i="1"/>
  <c r="Q549" i="1" s="1"/>
  <c r="N548" i="1"/>
  <c r="Q548" i="1" s="1"/>
  <c r="N547" i="1"/>
  <c r="Q547" i="1" s="1"/>
  <c r="N546" i="1"/>
  <c r="Q546" i="1" s="1"/>
  <c r="N545" i="1"/>
  <c r="Q545" i="1" s="1"/>
  <c r="N544" i="1"/>
  <c r="Q544" i="1" s="1"/>
  <c r="N543" i="1"/>
  <c r="Q543" i="1" s="1"/>
  <c r="N542" i="1"/>
  <c r="Q542" i="1" s="1"/>
  <c r="N541" i="1"/>
  <c r="Q541" i="1" s="1"/>
  <c r="N540" i="1"/>
  <c r="Q540" i="1" s="1"/>
  <c r="N539" i="1"/>
  <c r="Q539" i="1" s="1"/>
  <c r="N538" i="1"/>
  <c r="Q538" i="1" s="1"/>
  <c r="N537" i="1"/>
  <c r="Q537" i="1" s="1"/>
  <c r="N536" i="1"/>
  <c r="Q536" i="1" s="1"/>
  <c r="N535" i="1"/>
  <c r="Q535" i="1" s="1"/>
  <c r="N534" i="1"/>
  <c r="Q534" i="1" s="1"/>
  <c r="N533" i="1"/>
  <c r="Q533" i="1" s="1"/>
  <c r="N532" i="1"/>
  <c r="Q532" i="1" s="1"/>
  <c r="N531" i="1"/>
  <c r="Q531" i="1" s="1"/>
  <c r="N530" i="1"/>
  <c r="Q530" i="1" s="1"/>
  <c r="N529" i="1"/>
  <c r="Q529" i="1" s="1"/>
  <c r="N528" i="1"/>
  <c r="Q528" i="1" s="1"/>
  <c r="N527" i="1"/>
  <c r="Q527" i="1" s="1"/>
  <c r="N526" i="1"/>
  <c r="Q526" i="1" s="1"/>
  <c r="N525" i="1"/>
  <c r="Q525" i="1" s="1"/>
  <c r="N524" i="1"/>
  <c r="Q524" i="1" s="1"/>
  <c r="N523" i="1"/>
  <c r="Q523" i="1" s="1"/>
  <c r="N522" i="1"/>
  <c r="Q522" i="1" s="1"/>
  <c r="N521" i="1"/>
  <c r="Q521" i="1" s="1"/>
  <c r="N520" i="1"/>
  <c r="Q520" i="1" s="1"/>
  <c r="N519" i="1"/>
  <c r="Q519" i="1" s="1"/>
  <c r="N518" i="1"/>
  <c r="Q518" i="1" s="1"/>
  <c r="N517" i="1"/>
  <c r="Q517" i="1" s="1"/>
  <c r="N516" i="1"/>
  <c r="Q516" i="1" s="1"/>
  <c r="N515" i="1"/>
  <c r="Q515" i="1" s="1"/>
  <c r="N514" i="1"/>
  <c r="Q514" i="1" s="1"/>
  <c r="N513" i="1"/>
  <c r="Q513" i="1" s="1"/>
  <c r="N512" i="1"/>
  <c r="Q512" i="1" s="1"/>
  <c r="N511" i="1"/>
  <c r="Q511" i="1" s="1"/>
  <c r="N510" i="1"/>
  <c r="Q510" i="1" s="1"/>
  <c r="N509" i="1"/>
  <c r="Q509" i="1" s="1"/>
  <c r="N508" i="1"/>
  <c r="Q508" i="1" s="1"/>
  <c r="N507" i="1"/>
  <c r="Q507" i="1" s="1"/>
  <c r="N506" i="1"/>
  <c r="Q506" i="1" s="1"/>
  <c r="N505" i="1"/>
  <c r="Q505" i="1" s="1"/>
  <c r="N504" i="1"/>
  <c r="Q504" i="1" s="1"/>
  <c r="N503" i="1"/>
  <c r="Q503" i="1" s="1"/>
  <c r="N502" i="1"/>
  <c r="Q502" i="1" s="1"/>
  <c r="N501" i="1"/>
  <c r="Q501" i="1" s="1"/>
  <c r="N500" i="1"/>
  <c r="Q500" i="1" s="1"/>
  <c r="N499" i="1"/>
  <c r="Q499" i="1" s="1"/>
  <c r="N498" i="1"/>
  <c r="Q498" i="1" s="1"/>
  <c r="N497" i="1"/>
  <c r="Q497" i="1" s="1"/>
  <c r="N496" i="1"/>
  <c r="Q496" i="1" s="1"/>
  <c r="N495" i="1"/>
  <c r="Q495" i="1" s="1"/>
  <c r="N494" i="1"/>
  <c r="Q494" i="1" s="1"/>
  <c r="N493" i="1"/>
  <c r="Q493" i="1" s="1"/>
  <c r="N492" i="1"/>
  <c r="Q492" i="1" s="1"/>
  <c r="N491" i="1"/>
  <c r="Q491" i="1" s="1"/>
  <c r="N490" i="1"/>
  <c r="Q490" i="1" s="1"/>
  <c r="N489" i="1"/>
  <c r="Q489" i="1" s="1"/>
  <c r="N488" i="1"/>
  <c r="Q488" i="1" s="1"/>
  <c r="N487" i="1"/>
  <c r="Q487" i="1" s="1"/>
  <c r="N486" i="1"/>
  <c r="Q486" i="1" s="1"/>
  <c r="N485" i="1"/>
  <c r="Q485" i="1" s="1"/>
  <c r="N484" i="1"/>
  <c r="Q484" i="1" s="1"/>
  <c r="N483" i="1"/>
  <c r="Q483" i="1" s="1"/>
  <c r="N482" i="1"/>
  <c r="Q482" i="1" s="1"/>
  <c r="N481" i="1"/>
  <c r="Q481" i="1" s="1"/>
  <c r="N480" i="1"/>
  <c r="Q480" i="1" s="1"/>
  <c r="N479" i="1"/>
  <c r="Q479" i="1" s="1"/>
  <c r="N478" i="1"/>
  <c r="Q478" i="1" s="1"/>
  <c r="N477" i="1"/>
  <c r="Q477" i="1" s="1"/>
  <c r="N476" i="1"/>
  <c r="Q476" i="1" s="1"/>
  <c r="N475" i="1"/>
  <c r="Q475" i="1" s="1"/>
  <c r="N474" i="1"/>
  <c r="Q474" i="1" s="1"/>
  <c r="N473" i="1"/>
  <c r="Q473" i="1" s="1"/>
  <c r="N472" i="1"/>
  <c r="Q472" i="1" s="1"/>
  <c r="N471" i="1"/>
  <c r="Q471" i="1" s="1"/>
  <c r="N470" i="1"/>
  <c r="Q470" i="1" s="1"/>
  <c r="N469" i="1"/>
  <c r="Q469" i="1" s="1"/>
  <c r="N468" i="1"/>
  <c r="Q468" i="1" s="1"/>
  <c r="N467" i="1"/>
  <c r="Q467" i="1" s="1"/>
  <c r="N466" i="1"/>
  <c r="Q466" i="1" s="1"/>
  <c r="N465" i="1"/>
  <c r="Q465" i="1" s="1"/>
  <c r="N464" i="1"/>
  <c r="Q464" i="1" s="1"/>
  <c r="N463" i="1"/>
  <c r="Q463" i="1" s="1"/>
  <c r="N462" i="1"/>
  <c r="Q462" i="1" s="1"/>
  <c r="N461" i="1"/>
  <c r="Q461" i="1" s="1"/>
  <c r="N460" i="1"/>
  <c r="Q460" i="1" s="1"/>
  <c r="N459" i="1"/>
  <c r="Q459" i="1" s="1"/>
  <c r="N458" i="1"/>
  <c r="Q458" i="1" s="1"/>
  <c r="N457" i="1"/>
  <c r="Q457" i="1" s="1"/>
  <c r="N456" i="1"/>
  <c r="Q456" i="1" s="1"/>
  <c r="N455" i="1"/>
  <c r="Q455" i="1" s="1"/>
  <c r="N454" i="1"/>
  <c r="Q454" i="1" s="1"/>
  <c r="N453" i="1"/>
  <c r="Q453" i="1" s="1"/>
  <c r="N452" i="1"/>
  <c r="Q452" i="1" s="1"/>
  <c r="N451" i="1"/>
  <c r="Q451" i="1" s="1"/>
  <c r="N450" i="1"/>
  <c r="Q450" i="1" s="1"/>
  <c r="N449" i="1"/>
  <c r="Q449" i="1" s="1"/>
  <c r="N448" i="1"/>
  <c r="Q448" i="1" s="1"/>
  <c r="N447" i="1"/>
  <c r="Q447" i="1" s="1"/>
  <c r="N446" i="1"/>
  <c r="Q446" i="1" s="1"/>
  <c r="N445" i="1"/>
  <c r="Q445" i="1" s="1"/>
  <c r="N444" i="1"/>
  <c r="Q444" i="1" s="1"/>
  <c r="N443" i="1"/>
  <c r="Q443" i="1" s="1"/>
  <c r="N442" i="1"/>
  <c r="Q442" i="1" s="1"/>
  <c r="N441" i="1"/>
  <c r="Q441" i="1" s="1"/>
  <c r="N440" i="1"/>
  <c r="Q440" i="1" s="1"/>
  <c r="N439" i="1"/>
  <c r="Q439" i="1" s="1"/>
  <c r="N438" i="1"/>
  <c r="Q438" i="1" s="1"/>
  <c r="N437" i="1"/>
  <c r="Q437" i="1" s="1"/>
  <c r="N436" i="1"/>
  <c r="Q436" i="1" s="1"/>
  <c r="N435" i="1"/>
  <c r="Q435" i="1" s="1"/>
  <c r="N434" i="1"/>
  <c r="Q434" i="1" s="1"/>
  <c r="N433" i="1"/>
  <c r="Q433" i="1" s="1"/>
  <c r="N432" i="1"/>
  <c r="Q432" i="1" s="1"/>
  <c r="N431" i="1"/>
  <c r="Q431" i="1" s="1"/>
  <c r="N430" i="1"/>
  <c r="Q430" i="1" s="1"/>
  <c r="N429" i="1"/>
  <c r="Q429" i="1" s="1"/>
  <c r="N428" i="1"/>
  <c r="Q428" i="1" s="1"/>
  <c r="N427" i="1"/>
  <c r="Q427" i="1" s="1"/>
  <c r="N426" i="1"/>
  <c r="Q426" i="1" s="1"/>
  <c r="N425" i="1"/>
  <c r="Q425" i="1" s="1"/>
  <c r="N424" i="1"/>
  <c r="Q424" i="1" s="1"/>
  <c r="N423" i="1"/>
  <c r="Q423" i="1" s="1"/>
  <c r="N422" i="1"/>
  <c r="Q422" i="1" s="1"/>
  <c r="N421" i="1"/>
  <c r="Q421" i="1" s="1"/>
  <c r="N420" i="1"/>
  <c r="Q420" i="1" s="1"/>
  <c r="N419" i="1"/>
  <c r="Q419" i="1" s="1"/>
  <c r="N418" i="1"/>
  <c r="Q418" i="1" s="1"/>
  <c r="N417" i="1"/>
  <c r="Q417" i="1" s="1"/>
  <c r="N416" i="1"/>
  <c r="Q416" i="1" s="1"/>
  <c r="N415" i="1"/>
  <c r="Q415" i="1" s="1"/>
  <c r="N414" i="1"/>
  <c r="Q414" i="1" s="1"/>
  <c r="N413" i="1"/>
  <c r="Q413" i="1" s="1"/>
  <c r="N412" i="1"/>
  <c r="Q412" i="1" s="1"/>
  <c r="N411" i="1"/>
  <c r="Q411" i="1" s="1"/>
  <c r="N410" i="1"/>
  <c r="Q410" i="1" s="1"/>
  <c r="N409" i="1"/>
  <c r="Q409" i="1" s="1"/>
  <c r="N408" i="1"/>
  <c r="Q408" i="1" s="1"/>
  <c r="N407" i="1"/>
  <c r="Q407" i="1" s="1"/>
  <c r="N406" i="1"/>
  <c r="Q406" i="1" s="1"/>
  <c r="N405" i="1"/>
  <c r="Q405" i="1" s="1"/>
  <c r="N404" i="1"/>
  <c r="Q404" i="1" s="1"/>
  <c r="N403" i="1"/>
  <c r="Q403" i="1" s="1"/>
  <c r="N402" i="1"/>
  <c r="Q402" i="1" s="1"/>
  <c r="N401" i="1"/>
  <c r="Q401" i="1" s="1"/>
  <c r="N400" i="1"/>
  <c r="Q400" i="1" s="1"/>
  <c r="N399" i="1"/>
  <c r="Q399" i="1" s="1"/>
  <c r="N398" i="1"/>
  <c r="Q398" i="1" s="1"/>
  <c r="N397" i="1"/>
  <c r="Q397" i="1" s="1"/>
  <c r="N396" i="1"/>
  <c r="Q396" i="1" s="1"/>
  <c r="N395" i="1"/>
  <c r="Q395" i="1" s="1"/>
  <c r="N394" i="1"/>
  <c r="Q394" i="1" s="1"/>
  <c r="N393" i="1"/>
  <c r="Q393" i="1" s="1"/>
  <c r="N392" i="1"/>
  <c r="Q392" i="1" s="1"/>
  <c r="N391" i="1"/>
  <c r="Q391" i="1" s="1"/>
  <c r="N390" i="1"/>
  <c r="Q390" i="1" s="1"/>
  <c r="N389" i="1"/>
  <c r="Q389" i="1" s="1"/>
  <c r="N388" i="1"/>
  <c r="Q388" i="1" s="1"/>
  <c r="N387" i="1"/>
  <c r="Q387" i="1" s="1"/>
  <c r="N386" i="1"/>
  <c r="Q386" i="1" s="1"/>
  <c r="N385" i="1"/>
  <c r="Q385" i="1" s="1"/>
  <c r="N384" i="1"/>
  <c r="Q384" i="1" s="1"/>
  <c r="N383" i="1"/>
  <c r="Q383" i="1" s="1"/>
  <c r="N382" i="1"/>
  <c r="Q382" i="1" s="1"/>
  <c r="N381" i="1"/>
  <c r="Q381" i="1" s="1"/>
  <c r="N380" i="1"/>
  <c r="Q380" i="1" s="1"/>
  <c r="N379" i="1"/>
  <c r="Q379" i="1" s="1"/>
  <c r="N378" i="1"/>
  <c r="Q378" i="1" s="1"/>
  <c r="N377" i="1"/>
  <c r="Q377" i="1" s="1"/>
  <c r="N376" i="1"/>
  <c r="Q376" i="1" s="1"/>
  <c r="N375" i="1"/>
  <c r="Q375" i="1" s="1"/>
  <c r="N374" i="1"/>
  <c r="Q374" i="1" s="1"/>
  <c r="N373" i="1"/>
  <c r="Q373" i="1" s="1"/>
  <c r="N372" i="1"/>
  <c r="Q372" i="1" s="1"/>
  <c r="N371" i="1"/>
  <c r="Q371" i="1" s="1"/>
  <c r="N370" i="1"/>
  <c r="Q370" i="1" s="1"/>
  <c r="N369" i="1"/>
  <c r="Q369" i="1" s="1"/>
  <c r="N368" i="1"/>
  <c r="Q368" i="1" s="1"/>
  <c r="N367" i="1"/>
  <c r="Q367" i="1" s="1"/>
  <c r="N366" i="1"/>
  <c r="Q366" i="1" s="1"/>
  <c r="N365" i="1"/>
  <c r="Q365" i="1" s="1"/>
  <c r="N364" i="1"/>
  <c r="Q364" i="1" s="1"/>
  <c r="N363" i="1"/>
  <c r="Q363" i="1" s="1"/>
  <c r="N362" i="1"/>
  <c r="Q362" i="1" s="1"/>
  <c r="N361" i="1"/>
  <c r="Q361" i="1" s="1"/>
  <c r="N360" i="1"/>
  <c r="Q360" i="1" s="1"/>
  <c r="N359" i="1"/>
  <c r="Q359" i="1" s="1"/>
  <c r="N358" i="1"/>
  <c r="Q358" i="1" s="1"/>
  <c r="N357" i="1"/>
  <c r="Q357" i="1" s="1"/>
  <c r="N356" i="1"/>
  <c r="Q356" i="1" s="1"/>
  <c r="N355" i="1"/>
  <c r="Q355" i="1" s="1"/>
  <c r="N354" i="1"/>
  <c r="Q354" i="1" s="1"/>
  <c r="N353" i="1"/>
  <c r="Q353" i="1" s="1"/>
  <c r="N352" i="1"/>
  <c r="Q352" i="1" s="1"/>
  <c r="N351" i="1"/>
  <c r="Q351" i="1" s="1"/>
  <c r="N350" i="1"/>
  <c r="Q350" i="1" s="1"/>
  <c r="N349" i="1"/>
  <c r="Q349" i="1" s="1"/>
  <c r="N348" i="1"/>
  <c r="Q348" i="1" s="1"/>
  <c r="N347" i="1"/>
  <c r="Q347" i="1" s="1"/>
  <c r="N346" i="1"/>
  <c r="Q346" i="1" s="1"/>
  <c r="N345" i="1"/>
  <c r="Q345" i="1" s="1"/>
  <c r="N344" i="1"/>
  <c r="Q344" i="1" s="1"/>
  <c r="N343" i="1"/>
  <c r="Q343" i="1" s="1"/>
  <c r="N342" i="1"/>
  <c r="Q342" i="1" s="1"/>
  <c r="N341" i="1"/>
  <c r="Q341" i="1" s="1"/>
  <c r="N340" i="1"/>
  <c r="Q340" i="1" s="1"/>
  <c r="N339" i="1"/>
  <c r="Q339" i="1" s="1"/>
  <c r="N338" i="1"/>
  <c r="Q338" i="1" s="1"/>
  <c r="N337" i="1"/>
  <c r="Q337" i="1" s="1"/>
  <c r="N336" i="1"/>
  <c r="Q336" i="1" s="1"/>
  <c r="N335" i="1"/>
  <c r="Q335" i="1" s="1"/>
  <c r="N334" i="1"/>
  <c r="Q334" i="1" s="1"/>
  <c r="N333" i="1"/>
  <c r="Q333" i="1" s="1"/>
  <c r="N332" i="1"/>
  <c r="Q332" i="1" s="1"/>
  <c r="N331" i="1"/>
  <c r="Q331" i="1" s="1"/>
  <c r="N330" i="1"/>
  <c r="Q330" i="1" s="1"/>
  <c r="N329" i="1"/>
  <c r="Q329" i="1" s="1"/>
  <c r="N328" i="1"/>
  <c r="Q328" i="1" s="1"/>
  <c r="N327" i="1"/>
  <c r="Q327" i="1" s="1"/>
  <c r="N326" i="1"/>
  <c r="Q326" i="1" s="1"/>
  <c r="N325" i="1"/>
  <c r="Q325" i="1" s="1"/>
  <c r="N324" i="1"/>
  <c r="Q324" i="1" s="1"/>
  <c r="N323" i="1"/>
  <c r="Q323" i="1" s="1"/>
  <c r="N322" i="1"/>
  <c r="Q322" i="1" s="1"/>
  <c r="N321" i="1"/>
  <c r="Q321" i="1" s="1"/>
  <c r="N320" i="1"/>
  <c r="Q320" i="1" s="1"/>
  <c r="N319" i="1"/>
  <c r="Q319" i="1" s="1"/>
  <c r="N318" i="1"/>
  <c r="Q318" i="1" s="1"/>
  <c r="N317" i="1"/>
  <c r="Q317" i="1" s="1"/>
  <c r="N316" i="1"/>
  <c r="Q316" i="1" s="1"/>
  <c r="N315" i="1"/>
  <c r="Q315" i="1" s="1"/>
  <c r="N314" i="1"/>
  <c r="Q314" i="1" s="1"/>
  <c r="N313" i="1"/>
  <c r="Q313" i="1" s="1"/>
  <c r="N312" i="1"/>
  <c r="Q312" i="1" s="1"/>
  <c r="N311" i="1"/>
  <c r="Q311" i="1" s="1"/>
  <c r="N310" i="1"/>
  <c r="Q310" i="1" s="1"/>
  <c r="N309" i="1"/>
  <c r="Q309" i="1" s="1"/>
  <c r="N308" i="1"/>
  <c r="Q308" i="1" s="1"/>
  <c r="N307" i="1"/>
  <c r="Q307" i="1" s="1"/>
  <c r="N306" i="1"/>
  <c r="Q306" i="1" s="1"/>
  <c r="N305" i="1"/>
  <c r="Q305" i="1" s="1"/>
  <c r="N304" i="1"/>
  <c r="Q304" i="1" s="1"/>
  <c r="N303" i="1"/>
  <c r="Q303" i="1" s="1"/>
  <c r="N302" i="1"/>
  <c r="Q302" i="1" s="1"/>
  <c r="N301" i="1"/>
  <c r="Q301" i="1" s="1"/>
  <c r="N300" i="1"/>
  <c r="Q300" i="1" s="1"/>
  <c r="N299" i="1"/>
  <c r="Q299" i="1" s="1"/>
  <c r="N298" i="1"/>
  <c r="Q298" i="1" s="1"/>
  <c r="N297" i="1"/>
  <c r="Q297" i="1" s="1"/>
  <c r="N296" i="1"/>
  <c r="Q296" i="1" s="1"/>
  <c r="N295" i="1"/>
  <c r="Q295" i="1" s="1"/>
  <c r="N294" i="1"/>
  <c r="Q294" i="1" s="1"/>
  <c r="N293" i="1"/>
  <c r="Q293" i="1" s="1"/>
  <c r="N292" i="1"/>
  <c r="Q292" i="1" s="1"/>
  <c r="N291" i="1"/>
  <c r="Q291" i="1" s="1"/>
  <c r="N290" i="1"/>
  <c r="Q290" i="1" s="1"/>
  <c r="N289" i="1"/>
  <c r="Q289" i="1" s="1"/>
  <c r="N288" i="1"/>
  <c r="Q288" i="1" s="1"/>
  <c r="N287" i="1"/>
  <c r="Q287" i="1" s="1"/>
  <c r="N286" i="1"/>
  <c r="Q286" i="1" s="1"/>
  <c r="N285" i="1"/>
  <c r="Q285" i="1" s="1"/>
  <c r="N284" i="1"/>
  <c r="Q284" i="1" s="1"/>
  <c r="N283" i="1"/>
  <c r="Q283" i="1" s="1"/>
  <c r="N282" i="1"/>
  <c r="Q282" i="1" s="1"/>
  <c r="N281" i="1"/>
  <c r="Q281" i="1" s="1"/>
  <c r="N280" i="1"/>
  <c r="Q280" i="1" s="1"/>
  <c r="N279" i="1"/>
  <c r="Q279" i="1" s="1"/>
  <c r="N278" i="1"/>
  <c r="Q278" i="1" s="1"/>
  <c r="N277" i="1"/>
  <c r="Q277" i="1" s="1"/>
  <c r="N276" i="1"/>
  <c r="Q276" i="1" s="1"/>
  <c r="N275" i="1"/>
  <c r="Q275" i="1" s="1"/>
  <c r="N274" i="1"/>
  <c r="Q274" i="1" s="1"/>
  <c r="N273" i="1"/>
  <c r="Q273" i="1" s="1"/>
  <c r="N272" i="1"/>
  <c r="Q272" i="1" s="1"/>
  <c r="N271" i="1"/>
  <c r="Q271" i="1" s="1"/>
  <c r="N270" i="1"/>
  <c r="Q270" i="1" s="1"/>
  <c r="N269" i="1"/>
  <c r="Q269" i="1" s="1"/>
  <c r="N268" i="1"/>
  <c r="Q268" i="1" s="1"/>
  <c r="N267" i="1"/>
  <c r="Q267" i="1" s="1"/>
  <c r="N266" i="1"/>
  <c r="Q266" i="1" s="1"/>
  <c r="N265" i="1"/>
  <c r="Q265" i="1" s="1"/>
  <c r="N264" i="1"/>
  <c r="Q264" i="1" s="1"/>
  <c r="N263" i="1"/>
  <c r="Q263" i="1" s="1"/>
  <c r="N262" i="1"/>
  <c r="Q262" i="1" s="1"/>
  <c r="N261" i="1"/>
  <c r="Q261" i="1" s="1"/>
  <c r="N260" i="1"/>
  <c r="Q260" i="1" s="1"/>
  <c r="N259" i="1"/>
  <c r="Q259" i="1" s="1"/>
  <c r="N258" i="1"/>
  <c r="Q258" i="1" s="1"/>
  <c r="N257" i="1"/>
  <c r="Q257" i="1" s="1"/>
  <c r="N256" i="1"/>
  <c r="Q256" i="1" s="1"/>
  <c r="N255" i="1"/>
  <c r="Q255" i="1" s="1"/>
  <c r="N254" i="1"/>
  <c r="Q254" i="1" s="1"/>
  <c r="N253" i="1"/>
  <c r="Q253" i="1" s="1"/>
  <c r="N252" i="1"/>
  <c r="Q252" i="1" s="1"/>
  <c r="N251" i="1"/>
  <c r="Q251" i="1" s="1"/>
  <c r="N250" i="1"/>
  <c r="Q250" i="1" s="1"/>
  <c r="N249" i="1"/>
  <c r="Q249" i="1" s="1"/>
  <c r="N248" i="1"/>
  <c r="Q248" i="1" s="1"/>
  <c r="N247" i="1"/>
  <c r="Q247" i="1" s="1"/>
  <c r="N246" i="1"/>
  <c r="Q246" i="1" s="1"/>
  <c r="N245" i="1"/>
  <c r="Q245" i="1" s="1"/>
  <c r="N244" i="1"/>
  <c r="Q244" i="1" s="1"/>
  <c r="N243" i="1"/>
  <c r="Q243" i="1" s="1"/>
  <c r="N242" i="1"/>
  <c r="Q242" i="1" s="1"/>
  <c r="N241" i="1"/>
  <c r="Q241" i="1" s="1"/>
  <c r="N240" i="1"/>
  <c r="Q240" i="1" s="1"/>
  <c r="N239" i="1"/>
  <c r="Q239" i="1" s="1"/>
  <c r="N238" i="1"/>
  <c r="Q238" i="1" s="1"/>
  <c r="N237" i="1"/>
  <c r="Q237" i="1" s="1"/>
  <c r="N236" i="1"/>
  <c r="Q236" i="1" s="1"/>
  <c r="N235" i="1"/>
  <c r="Q235" i="1" s="1"/>
  <c r="N234" i="1"/>
  <c r="Q234" i="1" s="1"/>
  <c r="N233" i="1"/>
  <c r="Q233" i="1" s="1"/>
  <c r="N232" i="1"/>
  <c r="Q232" i="1" s="1"/>
  <c r="N231" i="1"/>
  <c r="Q231" i="1" s="1"/>
  <c r="N230" i="1"/>
  <c r="Q230" i="1" s="1"/>
  <c r="N229" i="1"/>
  <c r="Q229" i="1" s="1"/>
  <c r="N228" i="1"/>
  <c r="Q228" i="1" s="1"/>
  <c r="N227" i="1"/>
  <c r="Q227" i="1" s="1"/>
  <c r="N226" i="1"/>
  <c r="Q226" i="1" s="1"/>
  <c r="N225" i="1"/>
  <c r="Q225" i="1" s="1"/>
  <c r="N224" i="1"/>
  <c r="Q224" i="1" s="1"/>
  <c r="N223" i="1"/>
  <c r="Q223" i="1" s="1"/>
  <c r="N222" i="1"/>
  <c r="Q222" i="1" s="1"/>
  <c r="N221" i="1"/>
  <c r="Q221" i="1" s="1"/>
  <c r="N220" i="1"/>
  <c r="Q220" i="1" s="1"/>
  <c r="N219" i="1"/>
  <c r="Q219" i="1" s="1"/>
  <c r="N218" i="1"/>
  <c r="Q218" i="1" s="1"/>
  <c r="N217" i="1"/>
  <c r="Q217" i="1" s="1"/>
  <c r="N216" i="1"/>
  <c r="Q216" i="1" s="1"/>
  <c r="N215" i="1"/>
  <c r="Q215" i="1" s="1"/>
  <c r="N214" i="1"/>
  <c r="Q214" i="1" s="1"/>
  <c r="N213" i="1"/>
  <c r="Q213" i="1" s="1"/>
  <c r="N212" i="1"/>
  <c r="Q212" i="1" s="1"/>
  <c r="N211" i="1"/>
  <c r="Q211" i="1" s="1"/>
  <c r="N210" i="1"/>
  <c r="Q210" i="1" s="1"/>
  <c r="N209" i="1"/>
  <c r="Q209" i="1" s="1"/>
  <c r="N208" i="1"/>
  <c r="Q208" i="1" s="1"/>
  <c r="N207" i="1"/>
  <c r="Q207" i="1" s="1"/>
  <c r="N206" i="1"/>
  <c r="Q206" i="1" s="1"/>
  <c r="N205" i="1"/>
  <c r="Q205" i="1" s="1"/>
  <c r="N204" i="1"/>
  <c r="Q204" i="1" s="1"/>
  <c r="N203" i="1"/>
  <c r="Q203" i="1" s="1"/>
  <c r="N202" i="1"/>
  <c r="Q202" i="1" s="1"/>
  <c r="N201" i="1"/>
  <c r="Q201" i="1" s="1"/>
  <c r="N200" i="1"/>
  <c r="Q200" i="1" s="1"/>
  <c r="N199" i="1"/>
  <c r="Q199" i="1" s="1"/>
  <c r="N198" i="1"/>
  <c r="Q198" i="1" s="1"/>
  <c r="N197" i="1"/>
  <c r="Q197" i="1" s="1"/>
  <c r="N196" i="1"/>
  <c r="Q196" i="1" s="1"/>
  <c r="N195" i="1"/>
  <c r="Q195" i="1" s="1"/>
  <c r="N194" i="1"/>
  <c r="Q194" i="1" s="1"/>
  <c r="N193" i="1"/>
  <c r="Q193" i="1" s="1"/>
  <c r="N192" i="1"/>
  <c r="Q192" i="1" s="1"/>
  <c r="N191" i="1"/>
  <c r="Q191" i="1" s="1"/>
  <c r="N190" i="1"/>
  <c r="Q190" i="1" s="1"/>
  <c r="N189" i="1"/>
  <c r="Q189" i="1" s="1"/>
  <c r="N188" i="1"/>
  <c r="Q188" i="1" s="1"/>
  <c r="N187" i="1"/>
  <c r="Q187" i="1" s="1"/>
  <c r="N186" i="1"/>
  <c r="Q186" i="1" s="1"/>
  <c r="N185" i="1"/>
  <c r="Q185" i="1" s="1"/>
  <c r="N184" i="1"/>
  <c r="Q184" i="1" s="1"/>
  <c r="N183" i="1"/>
  <c r="Q183" i="1" s="1"/>
  <c r="N182" i="1"/>
  <c r="Q182" i="1" s="1"/>
  <c r="N181" i="1"/>
  <c r="Q181" i="1" s="1"/>
  <c r="N180" i="1"/>
  <c r="Q180" i="1" s="1"/>
  <c r="N179" i="1"/>
  <c r="Q179" i="1" s="1"/>
  <c r="N178" i="1"/>
  <c r="Q178" i="1" s="1"/>
  <c r="N177" i="1"/>
  <c r="Q177" i="1" s="1"/>
  <c r="N176" i="1"/>
  <c r="Q176" i="1" s="1"/>
  <c r="N175" i="1"/>
  <c r="Q175" i="1" s="1"/>
  <c r="N174" i="1"/>
  <c r="Q174" i="1" s="1"/>
  <c r="N173" i="1"/>
  <c r="Q173" i="1" s="1"/>
  <c r="N172" i="1"/>
  <c r="Q172" i="1" s="1"/>
  <c r="N171" i="1"/>
  <c r="Q171" i="1" s="1"/>
  <c r="N170" i="1"/>
  <c r="Q170" i="1" s="1"/>
  <c r="N169" i="1"/>
  <c r="Q169" i="1" s="1"/>
  <c r="N168" i="1"/>
  <c r="Q168" i="1" s="1"/>
  <c r="N167" i="1"/>
  <c r="Q167" i="1" s="1"/>
  <c r="N166" i="1"/>
  <c r="Q166" i="1" s="1"/>
  <c r="N3087" i="1"/>
  <c r="Q3087" i="1" s="1"/>
  <c r="N3086" i="1"/>
  <c r="Q3086" i="1" s="1"/>
  <c r="N3085" i="1"/>
  <c r="Q3085" i="1" s="1"/>
  <c r="N3084" i="1"/>
  <c r="Q3084" i="1" s="1"/>
  <c r="N3083" i="1"/>
  <c r="Q3083" i="1" s="1"/>
  <c r="N3082" i="1"/>
  <c r="Q3082" i="1" s="1"/>
  <c r="N3081" i="1"/>
  <c r="Q3081" i="1" s="1"/>
  <c r="N3080" i="1"/>
  <c r="Q3080" i="1" s="1"/>
  <c r="N3079" i="1"/>
  <c r="Q3079" i="1" s="1"/>
  <c r="N3078" i="1"/>
  <c r="Q3078" i="1" s="1"/>
  <c r="N3077" i="1"/>
  <c r="Q3077" i="1" s="1"/>
  <c r="N3076" i="1"/>
  <c r="Q3076" i="1" s="1"/>
  <c r="N3075" i="1"/>
  <c r="Q3075" i="1" s="1"/>
  <c r="N3074" i="1"/>
  <c r="Q3074" i="1" s="1"/>
  <c r="N3073" i="1"/>
  <c r="Q3073" i="1" s="1"/>
  <c r="N3072" i="1"/>
  <c r="Q3072" i="1" s="1"/>
  <c r="N3071" i="1"/>
  <c r="Q3071" i="1" s="1"/>
  <c r="N3070" i="1"/>
  <c r="Q3070" i="1" s="1"/>
  <c r="N3069" i="1"/>
  <c r="Q3069" i="1" s="1"/>
  <c r="N3068" i="1"/>
  <c r="Q3068" i="1" s="1"/>
  <c r="N3067" i="1"/>
  <c r="Q3067" i="1" s="1"/>
  <c r="N3066" i="1"/>
  <c r="Q3066" i="1" s="1"/>
  <c r="N3065" i="1"/>
  <c r="Q3065" i="1" s="1"/>
  <c r="N3064" i="1"/>
  <c r="Q3064" i="1" s="1"/>
  <c r="N3063" i="1"/>
  <c r="Q3063" i="1" s="1"/>
  <c r="N3062" i="1"/>
  <c r="Q3062" i="1" s="1"/>
  <c r="N3061" i="1"/>
  <c r="Q3061" i="1" s="1"/>
  <c r="N3060" i="1"/>
  <c r="Q3060" i="1" s="1"/>
  <c r="N3059" i="1"/>
  <c r="Q3059" i="1" s="1"/>
  <c r="N3058" i="1"/>
  <c r="Q3058" i="1" s="1"/>
  <c r="N3057" i="1"/>
  <c r="Q3057" i="1" s="1"/>
  <c r="N3056" i="1"/>
  <c r="Q3056" i="1" s="1"/>
  <c r="N3055" i="1"/>
  <c r="Q3055" i="1" s="1"/>
  <c r="N3054" i="1"/>
  <c r="Q3054" i="1" s="1"/>
  <c r="N3053" i="1"/>
  <c r="Q3053" i="1" s="1"/>
  <c r="N3052" i="1"/>
  <c r="Q3052" i="1" s="1"/>
  <c r="N3051" i="1"/>
  <c r="Q3051" i="1" s="1"/>
  <c r="N3050" i="1"/>
  <c r="Q3050" i="1" s="1"/>
  <c r="N3049" i="1"/>
  <c r="Q3049" i="1" s="1"/>
  <c r="N3048" i="1"/>
  <c r="Q3048" i="1" s="1"/>
  <c r="N3047" i="1"/>
  <c r="Q3047" i="1" s="1"/>
  <c r="N3046" i="1"/>
  <c r="Q3046" i="1" s="1"/>
  <c r="N3045" i="1"/>
  <c r="Q3045" i="1" s="1"/>
  <c r="N3044" i="1"/>
  <c r="Q3044" i="1" s="1"/>
  <c r="N3043" i="1"/>
  <c r="Q3043" i="1" s="1"/>
  <c r="N3042" i="1"/>
  <c r="Q3042" i="1" s="1"/>
  <c r="N3041" i="1"/>
  <c r="Q3041" i="1" s="1"/>
  <c r="N3040" i="1"/>
  <c r="Q3040" i="1" s="1"/>
  <c r="N3039" i="1"/>
  <c r="Q3039" i="1" s="1"/>
  <c r="N3038" i="1"/>
  <c r="Q3038" i="1" s="1"/>
  <c r="N3037" i="1"/>
  <c r="Q3037" i="1" s="1"/>
  <c r="N3036" i="1"/>
  <c r="Q3036" i="1" s="1"/>
  <c r="N3035" i="1"/>
  <c r="Q3035" i="1" s="1"/>
  <c r="N3034" i="1"/>
  <c r="Q3034" i="1" s="1"/>
  <c r="N3033" i="1"/>
  <c r="Q3033" i="1" s="1"/>
  <c r="N3032" i="1"/>
  <c r="Q3032" i="1" s="1"/>
  <c r="N3031" i="1"/>
  <c r="Q3031" i="1" s="1"/>
  <c r="N3030" i="1"/>
  <c r="Q3030" i="1" s="1"/>
  <c r="N3029" i="1"/>
  <c r="Q3029" i="1" s="1"/>
  <c r="N3028" i="1"/>
  <c r="Q3028" i="1" s="1"/>
  <c r="N3027" i="1"/>
  <c r="Q3027" i="1" s="1"/>
  <c r="N3026" i="1"/>
  <c r="Q3026" i="1" s="1"/>
  <c r="N3025" i="1"/>
  <c r="Q3025" i="1" s="1"/>
  <c r="N3024" i="1"/>
  <c r="Q3024" i="1" s="1"/>
  <c r="N3023" i="1"/>
  <c r="Q3023" i="1" s="1"/>
  <c r="N3022" i="1"/>
  <c r="Q3022" i="1" s="1"/>
  <c r="N3021" i="1"/>
  <c r="Q3021" i="1" s="1"/>
  <c r="N3020" i="1"/>
  <c r="Q3020" i="1" s="1"/>
  <c r="N3019" i="1"/>
  <c r="Q3019" i="1" s="1"/>
  <c r="N3018" i="1"/>
  <c r="Q3018" i="1" s="1"/>
  <c r="N3017" i="1"/>
  <c r="Q3017" i="1" s="1"/>
  <c r="N3016" i="1"/>
  <c r="Q3016" i="1" s="1"/>
  <c r="N3015" i="1"/>
  <c r="Q3015" i="1" s="1"/>
  <c r="N3014" i="1"/>
  <c r="Q3014" i="1" s="1"/>
  <c r="N3013" i="1"/>
  <c r="Q3013" i="1" s="1"/>
  <c r="N3012" i="1"/>
  <c r="Q3012" i="1" s="1"/>
  <c r="N3011" i="1"/>
  <c r="Q3011" i="1" s="1"/>
  <c r="N3010" i="1"/>
  <c r="Q3010" i="1" s="1"/>
  <c r="N3009" i="1"/>
  <c r="Q3009" i="1" s="1"/>
  <c r="N3008" i="1"/>
  <c r="Q3008" i="1" s="1"/>
  <c r="N3007" i="1"/>
  <c r="Q3007" i="1" s="1"/>
  <c r="N3006" i="1"/>
  <c r="Q3006" i="1" s="1"/>
  <c r="N3005" i="1"/>
  <c r="Q3005" i="1" s="1"/>
  <c r="N3004" i="1"/>
  <c r="Q3004" i="1" s="1"/>
  <c r="N3003" i="1"/>
  <c r="Q3003" i="1" s="1"/>
  <c r="N3002" i="1"/>
  <c r="Q3002" i="1" s="1"/>
  <c r="N3001" i="1"/>
  <c r="Q3001" i="1" s="1"/>
  <c r="N3000" i="1"/>
  <c r="Q3000" i="1" s="1"/>
  <c r="N2999" i="1"/>
  <c r="Q2999" i="1" s="1"/>
  <c r="N2998" i="1"/>
  <c r="Q2998" i="1" s="1"/>
  <c r="N2997" i="1"/>
  <c r="Q2997" i="1" s="1"/>
  <c r="N2996" i="1"/>
  <c r="Q2996" i="1" s="1"/>
  <c r="N2995" i="1"/>
  <c r="Q2995" i="1" s="1"/>
  <c r="N2994" i="1"/>
  <c r="Q2994" i="1" s="1"/>
  <c r="N2993" i="1"/>
  <c r="Q2993" i="1" s="1"/>
  <c r="N2992" i="1"/>
  <c r="Q2992" i="1" s="1"/>
  <c r="N2991" i="1"/>
  <c r="Q2991" i="1" s="1"/>
  <c r="N2990" i="1"/>
  <c r="Q2990" i="1" s="1"/>
  <c r="N2989" i="1"/>
  <c r="Q2989" i="1" s="1"/>
  <c r="N2988" i="1"/>
  <c r="Q2988" i="1" s="1"/>
  <c r="N2987" i="1"/>
  <c r="Q2987" i="1" s="1"/>
  <c r="N2986" i="1"/>
  <c r="Q2986" i="1" s="1"/>
  <c r="N2985" i="1"/>
  <c r="Q2985" i="1" s="1"/>
  <c r="N2984" i="1"/>
  <c r="Q2984" i="1" s="1"/>
  <c r="N2983" i="1"/>
  <c r="Q2983" i="1" s="1"/>
  <c r="N2982" i="1"/>
  <c r="Q2982" i="1" s="1"/>
  <c r="N2981" i="1"/>
  <c r="Q2981" i="1" s="1"/>
  <c r="N2980" i="1"/>
  <c r="Q2980" i="1" s="1"/>
  <c r="N2979" i="1"/>
  <c r="Q2979" i="1" s="1"/>
  <c r="N2978" i="1"/>
  <c r="Q2978" i="1" s="1"/>
  <c r="N2977" i="1"/>
  <c r="Q2977" i="1" s="1"/>
  <c r="N2976" i="1"/>
  <c r="Q2976" i="1" s="1"/>
  <c r="N2975" i="1"/>
  <c r="Q2975" i="1" s="1"/>
  <c r="N2974" i="1"/>
  <c r="Q2974" i="1" s="1"/>
  <c r="N2973" i="1"/>
  <c r="Q2973" i="1" s="1"/>
  <c r="N2972" i="1"/>
  <c r="Q2972" i="1" s="1"/>
  <c r="N2971" i="1"/>
  <c r="Q2971" i="1" s="1"/>
  <c r="N2970" i="1"/>
  <c r="Q2970" i="1" s="1"/>
  <c r="N2969" i="1"/>
  <c r="Q2969" i="1" s="1"/>
  <c r="N2968" i="1"/>
  <c r="Q2968" i="1" s="1"/>
  <c r="N2967" i="1"/>
  <c r="Q2967" i="1" s="1"/>
  <c r="N2966" i="1"/>
  <c r="Q2966" i="1" s="1"/>
  <c r="N2965" i="1"/>
  <c r="Q2965" i="1" s="1"/>
  <c r="N2964" i="1"/>
  <c r="Q2964" i="1" s="1"/>
  <c r="N2963" i="1"/>
  <c r="Q2963" i="1" s="1"/>
  <c r="N2962" i="1"/>
  <c r="Q2962" i="1" s="1"/>
  <c r="N2961" i="1"/>
  <c r="Q2961" i="1" s="1"/>
  <c r="N2960" i="1"/>
  <c r="Q2960" i="1" s="1"/>
  <c r="N2959" i="1"/>
  <c r="Q2959" i="1" s="1"/>
  <c r="N2958" i="1"/>
  <c r="Q2958" i="1" s="1"/>
  <c r="N2957" i="1"/>
  <c r="Q2957" i="1" s="1"/>
  <c r="N2956" i="1"/>
  <c r="Q2956" i="1" s="1"/>
  <c r="N2955" i="1"/>
  <c r="Q2955" i="1" s="1"/>
  <c r="N2954" i="1"/>
  <c r="Q2954" i="1" s="1"/>
  <c r="N2953" i="1"/>
  <c r="Q2953" i="1" s="1"/>
  <c r="N2952" i="1"/>
  <c r="Q2952" i="1" s="1"/>
  <c r="N2951" i="1"/>
  <c r="Q2951" i="1" s="1"/>
  <c r="N2950" i="1"/>
  <c r="Q2950" i="1" s="1"/>
  <c r="N2949" i="1"/>
  <c r="Q2949" i="1" s="1"/>
  <c r="N2948" i="1"/>
  <c r="Q2948" i="1" s="1"/>
  <c r="N2947" i="1"/>
  <c r="Q2947" i="1" s="1"/>
  <c r="N2946" i="1"/>
  <c r="Q2946" i="1" s="1"/>
  <c r="N2945" i="1"/>
  <c r="Q2945" i="1" s="1"/>
  <c r="N2944" i="1"/>
  <c r="Q2944" i="1" s="1"/>
  <c r="N2943" i="1"/>
  <c r="Q2943" i="1" s="1"/>
  <c r="N2942" i="1"/>
  <c r="Q2942" i="1" s="1"/>
  <c r="N2941" i="1"/>
  <c r="Q2941" i="1" s="1"/>
  <c r="N2940" i="1"/>
  <c r="Q2940" i="1" s="1"/>
  <c r="N2939" i="1"/>
  <c r="Q2939" i="1" s="1"/>
  <c r="N2938" i="1"/>
  <c r="Q2938" i="1" s="1"/>
  <c r="N2937" i="1"/>
  <c r="Q2937" i="1" s="1"/>
  <c r="N2936" i="1"/>
  <c r="Q2936" i="1" s="1"/>
  <c r="N2935" i="1"/>
  <c r="Q2935" i="1" s="1"/>
  <c r="N2934" i="1"/>
  <c r="Q2934" i="1" s="1"/>
  <c r="N2933" i="1"/>
  <c r="Q2933" i="1" s="1"/>
  <c r="N2932" i="1"/>
  <c r="Q2932" i="1" s="1"/>
  <c r="N2931" i="1"/>
  <c r="Q2931" i="1" s="1"/>
  <c r="N2930" i="1"/>
  <c r="Q2930" i="1" s="1"/>
  <c r="N2929" i="1"/>
  <c r="Q2929" i="1" s="1"/>
  <c r="N2928" i="1"/>
  <c r="Q2928" i="1" s="1"/>
  <c r="N2927" i="1"/>
  <c r="Q2927" i="1" s="1"/>
  <c r="N2926" i="1"/>
  <c r="Q2926" i="1" s="1"/>
  <c r="N2925" i="1"/>
  <c r="Q2925" i="1" s="1"/>
  <c r="N2924" i="1"/>
  <c r="Q2924" i="1" s="1"/>
  <c r="N2923" i="1"/>
  <c r="Q2923" i="1" s="1"/>
  <c r="N2922" i="1"/>
  <c r="Q2922" i="1" s="1"/>
  <c r="N2921" i="1"/>
  <c r="Q2921" i="1" s="1"/>
  <c r="N2920" i="1"/>
  <c r="Q2920" i="1" s="1"/>
  <c r="N2919" i="1"/>
  <c r="Q2919" i="1" s="1"/>
  <c r="N2918" i="1"/>
  <c r="Q2918" i="1" s="1"/>
  <c r="N2917" i="1"/>
  <c r="Q2917" i="1" s="1"/>
  <c r="N2916" i="1"/>
  <c r="Q2916" i="1" s="1"/>
  <c r="N2915" i="1"/>
  <c r="Q2915" i="1" s="1"/>
  <c r="N2914" i="1"/>
  <c r="Q2914" i="1" s="1"/>
  <c r="N2913" i="1"/>
  <c r="Q2913" i="1" s="1"/>
  <c r="N2912" i="1"/>
  <c r="Q2912" i="1" s="1"/>
  <c r="N2911" i="1"/>
  <c r="Q2911" i="1" s="1"/>
  <c r="N2910" i="1"/>
  <c r="Q2910" i="1" s="1"/>
  <c r="N2909" i="1"/>
  <c r="Q2909" i="1" s="1"/>
  <c r="N2908" i="1"/>
  <c r="Q2908" i="1" s="1"/>
  <c r="N2907" i="1"/>
  <c r="Q2907" i="1" s="1"/>
  <c r="N2906" i="1"/>
  <c r="Q2906" i="1" s="1"/>
  <c r="N2905" i="1"/>
  <c r="Q2905" i="1" s="1"/>
  <c r="N2904" i="1"/>
  <c r="Q2904" i="1" s="1"/>
  <c r="N2903" i="1"/>
  <c r="Q2903" i="1" s="1"/>
  <c r="N2902" i="1"/>
  <c r="Q2902" i="1" s="1"/>
  <c r="N2901" i="1"/>
  <c r="Q2901" i="1" s="1"/>
  <c r="N2900" i="1"/>
  <c r="Q2900" i="1" s="1"/>
  <c r="N2899" i="1"/>
  <c r="Q2899" i="1" s="1"/>
  <c r="N2898" i="1"/>
  <c r="Q2898" i="1" s="1"/>
  <c r="N2897" i="1"/>
  <c r="Q2897" i="1" s="1"/>
  <c r="N2896" i="1"/>
  <c r="Q2896" i="1" s="1"/>
  <c r="N2895" i="1"/>
  <c r="Q2895" i="1" s="1"/>
  <c r="N2894" i="1"/>
  <c r="Q2894" i="1" s="1"/>
  <c r="N2893" i="1"/>
  <c r="Q2893" i="1" s="1"/>
  <c r="N2892" i="1"/>
  <c r="Q2892" i="1" s="1"/>
  <c r="N2891" i="1"/>
  <c r="Q2891" i="1" s="1"/>
  <c r="N2890" i="1"/>
  <c r="Q2890" i="1" s="1"/>
  <c r="N2889" i="1"/>
  <c r="Q2889" i="1" s="1"/>
  <c r="N2888" i="1"/>
  <c r="Q2888" i="1" s="1"/>
  <c r="N2887" i="1"/>
  <c r="Q2887" i="1" s="1"/>
  <c r="N2886" i="1"/>
  <c r="Q2886" i="1" s="1"/>
  <c r="N2885" i="1"/>
  <c r="Q2885" i="1" s="1"/>
  <c r="N2884" i="1"/>
  <c r="Q2884" i="1" s="1"/>
  <c r="N2883" i="1"/>
  <c r="Q2883" i="1" s="1"/>
  <c r="N2882" i="1"/>
  <c r="Q2882" i="1" s="1"/>
  <c r="N2881" i="1"/>
  <c r="Q2881" i="1" s="1"/>
  <c r="N2880" i="1"/>
  <c r="Q2880" i="1" s="1"/>
  <c r="N2879" i="1"/>
  <c r="Q2879" i="1" s="1"/>
  <c r="N2878" i="1"/>
  <c r="Q2878" i="1" s="1"/>
  <c r="N2877" i="1"/>
  <c r="Q2877" i="1" s="1"/>
  <c r="N2876" i="1"/>
  <c r="Q2876" i="1" s="1"/>
  <c r="N2875" i="1"/>
  <c r="Q2875" i="1" s="1"/>
  <c r="N2874" i="1"/>
  <c r="Q2874" i="1" s="1"/>
  <c r="N2873" i="1"/>
  <c r="Q2873" i="1" s="1"/>
  <c r="N2872" i="1"/>
  <c r="Q2872" i="1" s="1"/>
  <c r="N2871" i="1"/>
  <c r="Q2871" i="1" s="1"/>
  <c r="N2870" i="1"/>
  <c r="Q2870" i="1" s="1"/>
  <c r="N2869" i="1"/>
  <c r="Q2869" i="1" s="1"/>
  <c r="N2868" i="1"/>
  <c r="Q2868" i="1" s="1"/>
  <c r="N2867" i="1"/>
  <c r="Q2867" i="1" s="1"/>
  <c r="N2866" i="1"/>
  <c r="Q2866" i="1" s="1"/>
  <c r="N2865" i="1"/>
  <c r="Q2865" i="1" s="1"/>
  <c r="N2864" i="1"/>
  <c r="Q2864" i="1" s="1"/>
  <c r="N2863" i="1"/>
  <c r="Q2863" i="1" s="1"/>
  <c r="N2862" i="1"/>
  <c r="Q2862" i="1" s="1"/>
  <c r="N2861" i="1"/>
  <c r="Q2861" i="1" s="1"/>
  <c r="N2860" i="1"/>
  <c r="Q2860" i="1" s="1"/>
  <c r="N2859" i="1"/>
  <c r="Q2859" i="1" s="1"/>
  <c r="N2858" i="1"/>
  <c r="Q2858" i="1" s="1"/>
  <c r="N2857" i="1"/>
  <c r="Q2857" i="1" s="1"/>
  <c r="N2856" i="1"/>
  <c r="Q2856" i="1" s="1"/>
  <c r="N2855" i="1"/>
  <c r="Q2855" i="1" s="1"/>
  <c r="N2854" i="1"/>
  <c r="Q2854" i="1" s="1"/>
  <c r="N2853" i="1"/>
  <c r="Q2853" i="1" s="1"/>
  <c r="N2852" i="1"/>
  <c r="Q2852" i="1" s="1"/>
  <c r="N2851" i="1"/>
  <c r="Q2851" i="1" s="1"/>
  <c r="N2850" i="1"/>
  <c r="Q2850" i="1" s="1"/>
  <c r="N2849" i="1"/>
  <c r="Q2849" i="1" s="1"/>
  <c r="N2848" i="1"/>
  <c r="Q2848" i="1" s="1"/>
  <c r="N2847" i="1"/>
  <c r="Q2847" i="1" s="1"/>
  <c r="N2846" i="1"/>
  <c r="Q2846" i="1" s="1"/>
  <c r="N2845" i="1"/>
  <c r="Q2845" i="1" s="1"/>
  <c r="N2844" i="1"/>
  <c r="Q2844" i="1" s="1"/>
  <c r="N2843" i="1"/>
  <c r="Q2843" i="1" s="1"/>
  <c r="N2842" i="1"/>
  <c r="Q2842" i="1" s="1"/>
  <c r="N2841" i="1"/>
  <c r="Q2841" i="1" s="1"/>
  <c r="N2840" i="1"/>
  <c r="Q2840" i="1" s="1"/>
  <c r="N2839" i="1"/>
  <c r="Q2839" i="1" s="1"/>
  <c r="N2838" i="1"/>
  <c r="Q2838" i="1" s="1"/>
  <c r="N2837" i="1"/>
  <c r="Q2837" i="1" s="1"/>
  <c r="N2836" i="1"/>
  <c r="Q2836" i="1" s="1"/>
  <c r="N2835" i="1"/>
  <c r="Q2835" i="1" s="1"/>
  <c r="N2834" i="1"/>
  <c r="Q2834" i="1" s="1"/>
  <c r="N2833" i="1"/>
  <c r="Q2833" i="1" s="1"/>
  <c r="N2832" i="1"/>
  <c r="Q2832" i="1" s="1"/>
  <c r="N2831" i="1"/>
  <c r="Q2831" i="1" s="1"/>
  <c r="N2830" i="1"/>
  <c r="Q2830" i="1" s="1"/>
  <c r="N2829" i="1"/>
  <c r="Q2829" i="1" s="1"/>
  <c r="N2828" i="1"/>
  <c r="Q2828" i="1" s="1"/>
  <c r="N2827" i="1"/>
  <c r="Q2827" i="1" s="1"/>
  <c r="N2826" i="1"/>
  <c r="Q2826" i="1" s="1"/>
  <c r="N2825" i="1"/>
  <c r="Q2825" i="1" s="1"/>
  <c r="N2824" i="1"/>
  <c r="Q2824" i="1" s="1"/>
  <c r="N2823" i="1"/>
  <c r="Q2823" i="1" s="1"/>
  <c r="N2822" i="1"/>
  <c r="Q2822" i="1" s="1"/>
  <c r="N2821" i="1"/>
  <c r="Q2821" i="1" s="1"/>
  <c r="N2820" i="1"/>
  <c r="Q2820" i="1" s="1"/>
  <c r="N2819" i="1"/>
  <c r="Q2819" i="1" s="1"/>
  <c r="N2818" i="1"/>
  <c r="Q2818" i="1" s="1"/>
  <c r="N2817" i="1"/>
  <c r="Q2817" i="1" s="1"/>
  <c r="N2816" i="1"/>
  <c r="Q2816" i="1" s="1"/>
  <c r="N2815" i="1"/>
  <c r="Q2815" i="1" s="1"/>
  <c r="N2814" i="1"/>
  <c r="Q2814" i="1" s="1"/>
  <c r="N2813" i="1"/>
  <c r="Q2813" i="1" s="1"/>
  <c r="N2812" i="1"/>
  <c r="Q2812" i="1" s="1"/>
  <c r="N2811" i="1"/>
  <c r="Q2811" i="1" s="1"/>
  <c r="N2810" i="1"/>
  <c r="Q2810" i="1" s="1"/>
  <c r="N2809" i="1"/>
  <c r="Q2809" i="1" s="1"/>
  <c r="N2808" i="1"/>
  <c r="Q2808" i="1" s="1"/>
  <c r="N2807" i="1"/>
  <c r="Q2807" i="1" s="1"/>
  <c r="N2806" i="1"/>
  <c r="Q2806" i="1" s="1"/>
  <c r="N2805" i="1"/>
  <c r="Q2805" i="1" s="1"/>
  <c r="N2804" i="1"/>
  <c r="Q2804" i="1" s="1"/>
  <c r="N2803" i="1"/>
  <c r="Q2803" i="1" s="1"/>
  <c r="N2802" i="1"/>
  <c r="Q2802" i="1" s="1"/>
  <c r="N2801" i="1"/>
  <c r="Q2801" i="1" s="1"/>
  <c r="N2800" i="1"/>
  <c r="Q2800" i="1" s="1"/>
  <c r="N2799" i="1"/>
  <c r="Q2799" i="1" s="1"/>
  <c r="N2798" i="1"/>
  <c r="Q2798" i="1" s="1"/>
  <c r="N2797" i="1"/>
  <c r="Q2797" i="1" s="1"/>
  <c r="N2796" i="1"/>
  <c r="Q2796" i="1" s="1"/>
  <c r="N2795" i="1"/>
  <c r="Q2795" i="1" s="1"/>
  <c r="N2723" i="1"/>
  <c r="Q2723" i="1" s="1"/>
  <c r="N2724" i="1"/>
  <c r="Q2724" i="1" s="1"/>
  <c r="N2725" i="1"/>
  <c r="Q2725" i="1" s="1"/>
  <c r="N2726" i="1"/>
  <c r="Q2726" i="1" s="1"/>
  <c r="N2727" i="1"/>
  <c r="Q2727" i="1" s="1"/>
  <c r="N2728" i="1"/>
  <c r="Q2728" i="1" s="1"/>
  <c r="N2729" i="1"/>
  <c r="Q2729" i="1" s="1"/>
  <c r="N2730" i="1"/>
  <c r="Q2730" i="1" s="1"/>
  <c r="N2731" i="1"/>
  <c r="Q2731" i="1" s="1"/>
  <c r="N2732" i="1"/>
  <c r="Q2732" i="1" s="1"/>
  <c r="N2733" i="1"/>
  <c r="Q2733" i="1" s="1"/>
  <c r="N2734" i="1"/>
  <c r="Q2734" i="1" s="1"/>
  <c r="N2735" i="1"/>
  <c r="Q2735" i="1" s="1"/>
  <c r="N2736" i="1"/>
  <c r="Q2736" i="1" s="1"/>
  <c r="N2737" i="1"/>
  <c r="Q2737" i="1" s="1"/>
  <c r="N2738" i="1"/>
  <c r="Q2738" i="1" s="1"/>
  <c r="N2739" i="1"/>
  <c r="Q2739" i="1" s="1"/>
  <c r="N2740" i="1"/>
  <c r="Q2740" i="1" s="1"/>
  <c r="N2741" i="1"/>
  <c r="Q2741" i="1" s="1"/>
  <c r="N2742" i="1"/>
  <c r="Q2742" i="1" s="1"/>
  <c r="N2743" i="1"/>
  <c r="Q2743" i="1" s="1"/>
  <c r="N2744" i="1"/>
  <c r="Q2744" i="1" s="1"/>
  <c r="N2745" i="1"/>
  <c r="Q2745" i="1" s="1"/>
  <c r="N2746" i="1"/>
  <c r="Q2746" i="1" s="1"/>
  <c r="N2747" i="1"/>
  <c r="Q2747" i="1" s="1"/>
  <c r="N2748" i="1"/>
  <c r="Q2748" i="1" s="1"/>
  <c r="N2749" i="1"/>
  <c r="Q2749" i="1" s="1"/>
  <c r="N2750" i="1"/>
  <c r="Q2750" i="1" s="1"/>
  <c r="N2751" i="1"/>
  <c r="Q2751" i="1" s="1"/>
  <c r="N2752" i="1"/>
  <c r="Q2752" i="1" s="1"/>
  <c r="N2753" i="1"/>
  <c r="Q2753" i="1" s="1"/>
  <c r="N2754" i="1"/>
  <c r="Q2754" i="1" s="1"/>
  <c r="N2755" i="1"/>
  <c r="Q2755" i="1" s="1"/>
  <c r="N2756" i="1"/>
  <c r="Q2756" i="1" s="1"/>
  <c r="N2757" i="1"/>
  <c r="Q2757" i="1" s="1"/>
  <c r="N2758" i="1"/>
  <c r="Q2758" i="1" s="1"/>
  <c r="N2759" i="1"/>
  <c r="Q2759" i="1" s="1"/>
  <c r="N2760" i="1"/>
  <c r="Q2760" i="1" s="1"/>
  <c r="N2761" i="1"/>
  <c r="Q2761" i="1" s="1"/>
  <c r="N2762" i="1"/>
  <c r="Q2762" i="1" s="1"/>
  <c r="N2763" i="1"/>
  <c r="Q2763" i="1" s="1"/>
  <c r="N2764" i="1"/>
  <c r="Q2764" i="1" s="1"/>
  <c r="N2765" i="1"/>
  <c r="Q2765" i="1" s="1"/>
  <c r="N2766" i="1"/>
  <c r="Q2766" i="1" s="1"/>
  <c r="N2767" i="1"/>
  <c r="Q2767" i="1" s="1"/>
  <c r="N2768" i="1"/>
  <c r="Q2768" i="1" s="1"/>
  <c r="N2769" i="1"/>
  <c r="Q2769" i="1" s="1"/>
  <c r="N2770" i="1"/>
  <c r="Q2770" i="1" s="1"/>
  <c r="N2771" i="1"/>
  <c r="Q2771" i="1" s="1"/>
  <c r="N2772" i="1"/>
  <c r="Q2772" i="1" s="1"/>
  <c r="N2773" i="1"/>
  <c r="Q2773" i="1" s="1"/>
  <c r="N2774" i="1"/>
  <c r="Q2774" i="1" s="1"/>
  <c r="N2775" i="1"/>
  <c r="Q2775" i="1" s="1"/>
  <c r="N2776" i="1"/>
  <c r="Q2776" i="1" s="1"/>
  <c r="N2777" i="1"/>
  <c r="Q2777" i="1" s="1"/>
  <c r="N2778" i="1"/>
  <c r="Q2778" i="1" s="1"/>
  <c r="N2779" i="1"/>
  <c r="Q2779" i="1" s="1"/>
  <c r="N2780" i="1"/>
  <c r="Q2780" i="1" s="1"/>
  <c r="N2781" i="1"/>
  <c r="Q2781" i="1" s="1"/>
  <c r="N2782" i="1"/>
  <c r="Q2782" i="1" s="1"/>
  <c r="N2783" i="1"/>
  <c r="Q2783" i="1" s="1"/>
  <c r="N2784" i="1"/>
  <c r="Q2784" i="1" s="1"/>
  <c r="N2785" i="1"/>
  <c r="Q2785" i="1" s="1"/>
  <c r="N2786" i="1"/>
  <c r="Q2786" i="1" s="1"/>
  <c r="N2787" i="1"/>
  <c r="Q2787" i="1" s="1"/>
  <c r="N2788" i="1"/>
  <c r="Q2788" i="1" s="1"/>
  <c r="N2789" i="1"/>
  <c r="Q2789" i="1" s="1"/>
  <c r="N2790" i="1"/>
  <c r="Q2790" i="1" s="1"/>
  <c r="N2791" i="1"/>
  <c r="Q2791" i="1" s="1"/>
  <c r="N2792" i="1"/>
  <c r="Q2792" i="1" s="1"/>
  <c r="N2793" i="1"/>
  <c r="Q2793" i="1" s="1"/>
  <c r="N2794" i="1"/>
  <c r="Q2794" i="1" s="1"/>
  <c r="N6739" i="1"/>
  <c r="Q6739" i="1" s="1"/>
  <c r="J6739" i="1"/>
  <c r="K6739" i="1" s="1"/>
  <c r="H6739" i="1"/>
  <c r="N6738" i="1"/>
  <c r="Q6738" i="1" s="1"/>
  <c r="J6738" i="1"/>
  <c r="K6738" i="1" s="1"/>
  <c r="H6738" i="1"/>
  <c r="N6737" i="1"/>
  <c r="Q6737" i="1" s="1"/>
  <c r="J6737" i="1"/>
  <c r="K6737" i="1" s="1"/>
  <c r="H6737" i="1"/>
  <c r="N6736" i="1"/>
  <c r="Q6736" i="1" s="1"/>
  <c r="J6736" i="1"/>
  <c r="K6736" i="1" s="1"/>
  <c r="H6736" i="1"/>
  <c r="N6735" i="1"/>
  <c r="Q6735" i="1" s="1"/>
  <c r="J6735" i="1"/>
  <c r="K6735" i="1" s="1"/>
  <c r="H6735" i="1"/>
  <c r="N6734" i="1"/>
  <c r="Q6734" i="1" s="1"/>
  <c r="J6734" i="1"/>
  <c r="K6734" i="1" s="1"/>
  <c r="H6734" i="1"/>
  <c r="N6733" i="1"/>
  <c r="Q6733" i="1" s="1"/>
  <c r="J6733" i="1"/>
  <c r="K6733" i="1" s="1"/>
  <c r="H6733" i="1"/>
  <c r="N6732" i="1"/>
  <c r="Q6732" i="1" s="1"/>
  <c r="J6732" i="1"/>
  <c r="K6732" i="1" s="1"/>
  <c r="H6732" i="1"/>
  <c r="N6731" i="1"/>
  <c r="Q6731" i="1" s="1"/>
  <c r="J6731" i="1"/>
  <c r="K6731" i="1" s="1"/>
  <c r="H6731" i="1"/>
  <c r="N6730" i="1"/>
  <c r="Q6730" i="1" s="1"/>
  <c r="J6730" i="1"/>
  <c r="K6730" i="1" s="1"/>
  <c r="H6730" i="1"/>
  <c r="N6729" i="1"/>
  <c r="Q6729" i="1" s="1"/>
  <c r="J6729" i="1"/>
  <c r="K6729" i="1" s="1"/>
  <c r="H6729" i="1"/>
  <c r="N6728" i="1"/>
  <c r="Q6728" i="1" s="1"/>
  <c r="J6728" i="1"/>
  <c r="K6728" i="1" s="1"/>
  <c r="H6728" i="1"/>
  <c r="N6727" i="1"/>
  <c r="Q6727" i="1" s="1"/>
  <c r="J6727" i="1"/>
  <c r="K6727" i="1" s="1"/>
  <c r="H6727" i="1"/>
  <c r="N6726" i="1"/>
  <c r="Q6726" i="1" s="1"/>
  <c r="J6726" i="1"/>
  <c r="K6726" i="1" s="1"/>
  <c r="H6726" i="1"/>
  <c r="N6725" i="1"/>
  <c r="Q6725" i="1" s="1"/>
  <c r="J6725" i="1"/>
  <c r="K6725" i="1" s="1"/>
  <c r="H6725" i="1"/>
  <c r="N6724" i="1"/>
  <c r="Q6724" i="1" s="1"/>
  <c r="J6724" i="1"/>
  <c r="K6724" i="1" s="1"/>
  <c r="H6724" i="1"/>
  <c r="N6723" i="1"/>
  <c r="Q6723" i="1" s="1"/>
  <c r="J6723" i="1"/>
  <c r="K6723" i="1" s="1"/>
  <c r="H6723" i="1"/>
  <c r="N6722" i="1"/>
  <c r="Q6722" i="1" s="1"/>
  <c r="J6722" i="1"/>
  <c r="K6722" i="1" s="1"/>
  <c r="H6722" i="1"/>
  <c r="N6721" i="1"/>
  <c r="Q6721" i="1" s="1"/>
  <c r="J6721" i="1"/>
  <c r="K6721" i="1" s="1"/>
  <c r="H6721" i="1"/>
  <c r="N6720" i="1"/>
  <c r="Q6720" i="1" s="1"/>
  <c r="J6720" i="1"/>
  <c r="K6720" i="1" s="1"/>
  <c r="H6720" i="1"/>
  <c r="N6719" i="1"/>
  <c r="Q6719" i="1" s="1"/>
  <c r="J6719" i="1"/>
  <c r="K6719" i="1" s="1"/>
  <c r="H6719" i="1"/>
  <c r="N6718" i="1"/>
  <c r="Q6718" i="1" s="1"/>
  <c r="J6718" i="1"/>
  <c r="K6718" i="1" s="1"/>
  <c r="H6718" i="1"/>
  <c r="N6717" i="1"/>
  <c r="Q6717" i="1" s="1"/>
  <c r="J6717" i="1"/>
  <c r="K6717" i="1" s="1"/>
  <c r="H6717" i="1"/>
  <c r="N6716" i="1"/>
  <c r="Q6716" i="1" s="1"/>
  <c r="J6716" i="1"/>
  <c r="K6716" i="1" s="1"/>
  <c r="H6716" i="1"/>
  <c r="N6715" i="1"/>
  <c r="Q6715" i="1" s="1"/>
  <c r="J6715" i="1"/>
  <c r="K6715" i="1" s="1"/>
  <c r="H6715" i="1"/>
  <c r="N6714" i="1"/>
  <c r="Q6714" i="1" s="1"/>
  <c r="J6714" i="1"/>
  <c r="K6714" i="1" s="1"/>
  <c r="H6714" i="1"/>
  <c r="N6713" i="1"/>
  <c r="Q6713" i="1" s="1"/>
  <c r="J6713" i="1"/>
  <c r="K6713" i="1" s="1"/>
  <c r="H6713" i="1"/>
  <c r="N6712" i="1"/>
  <c r="Q6712" i="1" s="1"/>
  <c r="J6712" i="1"/>
  <c r="K6712" i="1" s="1"/>
  <c r="H6712" i="1"/>
  <c r="N6711" i="1"/>
  <c r="Q6711" i="1" s="1"/>
  <c r="J6711" i="1"/>
  <c r="K6711" i="1" s="1"/>
  <c r="H6711" i="1"/>
  <c r="N6710" i="1"/>
  <c r="Q6710" i="1" s="1"/>
  <c r="J6710" i="1"/>
  <c r="K6710" i="1" s="1"/>
  <c r="H6710" i="1"/>
  <c r="N6709" i="1"/>
  <c r="Q6709" i="1" s="1"/>
  <c r="J6709" i="1"/>
  <c r="K6709" i="1" s="1"/>
  <c r="H6709" i="1"/>
  <c r="N6708" i="1"/>
  <c r="Q6708" i="1" s="1"/>
  <c r="J6708" i="1"/>
  <c r="K6708" i="1" s="1"/>
  <c r="H6708" i="1"/>
  <c r="N6707" i="1"/>
  <c r="Q6707" i="1" s="1"/>
  <c r="J6707" i="1"/>
  <c r="K6707" i="1" s="1"/>
  <c r="H6707" i="1"/>
  <c r="N6706" i="1"/>
  <c r="Q6706" i="1" s="1"/>
  <c r="J6706" i="1"/>
  <c r="K6706" i="1" s="1"/>
  <c r="H6706" i="1"/>
  <c r="N6705" i="1"/>
  <c r="Q6705" i="1" s="1"/>
  <c r="J6705" i="1"/>
  <c r="K6705" i="1" s="1"/>
  <c r="H6705" i="1"/>
  <c r="N6704" i="1"/>
  <c r="Q6704" i="1" s="1"/>
  <c r="J6704" i="1"/>
  <c r="K6704" i="1" s="1"/>
  <c r="H6704" i="1"/>
  <c r="N6703" i="1"/>
  <c r="Q6703" i="1" s="1"/>
  <c r="J6703" i="1"/>
  <c r="K6703" i="1" s="1"/>
  <c r="H6703" i="1"/>
  <c r="N6702" i="1"/>
  <c r="Q6702" i="1" s="1"/>
  <c r="J6702" i="1"/>
  <c r="K6702" i="1" s="1"/>
  <c r="H6702" i="1"/>
  <c r="N6701" i="1"/>
  <c r="Q6701" i="1" s="1"/>
  <c r="J6701" i="1"/>
  <c r="K6701" i="1" s="1"/>
  <c r="H6701" i="1"/>
  <c r="N6700" i="1"/>
  <c r="Q6700" i="1" s="1"/>
  <c r="J6700" i="1"/>
  <c r="K6700" i="1" s="1"/>
  <c r="H6700" i="1"/>
  <c r="N6699" i="1"/>
  <c r="Q6699" i="1" s="1"/>
  <c r="J6699" i="1"/>
  <c r="K6699" i="1" s="1"/>
  <c r="H6699" i="1"/>
  <c r="N6698" i="1"/>
  <c r="Q6698" i="1" s="1"/>
  <c r="J6698" i="1"/>
  <c r="K6698" i="1" s="1"/>
  <c r="H6698" i="1"/>
  <c r="N6697" i="1"/>
  <c r="Q6697" i="1" s="1"/>
  <c r="J6697" i="1"/>
  <c r="K6697" i="1" s="1"/>
  <c r="H6697" i="1"/>
  <c r="N6696" i="1"/>
  <c r="Q6696" i="1" s="1"/>
  <c r="J6696" i="1"/>
  <c r="K6696" i="1" s="1"/>
  <c r="H6696" i="1"/>
  <c r="N6695" i="1"/>
  <c r="Q6695" i="1" s="1"/>
  <c r="J6695" i="1"/>
  <c r="K6695" i="1" s="1"/>
  <c r="H6695" i="1"/>
  <c r="N6694" i="1"/>
  <c r="Q6694" i="1" s="1"/>
  <c r="J6694" i="1"/>
  <c r="K6694" i="1" s="1"/>
  <c r="H6694" i="1"/>
  <c r="N6693" i="1"/>
  <c r="Q6693" i="1" s="1"/>
  <c r="J6693" i="1"/>
  <c r="K6693" i="1" s="1"/>
  <c r="H6693" i="1"/>
  <c r="N6692" i="1"/>
  <c r="Q6692" i="1" s="1"/>
  <c r="J6692" i="1"/>
  <c r="K6692" i="1" s="1"/>
  <c r="H6692" i="1"/>
  <c r="N6691" i="1"/>
  <c r="Q6691" i="1" s="1"/>
  <c r="J6691" i="1"/>
  <c r="K6691" i="1" s="1"/>
  <c r="H6691" i="1"/>
  <c r="N6690" i="1"/>
  <c r="Q6690" i="1" s="1"/>
  <c r="J6690" i="1"/>
  <c r="K6690" i="1" s="1"/>
  <c r="H6690" i="1"/>
  <c r="N6689" i="1"/>
  <c r="Q6689" i="1" s="1"/>
  <c r="J6689" i="1"/>
  <c r="K6689" i="1" s="1"/>
  <c r="H6689" i="1"/>
  <c r="N6688" i="1"/>
  <c r="Q6688" i="1" s="1"/>
  <c r="J6688" i="1"/>
  <c r="K6688" i="1" s="1"/>
  <c r="H6688" i="1"/>
  <c r="N6687" i="1"/>
  <c r="Q6687" i="1" s="1"/>
  <c r="J6687" i="1"/>
  <c r="K6687" i="1" s="1"/>
  <c r="H6687" i="1"/>
  <c r="N6686" i="1"/>
  <c r="Q6686" i="1" s="1"/>
  <c r="J6686" i="1"/>
  <c r="K6686" i="1" s="1"/>
  <c r="H6686" i="1"/>
  <c r="N6685" i="1"/>
  <c r="Q6685" i="1" s="1"/>
  <c r="J6685" i="1"/>
  <c r="K6685" i="1" s="1"/>
  <c r="H6685" i="1"/>
  <c r="N6684" i="1"/>
  <c r="Q6684" i="1" s="1"/>
  <c r="J6684" i="1"/>
  <c r="K6684" i="1" s="1"/>
  <c r="H6684" i="1"/>
  <c r="N6683" i="1"/>
  <c r="Q6683" i="1" s="1"/>
  <c r="J6683" i="1"/>
  <c r="K6683" i="1" s="1"/>
  <c r="H6683" i="1"/>
  <c r="N6682" i="1"/>
  <c r="Q6682" i="1" s="1"/>
  <c r="J6682" i="1"/>
  <c r="K6682" i="1" s="1"/>
  <c r="H6682" i="1"/>
  <c r="N6681" i="1"/>
  <c r="Q6681" i="1" s="1"/>
  <c r="J6681" i="1"/>
  <c r="K6681" i="1" s="1"/>
  <c r="H6681" i="1"/>
  <c r="N6680" i="1"/>
  <c r="Q6680" i="1" s="1"/>
  <c r="J6680" i="1"/>
  <c r="K6680" i="1" s="1"/>
  <c r="H6680" i="1"/>
  <c r="N6679" i="1"/>
  <c r="Q6679" i="1" s="1"/>
  <c r="J6679" i="1"/>
  <c r="K6679" i="1" s="1"/>
  <c r="H6679" i="1"/>
  <c r="N6678" i="1"/>
  <c r="Q6678" i="1" s="1"/>
  <c r="J6678" i="1"/>
  <c r="K6678" i="1" s="1"/>
  <c r="H6678" i="1"/>
  <c r="N6677" i="1"/>
  <c r="Q6677" i="1" s="1"/>
  <c r="J6677" i="1"/>
  <c r="K6677" i="1" s="1"/>
  <c r="H6677" i="1"/>
  <c r="N6676" i="1"/>
  <c r="Q6676" i="1" s="1"/>
  <c r="J6676" i="1"/>
  <c r="K6676" i="1" s="1"/>
  <c r="H6676" i="1"/>
  <c r="N6675" i="1"/>
  <c r="Q6675" i="1" s="1"/>
  <c r="J6675" i="1"/>
  <c r="K6675" i="1" s="1"/>
  <c r="H6675" i="1"/>
  <c r="N6674" i="1"/>
  <c r="Q6674" i="1" s="1"/>
  <c r="J6674" i="1"/>
  <c r="K6674" i="1" s="1"/>
  <c r="H6674" i="1"/>
  <c r="N6673" i="1"/>
  <c r="Q6673" i="1" s="1"/>
  <c r="J6673" i="1"/>
  <c r="K6673" i="1" s="1"/>
  <c r="H6673" i="1"/>
  <c r="N6672" i="1"/>
  <c r="Q6672" i="1" s="1"/>
  <c r="J6672" i="1"/>
  <c r="K6672" i="1" s="1"/>
  <c r="H6672" i="1"/>
  <c r="N6671" i="1"/>
  <c r="Q6671" i="1" s="1"/>
  <c r="J6671" i="1"/>
  <c r="K6671" i="1" s="1"/>
  <c r="H6671" i="1"/>
  <c r="N6670" i="1"/>
  <c r="Q6670" i="1" s="1"/>
  <c r="J6670" i="1"/>
  <c r="K6670" i="1" s="1"/>
  <c r="H6670" i="1"/>
  <c r="N6669" i="1"/>
  <c r="Q6669" i="1" s="1"/>
  <c r="J6669" i="1"/>
  <c r="K6669" i="1" s="1"/>
  <c r="H6669" i="1"/>
  <c r="N6668" i="1"/>
  <c r="Q6668" i="1" s="1"/>
  <c r="J6668" i="1"/>
  <c r="K6668" i="1" s="1"/>
  <c r="H6668" i="1"/>
  <c r="N6667" i="1"/>
  <c r="Q6667" i="1" s="1"/>
  <c r="J6667" i="1"/>
  <c r="K6667" i="1" s="1"/>
  <c r="H6667" i="1"/>
  <c r="N6666" i="1"/>
  <c r="Q6666" i="1" s="1"/>
  <c r="J6666" i="1"/>
  <c r="K6666" i="1" s="1"/>
  <c r="H6666" i="1"/>
  <c r="N6665" i="1"/>
  <c r="Q6665" i="1" s="1"/>
  <c r="J6665" i="1"/>
  <c r="K6665" i="1" s="1"/>
  <c r="H6665" i="1"/>
  <c r="N6664" i="1"/>
  <c r="Q6664" i="1" s="1"/>
  <c r="J6664" i="1"/>
  <c r="K6664" i="1" s="1"/>
  <c r="H6664" i="1"/>
  <c r="N6663" i="1"/>
  <c r="Q6663" i="1" s="1"/>
  <c r="J6663" i="1"/>
  <c r="K6663" i="1" s="1"/>
  <c r="H6663" i="1"/>
  <c r="N6662" i="1"/>
  <c r="Q6662" i="1" s="1"/>
  <c r="J6662" i="1"/>
  <c r="K6662" i="1" s="1"/>
  <c r="H6662" i="1"/>
  <c r="N6661" i="1"/>
  <c r="Q6661" i="1" s="1"/>
  <c r="J6661" i="1"/>
  <c r="K6661" i="1" s="1"/>
  <c r="H6661" i="1"/>
  <c r="N6660" i="1"/>
  <c r="Q6660" i="1" s="1"/>
  <c r="J6660" i="1"/>
  <c r="K6660" i="1" s="1"/>
  <c r="H6660" i="1"/>
  <c r="N6659" i="1"/>
  <c r="Q6659" i="1" s="1"/>
  <c r="J6659" i="1"/>
  <c r="K6659" i="1" s="1"/>
  <c r="H6659" i="1"/>
  <c r="N6658" i="1"/>
  <c r="Q6658" i="1" s="1"/>
  <c r="J6658" i="1"/>
  <c r="K6658" i="1" s="1"/>
  <c r="H6658" i="1"/>
  <c r="N6657" i="1"/>
  <c r="Q6657" i="1" s="1"/>
  <c r="J6657" i="1"/>
  <c r="K6657" i="1" s="1"/>
  <c r="H6657" i="1"/>
  <c r="N6656" i="1"/>
  <c r="Q6656" i="1" s="1"/>
  <c r="J6656" i="1"/>
  <c r="K6656" i="1" s="1"/>
  <c r="H6656" i="1"/>
  <c r="N6655" i="1"/>
  <c r="Q6655" i="1" s="1"/>
  <c r="J6655" i="1"/>
  <c r="K6655" i="1" s="1"/>
  <c r="H6655" i="1"/>
  <c r="N6654" i="1"/>
  <c r="Q6654" i="1" s="1"/>
  <c r="J6654" i="1"/>
  <c r="K6654" i="1" s="1"/>
  <c r="H6654" i="1"/>
  <c r="N6653" i="1"/>
  <c r="Q6653" i="1" s="1"/>
  <c r="J6653" i="1"/>
  <c r="K6653" i="1" s="1"/>
  <c r="H6653" i="1"/>
  <c r="N6652" i="1"/>
  <c r="Q6652" i="1" s="1"/>
  <c r="J6652" i="1"/>
  <c r="K6652" i="1" s="1"/>
  <c r="H6652" i="1"/>
  <c r="N6651" i="1"/>
  <c r="Q6651" i="1" s="1"/>
  <c r="J6651" i="1"/>
  <c r="K6651" i="1" s="1"/>
  <c r="H6651" i="1"/>
  <c r="N6650" i="1"/>
  <c r="Q6650" i="1" s="1"/>
  <c r="J6650" i="1"/>
  <c r="K6650" i="1" s="1"/>
  <c r="H6650" i="1"/>
  <c r="N6649" i="1"/>
  <c r="Q6649" i="1" s="1"/>
  <c r="J6649" i="1"/>
  <c r="K6649" i="1" s="1"/>
  <c r="H6649" i="1"/>
  <c r="N6648" i="1"/>
  <c r="Q6648" i="1" s="1"/>
  <c r="J6648" i="1"/>
  <c r="K6648" i="1" s="1"/>
  <c r="H6648" i="1"/>
  <c r="N6647" i="1"/>
  <c r="Q6647" i="1" s="1"/>
  <c r="J6647" i="1"/>
  <c r="K6647" i="1" s="1"/>
  <c r="H6647" i="1"/>
  <c r="N6646" i="1"/>
  <c r="Q6646" i="1" s="1"/>
  <c r="J6646" i="1"/>
  <c r="K6646" i="1" s="1"/>
  <c r="H6646" i="1"/>
  <c r="N6645" i="1"/>
  <c r="Q6645" i="1" s="1"/>
  <c r="J6645" i="1"/>
  <c r="K6645" i="1" s="1"/>
  <c r="H6645" i="1"/>
  <c r="N6644" i="1"/>
  <c r="Q6644" i="1" s="1"/>
  <c r="J6644" i="1"/>
  <c r="K6644" i="1" s="1"/>
  <c r="H6644" i="1"/>
  <c r="N6643" i="1"/>
  <c r="Q6643" i="1" s="1"/>
  <c r="J6643" i="1"/>
  <c r="K6643" i="1" s="1"/>
  <c r="H6643" i="1"/>
  <c r="N6642" i="1"/>
  <c r="Q6642" i="1" s="1"/>
  <c r="J6642" i="1"/>
  <c r="K6642" i="1" s="1"/>
  <c r="H6642" i="1"/>
  <c r="N6641" i="1"/>
  <c r="Q6641" i="1" s="1"/>
  <c r="J6641" i="1"/>
  <c r="K6641" i="1" s="1"/>
  <c r="H6641" i="1"/>
  <c r="N6640" i="1"/>
  <c r="Q6640" i="1" s="1"/>
  <c r="J6640" i="1"/>
  <c r="K6640" i="1" s="1"/>
  <c r="H6640" i="1"/>
  <c r="N6639" i="1"/>
  <c r="Q6639" i="1" s="1"/>
  <c r="J6639" i="1"/>
  <c r="K6639" i="1" s="1"/>
  <c r="H6639" i="1"/>
  <c r="N6638" i="1"/>
  <c r="Q6638" i="1" s="1"/>
  <c r="J6638" i="1"/>
  <c r="K6638" i="1" s="1"/>
  <c r="H6638" i="1"/>
  <c r="N6637" i="1"/>
  <c r="Q6637" i="1" s="1"/>
  <c r="J6637" i="1"/>
  <c r="K6637" i="1" s="1"/>
  <c r="H6637" i="1"/>
  <c r="N6636" i="1"/>
  <c r="Q6636" i="1" s="1"/>
  <c r="J6636" i="1"/>
  <c r="K6636" i="1" s="1"/>
  <c r="H6636" i="1"/>
  <c r="N6635" i="1"/>
  <c r="Q6635" i="1" s="1"/>
  <c r="J6635" i="1"/>
  <c r="K6635" i="1" s="1"/>
  <c r="H6635" i="1"/>
  <c r="N6634" i="1"/>
  <c r="Q6634" i="1" s="1"/>
  <c r="J6634" i="1"/>
  <c r="K6634" i="1" s="1"/>
  <c r="H6634" i="1"/>
  <c r="N6633" i="1"/>
  <c r="Q6633" i="1" s="1"/>
  <c r="J6633" i="1"/>
  <c r="K6633" i="1" s="1"/>
  <c r="H6633" i="1"/>
  <c r="N6632" i="1"/>
  <c r="Q6632" i="1" s="1"/>
  <c r="J6632" i="1"/>
  <c r="K6632" i="1" s="1"/>
  <c r="H6632" i="1"/>
  <c r="N6631" i="1"/>
  <c r="Q6631" i="1" s="1"/>
  <c r="J6631" i="1"/>
  <c r="K6631" i="1" s="1"/>
  <c r="H6631" i="1"/>
  <c r="N6630" i="1"/>
  <c r="Q6630" i="1" s="1"/>
  <c r="J6630" i="1"/>
  <c r="K6630" i="1" s="1"/>
  <c r="H6630" i="1"/>
  <c r="N6629" i="1"/>
  <c r="Q6629" i="1" s="1"/>
  <c r="J6629" i="1"/>
  <c r="K6629" i="1" s="1"/>
  <c r="H6629" i="1"/>
  <c r="N6628" i="1"/>
  <c r="Q6628" i="1" s="1"/>
  <c r="J6628" i="1"/>
  <c r="K6628" i="1" s="1"/>
  <c r="H6628" i="1"/>
  <c r="N6627" i="1"/>
  <c r="Q6627" i="1" s="1"/>
  <c r="J6627" i="1"/>
  <c r="K6627" i="1" s="1"/>
  <c r="H6627" i="1"/>
  <c r="N6626" i="1"/>
  <c r="Q6626" i="1" s="1"/>
  <c r="J6626" i="1"/>
  <c r="K6626" i="1" s="1"/>
  <c r="H6626" i="1"/>
  <c r="N6625" i="1"/>
  <c r="Q6625" i="1" s="1"/>
  <c r="J6625" i="1"/>
  <c r="K6625" i="1" s="1"/>
  <c r="H6625" i="1"/>
  <c r="N6624" i="1"/>
  <c r="Q6624" i="1" s="1"/>
  <c r="J6624" i="1"/>
  <c r="K6624" i="1" s="1"/>
  <c r="H6624" i="1"/>
  <c r="N6623" i="1"/>
  <c r="Q6623" i="1" s="1"/>
  <c r="J6623" i="1"/>
  <c r="K6623" i="1" s="1"/>
  <c r="H6623" i="1"/>
  <c r="N6622" i="1"/>
  <c r="Q6622" i="1" s="1"/>
  <c r="J6622" i="1"/>
  <c r="K6622" i="1" s="1"/>
  <c r="H6622" i="1"/>
  <c r="N6621" i="1"/>
  <c r="Q6621" i="1" s="1"/>
  <c r="J6621" i="1"/>
  <c r="K6621" i="1" s="1"/>
  <c r="H6621" i="1"/>
  <c r="N6620" i="1"/>
  <c r="Q6620" i="1" s="1"/>
  <c r="J6620" i="1"/>
  <c r="K6620" i="1" s="1"/>
  <c r="H6620" i="1"/>
  <c r="N6619" i="1"/>
  <c r="Q6619" i="1" s="1"/>
  <c r="J6619" i="1"/>
  <c r="K6619" i="1" s="1"/>
  <c r="H6619" i="1"/>
  <c r="N6618" i="1"/>
  <c r="Q6618" i="1" s="1"/>
  <c r="J6618" i="1"/>
  <c r="K6618" i="1" s="1"/>
  <c r="H6618" i="1"/>
  <c r="N6617" i="1"/>
  <c r="Q6617" i="1" s="1"/>
  <c r="J6617" i="1"/>
  <c r="K6617" i="1" s="1"/>
  <c r="H6617" i="1"/>
  <c r="N6616" i="1"/>
  <c r="Q6616" i="1" s="1"/>
  <c r="J6616" i="1"/>
  <c r="K6616" i="1" s="1"/>
  <c r="H6616" i="1"/>
  <c r="N6615" i="1"/>
  <c r="Q6615" i="1" s="1"/>
  <c r="J6615" i="1"/>
  <c r="K6615" i="1" s="1"/>
  <c r="H6615" i="1"/>
  <c r="N6614" i="1"/>
  <c r="Q6614" i="1" s="1"/>
  <c r="J6614" i="1"/>
  <c r="K6614" i="1" s="1"/>
  <c r="H6614" i="1"/>
  <c r="N6613" i="1"/>
  <c r="Q6613" i="1" s="1"/>
  <c r="J6613" i="1"/>
  <c r="K6613" i="1" s="1"/>
  <c r="H6613" i="1"/>
  <c r="N6612" i="1"/>
  <c r="Q6612" i="1" s="1"/>
  <c r="J6612" i="1"/>
  <c r="K6612" i="1" s="1"/>
  <c r="H6612" i="1"/>
  <c r="N6611" i="1"/>
  <c r="Q6611" i="1" s="1"/>
  <c r="J6611" i="1"/>
  <c r="K6611" i="1" s="1"/>
  <c r="H6611" i="1"/>
  <c r="N6610" i="1"/>
  <c r="Q6610" i="1" s="1"/>
  <c r="J6610" i="1"/>
  <c r="K6610" i="1" s="1"/>
  <c r="H6610" i="1"/>
  <c r="N6609" i="1"/>
  <c r="Q6609" i="1" s="1"/>
  <c r="J6609" i="1"/>
  <c r="K6609" i="1" s="1"/>
  <c r="H6609" i="1"/>
  <c r="N6608" i="1"/>
  <c r="Q6608" i="1" s="1"/>
  <c r="J6608" i="1"/>
  <c r="K6608" i="1" s="1"/>
  <c r="H6608" i="1"/>
  <c r="N6607" i="1"/>
  <c r="Q6607" i="1" s="1"/>
  <c r="J6607" i="1"/>
  <c r="K6607" i="1" s="1"/>
  <c r="H6607" i="1"/>
  <c r="N6606" i="1"/>
  <c r="Q6606" i="1" s="1"/>
  <c r="J6606" i="1"/>
  <c r="K6606" i="1" s="1"/>
  <c r="H6606" i="1"/>
  <c r="N6605" i="1"/>
  <c r="Q6605" i="1" s="1"/>
  <c r="J6605" i="1"/>
  <c r="K6605" i="1" s="1"/>
  <c r="H6605" i="1"/>
  <c r="N6604" i="1"/>
  <c r="Q6604" i="1" s="1"/>
  <c r="J6604" i="1"/>
  <c r="K6604" i="1" s="1"/>
  <c r="H6604" i="1"/>
  <c r="N6603" i="1"/>
  <c r="Q6603" i="1" s="1"/>
  <c r="J6603" i="1"/>
  <c r="K6603" i="1" s="1"/>
  <c r="H6603" i="1"/>
  <c r="N6602" i="1"/>
  <c r="Q6602" i="1" s="1"/>
  <c r="J6602" i="1"/>
  <c r="K6602" i="1" s="1"/>
  <c r="H6602" i="1"/>
  <c r="N6601" i="1"/>
  <c r="Q6601" i="1" s="1"/>
  <c r="J6601" i="1"/>
  <c r="K6601" i="1" s="1"/>
  <c r="H6601" i="1"/>
  <c r="N6600" i="1"/>
  <c r="Q6600" i="1" s="1"/>
  <c r="J6600" i="1"/>
  <c r="K6600" i="1" s="1"/>
  <c r="H6600" i="1"/>
  <c r="N6599" i="1"/>
  <c r="Q6599" i="1" s="1"/>
  <c r="J6599" i="1"/>
  <c r="K6599" i="1" s="1"/>
  <c r="H6599" i="1"/>
  <c r="N6598" i="1"/>
  <c r="Q6598" i="1" s="1"/>
  <c r="J6598" i="1"/>
  <c r="K6598" i="1" s="1"/>
  <c r="H6598" i="1"/>
  <c r="N6597" i="1"/>
  <c r="Q6597" i="1" s="1"/>
  <c r="J6597" i="1"/>
  <c r="K6597" i="1" s="1"/>
  <c r="H6597" i="1"/>
  <c r="N6596" i="1"/>
  <c r="Q6596" i="1" s="1"/>
  <c r="J6596" i="1"/>
  <c r="K6596" i="1" s="1"/>
  <c r="H6596" i="1"/>
  <c r="N6595" i="1"/>
  <c r="Q6595" i="1" s="1"/>
  <c r="J6595" i="1"/>
  <c r="K6595" i="1" s="1"/>
  <c r="H6595" i="1"/>
  <c r="N6594" i="1"/>
  <c r="Q6594" i="1" s="1"/>
  <c r="J6594" i="1"/>
  <c r="K6594" i="1" s="1"/>
  <c r="H6594" i="1"/>
  <c r="N6593" i="1"/>
  <c r="Q6593" i="1" s="1"/>
  <c r="J6593" i="1"/>
  <c r="K6593" i="1" s="1"/>
  <c r="H6593" i="1"/>
  <c r="N6592" i="1"/>
  <c r="Q6592" i="1" s="1"/>
  <c r="J6592" i="1"/>
  <c r="K6592" i="1" s="1"/>
  <c r="H6592" i="1"/>
  <c r="N6591" i="1"/>
  <c r="Q6591" i="1" s="1"/>
  <c r="J6591" i="1"/>
  <c r="K6591" i="1" s="1"/>
  <c r="H6591" i="1"/>
  <c r="N6590" i="1"/>
  <c r="Q6590" i="1" s="1"/>
  <c r="J6590" i="1"/>
  <c r="K6590" i="1" s="1"/>
  <c r="H6590" i="1"/>
  <c r="N6589" i="1"/>
  <c r="Q6589" i="1" s="1"/>
  <c r="J6589" i="1"/>
  <c r="K6589" i="1" s="1"/>
  <c r="H6589" i="1"/>
  <c r="N6588" i="1"/>
  <c r="Q6588" i="1" s="1"/>
  <c r="J6588" i="1"/>
  <c r="K6588" i="1" s="1"/>
  <c r="H6588" i="1"/>
  <c r="N6587" i="1"/>
  <c r="Q6587" i="1" s="1"/>
  <c r="J6587" i="1"/>
  <c r="K6587" i="1" s="1"/>
  <c r="H6587" i="1"/>
  <c r="N6586" i="1"/>
  <c r="Q6586" i="1" s="1"/>
  <c r="J6586" i="1"/>
  <c r="K6586" i="1" s="1"/>
  <c r="H6586" i="1"/>
  <c r="N6585" i="1"/>
  <c r="Q6585" i="1" s="1"/>
  <c r="J6585" i="1"/>
  <c r="K6585" i="1" s="1"/>
  <c r="H6585" i="1"/>
  <c r="N6584" i="1"/>
  <c r="Q6584" i="1" s="1"/>
  <c r="J6584" i="1"/>
  <c r="K6584" i="1" s="1"/>
  <c r="H6584" i="1"/>
  <c r="N6583" i="1"/>
  <c r="Q6583" i="1" s="1"/>
  <c r="J6583" i="1"/>
  <c r="K6583" i="1" s="1"/>
  <c r="H6583" i="1"/>
  <c r="N6582" i="1"/>
  <c r="Q6582" i="1" s="1"/>
  <c r="J6582" i="1"/>
  <c r="K6582" i="1" s="1"/>
  <c r="H6582" i="1"/>
  <c r="N6581" i="1"/>
  <c r="Q6581" i="1" s="1"/>
  <c r="J6581" i="1"/>
  <c r="K6581" i="1" s="1"/>
  <c r="H6581" i="1"/>
  <c r="N6580" i="1"/>
  <c r="Q6580" i="1" s="1"/>
  <c r="J6580" i="1"/>
  <c r="K6580" i="1" s="1"/>
  <c r="H6580" i="1"/>
  <c r="N6579" i="1"/>
  <c r="Q6579" i="1" s="1"/>
  <c r="J6579" i="1"/>
  <c r="K6579" i="1" s="1"/>
  <c r="H6579" i="1"/>
  <c r="N6578" i="1"/>
  <c r="Q6578" i="1" s="1"/>
  <c r="J6578" i="1"/>
  <c r="K6578" i="1" s="1"/>
  <c r="H6578" i="1"/>
  <c r="N6577" i="1"/>
  <c r="Q6577" i="1" s="1"/>
  <c r="J6577" i="1"/>
  <c r="K6577" i="1" s="1"/>
  <c r="H6577" i="1"/>
  <c r="N6576" i="1"/>
  <c r="Q6576" i="1" s="1"/>
  <c r="J6576" i="1"/>
  <c r="K6576" i="1" s="1"/>
  <c r="H6576" i="1"/>
  <c r="N6575" i="1"/>
  <c r="Q6575" i="1" s="1"/>
  <c r="J6575" i="1"/>
  <c r="K6575" i="1" s="1"/>
  <c r="H6575" i="1"/>
  <c r="N6574" i="1"/>
  <c r="Q6574" i="1" s="1"/>
  <c r="J6574" i="1"/>
  <c r="K6574" i="1" s="1"/>
  <c r="H6574" i="1"/>
  <c r="N6573" i="1"/>
  <c r="Q6573" i="1" s="1"/>
  <c r="J6573" i="1"/>
  <c r="K6573" i="1" s="1"/>
  <c r="H6573" i="1"/>
  <c r="N6572" i="1"/>
  <c r="Q6572" i="1" s="1"/>
  <c r="J6572" i="1"/>
  <c r="K6572" i="1" s="1"/>
  <c r="H6572" i="1"/>
  <c r="N6571" i="1"/>
  <c r="Q6571" i="1" s="1"/>
  <c r="J6571" i="1"/>
  <c r="K6571" i="1" s="1"/>
  <c r="H6571" i="1"/>
  <c r="N6570" i="1"/>
  <c r="Q6570" i="1" s="1"/>
  <c r="J6570" i="1"/>
  <c r="K6570" i="1" s="1"/>
  <c r="H6570" i="1"/>
  <c r="N6569" i="1"/>
  <c r="Q6569" i="1" s="1"/>
  <c r="J6569" i="1"/>
  <c r="K6569" i="1" s="1"/>
  <c r="H6569" i="1"/>
  <c r="N6568" i="1"/>
  <c r="Q6568" i="1" s="1"/>
  <c r="J6568" i="1"/>
  <c r="K6568" i="1" s="1"/>
  <c r="H6568" i="1"/>
  <c r="N6567" i="1"/>
  <c r="Q6567" i="1" s="1"/>
  <c r="J6567" i="1"/>
  <c r="K6567" i="1" s="1"/>
  <c r="H6567" i="1"/>
  <c r="N6566" i="1"/>
  <c r="Q6566" i="1" s="1"/>
  <c r="J6566" i="1"/>
  <c r="K6566" i="1" s="1"/>
  <c r="H6566" i="1"/>
  <c r="N6565" i="1"/>
  <c r="Q6565" i="1" s="1"/>
  <c r="J6565" i="1"/>
  <c r="K6565" i="1" s="1"/>
  <c r="H6565" i="1"/>
  <c r="N6564" i="1"/>
  <c r="Q6564" i="1" s="1"/>
  <c r="J6564" i="1"/>
  <c r="K6564" i="1" s="1"/>
  <c r="H6564" i="1"/>
  <c r="N6563" i="1"/>
  <c r="Q6563" i="1" s="1"/>
  <c r="J6563" i="1"/>
  <c r="K6563" i="1" s="1"/>
  <c r="H6563" i="1"/>
  <c r="N6562" i="1"/>
  <c r="Q6562" i="1" s="1"/>
  <c r="J6562" i="1"/>
  <c r="K6562" i="1" s="1"/>
  <c r="H6562" i="1"/>
  <c r="N6561" i="1"/>
  <c r="Q6561" i="1" s="1"/>
  <c r="J6561" i="1"/>
  <c r="K6561" i="1" s="1"/>
  <c r="H6561" i="1"/>
  <c r="N6560" i="1"/>
  <c r="Q6560" i="1" s="1"/>
  <c r="J6560" i="1"/>
  <c r="K6560" i="1" s="1"/>
  <c r="H6560" i="1"/>
  <c r="N6559" i="1"/>
  <c r="Q6559" i="1" s="1"/>
  <c r="J6559" i="1"/>
  <c r="K6559" i="1" s="1"/>
  <c r="H6559" i="1"/>
  <c r="N6558" i="1"/>
  <c r="Q6558" i="1" s="1"/>
  <c r="J6558" i="1"/>
  <c r="K6558" i="1" s="1"/>
  <c r="H6558" i="1"/>
  <c r="N6557" i="1"/>
  <c r="Q6557" i="1" s="1"/>
  <c r="J6557" i="1"/>
  <c r="K6557" i="1" s="1"/>
  <c r="H6557" i="1"/>
  <c r="N6556" i="1"/>
  <c r="Q6556" i="1" s="1"/>
  <c r="J6556" i="1"/>
  <c r="K6556" i="1" s="1"/>
  <c r="H6556" i="1"/>
  <c r="N6555" i="1"/>
  <c r="Q6555" i="1" s="1"/>
  <c r="J6555" i="1"/>
  <c r="K6555" i="1" s="1"/>
  <c r="H6555" i="1"/>
  <c r="N6554" i="1"/>
  <c r="Q6554" i="1" s="1"/>
  <c r="J6554" i="1"/>
  <c r="K6554" i="1" s="1"/>
  <c r="H6554" i="1"/>
  <c r="N6553" i="1"/>
  <c r="Q6553" i="1" s="1"/>
  <c r="J6553" i="1"/>
  <c r="K6553" i="1" s="1"/>
  <c r="H6553" i="1"/>
  <c r="N6552" i="1"/>
  <c r="Q6552" i="1" s="1"/>
  <c r="J6552" i="1"/>
  <c r="K6552" i="1" s="1"/>
  <c r="H6552" i="1"/>
  <c r="N6551" i="1"/>
  <c r="Q6551" i="1" s="1"/>
  <c r="J6551" i="1"/>
  <c r="K6551" i="1" s="1"/>
  <c r="H6551" i="1"/>
  <c r="N6550" i="1"/>
  <c r="Q6550" i="1" s="1"/>
  <c r="J6550" i="1"/>
  <c r="K6550" i="1" s="1"/>
  <c r="H6550" i="1"/>
  <c r="N6549" i="1"/>
  <c r="Q6549" i="1" s="1"/>
  <c r="J6549" i="1"/>
  <c r="K6549" i="1" s="1"/>
  <c r="H6549" i="1"/>
  <c r="N6548" i="1"/>
  <c r="Q6548" i="1" s="1"/>
  <c r="J6548" i="1"/>
  <c r="K6548" i="1" s="1"/>
  <c r="H6548" i="1"/>
  <c r="N6547" i="1"/>
  <c r="Q6547" i="1" s="1"/>
  <c r="J6547" i="1"/>
  <c r="K6547" i="1" s="1"/>
  <c r="H6547" i="1"/>
  <c r="N6546" i="1"/>
  <c r="Q6546" i="1" s="1"/>
  <c r="J6546" i="1"/>
  <c r="K6546" i="1" s="1"/>
  <c r="H6546" i="1"/>
  <c r="N6545" i="1"/>
  <c r="Q6545" i="1" s="1"/>
  <c r="J6545" i="1"/>
  <c r="K6545" i="1" s="1"/>
  <c r="H6545" i="1"/>
  <c r="N6544" i="1"/>
  <c r="Q6544" i="1" s="1"/>
  <c r="J6544" i="1"/>
  <c r="K6544" i="1" s="1"/>
  <c r="H6544" i="1"/>
  <c r="N6543" i="1"/>
  <c r="Q6543" i="1" s="1"/>
  <c r="J6543" i="1"/>
  <c r="K6543" i="1" s="1"/>
  <c r="H6543" i="1"/>
  <c r="N6542" i="1"/>
  <c r="Q6542" i="1" s="1"/>
  <c r="J6542" i="1"/>
  <c r="K6542" i="1" s="1"/>
  <c r="H6542" i="1"/>
  <c r="N6541" i="1"/>
  <c r="Q6541" i="1" s="1"/>
  <c r="J6541" i="1"/>
  <c r="K6541" i="1" s="1"/>
  <c r="H6541" i="1"/>
  <c r="N6540" i="1"/>
  <c r="Q6540" i="1" s="1"/>
  <c r="J6540" i="1"/>
  <c r="K6540" i="1" s="1"/>
  <c r="H6540" i="1"/>
  <c r="N6539" i="1"/>
  <c r="Q6539" i="1" s="1"/>
  <c r="J6539" i="1"/>
  <c r="K6539" i="1" s="1"/>
  <c r="H6539" i="1"/>
  <c r="N6538" i="1"/>
  <c r="Q6538" i="1" s="1"/>
  <c r="J6538" i="1"/>
  <c r="K6538" i="1" s="1"/>
  <c r="H6538" i="1"/>
  <c r="N6537" i="1"/>
  <c r="Q6537" i="1" s="1"/>
  <c r="J6537" i="1"/>
  <c r="K6537" i="1" s="1"/>
  <c r="H6537" i="1"/>
  <c r="N6536" i="1"/>
  <c r="Q6536" i="1" s="1"/>
  <c r="J6536" i="1"/>
  <c r="K6536" i="1" s="1"/>
  <c r="H6536" i="1"/>
  <c r="N6535" i="1"/>
  <c r="Q6535" i="1" s="1"/>
  <c r="J6535" i="1"/>
  <c r="K6535" i="1" s="1"/>
  <c r="H6535" i="1"/>
  <c r="N6534" i="1"/>
  <c r="Q6534" i="1" s="1"/>
  <c r="J6534" i="1"/>
  <c r="K6534" i="1" s="1"/>
  <c r="H6534" i="1"/>
  <c r="N6533" i="1"/>
  <c r="Q6533" i="1" s="1"/>
  <c r="J6533" i="1"/>
  <c r="K6533" i="1" s="1"/>
  <c r="H6533" i="1"/>
  <c r="N6532" i="1"/>
  <c r="Q6532" i="1" s="1"/>
  <c r="J6532" i="1"/>
  <c r="K6532" i="1" s="1"/>
  <c r="H6532" i="1"/>
  <c r="N6531" i="1"/>
  <c r="Q6531" i="1" s="1"/>
  <c r="J6531" i="1"/>
  <c r="K6531" i="1" s="1"/>
  <c r="H6531" i="1"/>
  <c r="N6530" i="1"/>
  <c r="Q6530" i="1" s="1"/>
  <c r="J6530" i="1"/>
  <c r="K6530" i="1" s="1"/>
  <c r="H6530" i="1"/>
  <c r="N6529" i="1"/>
  <c r="Q6529" i="1" s="1"/>
  <c r="J6529" i="1"/>
  <c r="K6529" i="1" s="1"/>
  <c r="H6529" i="1"/>
  <c r="N6528" i="1"/>
  <c r="Q6528" i="1" s="1"/>
  <c r="J6528" i="1"/>
  <c r="K6528" i="1" s="1"/>
  <c r="H6528" i="1"/>
  <c r="N6527" i="1"/>
  <c r="Q6527" i="1" s="1"/>
  <c r="J6527" i="1"/>
  <c r="K6527" i="1" s="1"/>
  <c r="H6527" i="1"/>
  <c r="N6526" i="1"/>
  <c r="Q6526" i="1" s="1"/>
  <c r="J6526" i="1"/>
  <c r="K6526" i="1" s="1"/>
  <c r="H6526" i="1"/>
  <c r="N6525" i="1"/>
  <c r="Q6525" i="1" s="1"/>
  <c r="J6525" i="1"/>
  <c r="K6525" i="1" s="1"/>
  <c r="H6525" i="1"/>
  <c r="N6524" i="1"/>
  <c r="Q6524" i="1" s="1"/>
  <c r="J6524" i="1"/>
  <c r="K6524" i="1" s="1"/>
  <c r="H6524" i="1"/>
  <c r="N6523" i="1"/>
  <c r="Q6523" i="1" s="1"/>
  <c r="J6523" i="1"/>
  <c r="K6523" i="1" s="1"/>
  <c r="H6523" i="1"/>
  <c r="N6522" i="1"/>
  <c r="Q6522" i="1" s="1"/>
  <c r="J6522" i="1"/>
  <c r="K6522" i="1" s="1"/>
  <c r="H6522" i="1"/>
  <c r="N6521" i="1"/>
  <c r="Q6521" i="1" s="1"/>
  <c r="J6521" i="1"/>
  <c r="K6521" i="1" s="1"/>
  <c r="H6521" i="1"/>
  <c r="N6520" i="1"/>
  <c r="Q6520" i="1" s="1"/>
  <c r="J6520" i="1"/>
  <c r="K6520" i="1" s="1"/>
  <c r="H6520" i="1"/>
  <c r="N6519" i="1"/>
  <c r="Q6519" i="1" s="1"/>
  <c r="J6519" i="1"/>
  <c r="K6519" i="1" s="1"/>
  <c r="H6519" i="1"/>
  <c r="N6518" i="1"/>
  <c r="Q6518" i="1" s="1"/>
  <c r="J6518" i="1"/>
  <c r="K6518" i="1" s="1"/>
  <c r="H6518" i="1"/>
  <c r="N6517" i="1"/>
  <c r="Q6517" i="1" s="1"/>
  <c r="J6517" i="1"/>
  <c r="K6517" i="1" s="1"/>
  <c r="H6517" i="1"/>
  <c r="N6516" i="1"/>
  <c r="Q6516" i="1" s="1"/>
  <c r="J6516" i="1"/>
  <c r="K6516" i="1" s="1"/>
  <c r="H6516" i="1"/>
  <c r="N6515" i="1"/>
  <c r="Q6515" i="1" s="1"/>
  <c r="J6515" i="1"/>
  <c r="K6515" i="1" s="1"/>
  <c r="H6515" i="1"/>
  <c r="N6514" i="1"/>
  <c r="Q6514" i="1" s="1"/>
  <c r="J6514" i="1"/>
  <c r="K6514" i="1" s="1"/>
  <c r="H6514" i="1"/>
  <c r="N6513" i="1"/>
  <c r="Q6513" i="1" s="1"/>
  <c r="J6513" i="1"/>
  <c r="K6513" i="1" s="1"/>
  <c r="H6513" i="1"/>
  <c r="N6512" i="1"/>
  <c r="Q6512" i="1" s="1"/>
  <c r="J6512" i="1"/>
  <c r="K6512" i="1" s="1"/>
  <c r="H6512" i="1"/>
  <c r="N6511" i="1"/>
  <c r="Q6511" i="1" s="1"/>
  <c r="J6511" i="1"/>
  <c r="K6511" i="1" s="1"/>
  <c r="H6511" i="1"/>
  <c r="N6510" i="1"/>
  <c r="Q6510" i="1" s="1"/>
  <c r="J6510" i="1"/>
  <c r="K6510" i="1" s="1"/>
  <c r="H6510" i="1"/>
  <c r="N6509" i="1"/>
  <c r="Q6509" i="1" s="1"/>
  <c r="J6509" i="1"/>
  <c r="K6509" i="1" s="1"/>
  <c r="H6509" i="1"/>
  <c r="N6508" i="1"/>
  <c r="Q6508" i="1" s="1"/>
  <c r="J6508" i="1"/>
  <c r="K6508" i="1" s="1"/>
  <c r="H6508" i="1"/>
  <c r="N6507" i="1"/>
  <c r="Q6507" i="1" s="1"/>
  <c r="J6507" i="1"/>
  <c r="K6507" i="1" s="1"/>
  <c r="H6507" i="1"/>
  <c r="N6506" i="1"/>
  <c r="Q6506" i="1" s="1"/>
  <c r="J6506" i="1"/>
  <c r="K6506" i="1" s="1"/>
  <c r="H6506" i="1"/>
  <c r="N6505" i="1"/>
  <c r="Q6505" i="1" s="1"/>
  <c r="J6505" i="1"/>
  <c r="K6505" i="1" s="1"/>
  <c r="H6505" i="1"/>
  <c r="N6504" i="1"/>
  <c r="Q6504" i="1" s="1"/>
  <c r="J6504" i="1"/>
  <c r="K6504" i="1" s="1"/>
  <c r="H6504" i="1"/>
  <c r="N6503" i="1"/>
  <c r="Q6503" i="1" s="1"/>
  <c r="J6503" i="1"/>
  <c r="K6503" i="1" s="1"/>
  <c r="H6503" i="1"/>
  <c r="N6502" i="1"/>
  <c r="Q6502" i="1" s="1"/>
  <c r="J6502" i="1"/>
  <c r="K6502" i="1" s="1"/>
  <c r="H6502" i="1"/>
  <c r="N6501" i="1"/>
  <c r="Q6501" i="1" s="1"/>
  <c r="J6501" i="1"/>
  <c r="K6501" i="1" s="1"/>
  <c r="H6501" i="1"/>
  <c r="N6500" i="1"/>
  <c r="Q6500" i="1" s="1"/>
  <c r="J6500" i="1"/>
  <c r="K6500" i="1" s="1"/>
  <c r="H6500" i="1"/>
  <c r="N6499" i="1"/>
  <c r="Q6499" i="1" s="1"/>
  <c r="J6499" i="1"/>
  <c r="K6499" i="1" s="1"/>
  <c r="H6499" i="1"/>
  <c r="N6498" i="1"/>
  <c r="Q6498" i="1" s="1"/>
  <c r="J6498" i="1"/>
  <c r="K6498" i="1" s="1"/>
  <c r="H6498" i="1"/>
  <c r="N6497" i="1"/>
  <c r="Q6497" i="1" s="1"/>
  <c r="J6497" i="1"/>
  <c r="K6497" i="1" s="1"/>
  <c r="H6497" i="1"/>
  <c r="N6496" i="1"/>
  <c r="Q6496" i="1" s="1"/>
  <c r="J6496" i="1"/>
  <c r="K6496" i="1" s="1"/>
  <c r="H6496" i="1"/>
  <c r="N6495" i="1"/>
  <c r="Q6495" i="1" s="1"/>
  <c r="J6495" i="1"/>
  <c r="K6495" i="1" s="1"/>
  <c r="H6495" i="1"/>
  <c r="N6494" i="1"/>
  <c r="Q6494" i="1" s="1"/>
  <c r="J6494" i="1"/>
  <c r="K6494" i="1" s="1"/>
  <c r="H6494" i="1"/>
  <c r="N6493" i="1"/>
  <c r="Q6493" i="1" s="1"/>
  <c r="J6493" i="1"/>
  <c r="K6493" i="1" s="1"/>
  <c r="H6493" i="1"/>
  <c r="N6492" i="1"/>
  <c r="Q6492" i="1" s="1"/>
  <c r="J6492" i="1"/>
  <c r="K6492" i="1" s="1"/>
  <c r="H6492" i="1"/>
  <c r="N6491" i="1"/>
  <c r="Q6491" i="1" s="1"/>
  <c r="J6491" i="1"/>
  <c r="K6491" i="1" s="1"/>
  <c r="H6491" i="1"/>
  <c r="N6490" i="1"/>
  <c r="Q6490" i="1" s="1"/>
  <c r="J6490" i="1"/>
  <c r="K6490" i="1" s="1"/>
  <c r="H6490" i="1"/>
  <c r="N6489" i="1"/>
  <c r="Q6489" i="1" s="1"/>
  <c r="J6489" i="1"/>
  <c r="K6489" i="1" s="1"/>
  <c r="H6489" i="1"/>
  <c r="N6488" i="1"/>
  <c r="Q6488" i="1" s="1"/>
  <c r="J6488" i="1"/>
  <c r="K6488" i="1" s="1"/>
  <c r="H6488" i="1"/>
  <c r="N6487" i="1"/>
  <c r="Q6487" i="1" s="1"/>
  <c r="J6487" i="1"/>
  <c r="K6487" i="1" s="1"/>
  <c r="H6487" i="1"/>
  <c r="N6486" i="1"/>
  <c r="Q6486" i="1" s="1"/>
  <c r="J6486" i="1"/>
  <c r="K6486" i="1" s="1"/>
  <c r="H6486" i="1"/>
  <c r="N6485" i="1"/>
  <c r="Q6485" i="1" s="1"/>
  <c r="J6485" i="1"/>
  <c r="K6485" i="1" s="1"/>
  <c r="H6485" i="1"/>
  <c r="N6484" i="1"/>
  <c r="Q6484" i="1" s="1"/>
  <c r="J6484" i="1"/>
  <c r="K6484" i="1" s="1"/>
  <c r="H6484" i="1"/>
  <c r="N6483" i="1"/>
  <c r="Q6483" i="1" s="1"/>
  <c r="J6483" i="1"/>
  <c r="K6483" i="1" s="1"/>
  <c r="H6483" i="1"/>
  <c r="N6482" i="1"/>
  <c r="Q6482" i="1" s="1"/>
  <c r="J6482" i="1"/>
  <c r="K6482" i="1" s="1"/>
  <c r="H6482" i="1"/>
  <c r="N6481" i="1"/>
  <c r="Q6481" i="1" s="1"/>
  <c r="J6481" i="1"/>
  <c r="K6481" i="1" s="1"/>
  <c r="H6481" i="1"/>
  <c r="N6480" i="1"/>
  <c r="Q6480" i="1" s="1"/>
  <c r="J6480" i="1"/>
  <c r="K6480" i="1" s="1"/>
  <c r="H6480" i="1"/>
  <c r="N6479" i="1"/>
  <c r="Q6479" i="1" s="1"/>
  <c r="J6479" i="1"/>
  <c r="K6479" i="1" s="1"/>
  <c r="H6479" i="1"/>
  <c r="N6478" i="1"/>
  <c r="Q6478" i="1" s="1"/>
  <c r="J6478" i="1"/>
  <c r="K6478" i="1" s="1"/>
  <c r="H6478" i="1"/>
  <c r="N6477" i="1"/>
  <c r="Q6477" i="1" s="1"/>
  <c r="J6477" i="1"/>
  <c r="K6477" i="1" s="1"/>
  <c r="H6477" i="1"/>
  <c r="N6476" i="1"/>
  <c r="Q6476" i="1" s="1"/>
  <c r="J6476" i="1"/>
  <c r="K6476" i="1" s="1"/>
  <c r="H6476" i="1"/>
  <c r="N6475" i="1"/>
  <c r="Q6475" i="1" s="1"/>
  <c r="J6475" i="1"/>
  <c r="K6475" i="1" s="1"/>
  <c r="H6475" i="1"/>
  <c r="N6474" i="1"/>
  <c r="Q6474" i="1" s="1"/>
  <c r="J6474" i="1"/>
  <c r="K6474" i="1" s="1"/>
  <c r="H6474" i="1"/>
  <c r="N6473" i="1"/>
  <c r="Q6473" i="1" s="1"/>
  <c r="J6473" i="1"/>
  <c r="K6473" i="1" s="1"/>
  <c r="H6473" i="1"/>
  <c r="N6472" i="1"/>
  <c r="Q6472" i="1" s="1"/>
  <c r="J6472" i="1"/>
  <c r="K6472" i="1" s="1"/>
  <c r="H6472" i="1"/>
  <c r="N6471" i="1"/>
  <c r="Q6471" i="1" s="1"/>
  <c r="J6471" i="1"/>
  <c r="K6471" i="1" s="1"/>
  <c r="H6471" i="1"/>
  <c r="N6470" i="1"/>
  <c r="Q6470" i="1" s="1"/>
  <c r="J6470" i="1"/>
  <c r="K6470" i="1" s="1"/>
  <c r="H6470" i="1"/>
  <c r="N6469" i="1"/>
  <c r="Q6469" i="1" s="1"/>
  <c r="J6469" i="1"/>
  <c r="K6469" i="1" s="1"/>
  <c r="H6469" i="1"/>
  <c r="N6468" i="1"/>
  <c r="Q6468" i="1" s="1"/>
  <c r="J6468" i="1"/>
  <c r="K6468" i="1" s="1"/>
  <c r="H6468" i="1"/>
  <c r="N6467" i="1"/>
  <c r="Q6467" i="1" s="1"/>
  <c r="J6467" i="1"/>
  <c r="K6467" i="1" s="1"/>
  <c r="H6467" i="1"/>
  <c r="N6466" i="1"/>
  <c r="Q6466" i="1" s="1"/>
  <c r="J6466" i="1"/>
  <c r="K6466" i="1" s="1"/>
  <c r="H6466" i="1"/>
  <c r="N6465" i="1"/>
  <c r="Q6465" i="1" s="1"/>
  <c r="J6465" i="1"/>
  <c r="K6465" i="1" s="1"/>
  <c r="H6465" i="1"/>
  <c r="N6464" i="1"/>
  <c r="Q6464" i="1" s="1"/>
  <c r="J6464" i="1"/>
  <c r="K6464" i="1" s="1"/>
  <c r="H6464" i="1"/>
  <c r="N6463" i="1"/>
  <c r="Q6463" i="1" s="1"/>
  <c r="J6463" i="1"/>
  <c r="K6463" i="1" s="1"/>
  <c r="H6463" i="1"/>
  <c r="N6462" i="1"/>
  <c r="Q6462" i="1" s="1"/>
  <c r="J6462" i="1"/>
  <c r="K6462" i="1" s="1"/>
  <c r="H6462" i="1"/>
  <c r="N6461" i="1"/>
  <c r="Q6461" i="1" s="1"/>
  <c r="J6461" i="1"/>
  <c r="K6461" i="1" s="1"/>
  <c r="H6461" i="1"/>
  <c r="N6460" i="1"/>
  <c r="Q6460" i="1" s="1"/>
  <c r="J6460" i="1"/>
  <c r="K6460" i="1" s="1"/>
  <c r="H6460" i="1"/>
  <c r="N6459" i="1"/>
  <c r="Q6459" i="1" s="1"/>
  <c r="J6459" i="1"/>
  <c r="K6459" i="1" s="1"/>
  <c r="H6459" i="1"/>
  <c r="N6458" i="1"/>
  <c r="Q6458" i="1" s="1"/>
  <c r="J6458" i="1"/>
  <c r="K6458" i="1" s="1"/>
  <c r="H6458" i="1"/>
  <c r="N6457" i="1"/>
  <c r="Q6457" i="1" s="1"/>
  <c r="J6457" i="1"/>
  <c r="K6457" i="1" s="1"/>
  <c r="H6457" i="1"/>
  <c r="N6456" i="1"/>
  <c r="Q6456" i="1" s="1"/>
  <c r="J6456" i="1"/>
  <c r="K6456" i="1" s="1"/>
  <c r="H6456" i="1"/>
  <c r="N6455" i="1"/>
  <c r="Q6455" i="1" s="1"/>
  <c r="J6455" i="1"/>
  <c r="K6455" i="1" s="1"/>
  <c r="H6455" i="1"/>
  <c r="N6454" i="1"/>
  <c r="Q6454" i="1" s="1"/>
  <c r="J6454" i="1"/>
  <c r="K6454" i="1" s="1"/>
  <c r="H6454" i="1"/>
  <c r="N6453" i="1"/>
  <c r="Q6453" i="1" s="1"/>
  <c r="J6453" i="1"/>
  <c r="K6453" i="1" s="1"/>
  <c r="H6453" i="1"/>
  <c r="N6452" i="1"/>
  <c r="Q6452" i="1" s="1"/>
  <c r="J6452" i="1"/>
  <c r="K6452" i="1" s="1"/>
  <c r="H6452" i="1"/>
  <c r="N6451" i="1"/>
  <c r="Q6451" i="1" s="1"/>
  <c r="J6451" i="1"/>
  <c r="K6451" i="1" s="1"/>
  <c r="H6451" i="1"/>
  <c r="N6450" i="1"/>
  <c r="Q6450" i="1" s="1"/>
  <c r="J6450" i="1"/>
  <c r="K6450" i="1" s="1"/>
  <c r="H6450" i="1"/>
  <c r="N6449" i="1"/>
  <c r="Q6449" i="1" s="1"/>
  <c r="J6449" i="1"/>
  <c r="K6449" i="1" s="1"/>
  <c r="H6449" i="1"/>
  <c r="N6448" i="1"/>
  <c r="Q6448" i="1" s="1"/>
  <c r="J6448" i="1"/>
  <c r="K6448" i="1" s="1"/>
  <c r="H6448" i="1"/>
  <c r="N6447" i="1"/>
  <c r="Q6447" i="1" s="1"/>
  <c r="J6447" i="1"/>
  <c r="K6447" i="1" s="1"/>
  <c r="H6447" i="1"/>
  <c r="N6446" i="1"/>
  <c r="Q6446" i="1" s="1"/>
  <c r="J6446" i="1"/>
  <c r="K6446" i="1" s="1"/>
  <c r="H6446" i="1"/>
  <c r="N6445" i="1"/>
  <c r="Q6445" i="1" s="1"/>
  <c r="J6445" i="1"/>
  <c r="K6445" i="1" s="1"/>
  <c r="H6445" i="1"/>
  <c r="N6444" i="1"/>
  <c r="Q6444" i="1" s="1"/>
  <c r="J6444" i="1"/>
  <c r="K6444" i="1" s="1"/>
  <c r="H6444" i="1"/>
  <c r="N6443" i="1"/>
  <c r="Q6443" i="1" s="1"/>
  <c r="J6443" i="1"/>
  <c r="K6443" i="1" s="1"/>
  <c r="H6443" i="1"/>
  <c r="N6442" i="1"/>
  <c r="Q6442" i="1" s="1"/>
  <c r="J6442" i="1"/>
  <c r="K6442" i="1" s="1"/>
  <c r="H6442" i="1"/>
  <c r="N6441" i="1"/>
  <c r="Q6441" i="1" s="1"/>
  <c r="J6441" i="1"/>
  <c r="K6441" i="1" s="1"/>
  <c r="H6441" i="1"/>
  <c r="N6440" i="1"/>
  <c r="Q6440" i="1" s="1"/>
  <c r="J6440" i="1"/>
  <c r="K6440" i="1" s="1"/>
  <c r="H6440" i="1"/>
  <c r="N6439" i="1"/>
  <c r="Q6439" i="1" s="1"/>
  <c r="J6439" i="1"/>
  <c r="K6439" i="1" s="1"/>
  <c r="H6439" i="1"/>
  <c r="N6438" i="1"/>
  <c r="Q6438" i="1" s="1"/>
  <c r="J6438" i="1"/>
  <c r="K6438" i="1" s="1"/>
  <c r="H6438" i="1"/>
  <c r="N6437" i="1"/>
  <c r="Q6437" i="1" s="1"/>
  <c r="J6437" i="1"/>
  <c r="K6437" i="1" s="1"/>
  <c r="H6437" i="1"/>
  <c r="N6436" i="1"/>
  <c r="Q6436" i="1" s="1"/>
  <c r="J6436" i="1"/>
  <c r="K6436" i="1" s="1"/>
  <c r="H6436" i="1"/>
  <c r="N6435" i="1"/>
  <c r="Q6435" i="1" s="1"/>
  <c r="J6435" i="1"/>
  <c r="K6435" i="1" s="1"/>
  <c r="H6435" i="1"/>
  <c r="N6434" i="1"/>
  <c r="Q6434" i="1" s="1"/>
  <c r="J6434" i="1"/>
  <c r="K6434" i="1" s="1"/>
  <c r="H6434" i="1"/>
  <c r="N6433" i="1"/>
  <c r="Q6433" i="1" s="1"/>
  <c r="J6433" i="1"/>
  <c r="K6433" i="1" s="1"/>
  <c r="H6433" i="1"/>
  <c r="N6432" i="1"/>
  <c r="Q6432" i="1" s="1"/>
  <c r="J6432" i="1"/>
  <c r="K6432" i="1" s="1"/>
  <c r="H6432" i="1"/>
  <c r="N6431" i="1"/>
  <c r="Q6431" i="1" s="1"/>
  <c r="J6431" i="1"/>
  <c r="K6431" i="1" s="1"/>
  <c r="H6431" i="1"/>
  <c r="N6430" i="1"/>
  <c r="Q6430" i="1" s="1"/>
  <c r="J6430" i="1"/>
  <c r="K6430" i="1" s="1"/>
  <c r="H6430" i="1"/>
  <c r="N6429" i="1"/>
  <c r="Q6429" i="1" s="1"/>
  <c r="J6429" i="1"/>
  <c r="K6429" i="1" s="1"/>
  <c r="H6429" i="1"/>
  <c r="N6428" i="1"/>
  <c r="Q6428" i="1" s="1"/>
  <c r="J6428" i="1"/>
  <c r="K6428" i="1" s="1"/>
  <c r="H6428" i="1"/>
  <c r="N6427" i="1"/>
  <c r="Q6427" i="1" s="1"/>
  <c r="J6427" i="1"/>
  <c r="K6427" i="1" s="1"/>
  <c r="H6427" i="1"/>
  <c r="N6426" i="1"/>
  <c r="Q6426" i="1" s="1"/>
  <c r="J6426" i="1"/>
  <c r="K6426" i="1" s="1"/>
  <c r="H6426" i="1"/>
  <c r="N6425" i="1"/>
  <c r="Q6425" i="1" s="1"/>
  <c r="J6425" i="1"/>
  <c r="K6425" i="1" s="1"/>
  <c r="H6425" i="1"/>
  <c r="N6424" i="1"/>
  <c r="Q6424" i="1" s="1"/>
  <c r="J6424" i="1"/>
  <c r="K6424" i="1" s="1"/>
  <c r="H6424" i="1"/>
  <c r="N6423" i="1"/>
  <c r="Q6423" i="1" s="1"/>
  <c r="J6423" i="1"/>
  <c r="K6423" i="1" s="1"/>
  <c r="H6423" i="1"/>
  <c r="N6422" i="1"/>
  <c r="Q6422" i="1" s="1"/>
  <c r="J6422" i="1"/>
  <c r="K6422" i="1" s="1"/>
  <c r="H6422" i="1"/>
  <c r="N6421" i="1"/>
  <c r="Q6421" i="1" s="1"/>
  <c r="J6421" i="1"/>
  <c r="K6421" i="1" s="1"/>
  <c r="H6421" i="1"/>
  <c r="N6420" i="1"/>
  <c r="Q6420" i="1" s="1"/>
  <c r="J6420" i="1"/>
  <c r="K6420" i="1" s="1"/>
  <c r="H6420" i="1"/>
  <c r="N6419" i="1"/>
  <c r="Q6419" i="1" s="1"/>
  <c r="J6419" i="1"/>
  <c r="K6419" i="1" s="1"/>
  <c r="H6419" i="1"/>
  <c r="N6418" i="1"/>
  <c r="Q6418" i="1" s="1"/>
  <c r="J6418" i="1"/>
  <c r="K6418" i="1" s="1"/>
  <c r="H6418" i="1"/>
  <c r="N6417" i="1"/>
  <c r="Q6417" i="1" s="1"/>
  <c r="J6417" i="1"/>
  <c r="K6417" i="1" s="1"/>
  <c r="H6417" i="1"/>
  <c r="N6416" i="1"/>
  <c r="Q6416" i="1" s="1"/>
  <c r="J6416" i="1"/>
  <c r="K6416" i="1" s="1"/>
  <c r="H6416" i="1"/>
  <c r="N6415" i="1"/>
  <c r="Q6415" i="1" s="1"/>
  <c r="J6415" i="1"/>
  <c r="K6415" i="1" s="1"/>
  <c r="H6415" i="1"/>
  <c r="N6414" i="1"/>
  <c r="Q6414" i="1" s="1"/>
  <c r="J6414" i="1"/>
  <c r="K6414" i="1" s="1"/>
  <c r="H6414" i="1"/>
  <c r="N6413" i="1"/>
  <c r="Q6413" i="1" s="1"/>
  <c r="J6413" i="1"/>
  <c r="K6413" i="1" s="1"/>
  <c r="H6413" i="1"/>
  <c r="N6412" i="1"/>
  <c r="Q6412" i="1" s="1"/>
  <c r="J6412" i="1"/>
  <c r="K6412" i="1" s="1"/>
  <c r="H6412" i="1"/>
  <c r="N6411" i="1"/>
  <c r="Q6411" i="1" s="1"/>
  <c r="J6411" i="1"/>
  <c r="K6411" i="1" s="1"/>
  <c r="H6411" i="1"/>
  <c r="N6410" i="1"/>
  <c r="Q6410" i="1" s="1"/>
  <c r="J6410" i="1"/>
  <c r="K6410" i="1" s="1"/>
  <c r="H6410" i="1"/>
  <c r="N6409" i="1"/>
  <c r="Q6409" i="1" s="1"/>
  <c r="J6409" i="1"/>
  <c r="K6409" i="1" s="1"/>
  <c r="H6409" i="1"/>
  <c r="N6408" i="1"/>
  <c r="Q6408" i="1" s="1"/>
  <c r="J6408" i="1"/>
  <c r="K6408" i="1" s="1"/>
  <c r="H6408" i="1"/>
  <c r="N6407" i="1"/>
  <c r="Q6407" i="1" s="1"/>
  <c r="J6407" i="1"/>
  <c r="K6407" i="1" s="1"/>
  <c r="H6407" i="1"/>
  <c r="N6406" i="1"/>
  <c r="Q6406" i="1" s="1"/>
  <c r="J6406" i="1"/>
  <c r="K6406" i="1" s="1"/>
  <c r="H6406" i="1"/>
  <c r="N6405" i="1"/>
  <c r="Q6405" i="1" s="1"/>
  <c r="J6405" i="1"/>
  <c r="K6405" i="1" s="1"/>
  <c r="H6405" i="1"/>
  <c r="N6404" i="1"/>
  <c r="Q6404" i="1" s="1"/>
  <c r="J6404" i="1"/>
  <c r="K6404" i="1" s="1"/>
  <c r="H6404" i="1"/>
  <c r="N6403" i="1"/>
  <c r="Q6403" i="1" s="1"/>
  <c r="J6403" i="1"/>
  <c r="K6403" i="1" s="1"/>
  <c r="H6403" i="1"/>
  <c r="N6402" i="1"/>
  <c r="Q6402" i="1" s="1"/>
  <c r="J6402" i="1"/>
  <c r="K6402" i="1" s="1"/>
  <c r="H6402" i="1"/>
  <c r="N6401" i="1"/>
  <c r="Q6401" i="1" s="1"/>
  <c r="J6401" i="1"/>
  <c r="K6401" i="1" s="1"/>
  <c r="H6401" i="1"/>
  <c r="N6400" i="1"/>
  <c r="Q6400" i="1" s="1"/>
  <c r="J6400" i="1"/>
  <c r="K6400" i="1" s="1"/>
  <c r="H6400" i="1"/>
  <c r="N6399" i="1"/>
  <c r="Q6399" i="1" s="1"/>
  <c r="J6399" i="1"/>
  <c r="K6399" i="1" s="1"/>
  <c r="H6399" i="1"/>
  <c r="N6398" i="1"/>
  <c r="Q6398" i="1" s="1"/>
  <c r="J6398" i="1"/>
  <c r="K6398" i="1" s="1"/>
  <c r="H6398" i="1"/>
  <c r="N6397" i="1"/>
  <c r="Q6397" i="1" s="1"/>
  <c r="J6397" i="1"/>
  <c r="K6397" i="1" s="1"/>
  <c r="H6397" i="1"/>
  <c r="N6396" i="1"/>
  <c r="Q6396" i="1" s="1"/>
  <c r="J6396" i="1"/>
  <c r="K6396" i="1" s="1"/>
  <c r="H6396" i="1"/>
  <c r="N6395" i="1"/>
  <c r="Q6395" i="1" s="1"/>
  <c r="J6395" i="1"/>
  <c r="K6395" i="1" s="1"/>
  <c r="H6395" i="1"/>
  <c r="N6394" i="1"/>
  <c r="Q6394" i="1" s="1"/>
  <c r="J6394" i="1"/>
  <c r="K6394" i="1" s="1"/>
  <c r="H6394" i="1"/>
  <c r="N6393" i="1"/>
  <c r="Q6393" i="1" s="1"/>
  <c r="J6393" i="1"/>
  <c r="K6393" i="1" s="1"/>
  <c r="H6393" i="1"/>
  <c r="N6392" i="1"/>
  <c r="Q6392" i="1" s="1"/>
  <c r="J6392" i="1"/>
  <c r="K6392" i="1" s="1"/>
  <c r="H6392" i="1"/>
  <c r="N6391" i="1"/>
  <c r="Q6391" i="1" s="1"/>
  <c r="J6391" i="1"/>
  <c r="K6391" i="1" s="1"/>
  <c r="H6391" i="1"/>
  <c r="N6390" i="1"/>
  <c r="Q6390" i="1" s="1"/>
  <c r="J6390" i="1"/>
  <c r="K6390" i="1" s="1"/>
  <c r="H6390" i="1"/>
  <c r="N6389" i="1"/>
  <c r="Q6389" i="1" s="1"/>
  <c r="J6389" i="1"/>
  <c r="K6389" i="1" s="1"/>
  <c r="H6389" i="1"/>
  <c r="N6388" i="1"/>
  <c r="Q6388" i="1" s="1"/>
  <c r="J6388" i="1"/>
  <c r="K6388" i="1" s="1"/>
  <c r="H6388" i="1"/>
  <c r="N6387" i="1"/>
  <c r="Q6387" i="1" s="1"/>
  <c r="J6387" i="1"/>
  <c r="K6387" i="1" s="1"/>
  <c r="H6387" i="1"/>
  <c r="N6386" i="1"/>
  <c r="Q6386" i="1" s="1"/>
  <c r="J6386" i="1"/>
  <c r="K6386" i="1" s="1"/>
  <c r="H6386" i="1"/>
  <c r="N6385" i="1"/>
  <c r="Q6385" i="1" s="1"/>
  <c r="J6385" i="1"/>
  <c r="K6385" i="1" s="1"/>
  <c r="H6385" i="1"/>
  <c r="N6384" i="1"/>
  <c r="Q6384" i="1" s="1"/>
  <c r="J6384" i="1"/>
  <c r="K6384" i="1" s="1"/>
  <c r="H6384" i="1"/>
  <c r="N6383" i="1"/>
  <c r="Q6383" i="1" s="1"/>
  <c r="J6383" i="1"/>
  <c r="K6383" i="1" s="1"/>
  <c r="H6383" i="1"/>
  <c r="N6382" i="1"/>
  <c r="Q6382" i="1" s="1"/>
  <c r="J6382" i="1"/>
  <c r="K6382" i="1" s="1"/>
  <c r="H6382" i="1"/>
  <c r="N6381" i="1"/>
  <c r="Q6381" i="1" s="1"/>
  <c r="J6381" i="1"/>
  <c r="K6381" i="1" s="1"/>
  <c r="H6381" i="1"/>
  <c r="N6380" i="1"/>
  <c r="Q6380" i="1" s="1"/>
  <c r="J6380" i="1"/>
  <c r="K6380" i="1" s="1"/>
  <c r="H6380" i="1"/>
  <c r="N6379" i="1"/>
  <c r="Q6379" i="1" s="1"/>
  <c r="J6379" i="1"/>
  <c r="K6379" i="1" s="1"/>
  <c r="H6379" i="1"/>
  <c r="N6378" i="1"/>
  <c r="Q6378" i="1" s="1"/>
  <c r="J6378" i="1"/>
  <c r="K6378" i="1" s="1"/>
  <c r="H6378" i="1"/>
  <c r="N6377" i="1"/>
  <c r="Q6377" i="1" s="1"/>
  <c r="J6377" i="1"/>
  <c r="K6377" i="1" s="1"/>
  <c r="H6377" i="1"/>
  <c r="N6376" i="1"/>
  <c r="Q6376" i="1" s="1"/>
  <c r="J6376" i="1"/>
  <c r="K6376" i="1" s="1"/>
  <c r="H6376" i="1"/>
  <c r="N6375" i="1"/>
  <c r="Q6375" i="1" s="1"/>
  <c r="J6375" i="1"/>
  <c r="K6375" i="1" s="1"/>
  <c r="H6375" i="1"/>
  <c r="N6374" i="1"/>
  <c r="Q6374" i="1" s="1"/>
  <c r="J6374" i="1"/>
  <c r="K6374" i="1" s="1"/>
  <c r="H6374" i="1"/>
  <c r="N6373" i="1"/>
  <c r="Q6373" i="1" s="1"/>
  <c r="J6373" i="1"/>
  <c r="K6373" i="1" s="1"/>
  <c r="H6373" i="1"/>
  <c r="N6372" i="1"/>
  <c r="Q6372" i="1" s="1"/>
  <c r="J6372" i="1"/>
  <c r="K6372" i="1" s="1"/>
  <c r="H6372" i="1"/>
  <c r="N6371" i="1"/>
  <c r="Q6371" i="1" s="1"/>
  <c r="J6371" i="1"/>
  <c r="K6371" i="1" s="1"/>
  <c r="H6371" i="1"/>
  <c r="N6370" i="1"/>
  <c r="Q6370" i="1" s="1"/>
  <c r="J6370" i="1"/>
  <c r="K6370" i="1" s="1"/>
  <c r="H6370" i="1"/>
  <c r="N6369" i="1"/>
  <c r="Q6369" i="1" s="1"/>
  <c r="J6369" i="1"/>
  <c r="K6369" i="1" s="1"/>
  <c r="H6369" i="1"/>
  <c r="N6368" i="1"/>
  <c r="Q6368" i="1" s="1"/>
  <c r="J6368" i="1"/>
  <c r="K6368" i="1" s="1"/>
  <c r="H6368" i="1"/>
  <c r="N6367" i="1"/>
  <c r="Q6367" i="1" s="1"/>
  <c r="J6367" i="1"/>
  <c r="K6367" i="1" s="1"/>
  <c r="H6367" i="1"/>
  <c r="N6366" i="1"/>
  <c r="Q6366" i="1" s="1"/>
  <c r="J6366" i="1"/>
  <c r="K6366" i="1" s="1"/>
  <c r="H6366" i="1"/>
  <c r="N6365" i="1"/>
  <c r="Q6365" i="1" s="1"/>
  <c r="J6365" i="1"/>
  <c r="K6365" i="1" s="1"/>
  <c r="H6365" i="1"/>
  <c r="N6364" i="1"/>
  <c r="Q6364" i="1" s="1"/>
  <c r="J6364" i="1"/>
  <c r="K6364" i="1" s="1"/>
  <c r="H6364" i="1"/>
  <c r="N6363" i="1"/>
  <c r="Q6363" i="1" s="1"/>
  <c r="J6363" i="1"/>
  <c r="K6363" i="1" s="1"/>
  <c r="H6363" i="1"/>
  <c r="N6362" i="1"/>
  <c r="Q6362" i="1" s="1"/>
  <c r="J6362" i="1"/>
  <c r="K6362" i="1" s="1"/>
  <c r="H6362" i="1"/>
  <c r="N6361" i="1"/>
  <c r="Q6361" i="1" s="1"/>
  <c r="J6361" i="1"/>
  <c r="K6361" i="1" s="1"/>
  <c r="H6361" i="1"/>
  <c r="N6360" i="1"/>
  <c r="Q6360" i="1" s="1"/>
  <c r="J6360" i="1"/>
  <c r="K6360" i="1" s="1"/>
  <c r="H6360" i="1"/>
  <c r="N6359" i="1"/>
  <c r="Q6359" i="1" s="1"/>
  <c r="J6359" i="1"/>
  <c r="K6359" i="1" s="1"/>
  <c r="H6359" i="1"/>
  <c r="N6358" i="1"/>
  <c r="Q6358" i="1" s="1"/>
  <c r="J6358" i="1"/>
  <c r="K6358" i="1" s="1"/>
  <c r="H6358" i="1"/>
  <c r="N6357" i="1"/>
  <c r="Q6357" i="1" s="1"/>
  <c r="J6357" i="1"/>
  <c r="K6357" i="1" s="1"/>
  <c r="H6357" i="1"/>
  <c r="N6356" i="1"/>
  <c r="Q6356" i="1" s="1"/>
  <c r="J6356" i="1"/>
  <c r="K6356" i="1" s="1"/>
  <c r="H6356" i="1"/>
  <c r="N6355" i="1"/>
  <c r="Q6355" i="1" s="1"/>
  <c r="J6355" i="1"/>
  <c r="K6355" i="1" s="1"/>
  <c r="H6355" i="1"/>
  <c r="N6354" i="1"/>
  <c r="Q6354" i="1" s="1"/>
  <c r="J6354" i="1"/>
  <c r="K6354" i="1" s="1"/>
  <c r="H6354" i="1"/>
  <c r="N6353" i="1"/>
  <c r="Q6353" i="1" s="1"/>
  <c r="J6353" i="1"/>
  <c r="K6353" i="1" s="1"/>
  <c r="H6353" i="1"/>
  <c r="N6352" i="1"/>
  <c r="Q6352" i="1" s="1"/>
  <c r="J6352" i="1"/>
  <c r="K6352" i="1" s="1"/>
  <c r="H6352" i="1"/>
  <c r="N6351" i="1"/>
  <c r="Q6351" i="1" s="1"/>
  <c r="J6351" i="1"/>
  <c r="K6351" i="1" s="1"/>
  <c r="H6351" i="1"/>
  <c r="N6350" i="1"/>
  <c r="Q6350" i="1" s="1"/>
  <c r="J6350" i="1"/>
  <c r="K6350" i="1" s="1"/>
  <c r="H6350" i="1"/>
  <c r="N6349" i="1"/>
  <c r="Q6349" i="1" s="1"/>
  <c r="J6349" i="1"/>
  <c r="K6349" i="1" s="1"/>
  <c r="H6349" i="1"/>
  <c r="N6348" i="1"/>
  <c r="Q6348" i="1" s="1"/>
  <c r="J6348" i="1"/>
  <c r="K6348" i="1" s="1"/>
  <c r="H6348" i="1"/>
  <c r="N6347" i="1"/>
  <c r="Q6347" i="1" s="1"/>
  <c r="J6347" i="1"/>
  <c r="K6347" i="1" s="1"/>
  <c r="H6347" i="1"/>
  <c r="N6346" i="1"/>
  <c r="Q6346" i="1" s="1"/>
  <c r="J6346" i="1"/>
  <c r="K6346" i="1" s="1"/>
  <c r="H6346" i="1"/>
  <c r="N6345" i="1"/>
  <c r="Q6345" i="1" s="1"/>
  <c r="J6345" i="1"/>
  <c r="K6345" i="1" s="1"/>
  <c r="H6345" i="1"/>
  <c r="N6344" i="1"/>
  <c r="Q6344" i="1" s="1"/>
  <c r="J6344" i="1"/>
  <c r="K6344" i="1" s="1"/>
  <c r="H6344" i="1"/>
  <c r="N6343" i="1"/>
  <c r="Q6343" i="1" s="1"/>
  <c r="J6343" i="1"/>
  <c r="K6343" i="1" s="1"/>
  <c r="H6343" i="1"/>
  <c r="N6342" i="1"/>
  <c r="Q6342" i="1" s="1"/>
  <c r="J6342" i="1"/>
  <c r="K6342" i="1" s="1"/>
  <c r="H6342" i="1"/>
  <c r="N6341" i="1"/>
  <c r="Q6341" i="1" s="1"/>
  <c r="J6341" i="1"/>
  <c r="K6341" i="1" s="1"/>
  <c r="H6341" i="1"/>
  <c r="N6340" i="1"/>
  <c r="Q6340" i="1" s="1"/>
  <c r="J6340" i="1"/>
  <c r="K6340" i="1" s="1"/>
  <c r="H6340" i="1"/>
  <c r="N6339" i="1"/>
  <c r="Q6339" i="1" s="1"/>
  <c r="J6339" i="1"/>
  <c r="K6339" i="1" s="1"/>
  <c r="H6339" i="1"/>
  <c r="N6338" i="1"/>
  <c r="Q6338" i="1" s="1"/>
  <c r="J6338" i="1"/>
  <c r="K6338" i="1" s="1"/>
  <c r="H6338" i="1"/>
  <c r="N6337" i="1"/>
  <c r="Q6337" i="1" s="1"/>
  <c r="J6337" i="1"/>
  <c r="K6337" i="1" s="1"/>
  <c r="H6337" i="1"/>
  <c r="N6336" i="1"/>
  <c r="Q6336" i="1" s="1"/>
  <c r="J6336" i="1"/>
  <c r="K6336" i="1" s="1"/>
  <c r="H6336" i="1"/>
  <c r="N6335" i="1"/>
  <c r="Q6335" i="1" s="1"/>
  <c r="J6335" i="1"/>
  <c r="K6335" i="1" s="1"/>
  <c r="H6335" i="1"/>
  <c r="N6334" i="1"/>
  <c r="Q6334" i="1" s="1"/>
  <c r="J6334" i="1"/>
  <c r="K6334" i="1" s="1"/>
  <c r="H6334" i="1"/>
  <c r="N6333" i="1"/>
  <c r="Q6333" i="1" s="1"/>
  <c r="J6333" i="1"/>
  <c r="K6333" i="1" s="1"/>
  <c r="H6333" i="1"/>
  <c r="N6332" i="1"/>
  <c r="Q6332" i="1" s="1"/>
  <c r="J6332" i="1"/>
  <c r="K6332" i="1" s="1"/>
  <c r="H6332" i="1"/>
  <c r="N6331" i="1"/>
  <c r="Q6331" i="1" s="1"/>
  <c r="J6331" i="1"/>
  <c r="K6331" i="1" s="1"/>
  <c r="H6331" i="1"/>
  <c r="N6330" i="1"/>
  <c r="Q6330" i="1" s="1"/>
  <c r="J6330" i="1"/>
  <c r="K6330" i="1" s="1"/>
  <c r="H6330" i="1"/>
  <c r="N6329" i="1"/>
  <c r="Q6329" i="1" s="1"/>
  <c r="J6329" i="1"/>
  <c r="K6329" i="1" s="1"/>
  <c r="H6329" i="1"/>
  <c r="N6328" i="1"/>
  <c r="Q6328" i="1" s="1"/>
  <c r="J6328" i="1"/>
  <c r="K6328" i="1" s="1"/>
  <c r="H6328" i="1"/>
  <c r="N6327" i="1"/>
  <c r="Q6327" i="1" s="1"/>
  <c r="J6327" i="1"/>
  <c r="K6327" i="1" s="1"/>
  <c r="H6327" i="1"/>
  <c r="N6326" i="1"/>
  <c r="Q6326" i="1" s="1"/>
  <c r="J6326" i="1"/>
  <c r="K6326" i="1" s="1"/>
  <c r="H6326" i="1"/>
  <c r="N6325" i="1"/>
  <c r="Q6325" i="1" s="1"/>
  <c r="J6325" i="1"/>
  <c r="K6325" i="1" s="1"/>
  <c r="H6325" i="1"/>
  <c r="N6324" i="1"/>
  <c r="Q6324" i="1" s="1"/>
  <c r="J6324" i="1"/>
  <c r="K6324" i="1" s="1"/>
  <c r="H6324" i="1"/>
  <c r="N6323" i="1"/>
  <c r="Q6323" i="1" s="1"/>
  <c r="J6323" i="1"/>
  <c r="K6323" i="1" s="1"/>
  <c r="H6323" i="1"/>
  <c r="N6322" i="1"/>
  <c r="Q6322" i="1" s="1"/>
  <c r="J6322" i="1"/>
  <c r="K6322" i="1" s="1"/>
  <c r="H6322" i="1"/>
  <c r="N6321" i="1"/>
  <c r="Q6321" i="1" s="1"/>
  <c r="J6321" i="1"/>
  <c r="K6321" i="1" s="1"/>
  <c r="H6321" i="1"/>
  <c r="N6320" i="1"/>
  <c r="Q6320" i="1" s="1"/>
  <c r="J6320" i="1"/>
  <c r="K6320" i="1" s="1"/>
  <c r="H6320" i="1"/>
  <c r="N6319" i="1"/>
  <c r="Q6319" i="1" s="1"/>
  <c r="J6319" i="1"/>
  <c r="K6319" i="1" s="1"/>
  <c r="H6319" i="1"/>
  <c r="N6318" i="1"/>
  <c r="Q6318" i="1" s="1"/>
  <c r="J6318" i="1"/>
  <c r="K6318" i="1" s="1"/>
  <c r="H6318" i="1"/>
  <c r="N6317" i="1"/>
  <c r="Q6317" i="1" s="1"/>
  <c r="J6317" i="1"/>
  <c r="K6317" i="1" s="1"/>
  <c r="H6317" i="1"/>
  <c r="N6316" i="1"/>
  <c r="Q6316" i="1" s="1"/>
  <c r="J6316" i="1"/>
  <c r="K6316" i="1" s="1"/>
  <c r="H6316" i="1"/>
  <c r="N6315" i="1"/>
  <c r="Q6315" i="1" s="1"/>
  <c r="J6315" i="1"/>
  <c r="K6315" i="1" s="1"/>
  <c r="H6315" i="1"/>
  <c r="N6314" i="1"/>
  <c r="Q6314" i="1" s="1"/>
  <c r="J6314" i="1"/>
  <c r="K6314" i="1" s="1"/>
  <c r="H6314" i="1"/>
  <c r="N6313" i="1"/>
  <c r="Q6313" i="1" s="1"/>
  <c r="J6313" i="1"/>
  <c r="K6313" i="1" s="1"/>
  <c r="H6313" i="1"/>
  <c r="N6312" i="1"/>
  <c r="Q6312" i="1" s="1"/>
  <c r="J6312" i="1"/>
  <c r="K6312" i="1" s="1"/>
  <c r="H6312" i="1"/>
  <c r="N6311" i="1"/>
  <c r="Q6311" i="1" s="1"/>
  <c r="J6311" i="1"/>
  <c r="K6311" i="1" s="1"/>
  <c r="H6311" i="1"/>
  <c r="N6310" i="1"/>
  <c r="Q6310" i="1" s="1"/>
  <c r="J6310" i="1"/>
  <c r="K6310" i="1" s="1"/>
  <c r="H6310" i="1"/>
  <c r="N6309" i="1"/>
  <c r="Q6309" i="1" s="1"/>
  <c r="J6309" i="1"/>
  <c r="K6309" i="1" s="1"/>
  <c r="H6309" i="1"/>
  <c r="N6308" i="1"/>
  <c r="Q6308" i="1" s="1"/>
  <c r="J6308" i="1"/>
  <c r="K6308" i="1" s="1"/>
  <c r="H6308" i="1"/>
  <c r="N6307" i="1"/>
  <c r="Q6307" i="1" s="1"/>
  <c r="J6307" i="1"/>
  <c r="K6307" i="1" s="1"/>
  <c r="H6307" i="1"/>
  <c r="N6306" i="1"/>
  <c r="Q6306" i="1" s="1"/>
  <c r="J6306" i="1"/>
  <c r="K6306" i="1" s="1"/>
  <c r="H6306" i="1"/>
  <c r="N6305" i="1"/>
  <c r="Q6305" i="1" s="1"/>
  <c r="J6305" i="1"/>
  <c r="K6305" i="1" s="1"/>
  <c r="H6305" i="1"/>
  <c r="N6304" i="1"/>
  <c r="Q6304" i="1" s="1"/>
  <c r="J6304" i="1"/>
  <c r="K6304" i="1" s="1"/>
  <c r="H6304" i="1"/>
  <c r="N6303" i="1"/>
  <c r="Q6303" i="1" s="1"/>
  <c r="J6303" i="1"/>
  <c r="K6303" i="1" s="1"/>
  <c r="H6303" i="1"/>
  <c r="N6302" i="1"/>
  <c r="Q6302" i="1" s="1"/>
  <c r="J6302" i="1"/>
  <c r="K6302" i="1" s="1"/>
  <c r="H6302" i="1"/>
  <c r="N6301" i="1"/>
  <c r="Q6301" i="1" s="1"/>
  <c r="J6301" i="1"/>
  <c r="K6301" i="1" s="1"/>
  <c r="H6301" i="1"/>
  <c r="N6300" i="1"/>
  <c r="Q6300" i="1" s="1"/>
  <c r="J6300" i="1"/>
  <c r="K6300" i="1" s="1"/>
  <c r="H6300" i="1"/>
  <c r="N6299" i="1"/>
  <c r="Q6299" i="1" s="1"/>
  <c r="J6299" i="1"/>
  <c r="K6299" i="1" s="1"/>
  <c r="H6299" i="1"/>
  <c r="N6298" i="1"/>
  <c r="Q6298" i="1" s="1"/>
  <c r="J6298" i="1"/>
  <c r="K6298" i="1" s="1"/>
  <c r="H6298" i="1"/>
  <c r="N6297" i="1"/>
  <c r="Q6297" i="1" s="1"/>
  <c r="J6297" i="1"/>
  <c r="K6297" i="1" s="1"/>
  <c r="H6297" i="1"/>
  <c r="N6296" i="1"/>
  <c r="Q6296" i="1" s="1"/>
  <c r="J6296" i="1"/>
  <c r="K6296" i="1" s="1"/>
  <c r="H6296" i="1"/>
  <c r="N6295" i="1"/>
  <c r="Q6295" i="1" s="1"/>
  <c r="J6295" i="1"/>
  <c r="K6295" i="1" s="1"/>
  <c r="H6295" i="1"/>
  <c r="N6294" i="1"/>
  <c r="Q6294" i="1" s="1"/>
  <c r="J6294" i="1"/>
  <c r="K6294" i="1" s="1"/>
  <c r="H6294" i="1"/>
  <c r="N6293" i="1"/>
  <c r="Q6293" i="1" s="1"/>
  <c r="J6293" i="1"/>
  <c r="K6293" i="1" s="1"/>
  <c r="H6293" i="1"/>
  <c r="N6292" i="1"/>
  <c r="Q6292" i="1" s="1"/>
  <c r="J6292" i="1"/>
  <c r="K6292" i="1" s="1"/>
  <c r="H6292" i="1"/>
  <c r="N6291" i="1"/>
  <c r="Q6291" i="1" s="1"/>
  <c r="J6291" i="1"/>
  <c r="K6291" i="1" s="1"/>
  <c r="H6291" i="1"/>
  <c r="N6290" i="1"/>
  <c r="Q6290" i="1" s="1"/>
  <c r="J6290" i="1"/>
  <c r="K6290" i="1" s="1"/>
  <c r="H6290" i="1"/>
  <c r="N6289" i="1"/>
  <c r="Q6289" i="1" s="1"/>
  <c r="J6289" i="1"/>
  <c r="K6289" i="1" s="1"/>
  <c r="H6289" i="1"/>
  <c r="N6288" i="1"/>
  <c r="Q6288" i="1" s="1"/>
  <c r="J6288" i="1"/>
  <c r="K6288" i="1" s="1"/>
  <c r="H6288" i="1"/>
  <c r="N6287" i="1"/>
  <c r="Q6287" i="1" s="1"/>
  <c r="J6287" i="1"/>
  <c r="K6287" i="1" s="1"/>
  <c r="H6287" i="1"/>
  <c r="N6286" i="1"/>
  <c r="Q6286" i="1" s="1"/>
  <c r="J6286" i="1"/>
  <c r="K6286" i="1" s="1"/>
  <c r="H6286" i="1"/>
  <c r="N6285" i="1"/>
  <c r="Q6285" i="1" s="1"/>
  <c r="J6285" i="1"/>
  <c r="K6285" i="1" s="1"/>
  <c r="H6285" i="1"/>
  <c r="N6284" i="1"/>
  <c r="Q6284" i="1" s="1"/>
  <c r="J6284" i="1"/>
  <c r="K6284" i="1" s="1"/>
  <c r="H6284" i="1"/>
  <c r="N6283" i="1"/>
  <c r="Q6283" i="1" s="1"/>
  <c r="J6283" i="1"/>
  <c r="K6283" i="1" s="1"/>
  <c r="H6283" i="1"/>
  <c r="N6282" i="1"/>
  <c r="Q6282" i="1" s="1"/>
  <c r="J6282" i="1"/>
  <c r="K6282" i="1" s="1"/>
  <c r="H6282" i="1"/>
  <c r="N6281" i="1"/>
  <c r="Q6281" i="1" s="1"/>
  <c r="J6281" i="1"/>
  <c r="K6281" i="1" s="1"/>
  <c r="H6281" i="1"/>
  <c r="N6280" i="1"/>
  <c r="Q6280" i="1" s="1"/>
  <c r="J6280" i="1"/>
  <c r="K6280" i="1" s="1"/>
  <c r="H6280" i="1"/>
  <c r="N6279" i="1"/>
  <c r="Q6279" i="1" s="1"/>
  <c r="J6279" i="1"/>
  <c r="K6279" i="1" s="1"/>
  <c r="H6279" i="1"/>
  <c r="N6278" i="1"/>
  <c r="Q6278" i="1" s="1"/>
  <c r="J6278" i="1"/>
  <c r="K6278" i="1" s="1"/>
  <c r="H6278" i="1"/>
  <c r="N6277" i="1"/>
  <c r="Q6277" i="1" s="1"/>
  <c r="J6277" i="1"/>
  <c r="K6277" i="1" s="1"/>
  <c r="H6277" i="1"/>
  <c r="N6276" i="1"/>
  <c r="Q6276" i="1" s="1"/>
  <c r="J6276" i="1"/>
  <c r="K6276" i="1" s="1"/>
  <c r="H6276" i="1"/>
  <c r="N6275" i="1"/>
  <c r="Q6275" i="1" s="1"/>
  <c r="J6275" i="1"/>
  <c r="K6275" i="1" s="1"/>
  <c r="H6275" i="1"/>
  <c r="N6274" i="1"/>
  <c r="Q6274" i="1" s="1"/>
  <c r="J6274" i="1"/>
  <c r="K6274" i="1" s="1"/>
  <c r="H6274" i="1"/>
  <c r="N6273" i="1"/>
  <c r="Q6273" i="1" s="1"/>
  <c r="J6273" i="1"/>
  <c r="K6273" i="1" s="1"/>
  <c r="H6273" i="1"/>
  <c r="N6272" i="1"/>
  <c r="Q6272" i="1" s="1"/>
  <c r="J6272" i="1"/>
  <c r="K6272" i="1" s="1"/>
  <c r="H6272" i="1"/>
  <c r="N6271" i="1"/>
  <c r="Q6271" i="1" s="1"/>
  <c r="J6271" i="1"/>
  <c r="K6271" i="1" s="1"/>
  <c r="H6271" i="1"/>
  <c r="N6270" i="1"/>
  <c r="Q6270" i="1" s="1"/>
  <c r="J6270" i="1"/>
  <c r="K6270" i="1" s="1"/>
  <c r="H6270" i="1"/>
  <c r="N6269" i="1"/>
  <c r="Q6269" i="1" s="1"/>
  <c r="J6269" i="1"/>
  <c r="K6269" i="1" s="1"/>
  <c r="H6269" i="1"/>
  <c r="N6268" i="1"/>
  <c r="Q6268" i="1" s="1"/>
  <c r="J6268" i="1"/>
  <c r="K6268" i="1" s="1"/>
  <c r="H6268" i="1"/>
  <c r="N6267" i="1"/>
  <c r="Q6267" i="1" s="1"/>
  <c r="J6267" i="1"/>
  <c r="K6267" i="1" s="1"/>
  <c r="H6267" i="1"/>
  <c r="N6266" i="1"/>
  <c r="Q6266" i="1" s="1"/>
  <c r="J6266" i="1"/>
  <c r="K6266" i="1" s="1"/>
  <c r="H6266" i="1"/>
  <c r="N6265" i="1"/>
  <c r="Q6265" i="1" s="1"/>
  <c r="J6265" i="1"/>
  <c r="K6265" i="1" s="1"/>
  <c r="H6265" i="1"/>
  <c r="N6264" i="1"/>
  <c r="Q6264" i="1" s="1"/>
  <c r="J6264" i="1"/>
  <c r="K6264" i="1" s="1"/>
  <c r="H6264" i="1"/>
  <c r="N6263" i="1"/>
  <c r="Q6263" i="1" s="1"/>
  <c r="J6263" i="1"/>
  <c r="K6263" i="1" s="1"/>
  <c r="H6263" i="1"/>
  <c r="N6262" i="1"/>
  <c r="Q6262" i="1" s="1"/>
  <c r="J6262" i="1"/>
  <c r="K6262" i="1" s="1"/>
  <c r="H6262" i="1"/>
  <c r="N6261" i="1"/>
  <c r="Q6261" i="1" s="1"/>
  <c r="J6261" i="1"/>
  <c r="K6261" i="1" s="1"/>
  <c r="H6261" i="1"/>
  <c r="N6260" i="1"/>
  <c r="Q6260" i="1" s="1"/>
  <c r="J6260" i="1"/>
  <c r="K6260" i="1" s="1"/>
  <c r="H6260" i="1"/>
  <c r="N6259" i="1"/>
  <c r="Q6259" i="1" s="1"/>
  <c r="J6259" i="1"/>
  <c r="K6259" i="1" s="1"/>
  <c r="H6259" i="1"/>
  <c r="N6258" i="1"/>
  <c r="Q6258" i="1" s="1"/>
  <c r="J6258" i="1"/>
  <c r="K6258" i="1" s="1"/>
  <c r="H6258" i="1"/>
  <c r="N6257" i="1"/>
  <c r="Q6257" i="1" s="1"/>
  <c r="J6257" i="1"/>
  <c r="K6257" i="1" s="1"/>
  <c r="H6257" i="1"/>
  <c r="N6256" i="1"/>
  <c r="Q6256" i="1" s="1"/>
  <c r="J6256" i="1"/>
  <c r="K6256" i="1" s="1"/>
  <c r="H6256" i="1"/>
  <c r="N6255" i="1"/>
  <c r="Q6255" i="1" s="1"/>
  <c r="J6255" i="1"/>
  <c r="K6255" i="1" s="1"/>
  <c r="H6255" i="1"/>
  <c r="N6254" i="1"/>
  <c r="Q6254" i="1" s="1"/>
  <c r="J6254" i="1"/>
  <c r="K6254" i="1" s="1"/>
  <c r="H6254" i="1"/>
  <c r="N6253" i="1"/>
  <c r="Q6253" i="1" s="1"/>
  <c r="J6253" i="1"/>
  <c r="K6253" i="1" s="1"/>
  <c r="H6253" i="1"/>
  <c r="N6252" i="1"/>
  <c r="Q6252" i="1" s="1"/>
  <c r="J6252" i="1"/>
  <c r="K6252" i="1" s="1"/>
  <c r="H6252" i="1"/>
  <c r="N6251" i="1"/>
  <c r="Q6251" i="1" s="1"/>
  <c r="J6251" i="1"/>
  <c r="K6251" i="1" s="1"/>
  <c r="H6251" i="1"/>
  <c r="N6250" i="1"/>
  <c r="Q6250" i="1" s="1"/>
  <c r="J6250" i="1"/>
  <c r="K6250" i="1" s="1"/>
  <c r="H6250" i="1"/>
  <c r="N6249" i="1"/>
  <c r="Q6249" i="1" s="1"/>
  <c r="J6249" i="1"/>
  <c r="K6249" i="1" s="1"/>
  <c r="H6249" i="1"/>
  <c r="N6248" i="1"/>
  <c r="Q6248" i="1" s="1"/>
  <c r="J6248" i="1"/>
  <c r="K6248" i="1" s="1"/>
  <c r="H6248" i="1"/>
  <c r="N6247" i="1"/>
  <c r="Q6247" i="1" s="1"/>
  <c r="J6247" i="1"/>
  <c r="K6247" i="1" s="1"/>
  <c r="H6247" i="1"/>
  <c r="N6246" i="1"/>
  <c r="Q6246" i="1" s="1"/>
  <c r="J6246" i="1"/>
  <c r="K6246" i="1" s="1"/>
  <c r="H6246" i="1"/>
  <c r="N6245" i="1"/>
  <c r="Q6245" i="1" s="1"/>
  <c r="J6245" i="1"/>
  <c r="K6245" i="1" s="1"/>
  <c r="H6245" i="1"/>
  <c r="N6244" i="1"/>
  <c r="Q6244" i="1" s="1"/>
  <c r="J6244" i="1"/>
  <c r="K6244" i="1" s="1"/>
  <c r="H6244" i="1"/>
  <c r="N6243" i="1"/>
  <c r="Q6243" i="1" s="1"/>
  <c r="J6243" i="1"/>
  <c r="K6243" i="1" s="1"/>
  <c r="H6243" i="1"/>
  <c r="N6242" i="1"/>
  <c r="Q6242" i="1" s="1"/>
  <c r="J6242" i="1"/>
  <c r="K6242" i="1" s="1"/>
  <c r="H6242" i="1"/>
  <c r="N6241" i="1"/>
  <c r="Q6241" i="1" s="1"/>
  <c r="J6241" i="1"/>
  <c r="K6241" i="1" s="1"/>
  <c r="H6241" i="1"/>
  <c r="N6240" i="1"/>
  <c r="Q6240" i="1" s="1"/>
  <c r="J6240" i="1"/>
  <c r="K6240" i="1" s="1"/>
  <c r="H6240" i="1"/>
  <c r="N6239" i="1"/>
  <c r="Q6239" i="1" s="1"/>
  <c r="J6239" i="1"/>
  <c r="K6239" i="1" s="1"/>
  <c r="H6239" i="1"/>
  <c r="N6238" i="1"/>
  <c r="Q6238" i="1" s="1"/>
  <c r="J6238" i="1"/>
  <c r="K6238" i="1" s="1"/>
  <c r="H6238" i="1"/>
  <c r="N6237" i="1"/>
  <c r="Q6237" i="1" s="1"/>
  <c r="J6237" i="1"/>
  <c r="K6237" i="1" s="1"/>
  <c r="H6237" i="1"/>
  <c r="N6236" i="1"/>
  <c r="Q6236" i="1" s="1"/>
  <c r="J6236" i="1"/>
  <c r="K6236" i="1" s="1"/>
  <c r="H6236" i="1"/>
  <c r="N6235" i="1"/>
  <c r="Q6235" i="1" s="1"/>
  <c r="J6235" i="1"/>
  <c r="K6235" i="1" s="1"/>
  <c r="H6235" i="1"/>
  <c r="N6234" i="1"/>
  <c r="Q6234" i="1" s="1"/>
  <c r="J6234" i="1"/>
  <c r="K6234" i="1" s="1"/>
  <c r="H6234" i="1"/>
  <c r="N6233" i="1"/>
  <c r="Q6233" i="1" s="1"/>
  <c r="J6233" i="1"/>
  <c r="K6233" i="1" s="1"/>
  <c r="H6233" i="1"/>
  <c r="N6232" i="1"/>
  <c r="Q6232" i="1" s="1"/>
  <c r="J6232" i="1"/>
  <c r="K6232" i="1" s="1"/>
  <c r="H6232" i="1"/>
  <c r="N6231" i="1"/>
  <c r="Q6231" i="1" s="1"/>
  <c r="J6231" i="1"/>
  <c r="K6231" i="1" s="1"/>
  <c r="H6231" i="1"/>
  <c r="N6230" i="1"/>
  <c r="Q6230" i="1" s="1"/>
  <c r="J6230" i="1"/>
  <c r="K6230" i="1" s="1"/>
  <c r="H6230" i="1"/>
  <c r="N6229" i="1"/>
  <c r="Q6229" i="1" s="1"/>
  <c r="J6229" i="1"/>
  <c r="K6229" i="1" s="1"/>
  <c r="H6229" i="1"/>
  <c r="N6228" i="1"/>
  <c r="Q6228" i="1" s="1"/>
  <c r="J6228" i="1"/>
  <c r="K6228" i="1" s="1"/>
  <c r="H6228" i="1"/>
  <c r="N6227" i="1"/>
  <c r="Q6227" i="1" s="1"/>
  <c r="J6227" i="1"/>
  <c r="K6227" i="1" s="1"/>
  <c r="H6227" i="1"/>
  <c r="N6226" i="1"/>
  <c r="Q6226" i="1" s="1"/>
  <c r="J6226" i="1"/>
  <c r="K6226" i="1" s="1"/>
  <c r="H6226" i="1"/>
  <c r="N6225" i="1"/>
  <c r="Q6225" i="1" s="1"/>
  <c r="J6225" i="1"/>
  <c r="K6225" i="1" s="1"/>
  <c r="H6225" i="1"/>
  <c r="N6224" i="1"/>
  <c r="Q6224" i="1" s="1"/>
  <c r="J6224" i="1"/>
  <c r="K6224" i="1" s="1"/>
  <c r="H6224" i="1"/>
  <c r="N6223" i="1"/>
  <c r="Q6223" i="1" s="1"/>
  <c r="J6223" i="1"/>
  <c r="K6223" i="1" s="1"/>
  <c r="H6223" i="1"/>
  <c r="N6222" i="1"/>
  <c r="Q6222" i="1" s="1"/>
  <c r="J6222" i="1"/>
  <c r="K6222" i="1" s="1"/>
  <c r="H6222" i="1"/>
  <c r="N6221" i="1"/>
  <c r="Q6221" i="1" s="1"/>
  <c r="J6221" i="1"/>
  <c r="K6221" i="1" s="1"/>
  <c r="H6221" i="1"/>
  <c r="N6220" i="1"/>
  <c r="Q6220" i="1" s="1"/>
  <c r="J6220" i="1"/>
  <c r="K6220" i="1" s="1"/>
  <c r="H6220" i="1"/>
  <c r="N6219" i="1"/>
  <c r="Q6219" i="1" s="1"/>
  <c r="J6219" i="1"/>
  <c r="K6219" i="1" s="1"/>
  <c r="H6219" i="1"/>
  <c r="N6218" i="1"/>
  <c r="Q6218" i="1" s="1"/>
  <c r="J6218" i="1"/>
  <c r="K6218" i="1" s="1"/>
  <c r="H6218" i="1"/>
  <c r="N6217" i="1"/>
  <c r="Q6217" i="1" s="1"/>
  <c r="J6217" i="1"/>
  <c r="K6217" i="1" s="1"/>
  <c r="H6217" i="1"/>
  <c r="N6216" i="1"/>
  <c r="Q6216" i="1" s="1"/>
  <c r="J6216" i="1"/>
  <c r="K6216" i="1" s="1"/>
  <c r="H6216" i="1"/>
  <c r="N6215" i="1"/>
  <c r="Q6215" i="1" s="1"/>
  <c r="J6215" i="1"/>
  <c r="K6215" i="1" s="1"/>
  <c r="H6215" i="1"/>
  <c r="N6214" i="1"/>
  <c r="Q6214" i="1" s="1"/>
  <c r="J6214" i="1"/>
  <c r="K6214" i="1" s="1"/>
  <c r="H6214" i="1"/>
  <c r="N6213" i="1"/>
  <c r="Q6213" i="1" s="1"/>
  <c r="J6213" i="1"/>
  <c r="K6213" i="1" s="1"/>
  <c r="H6213" i="1"/>
  <c r="N6212" i="1"/>
  <c r="Q6212" i="1" s="1"/>
  <c r="J6212" i="1"/>
  <c r="K6212" i="1" s="1"/>
  <c r="H6212" i="1"/>
  <c r="N6211" i="1"/>
  <c r="Q6211" i="1" s="1"/>
  <c r="J6211" i="1"/>
  <c r="K6211" i="1" s="1"/>
  <c r="H6211" i="1"/>
  <c r="N6210" i="1"/>
  <c r="Q6210" i="1" s="1"/>
  <c r="J6210" i="1"/>
  <c r="K6210" i="1" s="1"/>
  <c r="H6210" i="1"/>
  <c r="N6209" i="1"/>
  <c r="Q6209" i="1" s="1"/>
  <c r="J6209" i="1"/>
  <c r="K6209" i="1" s="1"/>
  <c r="H6209" i="1"/>
  <c r="N6208" i="1"/>
  <c r="Q6208" i="1" s="1"/>
  <c r="J6208" i="1"/>
  <c r="K6208" i="1" s="1"/>
  <c r="H6208" i="1"/>
  <c r="N6207" i="1"/>
  <c r="Q6207" i="1" s="1"/>
  <c r="J6207" i="1"/>
  <c r="K6207" i="1" s="1"/>
  <c r="H6207" i="1"/>
  <c r="N6206" i="1"/>
  <c r="Q6206" i="1" s="1"/>
  <c r="J6206" i="1"/>
  <c r="K6206" i="1" s="1"/>
  <c r="H6206" i="1"/>
  <c r="N6205" i="1"/>
  <c r="Q6205" i="1" s="1"/>
  <c r="J6205" i="1"/>
  <c r="K6205" i="1" s="1"/>
  <c r="H6205" i="1"/>
  <c r="N6204" i="1"/>
  <c r="Q6204" i="1" s="1"/>
  <c r="J6204" i="1"/>
  <c r="K6204" i="1" s="1"/>
  <c r="H6204" i="1"/>
  <c r="N6203" i="1"/>
  <c r="Q6203" i="1" s="1"/>
  <c r="J6203" i="1"/>
  <c r="K6203" i="1" s="1"/>
  <c r="H6203" i="1"/>
  <c r="N6202" i="1"/>
  <c r="Q6202" i="1" s="1"/>
  <c r="J6202" i="1"/>
  <c r="K6202" i="1" s="1"/>
  <c r="H6202" i="1"/>
  <c r="N6201" i="1"/>
  <c r="Q6201" i="1" s="1"/>
  <c r="J6201" i="1"/>
  <c r="K6201" i="1" s="1"/>
  <c r="H6201" i="1"/>
  <c r="N6200" i="1"/>
  <c r="Q6200" i="1" s="1"/>
  <c r="J6200" i="1"/>
  <c r="K6200" i="1" s="1"/>
  <c r="H6200" i="1"/>
  <c r="N6199" i="1"/>
  <c r="Q6199" i="1" s="1"/>
  <c r="J6199" i="1"/>
  <c r="K6199" i="1" s="1"/>
  <c r="H6199" i="1"/>
  <c r="N6198" i="1"/>
  <c r="Q6198" i="1" s="1"/>
  <c r="J6198" i="1"/>
  <c r="K6198" i="1" s="1"/>
  <c r="H6198" i="1"/>
  <c r="N6197" i="1"/>
  <c r="Q6197" i="1" s="1"/>
  <c r="J6197" i="1"/>
  <c r="K6197" i="1" s="1"/>
  <c r="H6197" i="1"/>
  <c r="N6196" i="1"/>
  <c r="Q6196" i="1" s="1"/>
  <c r="J6196" i="1"/>
  <c r="K6196" i="1" s="1"/>
  <c r="H6196" i="1"/>
  <c r="N6195" i="1"/>
  <c r="Q6195" i="1" s="1"/>
  <c r="J6195" i="1"/>
  <c r="K6195" i="1" s="1"/>
  <c r="H6195" i="1"/>
  <c r="N6194" i="1"/>
  <c r="Q6194" i="1" s="1"/>
  <c r="J6194" i="1"/>
  <c r="K6194" i="1" s="1"/>
  <c r="H6194" i="1"/>
  <c r="N6193" i="1"/>
  <c r="Q6193" i="1" s="1"/>
  <c r="J6193" i="1"/>
  <c r="K6193" i="1" s="1"/>
  <c r="H6193" i="1"/>
  <c r="N6192" i="1"/>
  <c r="Q6192" i="1" s="1"/>
  <c r="J6192" i="1"/>
  <c r="K6192" i="1" s="1"/>
  <c r="H6192" i="1"/>
  <c r="N6191" i="1"/>
  <c r="Q6191" i="1" s="1"/>
  <c r="J6191" i="1"/>
  <c r="K6191" i="1" s="1"/>
  <c r="H6191" i="1"/>
  <c r="N6190" i="1"/>
  <c r="Q6190" i="1" s="1"/>
  <c r="J6190" i="1"/>
  <c r="K6190" i="1" s="1"/>
  <c r="H6190" i="1"/>
  <c r="N6189" i="1"/>
  <c r="Q6189" i="1" s="1"/>
  <c r="J6189" i="1"/>
  <c r="K6189" i="1" s="1"/>
  <c r="H6189" i="1"/>
  <c r="N6188" i="1"/>
  <c r="Q6188" i="1" s="1"/>
  <c r="J6188" i="1"/>
  <c r="K6188" i="1" s="1"/>
  <c r="H6188" i="1"/>
  <c r="N6187" i="1"/>
  <c r="Q6187" i="1" s="1"/>
  <c r="J6187" i="1"/>
  <c r="K6187" i="1" s="1"/>
  <c r="H6187" i="1"/>
  <c r="N6186" i="1"/>
  <c r="Q6186" i="1" s="1"/>
  <c r="J6186" i="1"/>
  <c r="K6186" i="1" s="1"/>
  <c r="H6186" i="1"/>
  <c r="N6185" i="1"/>
  <c r="Q6185" i="1" s="1"/>
  <c r="J6185" i="1"/>
  <c r="K6185" i="1" s="1"/>
  <c r="H6185" i="1"/>
  <c r="N6184" i="1"/>
  <c r="Q6184" i="1" s="1"/>
  <c r="J6184" i="1"/>
  <c r="K6184" i="1" s="1"/>
  <c r="H6184" i="1"/>
  <c r="N6183" i="1"/>
  <c r="Q6183" i="1" s="1"/>
  <c r="J6183" i="1"/>
  <c r="K6183" i="1" s="1"/>
  <c r="H6183" i="1"/>
  <c r="N6182" i="1"/>
  <c r="Q6182" i="1" s="1"/>
  <c r="J6182" i="1"/>
  <c r="K6182" i="1" s="1"/>
  <c r="H6182" i="1"/>
  <c r="N6181" i="1"/>
  <c r="Q6181" i="1" s="1"/>
  <c r="J6181" i="1"/>
  <c r="K6181" i="1" s="1"/>
  <c r="H6181" i="1"/>
  <c r="N6180" i="1"/>
  <c r="Q6180" i="1" s="1"/>
  <c r="J6180" i="1"/>
  <c r="K6180" i="1" s="1"/>
  <c r="H6180" i="1"/>
  <c r="N6179" i="1"/>
  <c r="Q6179" i="1" s="1"/>
  <c r="J6179" i="1"/>
  <c r="K6179" i="1" s="1"/>
  <c r="H6179" i="1"/>
  <c r="N6178" i="1"/>
  <c r="Q6178" i="1" s="1"/>
  <c r="J6178" i="1"/>
  <c r="K6178" i="1" s="1"/>
  <c r="H6178" i="1"/>
  <c r="N6177" i="1"/>
  <c r="Q6177" i="1" s="1"/>
  <c r="J6177" i="1"/>
  <c r="K6177" i="1" s="1"/>
  <c r="H6177" i="1"/>
  <c r="N6176" i="1"/>
  <c r="Q6176" i="1" s="1"/>
  <c r="J6176" i="1"/>
  <c r="K6176" i="1" s="1"/>
  <c r="H6176" i="1"/>
  <c r="N6175" i="1"/>
  <c r="Q6175" i="1" s="1"/>
  <c r="J6175" i="1"/>
  <c r="K6175" i="1" s="1"/>
  <c r="H6175" i="1"/>
  <c r="N6174" i="1"/>
  <c r="Q6174" i="1" s="1"/>
  <c r="J6174" i="1"/>
  <c r="K6174" i="1" s="1"/>
  <c r="H6174" i="1"/>
  <c r="N6173" i="1"/>
  <c r="Q6173" i="1" s="1"/>
  <c r="J6173" i="1"/>
  <c r="K6173" i="1" s="1"/>
  <c r="H6173" i="1"/>
  <c r="N6172" i="1"/>
  <c r="Q6172" i="1" s="1"/>
  <c r="J6172" i="1"/>
  <c r="K6172" i="1" s="1"/>
  <c r="H6172" i="1"/>
  <c r="N6171" i="1"/>
  <c r="Q6171" i="1" s="1"/>
  <c r="J6171" i="1"/>
  <c r="K6171" i="1" s="1"/>
  <c r="H6171" i="1"/>
  <c r="N6170" i="1"/>
  <c r="Q6170" i="1" s="1"/>
  <c r="J6170" i="1"/>
  <c r="K6170" i="1" s="1"/>
  <c r="H6170" i="1"/>
  <c r="N6169" i="1"/>
  <c r="Q6169" i="1" s="1"/>
  <c r="J6169" i="1"/>
  <c r="K6169" i="1" s="1"/>
  <c r="H6169" i="1"/>
  <c r="N6168" i="1"/>
  <c r="Q6168" i="1" s="1"/>
  <c r="J6168" i="1"/>
  <c r="K6168" i="1" s="1"/>
  <c r="H6168" i="1"/>
  <c r="N6167" i="1"/>
  <c r="Q6167" i="1" s="1"/>
  <c r="J6167" i="1"/>
  <c r="K6167" i="1" s="1"/>
  <c r="H6167" i="1"/>
  <c r="N6166" i="1"/>
  <c r="Q6166" i="1" s="1"/>
  <c r="J6166" i="1"/>
  <c r="K6166" i="1" s="1"/>
  <c r="H6166" i="1"/>
  <c r="N6165" i="1"/>
  <c r="Q6165" i="1" s="1"/>
  <c r="J6165" i="1"/>
  <c r="K6165" i="1" s="1"/>
  <c r="H6165" i="1"/>
  <c r="N6164" i="1"/>
  <c r="Q6164" i="1" s="1"/>
  <c r="J6164" i="1"/>
  <c r="K6164" i="1" s="1"/>
  <c r="H6164" i="1"/>
  <c r="N6163" i="1"/>
  <c r="Q6163" i="1" s="1"/>
  <c r="J6163" i="1"/>
  <c r="K6163" i="1" s="1"/>
  <c r="H6163" i="1"/>
  <c r="N6162" i="1"/>
  <c r="Q6162" i="1" s="1"/>
  <c r="J6162" i="1"/>
  <c r="K6162" i="1" s="1"/>
  <c r="H6162" i="1"/>
  <c r="N6161" i="1"/>
  <c r="Q6161" i="1" s="1"/>
  <c r="J6161" i="1"/>
  <c r="K6161" i="1" s="1"/>
  <c r="H6161" i="1"/>
  <c r="N6160" i="1"/>
  <c r="Q6160" i="1" s="1"/>
  <c r="J6160" i="1"/>
  <c r="K6160" i="1" s="1"/>
  <c r="H6160" i="1"/>
  <c r="N6159" i="1"/>
  <c r="Q6159" i="1" s="1"/>
  <c r="J6159" i="1"/>
  <c r="K6159" i="1" s="1"/>
  <c r="H6159" i="1"/>
  <c r="N6158" i="1"/>
  <c r="Q6158" i="1" s="1"/>
  <c r="J6158" i="1"/>
  <c r="K6158" i="1" s="1"/>
  <c r="H6158" i="1"/>
  <c r="N6157" i="1"/>
  <c r="Q6157" i="1" s="1"/>
  <c r="J6157" i="1"/>
  <c r="K6157" i="1" s="1"/>
  <c r="H6157" i="1"/>
  <c r="N6156" i="1"/>
  <c r="Q6156" i="1" s="1"/>
  <c r="J6156" i="1"/>
  <c r="K6156" i="1" s="1"/>
  <c r="H6156" i="1"/>
  <c r="N6155" i="1"/>
  <c r="Q6155" i="1" s="1"/>
  <c r="J6155" i="1"/>
  <c r="K6155" i="1" s="1"/>
  <c r="H6155" i="1"/>
  <c r="N6154" i="1"/>
  <c r="Q6154" i="1" s="1"/>
  <c r="J6154" i="1"/>
  <c r="K6154" i="1" s="1"/>
  <c r="H6154" i="1"/>
  <c r="N6153" i="1"/>
  <c r="Q6153" i="1" s="1"/>
  <c r="J6153" i="1"/>
  <c r="K6153" i="1" s="1"/>
  <c r="H6153" i="1"/>
  <c r="N6152" i="1"/>
  <c r="Q6152" i="1" s="1"/>
  <c r="J6152" i="1"/>
  <c r="K6152" i="1" s="1"/>
  <c r="H6152" i="1"/>
  <c r="N6151" i="1"/>
  <c r="Q6151" i="1" s="1"/>
  <c r="J6151" i="1"/>
  <c r="K6151" i="1" s="1"/>
  <c r="H6151" i="1"/>
  <c r="N6150" i="1"/>
  <c r="Q6150" i="1" s="1"/>
  <c r="J6150" i="1"/>
  <c r="K6150" i="1" s="1"/>
  <c r="H6150" i="1"/>
  <c r="N6149" i="1"/>
  <c r="Q6149" i="1" s="1"/>
  <c r="J6149" i="1"/>
  <c r="K6149" i="1" s="1"/>
  <c r="H6149" i="1"/>
  <c r="N6148" i="1"/>
  <c r="Q6148" i="1" s="1"/>
  <c r="J6148" i="1"/>
  <c r="K6148" i="1" s="1"/>
  <c r="H6148" i="1"/>
  <c r="N6147" i="1"/>
  <c r="Q6147" i="1" s="1"/>
  <c r="J6147" i="1"/>
  <c r="K6147" i="1" s="1"/>
  <c r="H6147" i="1"/>
  <c r="N6146" i="1"/>
  <c r="Q6146" i="1" s="1"/>
  <c r="J6146" i="1"/>
  <c r="K6146" i="1" s="1"/>
  <c r="H6146" i="1"/>
  <c r="N6145" i="1"/>
  <c r="Q6145" i="1" s="1"/>
  <c r="J6145" i="1"/>
  <c r="K6145" i="1" s="1"/>
  <c r="H6145" i="1"/>
  <c r="N6144" i="1"/>
  <c r="Q6144" i="1" s="1"/>
  <c r="J6144" i="1"/>
  <c r="K6144" i="1" s="1"/>
  <c r="H6144" i="1"/>
  <c r="N6143" i="1"/>
  <c r="Q6143" i="1" s="1"/>
  <c r="J6143" i="1"/>
  <c r="K6143" i="1" s="1"/>
  <c r="H6143" i="1"/>
  <c r="N6142" i="1"/>
  <c r="Q6142" i="1" s="1"/>
  <c r="J6142" i="1"/>
  <c r="K6142" i="1" s="1"/>
  <c r="H6142" i="1"/>
  <c r="N6141" i="1"/>
  <c r="Q6141" i="1" s="1"/>
  <c r="J6141" i="1"/>
  <c r="K6141" i="1" s="1"/>
  <c r="H6141" i="1"/>
  <c r="N6140" i="1"/>
  <c r="Q6140" i="1" s="1"/>
  <c r="J6140" i="1"/>
  <c r="K6140" i="1" s="1"/>
  <c r="H6140" i="1"/>
  <c r="N6139" i="1"/>
  <c r="Q6139" i="1" s="1"/>
  <c r="J6139" i="1"/>
  <c r="K6139" i="1" s="1"/>
  <c r="H6139" i="1"/>
  <c r="N6138" i="1"/>
  <c r="Q6138" i="1" s="1"/>
  <c r="J6138" i="1"/>
  <c r="K6138" i="1" s="1"/>
  <c r="H6138" i="1"/>
  <c r="N6137" i="1"/>
  <c r="Q6137" i="1" s="1"/>
  <c r="J6137" i="1"/>
  <c r="K6137" i="1" s="1"/>
  <c r="H6137" i="1"/>
  <c r="N6136" i="1"/>
  <c r="Q6136" i="1" s="1"/>
  <c r="J6136" i="1"/>
  <c r="K6136" i="1" s="1"/>
  <c r="H6136" i="1"/>
  <c r="N6135" i="1"/>
  <c r="Q6135" i="1" s="1"/>
  <c r="J6135" i="1"/>
  <c r="K6135" i="1" s="1"/>
  <c r="H6135" i="1"/>
  <c r="N6134" i="1"/>
  <c r="Q6134" i="1" s="1"/>
  <c r="J6134" i="1"/>
  <c r="K6134" i="1" s="1"/>
  <c r="H6134" i="1"/>
  <c r="N6133" i="1"/>
  <c r="Q6133" i="1" s="1"/>
  <c r="J6133" i="1"/>
  <c r="K6133" i="1" s="1"/>
  <c r="H6133" i="1"/>
  <c r="N6132" i="1"/>
  <c r="Q6132" i="1" s="1"/>
  <c r="J6132" i="1"/>
  <c r="K6132" i="1" s="1"/>
  <c r="H6132" i="1"/>
  <c r="N6131" i="1"/>
  <c r="Q6131" i="1" s="1"/>
  <c r="J6131" i="1"/>
  <c r="K6131" i="1" s="1"/>
  <c r="H6131" i="1"/>
  <c r="N6130" i="1"/>
  <c r="Q6130" i="1" s="1"/>
  <c r="J6130" i="1"/>
  <c r="K6130" i="1" s="1"/>
  <c r="H6130" i="1"/>
  <c r="N6129" i="1"/>
  <c r="Q6129" i="1" s="1"/>
  <c r="J6129" i="1"/>
  <c r="K6129" i="1" s="1"/>
  <c r="H6129" i="1"/>
  <c r="N6128" i="1"/>
  <c r="Q6128" i="1" s="1"/>
  <c r="J6128" i="1"/>
  <c r="K6128" i="1" s="1"/>
  <c r="H6128" i="1"/>
  <c r="N6127" i="1"/>
  <c r="Q6127" i="1" s="1"/>
  <c r="J6127" i="1"/>
  <c r="K6127" i="1" s="1"/>
  <c r="H6127" i="1"/>
  <c r="N6126" i="1"/>
  <c r="Q6126" i="1" s="1"/>
  <c r="J6126" i="1"/>
  <c r="K6126" i="1" s="1"/>
  <c r="H6126" i="1"/>
  <c r="N6125" i="1"/>
  <c r="Q6125" i="1" s="1"/>
  <c r="J6125" i="1"/>
  <c r="K6125" i="1" s="1"/>
  <c r="H6125" i="1"/>
  <c r="N6124" i="1"/>
  <c r="Q6124" i="1" s="1"/>
  <c r="J6124" i="1"/>
  <c r="K6124" i="1" s="1"/>
  <c r="H6124" i="1"/>
  <c r="N6123" i="1"/>
  <c r="Q6123" i="1" s="1"/>
  <c r="J6123" i="1"/>
  <c r="K6123" i="1" s="1"/>
  <c r="H6123" i="1"/>
  <c r="N6122" i="1"/>
  <c r="Q6122" i="1" s="1"/>
  <c r="J6122" i="1"/>
  <c r="K6122" i="1" s="1"/>
  <c r="H6122" i="1"/>
  <c r="N6121" i="1"/>
  <c r="Q6121" i="1" s="1"/>
  <c r="J6121" i="1"/>
  <c r="K6121" i="1" s="1"/>
  <c r="H6121" i="1"/>
  <c r="N6120" i="1"/>
  <c r="Q6120" i="1" s="1"/>
  <c r="J6120" i="1"/>
  <c r="K6120" i="1" s="1"/>
  <c r="H6120" i="1"/>
  <c r="N6119" i="1"/>
  <c r="Q6119" i="1" s="1"/>
  <c r="J6119" i="1"/>
  <c r="K6119" i="1" s="1"/>
  <c r="H6119" i="1"/>
  <c r="N6118" i="1"/>
  <c r="Q6118" i="1" s="1"/>
  <c r="J6118" i="1"/>
  <c r="K6118" i="1" s="1"/>
  <c r="H6118" i="1"/>
  <c r="N6117" i="1"/>
  <c r="Q6117" i="1" s="1"/>
  <c r="J6117" i="1"/>
  <c r="K6117" i="1" s="1"/>
  <c r="H6117" i="1"/>
  <c r="N6116" i="1"/>
  <c r="Q6116" i="1" s="1"/>
  <c r="J6116" i="1"/>
  <c r="K6116" i="1" s="1"/>
  <c r="H6116" i="1"/>
  <c r="N6115" i="1"/>
  <c r="Q6115" i="1" s="1"/>
  <c r="J6115" i="1"/>
  <c r="K6115" i="1" s="1"/>
  <c r="H6115" i="1"/>
  <c r="N6114" i="1"/>
  <c r="Q6114" i="1" s="1"/>
  <c r="J6114" i="1"/>
  <c r="K6114" i="1" s="1"/>
  <c r="H6114" i="1"/>
  <c r="N6113" i="1"/>
  <c r="Q6113" i="1" s="1"/>
  <c r="J6113" i="1"/>
  <c r="K6113" i="1" s="1"/>
  <c r="H6113" i="1"/>
  <c r="N6112" i="1"/>
  <c r="Q6112" i="1" s="1"/>
  <c r="J6112" i="1"/>
  <c r="K6112" i="1" s="1"/>
  <c r="H6112" i="1"/>
  <c r="N6111" i="1"/>
  <c r="Q6111" i="1" s="1"/>
  <c r="J6111" i="1"/>
  <c r="K6111" i="1" s="1"/>
  <c r="H6111" i="1"/>
  <c r="N6110" i="1"/>
  <c r="Q6110" i="1" s="1"/>
  <c r="J6110" i="1"/>
  <c r="K6110" i="1" s="1"/>
  <c r="H6110" i="1"/>
  <c r="N6109" i="1"/>
  <c r="Q6109" i="1" s="1"/>
  <c r="J6109" i="1"/>
  <c r="K6109" i="1" s="1"/>
  <c r="H6109" i="1"/>
  <c r="N6108" i="1"/>
  <c r="Q6108" i="1" s="1"/>
  <c r="J6108" i="1"/>
  <c r="K6108" i="1" s="1"/>
  <c r="H6108" i="1"/>
  <c r="N6107" i="1"/>
  <c r="Q6107" i="1" s="1"/>
  <c r="J6107" i="1"/>
  <c r="K6107" i="1" s="1"/>
  <c r="H6107" i="1"/>
  <c r="N6106" i="1"/>
  <c r="Q6106" i="1" s="1"/>
  <c r="J6106" i="1"/>
  <c r="K6106" i="1" s="1"/>
  <c r="H6106" i="1"/>
  <c r="N6105" i="1"/>
  <c r="Q6105" i="1" s="1"/>
  <c r="J6105" i="1"/>
  <c r="K6105" i="1" s="1"/>
  <c r="H6105" i="1"/>
  <c r="N6104" i="1"/>
  <c r="Q6104" i="1" s="1"/>
  <c r="J6104" i="1"/>
  <c r="K6104" i="1" s="1"/>
  <c r="H6104" i="1"/>
  <c r="N6103" i="1"/>
  <c r="Q6103" i="1" s="1"/>
  <c r="J6103" i="1"/>
  <c r="K6103" i="1" s="1"/>
  <c r="H6103" i="1"/>
  <c r="N6102" i="1"/>
  <c r="Q6102" i="1" s="1"/>
  <c r="J6102" i="1"/>
  <c r="K6102" i="1" s="1"/>
  <c r="H6102" i="1"/>
  <c r="N6101" i="1"/>
  <c r="Q6101" i="1" s="1"/>
  <c r="J6101" i="1"/>
  <c r="K6101" i="1" s="1"/>
  <c r="H6101" i="1"/>
  <c r="N6100" i="1"/>
  <c r="Q6100" i="1" s="1"/>
  <c r="J6100" i="1"/>
  <c r="K6100" i="1" s="1"/>
  <c r="H6100" i="1"/>
  <c r="N6099" i="1"/>
  <c r="Q6099" i="1" s="1"/>
  <c r="J6099" i="1"/>
  <c r="K6099" i="1" s="1"/>
  <c r="H6099" i="1"/>
  <c r="N6098" i="1"/>
  <c r="Q6098" i="1" s="1"/>
  <c r="J6098" i="1"/>
  <c r="K6098" i="1" s="1"/>
  <c r="H6098" i="1"/>
  <c r="N6097" i="1"/>
  <c r="Q6097" i="1" s="1"/>
  <c r="J6097" i="1"/>
  <c r="K6097" i="1" s="1"/>
  <c r="H6097" i="1"/>
  <c r="N6096" i="1"/>
  <c r="Q6096" i="1" s="1"/>
  <c r="J6096" i="1"/>
  <c r="K6096" i="1" s="1"/>
  <c r="H6096" i="1"/>
  <c r="N6095" i="1"/>
  <c r="Q6095" i="1" s="1"/>
  <c r="J6095" i="1"/>
  <c r="K6095" i="1" s="1"/>
  <c r="H6095" i="1"/>
  <c r="N6094" i="1"/>
  <c r="Q6094" i="1" s="1"/>
  <c r="J6094" i="1"/>
  <c r="K6094" i="1" s="1"/>
  <c r="H6094" i="1"/>
  <c r="N6093" i="1"/>
  <c r="Q6093" i="1" s="1"/>
  <c r="J6093" i="1"/>
  <c r="K6093" i="1" s="1"/>
  <c r="H6093" i="1"/>
  <c r="N6092" i="1"/>
  <c r="Q6092" i="1" s="1"/>
  <c r="J6092" i="1"/>
  <c r="K6092" i="1" s="1"/>
  <c r="H6092" i="1"/>
  <c r="N6091" i="1"/>
  <c r="Q6091" i="1" s="1"/>
  <c r="J6091" i="1"/>
  <c r="K6091" i="1" s="1"/>
  <c r="H6091" i="1"/>
  <c r="N6090" i="1"/>
  <c r="Q6090" i="1" s="1"/>
  <c r="J6090" i="1"/>
  <c r="K6090" i="1" s="1"/>
  <c r="H6090" i="1"/>
  <c r="N6089" i="1"/>
  <c r="Q6089" i="1" s="1"/>
  <c r="J6089" i="1"/>
  <c r="K6089" i="1" s="1"/>
  <c r="H6089" i="1"/>
  <c r="N6088" i="1"/>
  <c r="Q6088" i="1" s="1"/>
  <c r="J6088" i="1"/>
  <c r="K6088" i="1" s="1"/>
  <c r="H6088" i="1"/>
  <c r="N6087" i="1"/>
  <c r="Q6087" i="1" s="1"/>
  <c r="J6087" i="1"/>
  <c r="K6087" i="1" s="1"/>
  <c r="H6087" i="1"/>
  <c r="N6086" i="1"/>
  <c r="Q6086" i="1" s="1"/>
  <c r="J6086" i="1"/>
  <c r="K6086" i="1" s="1"/>
  <c r="H6086" i="1"/>
  <c r="N6085" i="1"/>
  <c r="Q6085" i="1" s="1"/>
  <c r="J6085" i="1"/>
  <c r="K6085" i="1" s="1"/>
  <c r="H6085" i="1"/>
  <c r="N6084" i="1"/>
  <c r="Q6084" i="1" s="1"/>
  <c r="J6084" i="1"/>
  <c r="K6084" i="1" s="1"/>
  <c r="H6084" i="1"/>
  <c r="N6083" i="1"/>
  <c r="Q6083" i="1" s="1"/>
  <c r="J6083" i="1"/>
  <c r="K6083" i="1" s="1"/>
  <c r="H6083" i="1"/>
  <c r="N6082" i="1"/>
  <c r="Q6082" i="1" s="1"/>
  <c r="J6082" i="1"/>
  <c r="K6082" i="1" s="1"/>
  <c r="H6082" i="1"/>
  <c r="N6081" i="1"/>
  <c r="Q6081" i="1" s="1"/>
  <c r="J6081" i="1"/>
  <c r="K6081" i="1" s="1"/>
  <c r="H6081" i="1"/>
  <c r="N6080" i="1"/>
  <c r="Q6080" i="1" s="1"/>
  <c r="J6080" i="1"/>
  <c r="K6080" i="1" s="1"/>
  <c r="H6080" i="1"/>
  <c r="N6079" i="1"/>
  <c r="Q6079" i="1" s="1"/>
  <c r="J6079" i="1"/>
  <c r="K6079" i="1" s="1"/>
  <c r="H6079" i="1"/>
  <c r="N6078" i="1"/>
  <c r="Q6078" i="1" s="1"/>
  <c r="J6078" i="1"/>
  <c r="K6078" i="1" s="1"/>
  <c r="H6078" i="1"/>
  <c r="N6077" i="1"/>
  <c r="Q6077" i="1" s="1"/>
  <c r="J6077" i="1"/>
  <c r="K6077" i="1" s="1"/>
  <c r="H6077" i="1"/>
  <c r="N6076" i="1"/>
  <c r="Q6076" i="1" s="1"/>
  <c r="J6076" i="1"/>
  <c r="K6076" i="1" s="1"/>
  <c r="H6076" i="1"/>
  <c r="N6075" i="1"/>
  <c r="Q6075" i="1" s="1"/>
  <c r="J6075" i="1"/>
  <c r="K6075" i="1" s="1"/>
  <c r="H6075" i="1"/>
  <c r="N6074" i="1"/>
  <c r="Q6074" i="1" s="1"/>
  <c r="J6074" i="1"/>
  <c r="K6074" i="1" s="1"/>
  <c r="H6074" i="1"/>
  <c r="N6073" i="1"/>
  <c r="Q6073" i="1" s="1"/>
  <c r="J6073" i="1"/>
  <c r="K6073" i="1" s="1"/>
  <c r="H6073" i="1"/>
  <c r="N6072" i="1"/>
  <c r="Q6072" i="1" s="1"/>
  <c r="J6072" i="1"/>
  <c r="K6072" i="1" s="1"/>
  <c r="H6072" i="1"/>
  <c r="N6071" i="1"/>
  <c r="Q6071" i="1" s="1"/>
  <c r="J6071" i="1"/>
  <c r="K6071" i="1" s="1"/>
  <c r="H6071" i="1"/>
  <c r="N6070" i="1"/>
  <c r="Q6070" i="1" s="1"/>
  <c r="J6070" i="1"/>
  <c r="K6070" i="1" s="1"/>
  <c r="H6070" i="1"/>
  <c r="N6069" i="1"/>
  <c r="Q6069" i="1" s="1"/>
  <c r="J6069" i="1"/>
  <c r="K6069" i="1" s="1"/>
  <c r="H6069" i="1"/>
  <c r="N6068" i="1"/>
  <c r="Q6068" i="1" s="1"/>
  <c r="J6068" i="1"/>
  <c r="K6068" i="1" s="1"/>
  <c r="H6068" i="1"/>
  <c r="N6067" i="1"/>
  <c r="Q6067" i="1" s="1"/>
  <c r="J6067" i="1"/>
  <c r="K6067" i="1" s="1"/>
  <c r="H6067" i="1"/>
  <c r="N6066" i="1"/>
  <c r="Q6066" i="1" s="1"/>
  <c r="J6066" i="1"/>
  <c r="K6066" i="1" s="1"/>
  <c r="H6066" i="1"/>
  <c r="N6065" i="1"/>
  <c r="Q6065" i="1" s="1"/>
  <c r="J6065" i="1"/>
  <c r="K6065" i="1" s="1"/>
  <c r="H6065" i="1"/>
  <c r="N6064" i="1"/>
  <c r="Q6064" i="1" s="1"/>
  <c r="J6064" i="1"/>
  <c r="K6064" i="1" s="1"/>
  <c r="H6064" i="1"/>
  <c r="N6063" i="1"/>
  <c r="Q6063" i="1" s="1"/>
  <c r="J6063" i="1"/>
  <c r="K6063" i="1" s="1"/>
  <c r="H6063" i="1"/>
  <c r="N6062" i="1"/>
  <c r="Q6062" i="1" s="1"/>
  <c r="J6062" i="1"/>
  <c r="K6062" i="1" s="1"/>
  <c r="H6062" i="1"/>
  <c r="N6061" i="1"/>
  <c r="Q6061" i="1" s="1"/>
  <c r="J6061" i="1"/>
  <c r="K6061" i="1" s="1"/>
  <c r="H6061" i="1"/>
  <c r="N6060" i="1"/>
  <c r="Q6060" i="1" s="1"/>
  <c r="J6060" i="1"/>
  <c r="K6060" i="1" s="1"/>
  <c r="H6060" i="1"/>
  <c r="N6059" i="1"/>
  <c r="Q6059" i="1" s="1"/>
  <c r="J6059" i="1"/>
  <c r="K6059" i="1" s="1"/>
  <c r="H6059" i="1"/>
  <c r="N6058" i="1"/>
  <c r="Q6058" i="1" s="1"/>
  <c r="J6058" i="1"/>
  <c r="K6058" i="1" s="1"/>
  <c r="H6058" i="1"/>
  <c r="N6057" i="1"/>
  <c r="Q6057" i="1" s="1"/>
  <c r="J6057" i="1"/>
  <c r="K6057" i="1" s="1"/>
  <c r="H6057" i="1"/>
  <c r="N6056" i="1"/>
  <c r="Q6056" i="1" s="1"/>
  <c r="J6056" i="1"/>
  <c r="K6056" i="1" s="1"/>
  <c r="H6056" i="1"/>
  <c r="N6055" i="1"/>
  <c r="Q6055" i="1" s="1"/>
  <c r="J6055" i="1"/>
  <c r="K6055" i="1" s="1"/>
  <c r="H6055" i="1"/>
  <c r="N6054" i="1"/>
  <c r="Q6054" i="1" s="1"/>
  <c r="J6054" i="1"/>
  <c r="K6054" i="1" s="1"/>
  <c r="H6054" i="1"/>
  <c r="N6053" i="1"/>
  <c r="Q6053" i="1" s="1"/>
  <c r="J6053" i="1"/>
  <c r="K6053" i="1" s="1"/>
  <c r="H6053" i="1"/>
  <c r="N6052" i="1"/>
  <c r="Q6052" i="1" s="1"/>
  <c r="J6052" i="1"/>
  <c r="K6052" i="1" s="1"/>
  <c r="H6052" i="1"/>
  <c r="N6051" i="1"/>
  <c r="Q6051" i="1" s="1"/>
  <c r="J6051" i="1"/>
  <c r="K6051" i="1" s="1"/>
  <c r="H6051" i="1"/>
  <c r="N6050" i="1"/>
  <c r="Q6050" i="1" s="1"/>
  <c r="J6050" i="1"/>
  <c r="K6050" i="1" s="1"/>
  <c r="H6050" i="1"/>
  <c r="N6049" i="1"/>
  <c r="Q6049" i="1" s="1"/>
  <c r="J6049" i="1"/>
  <c r="K6049" i="1" s="1"/>
  <c r="H6049" i="1"/>
  <c r="N6048" i="1"/>
  <c r="Q6048" i="1" s="1"/>
  <c r="J6048" i="1"/>
  <c r="K6048" i="1" s="1"/>
  <c r="H6048" i="1"/>
  <c r="N6047" i="1"/>
  <c r="Q6047" i="1" s="1"/>
  <c r="J6047" i="1"/>
  <c r="K6047" i="1" s="1"/>
  <c r="H6047" i="1"/>
  <c r="N6046" i="1"/>
  <c r="Q6046" i="1" s="1"/>
  <c r="J6046" i="1"/>
  <c r="K6046" i="1" s="1"/>
  <c r="H6046" i="1"/>
  <c r="N6045" i="1"/>
  <c r="Q6045" i="1" s="1"/>
  <c r="J6045" i="1"/>
  <c r="K6045" i="1" s="1"/>
  <c r="H6045" i="1"/>
  <c r="N6044" i="1"/>
  <c r="Q6044" i="1" s="1"/>
  <c r="J6044" i="1"/>
  <c r="K6044" i="1" s="1"/>
  <c r="H6044" i="1"/>
  <c r="N6043" i="1"/>
  <c r="Q6043" i="1" s="1"/>
  <c r="J6043" i="1"/>
  <c r="K6043" i="1" s="1"/>
  <c r="H6043" i="1"/>
  <c r="N6042" i="1"/>
  <c r="Q6042" i="1" s="1"/>
  <c r="J6042" i="1"/>
  <c r="K6042" i="1" s="1"/>
  <c r="H6042" i="1"/>
  <c r="N6041" i="1"/>
  <c r="Q6041" i="1" s="1"/>
  <c r="J6041" i="1"/>
  <c r="K6041" i="1" s="1"/>
  <c r="H6041" i="1"/>
  <c r="N6040" i="1"/>
  <c r="Q6040" i="1" s="1"/>
  <c r="J6040" i="1"/>
  <c r="K6040" i="1" s="1"/>
  <c r="H6040" i="1"/>
  <c r="N6039" i="1"/>
  <c r="Q6039" i="1" s="1"/>
  <c r="J6039" i="1"/>
  <c r="K6039" i="1" s="1"/>
  <c r="H6039" i="1"/>
  <c r="N6038" i="1"/>
  <c r="Q6038" i="1" s="1"/>
  <c r="J6038" i="1"/>
  <c r="K6038" i="1" s="1"/>
  <c r="H6038" i="1"/>
  <c r="N6037" i="1"/>
  <c r="Q6037" i="1" s="1"/>
  <c r="J6037" i="1"/>
  <c r="K6037" i="1" s="1"/>
  <c r="H6037" i="1"/>
  <c r="N6036" i="1"/>
  <c r="Q6036" i="1" s="1"/>
  <c r="J6036" i="1"/>
  <c r="K6036" i="1" s="1"/>
  <c r="H6036" i="1"/>
  <c r="N6035" i="1"/>
  <c r="Q6035" i="1" s="1"/>
  <c r="J6035" i="1"/>
  <c r="K6035" i="1" s="1"/>
  <c r="H6035" i="1"/>
  <c r="N6034" i="1"/>
  <c r="Q6034" i="1" s="1"/>
  <c r="J6034" i="1"/>
  <c r="K6034" i="1" s="1"/>
  <c r="H6034" i="1"/>
  <c r="N6033" i="1"/>
  <c r="Q6033" i="1" s="1"/>
  <c r="J6033" i="1"/>
  <c r="K6033" i="1" s="1"/>
  <c r="H6033" i="1"/>
  <c r="N6032" i="1"/>
  <c r="Q6032" i="1" s="1"/>
  <c r="J6032" i="1"/>
  <c r="K6032" i="1" s="1"/>
  <c r="H6032" i="1"/>
  <c r="N6031" i="1"/>
  <c r="Q6031" i="1" s="1"/>
  <c r="J6031" i="1"/>
  <c r="K6031" i="1" s="1"/>
  <c r="H6031" i="1"/>
  <c r="N6030" i="1"/>
  <c r="Q6030" i="1" s="1"/>
  <c r="J6030" i="1"/>
  <c r="K6030" i="1" s="1"/>
  <c r="H6030" i="1"/>
  <c r="N6029" i="1"/>
  <c r="Q6029" i="1" s="1"/>
  <c r="J6029" i="1"/>
  <c r="K6029" i="1" s="1"/>
  <c r="H6029" i="1"/>
  <c r="N6028" i="1"/>
  <c r="Q6028" i="1" s="1"/>
  <c r="J6028" i="1"/>
  <c r="K6028" i="1" s="1"/>
  <c r="H6028" i="1"/>
  <c r="N6027" i="1"/>
  <c r="Q6027" i="1" s="1"/>
  <c r="J6027" i="1"/>
  <c r="K6027" i="1" s="1"/>
  <c r="H6027" i="1"/>
  <c r="N6026" i="1"/>
  <c r="Q6026" i="1" s="1"/>
  <c r="J6026" i="1"/>
  <c r="K6026" i="1" s="1"/>
  <c r="H6026" i="1"/>
  <c r="N6025" i="1"/>
  <c r="Q6025" i="1" s="1"/>
  <c r="J6025" i="1"/>
  <c r="K6025" i="1" s="1"/>
  <c r="H6025" i="1"/>
  <c r="N6024" i="1"/>
  <c r="Q6024" i="1" s="1"/>
  <c r="J6024" i="1"/>
  <c r="K6024" i="1" s="1"/>
  <c r="H6024" i="1"/>
  <c r="N6023" i="1"/>
  <c r="Q6023" i="1" s="1"/>
  <c r="J6023" i="1"/>
  <c r="K6023" i="1" s="1"/>
  <c r="H6023" i="1"/>
  <c r="N6022" i="1"/>
  <c r="Q6022" i="1" s="1"/>
  <c r="J6022" i="1"/>
  <c r="K6022" i="1" s="1"/>
  <c r="H6022" i="1"/>
  <c r="N6021" i="1"/>
  <c r="Q6021" i="1" s="1"/>
  <c r="J6021" i="1"/>
  <c r="K6021" i="1" s="1"/>
  <c r="H6021" i="1"/>
  <c r="N6020" i="1"/>
  <c r="Q6020" i="1" s="1"/>
  <c r="J6020" i="1"/>
  <c r="K6020" i="1" s="1"/>
  <c r="H6020" i="1"/>
  <c r="N6019" i="1"/>
  <c r="Q6019" i="1" s="1"/>
  <c r="J6019" i="1"/>
  <c r="K6019" i="1" s="1"/>
  <c r="H6019" i="1"/>
  <c r="N6018" i="1"/>
  <c r="Q6018" i="1" s="1"/>
  <c r="J6018" i="1"/>
  <c r="K6018" i="1" s="1"/>
  <c r="H6018" i="1"/>
  <c r="N6017" i="1"/>
  <c r="Q6017" i="1" s="1"/>
  <c r="J6017" i="1"/>
  <c r="K6017" i="1" s="1"/>
  <c r="H6017" i="1"/>
  <c r="N6016" i="1"/>
  <c r="Q6016" i="1" s="1"/>
  <c r="J6016" i="1"/>
  <c r="K6016" i="1" s="1"/>
  <c r="H6016" i="1"/>
  <c r="N6015" i="1"/>
  <c r="Q6015" i="1" s="1"/>
  <c r="J6015" i="1"/>
  <c r="K6015" i="1" s="1"/>
  <c r="H6015" i="1"/>
  <c r="N6014" i="1"/>
  <c r="Q6014" i="1" s="1"/>
  <c r="J6014" i="1"/>
  <c r="K6014" i="1" s="1"/>
  <c r="H6014" i="1"/>
  <c r="N6013" i="1"/>
  <c r="Q6013" i="1" s="1"/>
  <c r="J6013" i="1"/>
  <c r="K6013" i="1" s="1"/>
  <c r="H6013" i="1"/>
  <c r="N6012" i="1"/>
  <c r="Q6012" i="1" s="1"/>
  <c r="J6012" i="1"/>
  <c r="K6012" i="1" s="1"/>
  <c r="H6012" i="1"/>
  <c r="N6011" i="1"/>
  <c r="Q6011" i="1" s="1"/>
  <c r="J6011" i="1"/>
  <c r="K6011" i="1" s="1"/>
  <c r="H6011" i="1"/>
  <c r="N6010" i="1"/>
  <c r="Q6010" i="1" s="1"/>
  <c r="J6010" i="1"/>
  <c r="K6010" i="1" s="1"/>
  <c r="H6010" i="1"/>
  <c r="N5820" i="1"/>
  <c r="Q5820" i="1" s="1"/>
  <c r="N6009" i="1"/>
  <c r="Q6009" i="1" s="1"/>
  <c r="J6009" i="1"/>
  <c r="K6009" i="1" s="1"/>
  <c r="N6008" i="1"/>
  <c r="Q6008" i="1" s="1"/>
  <c r="J6008" i="1"/>
  <c r="K6008" i="1" s="1"/>
  <c r="N6007" i="1"/>
  <c r="Q6007" i="1" s="1"/>
  <c r="J6007" i="1"/>
  <c r="K6007" i="1" s="1"/>
  <c r="N6006" i="1"/>
  <c r="Q6006" i="1" s="1"/>
  <c r="J6006" i="1"/>
  <c r="K6006" i="1" s="1"/>
  <c r="N6005" i="1"/>
  <c r="Q6005" i="1" s="1"/>
  <c r="J6005" i="1"/>
  <c r="K6005" i="1" s="1"/>
  <c r="N6004" i="1"/>
  <c r="Q6004" i="1" s="1"/>
  <c r="J6004" i="1"/>
  <c r="K6004" i="1" s="1"/>
  <c r="N6003" i="1"/>
  <c r="Q6003" i="1" s="1"/>
  <c r="J6003" i="1"/>
  <c r="K6003" i="1" s="1"/>
  <c r="N6002" i="1"/>
  <c r="Q6002" i="1" s="1"/>
  <c r="J6002" i="1"/>
  <c r="K6002" i="1" s="1"/>
  <c r="N6001" i="1"/>
  <c r="Q6001" i="1" s="1"/>
  <c r="J6001" i="1"/>
  <c r="K6001" i="1" s="1"/>
  <c r="N6000" i="1"/>
  <c r="Q6000" i="1" s="1"/>
  <c r="J6000" i="1"/>
  <c r="K6000" i="1" s="1"/>
  <c r="N5999" i="1"/>
  <c r="Q5999" i="1" s="1"/>
  <c r="J5999" i="1"/>
  <c r="K5999" i="1" s="1"/>
  <c r="N5998" i="1"/>
  <c r="Q5998" i="1" s="1"/>
  <c r="J5998" i="1"/>
  <c r="K5998" i="1" s="1"/>
  <c r="N5997" i="1"/>
  <c r="Q5997" i="1" s="1"/>
  <c r="J5997" i="1"/>
  <c r="K5997" i="1" s="1"/>
  <c r="N5996" i="1"/>
  <c r="Q5996" i="1" s="1"/>
  <c r="J5996" i="1"/>
  <c r="K5996" i="1" s="1"/>
  <c r="N5995" i="1"/>
  <c r="Q5995" i="1" s="1"/>
  <c r="J5995" i="1"/>
  <c r="K5995" i="1" s="1"/>
  <c r="N5994" i="1"/>
  <c r="Q5994" i="1" s="1"/>
  <c r="J5994" i="1"/>
  <c r="K5994" i="1" s="1"/>
  <c r="N5993" i="1"/>
  <c r="Q5993" i="1" s="1"/>
  <c r="J5993" i="1"/>
  <c r="K5993" i="1" s="1"/>
  <c r="N5992" i="1"/>
  <c r="Q5992" i="1" s="1"/>
  <c r="J5992" i="1"/>
  <c r="K5992" i="1" s="1"/>
  <c r="N5991" i="1"/>
  <c r="Q5991" i="1" s="1"/>
  <c r="J5991" i="1"/>
  <c r="K5991" i="1" s="1"/>
  <c r="N5990" i="1"/>
  <c r="Q5990" i="1" s="1"/>
  <c r="J5990" i="1"/>
  <c r="K5990" i="1" s="1"/>
  <c r="N5989" i="1"/>
  <c r="Q5989" i="1" s="1"/>
  <c r="J5989" i="1"/>
  <c r="K5989" i="1" s="1"/>
  <c r="N5988" i="1"/>
  <c r="Q5988" i="1" s="1"/>
  <c r="J5988" i="1"/>
  <c r="K5988" i="1" s="1"/>
  <c r="N5987" i="1"/>
  <c r="Q5987" i="1" s="1"/>
  <c r="J5987" i="1"/>
  <c r="K5987" i="1" s="1"/>
  <c r="N5986" i="1"/>
  <c r="Q5986" i="1" s="1"/>
  <c r="J5986" i="1"/>
  <c r="K5986" i="1" s="1"/>
  <c r="N5985" i="1"/>
  <c r="Q5985" i="1" s="1"/>
  <c r="J5985" i="1"/>
  <c r="K5985" i="1" s="1"/>
  <c r="N5984" i="1"/>
  <c r="Q5984" i="1" s="1"/>
  <c r="J5984" i="1"/>
  <c r="K5984" i="1" s="1"/>
  <c r="N5983" i="1"/>
  <c r="Q5983" i="1" s="1"/>
  <c r="J5983" i="1"/>
  <c r="K5983" i="1" s="1"/>
  <c r="N5982" i="1"/>
  <c r="Q5982" i="1" s="1"/>
  <c r="J5982" i="1"/>
  <c r="K5982" i="1" s="1"/>
  <c r="N5981" i="1"/>
  <c r="Q5981" i="1" s="1"/>
  <c r="J5981" i="1"/>
  <c r="K5981" i="1" s="1"/>
  <c r="N5980" i="1"/>
  <c r="Q5980" i="1" s="1"/>
  <c r="J5980" i="1"/>
  <c r="K5980" i="1" s="1"/>
  <c r="N5979" i="1"/>
  <c r="Q5979" i="1" s="1"/>
  <c r="J5979" i="1"/>
  <c r="K5979" i="1" s="1"/>
  <c r="N5978" i="1"/>
  <c r="Q5978" i="1" s="1"/>
  <c r="J5978" i="1"/>
  <c r="K5978" i="1" s="1"/>
  <c r="N5977" i="1"/>
  <c r="Q5977" i="1" s="1"/>
  <c r="J5977" i="1"/>
  <c r="K5977" i="1" s="1"/>
  <c r="N5976" i="1"/>
  <c r="Q5976" i="1" s="1"/>
  <c r="J5976" i="1"/>
  <c r="K5976" i="1" s="1"/>
  <c r="N5975" i="1"/>
  <c r="Q5975" i="1" s="1"/>
  <c r="J5975" i="1"/>
  <c r="K5975" i="1" s="1"/>
  <c r="N5974" i="1"/>
  <c r="Q5974" i="1" s="1"/>
  <c r="J5974" i="1"/>
  <c r="K5974" i="1" s="1"/>
  <c r="N5973" i="1"/>
  <c r="Q5973" i="1" s="1"/>
  <c r="J5973" i="1"/>
  <c r="K5973" i="1" s="1"/>
  <c r="N5972" i="1"/>
  <c r="Q5972" i="1" s="1"/>
  <c r="J5972" i="1"/>
  <c r="K5972" i="1" s="1"/>
  <c r="N5971" i="1"/>
  <c r="Q5971" i="1" s="1"/>
  <c r="J5971" i="1"/>
  <c r="K5971" i="1" s="1"/>
  <c r="N5970" i="1"/>
  <c r="Q5970" i="1" s="1"/>
  <c r="J5970" i="1"/>
  <c r="K5970" i="1" s="1"/>
  <c r="N5969" i="1"/>
  <c r="Q5969" i="1" s="1"/>
  <c r="J5969" i="1"/>
  <c r="K5969" i="1" s="1"/>
  <c r="N5968" i="1"/>
  <c r="Q5968" i="1" s="1"/>
  <c r="J5968" i="1"/>
  <c r="K5968" i="1" s="1"/>
  <c r="N5967" i="1"/>
  <c r="Q5967" i="1" s="1"/>
  <c r="J5967" i="1"/>
  <c r="K5967" i="1" s="1"/>
  <c r="N5966" i="1"/>
  <c r="Q5966" i="1" s="1"/>
  <c r="J5966" i="1"/>
  <c r="K5966" i="1" s="1"/>
  <c r="N5965" i="1"/>
  <c r="Q5965" i="1" s="1"/>
  <c r="J5965" i="1"/>
  <c r="K5965" i="1" s="1"/>
  <c r="N5964" i="1"/>
  <c r="Q5964" i="1" s="1"/>
  <c r="J5964" i="1"/>
  <c r="K5964" i="1" s="1"/>
  <c r="N5963" i="1"/>
  <c r="Q5963" i="1" s="1"/>
  <c r="J5963" i="1"/>
  <c r="K5963" i="1" s="1"/>
  <c r="N5962" i="1"/>
  <c r="Q5962" i="1" s="1"/>
  <c r="J5962" i="1"/>
  <c r="K5962" i="1" s="1"/>
  <c r="N5961" i="1"/>
  <c r="Q5961" i="1" s="1"/>
  <c r="J5961" i="1"/>
  <c r="K5961" i="1" s="1"/>
  <c r="N5960" i="1"/>
  <c r="Q5960" i="1" s="1"/>
  <c r="J5960" i="1"/>
  <c r="K5960" i="1" s="1"/>
  <c r="N5959" i="1"/>
  <c r="Q5959" i="1" s="1"/>
  <c r="J5959" i="1"/>
  <c r="K5959" i="1" s="1"/>
  <c r="N5958" i="1"/>
  <c r="Q5958" i="1" s="1"/>
  <c r="J5958" i="1"/>
  <c r="K5958" i="1" s="1"/>
  <c r="N5957" i="1"/>
  <c r="Q5957" i="1" s="1"/>
  <c r="J5957" i="1"/>
  <c r="K5957" i="1" s="1"/>
  <c r="N5956" i="1"/>
  <c r="Q5956" i="1" s="1"/>
  <c r="J5956" i="1"/>
  <c r="K5956" i="1" s="1"/>
  <c r="N5955" i="1"/>
  <c r="Q5955" i="1" s="1"/>
  <c r="J5955" i="1"/>
  <c r="K5955" i="1" s="1"/>
  <c r="N5954" i="1"/>
  <c r="Q5954" i="1" s="1"/>
  <c r="J5954" i="1"/>
  <c r="K5954" i="1" s="1"/>
  <c r="N5953" i="1"/>
  <c r="Q5953" i="1" s="1"/>
  <c r="J5953" i="1"/>
  <c r="K5953" i="1" s="1"/>
  <c r="N5952" i="1"/>
  <c r="Q5952" i="1" s="1"/>
  <c r="J5952" i="1"/>
  <c r="K5952" i="1" s="1"/>
  <c r="N5951" i="1"/>
  <c r="Q5951" i="1" s="1"/>
  <c r="J5951" i="1"/>
  <c r="K5951" i="1" s="1"/>
  <c r="N5950" i="1"/>
  <c r="Q5950" i="1" s="1"/>
  <c r="J5950" i="1"/>
  <c r="K5950" i="1" s="1"/>
  <c r="N5949" i="1"/>
  <c r="Q5949" i="1" s="1"/>
  <c r="J5949" i="1"/>
  <c r="K5949" i="1" s="1"/>
  <c r="N5948" i="1"/>
  <c r="Q5948" i="1" s="1"/>
  <c r="J5948" i="1"/>
  <c r="K5948" i="1" s="1"/>
  <c r="N5947" i="1"/>
  <c r="Q5947" i="1" s="1"/>
  <c r="J5947" i="1"/>
  <c r="K5947" i="1" s="1"/>
  <c r="N5946" i="1"/>
  <c r="Q5946" i="1" s="1"/>
  <c r="J5946" i="1"/>
  <c r="K5946" i="1" s="1"/>
  <c r="N5945" i="1"/>
  <c r="Q5945" i="1" s="1"/>
  <c r="J5945" i="1"/>
  <c r="K5945" i="1" s="1"/>
  <c r="N5944" i="1"/>
  <c r="Q5944" i="1" s="1"/>
  <c r="J5944" i="1"/>
  <c r="K5944" i="1" s="1"/>
  <c r="N5943" i="1"/>
  <c r="Q5943" i="1" s="1"/>
  <c r="J5943" i="1"/>
  <c r="K5943" i="1" s="1"/>
  <c r="N5942" i="1"/>
  <c r="Q5942" i="1" s="1"/>
  <c r="J5942" i="1"/>
  <c r="K5942" i="1" s="1"/>
  <c r="N5941" i="1"/>
  <c r="Q5941" i="1" s="1"/>
  <c r="J5941" i="1"/>
  <c r="K5941" i="1" s="1"/>
  <c r="N5940" i="1"/>
  <c r="Q5940" i="1" s="1"/>
  <c r="J5940" i="1"/>
  <c r="K5940" i="1" s="1"/>
  <c r="N5939" i="1"/>
  <c r="Q5939" i="1" s="1"/>
  <c r="J5939" i="1"/>
  <c r="K5939" i="1" s="1"/>
  <c r="N5938" i="1"/>
  <c r="Q5938" i="1" s="1"/>
  <c r="J5938" i="1"/>
  <c r="K5938" i="1" s="1"/>
  <c r="N5937" i="1"/>
  <c r="Q5937" i="1" s="1"/>
  <c r="J5937" i="1"/>
  <c r="K5937" i="1" s="1"/>
  <c r="N5936" i="1"/>
  <c r="Q5936" i="1" s="1"/>
  <c r="J5936" i="1"/>
  <c r="K5936" i="1" s="1"/>
  <c r="N5935" i="1"/>
  <c r="Q5935" i="1" s="1"/>
  <c r="J5935" i="1"/>
  <c r="K5935" i="1" s="1"/>
  <c r="N5934" i="1"/>
  <c r="Q5934" i="1" s="1"/>
  <c r="J5934" i="1"/>
  <c r="K5934" i="1" s="1"/>
  <c r="N5933" i="1"/>
  <c r="Q5933" i="1" s="1"/>
  <c r="J5933" i="1"/>
  <c r="K5933" i="1" s="1"/>
  <c r="N5932" i="1"/>
  <c r="Q5932" i="1" s="1"/>
  <c r="J5932" i="1"/>
  <c r="K5932" i="1" s="1"/>
  <c r="N5931" i="1"/>
  <c r="Q5931" i="1" s="1"/>
  <c r="J5931" i="1"/>
  <c r="K5931" i="1" s="1"/>
  <c r="N5930" i="1"/>
  <c r="Q5930" i="1" s="1"/>
  <c r="J5930" i="1"/>
  <c r="K5930" i="1" s="1"/>
  <c r="N5929" i="1"/>
  <c r="Q5929" i="1" s="1"/>
  <c r="J5929" i="1"/>
  <c r="K5929" i="1" s="1"/>
  <c r="N5928" i="1"/>
  <c r="Q5928" i="1" s="1"/>
  <c r="J5928" i="1"/>
  <c r="K5928" i="1" s="1"/>
  <c r="N5927" i="1"/>
  <c r="Q5927" i="1" s="1"/>
  <c r="J5927" i="1"/>
  <c r="K5927" i="1" s="1"/>
  <c r="N5926" i="1"/>
  <c r="Q5926" i="1" s="1"/>
  <c r="J5926" i="1"/>
  <c r="K5926" i="1" s="1"/>
  <c r="N5925" i="1"/>
  <c r="Q5925" i="1" s="1"/>
  <c r="J5925" i="1"/>
  <c r="K5925" i="1" s="1"/>
  <c r="N5924" i="1"/>
  <c r="Q5924" i="1" s="1"/>
  <c r="J5924" i="1"/>
  <c r="K5924" i="1" s="1"/>
  <c r="N5923" i="1"/>
  <c r="Q5923" i="1" s="1"/>
  <c r="J5923" i="1"/>
  <c r="K5923" i="1" s="1"/>
  <c r="N5922" i="1"/>
  <c r="Q5922" i="1" s="1"/>
  <c r="J5922" i="1"/>
  <c r="K5922" i="1" s="1"/>
  <c r="N5921" i="1"/>
  <c r="Q5921" i="1" s="1"/>
  <c r="J5921" i="1"/>
  <c r="K5921" i="1" s="1"/>
  <c r="N5920" i="1"/>
  <c r="Q5920" i="1" s="1"/>
  <c r="J5920" i="1"/>
  <c r="K5920" i="1" s="1"/>
  <c r="N5919" i="1"/>
  <c r="Q5919" i="1" s="1"/>
  <c r="J5919" i="1"/>
  <c r="K5919" i="1" s="1"/>
  <c r="N5918" i="1"/>
  <c r="Q5918" i="1" s="1"/>
  <c r="J5918" i="1"/>
  <c r="K5918" i="1" s="1"/>
  <c r="N5917" i="1"/>
  <c r="Q5917" i="1" s="1"/>
  <c r="J5917" i="1"/>
  <c r="K5917" i="1" s="1"/>
  <c r="N5916" i="1"/>
  <c r="Q5916" i="1" s="1"/>
  <c r="J5916" i="1"/>
  <c r="K5916" i="1" s="1"/>
  <c r="N5915" i="1"/>
  <c r="Q5915" i="1" s="1"/>
  <c r="J5915" i="1"/>
  <c r="K5915" i="1" s="1"/>
  <c r="N5914" i="1"/>
  <c r="Q5914" i="1" s="1"/>
  <c r="J5914" i="1"/>
  <c r="K5914" i="1" s="1"/>
  <c r="N5913" i="1"/>
  <c r="Q5913" i="1" s="1"/>
  <c r="J5913" i="1"/>
  <c r="K5913" i="1" s="1"/>
  <c r="N5912" i="1"/>
  <c r="Q5912" i="1" s="1"/>
  <c r="J5912" i="1"/>
  <c r="K5912" i="1" s="1"/>
  <c r="N5911" i="1"/>
  <c r="Q5911" i="1" s="1"/>
  <c r="J5911" i="1"/>
  <c r="K5911" i="1" s="1"/>
  <c r="N5910" i="1"/>
  <c r="Q5910" i="1" s="1"/>
  <c r="J5910" i="1"/>
  <c r="K5910" i="1" s="1"/>
  <c r="N5909" i="1"/>
  <c r="Q5909" i="1" s="1"/>
  <c r="J5909" i="1"/>
  <c r="K5909" i="1" s="1"/>
  <c r="N5908" i="1"/>
  <c r="Q5908" i="1" s="1"/>
  <c r="J5908" i="1"/>
  <c r="K5908" i="1" s="1"/>
  <c r="N5907" i="1"/>
  <c r="Q5907" i="1" s="1"/>
  <c r="J5907" i="1"/>
  <c r="K5907" i="1" s="1"/>
  <c r="N5906" i="1"/>
  <c r="Q5906" i="1" s="1"/>
  <c r="J5906" i="1"/>
  <c r="K5906" i="1" s="1"/>
  <c r="N5905" i="1"/>
  <c r="Q5905" i="1" s="1"/>
  <c r="J5905" i="1"/>
  <c r="K5905" i="1" s="1"/>
  <c r="N5904" i="1"/>
  <c r="Q5904" i="1" s="1"/>
  <c r="J5904" i="1"/>
  <c r="K5904" i="1" s="1"/>
  <c r="N5903" i="1"/>
  <c r="Q5903" i="1" s="1"/>
  <c r="J5903" i="1"/>
  <c r="K5903" i="1" s="1"/>
  <c r="N5902" i="1"/>
  <c r="Q5902" i="1" s="1"/>
  <c r="J5902" i="1"/>
  <c r="K5902" i="1" s="1"/>
  <c r="N5901" i="1"/>
  <c r="Q5901" i="1" s="1"/>
  <c r="J5901" i="1"/>
  <c r="K5901" i="1" s="1"/>
  <c r="N5900" i="1"/>
  <c r="Q5900" i="1" s="1"/>
  <c r="J5900" i="1"/>
  <c r="K5900" i="1" s="1"/>
  <c r="N5899" i="1"/>
  <c r="Q5899" i="1" s="1"/>
  <c r="J5899" i="1"/>
  <c r="K5899" i="1" s="1"/>
  <c r="N5898" i="1"/>
  <c r="Q5898" i="1" s="1"/>
  <c r="J5898" i="1"/>
  <c r="K5898" i="1" s="1"/>
  <c r="N5897" i="1"/>
  <c r="Q5897" i="1" s="1"/>
  <c r="J5897" i="1"/>
  <c r="K5897" i="1" s="1"/>
  <c r="N5896" i="1"/>
  <c r="Q5896" i="1" s="1"/>
  <c r="J5896" i="1"/>
  <c r="K5896" i="1" s="1"/>
  <c r="N5895" i="1"/>
  <c r="Q5895" i="1" s="1"/>
  <c r="J5895" i="1"/>
  <c r="K5895" i="1" s="1"/>
  <c r="N5894" i="1"/>
  <c r="Q5894" i="1" s="1"/>
  <c r="J5894" i="1"/>
  <c r="K5894" i="1" s="1"/>
  <c r="N5893" i="1"/>
  <c r="Q5893" i="1" s="1"/>
  <c r="J5893" i="1"/>
  <c r="K5893" i="1" s="1"/>
  <c r="N5892" i="1"/>
  <c r="Q5892" i="1" s="1"/>
  <c r="J5892" i="1"/>
  <c r="K5892" i="1" s="1"/>
  <c r="N5891" i="1"/>
  <c r="Q5891" i="1" s="1"/>
  <c r="J5891" i="1"/>
  <c r="K5891" i="1" s="1"/>
  <c r="N5890" i="1"/>
  <c r="Q5890" i="1" s="1"/>
  <c r="J5890" i="1"/>
  <c r="K5890" i="1" s="1"/>
  <c r="N5889" i="1"/>
  <c r="Q5889" i="1" s="1"/>
  <c r="J5889" i="1"/>
  <c r="K5889" i="1" s="1"/>
  <c r="N5888" i="1"/>
  <c r="Q5888" i="1" s="1"/>
  <c r="J5888" i="1"/>
  <c r="K5888" i="1" s="1"/>
  <c r="N5887" i="1"/>
  <c r="Q5887" i="1" s="1"/>
  <c r="J5887" i="1"/>
  <c r="K5887" i="1" s="1"/>
  <c r="N5886" i="1"/>
  <c r="Q5886" i="1" s="1"/>
  <c r="J5886" i="1"/>
  <c r="K5886" i="1" s="1"/>
  <c r="N5885" i="1"/>
  <c r="Q5885" i="1" s="1"/>
  <c r="J5885" i="1"/>
  <c r="K5885" i="1" s="1"/>
  <c r="N5884" i="1"/>
  <c r="Q5884" i="1" s="1"/>
  <c r="J5884" i="1"/>
  <c r="K5884" i="1" s="1"/>
  <c r="N5883" i="1"/>
  <c r="Q5883" i="1" s="1"/>
  <c r="J5883" i="1"/>
  <c r="K5883" i="1" s="1"/>
  <c r="N5882" i="1"/>
  <c r="Q5882" i="1" s="1"/>
  <c r="J5882" i="1"/>
  <c r="K5882" i="1" s="1"/>
  <c r="N5881" i="1"/>
  <c r="Q5881" i="1" s="1"/>
  <c r="J5881" i="1"/>
  <c r="K5881" i="1" s="1"/>
  <c r="N5880" i="1"/>
  <c r="Q5880" i="1" s="1"/>
  <c r="J5880" i="1"/>
  <c r="K5880" i="1" s="1"/>
  <c r="N5879" i="1"/>
  <c r="Q5879" i="1" s="1"/>
  <c r="J5879" i="1"/>
  <c r="K5879" i="1" s="1"/>
  <c r="N5878" i="1"/>
  <c r="Q5878" i="1" s="1"/>
  <c r="J5878" i="1"/>
  <c r="K5878" i="1" s="1"/>
  <c r="N5877" i="1"/>
  <c r="Q5877" i="1" s="1"/>
  <c r="J5877" i="1"/>
  <c r="K5877" i="1" s="1"/>
  <c r="N5876" i="1"/>
  <c r="Q5876" i="1" s="1"/>
  <c r="J5876" i="1"/>
  <c r="K5876" i="1" s="1"/>
  <c r="N5875" i="1"/>
  <c r="Q5875" i="1" s="1"/>
  <c r="J5875" i="1"/>
  <c r="K5875" i="1" s="1"/>
  <c r="N5874" i="1"/>
  <c r="Q5874" i="1" s="1"/>
  <c r="J5874" i="1"/>
  <c r="K5874" i="1" s="1"/>
  <c r="N5873" i="1"/>
  <c r="Q5873" i="1" s="1"/>
  <c r="J5873" i="1"/>
  <c r="K5873" i="1" s="1"/>
  <c r="N5872" i="1"/>
  <c r="Q5872" i="1" s="1"/>
  <c r="J5872" i="1"/>
  <c r="K5872" i="1" s="1"/>
  <c r="N5871" i="1"/>
  <c r="Q5871" i="1" s="1"/>
  <c r="J5871" i="1"/>
  <c r="K5871" i="1" s="1"/>
  <c r="N5870" i="1"/>
  <c r="Q5870" i="1" s="1"/>
  <c r="J5870" i="1"/>
  <c r="K5870" i="1" s="1"/>
  <c r="N5869" i="1"/>
  <c r="Q5869" i="1" s="1"/>
  <c r="J5869" i="1"/>
  <c r="K5869" i="1" s="1"/>
  <c r="N5868" i="1"/>
  <c r="Q5868" i="1" s="1"/>
  <c r="J5868" i="1"/>
  <c r="K5868" i="1" s="1"/>
  <c r="N5867" i="1"/>
  <c r="Q5867" i="1" s="1"/>
  <c r="J5867" i="1"/>
  <c r="K5867" i="1" s="1"/>
  <c r="N5866" i="1"/>
  <c r="Q5866" i="1" s="1"/>
  <c r="J5866" i="1"/>
  <c r="K5866" i="1" s="1"/>
  <c r="N5865" i="1"/>
  <c r="Q5865" i="1" s="1"/>
  <c r="J5865" i="1"/>
  <c r="K5865" i="1" s="1"/>
  <c r="N5864" i="1"/>
  <c r="Q5864" i="1" s="1"/>
  <c r="J5864" i="1"/>
  <c r="K5864" i="1" s="1"/>
  <c r="N5863" i="1"/>
  <c r="Q5863" i="1" s="1"/>
  <c r="J5863" i="1"/>
  <c r="K5863" i="1" s="1"/>
  <c r="N5862" i="1"/>
  <c r="Q5862" i="1" s="1"/>
  <c r="J5862" i="1"/>
  <c r="K5862" i="1" s="1"/>
  <c r="N5861" i="1"/>
  <c r="Q5861" i="1" s="1"/>
  <c r="J5861" i="1"/>
  <c r="K5861" i="1" s="1"/>
  <c r="N5860" i="1"/>
  <c r="Q5860" i="1" s="1"/>
  <c r="J5860" i="1"/>
  <c r="K5860" i="1" s="1"/>
  <c r="N5859" i="1"/>
  <c r="Q5859" i="1" s="1"/>
  <c r="J5859" i="1"/>
  <c r="K5859" i="1" s="1"/>
  <c r="N5858" i="1"/>
  <c r="Q5858" i="1" s="1"/>
  <c r="J5858" i="1"/>
  <c r="K5858" i="1" s="1"/>
  <c r="N5857" i="1"/>
  <c r="Q5857" i="1" s="1"/>
  <c r="J5857" i="1"/>
  <c r="K5857" i="1" s="1"/>
  <c r="N5856" i="1"/>
  <c r="Q5856" i="1" s="1"/>
  <c r="J5856" i="1"/>
  <c r="K5856" i="1" s="1"/>
  <c r="N5855" i="1"/>
  <c r="Q5855" i="1" s="1"/>
  <c r="J5855" i="1"/>
  <c r="K5855" i="1" s="1"/>
  <c r="N5854" i="1"/>
  <c r="Q5854" i="1" s="1"/>
  <c r="J5854" i="1"/>
  <c r="K5854" i="1" s="1"/>
  <c r="N5853" i="1"/>
  <c r="Q5853" i="1" s="1"/>
  <c r="J5853" i="1"/>
  <c r="K5853" i="1" s="1"/>
  <c r="N5852" i="1"/>
  <c r="Q5852" i="1" s="1"/>
  <c r="J5852" i="1"/>
  <c r="K5852" i="1" s="1"/>
  <c r="N5851" i="1"/>
  <c r="Q5851" i="1" s="1"/>
  <c r="J5851" i="1"/>
  <c r="K5851" i="1" s="1"/>
  <c r="N5850" i="1"/>
  <c r="Q5850" i="1" s="1"/>
  <c r="J5850" i="1"/>
  <c r="K5850" i="1" s="1"/>
  <c r="N5849" i="1"/>
  <c r="Q5849" i="1" s="1"/>
  <c r="J5849" i="1"/>
  <c r="K5849" i="1" s="1"/>
  <c r="N5848" i="1"/>
  <c r="Q5848" i="1" s="1"/>
  <c r="J5848" i="1"/>
  <c r="K5848" i="1" s="1"/>
  <c r="N5847" i="1"/>
  <c r="Q5847" i="1" s="1"/>
  <c r="J5847" i="1"/>
  <c r="K5847" i="1" s="1"/>
  <c r="N5846" i="1"/>
  <c r="Q5846" i="1" s="1"/>
  <c r="J5846" i="1"/>
  <c r="K5846" i="1" s="1"/>
  <c r="N5845" i="1"/>
  <c r="Q5845" i="1" s="1"/>
  <c r="J5845" i="1"/>
  <c r="K5845" i="1" s="1"/>
  <c r="N5844" i="1"/>
  <c r="Q5844" i="1" s="1"/>
  <c r="J5844" i="1"/>
  <c r="K5844" i="1" s="1"/>
  <c r="N5843" i="1"/>
  <c r="Q5843" i="1" s="1"/>
  <c r="J5843" i="1"/>
  <c r="K5843" i="1" s="1"/>
  <c r="N5842" i="1"/>
  <c r="Q5842" i="1" s="1"/>
  <c r="J5842" i="1"/>
  <c r="K5842" i="1" s="1"/>
  <c r="N5841" i="1"/>
  <c r="Q5841" i="1" s="1"/>
  <c r="J5841" i="1"/>
  <c r="K5841" i="1" s="1"/>
  <c r="N5840" i="1"/>
  <c r="Q5840" i="1" s="1"/>
  <c r="J5840" i="1"/>
  <c r="K5840" i="1" s="1"/>
  <c r="N5839" i="1"/>
  <c r="Q5839" i="1" s="1"/>
  <c r="J5839" i="1"/>
  <c r="K5839" i="1" s="1"/>
  <c r="N5838" i="1"/>
  <c r="Q5838" i="1" s="1"/>
  <c r="J5838" i="1"/>
  <c r="K5838" i="1" s="1"/>
  <c r="N5837" i="1"/>
  <c r="Q5837" i="1" s="1"/>
  <c r="J5837" i="1"/>
  <c r="K5837" i="1" s="1"/>
  <c r="N5836" i="1"/>
  <c r="Q5836" i="1" s="1"/>
  <c r="J5836" i="1"/>
  <c r="K5836" i="1" s="1"/>
  <c r="N5835" i="1"/>
  <c r="Q5835" i="1" s="1"/>
  <c r="J5835" i="1"/>
  <c r="K5835" i="1" s="1"/>
  <c r="N5834" i="1"/>
  <c r="Q5834" i="1" s="1"/>
  <c r="J5834" i="1"/>
  <c r="K5834" i="1" s="1"/>
  <c r="N5833" i="1"/>
  <c r="Q5833" i="1" s="1"/>
  <c r="J5833" i="1"/>
  <c r="K5833" i="1" s="1"/>
  <c r="N5832" i="1"/>
  <c r="Q5832" i="1" s="1"/>
  <c r="J5832" i="1"/>
  <c r="K5832" i="1" s="1"/>
  <c r="N5831" i="1"/>
  <c r="Q5831" i="1" s="1"/>
  <c r="J5831" i="1"/>
  <c r="K5831" i="1" s="1"/>
  <c r="N5830" i="1"/>
  <c r="Q5830" i="1" s="1"/>
  <c r="J5830" i="1"/>
  <c r="K5830" i="1" s="1"/>
  <c r="N5829" i="1"/>
  <c r="Q5829" i="1" s="1"/>
  <c r="J5829" i="1"/>
  <c r="K5829" i="1" s="1"/>
  <c r="N5828" i="1"/>
  <c r="Q5828" i="1" s="1"/>
  <c r="J5828" i="1"/>
  <c r="K5828" i="1" s="1"/>
  <c r="N5827" i="1"/>
  <c r="Q5827" i="1" s="1"/>
  <c r="J5827" i="1"/>
  <c r="K5827" i="1" s="1"/>
  <c r="N5826" i="1"/>
  <c r="Q5826" i="1" s="1"/>
  <c r="J5826" i="1"/>
  <c r="K5826" i="1" s="1"/>
  <c r="N5825" i="1"/>
  <c r="Q5825" i="1" s="1"/>
  <c r="J5825" i="1"/>
  <c r="K5825" i="1" s="1"/>
  <c r="N5824" i="1"/>
  <c r="Q5824" i="1" s="1"/>
  <c r="J5824" i="1"/>
  <c r="K5824" i="1" s="1"/>
  <c r="N5823" i="1"/>
  <c r="Q5823" i="1" s="1"/>
  <c r="J5823" i="1"/>
  <c r="K5823" i="1" s="1"/>
  <c r="N5822" i="1"/>
  <c r="Q5822" i="1" s="1"/>
  <c r="J5822" i="1"/>
  <c r="K5822" i="1" s="1"/>
  <c r="N5821" i="1"/>
  <c r="Q5821" i="1" s="1"/>
  <c r="J5821" i="1"/>
  <c r="K5821" i="1" s="1"/>
  <c r="J5820" i="1"/>
  <c r="K5820" i="1" s="1"/>
  <c r="N5819" i="1"/>
  <c r="Q5819" i="1" s="1"/>
  <c r="J5819" i="1"/>
  <c r="K5819" i="1" s="1"/>
  <c r="N5818" i="1"/>
  <c r="Q5818" i="1" s="1"/>
  <c r="J5818" i="1"/>
  <c r="K5818" i="1" s="1"/>
  <c r="N5817" i="1"/>
  <c r="Q5817" i="1" s="1"/>
  <c r="J5817" i="1"/>
  <c r="K5817" i="1" s="1"/>
  <c r="N5816" i="1"/>
  <c r="Q5816" i="1" s="1"/>
  <c r="J5816" i="1"/>
  <c r="K5816" i="1" s="1"/>
  <c r="N5815" i="1"/>
  <c r="Q5815" i="1" s="1"/>
  <c r="J5815" i="1"/>
  <c r="K5815" i="1" s="1"/>
  <c r="N5814" i="1"/>
  <c r="Q5814" i="1" s="1"/>
  <c r="J5814" i="1"/>
  <c r="K5814" i="1" s="1"/>
  <c r="N5813" i="1"/>
  <c r="Q5813" i="1" s="1"/>
  <c r="J5813" i="1"/>
  <c r="K5813" i="1" s="1"/>
  <c r="N5812" i="1"/>
  <c r="Q5812" i="1" s="1"/>
  <c r="J5812" i="1"/>
  <c r="K5812" i="1" s="1"/>
  <c r="N5811" i="1"/>
  <c r="Q5811" i="1" s="1"/>
  <c r="J5811" i="1"/>
  <c r="K5811" i="1" s="1"/>
  <c r="N5810" i="1"/>
  <c r="Q5810" i="1" s="1"/>
  <c r="J5810" i="1"/>
  <c r="K5810" i="1" s="1"/>
  <c r="N5809" i="1"/>
  <c r="Q5809" i="1" s="1"/>
  <c r="J5809" i="1"/>
  <c r="K5809" i="1" s="1"/>
  <c r="N5808" i="1"/>
  <c r="Q5808" i="1" s="1"/>
  <c r="J5808" i="1"/>
  <c r="K5808" i="1" s="1"/>
  <c r="N5807" i="1"/>
  <c r="Q5807" i="1" s="1"/>
  <c r="J5807" i="1"/>
  <c r="K5807" i="1" s="1"/>
  <c r="N5806" i="1"/>
  <c r="Q5806" i="1" s="1"/>
  <c r="J5806" i="1"/>
  <c r="K5806" i="1" s="1"/>
  <c r="N5805" i="1"/>
  <c r="Q5805" i="1" s="1"/>
  <c r="J5805" i="1"/>
  <c r="K5805" i="1" s="1"/>
  <c r="N5804" i="1"/>
  <c r="Q5804" i="1" s="1"/>
  <c r="J5804" i="1"/>
  <c r="K5804" i="1" s="1"/>
  <c r="N5803" i="1"/>
  <c r="Q5803" i="1" s="1"/>
  <c r="J5803" i="1"/>
  <c r="K5803" i="1" s="1"/>
  <c r="N5802" i="1"/>
  <c r="Q5802" i="1" s="1"/>
  <c r="J5802" i="1"/>
  <c r="K5802" i="1" s="1"/>
  <c r="N5801" i="1"/>
  <c r="Q5801" i="1" s="1"/>
  <c r="J5801" i="1"/>
  <c r="K5801" i="1" s="1"/>
  <c r="N5800" i="1"/>
  <c r="Q5800" i="1" s="1"/>
  <c r="J5800" i="1"/>
  <c r="K5800" i="1" s="1"/>
  <c r="N5799" i="1"/>
  <c r="Q5799" i="1" s="1"/>
  <c r="J5799" i="1"/>
  <c r="K5799" i="1" s="1"/>
  <c r="N5798" i="1"/>
  <c r="Q5798" i="1" s="1"/>
  <c r="J5798" i="1"/>
  <c r="K5798" i="1" s="1"/>
  <c r="N5797" i="1"/>
  <c r="Q5797" i="1" s="1"/>
  <c r="J5797" i="1"/>
  <c r="K5797" i="1" s="1"/>
  <c r="N5796" i="1"/>
  <c r="Q5796" i="1" s="1"/>
  <c r="J5796" i="1"/>
  <c r="K5796" i="1" s="1"/>
  <c r="N5795" i="1"/>
  <c r="Q5795" i="1" s="1"/>
  <c r="J5795" i="1"/>
  <c r="K5795" i="1" s="1"/>
  <c r="N5794" i="1"/>
  <c r="Q5794" i="1" s="1"/>
  <c r="J5794" i="1"/>
  <c r="K5794" i="1" s="1"/>
  <c r="N5793" i="1"/>
  <c r="Q5793" i="1" s="1"/>
  <c r="J5793" i="1"/>
  <c r="K5793" i="1" s="1"/>
  <c r="N5792" i="1"/>
  <c r="Q5792" i="1" s="1"/>
  <c r="J5792" i="1"/>
  <c r="K5792" i="1" s="1"/>
  <c r="N5791" i="1"/>
  <c r="Q5791" i="1" s="1"/>
  <c r="J5791" i="1"/>
  <c r="K5791" i="1" s="1"/>
  <c r="N5790" i="1"/>
  <c r="Q5790" i="1" s="1"/>
  <c r="J5790" i="1"/>
  <c r="K5790" i="1" s="1"/>
  <c r="N5789" i="1"/>
  <c r="Q5789" i="1" s="1"/>
  <c r="J5789" i="1"/>
  <c r="K5789" i="1" s="1"/>
  <c r="N5788" i="1"/>
  <c r="Q5788" i="1" s="1"/>
  <c r="J5788" i="1"/>
  <c r="K5788" i="1" s="1"/>
  <c r="N5787" i="1"/>
  <c r="Q5787" i="1" s="1"/>
  <c r="J5787" i="1"/>
  <c r="K5787" i="1" s="1"/>
  <c r="N5786" i="1"/>
  <c r="Q5786" i="1" s="1"/>
  <c r="J5786" i="1"/>
  <c r="K5786" i="1" s="1"/>
  <c r="N5785" i="1"/>
  <c r="Q5785" i="1" s="1"/>
  <c r="J5785" i="1"/>
  <c r="K5785" i="1" s="1"/>
  <c r="N5784" i="1"/>
  <c r="Q5784" i="1" s="1"/>
  <c r="J5784" i="1"/>
  <c r="K5784" i="1" s="1"/>
  <c r="N5783" i="1"/>
  <c r="Q5783" i="1" s="1"/>
  <c r="J5783" i="1"/>
  <c r="K5783" i="1" s="1"/>
  <c r="N5782" i="1"/>
  <c r="Q5782" i="1" s="1"/>
  <c r="J5782" i="1"/>
  <c r="K5782" i="1" s="1"/>
  <c r="N5781" i="1"/>
  <c r="Q5781" i="1" s="1"/>
  <c r="J5781" i="1"/>
  <c r="K5781" i="1" s="1"/>
  <c r="N5780" i="1"/>
  <c r="Q5780" i="1" s="1"/>
  <c r="J5780" i="1"/>
  <c r="K5780" i="1" s="1"/>
  <c r="N5779" i="1"/>
  <c r="Q5779" i="1" s="1"/>
  <c r="J5779" i="1"/>
  <c r="K5779" i="1" s="1"/>
  <c r="N5778" i="1"/>
  <c r="Q5778" i="1" s="1"/>
  <c r="J5778" i="1"/>
  <c r="K5778" i="1" s="1"/>
  <c r="N5777" i="1"/>
  <c r="Q5777" i="1" s="1"/>
  <c r="J5777" i="1"/>
  <c r="K5777" i="1" s="1"/>
  <c r="N5776" i="1"/>
  <c r="Q5776" i="1" s="1"/>
  <c r="J5776" i="1"/>
  <c r="K5776" i="1" s="1"/>
  <c r="N5775" i="1"/>
  <c r="Q5775" i="1" s="1"/>
  <c r="J5775" i="1"/>
  <c r="K5775" i="1" s="1"/>
  <c r="N5774" i="1"/>
  <c r="Q5774" i="1" s="1"/>
  <c r="J5774" i="1"/>
  <c r="K5774" i="1" s="1"/>
  <c r="N5773" i="1"/>
  <c r="Q5773" i="1" s="1"/>
  <c r="J5773" i="1"/>
  <c r="K5773" i="1" s="1"/>
  <c r="N5772" i="1"/>
  <c r="Q5772" i="1" s="1"/>
  <c r="J5772" i="1"/>
  <c r="K5772" i="1" s="1"/>
  <c r="N5771" i="1"/>
  <c r="Q5771" i="1" s="1"/>
  <c r="J5771" i="1"/>
  <c r="K5771" i="1" s="1"/>
  <c r="N5770" i="1"/>
  <c r="Q5770" i="1" s="1"/>
  <c r="J5770" i="1"/>
  <c r="K5770" i="1" s="1"/>
  <c r="N5769" i="1"/>
  <c r="Q5769" i="1" s="1"/>
  <c r="J5769" i="1"/>
  <c r="K5769" i="1" s="1"/>
  <c r="N5768" i="1"/>
  <c r="Q5768" i="1" s="1"/>
  <c r="J5768" i="1"/>
  <c r="K5768" i="1" s="1"/>
  <c r="N5767" i="1"/>
  <c r="Q5767" i="1" s="1"/>
  <c r="J5767" i="1"/>
  <c r="K5767" i="1" s="1"/>
  <c r="N5766" i="1"/>
  <c r="Q5766" i="1" s="1"/>
  <c r="J5766" i="1"/>
  <c r="K5766" i="1" s="1"/>
  <c r="N5765" i="1"/>
  <c r="Q5765" i="1" s="1"/>
  <c r="J5765" i="1"/>
  <c r="K5765" i="1" s="1"/>
  <c r="N5764" i="1"/>
  <c r="Q5764" i="1" s="1"/>
  <c r="J5764" i="1"/>
  <c r="K5764" i="1" s="1"/>
  <c r="N5763" i="1"/>
  <c r="Q5763" i="1" s="1"/>
  <c r="J5763" i="1"/>
  <c r="K5763" i="1" s="1"/>
  <c r="N5762" i="1"/>
  <c r="Q5762" i="1" s="1"/>
  <c r="J5762" i="1"/>
  <c r="K5762" i="1" s="1"/>
  <c r="N5761" i="1"/>
  <c r="Q5761" i="1" s="1"/>
  <c r="J5761" i="1"/>
  <c r="K5761" i="1" s="1"/>
  <c r="N5760" i="1"/>
  <c r="Q5760" i="1" s="1"/>
  <c r="J5760" i="1"/>
  <c r="K5760" i="1" s="1"/>
  <c r="N5759" i="1"/>
  <c r="Q5759" i="1" s="1"/>
  <c r="J5759" i="1"/>
  <c r="K5759" i="1" s="1"/>
  <c r="N5758" i="1"/>
  <c r="Q5758" i="1" s="1"/>
  <c r="J5758" i="1"/>
  <c r="K5758" i="1" s="1"/>
  <c r="N5757" i="1"/>
  <c r="Q5757" i="1" s="1"/>
  <c r="J5757" i="1"/>
  <c r="K5757" i="1" s="1"/>
  <c r="N5756" i="1"/>
  <c r="Q5756" i="1" s="1"/>
  <c r="J5756" i="1"/>
  <c r="K5756" i="1" s="1"/>
  <c r="N5755" i="1"/>
  <c r="Q5755" i="1" s="1"/>
  <c r="J5755" i="1"/>
  <c r="K5755" i="1" s="1"/>
  <c r="N5754" i="1"/>
  <c r="Q5754" i="1" s="1"/>
  <c r="J5754" i="1"/>
  <c r="K5754" i="1" s="1"/>
  <c r="N5753" i="1"/>
  <c r="Q5753" i="1" s="1"/>
  <c r="J5753" i="1"/>
  <c r="K5753" i="1" s="1"/>
  <c r="N5752" i="1"/>
  <c r="Q5752" i="1" s="1"/>
  <c r="J5752" i="1"/>
  <c r="K5752" i="1" s="1"/>
  <c r="N5751" i="1"/>
  <c r="Q5751" i="1" s="1"/>
  <c r="J5751" i="1"/>
  <c r="K5751" i="1" s="1"/>
  <c r="N5750" i="1"/>
  <c r="Q5750" i="1" s="1"/>
  <c r="J5750" i="1"/>
  <c r="K5750" i="1" s="1"/>
  <c r="N5749" i="1"/>
  <c r="Q5749" i="1" s="1"/>
  <c r="J5749" i="1"/>
  <c r="K5749" i="1" s="1"/>
  <c r="N5748" i="1"/>
  <c r="Q5748" i="1" s="1"/>
  <c r="J5748" i="1"/>
  <c r="K5748" i="1" s="1"/>
  <c r="N5747" i="1"/>
  <c r="Q5747" i="1" s="1"/>
  <c r="J5747" i="1"/>
  <c r="K5747" i="1" s="1"/>
  <c r="N5746" i="1"/>
  <c r="Q5746" i="1" s="1"/>
  <c r="J5746" i="1"/>
  <c r="K5746" i="1" s="1"/>
  <c r="N5745" i="1"/>
  <c r="Q5745" i="1" s="1"/>
  <c r="J5745" i="1"/>
  <c r="K5745" i="1" s="1"/>
  <c r="N5744" i="1"/>
  <c r="Q5744" i="1" s="1"/>
  <c r="J5744" i="1"/>
  <c r="K5744" i="1" s="1"/>
  <c r="N5743" i="1"/>
  <c r="Q5743" i="1" s="1"/>
  <c r="J5743" i="1"/>
  <c r="K5743" i="1" s="1"/>
  <c r="N5742" i="1"/>
  <c r="Q5742" i="1" s="1"/>
  <c r="J5742" i="1"/>
  <c r="K5742" i="1" s="1"/>
  <c r="N5741" i="1"/>
  <c r="Q5741" i="1" s="1"/>
  <c r="J5741" i="1"/>
  <c r="K5741" i="1" s="1"/>
  <c r="N5740" i="1"/>
  <c r="Q5740" i="1" s="1"/>
  <c r="J5740" i="1"/>
  <c r="K5740" i="1" s="1"/>
  <c r="N5739" i="1"/>
  <c r="Q5739" i="1" s="1"/>
  <c r="J5739" i="1"/>
  <c r="K5739" i="1" s="1"/>
  <c r="N5738" i="1"/>
  <c r="Q5738" i="1" s="1"/>
  <c r="J5738" i="1"/>
  <c r="K5738" i="1" s="1"/>
  <c r="N5737" i="1"/>
  <c r="Q5737" i="1" s="1"/>
  <c r="J5737" i="1"/>
  <c r="K5737" i="1" s="1"/>
  <c r="N5736" i="1"/>
  <c r="Q5736" i="1" s="1"/>
  <c r="J5736" i="1"/>
  <c r="K5736" i="1" s="1"/>
  <c r="N5735" i="1"/>
  <c r="Q5735" i="1" s="1"/>
  <c r="J5735" i="1"/>
  <c r="K5735" i="1" s="1"/>
  <c r="N5734" i="1"/>
  <c r="Q5734" i="1" s="1"/>
  <c r="J5734" i="1"/>
  <c r="K5734" i="1" s="1"/>
  <c r="N5733" i="1"/>
  <c r="Q5733" i="1" s="1"/>
  <c r="J5733" i="1"/>
  <c r="K5733" i="1" s="1"/>
  <c r="N5732" i="1"/>
  <c r="Q5732" i="1" s="1"/>
  <c r="J5732" i="1"/>
  <c r="K5732" i="1" s="1"/>
  <c r="N5731" i="1"/>
  <c r="Q5731" i="1" s="1"/>
  <c r="J5731" i="1"/>
  <c r="K5731" i="1" s="1"/>
  <c r="N5730" i="1"/>
  <c r="Q5730" i="1" s="1"/>
  <c r="J5730" i="1"/>
  <c r="K5730" i="1" s="1"/>
  <c r="N5729" i="1"/>
  <c r="Q5729" i="1" s="1"/>
  <c r="J5729" i="1"/>
  <c r="K5729" i="1" s="1"/>
  <c r="N5728" i="1"/>
  <c r="Q5728" i="1" s="1"/>
  <c r="J5728" i="1"/>
  <c r="K5728" i="1" s="1"/>
  <c r="N5727" i="1"/>
  <c r="Q5727" i="1" s="1"/>
  <c r="J5727" i="1"/>
  <c r="K5727" i="1" s="1"/>
  <c r="N5726" i="1"/>
  <c r="Q5726" i="1" s="1"/>
  <c r="J5726" i="1"/>
  <c r="K5726" i="1" s="1"/>
  <c r="N5725" i="1"/>
  <c r="Q5725" i="1" s="1"/>
  <c r="J5725" i="1"/>
  <c r="K5725" i="1" s="1"/>
  <c r="N5724" i="1"/>
  <c r="Q5724" i="1" s="1"/>
  <c r="J5724" i="1"/>
  <c r="K5724" i="1" s="1"/>
  <c r="N5723" i="1"/>
  <c r="Q5723" i="1" s="1"/>
  <c r="J5723" i="1"/>
  <c r="K5723" i="1" s="1"/>
  <c r="N5722" i="1"/>
  <c r="Q5722" i="1" s="1"/>
  <c r="J5722" i="1"/>
  <c r="K5722" i="1" s="1"/>
  <c r="N5721" i="1"/>
  <c r="Q5721" i="1" s="1"/>
  <c r="J5721" i="1"/>
  <c r="K5721" i="1" s="1"/>
  <c r="N5720" i="1"/>
  <c r="Q5720" i="1" s="1"/>
  <c r="J5720" i="1"/>
  <c r="K5720" i="1" s="1"/>
  <c r="N5719" i="1"/>
  <c r="Q5719" i="1" s="1"/>
  <c r="J5719" i="1"/>
  <c r="K5719" i="1" s="1"/>
  <c r="N5718" i="1"/>
  <c r="Q5718" i="1" s="1"/>
  <c r="J5718" i="1"/>
  <c r="K5718" i="1" s="1"/>
  <c r="N5717" i="1"/>
  <c r="Q5717" i="1" s="1"/>
  <c r="J5717" i="1"/>
  <c r="K5717" i="1" s="1"/>
  <c r="N5716" i="1"/>
  <c r="Q5716" i="1" s="1"/>
  <c r="J5716" i="1"/>
  <c r="K5716" i="1" s="1"/>
  <c r="N5715" i="1"/>
  <c r="Q5715" i="1" s="1"/>
  <c r="J5715" i="1"/>
  <c r="K5715" i="1" s="1"/>
  <c r="N5714" i="1"/>
  <c r="Q5714" i="1" s="1"/>
  <c r="J5714" i="1"/>
  <c r="K5714" i="1" s="1"/>
  <c r="N5713" i="1"/>
  <c r="Q5713" i="1" s="1"/>
  <c r="J5713" i="1"/>
  <c r="K5713" i="1" s="1"/>
  <c r="N5712" i="1"/>
  <c r="Q5712" i="1" s="1"/>
  <c r="J5712" i="1"/>
  <c r="K5712" i="1" s="1"/>
  <c r="N5711" i="1"/>
  <c r="Q5711" i="1" s="1"/>
  <c r="J5711" i="1"/>
  <c r="K5711" i="1" s="1"/>
  <c r="N5710" i="1"/>
  <c r="Q5710" i="1" s="1"/>
  <c r="J5710" i="1"/>
  <c r="K5710" i="1" s="1"/>
  <c r="N5709" i="1"/>
  <c r="Q5709" i="1" s="1"/>
  <c r="J5709" i="1"/>
  <c r="K5709" i="1" s="1"/>
  <c r="N5708" i="1"/>
  <c r="Q5708" i="1" s="1"/>
  <c r="J5708" i="1"/>
  <c r="K5708" i="1" s="1"/>
  <c r="N5707" i="1"/>
  <c r="Q5707" i="1" s="1"/>
  <c r="J5707" i="1"/>
  <c r="K5707" i="1" s="1"/>
  <c r="N5706" i="1"/>
  <c r="Q5706" i="1" s="1"/>
  <c r="J5706" i="1"/>
  <c r="K5706" i="1" s="1"/>
  <c r="N5705" i="1"/>
  <c r="Q5705" i="1" s="1"/>
  <c r="J5705" i="1"/>
  <c r="K5705" i="1" s="1"/>
  <c r="N5704" i="1"/>
  <c r="Q5704" i="1" s="1"/>
  <c r="J5704" i="1"/>
  <c r="K5704" i="1" s="1"/>
  <c r="N5703" i="1"/>
  <c r="Q5703" i="1" s="1"/>
  <c r="J5703" i="1"/>
  <c r="K5703" i="1" s="1"/>
  <c r="N5702" i="1"/>
  <c r="Q5702" i="1" s="1"/>
  <c r="J5702" i="1"/>
  <c r="K5702" i="1" s="1"/>
  <c r="N5701" i="1"/>
  <c r="Q5701" i="1" s="1"/>
  <c r="J5701" i="1"/>
  <c r="K5701" i="1" s="1"/>
  <c r="N5700" i="1"/>
  <c r="Q5700" i="1" s="1"/>
  <c r="J5700" i="1"/>
  <c r="K5700" i="1" s="1"/>
  <c r="N5699" i="1"/>
  <c r="Q5699" i="1" s="1"/>
  <c r="J5699" i="1"/>
  <c r="K5699" i="1" s="1"/>
  <c r="N5698" i="1"/>
  <c r="Q5698" i="1" s="1"/>
  <c r="J5698" i="1"/>
  <c r="K5698" i="1" s="1"/>
  <c r="N5697" i="1"/>
  <c r="Q5697" i="1" s="1"/>
  <c r="J5697" i="1"/>
  <c r="K5697" i="1" s="1"/>
  <c r="N5696" i="1"/>
  <c r="Q5696" i="1" s="1"/>
  <c r="J5696" i="1"/>
  <c r="K5696" i="1" s="1"/>
  <c r="N5695" i="1"/>
  <c r="Q5695" i="1" s="1"/>
  <c r="J5695" i="1"/>
  <c r="K5695" i="1" s="1"/>
  <c r="N5694" i="1"/>
  <c r="Q5694" i="1" s="1"/>
  <c r="J5694" i="1"/>
  <c r="K5694" i="1" s="1"/>
  <c r="N5693" i="1"/>
  <c r="Q5693" i="1" s="1"/>
  <c r="J5693" i="1"/>
  <c r="K5693" i="1" s="1"/>
  <c r="N5692" i="1"/>
  <c r="Q5692" i="1" s="1"/>
  <c r="J5692" i="1"/>
  <c r="K5692" i="1" s="1"/>
  <c r="N5691" i="1"/>
  <c r="Q5691" i="1" s="1"/>
  <c r="J5691" i="1"/>
  <c r="K5691" i="1" s="1"/>
  <c r="N5690" i="1"/>
  <c r="Q5690" i="1" s="1"/>
  <c r="J5690" i="1"/>
  <c r="K5690" i="1" s="1"/>
  <c r="N5689" i="1"/>
  <c r="Q5689" i="1" s="1"/>
  <c r="J5689" i="1"/>
  <c r="K5689" i="1" s="1"/>
  <c r="N5688" i="1"/>
  <c r="Q5688" i="1" s="1"/>
  <c r="J5688" i="1"/>
  <c r="K5688" i="1" s="1"/>
  <c r="N5687" i="1"/>
  <c r="Q5687" i="1" s="1"/>
  <c r="J5687" i="1"/>
  <c r="K5687" i="1" s="1"/>
  <c r="N5686" i="1"/>
  <c r="Q5686" i="1" s="1"/>
  <c r="J5686" i="1"/>
  <c r="K5686" i="1" s="1"/>
  <c r="N5685" i="1"/>
  <c r="Q5685" i="1" s="1"/>
  <c r="J5685" i="1"/>
  <c r="K5685" i="1" s="1"/>
  <c r="N5684" i="1"/>
  <c r="Q5684" i="1" s="1"/>
  <c r="J5684" i="1"/>
  <c r="K5684" i="1" s="1"/>
  <c r="N5683" i="1"/>
  <c r="Q5683" i="1" s="1"/>
  <c r="J5683" i="1"/>
  <c r="K5683" i="1" s="1"/>
  <c r="N5682" i="1"/>
  <c r="Q5682" i="1" s="1"/>
  <c r="J5682" i="1"/>
  <c r="K5682" i="1" s="1"/>
  <c r="N5681" i="1"/>
  <c r="Q5681" i="1" s="1"/>
  <c r="J5681" i="1"/>
  <c r="K5681" i="1" s="1"/>
  <c r="N5680" i="1"/>
  <c r="Q5680" i="1" s="1"/>
  <c r="J5680" i="1"/>
  <c r="K5680" i="1" s="1"/>
  <c r="N5679" i="1"/>
  <c r="Q5679" i="1" s="1"/>
  <c r="J5679" i="1"/>
  <c r="K5679" i="1" s="1"/>
  <c r="N5678" i="1"/>
  <c r="Q5678" i="1" s="1"/>
  <c r="J5678" i="1"/>
  <c r="K5678" i="1" s="1"/>
  <c r="N5677" i="1"/>
  <c r="Q5677" i="1" s="1"/>
  <c r="J5677" i="1"/>
  <c r="K5677" i="1" s="1"/>
  <c r="N5676" i="1"/>
  <c r="Q5676" i="1" s="1"/>
  <c r="J5676" i="1"/>
  <c r="K5676" i="1" s="1"/>
  <c r="N5675" i="1"/>
  <c r="Q5675" i="1" s="1"/>
  <c r="J5675" i="1"/>
  <c r="K5675" i="1" s="1"/>
  <c r="N5674" i="1"/>
  <c r="Q5674" i="1" s="1"/>
  <c r="J5674" i="1"/>
  <c r="K5674" i="1" s="1"/>
  <c r="N5673" i="1"/>
  <c r="Q5673" i="1" s="1"/>
  <c r="J5673" i="1"/>
  <c r="K5673" i="1" s="1"/>
  <c r="N5672" i="1"/>
  <c r="Q5672" i="1" s="1"/>
  <c r="J5672" i="1"/>
  <c r="K5672" i="1" s="1"/>
  <c r="N5671" i="1"/>
  <c r="Q5671" i="1" s="1"/>
  <c r="J5671" i="1"/>
  <c r="K5671" i="1" s="1"/>
  <c r="N5670" i="1"/>
  <c r="Q5670" i="1" s="1"/>
  <c r="J5670" i="1"/>
  <c r="K5670" i="1" s="1"/>
  <c r="N5669" i="1"/>
  <c r="Q5669" i="1" s="1"/>
  <c r="J5669" i="1"/>
  <c r="K5669" i="1" s="1"/>
  <c r="N5668" i="1"/>
  <c r="Q5668" i="1" s="1"/>
  <c r="J5668" i="1"/>
  <c r="K5668" i="1" s="1"/>
  <c r="N5667" i="1"/>
  <c r="Q5667" i="1" s="1"/>
  <c r="J5667" i="1"/>
  <c r="K5667" i="1" s="1"/>
  <c r="N5666" i="1"/>
  <c r="Q5666" i="1" s="1"/>
  <c r="J5666" i="1"/>
  <c r="K5666" i="1" s="1"/>
  <c r="H6009" i="1"/>
  <c r="H6008" i="1"/>
  <c r="H6007" i="1"/>
  <c r="H6006" i="1"/>
  <c r="H6005" i="1"/>
  <c r="H6004" i="1"/>
  <c r="H6003" i="1"/>
  <c r="H6002" i="1"/>
  <c r="H6001" i="1"/>
  <c r="H6000" i="1"/>
  <c r="H5999" i="1"/>
  <c r="H5998" i="1"/>
  <c r="H5997" i="1"/>
  <c r="H5996" i="1"/>
  <c r="H5995" i="1"/>
  <c r="H5994" i="1"/>
  <c r="H5993" i="1"/>
  <c r="H5992" i="1"/>
  <c r="H5991" i="1"/>
  <c r="H5990" i="1"/>
  <c r="H5989" i="1"/>
  <c r="H5988" i="1"/>
  <c r="H5987" i="1"/>
  <c r="H5986" i="1"/>
  <c r="H5985" i="1"/>
  <c r="H5984" i="1"/>
  <c r="H5983" i="1"/>
  <c r="H5982" i="1"/>
  <c r="H5981" i="1"/>
  <c r="H5980" i="1"/>
  <c r="H5979" i="1"/>
  <c r="H5978" i="1"/>
  <c r="H5977" i="1"/>
  <c r="H5976" i="1"/>
  <c r="H5975" i="1"/>
  <c r="H5974" i="1"/>
  <c r="H5973" i="1"/>
  <c r="H5972" i="1"/>
  <c r="H5971" i="1"/>
  <c r="H5970" i="1"/>
  <c r="H5969" i="1"/>
  <c r="H5968" i="1"/>
  <c r="H5967" i="1"/>
  <c r="H5966" i="1"/>
  <c r="H5965" i="1"/>
  <c r="H5964" i="1"/>
  <c r="H5963" i="1"/>
  <c r="H5962" i="1"/>
  <c r="H5961" i="1"/>
  <c r="H5960" i="1"/>
  <c r="H5959" i="1"/>
  <c r="H5958" i="1"/>
  <c r="H5957" i="1"/>
  <c r="H5956" i="1"/>
  <c r="H5955" i="1"/>
  <c r="H5954" i="1"/>
  <c r="H5953" i="1"/>
  <c r="H5952" i="1"/>
  <c r="H5951" i="1"/>
  <c r="H5950" i="1"/>
  <c r="H5949" i="1"/>
  <c r="H5948" i="1"/>
  <c r="H5947" i="1"/>
  <c r="H5946" i="1"/>
  <c r="H5945" i="1"/>
  <c r="H5944" i="1"/>
  <c r="H5943" i="1"/>
  <c r="H5942" i="1"/>
  <c r="H5941" i="1"/>
  <c r="H5940" i="1"/>
  <c r="H5939" i="1"/>
  <c r="H5938" i="1"/>
  <c r="H5937" i="1"/>
  <c r="H5936" i="1"/>
  <c r="H5935" i="1"/>
  <c r="H5934" i="1"/>
  <c r="H5933" i="1"/>
  <c r="H5932" i="1"/>
  <c r="H5931" i="1"/>
  <c r="H5930" i="1"/>
  <c r="H5929" i="1"/>
  <c r="H5928" i="1"/>
  <c r="H5927" i="1"/>
  <c r="H5926" i="1"/>
  <c r="H5925" i="1"/>
  <c r="H5924" i="1"/>
  <c r="H5923" i="1"/>
  <c r="H5922" i="1"/>
  <c r="H5921" i="1"/>
  <c r="H5920" i="1"/>
  <c r="H5919" i="1"/>
  <c r="H5918" i="1"/>
  <c r="H5917" i="1"/>
  <c r="H5916" i="1"/>
  <c r="H5915" i="1"/>
  <c r="H5914" i="1"/>
  <c r="H5913" i="1"/>
  <c r="H5912" i="1"/>
  <c r="H5911" i="1"/>
  <c r="H5910" i="1"/>
  <c r="H5909" i="1"/>
  <c r="H5908" i="1"/>
  <c r="H5907" i="1"/>
  <c r="H5906" i="1"/>
  <c r="H5905" i="1"/>
  <c r="H5904" i="1"/>
  <c r="H5903" i="1"/>
  <c r="H5902" i="1"/>
  <c r="H5901" i="1"/>
  <c r="H5900" i="1"/>
  <c r="H5899" i="1"/>
  <c r="H5898" i="1"/>
  <c r="H5897" i="1"/>
  <c r="H5896" i="1"/>
  <c r="H5895" i="1"/>
  <c r="H5894" i="1"/>
  <c r="H5893" i="1"/>
  <c r="H5892" i="1"/>
  <c r="H5891" i="1"/>
  <c r="H5890" i="1"/>
  <c r="H5889" i="1"/>
  <c r="H5888" i="1"/>
  <c r="H5887" i="1"/>
  <c r="H5886" i="1"/>
  <c r="H5885" i="1"/>
  <c r="H5884" i="1"/>
  <c r="H5883" i="1"/>
  <c r="H5882" i="1"/>
  <c r="H5881" i="1"/>
  <c r="H5880" i="1"/>
  <c r="H5879" i="1"/>
  <c r="H5878" i="1"/>
  <c r="H5877" i="1"/>
  <c r="H5876" i="1"/>
  <c r="H5875" i="1"/>
  <c r="H5874" i="1"/>
  <c r="H5873" i="1"/>
  <c r="H5872" i="1"/>
  <c r="H5871" i="1"/>
  <c r="H5870" i="1"/>
  <c r="H5869" i="1"/>
  <c r="H5868" i="1"/>
  <c r="H5867" i="1"/>
  <c r="H5866" i="1"/>
  <c r="H5865" i="1"/>
  <c r="H5864" i="1"/>
  <c r="H5863" i="1"/>
  <c r="H5862" i="1"/>
  <c r="H5861" i="1"/>
  <c r="H5860" i="1"/>
  <c r="H5859" i="1"/>
  <c r="H5858" i="1"/>
  <c r="H5857" i="1"/>
  <c r="H5856" i="1"/>
  <c r="H5855" i="1"/>
  <c r="H5854" i="1"/>
  <c r="H5853" i="1"/>
  <c r="H5852" i="1"/>
  <c r="H5851" i="1"/>
  <c r="H5850" i="1"/>
  <c r="H5849" i="1"/>
  <c r="H5848" i="1"/>
  <c r="H5847" i="1"/>
  <c r="H5846" i="1"/>
  <c r="H5845" i="1"/>
  <c r="H5844" i="1"/>
  <c r="H5843" i="1"/>
  <c r="H5842" i="1"/>
  <c r="H5841" i="1"/>
  <c r="H5840" i="1"/>
  <c r="H5839" i="1"/>
  <c r="H5838" i="1"/>
  <c r="H5837" i="1"/>
  <c r="H5836" i="1"/>
  <c r="H5835" i="1"/>
  <c r="H5834" i="1"/>
  <c r="H5833" i="1"/>
  <c r="H5832" i="1"/>
  <c r="H5831" i="1"/>
  <c r="H5830" i="1"/>
  <c r="H5829" i="1"/>
  <c r="H5828" i="1"/>
  <c r="H5827" i="1"/>
  <c r="H5826" i="1"/>
  <c r="H5825" i="1"/>
  <c r="H5824" i="1"/>
  <c r="H5823" i="1"/>
  <c r="H5822" i="1"/>
  <c r="H5821" i="1"/>
  <c r="H5820" i="1"/>
  <c r="H5819" i="1"/>
  <c r="H5818" i="1"/>
  <c r="H5817" i="1"/>
  <c r="H5816" i="1"/>
  <c r="H5815" i="1"/>
  <c r="H5814" i="1"/>
  <c r="H5813" i="1"/>
  <c r="H5812" i="1"/>
  <c r="H5811" i="1"/>
  <c r="H5810" i="1"/>
  <c r="H5809" i="1"/>
  <c r="H5808" i="1"/>
  <c r="H5807" i="1"/>
  <c r="H5806" i="1"/>
  <c r="H5805" i="1"/>
  <c r="H5804" i="1"/>
  <c r="H5803" i="1"/>
  <c r="H5802" i="1"/>
  <c r="H5801" i="1"/>
  <c r="H5800" i="1"/>
  <c r="H5799" i="1"/>
  <c r="H5798" i="1"/>
  <c r="H5797" i="1"/>
  <c r="H5796" i="1"/>
  <c r="H5795" i="1"/>
  <c r="H5794" i="1"/>
  <c r="H5793" i="1"/>
  <c r="H5792" i="1"/>
  <c r="H5791" i="1"/>
  <c r="H5790" i="1"/>
  <c r="H5789" i="1"/>
  <c r="H5788" i="1"/>
  <c r="H5787" i="1"/>
  <c r="H5786" i="1"/>
  <c r="H5785" i="1"/>
  <c r="H5784" i="1"/>
  <c r="H5783" i="1"/>
  <c r="H5782" i="1"/>
  <c r="H5781" i="1"/>
  <c r="H5780" i="1"/>
  <c r="H5779" i="1"/>
  <c r="H5778" i="1"/>
  <c r="H5777" i="1"/>
  <c r="H5776" i="1"/>
  <c r="H5775" i="1"/>
  <c r="H5774" i="1"/>
  <c r="H5773" i="1"/>
  <c r="H5772" i="1"/>
  <c r="H5771" i="1"/>
  <c r="H5770" i="1"/>
  <c r="H5769" i="1"/>
  <c r="H5768" i="1"/>
  <c r="H5767" i="1"/>
  <c r="H5766" i="1"/>
  <c r="H5765" i="1"/>
  <c r="H5764" i="1"/>
  <c r="H5763" i="1"/>
  <c r="H5762" i="1"/>
  <c r="H5761" i="1"/>
  <c r="H5760" i="1"/>
  <c r="H5759" i="1"/>
  <c r="H5758" i="1"/>
  <c r="H5757" i="1"/>
  <c r="H5756" i="1"/>
  <c r="H5755" i="1"/>
  <c r="H5754" i="1"/>
  <c r="H5753" i="1"/>
  <c r="H5752" i="1"/>
  <c r="H5751" i="1"/>
  <c r="H5750" i="1"/>
  <c r="H5749" i="1"/>
  <c r="H5748" i="1"/>
  <c r="H5747" i="1"/>
  <c r="H5746" i="1"/>
  <c r="H5745" i="1"/>
  <c r="H5744" i="1"/>
  <c r="H5743" i="1"/>
  <c r="H5742" i="1"/>
  <c r="H5741" i="1"/>
  <c r="H5740" i="1"/>
  <c r="H5739" i="1"/>
  <c r="H5738" i="1"/>
  <c r="H5737" i="1"/>
  <c r="H5736" i="1"/>
  <c r="H5735" i="1"/>
  <c r="H5734" i="1"/>
  <c r="H5733" i="1"/>
  <c r="H5732" i="1"/>
  <c r="H5731" i="1"/>
  <c r="H5730" i="1"/>
  <c r="H5729" i="1"/>
  <c r="H5728" i="1"/>
  <c r="H5727" i="1"/>
  <c r="H5726" i="1"/>
  <c r="H5725" i="1"/>
  <c r="H5724" i="1"/>
  <c r="H5723" i="1"/>
  <c r="H5722" i="1"/>
  <c r="H5721" i="1"/>
  <c r="H5720" i="1"/>
  <c r="H5719" i="1"/>
  <c r="H5718" i="1"/>
  <c r="H5717" i="1"/>
  <c r="H5716" i="1"/>
  <c r="H5715" i="1"/>
  <c r="H5714" i="1"/>
  <c r="H5713" i="1"/>
  <c r="H5712" i="1"/>
  <c r="H5711" i="1"/>
  <c r="H5710" i="1"/>
  <c r="H5709" i="1"/>
  <c r="H5708" i="1"/>
  <c r="H5707" i="1"/>
  <c r="H5706" i="1"/>
  <c r="H5705" i="1"/>
  <c r="H5704" i="1"/>
  <c r="H5703" i="1"/>
  <c r="H5702" i="1"/>
  <c r="H5701" i="1"/>
  <c r="H5700" i="1"/>
  <c r="H5699" i="1"/>
  <c r="H5698" i="1"/>
  <c r="H5697" i="1"/>
  <c r="H5696" i="1"/>
  <c r="H5695" i="1"/>
  <c r="H5694" i="1"/>
  <c r="H5693" i="1"/>
  <c r="H5692" i="1"/>
  <c r="H5691" i="1"/>
  <c r="H5690" i="1"/>
  <c r="H5689" i="1"/>
  <c r="H5688" i="1"/>
  <c r="H5687" i="1"/>
  <c r="H5686" i="1"/>
  <c r="H5685" i="1"/>
  <c r="H5684" i="1"/>
  <c r="H5683" i="1"/>
  <c r="H5682" i="1"/>
  <c r="H5681" i="1"/>
  <c r="H5680" i="1"/>
  <c r="H5679" i="1"/>
  <c r="H5678" i="1"/>
  <c r="H5677" i="1"/>
  <c r="H5676" i="1"/>
  <c r="H5675" i="1"/>
  <c r="H5674" i="1"/>
  <c r="H5673" i="1"/>
  <c r="H5672" i="1"/>
  <c r="H5671" i="1"/>
  <c r="H5670" i="1"/>
  <c r="H5669" i="1"/>
  <c r="H5668" i="1"/>
  <c r="H5667" i="1"/>
  <c r="H5666" i="1"/>
  <c r="N5665" i="1"/>
  <c r="Q5665" i="1" s="1"/>
  <c r="N5664" i="1"/>
  <c r="Q5664" i="1" s="1"/>
  <c r="N5663" i="1"/>
  <c r="Q5663" i="1" s="1"/>
  <c r="N5662" i="1"/>
  <c r="Q5662" i="1" s="1"/>
  <c r="N5661" i="1"/>
  <c r="Q5661" i="1" s="1"/>
  <c r="N5660" i="1"/>
  <c r="Q5660" i="1" s="1"/>
  <c r="N5659" i="1"/>
  <c r="Q5659" i="1" s="1"/>
  <c r="N5658" i="1"/>
  <c r="Q5658" i="1" s="1"/>
  <c r="N5657" i="1"/>
  <c r="Q5657" i="1" s="1"/>
  <c r="N5656" i="1"/>
  <c r="Q5656" i="1" s="1"/>
  <c r="N5655" i="1"/>
  <c r="Q5655" i="1" s="1"/>
  <c r="N5654" i="1"/>
  <c r="Q5654" i="1" s="1"/>
  <c r="N5653" i="1"/>
  <c r="Q5653" i="1" s="1"/>
  <c r="N5652" i="1"/>
  <c r="Q5652" i="1" s="1"/>
  <c r="N5651" i="1"/>
  <c r="Q5651" i="1" s="1"/>
  <c r="N5650" i="1"/>
  <c r="Q5650" i="1" s="1"/>
  <c r="N5649" i="1"/>
  <c r="Q5649" i="1" s="1"/>
  <c r="N5648" i="1"/>
  <c r="Q5648" i="1" s="1"/>
  <c r="N5647" i="1"/>
  <c r="Q5647" i="1" s="1"/>
  <c r="N5646" i="1"/>
  <c r="Q5646" i="1" s="1"/>
  <c r="N5645" i="1"/>
  <c r="Q5645" i="1" s="1"/>
  <c r="J5665" i="1"/>
  <c r="K5665" i="1" s="1"/>
  <c r="J5664" i="1"/>
  <c r="K5664" i="1" s="1"/>
  <c r="J5663" i="1"/>
  <c r="K5663" i="1" s="1"/>
  <c r="J5662" i="1"/>
  <c r="K5662" i="1" s="1"/>
  <c r="J5661" i="1"/>
  <c r="K5661" i="1" s="1"/>
  <c r="J5660" i="1"/>
  <c r="K5660" i="1" s="1"/>
  <c r="J5659" i="1"/>
  <c r="K5659" i="1" s="1"/>
  <c r="J5658" i="1"/>
  <c r="K5658" i="1" s="1"/>
  <c r="J5657" i="1"/>
  <c r="K5657" i="1" s="1"/>
  <c r="J5656" i="1"/>
  <c r="K5656" i="1" s="1"/>
  <c r="J5655" i="1"/>
  <c r="K5655" i="1" s="1"/>
  <c r="J5654" i="1"/>
  <c r="K5654" i="1" s="1"/>
  <c r="J5653" i="1"/>
  <c r="K5653" i="1" s="1"/>
  <c r="J5652" i="1"/>
  <c r="K5652" i="1" s="1"/>
  <c r="J5651" i="1"/>
  <c r="K5651" i="1" s="1"/>
  <c r="J5650" i="1"/>
  <c r="K5650" i="1" s="1"/>
  <c r="J5649" i="1"/>
  <c r="K5649" i="1" s="1"/>
  <c r="J5648" i="1"/>
  <c r="K5648" i="1" s="1"/>
  <c r="J5647" i="1"/>
  <c r="K5647" i="1" s="1"/>
  <c r="J5646" i="1"/>
  <c r="K5646" i="1" s="1"/>
  <c r="J5645" i="1"/>
  <c r="K5645" i="1" s="1"/>
  <c r="H5665" i="1"/>
  <c r="H5664" i="1"/>
  <c r="H5663" i="1"/>
  <c r="H5662" i="1"/>
  <c r="H5661" i="1"/>
  <c r="H5660" i="1"/>
  <c r="H5659" i="1"/>
  <c r="H5658" i="1"/>
  <c r="H5657" i="1"/>
  <c r="H5656" i="1"/>
  <c r="H5655" i="1"/>
  <c r="H5654" i="1"/>
  <c r="H5653" i="1"/>
  <c r="H5652" i="1"/>
  <c r="H5651" i="1"/>
  <c r="H5650" i="1"/>
  <c r="H5649" i="1"/>
  <c r="H5648" i="1"/>
  <c r="H5647" i="1"/>
  <c r="H5646" i="1"/>
  <c r="H5645" i="1"/>
  <c r="P121" i="1"/>
  <c r="P123" i="1" s="1"/>
  <c r="M121" i="1"/>
  <c r="M123" i="1" s="1"/>
  <c r="O121" i="1"/>
  <c r="O123" i="1" s="1"/>
  <c r="F26" i="1"/>
  <c r="F27" i="1"/>
  <c r="F28" i="1"/>
  <c r="F29" i="1"/>
  <c r="F30" i="1"/>
  <c r="F31" i="1"/>
  <c r="F32" i="1"/>
  <c r="F33" i="1"/>
  <c r="F34" i="1"/>
  <c r="F35" i="1"/>
  <c r="F36" i="1"/>
  <c r="D66" i="1"/>
  <c r="AB98" i="1"/>
  <c r="AE98" i="1" s="1"/>
  <c r="AD96" i="1"/>
  <c r="AE96" i="1"/>
  <c r="AB100" i="1"/>
  <c r="AD100" i="1" s="1"/>
  <c r="F123" i="1"/>
  <c r="G120" i="1"/>
  <c r="G121" i="1" s="1"/>
  <c r="G123" i="1" s="1"/>
  <c r="H121" i="1"/>
  <c r="H123" i="1" s="1"/>
  <c r="I121" i="1"/>
  <c r="I123" i="1" s="1"/>
  <c r="J121" i="1"/>
  <c r="J123" i="1" s="1"/>
  <c r="K120" i="1"/>
  <c r="K121" i="1" s="1"/>
  <c r="K123" i="1" s="1"/>
  <c r="L120" i="1"/>
  <c r="L121" i="1" s="1"/>
  <c r="L123" i="1" s="1"/>
  <c r="N120" i="1"/>
  <c r="N121" i="1" s="1"/>
  <c r="N123" i="1" s="1"/>
  <c r="Q120" i="1"/>
  <c r="Q121" i="1" s="1"/>
  <c r="Q123" i="1" s="1"/>
  <c r="R120" i="1"/>
  <c r="R121" i="1" s="1"/>
  <c r="R123" i="1" s="1"/>
  <c r="S121" i="1"/>
  <c r="S123" i="1" s="1"/>
  <c r="T121" i="1"/>
  <c r="T123" i="1" s="1"/>
  <c r="U121" i="1"/>
  <c r="U123" i="1" s="1"/>
  <c r="V121" i="1"/>
  <c r="V123" i="1" s="1"/>
  <c r="W123" i="1"/>
  <c r="X121" i="1"/>
  <c r="X123" i="1" s="1"/>
  <c r="N5279" i="1"/>
  <c r="Q5279" i="1" s="1"/>
  <c r="N5280" i="1"/>
  <c r="Q5280" i="1" s="1"/>
  <c r="N5281" i="1"/>
  <c r="Q5281" i="1" s="1"/>
  <c r="N5282" i="1"/>
  <c r="Q5282" i="1" s="1"/>
  <c r="N5283" i="1"/>
  <c r="Q5283" i="1" s="1"/>
  <c r="N5284" i="1"/>
  <c r="Q5284" i="1" s="1"/>
  <c r="N5285" i="1"/>
  <c r="Q5285" i="1" s="1"/>
  <c r="N5286" i="1"/>
  <c r="N5287" i="1"/>
  <c r="Q5287" i="1" s="1"/>
  <c r="N5288" i="1"/>
  <c r="Q5288" i="1" s="1"/>
  <c r="N5289" i="1"/>
  <c r="Q5289" i="1" s="1"/>
  <c r="N5290" i="1"/>
  <c r="Q5290" i="1" s="1"/>
  <c r="N5291" i="1"/>
  <c r="Q5291" i="1" s="1"/>
  <c r="N5292" i="1"/>
  <c r="Q5292" i="1" s="1"/>
  <c r="N5293" i="1"/>
  <c r="Q5293" i="1" s="1"/>
  <c r="N5294" i="1"/>
  <c r="Q5294" i="1" s="1"/>
  <c r="N5295" i="1"/>
  <c r="Q5295" i="1" s="1"/>
  <c r="N5296" i="1"/>
  <c r="Q5296" i="1" s="1"/>
  <c r="N5297" i="1"/>
  <c r="Q5297" i="1" s="1"/>
  <c r="N5298" i="1"/>
  <c r="Q5298" i="1" s="1"/>
  <c r="N5299" i="1"/>
  <c r="Q5299" i="1" s="1"/>
  <c r="N5300" i="1"/>
  <c r="Q5300" i="1" s="1"/>
  <c r="N5301" i="1"/>
  <c r="Q5301" i="1" s="1"/>
  <c r="N5302" i="1"/>
  <c r="Q5302" i="1" s="1"/>
  <c r="N5303" i="1"/>
  <c r="Q5303" i="1" s="1"/>
  <c r="N5304" i="1"/>
  <c r="Q5304" i="1" s="1"/>
  <c r="N5305" i="1"/>
  <c r="Q5305" i="1" s="1"/>
  <c r="N5306" i="1"/>
  <c r="Q5306" i="1" s="1"/>
  <c r="N5307" i="1"/>
  <c r="Q5307" i="1" s="1"/>
  <c r="N5308" i="1"/>
  <c r="Q5308" i="1" s="1"/>
  <c r="N5309" i="1"/>
  <c r="Q5309" i="1" s="1"/>
  <c r="N5310" i="1"/>
  <c r="Q5310" i="1" s="1"/>
  <c r="N5311" i="1"/>
  <c r="Q5311" i="1" s="1"/>
  <c r="N5312" i="1"/>
  <c r="Q5312" i="1" s="1"/>
  <c r="N5313" i="1"/>
  <c r="Q5313" i="1" s="1"/>
  <c r="N5314" i="1"/>
  <c r="Q5314" i="1" s="1"/>
  <c r="N5315" i="1"/>
  <c r="Q5315" i="1" s="1"/>
  <c r="N5316" i="1"/>
  <c r="Q5316" i="1" s="1"/>
  <c r="N5317" i="1"/>
  <c r="Q5317" i="1" s="1"/>
  <c r="N5318" i="1"/>
  <c r="Q5318" i="1" s="1"/>
  <c r="N5319" i="1"/>
  <c r="Q5319" i="1" s="1"/>
  <c r="N5320" i="1"/>
  <c r="Q5320" i="1" s="1"/>
  <c r="N5321" i="1"/>
  <c r="Q5321" i="1" s="1"/>
  <c r="N5322" i="1"/>
  <c r="Q5322" i="1" s="1"/>
  <c r="N5323" i="1"/>
  <c r="Q5323" i="1" s="1"/>
  <c r="N5324" i="1"/>
  <c r="Q5324" i="1" s="1"/>
  <c r="N5325" i="1"/>
  <c r="Q5325" i="1" s="1"/>
  <c r="N5326" i="1"/>
  <c r="Q5326" i="1" s="1"/>
  <c r="N5327" i="1"/>
  <c r="Q5327" i="1" s="1"/>
  <c r="N5328" i="1"/>
  <c r="Q5328" i="1" s="1"/>
  <c r="N5329" i="1"/>
  <c r="Q5329" i="1" s="1"/>
  <c r="N5330" i="1"/>
  <c r="Q5330" i="1" s="1"/>
  <c r="N5331" i="1"/>
  <c r="Q5331" i="1" s="1"/>
  <c r="N5332" i="1"/>
  <c r="Q5332" i="1" s="1"/>
  <c r="N5333" i="1"/>
  <c r="Q5333" i="1" s="1"/>
  <c r="N5334" i="1"/>
  <c r="Q5334" i="1" s="1"/>
  <c r="N5335" i="1"/>
  <c r="Q5335" i="1" s="1"/>
  <c r="N5336" i="1"/>
  <c r="Q5336" i="1" s="1"/>
  <c r="N5337" i="1"/>
  <c r="Q5337" i="1" s="1"/>
  <c r="N5338" i="1"/>
  <c r="Q5338" i="1" s="1"/>
  <c r="N5339" i="1"/>
  <c r="Q5339" i="1" s="1"/>
  <c r="N5340" i="1"/>
  <c r="Q5340" i="1" s="1"/>
  <c r="N5341" i="1"/>
  <c r="Q5341" i="1" s="1"/>
  <c r="N5342" i="1"/>
  <c r="Q5342" i="1" s="1"/>
  <c r="N5343" i="1"/>
  <c r="Q5343" i="1" s="1"/>
  <c r="N5344" i="1"/>
  <c r="Q5344" i="1" s="1"/>
  <c r="N5345" i="1"/>
  <c r="Q5345" i="1" s="1"/>
  <c r="N5346" i="1"/>
  <c r="Q5346" i="1" s="1"/>
  <c r="N5347" i="1"/>
  <c r="Q5347" i="1" s="1"/>
  <c r="N5348" i="1"/>
  <c r="Q5348" i="1" s="1"/>
  <c r="N5349" i="1"/>
  <c r="Q5349" i="1" s="1"/>
  <c r="N5350" i="1"/>
  <c r="Q5350" i="1" s="1"/>
  <c r="N5351" i="1"/>
  <c r="Q5351" i="1" s="1"/>
  <c r="N5352" i="1"/>
  <c r="Q5352" i="1" s="1"/>
  <c r="N5353" i="1"/>
  <c r="Q5353" i="1" s="1"/>
  <c r="N5354" i="1"/>
  <c r="Q5354" i="1" s="1"/>
  <c r="N5355" i="1"/>
  <c r="Q5355" i="1" s="1"/>
  <c r="N5356" i="1"/>
  <c r="Q5356" i="1" s="1"/>
  <c r="N5357" i="1"/>
  <c r="Q5357" i="1" s="1"/>
  <c r="N5358" i="1"/>
  <c r="Q5358" i="1" s="1"/>
  <c r="N5359" i="1"/>
  <c r="Q5359" i="1" s="1"/>
  <c r="N5360" i="1"/>
  <c r="Q5360" i="1" s="1"/>
  <c r="N5361" i="1"/>
  <c r="Q5361" i="1" s="1"/>
  <c r="N5362" i="1"/>
  <c r="Q5362" i="1" s="1"/>
  <c r="N5363" i="1"/>
  <c r="Q5363" i="1" s="1"/>
  <c r="N5364" i="1"/>
  <c r="Q5364" i="1" s="1"/>
  <c r="N5365" i="1"/>
  <c r="Q5365" i="1" s="1"/>
  <c r="N5366" i="1"/>
  <c r="Q5366" i="1" s="1"/>
  <c r="N5367" i="1"/>
  <c r="Q5367" i="1" s="1"/>
  <c r="N5368" i="1"/>
  <c r="Q5368" i="1" s="1"/>
  <c r="N5369" i="1"/>
  <c r="Q5369" i="1" s="1"/>
  <c r="N5370" i="1"/>
  <c r="Q5370" i="1" s="1"/>
  <c r="N5371" i="1"/>
  <c r="Q5371" i="1" s="1"/>
  <c r="N5372" i="1"/>
  <c r="Q5372" i="1" s="1"/>
  <c r="N5373" i="1"/>
  <c r="Q5373" i="1" s="1"/>
  <c r="N5374" i="1"/>
  <c r="Q5374" i="1" s="1"/>
  <c r="N5375" i="1"/>
  <c r="Q5375" i="1" s="1"/>
  <c r="N5376" i="1"/>
  <c r="Q5376" i="1" s="1"/>
  <c r="N5377" i="1"/>
  <c r="Q5377" i="1" s="1"/>
  <c r="N5378" i="1"/>
  <c r="Q5378" i="1" s="1"/>
  <c r="N5379" i="1"/>
  <c r="Q5379" i="1" s="1"/>
  <c r="N5380" i="1"/>
  <c r="Q5380" i="1" s="1"/>
  <c r="N5381" i="1"/>
  <c r="Q5381" i="1" s="1"/>
  <c r="N5382" i="1"/>
  <c r="Q5382" i="1" s="1"/>
  <c r="N5383" i="1"/>
  <c r="Q5383" i="1" s="1"/>
  <c r="N5384" i="1"/>
  <c r="Q5384" i="1" s="1"/>
  <c r="N5385" i="1"/>
  <c r="Q5385" i="1" s="1"/>
  <c r="N5386" i="1"/>
  <c r="Q5386" i="1" s="1"/>
  <c r="N5387" i="1"/>
  <c r="Q5387" i="1" s="1"/>
  <c r="N5388" i="1"/>
  <c r="Q5388" i="1" s="1"/>
  <c r="N5389" i="1"/>
  <c r="Q5389" i="1" s="1"/>
  <c r="N5390" i="1"/>
  <c r="Q5390" i="1" s="1"/>
  <c r="N5391" i="1"/>
  <c r="Q5391" i="1" s="1"/>
  <c r="N5392" i="1"/>
  <c r="Q5392" i="1" s="1"/>
  <c r="N5393" i="1"/>
  <c r="Q5393" i="1" s="1"/>
  <c r="N5394" i="1"/>
  <c r="Q5394" i="1" s="1"/>
  <c r="N5395" i="1"/>
  <c r="Q5395" i="1" s="1"/>
  <c r="N5396" i="1"/>
  <c r="Q5396" i="1" s="1"/>
  <c r="N5397" i="1"/>
  <c r="Q5397" i="1" s="1"/>
  <c r="N5398" i="1"/>
  <c r="Q5398" i="1" s="1"/>
  <c r="N5399" i="1"/>
  <c r="Q5399" i="1" s="1"/>
  <c r="N5400" i="1"/>
  <c r="Q5400" i="1" s="1"/>
  <c r="N5401" i="1"/>
  <c r="Q5401" i="1" s="1"/>
  <c r="N5402" i="1"/>
  <c r="Q5402" i="1" s="1"/>
  <c r="N5403" i="1"/>
  <c r="Q5403" i="1" s="1"/>
  <c r="N5404" i="1"/>
  <c r="Q5404" i="1" s="1"/>
  <c r="N5405" i="1"/>
  <c r="Q5405" i="1" s="1"/>
  <c r="N5406" i="1"/>
  <c r="Q5406" i="1" s="1"/>
  <c r="N5407" i="1"/>
  <c r="Q5407" i="1" s="1"/>
  <c r="N5408" i="1"/>
  <c r="Q5408" i="1" s="1"/>
  <c r="N5409" i="1"/>
  <c r="Q5409" i="1" s="1"/>
  <c r="N5410" i="1"/>
  <c r="Q5410" i="1" s="1"/>
  <c r="N5411" i="1"/>
  <c r="Q5411" i="1" s="1"/>
  <c r="N5412" i="1"/>
  <c r="Q5412" i="1" s="1"/>
  <c r="N5413" i="1"/>
  <c r="Q5413" i="1" s="1"/>
  <c r="N5414" i="1"/>
  <c r="Q5414" i="1" s="1"/>
  <c r="N5415" i="1"/>
  <c r="Q5415" i="1" s="1"/>
  <c r="N5416" i="1"/>
  <c r="Q5416" i="1" s="1"/>
  <c r="N5417" i="1"/>
  <c r="Q5417" i="1" s="1"/>
  <c r="N5418" i="1"/>
  <c r="Q5418" i="1" s="1"/>
  <c r="N5419" i="1"/>
  <c r="Q5419" i="1" s="1"/>
  <c r="N5420" i="1"/>
  <c r="Q5420" i="1" s="1"/>
  <c r="N5421" i="1"/>
  <c r="Q5421" i="1" s="1"/>
  <c r="N5422" i="1"/>
  <c r="Q5422" i="1" s="1"/>
  <c r="N5423" i="1"/>
  <c r="Q5423" i="1" s="1"/>
  <c r="N5424" i="1"/>
  <c r="Q5424" i="1" s="1"/>
  <c r="N5425" i="1"/>
  <c r="Q5425" i="1" s="1"/>
  <c r="N5426" i="1"/>
  <c r="Q5426" i="1" s="1"/>
  <c r="N5427" i="1"/>
  <c r="Q5427" i="1" s="1"/>
  <c r="N5428" i="1"/>
  <c r="Q5428" i="1" s="1"/>
  <c r="N5429" i="1"/>
  <c r="Q5429" i="1" s="1"/>
  <c r="N5430" i="1"/>
  <c r="Q5430" i="1" s="1"/>
  <c r="N5431" i="1"/>
  <c r="Q5431" i="1" s="1"/>
  <c r="N5432" i="1"/>
  <c r="Q5432" i="1" s="1"/>
  <c r="N5433" i="1"/>
  <c r="Q5433" i="1" s="1"/>
  <c r="N5434" i="1"/>
  <c r="Q5434" i="1" s="1"/>
  <c r="N5435" i="1"/>
  <c r="Q5435" i="1" s="1"/>
  <c r="N5436" i="1"/>
  <c r="Q5436" i="1" s="1"/>
  <c r="N5437" i="1"/>
  <c r="Q5437" i="1" s="1"/>
  <c r="N5438" i="1"/>
  <c r="Q5438" i="1" s="1"/>
  <c r="N5439" i="1"/>
  <c r="Q5439" i="1" s="1"/>
  <c r="N5440" i="1"/>
  <c r="Q5440" i="1" s="1"/>
  <c r="N5441" i="1"/>
  <c r="Q5441" i="1" s="1"/>
  <c r="N5442" i="1"/>
  <c r="Q5442" i="1" s="1"/>
  <c r="N5443" i="1"/>
  <c r="Q5443" i="1" s="1"/>
  <c r="N5444" i="1"/>
  <c r="Q5444" i="1" s="1"/>
  <c r="N5445" i="1"/>
  <c r="Q5445" i="1" s="1"/>
  <c r="N5446" i="1"/>
  <c r="Q5446" i="1" s="1"/>
  <c r="N5447" i="1"/>
  <c r="Q5447" i="1" s="1"/>
  <c r="N5448" i="1"/>
  <c r="Q5448" i="1" s="1"/>
  <c r="N5449" i="1"/>
  <c r="Q5449" i="1" s="1"/>
  <c r="N5450" i="1"/>
  <c r="Q5450" i="1" s="1"/>
  <c r="N5451" i="1"/>
  <c r="Q5451" i="1" s="1"/>
  <c r="N5452" i="1"/>
  <c r="Q5452" i="1" s="1"/>
  <c r="N5453" i="1"/>
  <c r="Q5453" i="1" s="1"/>
  <c r="N5454" i="1"/>
  <c r="Q5454" i="1" s="1"/>
  <c r="N5455" i="1"/>
  <c r="Q5455" i="1" s="1"/>
  <c r="N5456" i="1"/>
  <c r="Q5456" i="1" s="1"/>
  <c r="N5457" i="1"/>
  <c r="Q5457" i="1" s="1"/>
  <c r="N5458" i="1"/>
  <c r="Q5458" i="1" s="1"/>
  <c r="N5459" i="1"/>
  <c r="Q5459" i="1" s="1"/>
  <c r="N5460" i="1"/>
  <c r="Q5460" i="1" s="1"/>
  <c r="N5461" i="1"/>
  <c r="Q5461" i="1" s="1"/>
  <c r="N5462" i="1"/>
  <c r="Q5462" i="1" s="1"/>
  <c r="N5463" i="1"/>
  <c r="Q5463" i="1" s="1"/>
  <c r="N5464" i="1"/>
  <c r="Q5464" i="1" s="1"/>
  <c r="N5465" i="1"/>
  <c r="Q5465" i="1" s="1"/>
  <c r="N5466" i="1"/>
  <c r="Q5466" i="1" s="1"/>
  <c r="N5467" i="1"/>
  <c r="Q5467" i="1" s="1"/>
  <c r="N5468" i="1"/>
  <c r="Q5468" i="1" s="1"/>
  <c r="N5469" i="1"/>
  <c r="Q5469" i="1" s="1"/>
  <c r="N5470" i="1"/>
  <c r="Q5470" i="1" s="1"/>
  <c r="N5471" i="1"/>
  <c r="Q5471" i="1" s="1"/>
  <c r="N5472" i="1"/>
  <c r="Q5472" i="1" s="1"/>
  <c r="N5473" i="1"/>
  <c r="Q5473" i="1" s="1"/>
  <c r="N5474" i="1"/>
  <c r="Q5474" i="1" s="1"/>
  <c r="N5475" i="1"/>
  <c r="Q5475" i="1" s="1"/>
  <c r="N5476" i="1"/>
  <c r="Q5476" i="1" s="1"/>
  <c r="N5477" i="1"/>
  <c r="Q5477" i="1" s="1"/>
  <c r="N5478" i="1"/>
  <c r="Q5478" i="1" s="1"/>
  <c r="N5479" i="1"/>
  <c r="Q5479" i="1" s="1"/>
  <c r="N5480" i="1"/>
  <c r="Q5480" i="1" s="1"/>
  <c r="N5481" i="1"/>
  <c r="Q5481" i="1" s="1"/>
  <c r="N5482" i="1"/>
  <c r="Q5482" i="1" s="1"/>
  <c r="N5483" i="1"/>
  <c r="Q5483" i="1" s="1"/>
  <c r="N5484" i="1"/>
  <c r="Q5484" i="1" s="1"/>
  <c r="N5485" i="1"/>
  <c r="Q5485" i="1" s="1"/>
  <c r="N5486" i="1"/>
  <c r="Q5486" i="1" s="1"/>
  <c r="N5487" i="1"/>
  <c r="Q5487" i="1" s="1"/>
  <c r="N5488" i="1"/>
  <c r="Q5488" i="1" s="1"/>
  <c r="N5489" i="1"/>
  <c r="Q5489" i="1" s="1"/>
  <c r="N5490" i="1"/>
  <c r="Q5490" i="1" s="1"/>
  <c r="N5491" i="1"/>
  <c r="Q5491" i="1" s="1"/>
  <c r="N5492" i="1"/>
  <c r="Q5492" i="1" s="1"/>
  <c r="N5493" i="1"/>
  <c r="Q5493" i="1" s="1"/>
  <c r="N5494" i="1"/>
  <c r="Q5494" i="1" s="1"/>
  <c r="N5495" i="1"/>
  <c r="Q5495" i="1" s="1"/>
  <c r="N5496" i="1"/>
  <c r="Q5496" i="1" s="1"/>
  <c r="N5497" i="1"/>
  <c r="Q5497" i="1" s="1"/>
  <c r="N5498" i="1"/>
  <c r="Q5498" i="1" s="1"/>
  <c r="N5499" i="1"/>
  <c r="Q5499" i="1" s="1"/>
  <c r="N5500" i="1"/>
  <c r="Q5500" i="1" s="1"/>
  <c r="N5501" i="1"/>
  <c r="Q5501" i="1" s="1"/>
  <c r="N5502" i="1"/>
  <c r="Q5502" i="1" s="1"/>
  <c r="N5503" i="1"/>
  <c r="Q5503" i="1" s="1"/>
  <c r="N5504" i="1"/>
  <c r="Q5504" i="1" s="1"/>
  <c r="N5505" i="1"/>
  <c r="Q5505" i="1" s="1"/>
  <c r="N5506" i="1"/>
  <c r="Q5506" i="1" s="1"/>
  <c r="N5507" i="1"/>
  <c r="Q5507" i="1" s="1"/>
  <c r="N5508" i="1"/>
  <c r="Q5508" i="1" s="1"/>
  <c r="N5509" i="1"/>
  <c r="Q5509" i="1" s="1"/>
  <c r="N5510" i="1"/>
  <c r="Q5510" i="1" s="1"/>
  <c r="N5511" i="1"/>
  <c r="Q5511" i="1" s="1"/>
  <c r="N5512" i="1"/>
  <c r="Q5512" i="1" s="1"/>
  <c r="N5513" i="1"/>
  <c r="Q5513" i="1" s="1"/>
  <c r="N5514" i="1"/>
  <c r="Q5514" i="1" s="1"/>
  <c r="N5515" i="1"/>
  <c r="Q5515" i="1" s="1"/>
  <c r="N5516" i="1"/>
  <c r="Q5516" i="1" s="1"/>
  <c r="N5517" i="1"/>
  <c r="Q5517" i="1" s="1"/>
  <c r="N5518" i="1"/>
  <c r="Q5518" i="1" s="1"/>
  <c r="N5519" i="1"/>
  <c r="Q5519" i="1" s="1"/>
  <c r="N5520" i="1"/>
  <c r="Q5520" i="1" s="1"/>
  <c r="N5521" i="1"/>
  <c r="Q5521" i="1" s="1"/>
  <c r="N5522" i="1"/>
  <c r="Q5522" i="1" s="1"/>
  <c r="N5523" i="1"/>
  <c r="Q5523" i="1" s="1"/>
  <c r="N5524" i="1"/>
  <c r="Q5524" i="1" s="1"/>
  <c r="N5525" i="1"/>
  <c r="Q5525" i="1" s="1"/>
  <c r="N5526" i="1"/>
  <c r="Q5526" i="1" s="1"/>
  <c r="N5527" i="1"/>
  <c r="Q5527" i="1" s="1"/>
  <c r="N5528" i="1"/>
  <c r="Q5528" i="1" s="1"/>
  <c r="N5529" i="1"/>
  <c r="Q5529" i="1" s="1"/>
  <c r="N5530" i="1"/>
  <c r="Q5530" i="1" s="1"/>
  <c r="N5531" i="1"/>
  <c r="Q5531" i="1" s="1"/>
  <c r="N5532" i="1"/>
  <c r="Q5532" i="1" s="1"/>
  <c r="N5533" i="1"/>
  <c r="Q5533" i="1" s="1"/>
  <c r="N5534" i="1"/>
  <c r="Q5534" i="1" s="1"/>
  <c r="N5535" i="1"/>
  <c r="Q5535" i="1" s="1"/>
  <c r="N5536" i="1"/>
  <c r="Q5536" i="1" s="1"/>
  <c r="N5537" i="1"/>
  <c r="Q5537" i="1" s="1"/>
  <c r="N5538" i="1"/>
  <c r="Q5538" i="1" s="1"/>
  <c r="N5539" i="1"/>
  <c r="Q5539" i="1" s="1"/>
  <c r="N5540" i="1"/>
  <c r="Q5540" i="1" s="1"/>
  <c r="N5541" i="1"/>
  <c r="Q5541" i="1" s="1"/>
  <c r="N5542" i="1"/>
  <c r="Q5542" i="1" s="1"/>
  <c r="N5543" i="1"/>
  <c r="Q5543" i="1" s="1"/>
  <c r="N5544" i="1"/>
  <c r="Q5544" i="1" s="1"/>
  <c r="N5545" i="1"/>
  <c r="Q5545" i="1" s="1"/>
  <c r="N5546" i="1"/>
  <c r="Q5546" i="1" s="1"/>
  <c r="N5547" i="1"/>
  <c r="Q5547" i="1" s="1"/>
  <c r="N5548" i="1"/>
  <c r="Q5548" i="1" s="1"/>
  <c r="N5549" i="1"/>
  <c r="Q5549" i="1" s="1"/>
  <c r="N5550" i="1"/>
  <c r="Q5550" i="1" s="1"/>
  <c r="N5551" i="1"/>
  <c r="Q5551" i="1" s="1"/>
  <c r="N5552" i="1"/>
  <c r="Q5552" i="1" s="1"/>
  <c r="N5553" i="1"/>
  <c r="Q5553" i="1" s="1"/>
  <c r="N5554" i="1"/>
  <c r="Q5554" i="1" s="1"/>
  <c r="N5555" i="1"/>
  <c r="Q5555" i="1" s="1"/>
  <c r="N5556" i="1"/>
  <c r="Q5556" i="1" s="1"/>
  <c r="N5557" i="1"/>
  <c r="Q5557" i="1" s="1"/>
  <c r="N5558" i="1"/>
  <c r="Q5558" i="1" s="1"/>
  <c r="N5559" i="1"/>
  <c r="Q5559" i="1" s="1"/>
  <c r="N5560" i="1"/>
  <c r="Q5560" i="1" s="1"/>
  <c r="N5561" i="1"/>
  <c r="Q5561" i="1" s="1"/>
  <c r="N5562" i="1"/>
  <c r="Q5562" i="1" s="1"/>
  <c r="N5563" i="1"/>
  <c r="Q5563" i="1" s="1"/>
  <c r="N5564" i="1"/>
  <c r="Q5564" i="1" s="1"/>
  <c r="N5565" i="1"/>
  <c r="Q5565" i="1" s="1"/>
  <c r="N5566" i="1"/>
  <c r="Q5566" i="1" s="1"/>
  <c r="N5567" i="1"/>
  <c r="Q5567" i="1" s="1"/>
  <c r="N5568" i="1"/>
  <c r="Q5568" i="1" s="1"/>
  <c r="N5569" i="1"/>
  <c r="Q5569" i="1" s="1"/>
  <c r="N5570" i="1"/>
  <c r="Q5570" i="1" s="1"/>
  <c r="N5571" i="1"/>
  <c r="Q5571" i="1" s="1"/>
  <c r="N5572" i="1"/>
  <c r="Q5572" i="1" s="1"/>
  <c r="N5573" i="1"/>
  <c r="Q5573" i="1" s="1"/>
  <c r="N5574" i="1"/>
  <c r="Q5574" i="1" s="1"/>
  <c r="N5575" i="1"/>
  <c r="Q5575" i="1" s="1"/>
  <c r="N5576" i="1"/>
  <c r="Q5576" i="1" s="1"/>
  <c r="N5577" i="1"/>
  <c r="Q5577" i="1" s="1"/>
  <c r="N5578" i="1"/>
  <c r="Q5578" i="1" s="1"/>
  <c r="N5579" i="1"/>
  <c r="Q5579" i="1" s="1"/>
  <c r="N5580" i="1"/>
  <c r="Q5580" i="1" s="1"/>
  <c r="N5581" i="1"/>
  <c r="Q5581" i="1" s="1"/>
  <c r="N5582" i="1"/>
  <c r="Q5582" i="1" s="1"/>
  <c r="N5583" i="1"/>
  <c r="Q5583" i="1" s="1"/>
  <c r="N5584" i="1"/>
  <c r="Q5584" i="1" s="1"/>
  <c r="N5585" i="1"/>
  <c r="Q5585" i="1" s="1"/>
  <c r="N5586" i="1"/>
  <c r="Q5586" i="1" s="1"/>
  <c r="N5587" i="1"/>
  <c r="Q5587" i="1" s="1"/>
  <c r="N5588" i="1"/>
  <c r="Q5588" i="1" s="1"/>
  <c r="N5589" i="1"/>
  <c r="Q5589" i="1" s="1"/>
  <c r="N5590" i="1"/>
  <c r="Q5590" i="1" s="1"/>
  <c r="N5591" i="1"/>
  <c r="Q5591" i="1" s="1"/>
  <c r="N5592" i="1"/>
  <c r="Q5592" i="1" s="1"/>
  <c r="N5593" i="1"/>
  <c r="Q5593" i="1" s="1"/>
  <c r="N5594" i="1"/>
  <c r="Q5594" i="1" s="1"/>
  <c r="N5595" i="1"/>
  <c r="Q5595" i="1" s="1"/>
  <c r="N5596" i="1"/>
  <c r="Q5596" i="1" s="1"/>
  <c r="N5597" i="1"/>
  <c r="Q5597" i="1" s="1"/>
  <c r="N5598" i="1"/>
  <c r="Q5598" i="1" s="1"/>
  <c r="N5599" i="1"/>
  <c r="Q5599" i="1" s="1"/>
  <c r="N5600" i="1"/>
  <c r="Q5600" i="1" s="1"/>
  <c r="N5601" i="1"/>
  <c r="Q5601" i="1" s="1"/>
  <c r="N5602" i="1"/>
  <c r="Q5602" i="1" s="1"/>
  <c r="N5603" i="1"/>
  <c r="Q5603" i="1" s="1"/>
  <c r="N5604" i="1"/>
  <c r="Q5604" i="1" s="1"/>
  <c r="N5605" i="1"/>
  <c r="Q5605" i="1" s="1"/>
  <c r="N5606" i="1"/>
  <c r="Q5606" i="1" s="1"/>
  <c r="N5607" i="1"/>
  <c r="Q5607" i="1" s="1"/>
  <c r="N5608" i="1"/>
  <c r="Q5608" i="1" s="1"/>
  <c r="N5609" i="1"/>
  <c r="Q5609" i="1" s="1"/>
  <c r="N5610" i="1"/>
  <c r="Q5610" i="1" s="1"/>
  <c r="N5611" i="1"/>
  <c r="Q5611" i="1" s="1"/>
  <c r="N5612" i="1"/>
  <c r="Q5612" i="1" s="1"/>
  <c r="N5613" i="1"/>
  <c r="Q5613" i="1" s="1"/>
  <c r="N5614" i="1"/>
  <c r="Q5614" i="1" s="1"/>
  <c r="N5615" i="1"/>
  <c r="Q5615" i="1" s="1"/>
  <c r="N5616" i="1"/>
  <c r="Q5616" i="1" s="1"/>
  <c r="N5617" i="1"/>
  <c r="Q5617" i="1" s="1"/>
  <c r="N5618" i="1"/>
  <c r="Q5618" i="1" s="1"/>
  <c r="N5619" i="1"/>
  <c r="Q5619" i="1" s="1"/>
  <c r="N5620" i="1"/>
  <c r="Q5620" i="1" s="1"/>
  <c r="N5621" i="1"/>
  <c r="Q5621" i="1" s="1"/>
  <c r="N5622" i="1"/>
  <c r="Q5622" i="1" s="1"/>
  <c r="N5623" i="1"/>
  <c r="Q5623" i="1" s="1"/>
  <c r="N5624" i="1"/>
  <c r="Q5624" i="1" s="1"/>
  <c r="N5625" i="1"/>
  <c r="Q5625" i="1" s="1"/>
  <c r="N5626" i="1"/>
  <c r="Q5626" i="1" s="1"/>
  <c r="N5627" i="1"/>
  <c r="Q5627" i="1" s="1"/>
  <c r="N5628" i="1"/>
  <c r="Q5628" i="1" s="1"/>
  <c r="N5629" i="1"/>
  <c r="Q5629" i="1" s="1"/>
  <c r="N5630" i="1"/>
  <c r="Q5630" i="1" s="1"/>
  <c r="N5631" i="1"/>
  <c r="Q5631" i="1" s="1"/>
  <c r="N5632" i="1"/>
  <c r="Q5632" i="1" s="1"/>
  <c r="N5633" i="1"/>
  <c r="Q5633" i="1" s="1"/>
  <c r="N5634" i="1"/>
  <c r="Q5634" i="1" s="1"/>
  <c r="N5635" i="1"/>
  <c r="Q5635" i="1" s="1"/>
  <c r="N5636" i="1"/>
  <c r="Q5636" i="1" s="1"/>
  <c r="N5637" i="1"/>
  <c r="Q5637" i="1" s="1"/>
  <c r="N5638" i="1"/>
  <c r="Q5638" i="1" s="1"/>
  <c r="N5639" i="1"/>
  <c r="Q5639" i="1" s="1"/>
  <c r="N5640" i="1"/>
  <c r="Q5640" i="1" s="1"/>
  <c r="N5641" i="1"/>
  <c r="Q5641" i="1" s="1"/>
  <c r="N5642" i="1"/>
  <c r="Q5642" i="1" s="1"/>
  <c r="N5643" i="1"/>
  <c r="Q5643" i="1" s="1"/>
  <c r="N5644" i="1"/>
  <c r="Q5644" i="1" s="1"/>
  <c r="N4914" i="1"/>
  <c r="Q4914" i="1" s="1"/>
  <c r="N4915" i="1"/>
  <c r="Q4915" i="1" s="1"/>
  <c r="N4916" i="1"/>
  <c r="N4917" i="1"/>
  <c r="Q4917" i="1" s="1"/>
  <c r="N4918" i="1"/>
  <c r="Q4918" i="1" s="1"/>
  <c r="N4919" i="1"/>
  <c r="Q4919" i="1" s="1"/>
  <c r="N4920" i="1"/>
  <c r="Q4920" i="1" s="1"/>
  <c r="N4921" i="1"/>
  <c r="Q4921" i="1" s="1"/>
  <c r="N4922" i="1"/>
  <c r="Q4922" i="1" s="1"/>
  <c r="N4923" i="1"/>
  <c r="Q4923" i="1" s="1"/>
  <c r="N4924" i="1"/>
  <c r="Q4924" i="1" s="1"/>
  <c r="N4925" i="1"/>
  <c r="Q4925" i="1" s="1"/>
  <c r="N4926" i="1"/>
  <c r="Q4926" i="1" s="1"/>
  <c r="N4927" i="1"/>
  <c r="Q4927" i="1" s="1"/>
  <c r="N4928" i="1"/>
  <c r="Q4928" i="1" s="1"/>
  <c r="N4929" i="1"/>
  <c r="Q4929" i="1" s="1"/>
  <c r="N4930" i="1"/>
  <c r="Q4930" i="1" s="1"/>
  <c r="N4931" i="1"/>
  <c r="Q4931" i="1" s="1"/>
  <c r="N4932" i="1"/>
  <c r="Q4932" i="1" s="1"/>
  <c r="N4933" i="1"/>
  <c r="Q4933" i="1" s="1"/>
  <c r="N4934" i="1"/>
  <c r="Q4934" i="1" s="1"/>
  <c r="N4935" i="1"/>
  <c r="Q4935" i="1" s="1"/>
  <c r="N4936" i="1"/>
  <c r="Q4936" i="1" s="1"/>
  <c r="N4937" i="1"/>
  <c r="Q4937" i="1" s="1"/>
  <c r="N4938" i="1"/>
  <c r="Q4938" i="1" s="1"/>
  <c r="N4939" i="1"/>
  <c r="Q4939" i="1" s="1"/>
  <c r="N4940" i="1"/>
  <c r="Q4940" i="1" s="1"/>
  <c r="N4941" i="1"/>
  <c r="Q4941" i="1" s="1"/>
  <c r="N4942" i="1"/>
  <c r="Q4942" i="1" s="1"/>
  <c r="N4943" i="1"/>
  <c r="Q4943" i="1" s="1"/>
  <c r="N4944" i="1"/>
  <c r="Q4944" i="1" s="1"/>
  <c r="N4945" i="1"/>
  <c r="Q4945" i="1" s="1"/>
  <c r="N4946" i="1"/>
  <c r="Q4946" i="1" s="1"/>
  <c r="N4947" i="1"/>
  <c r="Q4947" i="1" s="1"/>
  <c r="N4948" i="1"/>
  <c r="Q4948" i="1" s="1"/>
  <c r="N4949" i="1"/>
  <c r="Q4949" i="1" s="1"/>
  <c r="N4950" i="1"/>
  <c r="Q4950" i="1" s="1"/>
  <c r="N4951" i="1"/>
  <c r="Q4951" i="1" s="1"/>
  <c r="N4952" i="1"/>
  <c r="Q4952" i="1" s="1"/>
  <c r="N4953" i="1"/>
  <c r="Q4953" i="1" s="1"/>
  <c r="N4954" i="1"/>
  <c r="Q4954" i="1" s="1"/>
  <c r="N4955" i="1"/>
  <c r="Q4955" i="1" s="1"/>
  <c r="N4956" i="1"/>
  <c r="Q4956" i="1" s="1"/>
  <c r="N4957" i="1"/>
  <c r="Q4957" i="1" s="1"/>
  <c r="N4958" i="1"/>
  <c r="Q4958" i="1" s="1"/>
  <c r="N4959" i="1"/>
  <c r="Q4959" i="1" s="1"/>
  <c r="N4960" i="1"/>
  <c r="Q4960" i="1" s="1"/>
  <c r="N4961" i="1"/>
  <c r="Q4961" i="1" s="1"/>
  <c r="N4962" i="1"/>
  <c r="Q4962" i="1" s="1"/>
  <c r="N4963" i="1"/>
  <c r="Q4963" i="1" s="1"/>
  <c r="N4964" i="1"/>
  <c r="Q4964" i="1" s="1"/>
  <c r="N4965" i="1"/>
  <c r="Q4965" i="1" s="1"/>
  <c r="N4966" i="1"/>
  <c r="Q4966" i="1" s="1"/>
  <c r="N4967" i="1"/>
  <c r="Q4967" i="1" s="1"/>
  <c r="N4968" i="1"/>
  <c r="Q4968" i="1" s="1"/>
  <c r="N4969" i="1"/>
  <c r="Q4969" i="1" s="1"/>
  <c r="N4970" i="1"/>
  <c r="Q4970" i="1" s="1"/>
  <c r="N4971" i="1"/>
  <c r="Q4971" i="1" s="1"/>
  <c r="N4972" i="1"/>
  <c r="Q4972" i="1" s="1"/>
  <c r="N4973" i="1"/>
  <c r="Q4973" i="1" s="1"/>
  <c r="N4974" i="1"/>
  <c r="Q4974" i="1" s="1"/>
  <c r="N4975" i="1"/>
  <c r="Q4975" i="1" s="1"/>
  <c r="N4976" i="1"/>
  <c r="Q4976" i="1" s="1"/>
  <c r="N4977" i="1"/>
  <c r="Q4977" i="1" s="1"/>
  <c r="N4978" i="1"/>
  <c r="Q4978" i="1" s="1"/>
  <c r="N4979" i="1"/>
  <c r="Q4979" i="1" s="1"/>
  <c r="N4980" i="1"/>
  <c r="Q4980" i="1" s="1"/>
  <c r="N4981" i="1"/>
  <c r="Q4981" i="1" s="1"/>
  <c r="N4982" i="1"/>
  <c r="Q4982" i="1" s="1"/>
  <c r="N4983" i="1"/>
  <c r="Q4983" i="1" s="1"/>
  <c r="N4984" i="1"/>
  <c r="Q4984" i="1" s="1"/>
  <c r="N4985" i="1"/>
  <c r="Q4985" i="1" s="1"/>
  <c r="N4986" i="1"/>
  <c r="Q4986" i="1" s="1"/>
  <c r="N4987" i="1"/>
  <c r="Q4987" i="1" s="1"/>
  <c r="N4988" i="1"/>
  <c r="Q4988" i="1" s="1"/>
  <c r="N4989" i="1"/>
  <c r="Q4989" i="1" s="1"/>
  <c r="N4990" i="1"/>
  <c r="Q4990" i="1" s="1"/>
  <c r="N4991" i="1"/>
  <c r="Q4991" i="1" s="1"/>
  <c r="N4992" i="1"/>
  <c r="Q4992" i="1" s="1"/>
  <c r="N4993" i="1"/>
  <c r="Q4993" i="1" s="1"/>
  <c r="N4994" i="1"/>
  <c r="Q4994" i="1" s="1"/>
  <c r="N4995" i="1"/>
  <c r="Q4995" i="1" s="1"/>
  <c r="N4996" i="1"/>
  <c r="Q4996" i="1" s="1"/>
  <c r="N4997" i="1"/>
  <c r="Q4997" i="1" s="1"/>
  <c r="N4998" i="1"/>
  <c r="Q4998" i="1" s="1"/>
  <c r="N4999" i="1"/>
  <c r="Q4999" i="1" s="1"/>
  <c r="N5000" i="1"/>
  <c r="Q5000" i="1" s="1"/>
  <c r="N5001" i="1"/>
  <c r="Q5001" i="1" s="1"/>
  <c r="N5002" i="1"/>
  <c r="Q5002" i="1" s="1"/>
  <c r="N5003" i="1"/>
  <c r="Q5003" i="1" s="1"/>
  <c r="N5004" i="1"/>
  <c r="Q5004" i="1" s="1"/>
  <c r="N5005" i="1"/>
  <c r="Q5005" i="1" s="1"/>
  <c r="N5006" i="1"/>
  <c r="Q5006" i="1" s="1"/>
  <c r="N5007" i="1"/>
  <c r="Q5007" i="1" s="1"/>
  <c r="N5008" i="1"/>
  <c r="Q5008" i="1" s="1"/>
  <c r="N5009" i="1"/>
  <c r="Q5009" i="1" s="1"/>
  <c r="N5010" i="1"/>
  <c r="Q5010" i="1" s="1"/>
  <c r="N5011" i="1"/>
  <c r="Q5011" i="1" s="1"/>
  <c r="N5012" i="1"/>
  <c r="Q5012" i="1" s="1"/>
  <c r="N5013" i="1"/>
  <c r="Q5013" i="1" s="1"/>
  <c r="N5014" i="1"/>
  <c r="Q5014" i="1" s="1"/>
  <c r="N5015" i="1"/>
  <c r="Q5015" i="1" s="1"/>
  <c r="N5016" i="1"/>
  <c r="Q5016" i="1" s="1"/>
  <c r="N5017" i="1"/>
  <c r="Q5017" i="1" s="1"/>
  <c r="N5018" i="1"/>
  <c r="Q5018" i="1" s="1"/>
  <c r="N5019" i="1"/>
  <c r="Q5019" i="1" s="1"/>
  <c r="N5020" i="1"/>
  <c r="Q5020" i="1" s="1"/>
  <c r="N5021" i="1"/>
  <c r="Q5021" i="1" s="1"/>
  <c r="N5022" i="1"/>
  <c r="Q5022" i="1" s="1"/>
  <c r="N5023" i="1"/>
  <c r="Q5023" i="1" s="1"/>
  <c r="N5024" i="1"/>
  <c r="Q5024" i="1" s="1"/>
  <c r="N5025" i="1"/>
  <c r="Q5025" i="1" s="1"/>
  <c r="N5026" i="1"/>
  <c r="Q5026" i="1" s="1"/>
  <c r="N5027" i="1"/>
  <c r="Q5027" i="1" s="1"/>
  <c r="N5028" i="1"/>
  <c r="Q5028" i="1" s="1"/>
  <c r="N5029" i="1"/>
  <c r="Q5029" i="1" s="1"/>
  <c r="N5030" i="1"/>
  <c r="Q5030" i="1" s="1"/>
  <c r="N5031" i="1"/>
  <c r="Q5031" i="1" s="1"/>
  <c r="N5032" i="1"/>
  <c r="Q5032" i="1" s="1"/>
  <c r="N5033" i="1"/>
  <c r="Q5033" i="1" s="1"/>
  <c r="N5034" i="1"/>
  <c r="Q5034" i="1" s="1"/>
  <c r="N5035" i="1"/>
  <c r="Q5035" i="1" s="1"/>
  <c r="N5036" i="1"/>
  <c r="Q5036" i="1" s="1"/>
  <c r="N5037" i="1"/>
  <c r="Q5037" i="1" s="1"/>
  <c r="N5038" i="1"/>
  <c r="Q5038" i="1" s="1"/>
  <c r="N5039" i="1"/>
  <c r="Q5039" i="1" s="1"/>
  <c r="N5040" i="1"/>
  <c r="Q5040" i="1" s="1"/>
  <c r="N5041" i="1"/>
  <c r="Q5041" i="1" s="1"/>
  <c r="N5042" i="1"/>
  <c r="Q5042" i="1" s="1"/>
  <c r="N5043" i="1"/>
  <c r="Q5043" i="1" s="1"/>
  <c r="N5044" i="1"/>
  <c r="Q5044" i="1" s="1"/>
  <c r="N5045" i="1"/>
  <c r="Q5045" i="1" s="1"/>
  <c r="N5046" i="1"/>
  <c r="Q5046" i="1" s="1"/>
  <c r="N5047" i="1"/>
  <c r="Q5047" i="1" s="1"/>
  <c r="N5048" i="1"/>
  <c r="Q5048" i="1" s="1"/>
  <c r="N5049" i="1"/>
  <c r="Q5049" i="1" s="1"/>
  <c r="N5050" i="1"/>
  <c r="Q5050" i="1" s="1"/>
  <c r="N5051" i="1"/>
  <c r="Q5051" i="1" s="1"/>
  <c r="N5052" i="1"/>
  <c r="Q5052" i="1" s="1"/>
  <c r="N5053" i="1"/>
  <c r="Q5053" i="1" s="1"/>
  <c r="N5054" i="1"/>
  <c r="Q5054" i="1" s="1"/>
  <c r="N5055" i="1"/>
  <c r="Q5055" i="1" s="1"/>
  <c r="N5056" i="1"/>
  <c r="Q5056" i="1" s="1"/>
  <c r="N5057" i="1"/>
  <c r="Q5057" i="1" s="1"/>
  <c r="N5058" i="1"/>
  <c r="Q5058" i="1" s="1"/>
  <c r="N5059" i="1"/>
  <c r="Q5059" i="1" s="1"/>
  <c r="N5060" i="1"/>
  <c r="Q5060" i="1" s="1"/>
  <c r="N5061" i="1"/>
  <c r="Q5061" i="1" s="1"/>
  <c r="N5062" i="1"/>
  <c r="Q5062" i="1" s="1"/>
  <c r="N5063" i="1"/>
  <c r="Q5063" i="1" s="1"/>
  <c r="N5064" i="1"/>
  <c r="Q5064" i="1" s="1"/>
  <c r="N5065" i="1"/>
  <c r="Q5065" i="1" s="1"/>
  <c r="N5066" i="1"/>
  <c r="Q5066" i="1" s="1"/>
  <c r="N5067" i="1"/>
  <c r="Q5067" i="1" s="1"/>
  <c r="N5068" i="1"/>
  <c r="Q5068" i="1" s="1"/>
  <c r="N5069" i="1"/>
  <c r="Q5069" i="1" s="1"/>
  <c r="N5070" i="1"/>
  <c r="Q5070" i="1" s="1"/>
  <c r="N5071" i="1"/>
  <c r="Q5071" i="1" s="1"/>
  <c r="N5072" i="1"/>
  <c r="Q5072" i="1" s="1"/>
  <c r="N5073" i="1"/>
  <c r="Q5073" i="1" s="1"/>
  <c r="N5075" i="1"/>
  <c r="Q5075" i="1" s="1"/>
  <c r="N5076" i="1"/>
  <c r="Q5076" i="1" s="1"/>
  <c r="N5077" i="1"/>
  <c r="Q5077" i="1" s="1"/>
  <c r="N5078" i="1"/>
  <c r="Q5078" i="1" s="1"/>
  <c r="N5079" i="1"/>
  <c r="Q5079" i="1" s="1"/>
  <c r="N5080" i="1"/>
  <c r="Q5080" i="1" s="1"/>
  <c r="N5081" i="1"/>
  <c r="Q5081" i="1" s="1"/>
  <c r="N5082" i="1"/>
  <c r="Q5082" i="1" s="1"/>
  <c r="N5083" i="1"/>
  <c r="Q5083" i="1" s="1"/>
  <c r="N5084" i="1"/>
  <c r="Q5084" i="1" s="1"/>
  <c r="N5085" i="1"/>
  <c r="Q5085" i="1" s="1"/>
  <c r="N5086" i="1"/>
  <c r="Q5086" i="1" s="1"/>
  <c r="N5087" i="1"/>
  <c r="Q5087" i="1" s="1"/>
  <c r="N5088" i="1"/>
  <c r="Q5088" i="1" s="1"/>
  <c r="N5089" i="1"/>
  <c r="Q5089" i="1" s="1"/>
  <c r="N5090" i="1"/>
  <c r="Q5090" i="1" s="1"/>
  <c r="N5091" i="1"/>
  <c r="Q5091" i="1" s="1"/>
  <c r="N5092" i="1"/>
  <c r="Q5092" i="1" s="1"/>
  <c r="N5093" i="1"/>
  <c r="Q5093" i="1" s="1"/>
  <c r="N5094" i="1"/>
  <c r="Q5094" i="1" s="1"/>
  <c r="N5095" i="1"/>
  <c r="Q5095" i="1" s="1"/>
  <c r="N5096" i="1"/>
  <c r="Q5096" i="1" s="1"/>
  <c r="N5097" i="1"/>
  <c r="Q5097" i="1" s="1"/>
  <c r="N5098" i="1"/>
  <c r="Q5098" i="1" s="1"/>
  <c r="N5099" i="1"/>
  <c r="Q5099" i="1" s="1"/>
  <c r="N5100" i="1"/>
  <c r="Q5100" i="1" s="1"/>
  <c r="N5101" i="1"/>
  <c r="Q5101" i="1" s="1"/>
  <c r="N5102" i="1"/>
  <c r="Q5102" i="1" s="1"/>
  <c r="N5103" i="1"/>
  <c r="Q5103" i="1" s="1"/>
  <c r="N5104" i="1"/>
  <c r="Q5104" i="1" s="1"/>
  <c r="N5105" i="1"/>
  <c r="Q5105" i="1" s="1"/>
  <c r="N5106" i="1"/>
  <c r="Q5106" i="1" s="1"/>
  <c r="N5107" i="1"/>
  <c r="Q5107" i="1" s="1"/>
  <c r="N5108" i="1"/>
  <c r="Q5108" i="1" s="1"/>
  <c r="N5109" i="1"/>
  <c r="Q5109" i="1" s="1"/>
  <c r="N5110" i="1"/>
  <c r="Q5110" i="1" s="1"/>
  <c r="N5111" i="1"/>
  <c r="Q5111" i="1" s="1"/>
  <c r="N5112" i="1"/>
  <c r="Q5112" i="1" s="1"/>
  <c r="N5113" i="1"/>
  <c r="Q5113" i="1" s="1"/>
  <c r="N5114" i="1"/>
  <c r="Q5114" i="1" s="1"/>
  <c r="N5115" i="1"/>
  <c r="Q5115" i="1" s="1"/>
  <c r="N5116" i="1"/>
  <c r="Q5116" i="1" s="1"/>
  <c r="N5117" i="1"/>
  <c r="Q5117" i="1" s="1"/>
  <c r="N5118" i="1"/>
  <c r="Q5118" i="1" s="1"/>
  <c r="N5119" i="1"/>
  <c r="Q5119" i="1" s="1"/>
  <c r="N5120" i="1"/>
  <c r="Q5120" i="1" s="1"/>
  <c r="N5121" i="1"/>
  <c r="Q5121" i="1" s="1"/>
  <c r="N5122" i="1"/>
  <c r="Q5122" i="1" s="1"/>
  <c r="N5123" i="1"/>
  <c r="Q5123" i="1" s="1"/>
  <c r="N5124" i="1"/>
  <c r="Q5124" i="1" s="1"/>
  <c r="N5125" i="1"/>
  <c r="Q5125" i="1" s="1"/>
  <c r="N5126" i="1"/>
  <c r="Q5126" i="1" s="1"/>
  <c r="N5127" i="1"/>
  <c r="Q5127" i="1" s="1"/>
  <c r="N5128" i="1"/>
  <c r="Q5128" i="1" s="1"/>
  <c r="N5129" i="1"/>
  <c r="Q5129" i="1" s="1"/>
  <c r="N5130" i="1"/>
  <c r="Q5130" i="1" s="1"/>
  <c r="N5131" i="1"/>
  <c r="Q5131" i="1" s="1"/>
  <c r="N5132" i="1"/>
  <c r="Q5132" i="1" s="1"/>
  <c r="N5133" i="1"/>
  <c r="Q5133" i="1" s="1"/>
  <c r="N5134" i="1"/>
  <c r="Q5134" i="1" s="1"/>
  <c r="N5135" i="1"/>
  <c r="Q5135" i="1" s="1"/>
  <c r="N5136" i="1"/>
  <c r="Q5136" i="1" s="1"/>
  <c r="N5137" i="1"/>
  <c r="Q5137" i="1" s="1"/>
  <c r="N5138" i="1"/>
  <c r="Q5138" i="1" s="1"/>
  <c r="N5139" i="1"/>
  <c r="Q5139" i="1" s="1"/>
  <c r="N5140" i="1"/>
  <c r="Q5140" i="1" s="1"/>
  <c r="N5141" i="1"/>
  <c r="Q5141" i="1" s="1"/>
  <c r="N5142" i="1"/>
  <c r="Q5142" i="1" s="1"/>
  <c r="N5143" i="1"/>
  <c r="Q5143" i="1" s="1"/>
  <c r="N5144" i="1"/>
  <c r="Q5144" i="1" s="1"/>
  <c r="N5145" i="1"/>
  <c r="Q5145" i="1" s="1"/>
  <c r="N5146" i="1"/>
  <c r="Q5146" i="1" s="1"/>
  <c r="N5147" i="1"/>
  <c r="Q5147" i="1" s="1"/>
  <c r="N5148" i="1"/>
  <c r="Q5148" i="1" s="1"/>
  <c r="N5149" i="1"/>
  <c r="Q5149" i="1" s="1"/>
  <c r="N5150" i="1"/>
  <c r="Q5150" i="1" s="1"/>
  <c r="N5151" i="1"/>
  <c r="Q5151" i="1" s="1"/>
  <c r="N5152" i="1"/>
  <c r="Q5152" i="1" s="1"/>
  <c r="N5153" i="1"/>
  <c r="Q5153" i="1" s="1"/>
  <c r="N5154" i="1"/>
  <c r="Q5154" i="1" s="1"/>
  <c r="N5155" i="1"/>
  <c r="Q5155" i="1" s="1"/>
  <c r="N5156" i="1"/>
  <c r="Q5156" i="1" s="1"/>
  <c r="N5157" i="1"/>
  <c r="Q5157" i="1" s="1"/>
  <c r="N5158" i="1"/>
  <c r="Q5158" i="1" s="1"/>
  <c r="N5159" i="1"/>
  <c r="Q5159" i="1" s="1"/>
  <c r="N5160" i="1"/>
  <c r="Q5160" i="1" s="1"/>
  <c r="N5161" i="1"/>
  <c r="Q5161" i="1" s="1"/>
  <c r="N5162" i="1"/>
  <c r="Q5162" i="1" s="1"/>
  <c r="N5163" i="1"/>
  <c r="Q5163" i="1" s="1"/>
  <c r="N5164" i="1"/>
  <c r="Q5164" i="1" s="1"/>
  <c r="N5165" i="1"/>
  <c r="Q5165" i="1" s="1"/>
  <c r="N5166" i="1"/>
  <c r="Q5166" i="1" s="1"/>
  <c r="N5167" i="1"/>
  <c r="Q5167" i="1" s="1"/>
  <c r="N5168" i="1"/>
  <c r="Q5168" i="1" s="1"/>
  <c r="N5169" i="1"/>
  <c r="Q5169" i="1" s="1"/>
  <c r="N5170" i="1"/>
  <c r="Q5170" i="1" s="1"/>
  <c r="N5171" i="1"/>
  <c r="Q5171" i="1" s="1"/>
  <c r="N5172" i="1"/>
  <c r="Q5172" i="1" s="1"/>
  <c r="N5173" i="1"/>
  <c r="Q5173" i="1" s="1"/>
  <c r="N5174" i="1"/>
  <c r="Q5174" i="1" s="1"/>
  <c r="N5175" i="1"/>
  <c r="Q5175" i="1" s="1"/>
  <c r="N5176" i="1"/>
  <c r="Q5176" i="1" s="1"/>
  <c r="N5177" i="1"/>
  <c r="Q5177" i="1" s="1"/>
  <c r="N5178" i="1"/>
  <c r="Q5178" i="1" s="1"/>
  <c r="N5179" i="1"/>
  <c r="Q5179" i="1" s="1"/>
  <c r="N5180" i="1"/>
  <c r="Q5180" i="1" s="1"/>
  <c r="N5181" i="1"/>
  <c r="Q5181" i="1" s="1"/>
  <c r="N5182" i="1"/>
  <c r="Q5182" i="1" s="1"/>
  <c r="N5183" i="1"/>
  <c r="Q5183" i="1" s="1"/>
  <c r="N5184" i="1"/>
  <c r="Q5184" i="1" s="1"/>
  <c r="N5185" i="1"/>
  <c r="Q5185" i="1" s="1"/>
  <c r="N5186" i="1"/>
  <c r="Q5186" i="1" s="1"/>
  <c r="N5187" i="1"/>
  <c r="Q5187" i="1" s="1"/>
  <c r="N5188" i="1"/>
  <c r="Q5188" i="1" s="1"/>
  <c r="N5189" i="1"/>
  <c r="Q5189" i="1" s="1"/>
  <c r="N5190" i="1"/>
  <c r="Q5190" i="1" s="1"/>
  <c r="N5191" i="1"/>
  <c r="Q5191" i="1" s="1"/>
  <c r="N5192" i="1"/>
  <c r="Q5192" i="1" s="1"/>
  <c r="N5193" i="1"/>
  <c r="Q5193" i="1" s="1"/>
  <c r="N5194" i="1"/>
  <c r="Q5194" i="1" s="1"/>
  <c r="N5195" i="1"/>
  <c r="Q5195" i="1" s="1"/>
  <c r="N5196" i="1"/>
  <c r="Q5196" i="1" s="1"/>
  <c r="N5197" i="1"/>
  <c r="Q5197" i="1" s="1"/>
  <c r="N5198" i="1"/>
  <c r="Q5198" i="1" s="1"/>
  <c r="N5199" i="1"/>
  <c r="Q5199" i="1" s="1"/>
  <c r="N5200" i="1"/>
  <c r="Q5200" i="1" s="1"/>
  <c r="N5201" i="1"/>
  <c r="Q5201" i="1" s="1"/>
  <c r="N5202" i="1"/>
  <c r="Q5202" i="1" s="1"/>
  <c r="N5203" i="1"/>
  <c r="Q5203" i="1" s="1"/>
  <c r="N5204" i="1"/>
  <c r="Q5204" i="1" s="1"/>
  <c r="N5205" i="1"/>
  <c r="Q5205" i="1" s="1"/>
  <c r="N5206" i="1"/>
  <c r="Q5206" i="1" s="1"/>
  <c r="N5207" i="1"/>
  <c r="Q5207" i="1" s="1"/>
  <c r="N5208" i="1"/>
  <c r="Q5208" i="1" s="1"/>
  <c r="N5209" i="1"/>
  <c r="Q5209" i="1" s="1"/>
  <c r="N5210" i="1"/>
  <c r="Q5210" i="1" s="1"/>
  <c r="N5211" i="1"/>
  <c r="Q5211" i="1" s="1"/>
  <c r="N5212" i="1"/>
  <c r="Q5212" i="1" s="1"/>
  <c r="N5213" i="1"/>
  <c r="Q5213" i="1" s="1"/>
  <c r="N5214" i="1"/>
  <c r="Q5214" i="1" s="1"/>
  <c r="N5215" i="1"/>
  <c r="Q5215" i="1" s="1"/>
  <c r="N5216" i="1"/>
  <c r="Q5216" i="1" s="1"/>
  <c r="N5217" i="1"/>
  <c r="Q5217" i="1" s="1"/>
  <c r="N5218" i="1"/>
  <c r="Q5218" i="1" s="1"/>
  <c r="N5219" i="1"/>
  <c r="Q5219" i="1" s="1"/>
  <c r="N5220" i="1"/>
  <c r="Q5220" i="1" s="1"/>
  <c r="N5221" i="1"/>
  <c r="Q5221" i="1" s="1"/>
  <c r="N5222" i="1"/>
  <c r="Q5222" i="1" s="1"/>
  <c r="N5223" i="1"/>
  <c r="Q5223" i="1" s="1"/>
  <c r="N5224" i="1"/>
  <c r="Q5224" i="1" s="1"/>
  <c r="N5225" i="1"/>
  <c r="Q5225" i="1" s="1"/>
  <c r="N5226" i="1"/>
  <c r="Q5226" i="1" s="1"/>
  <c r="N5227" i="1"/>
  <c r="Q5227" i="1" s="1"/>
  <c r="N5228" i="1"/>
  <c r="Q5228" i="1" s="1"/>
  <c r="N5229" i="1"/>
  <c r="Q5229" i="1" s="1"/>
  <c r="N5230" i="1"/>
  <c r="Q5230" i="1" s="1"/>
  <c r="N5231" i="1"/>
  <c r="Q5231" i="1" s="1"/>
  <c r="N5232" i="1"/>
  <c r="Q5232" i="1" s="1"/>
  <c r="N5233" i="1"/>
  <c r="Q5233" i="1" s="1"/>
  <c r="N5234" i="1"/>
  <c r="Q5234" i="1" s="1"/>
  <c r="N5235" i="1"/>
  <c r="Q5235" i="1" s="1"/>
  <c r="N5236" i="1"/>
  <c r="Q5236" i="1" s="1"/>
  <c r="N5237" i="1"/>
  <c r="Q5237" i="1" s="1"/>
  <c r="N5238" i="1"/>
  <c r="Q5238" i="1" s="1"/>
  <c r="N5239" i="1"/>
  <c r="Q5239" i="1" s="1"/>
  <c r="N5240" i="1"/>
  <c r="Q5240" i="1" s="1"/>
  <c r="N5241" i="1"/>
  <c r="Q5241" i="1" s="1"/>
  <c r="N5242" i="1"/>
  <c r="Q5242" i="1" s="1"/>
  <c r="N5243" i="1"/>
  <c r="Q5243" i="1" s="1"/>
  <c r="N5244" i="1"/>
  <c r="Q5244" i="1" s="1"/>
  <c r="N5245" i="1"/>
  <c r="Q5245" i="1" s="1"/>
  <c r="N5246" i="1"/>
  <c r="Q5246" i="1" s="1"/>
  <c r="N5247" i="1"/>
  <c r="Q5247" i="1" s="1"/>
  <c r="N5248" i="1"/>
  <c r="Q5248" i="1" s="1"/>
  <c r="N5249" i="1"/>
  <c r="Q5249" i="1" s="1"/>
  <c r="N5250" i="1"/>
  <c r="Q5250" i="1" s="1"/>
  <c r="N5251" i="1"/>
  <c r="Q5251" i="1" s="1"/>
  <c r="N5252" i="1"/>
  <c r="Q5252" i="1" s="1"/>
  <c r="N5253" i="1"/>
  <c r="Q5253" i="1" s="1"/>
  <c r="N5254" i="1"/>
  <c r="Q5254" i="1" s="1"/>
  <c r="N5255" i="1"/>
  <c r="Q5255" i="1" s="1"/>
  <c r="N5256" i="1"/>
  <c r="Q5256" i="1" s="1"/>
  <c r="N5257" i="1"/>
  <c r="Q5257" i="1" s="1"/>
  <c r="N5258" i="1"/>
  <c r="Q5258" i="1" s="1"/>
  <c r="N5259" i="1"/>
  <c r="Q5259" i="1" s="1"/>
  <c r="N5260" i="1"/>
  <c r="Q5260" i="1" s="1"/>
  <c r="N5261" i="1"/>
  <c r="Q5261" i="1" s="1"/>
  <c r="N5262" i="1"/>
  <c r="Q5262" i="1" s="1"/>
  <c r="N5263" i="1"/>
  <c r="Q5263" i="1" s="1"/>
  <c r="N5264" i="1"/>
  <c r="Q5264" i="1" s="1"/>
  <c r="N5265" i="1"/>
  <c r="Q5265" i="1" s="1"/>
  <c r="N5266" i="1"/>
  <c r="Q5266" i="1" s="1"/>
  <c r="N5267" i="1"/>
  <c r="Q5267" i="1" s="1"/>
  <c r="N5268" i="1"/>
  <c r="Q5268" i="1" s="1"/>
  <c r="N5269" i="1"/>
  <c r="Q5269" i="1" s="1"/>
  <c r="N5270" i="1"/>
  <c r="Q5270" i="1" s="1"/>
  <c r="N5271" i="1"/>
  <c r="Q5271" i="1" s="1"/>
  <c r="N5272" i="1"/>
  <c r="Q5272" i="1" s="1"/>
  <c r="N5273" i="1"/>
  <c r="Q5273" i="1" s="1"/>
  <c r="N5274" i="1"/>
  <c r="Q5274" i="1" s="1"/>
  <c r="N5275" i="1"/>
  <c r="Q5275" i="1" s="1"/>
  <c r="N5276" i="1"/>
  <c r="Q5276" i="1" s="1"/>
  <c r="N5277" i="1"/>
  <c r="Q5277" i="1" s="1"/>
  <c r="N5278" i="1"/>
  <c r="Q5278" i="1" s="1"/>
  <c r="J5644" i="1"/>
  <c r="K5644" i="1" s="1"/>
  <c r="J5643" i="1"/>
  <c r="K5643" i="1" s="1"/>
  <c r="J5642" i="1"/>
  <c r="K5642" i="1" s="1"/>
  <c r="J5641" i="1"/>
  <c r="K5641" i="1" s="1"/>
  <c r="J5640" i="1"/>
  <c r="K5640" i="1" s="1"/>
  <c r="J5639" i="1"/>
  <c r="K5639" i="1" s="1"/>
  <c r="J5638" i="1"/>
  <c r="K5638" i="1" s="1"/>
  <c r="J5637" i="1"/>
  <c r="K5637" i="1" s="1"/>
  <c r="J5636" i="1"/>
  <c r="K5636" i="1" s="1"/>
  <c r="J5635" i="1"/>
  <c r="K5635" i="1" s="1"/>
  <c r="J5634" i="1"/>
  <c r="K5634" i="1" s="1"/>
  <c r="J5633" i="1"/>
  <c r="K5633" i="1" s="1"/>
  <c r="J5632" i="1"/>
  <c r="K5632" i="1" s="1"/>
  <c r="J5631" i="1"/>
  <c r="K5631" i="1" s="1"/>
  <c r="J5630" i="1"/>
  <c r="K5630" i="1" s="1"/>
  <c r="J5629" i="1"/>
  <c r="K5629" i="1" s="1"/>
  <c r="J5628" i="1"/>
  <c r="K5628" i="1" s="1"/>
  <c r="J5627" i="1"/>
  <c r="K5627" i="1" s="1"/>
  <c r="J5626" i="1"/>
  <c r="K5626" i="1" s="1"/>
  <c r="J5625" i="1"/>
  <c r="K5625" i="1" s="1"/>
  <c r="J5624" i="1"/>
  <c r="K5624" i="1" s="1"/>
  <c r="J5623" i="1"/>
  <c r="K5623" i="1" s="1"/>
  <c r="J5622" i="1"/>
  <c r="K5622" i="1" s="1"/>
  <c r="J5621" i="1"/>
  <c r="K5621" i="1" s="1"/>
  <c r="J5620" i="1"/>
  <c r="K5620" i="1" s="1"/>
  <c r="J5619" i="1"/>
  <c r="K5619" i="1" s="1"/>
  <c r="J5618" i="1"/>
  <c r="K5618" i="1" s="1"/>
  <c r="J5617" i="1"/>
  <c r="K5617" i="1" s="1"/>
  <c r="J5616" i="1"/>
  <c r="K5616" i="1" s="1"/>
  <c r="J5615" i="1"/>
  <c r="K5615" i="1" s="1"/>
  <c r="J5614" i="1"/>
  <c r="K5614" i="1" s="1"/>
  <c r="J5613" i="1"/>
  <c r="K5613" i="1" s="1"/>
  <c r="J5612" i="1"/>
  <c r="K5612" i="1" s="1"/>
  <c r="J5611" i="1"/>
  <c r="K5611" i="1" s="1"/>
  <c r="J5610" i="1"/>
  <c r="K5610" i="1" s="1"/>
  <c r="J5609" i="1"/>
  <c r="K5609" i="1" s="1"/>
  <c r="J5608" i="1"/>
  <c r="K5608" i="1" s="1"/>
  <c r="J5607" i="1"/>
  <c r="K5607" i="1" s="1"/>
  <c r="J5606" i="1"/>
  <c r="K5606" i="1" s="1"/>
  <c r="J5605" i="1"/>
  <c r="K5605" i="1" s="1"/>
  <c r="J5604" i="1"/>
  <c r="K5604" i="1" s="1"/>
  <c r="J5603" i="1"/>
  <c r="K5603" i="1" s="1"/>
  <c r="J5602" i="1"/>
  <c r="K5602" i="1" s="1"/>
  <c r="J5601" i="1"/>
  <c r="K5601" i="1" s="1"/>
  <c r="J5600" i="1"/>
  <c r="K5600" i="1" s="1"/>
  <c r="J5599" i="1"/>
  <c r="K5599" i="1" s="1"/>
  <c r="J5598" i="1"/>
  <c r="K5598" i="1" s="1"/>
  <c r="J5597" i="1"/>
  <c r="K5597" i="1" s="1"/>
  <c r="J5596" i="1"/>
  <c r="K5596" i="1" s="1"/>
  <c r="J5595" i="1"/>
  <c r="K5595" i="1" s="1"/>
  <c r="J5594" i="1"/>
  <c r="K5594" i="1" s="1"/>
  <c r="J5593" i="1"/>
  <c r="K5593" i="1" s="1"/>
  <c r="J5592" i="1"/>
  <c r="K5592" i="1" s="1"/>
  <c r="J5591" i="1"/>
  <c r="K5591" i="1" s="1"/>
  <c r="J5590" i="1"/>
  <c r="K5590" i="1" s="1"/>
  <c r="J5589" i="1"/>
  <c r="K5589" i="1" s="1"/>
  <c r="J5588" i="1"/>
  <c r="K5588" i="1" s="1"/>
  <c r="J5587" i="1"/>
  <c r="K5587" i="1" s="1"/>
  <c r="J5586" i="1"/>
  <c r="K5586" i="1" s="1"/>
  <c r="J5585" i="1"/>
  <c r="K5585" i="1" s="1"/>
  <c r="J5584" i="1"/>
  <c r="K5584" i="1" s="1"/>
  <c r="J5583" i="1"/>
  <c r="K5583" i="1" s="1"/>
  <c r="J5582" i="1"/>
  <c r="K5582" i="1" s="1"/>
  <c r="J5581" i="1"/>
  <c r="K5581" i="1" s="1"/>
  <c r="J5580" i="1"/>
  <c r="K5580" i="1" s="1"/>
  <c r="J5579" i="1"/>
  <c r="K5579" i="1" s="1"/>
  <c r="J5578" i="1"/>
  <c r="K5578" i="1" s="1"/>
  <c r="J5577" i="1"/>
  <c r="K5577" i="1" s="1"/>
  <c r="J5576" i="1"/>
  <c r="K5576" i="1" s="1"/>
  <c r="J5575" i="1"/>
  <c r="K5575" i="1" s="1"/>
  <c r="J5574" i="1"/>
  <c r="K5574" i="1" s="1"/>
  <c r="J5573" i="1"/>
  <c r="K5573" i="1" s="1"/>
  <c r="J5572" i="1"/>
  <c r="K5572" i="1" s="1"/>
  <c r="J5571" i="1"/>
  <c r="K5571" i="1" s="1"/>
  <c r="J5570" i="1"/>
  <c r="K5570" i="1" s="1"/>
  <c r="J5569" i="1"/>
  <c r="K5569" i="1" s="1"/>
  <c r="J5568" i="1"/>
  <c r="K5568" i="1" s="1"/>
  <c r="J5567" i="1"/>
  <c r="K5567" i="1" s="1"/>
  <c r="J5566" i="1"/>
  <c r="K5566" i="1" s="1"/>
  <c r="J5565" i="1"/>
  <c r="K5565" i="1" s="1"/>
  <c r="J5564" i="1"/>
  <c r="K5564" i="1" s="1"/>
  <c r="J5563" i="1"/>
  <c r="K5563" i="1" s="1"/>
  <c r="J5562" i="1"/>
  <c r="K5562" i="1" s="1"/>
  <c r="J5561" i="1"/>
  <c r="K5561" i="1" s="1"/>
  <c r="J5560" i="1"/>
  <c r="K5560" i="1" s="1"/>
  <c r="J5559" i="1"/>
  <c r="K5559" i="1" s="1"/>
  <c r="J5558" i="1"/>
  <c r="K5558" i="1" s="1"/>
  <c r="J5557" i="1"/>
  <c r="K5557" i="1" s="1"/>
  <c r="J5556" i="1"/>
  <c r="K5556" i="1" s="1"/>
  <c r="J5555" i="1"/>
  <c r="K5555" i="1" s="1"/>
  <c r="J5554" i="1"/>
  <c r="K5554" i="1" s="1"/>
  <c r="J5553" i="1"/>
  <c r="K5553" i="1" s="1"/>
  <c r="J5552" i="1"/>
  <c r="K5552" i="1" s="1"/>
  <c r="J5551" i="1"/>
  <c r="K5551" i="1" s="1"/>
  <c r="J5550" i="1"/>
  <c r="K5550" i="1" s="1"/>
  <c r="J5549" i="1"/>
  <c r="K5549" i="1" s="1"/>
  <c r="J5548" i="1"/>
  <c r="K5548" i="1" s="1"/>
  <c r="J5547" i="1"/>
  <c r="K5547" i="1" s="1"/>
  <c r="J5546" i="1"/>
  <c r="K5546" i="1" s="1"/>
  <c r="J5545" i="1"/>
  <c r="K5545" i="1" s="1"/>
  <c r="J5544" i="1"/>
  <c r="K5544" i="1" s="1"/>
  <c r="J5543" i="1"/>
  <c r="K5543" i="1" s="1"/>
  <c r="J5542" i="1"/>
  <c r="K5542" i="1" s="1"/>
  <c r="J5541" i="1"/>
  <c r="K5541" i="1" s="1"/>
  <c r="J5540" i="1"/>
  <c r="K5540" i="1" s="1"/>
  <c r="J5539" i="1"/>
  <c r="K5539" i="1" s="1"/>
  <c r="J5538" i="1"/>
  <c r="K5538" i="1" s="1"/>
  <c r="J5537" i="1"/>
  <c r="K5537" i="1" s="1"/>
  <c r="J5536" i="1"/>
  <c r="K5536" i="1" s="1"/>
  <c r="J5535" i="1"/>
  <c r="K5535" i="1" s="1"/>
  <c r="J5534" i="1"/>
  <c r="K5534" i="1" s="1"/>
  <c r="J5533" i="1"/>
  <c r="K5533" i="1" s="1"/>
  <c r="J5532" i="1"/>
  <c r="K5532" i="1" s="1"/>
  <c r="J5531" i="1"/>
  <c r="K5531" i="1" s="1"/>
  <c r="J5530" i="1"/>
  <c r="K5530" i="1" s="1"/>
  <c r="J5529" i="1"/>
  <c r="K5529" i="1" s="1"/>
  <c r="J5528" i="1"/>
  <c r="K5528" i="1" s="1"/>
  <c r="J5527" i="1"/>
  <c r="K5527" i="1" s="1"/>
  <c r="J5526" i="1"/>
  <c r="K5526" i="1" s="1"/>
  <c r="J5525" i="1"/>
  <c r="K5525" i="1" s="1"/>
  <c r="J5524" i="1"/>
  <c r="K5524" i="1" s="1"/>
  <c r="J5523" i="1"/>
  <c r="K5523" i="1" s="1"/>
  <c r="J5522" i="1"/>
  <c r="K5522" i="1" s="1"/>
  <c r="J5521" i="1"/>
  <c r="K5521" i="1" s="1"/>
  <c r="J5520" i="1"/>
  <c r="K5520" i="1" s="1"/>
  <c r="J5519" i="1"/>
  <c r="K5519" i="1" s="1"/>
  <c r="J5518" i="1"/>
  <c r="K5518" i="1" s="1"/>
  <c r="J5517" i="1"/>
  <c r="K5517" i="1" s="1"/>
  <c r="J5516" i="1"/>
  <c r="K5516" i="1" s="1"/>
  <c r="J5515" i="1"/>
  <c r="K5515" i="1" s="1"/>
  <c r="J5514" i="1"/>
  <c r="K5514" i="1" s="1"/>
  <c r="J5513" i="1"/>
  <c r="K5513" i="1" s="1"/>
  <c r="J5512" i="1"/>
  <c r="K5512" i="1" s="1"/>
  <c r="J5511" i="1"/>
  <c r="K5511" i="1" s="1"/>
  <c r="J5510" i="1"/>
  <c r="K5510" i="1" s="1"/>
  <c r="J5509" i="1"/>
  <c r="K5509" i="1" s="1"/>
  <c r="J5508" i="1"/>
  <c r="K5508" i="1" s="1"/>
  <c r="J5507" i="1"/>
  <c r="K5507" i="1" s="1"/>
  <c r="J5506" i="1"/>
  <c r="K5506" i="1" s="1"/>
  <c r="J5505" i="1"/>
  <c r="K5505" i="1" s="1"/>
  <c r="J5504" i="1"/>
  <c r="K5504" i="1" s="1"/>
  <c r="J5503" i="1"/>
  <c r="K5503" i="1" s="1"/>
  <c r="J5502" i="1"/>
  <c r="K5502" i="1" s="1"/>
  <c r="J5501" i="1"/>
  <c r="K5501" i="1" s="1"/>
  <c r="J5500" i="1"/>
  <c r="K5500" i="1" s="1"/>
  <c r="J5499" i="1"/>
  <c r="K5499" i="1" s="1"/>
  <c r="J5498" i="1"/>
  <c r="K5498" i="1" s="1"/>
  <c r="J5497" i="1"/>
  <c r="K5497" i="1" s="1"/>
  <c r="J5496" i="1"/>
  <c r="K5496" i="1" s="1"/>
  <c r="J5495" i="1"/>
  <c r="K5495" i="1" s="1"/>
  <c r="J5494" i="1"/>
  <c r="K5494" i="1" s="1"/>
  <c r="J5493" i="1"/>
  <c r="K5493" i="1" s="1"/>
  <c r="J5492" i="1"/>
  <c r="K5492" i="1" s="1"/>
  <c r="J5491" i="1"/>
  <c r="K5491" i="1" s="1"/>
  <c r="J5490" i="1"/>
  <c r="K5490" i="1" s="1"/>
  <c r="J5489" i="1"/>
  <c r="K5489" i="1" s="1"/>
  <c r="J5488" i="1"/>
  <c r="K5488" i="1" s="1"/>
  <c r="J5487" i="1"/>
  <c r="K5487" i="1" s="1"/>
  <c r="J5486" i="1"/>
  <c r="K5486" i="1" s="1"/>
  <c r="J5485" i="1"/>
  <c r="K5485" i="1" s="1"/>
  <c r="J5484" i="1"/>
  <c r="K5484" i="1" s="1"/>
  <c r="J5483" i="1"/>
  <c r="K5483" i="1" s="1"/>
  <c r="J5482" i="1"/>
  <c r="K5482" i="1" s="1"/>
  <c r="J5481" i="1"/>
  <c r="K5481" i="1" s="1"/>
  <c r="J5480" i="1"/>
  <c r="K5480" i="1" s="1"/>
  <c r="J5479" i="1"/>
  <c r="K5479" i="1" s="1"/>
  <c r="J5478" i="1"/>
  <c r="K5478" i="1" s="1"/>
  <c r="J5477" i="1"/>
  <c r="K5477" i="1" s="1"/>
  <c r="J5476" i="1"/>
  <c r="K5476" i="1" s="1"/>
  <c r="J5475" i="1"/>
  <c r="K5475" i="1" s="1"/>
  <c r="J5474" i="1"/>
  <c r="K5474" i="1" s="1"/>
  <c r="J5473" i="1"/>
  <c r="K5473" i="1" s="1"/>
  <c r="J5472" i="1"/>
  <c r="K5472" i="1" s="1"/>
  <c r="J5471" i="1"/>
  <c r="K5471" i="1" s="1"/>
  <c r="J5470" i="1"/>
  <c r="K5470" i="1" s="1"/>
  <c r="J5469" i="1"/>
  <c r="K5469" i="1" s="1"/>
  <c r="J5468" i="1"/>
  <c r="K5468" i="1" s="1"/>
  <c r="J5467" i="1"/>
  <c r="K5467" i="1" s="1"/>
  <c r="J5466" i="1"/>
  <c r="K5466" i="1" s="1"/>
  <c r="J5465" i="1"/>
  <c r="K5465" i="1" s="1"/>
  <c r="J5464" i="1"/>
  <c r="K5464" i="1" s="1"/>
  <c r="J5463" i="1"/>
  <c r="K5463" i="1" s="1"/>
  <c r="J5462" i="1"/>
  <c r="K5462" i="1" s="1"/>
  <c r="J5461" i="1"/>
  <c r="K5461" i="1" s="1"/>
  <c r="J5460" i="1"/>
  <c r="K5460" i="1" s="1"/>
  <c r="J5459" i="1"/>
  <c r="K5459" i="1" s="1"/>
  <c r="J5458" i="1"/>
  <c r="K5458" i="1" s="1"/>
  <c r="J5457" i="1"/>
  <c r="K5457" i="1" s="1"/>
  <c r="J5456" i="1"/>
  <c r="K5456" i="1" s="1"/>
  <c r="J5455" i="1"/>
  <c r="K5455" i="1" s="1"/>
  <c r="J5454" i="1"/>
  <c r="K5454" i="1" s="1"/>
  <c r="J5453" i="1"/>
  <c r="K5453" i="1" s="1"/>
  <c r="J5452" i="1"/>
  <c r="K5452" i="1" s="1"/>
  <c r="J5451" i="1"/>
  <c r="K5451" i="1" s="1"/>
  <c r="J5450" i="1"/>
  <c r="K5450" i="1" s="1"/>
  <c r="J5449" i="1"/>
  <c r="K5449" i="1" s="1"/>
  <c r="J5448" i="1"/>
  <c r="K5448" i="1" s="1"/>
  <c r="J5447" i="1"/>
  <c r="K5447" i="1" s="1"/>
  <c r="J5446" i="1"/>
  <c r="K5446" i="1" s="1"/>
  <c r="J5445" i="1"/>
  <c r="K5445" i="1" s="1"/>
  <c r="J5444" i="1"/>
  <c r="K5444" i="1" s="1"/>
  <c r="J5443" i="1"/>
  <c r="K5443" i="1" s="1"/>
  <c r="J5442" i="1"/>
  <c r="K5442" i="1" s="1"/>
  <c r="J5441" i="1"/>
  <c r="K5441" i="1" s="1"/>
  <c r="J5440" i="1"/>
  <c r="K5440" i="1" s="1"/>
  <c r="J5439" i="1"/>
  <c r="K5439" i="1" s="1"/>
  <c r="J5438" i="1"/>
  <c r="K5438" i="1" s="1"/>
  <c r="J5437" i="1"/>
  <c r="K5437" i="1" s="1"/>
  <c r="J5436" i="1"/>
  <c r="K5436" i="1" s="1"/>
  <c r="J5435" i="1"/>
  <c r="K5435" i="1" s="1"/>
  <c r="J5434" i="1"/>
  <c r="K5434" i="1" s="1"/>
  <c r="J5433" i="1"/>
  <c r="K5433" i="1" s="1"/>
  <c r="J5432" i="1"/>
  <c r="K5432" i="1" s="1"/>
  <c r="J5431" i="1"/>
  <c r="K5431" i="1" s="1"/>
  <c r="J5430" i="1"/>
  <c r="K5430" i="1" s="1"/>
  <c r="J5429" i="1"/>
  <c r="K5429" i="1" s="1"/>
  <c r="J5428" i="1"/>
  <c r="K5428" i="1" s="1"/>
  <c r="J5427" i="1"/>
  <c r="K5427" i="1" s="1"/>
  <c r="J5426" i="1"/>
  <c r="K5426" i="1" s="1"/>
  <c r="J5425" i="1"/>
  <c r="K5425" i="1" s="1"/>
  <c r="J5424" i="1"/>
  <c r="K5424" i="1" s="1"/>
  <c r="J5423" i="1"/>
  <c r="K5423" i="1" s="1"/>
  <c r="J5422" i="1"/>
  <c r="K5422" i="1" s="1"/>
  <c r="J5421" i="1"/>
  <c r="K5421" i="1" s="1"/>
  <c r="J5420" i="1"/>
  <c r="K5420" i="1" s="1"/>
  <c r="J5419" i="1"/>
  <c r="K5419" i="1" s="1"/>
  <c r="J5418" i="1"/>
  <c r="K5418" i="1" s="1"/>
  <c r="J5417" i="1"/>
  <c r="K5417" i="1" s="1"/>
  <c r="J5416" i="1"/>
  <c r="K5416" i="1" s="1"/>
  <c r="J5415" i="1"/>
  <c r="K5415" i="1" s="1"/>
  <c r="J5414" i="1"/>
  <c r="K5414" i="1" s="1"/>
  <c r="J5413" i="1"/>
  <c r="K5413" i="1" s="1"/>
  <c r="J5412" i="1"/>
  <c r="K5412" i="1" s="1"/>
  <c r="J5411" i="1"/>
  <c r="K5411" i="1" s="1"/>
  <c r="J5410" i="1"/>
  <c r="K5410" i="1" s="1"/>
  <c r="J5409" i="1"/>
  <c r="K5409" i="1" s="1"/>
  <c r="J5408" i="1"/>
  <c r="K5408" i="1" s="1"/>
  <c r="J5407" i="1"/>
  <c r="K5407" i="1" s="1"/>
  <c r="J5406" i="1"/>
  <c r="K5406" i="1" s="1"/>
  <c r="J5405" i="1"/>
  <c r="K5405" i="1" s="1"/>
  <c r="J5404" i="1"/>
  <c r="K5404" i="1" s="1"/>
  <c r="J5403" i="1"/>
  <c r="K5403" i="1" s="1"/>
  <c r="J5402" i="1"/>
  <c r="K5402" i="1" s="1"/>
  <c r="J5401" i="1"/>
  <c r="K5401" i="1" s="1"/>
  <c r="J5400" i="1"/>
  <c r="K5400" i="1" s="1"/>
  <c r="J5399" i="1"/>
  <c r="K5399" i="1" s="1"/>
  <c r="J5398" i="1"/>
  <c r="K5398" i="1" s="1"/>
  <c r="J5397" i="1"/>
  <c r="K5397" i="1" s="1"/>
  <c r="J5396" i="1"/>
  <c r="K5396" i="1" s="1"/>
  <c r="J5395" i="1"/>
  <c r="K5395" i="1" s="1"/>
  <c r="J5394" i="1"/>
  <c r="K5394" i="1" s="1"/>
  <c r="J5393" i="1"/>
  <c r="K5393" i="1" s="1"/>
  <c r="J5392" i="1"/>
  <c r="K5392" i="1" s="1"/>
  <c r="J5391" i="1"/>
  <c r="K5391" i="1" s="1"/>
  <c r="J5390" i="1"/>
  <c r="K5390" i="1" s="1"/>
  <c r="J5389" i="1"/>
  <c r="K5389" i="1" s="1"/>
  <c r="J5388" i="1"/>
  <c r="K5388" i="1" s="1"/>
  <c r="J5387" i="1"/>
  <c r="K5387" i="1" s="1"/>
  <c r="J5386" i="1"/>
  <c r="K5386" i="1" s="1"/>
  <c r="J5385" i="1"/>
  <c r="K5385" i="1" s="1"/>
  <c r="J5384" i="1"/>
  <c r="K5384" i="1" s="1"/>
  <c r="J5383" i="1"/>
  <c r="K5383" i="1" s="1"/>
  <c r="J5382" i="1"/>
  <c r="K5382" i="1" s="1"/>
  <c r="J5381" i="1"/>
  <c r="K5381" i="1" s="1"/>
  <c r="J5380" i="1"/>
  <c r="K5380" i="1" s="1"/>
  <c r="J5379" i="1"/>
  <c r="K5379" i="1" s="1"/>
  <c r="J5378" i="1"/>
  <c r="K5378" i="1" s="1"/>
  <c r="J5377" i="1"/>
  <c r="K5377" i="1" s="1"/>
  <c r="J5376" i="1"/>
  <c r="K5376" i="1" s="1"/>
  <c r="J5375" i="1"/>
  <c r="K5375" i="1" s="1"/>
  <c r="J5374" i="1"/>
  <c r="K5374" i="1" s="1"/>
  <c r="J5373" i="1"/>
  <c r="K5373" i="1" s="1"/>
  <c r="J5372" i="1"/>
  <c r="K5372" i="1" s="1"/>
  <c r="J5371" i="1"/>
  <c r="K5371" i="1" s="1"/>
  <c r="J5370" i="1"/>
  <c r="K5370" i="1" s="1"/>
  <c r="J5369" i="1"/>
  <c r="K5369" i="1" s="1"/>
  <c r="J5368" i="1"/>
  <c r="K5368" i="1" s="1"/>
  <c r="J5367" i="1"/>
  <c r="K5367" i="1" s="1"/>
  <c r="J5366" i="1"/>
  <c r="K5366" i="1" s="1"/>
  <c r="J5365" i="1"/>
  <c r="K5365" i="1" s="1"/>
  <c r="J5364" i="1"/>
  <c r="K5364" i="1" s="1"/>
  <c r="J5363" i="1"/>
  <c r="K5363" i="1" s="1"/>
  <c r="J5362" i="1"/>
  <c r="K5362" i="1" s="1"/>
  <c r="J5361" i="1"/>
  <c r="K5361" i="1" s="1"/>
  <c r="J5360" i="1"/>
  <c r="K5360" i="1" s="1"/>
  <c r="J5359" i="1"/>
  <c r="K5359" i="1" s="1"/>
  <c r="J5358" i="1"/>
  <c r="K5358" i="1" s="1"/>
  <c r="J5357" i="1"/>
  <c r="K5357" i="1" s="1"/>
  <c r="J5356" i="1"/>
  <c r="K5356" i="1" s="1"/>
  <c r="J5355" i="1"/>
  <c r="K5355" i="1" s="1"/>
  <c r="J5354" i="1"/>
  <c r="K5354" i="1" s="1"/>
  <c r="J5353" i="1"/>
  <c r="K5353" i="1" s="1"/>
  <c r="J5352" i="1"/>
  <c r="K5352" i="1" s="1"/>
  <c r="J5351" i="1"/>
  <c r="K5351" i="1" s="1"/>
  <c r="J5350" i="1"/>
  <c r="K5350" i="1" s="1"/>
  <c r="J5349" i="1"/>
  <c r="K5349" i="1" s="1"/>
  <c r="J5348" i="1"/>
  <c r="K5348" i="1" s="1"/>
  <c r="J5347" i="1"/>
  <c r="K5347" i="1" s="1"/>
  <c r="J5346" i="1"/>
  <c r="K5346" i="1" s="1"/>
  <c r="J5345" i="1"/>
  <c r="K5345" i="1" s="1"/>
  <c r="J5344" i="1"/>
  <c r="K5344" i="1" s="1"/>
  <c r="J5343" i="1"/>
  <c r="K5343" i="1" s="1"/>
  <c r="J5342" i="1"/>
  <c r="K5342" i="1" s="1"/>
  <c r="J5341" i="1"/>
  <c r="K5341" i="1" s="1"/>
  <c r="J5340" i="1"/>
  <c r="K5340" i="1" s="1"/>
  <c r="J5339" i="1"/>
  <c r="K5339" i="1" s="1"/>
  <c r="J5338" i="1"/>
  <c r="K5338" i="1" s="1"/>
  <c r="J5337" i="1"/>
  <c r="K5337" i="1" s="1"/>
  <c r="J5336" i="1"/>
  <c r="K5336" i="1" s="1"/>
  <c r="J5335" i="1"/>
  <c r="K5335" i="1" s="1"/>
  <c r="J5334" i="1"/>
  <c r="K5334" i="1" s="1"/>
  <c r="J5333" i="1"/>
  <c r="K5333" i="1" s="1"/>
  <c r="J5332" i="1"/>
  <c r="K5332" i="1" s="1"/>
  <c r="J5331" i="1"/>
  <c r="K5331" i="1" s="1"/>
  <c r="J5330" i="1"/>
  <c r="K5330" i="1" s="1"/>
  <c r="J5329" i="1"/>
  <c r="K5329" i="1" s="1"/>
  <c r="J5328" i="1"/>
  <c r="K5328" i="1" s="1"/>
  <c r="J5327" i="1"/>
  <c r="K5327" i="1" s="1"/>
  <c r="J5326" i="1"/>
  <c r="K5326" i="1" s="1"/>
  <c r="J5325" i="1"/>
  <c r="K5325" i="1" s="1"/>
  <c r="J5324" i="1"/>
  <c r="K5324" i="1" s="1"/>
  <c r="J5323" i="1"/>
  <c r="K5323" i="1" s="1"/>
  <c r="J5322" i="1"/>
  <c r="K5322" i="1" s="1"/>
  <c r="J5321" i="1"/>
  <c r="K5321" i="1" s="1"/>
  <c r="J5320" i="1"/>
  <c r="K5320" i="1" s="1"/>
  <c r="J5319" i="1"/>
  <c r="K5319" i="1" s="1"/>
  <c r="J5318" i="1"/>
  <c r="K5318" i="1" s="1"/>
  <c r="J5317" i="1"/>
  <c r="K5317" i="1" s="1"/>
  <c r="J5316" i="1"/>
  <c r="K5316" i="1" s="1"/>
  <c r="J5315" i="1"/>
  <c r="K5315" i="1" s="1"/>
  <c r="J5314" i="1"/>
  <c r="K5314" i="1" s="1"/>
  <c r="J5313" i="1"/>
  <c r="K5313" i="1" s="1"/>
  <c r="J5312" i="1"/>
  <c r="K5312" i="1" s="1"/>
  <c r="J5311" i="1"/>
  <c r="K5311" i="1" s="1"/>
  <c r="J5310" i="1"/>
  <c r="K5310" i="1" s="1"/>
  <c r="J5309" i="1"/>
  <c r="K5309" i="1" s="1"/>
  <c r="J5308" i="1"/>
  <c r="K5308" i="1" s="1"/>
  <c r="J5307" i="1"/>
  <c r="K5307" i="1" s="1"/>
  <c r="J5306" i="1"/>
  <c r="K5306" i="1" s="1"/>
  <c r="J5305" i="1"/>
  <c r="K5305" i="1" s="1"/>
  <c r="J5304" i="1"/>
  <c r="K5304" i="1" s="1"/>
  <c r="J5303" i="1"/>
  <c r="K5303" i="1" s="1"/>
  <c r="J5302" i="1"/>
  <c r="K5302" i="1" s="1"/>
  <c r="J5301" i="1"/>
  <c r="K5301" i="1" s="1"/>
  <c r="J5300" i="1"/>
  <c r="K5300" i="1" s="1"/>
  <c r="J5299" i="1"/>
  <c r="K5299" i="1" s="1"/>
  <c r="J5298" i="1"/>
  <c r="K5298" i="1" s="1"/>
  <c r="J5297" i="1"/>
  <c r="K5297" i="1" s="1"/>
  <c r="J5296" i="1"/>
  <c r="K5296" i="1" s="1"/>
  <c r="J5295" i="1"/>
  <c r="K5295" i="1" s="1"/>
  <c r="J5294" i="1"/>
  <c r="K5294" i="1" s="1"/>
  <c r="J5293" i="1"/>
  <c r="K5293" i="1" s="1"/>
  <c r="J5292" i="1"/>
  <c r="K5292" i="1" s="1"/>
  <c r="J5291" i="1"/>
  <c r="K5291" i="1" s="1"/>
  <c r="J5290" i="1"/>
  <c r="K5290" i="1" s="1"/>
  <c r="J5289" i="1"/>
  <c r="K5289" i="1" s="1"/>
  <c r="J5288" i="1"/>
  <c r="K5288" i="1" s="1"/>
  <c r="J5287" i="1"/>
  <c r="K5287" i="1" s="1"/>
  <c r="J5286" i="1"/>
  <c r="K5286" i="1" s="1"/>
  <c r="J5285" i="1"/>
  <c r="K5285" i="1" s="1"/>
  <c r="J5284" i="1"/>
  <c r="K5284" i="1" s="1"/>
  <c r="J5283" i="1"/>
  <c r="K5283" i="1" s="1"/>
  <c r="J5282" i="1"/>
  <c r="K5282" i="1" s="1"/>
  <c r="J5281" i="1"/>
  <c r="K5281" i="1" s="1"/>
  <c r="J5280" i="1"/>
  <c r="K5280" i="1" s="1"/>
  <c r="J5279" i="1"/>
  <c r="K5279" i="1" s="1"/>
  <c r="H5644" i="1"/>
  <c r="H5643" i="1"/>
  <c r="H5642" i="1"/>
  <c r="H5641" i="1"/>
  <c r="H5640" i="1"/>
  <c r="H5639" i="1"/>
  <c r="H5638" i="1"/>
  <c r="H5637" i="1"/>
  <c r="H5636" i="1"/>
  <c r="H5635" i="1"/>
  <c r="H5634" i="1"/>
  <c r="H5633" i="1"/>
  <c r="H5632" i="1"/>
  <c r="H5631" i="1"/>
  <c r="H5630" i="1"/>
  <c r="H5629" i="1"/>
  <c r="H5628" i="1"/>
  <c r="H5627" i="1"/>
  <c r="H5626" i="1"/>
  <c r="H5625" i="1"/>
  <c r="H5624" i="1"/>
  <c r="H5623" i="1"/>
  <c r="H5622" i="1"/>
  <c r="H5621" i="1"/>
  <c r="H5620" i="1"/>
  <c r="H5619" i="1"/>
  <c r="H5618" i="1"/>
  <c r="H5617" i="1"/>
  <c r="H5616" i="1"/>
  <c r="H5615" i="1"/>
  <c r="H5614" i="1"/>
  <c r="H5613" i="1"/>
  <c r="H5612" i="1"/>
  <c r="H5611" i="1"/>
  <c r="H5610" i="1"/>
  <c r="H5609" i="1"/>
  <c r="H5608" i="1"/>
  <c r="H5607" i="1"/>
  <c r="H5606" i="1"/>
  <c r="H5605" i="1"/>
  <c r="H5604" i="1"/>
  <c r="H5603" i="1"/>
  <c r="H5602" i="1"/>
  <c r="H5601" i="1"/>
  <c r="H5600" i="1"/>
  <c r="H5599" i="1"/>
  <c r="H5598" i="1"/>
  <c r="H5597" i="1"/>
  <c r="H5596" i="1"/>
  <c r="H5595" i="1"/>
  <c r="H5594" i="1"/>
  <c r="H5593" i="1"/>
  <c r="H5592" i="1"/>
  <c r="H5591" i="1"/>
  <c r="H5590" i="1"/>
  <c r="H5589" i="1"/>
  <c r="H5588" i="1"/>
  <c r="H5587" i="1"/>
  <c r="H5586" i="1"/>
  <c r="H5585" i="1"/>
  <c r="H5584" i="1"/>
  <c r="H5583" i="1"/>
  <c r="H5582" i="1"/>
  <c r="H5581" i="1"/>
  <c r="H5580" i="1"/>
  <c r="H5579" i="1"/>
  <c r="H5578" i="1"/>
  <c r="H5577" i="1"/>
  <c r="H5576" i="1"/>
  <c r="H5575" i="1"/>
  <c r="H5574" i="1"/>
  <c r="H5573" i="1"/>
  <c r="H5572" i="1"/>
  <c r="H5571" i="1"/>
  <c r="H5570" i="1"/>
  <c r="H5569" i="1"/>
  <c r="H5568" i="1"/>
  <c r="H5567" i="1"/>
  <c r="H5566" i="1"/>
  <c r="H5565" i="1"/>
  <c r="H5564" i="1"/>
  <c r="H5563" i="1"/>
  <c r="H5562" i="1"/>
  <c r="H5561" i="1"/>
  <c r="H5560" i="1"/>
  <c r="H5559" i="1"/>
  <c r="H5558" i="1"/>
  <c r="H5557" i="1"/>
  <c r="H5556" i="1"/>
  <c r="H5555" i="1"/>
  <c r="H5554" i="1"/>
  <c r="H5553" i="1"/>
  <c r="H5552" i="1"/>
  <c r="H5551" i="1"/>
  <c r="H5550" i="1"/>
  <c r="H5549" i="1"/>
  <c r="H5548" i="1"/>
  <c r="H5547" i="1"/>
  <c r="H5546" i="1"/>
  <c r="H5545" i="1"/>
  <c r="H5544" i="1"/>
  <c r="H5543" i="1"/>
  <c r="H5542" i="1"/>
  <c r="H5541" i="1"/>
  <c r="H5540" i="1"/>
  <c r="H5539" i="1"/>
  <c r="H5538" i="1"/>
  <c r="H5537" i="1"/>
  <c r="H5536" i="1"/>
  <c r="H5535" i="1"/>
  <c r="H5534" i="1"/>
  <c r="H5533" i="1"/>
  <c r="H5532" i="1"/>
  <c r="H5531" i="1"/>
  <c r="H5530" i="1"/>
  <c r="H5529" i="1"/>
  <c r="H5528" i="1"/>
  <c r="H5527" i="1"/>
  <c r="H5526" i="1"/>
  <c r="H5525" i="1"/>
  <c r="H5524" i="1"/>
  <c r="H5523" i="1"/>
  <c r="H5522" i="1"/>
  <c r="H5521" i="1"/>
  <c r="H5520" i="1"/>
  <c r="H5519" i="1"/>
  <c r="H5518" i="1"/>
  <c r="H5517" i="1"/>
  <c r="H5516" i="1"/>
  <c r="H5515" i="1"/>
  <c r="H5514" i="1"/>
  <c r="H5513" i="1"/>
  <c r="H5512" i="1"/>
  <c r="H5511" i="1"/>
  <c r="H5510" i="1"/>
  <c r="H5509" i="1"/>
  <c r="H5508" i="1"/>
  <c r="H5507" i="1"/>
  <c r="H5506" i="1"/>
  <c r="H5505" i="1"/>
  <c r="H5504" i="1"/>
  <c r="H5503" i="1"/>
  <c r="H5502" i="1"/>
  <c r="H5501" i="1"/>
  <c r="H5500" i="1"/>
  <c r="H5499" i="1"/>
  <c r="H5498" i="1"/>
  <c r="H5497" i="1"/>
  <c r="H5496" i="1"/>
  <c r="H5495" i="1"/>
  <c r="H5494" i="1"/>
  <c r="H5493" i="1"/>
  <c r="H5492" i="1"/>
  <c r="H5491" i="1"/>
  <c r="H5490" i="1"/>
  <c r="H5489" i="1"/>
  <c r="H5488" i="1"/>
  <c r="H5487" i="1"/>
  <c r="H5486" i="1"/>
  <c r="H5485" i="1"/>
  <c r="H5484" i="1"/>
  <c r="H5483" i="1"/>
  <c r="H5482" i="1"/>
  <c r="H5481" i="1"/>
  <c r="H5480" i="1"/>
  <c r="H5479" i="1"/>
  <c r="H5478" i="1"/>
  <c r="H5477" i="1"/>
  <c r="H5476" i="1"/>
  <c r="H5475" i="1"/>
  <c r="H5474" i="1"/>
  <c r="H5473" i="1"/>
  <c r="H5472" i="1"/>
  <c r="H5471" i="1"/>
  <c r="H5470" i="1"/>
  <c r="H5469" i="1"/>
  <c r="H5468" i="1"/>
  <c r="H5467" i="1"/>
  <c r="H5466" i="1"/>
  <c r="H5465" i="1"/>
  <c r="H5464" i="1"/>
  <c r="H5463" i="1"/>
  <c r="H5462" i="1"/>
  <c r="H5461" i="1"/>
  <c r="H5460" i="1"/>
  <c r="H5459" i="1"/>
  <c r="H5458" i="1"/>
  <c r="H5457" i="1"/>
  <c r="H5456" i="1"/>
  <c r="H5455" i="1"/>
  <c r="H5454" i="1"/>
  <c r="H5453" i="1"/>
  <c r="H5452" i="1"/>
  <c r="H5451" i="1"/>
  <c r="H5450" i="1"/>
  <c r="H5449" i="1"/>
  <c r="H5448" i="1"/>
  <c r="H5447" i="1"/>
  <c r="H5446" i="1"/>
  <c r="H5445" i="1"/>
  <c r="H5444" i="1"/>
  <c r="H5443" i="1"/>
  <c r="H5442" i="1"/>
  <c r="H5441" i="1"/>
  <c r="H5440" i="1"/>
  <c r="H5439" i="1"/>
  <c r="H5438" i="1"/>
  <c r="H5437" i="1"/>
  <c r="H5436" i="1"/>
  <c r="H5435" i="1"/>
  <c r="H5434" i="1"/>
  <c r="H5433" i="1"/>
  <c r="H5432" i="1"/>
  <c r="H5431" i="1"/>
  <c r="H5430" i="1"/>
  <c r="H5429" i="1"/>
  <c r="H5428" i="1"/>
  <c r="H5427" i="1"/>
  <c r="H5426" i="1"/>
  <c r="H5425" i="1"/>
  <c r="H5424" i="1"/>
  <c r="H5423" i="1"/>
  <c r="H5422" i="1"/>
  <c r="H5421" i="1"/>
  <c r="H5420" i="1"/>
  <c r="H5419" i="1"/>
  <c r="H5418" i="1"/>
  <c r="H5417" i="1"/>
  <c r="H5416" i="1"/>
  <c r="H5415" i="1"/>
  <c r="H5414" i="1"/>
  <c r="H5413" i="1"/>
  <c r="H5412" i="1"/>
  <c r="H5411" i="1"/>
  <c r="H5410" i="1"/>
  <c r="H5409" i="1"/>
  <c r="H5408" i="1"/>
  <c r="H5407" i="1"/>
  <c r="H5406" i="1"/>
  <c r="H5405" i="1"/>
  <c r="H5404" i="1"/>
  <c r="H5403" i="1"/>
  <c r="H5402" i="1"/>
  <c r="H5401" i="1"/>
  <c r="H5400" i="1"/>
  <c r="H5399" i="1"/>
  <c r="H5398" i="1"/>
  <c r="H5397" i="1"/>
  <c r="H5396" i="1"/>
  <c r="H5395" i="1"/>
  <c r="H5394" i="1"/>
  <c r="H5393" i="1"/>
  <c r="H5392" i="1"/>
  <c r="H5391" i="1"/>
  <c r="H5390" i="1"/>
  <c r="H5389" i="1"/>
  <c r="H5388" i="1"/>
  <c r="H5387" i="1"/>
  <c r="H5386" i="1"/>
  <c r="H5385" i="1"/>
  <c r="H5384" i="1"/>
  <c r="H5383" i="1"/>
  <c r="H5382" i="1"/>
  <c r="H5381" i="1"/>
  <c r="H5380" i="1"/>
  <c r="H5379" i="1"/>
  <c r="H5378" i="1"/>
  <c r="H5377" i="1"/>
  <c r="H5376" i="1"/>
  <c r="H5375" i="1"/>
  <c r="H5374" i="1"/>
  <c r="H5373" i="1"/>
  <c r="H5372" i="1"/>
  <c r="H5371" i="1"/>
  <c r="H5370" i="1"/>
  <c r="H5369" i="1"/>
  <c r="H5368" i="1"/>
  <c r="H5367" i="1"/>
  <c r="H5366" i="1"/>
  <c r="H5365" i="1"/>
  <c r="H5364" i="1"/>
  <c r="H5363" i="1"/>
  <c r="H5362" i="1"/>
  <c r="H5361" i="1"/>
  <c r="H5360" i="1"/>
  <c r="H5359" i="1"/>
  <c r="H5358" i="1"/>
  <c r="H5357" i="1"/>
  <c r="H5356" i="1"/>
  <c r="H5355" i="1"/>
  <c r="H5354" i="1"/>
  <c r="H5353" i="1"/>
  <c r="H5352" i="1"/>
  <c r="H5351" i="1"/>
  <c r="H5350" i="1"/>
  <c r="H5349" i="1"/>
  <c r="H5348" i="1"/>
  <c r="H5347" i="1"/>
  <c r="H5346" i="1"/>
  <c r="H5345" i="1"/>
  <c r="H5344" i="1"/>
  <c r="H5343" i="1"/>
  <c r="H5342" i="1"/>
  <c r="H5341" i="1"/>
  <c r="H5340" i="1"/>
  <c r="H5339" i="1"/>
  <c r="H5338" i="1"/>
  <c r="H5337" i="1"/>
  <c r="H5336" i="1"/>
  <c r="H5335" i="1"/>
  <c r="H5334" i="1"/>
  <c r="H5333" i="1"/>
  <c r="H5332" i="1"/>
  <c r="H5331" i="1"/>
  <c r="H5330" i="1"/>
  <c r="H5329" i="1"/>
  <c r="H5328" i="1"/>
  <c r="H5327" i="1"/>
  <c r="H5326" i="1"/>
  <c r="H5325" i="1"/>
  <c r="H5324" i="1"/>
  <c r="H5323" i="1"/>
  <c r="H5322" i="1"/>
  <c r="H5321" i="1"/>
  <c r="H5320" i="1"/>
  <c r="H5319" i="1"/>
  <c r="H5318" i="1"/>
  <c r="H5317" i="1"/>
  <c r="H5316" i="1"/>
  <c r="H5315" i="1"/>
  <c r="H5314" i="1"/>
  <c r="H5313" i="1"/>
  <c r="H5312" i="1"/>
  <c r="H5311" i="1"/>
  <c r="H5310" i="1"/>
  <c r="H5309" i="1"/>
  <c r="H5308" i="1"/>
  <c r="H5307" i="1"/>
  <c r="H5306" i="1"/>
  <c r="H5305" i="1"/>
  <c r="H5304" i="1"/>
  <c r="H5303" i="1"/>
  <c r="H5302" i="1"/>
  <c r="H5301" i="1"/>
  <c r="H5300" i="1"/>
  <c r="H5299" i="1"/>
  <c r="H5298" i="1"/>
  <c r="H5297" i="1"/>
  <c r="H5296" i="1"/>
  <c r="H5295" i="1"/>
  <c r="H5294" i="1"/>
  <c r="H5293" i="1"/>
  <c r="H5292" i="1"/>
  <c r="H5291" i="1"/>
  <c r="H5290" i="1"/>
  <c r="H5289" i="1"/>
  <c r="H5288" i="1"/>
  <c r="H5287" i="1"/>
  <c r="H5286" i="1"/>
  <c r="H5285" i="1"/>
  <c r="H5284" i="1"/>
  <c r="H5283" i="1"/>
  <c r="H5282" i="1"/>
  <c r="H5281" i="1"/>
  <c r="H5280" i="1"/>
  <c r="H5279" i="1"/>
  <c r="J5278" i="1"/>
  <c r="K5278" i="1" s="1"/>
  <c r="J5277" i="1"/>
  <c r="K5277" i="1" s="1"/>
  <c r="J5276" i="1"/>
  <c r="K5276" i="1" s="1"/>
  <c r="J5275" i="1"/>
  <c r="K5275" i="1" s="1"/>
  <c r="J5274" i="1"/>
  <c r="K5274" i="1" s="1"/>
  <c r="J5273" i="1"/>
  <c r="K5273" i="1" s="1"/>
  <c r="J5272" i="1"/>
  <c r="K5272" i="1" s="1"/>
  <c r="J5271" i="1"/>
  <c r="K5271" i="1" s="1"/>
  <c r="J5270" i="1"/>
  <c r="K5270" i="1" s="1"/>
  <c r="J5269" i="1"/>
  <c r="K5269" i="1" s="1"/>
  <c r="J5268" i="1"/>
  <c r="K5268" i="1" s="1"/>
  <c r="J5267" i="1"/>
  <c r="K5267" i="1" s="1"/>
  <c r="J5266" i="1"/>
  <c r="K5266" i="1" s="1"/>
  <c r="J5265" i="1"/>
  <c r="K5265" i="1" s="1"/>
  <c r="J5264" i="1"/>
  <c r="K5264" i="1" s="1"/>
  <c r="J5263" i="1"/>
  <c r="K5263" i="1" s="1"/>
  <c r="J5262" i="1"/>
  <c r="K5262" i="1" s="1"/>
  <c r="J5261" i="1"/>
  <c r="K5261" i="1" s="1"/>
  <c r="J5260" i="1"/>
  <c r="K5260" i="1" s="1"/>
  <c r="J5259" i="1"/>
  <c r="K5259" i="1" s="1"/>
  <c r="J5258" i="1"/>
  <c r="K5258" i="1" s="1"/>
  <c r="J5257" i="1"/>
  <c r="K5257" i="1" s="1"/>
  <c r="J5256" i="1"/>
  <c r="K5256" i="1" s="1"/>
  <c r="J5255" i="1"/>
  <c r="K5255" i="1" s="1"/>
  <c r="J5254" i="1"/>
  <c r="K5254" i="1" s="1"/>
  <c r="J5253" i="1"/>
  <c r="K5253" i="1" s="1"/>
  <c r="J5252" i="1"/>
  <c r="K5252" i="1" s="1"/>
  <c r="J5251" i="1"/>
  <c r="K5251" i="1" s="1"/>
  <c r="J5250" i="1"/>
  <c r="K5250" i="1" s="1"/>
  <c r="J5249" i="1"/>
  <c r="K5249" i="1" s="1"/>
  <c r="J5248" i="1"/>
  <c r="K5248" i="1" s="1"/>
  <c r="J5247" i="1"/>
  <c r="K5247" i="1" s="1"/>
  <c r="J5246" i="1"/>
  <c r="K5246" i="1" s="1"/>
  <c r="J5245" i="1"/>
  <c r="K5245" i="1" s="1"/>
  <c r="J5244" i="1"/>
  <c r="K5244" i="1" s="1"/>
  <c r="J5243" i="1"/>
  <c r="K5243" i="1" s="1"/>
  <c r="J5242" i="1"/>
  <c r="K5242" i="1" s="1"/>
  <c r="J5241" i="1"/>
  <c r="K5241" i="1" s="1"/>
  <c r="J5240" i="1"/>
  <c r="K5240" i="1" s="1"/>
  <c r="J5239" i="1"/>
  <c r="K5239" i="1" s="1"/>
  <c r="J5238" i="1"/>
  <c r="K5238" i="1" s="1"/>
  <c r="J5237" i="1"/>
  <c r="K5237" i="1" s="1"/>
  <c r="J5236" i="1"/>
  <c r="K5236" i="1" s="1"/>
  <c r="J5235" i="1"/>
  <c r="K5235" i="1" s="1"/>
  <c r="J5234" i="1"/>
  <c r="K5234" i="1" s="1"/>
  <c r="J5233" i="1"/>
  <c r="K5233" i="1" s="1"/>
  <c r="J5232" i="1"/>
  <c r="K5232" i="1" s="1"/>
  <c r="J5231" i="1"/>
  <c r="K5231" i="1" s="1"/>
  <c r="J5230" i="1"/>
  <c r="K5230" i="1" s="1"/>
  <c r="J5229" i="1"/>
  <c r="K5229" i="1" s="1"/>
  <c r="J5228" i="1"/>
  <c r="K5228" i="1" s="1"/>
  <c r="J5227" i="1"/>
  <c r="K5227" i="1" s="1"/>
  <c r="J5226" i="1"/>
  <c r="K5226" i="1" s="1"/>
  <c r="J5225" i="1"/>
  <c r="K5225" i="1" s="1"/>
  <c r="J5224" i="1"/>
  <c r="K5224" i="1" s="1"/>
  <c r="J5223" i="1"/>
  <c r="K5223" i="1" s="1"/>
  <c r="J5222" i="1"/>
  <c r="K5222" i="1" s="1"/>
  <c r="J5221" i="1"/>
  <c r="K5221" i="1" s="1"/>
  <c r="J5220" i="1"/>
  <c r="K5220" i="1" s="1"/>
  <c r="J5219" i="1"/>
  <c r="K5219" i="1" s="1"/>
  <c r="J5218" i="1"/>
  <c r="K5218" i="1" s="1"/>
  <c r="J5217" i="1"/>
  <c r="K5217" i="1" s="1"/>
  <c r="J5216" i="1"/>
  <c r="K5216" i="1" s="1"/>
  <c r="J5215" i="1"/>
  <c r="K5215" i="1" s="1"/>
  <c r="J5214" i="1"/>
  <c r="K5214" i="1" s="1"/>
  <c r="J5213" i="1"/>
  <c r="K5213" i="1" s="1"/>
  <c r="J5212" i="1"/>
  <c r="K5212" i="1" s="1"/>
  <c r="J5211" i="1"/>
  <c r="K5211" i="1" s="1"/>
  <c r="J5210" i="1"/>
  <c r="K5210" i="1" s="1"/>
  <c r="J5209" i="1"/>
  <c r="K5209" i="1" s="1"/>
  <c r="J5208" i="1"/>
  <c r="K5208" i="1" s="1"/>
  <c r="J5207" i="1"/>
  <c r="K5207" i="1" s="1"/>
  <c r="J5206" i="1"/>
  <c r="K5206" i="1" s="1"/>
  <c r="J5205" i="1"/>
  <c r="K5205" i="1" s="1"/>
  <c r="J5204" i="1"/>
  <c r="K5204" i="1" s="1"/>
  <c r="J5203" i="1"/>
  <c r="K5203" i="1" s="1"/>
  <c r="J5202" i="1"/>
  <c r="K5202" i="1" s="1"/>
  <c r="J5201" i="1"/>
  <c r="K5201" i="1" s="1"/>
  <c r="J5200" i="1"/>
  <c r="K5200" i="1" s="1"/>
  <c r="J5199" i="1"/>
  <c r="K5199" i="1" s="1"/>
  <c r="J5198" i="1"/>
  <c r="K5198" i="1" s="1"/>
  <c r="J5197" i="1"/>
  <c r="K5197" i="1" s="1"/>
  <c r="J5196" i="1"/>
  <c r="K5196" i="1" s="1"/>
  <c r="J5195" i="1"/>
  <c r="K5195" i="1" s="1"/>
  <c r="J5194" i="1"/>
  <c r="K5194" i="1" s="1"/>
  <c r="J5193" i="1"/>
  <c r="K5193" i="1" s="1"/>
  <c r="J5192" i="1"/>
  <c r="K5192" i="1" s="1"/>
  <c r="J5191" i="1"/>
  <c r="K5191" i="1" s="1"/>
  <c r="J5190" i="1"/>
  <c r="K5190" i="1" s="1"/>
  <c r="J5189" i="1"/>
  <c r="K5189" i="1" s="1"/>
  <c r="J5188" i="1"/>
  <c r="K5188" i="1" s="1"/>
  <c r="J5187" i="1"/>
  <c r="K5187" i="1" s="1"/>
  <c r="J5186" i="1"/>
  <c r="K5186" i="1" s="1"/>
  <c r="J5185" i="1"/>
  <c r="K5185" i="1" s="1"/>
  <c r="J5184" i="1"/>
  <c r="K5184" i="1" s="1"/>
  <c r="J5183" i="1"/>
  <c r="K5183" i="1" s="1"/>
  <c r="J5182" i="1"/>
  <c r="K5182" i="1" s="1"/>
  <c r="J5181" i="1"/>
  <c r="K5181" i="1" s="1"/>
  <c r="J5180" i="1"/>
  <c r="K5180" i="1" s="1"/>
  <c r="J5179" i="1"/>
  <c r="K5179" i="1" s="1"/>
  <c r="J5178" i="1"/>
  <c r="K5178" i="1" s="1"/>
  <c r="J5177" i="1"/>
  <c r="K5177" i="1" s="1"/>
  <c r="J5176" i="1"/>
  <c r="K5176" i="1" s="1"/>
  <c r="J5175" i="1"/>
  <c r="K5175" i="1" s="1"/>
  <c r="J5174" i="1"/>
  <c r="K5174" i="1" s="1"/>
  <c r="J5173" i="1"/>
  <c r="K5173" i="1" s="1"/>
  <c r="J5172" i="1"/>
  <c r="K5172" i="1" s="1"/>
  <c r="J5171" i="1"/>
  <c r="K5171" i="1" s="1"/>
  <c r="J5170" i="1"/>
  <c r="K5170" i="1" s="1"/>
  <c r="J5169" i="1"/>
  <c r="K5169" i="1" s="1"/>
  <c r="J5168" i="1"/>
  <c r="K5168" i="1" s="1"/>
  <c r="J5167" i="1"/>
  <c r="K5167" i="1" s="1"/>
  <c r="J5166" i="1"/>
  <c r="K5166" i="1" s="1"/>
  <c r="J5165" i="1"/>
  <c r="K5165" i="1" s="1"/>
  <c r="J5164" i="1"/>
  <c r="K5164" i="1" s="1"/>
  <c r="J5163" i="1"/>
  <c r="K5163" i="1" s="1"/>
  <c r="J5162" i="1"/>
  <c r="K5162" i="1" s="1"/>
  <c r="J5161" i="1"/>
  <c r="K5161" i="1" s="1"/>
  <c r="J5160" i="1"/>
  <c r="K5160" i="1" s="1"/>
  <c r="J5159" i="1"/>
  <c r="K5159" i="1" s="1"/>
  <c r="J5158" i="1"/>
  <c r="K5158" i="1" s="1"/>
  <c r="J5157" i="1"/>
  <c r="K5157" i="1" s="1"/>
  <c r="J5156" i="1"/>
  <c r="K5156" i="1" s="1"/>
  <c r="J5155" i="1"/>
  <c r="K5155" i="1" s="1"/>
  <c r="J5154" i="1"/>
  <c r="K5154" i="1" s="1"/>
  <c r="J5153" i="1"/>
  <c r="K5153" i="1" s="1"/>
  <c r="J5152" i="1"/>
  <c r="K5152" i="1" s="1"/>
  <c r="J5151" i="1"/>
  <c r="K5151" i="1" s="1"/>
  <c r="J5150" i="1"/>
  <c r="K5150" i="1" s="1"/>
  <c r="J5149" i="1"/>
  <c r="K5149" i="1" s="1"/>
  <c r="J5148" i="1"/>
  <c r="K5148" i="1" s="1"/>
  <c r="J5147" i="1"/>
  <c r="K5147" i="1" s="1"/>
  <c r="J5146" i="1"/>
  <c r="K5146" i="1" s="1"/>
  <c r="J5145" i="1"/>
  <c r="K5145" i="1" s="1"/>
  <c r="J5144" i="1"/>
  <c r="K5144" i="1" s="1"/>
  <c r="J5143" i="1"/>
  <c r="K5143" i="1" s="1"/>
  <c r="J5142" i="1"/>
  <c r="K5142" i="1" s="1"/>
  <c r="J5141" i="1"/>
  <c r="K5141" i="1" s="1"/>
  <c r="J5140" i="1"/>
  <c r="K5140" i="1" s="1"/>
  <c r="J5139" i="1"/>
  <c r="K5139" i="1" s="1"/>
  <c r="J5138" i="1"/>
  <c r="K5138" i="1" s="1"/>
  <c r="J5137" i="1"/>
  <c r="K5137" i="1" s="1"/>
  <c r="J5136" i="1"/>
  <c r="K5136" i="1" s="1"/>
  <c r="J5135" i="1"/>
  <c r="K5135" i="1" s="1"/>
  <c r="J5134" i="1"/>
  <c r="K5134" i="1" s="1"/>
  <c r="J5133" i="1"/>
  <c r="K5133" i="1" s="1"/>
  <c r="J5132" i="1"/>
  <c r="K5132" i="1" s="1"/>
  <c r="J5131" i="1"/>
  <c r="K5131" i="1" s="1"/>
  <c r="J5130" i="1"/>
  <c r="K5130" i="1" s="1"/>
  <c r="J5129" i="1"/>
  <c r="K5129" i="1" s="1"/>
  <c r="J5128" i="1"/>
  <c r="K5128" i="1" s="1"/>
  <c r="J5127" i="1"/>
  <c r="K5127" i="1" s="1"/>
  <c r="J5126" i="1"/>
  <c r="K5126" i="1" s="1"/>
  <c r="J5125" i="1"/>
  <c r="K5125" i="1" s="1"/>
  <c r="J5124" i="1"/>
  <c r="K5124" i="1" s="1"/>
  <c r="J5123" i="1"/>
  <c r="K5123" i="1" s="1"/>
  <c r="J5122" i="1"/>
  <c r="K5122" i="1" s="1"/>
  <c r="J5121" i="1"/>
  <c r="K5121" i="1" s="1"/>
  <c r="J5120" i="1"/>
  <c r="K5120" i="1" s="1"/>
  <c r="J5119" i="1"/>
  <c r="K5119" i="1" s="1"/>
  <c r="J5118" i="1"/>
  <c r="K5118" i="1" s="1"/>
  <c r="J5117" i="1"/>
  <c r="K5117" i="1" s="1"/>
  <c r="J5116" i="1"/>
  <c r="K5116" i="1" s="1"/>
  <c r="J5115" i="1"/>
  <c r="K5115" i="1" s="1"/>
  <c r="J5114" i="1"/>
  <c r="K5114" i="1" s="1"/>
  <c r="J5113" i="1"/>
  <c r="K5113" i="1" s="1"/>
  <c r="J5112" i="1"/>
  <c r="K5112" i="1" s="1"/>
  <c r="J5111" i="1"/>
  <c r="K5111" i="1" s="1"/>
  <c r="J5110" i="1"/>
  <c r="K5110" i="1" s="1"/>
  <c r="J5109" i="1"/>
  <c r="K5109" i="1" s="1"/>
  <c r="J5108" i="1"/>
  <c r="K5108" i="1" s="1"/>
  <c r="J5107" i="1"/>
  <c r="K5107" i="1" s="1"/>
  <c r="J5106" i="1"/>
  <c r="K5106" i="1" s="1"/>
  <c r="J5105" i="1"/>
  <c r="K5105" i="1" s="1"/>
  <c r="J5104" i="1"/>
  <c r="K5104" i="1" s="1"/>
  <c r="J5103" i="1"/>
  <c r="K5103" i="1" s="1"/>
  <c r="J5102" i="1"/>
  <c r="K5102" i="1" s="1"/>
  <c r="J5101" i="1"/>
  <c r="K5101" i="1" s="1"/>
  <c r="J5100" i="1"/>
  <c r="K5100" i="1" s="1"/>
  <c r="J5099" i="1"/>
  <c r="K5099" i="1" s="1"/>
  <c r="J5098" i="1"/>
  <c r="K5098" i="1" s="1"/>
  <c r="J5097" i="1"/>
  <c r="K5097" i="1" s="1"/>
  <c r="J5096" i="1"/>
  <c r="K5096" i="1" s="1"/>
  <c r="J5095" i="1"/>
  <c r="K5095" i="1" s="1"/>
  <c r="J5094" i="1"/>
  <c r="K5094" i="1" s="1"/>
  <c r="J5093" i="1"/>
  <c r="K5093" i="1" s="1"/>
  <c r="J5092" i="1"/>
  <c r="K5092" i="1" s="1"/>
  <c r="J5091" i="1"/>
  <c r="K5091" i="1" s="1"/>
  <c r="J5090" i="1"/>
  <c r="K5090" i="1" s="1"/>
  <c r="J5089" i="1"/>
  <c r="K5089" i="1" s="1"/>
  <c r="J5088" i="1"/>
  <c r="K5088" i="1" s="1"/>
  <c r="J5087" i="1"/>
  <c r="K5087" i="1" s="1"/>
  <c r="J5086" i="1"/>
  <c r="K5086" i="1" s="1"/>
  <c r="J5085" i="1"/>
  <c r="K5085" i="1" s="1"/>
  <c r="J5084" i="1"/>
  <c r="K5084" i="1" s="1"/>
  <c r="J5083" i="1"/>
  <c r="K5083" i="1" s="1"/>
  <c r="J5082" i="1"/>
  <c r="K5082" i="1" s="1"/>
  <c r="J5081" i="1"/>
  <c r="K5081" i="1" s="1"/>
  <c r="J5080" i="1"/>
  <c r="K5080" i="1" s="1"/>
  <c r="J5079" i="1"/>
  <c r="K5079" i="1" s="1"/>
  <c r="J5078" i="1"/>
  <c r="K5078" i="1" s="1"/>
  <c r="J5077" i="1"/>
  <c r="K5077" i="1" s="1"/>
  <c r="J5076" i="1"/>
  <c r="K5076" i="1" s="1"/>
  <c r="J5075" i="1"/>
  <c r="K5075" i="1" s="1"/>
  <c r="J5074" i="1"/>
  <c r="K5074" i="1" s="1"/>
  <c r="J5073" i="1"/>
  <c r="K5073" i="1" s="1"/>
  <c r="J5072" i="1"/>
  <c r="K5072" i="1" s="1"/>
  <c r="J5071" i="1"/>
  <c r="K5071" i="1" s="1"/>
  <c r="J5070" i="1"/>
  <c r="K5070" i="1" s="1"/>
  <c r="J5069" i="1"/>
  <c r="K5069" i="1" s="1"/>
  <c r="J5068" i="1"/>
  <c r="K5068" i="1" s="1"/>
  <c r="J5067" i="1"/>
  <c r="K5067" i="1" s="1"/>
  <c r="J5066" i="1"/>
  <c r="K5066" i="1" s="1"/>
  <c r="J5065" i="1"/>
  <c r="K5065" i="1" s="1"/>
  <c r="J5064" i="1"/>
  <c r="K5064" i="1" s="1"/>
  <c r="J5063" i="1"/>
  <c r="K5063" i="1" s="1"/>
  <c r="J5062" i="1"/>
  <c r="K5062" i="1" s="1"/>
  <c r="J5061" i="1"/>
  <c r="K5061" i="1" s="1"/>
  <c r="J5060" i="1"/>
  <c r="K5060" i="1" s="1"/>
  <c r="J5059" i="1"/>
  <c r="K5059" i="1" s="1"/>
  <c r="J5058" i="1"/>
  <c r="K5058" i="1" s="1"/>
  <c r="J5057" i="1"/>
  <c r="K5057" i="1" s="1"/>
  <c r="J5056" i="1"/>
  <c r="K5056" i="1" s="1"/>
  <c r="J5055" i="1"/>
  <c r="K5055" i="1" s="1"/>
  <c r="J5054" i="1"/>
  <c r="K5054" i="1" s="1"/>
  <c r="J5053" i="1"/>
  <c r="K5053" i="1" s="1"/>
  <c r="J5052" i="1"/>
  <c r="K5052" i="1" s="1"/>
  <c r="J5051" i="1"/>
  <c r="K5051" i="1" s="1"/>
  <c r="J5050" i="1"/>
  <c r="K5050" i="1" s="1"/>
  <c r="J5049" i="1"/>
  <c r="K5049" i="1" s="1"/>
  <c r="J5048" i="1"/>
  <c r="K5048" i="1" s="1"/>
  <c r="J5047" i="1"/>
  <c r="K5047" i="1" s="1"/>
  <c r="J5046" i="1"/>
  <c r="K5046" i="1" s="1"/>
  <c r="J5045" i="1"/>
  <c r="K5045" i="1" s="1"/>
  <c r="J5044" i="1"/>
  <c r="K5044" i="1" s="1"/>
  <c r="J5043" i="1"/>
  <c r="K5043" i="1" s="1"/>
  <c r="J5042" i="1"/>
  <c r="K5042" i="1" s="1"/>
  <c r="J5041" i="1"/>
  <c r="K5041" i="1" s="1"/>
  <c r="J5040" i="1"/>
  <c r="K5040" i="1" s="1"/>
  <c r="J5039" i="1"/>
  <c r="K5039" i="1" s="1"/>
  <c r="J5038" i="1"/>
  <c r="K5038" i="1" s="1"/>
  <c r="J5037" i="1"/>
  <c r="K5037" i="1" s="1"/>
  <c r="J5036" i="1"/>
  <c r="K5036" i="1" s="1"/>
  <c r="J5035" i="1"/>
  <c r="K5035" i="1" s="1"/>
  <c r="J5034" i="1"/>
  <c r="K5034" i="1" s="1"/>
  <c r="J5033" i="1"/>
  <c r="K5033" i="1" s="1"/>
  <c r="J5032" i="1"/>
  <c r="K5032" i="1" s="1"/>
  <c r="J5031" i="1"/>
  <c r="K5031" i="1" s="1"/>
  <c r="J5030" i="1"/>
  <c r="K5030" i="1" s="1"/>
  <c r="J5029" i="1"/>
  <c r="K5029" i="1" s="1"/>
  <c r="J5028" i="1"/>
  <c r="K5028" i="1" s="1"/>
  <c r="J5027" i="1"/>
  <c r="K5027" i="1" s="1"/>
  <c r="J5026" i="1"/>
  <c r="K5026" i="1" s="1"/>
  <c r="J5025" i="1"/>
  <c r="K5025" i="1" s="1"/>
  <c r="J5024" i="1"/>
  <c r="K5024" i="1" s="1"/>
  <c r="J5023" i="1"/>
  <c r="K5023" i="1" s="1"/>
  <c r="J5022" i="1"/>
  <c r="K5022" i="1" s="1"/>
  <c r="J5021" i="1"/>
  <c r="K5021" i="1" s="1"/>
  <c r="J5020" i="1"/>
  <c r="K5020" i="1" s="1"/>
  <c r="J5019" i="1"/>
  <c r="K5019" i="1" s="1"/>
  <c r="J5018" i="1"/>
  <c r="K5018" i="1" s="1"/>
  <c r="J5017" i="1"/>
  <c r="K5017" i="1" s="1"/>
  <c r="J5016" i="1"/>
  <c r="K5016" i="1" s="1"/>
  <c r="J5015" i="1"/>
  <c r="K5015" i="1" s="1"/>
  <c r="J5014" i="1"/>
  <c r="K5014" i="1" s="1"/>
  <c r="J5013" i="1"/>
  <c r="K5013" i="1" s="1"/>
  <c r="J5012" i="1"/>
  <c r="K5012" i="1" s="1"/>
  <c r="J5011" i="1"/>
  <c r="K5011" i="1" s="1"/>
  <c r="J5010" i="1"/>
  <c r="K5010" i="1" s="1"/>
  <c r="J5009" i="1"/>
  <c r="K5009" i="1" s="1"/>
  <c r="J5008" i="1"/>
  <c r="K5008" i="1" s="1"/>
  <c r="J5007" i="1"/>
  <c r="K5007" i="1" s="1"/>
  <c r="J5006" i="1"/>
  <c r="K5006" i="1" s="1"/>
  <c r="J5005" i="1"/>
  <c r="K5005" i="1" s="1"/>
  <c r="J5004" i="1"/>
  <c r="K5004" i="1" s="1"/>
  <c r="J5003" i="1"/>
  <c r="K5003" i="1" s="1"/>
  <c r="J5002" i="1"/>
  <c r="K5002" i="1" s="1"/>
  <c r="J5001" i="1"/>
  <c r="K5001" i="1" s="1"/>
  <c r="J5000" i="1"/>
  <c r="K5000" i="1" s="1"/>
  <c r="J4999" i="1"/>
  <c r="K4999" i="1" s="1"/>
  <c r="J4998" i="1"/>
  <c r="K4998" i="1" s="1"/>
  <c r="J4997" i="1"/>
  <c r="K4997" i="1" s="1"/>
  <c r="J4996" i="1"/>
  <c r="K4996" i="1" s="1"/>
  <c r="J4995" i="1"/>
  <c r="K4995" i="1" s="1"/>
  <c r="J4994" i="1"/>
  <c r="K4994" i="1" s="1"/>
  <c r="J4993" i="1"/>
  <c r="K4993" i="1" s="1"/>
  <c r="J4992" i="1"/>
  <c r="K4992" i="1" s="1"/>
  <c r="J4991" i="1"/>
  <c r="K4991" i="1" s="1"/>
  <c r="J4990" i="1"/>
  <c r="K4990" i="1" s="1"/>
  <c r="J4989" i="1"/>
  <c r="K4989" i="1" s="1"/>
  <c r="J4988" i="1"/>
  <c r="K4988" i="1" s="1"/>
  <c r="J4987" i="1"/>
  <c r="K4987" i="1" s="1"/>
  <c r="J4986" i="1"/>
  <c r="K4986" i="1" s="1"/>
  <c r="J4985" i="1"/>
  <c r="K4985" i="1" s="1"/>
  <c r="J4984" i="1"/>
  <c r="K4984" i="1" s="1"/>
  <c r="J4983" i="1"/>
  <c r="K4983" i="1" s="1"/>
  <c r="J4982" i="1"/>
  <c r="K4982" i="1" s="1"/>
  <c r="J4981" i="1"/>
  <c r="K4981" i="1" s="1"/>
  <c r="J4980" i="1"/>
  <c r="K4980" i="1" s="1"/>
  <c r="H5278" i="1"/>
  <c r="H5277" i="1"/>
  <c r="H5276" i="1"/>
  <c r="H5275" i="1"/>
  <c r="H5274" i="1"/>
  <c r="H5273" i="1"/>
  <c r="H5272" i="1"/>
  <c r="H5271" i="1"/>
  <c r="H5270" i="1"/>
  <c r="H5269" i="1"/>
  <c r="H5268" i="1"/>
  <c r="H5267" i="1"/>
  <c r="H5266" i="1"/>
  <c r="H5265" i="1"/>
  <c r="H5264" i="1"/>
  <c r="H5263" i="1"/>
  <c r="H5262" i="1"/>
  <c r="H5261" i="1"/>
  <c r="H5260" i="1"/>
  <c r="H5259" i="1"/>
  <c r="H5258" i="1"/>
  <c r="H5257" i="1"/>
  <c r="H5256" i="1"/>
  <c r="H5255" i="1"/>
  <c r="H5254" i="1"/>
  <c r="H5253" i="1"/>
  <c r="H5252" i="1"/>
  <c r="H5251" i="1"/>
  <c r="H5250" i="1"/>
  <c r="H5249" i="1"/>
  <c r="H5248" i="1"/>
  <c r="H5247" i="1"/>
  <c r="H5246" i="1"/>
  <c r="H5245" i="1"/>
  <c r="H5244" i="1"/>
  <c r="H5243" i="1"/>
  <c r="H5242" i="1"/>
  <c r="H5241" i="1"/>
  <c r="H5240" i="1"/>
  <c r="H5239" i="1"/>
  <c r="H5238" i="1"/>
  <c r="H5237" i="1"/>
  <c r="H5236" i="1"/>
  <c r="H5235" i="1"/>
  <c r="H5234" i="1"/>
  <c r="H5233" i="1"/>
  <c r="H5232" i="1"/>
  <c r="H5231" i="1"/>
  <c r="H5230" i="1"/>
  <c r="H5229" i="1"/>
  <c r="H5228" i="1"/>
  <c r="H5227" i="1"/>
  <c r="H5226" i="1"/>
  <c r="H5225" i="1"/>
  <c r="H5224" i="1"/>
  <c r="H5223" i="1"/>
  <c r="H5222" i="1"/>
  <c r="H5221" i="1"/>
  <c r="H5220" i="1"/>
  <c r="H5219" i="1"/>
  <c r="H5218" i="1"/>
  <c r="H5217" i="1"/>
  <c r="H5216" i="1"/>
  <c r="H5215" i="1"/>
  <c r="H5214" i="1"/>
  <c r="H5213" i="1"/>
  <c r="H5212" i="1"/>
  <c r="H5211" i="1"/>
  <c r="H5210" i="1"/>
  <c r="H5209" i="1"/>
  <c r="H5208" i="1"/>
  <c r="H5207" i="1"/>
  <c r="H5206" i="1"/>
  <c r="H5205" i="1"/>
  <c r="H5204" i="1"/>
  <c r="H5203" i="1"/>
  <c r="H5202" i="1"/>
  <c r="H5201" i="1"/>
  <c r="H5200" i="1"/>
  <c r="H5199" i="1"/>
  <c r="H5198" i="1"/>
  <c r="H5197" i="1"/>
  <c r="H5196" i="1"/>
  <c r="H5195" i="1"/>
  <c r="H5194" i="1"/>
  <c r="H5193" i="1"/>
  <c r="H5192" i="1"/>
  <c r="H5191" i="1"/>
  <c r="H5190" i="1"/>
  <c r="H5189" i="1"/>
  <c r="H5188" i="1"/>
  <c r="H5187" i="1"/>
  <c r="H5186" i="1"/>
  <c r="H5185" i="1"/>
  <c r="H5184" i="1"/>
  <c r="H5183" i="1"/>
  <c r="H5182" i="1"/>
  <c r="H5181" i="1"/>
  <c r="H5180" i="1"/>
  <c r="H5179" i="1"/>
  <c r="H5178" i="1"/>
  <c r="H5177" i="1"/>
  <c r="H5176" i="1"/>
  <c r="H5175" i="1"/>
  <c r="H5174" i="1"/>
  <c r="H5173" i="1"/>
  <c r="H5172" i="1"/>
  <c r="H5171" i="1"/>
  <c r="H5170" i="1"/>
  <c r="H5169" i="1"/>
  <c r="H5168" i="1"/>
  <c r="H5167" i="1"/>
  <c r="H5166" i="1"/>
  <c r="H5165" i="1"/>
  <c r="H5164" i="1"/>
  <c r="H5163" i="1"/>
  <c r="H5162" i="1"/>
  <c r="H5161" i="1"/>
  <c r="H5160" i="1"/>
  <c r="H5159" i="1"/>
  <c r="H5158" i="1"/>
  <c r="H5157" i="1"/>
  <c r="H5156" i="1"/>
  <c r="H5155" i="1"/>
  <c r="H5154" i="1"/>
  <c r="H5153" i="1"/>
  <c r="H5152" i="1"/>
  <c r="H5151" i="1"/>
  <c r="H5150" i="1"/>
  <c r="H5149" i="1"/>
  <c r="H5148" i="1"/>
  <c r="H5147" i="1"/>
  <c r="H5146" i="1"/>
  <c r="H5145" i="1"/>
  <c r="H5144" i="1"/>
  <c r="H5143" i="1"/>
  <c r="H5142" i="1"/>
  <c r="H5141" i="1"/>
  <c r="H5140" i="1"/>
  <c r="H5139" i="1"/>
  <c r="H5138" i="1"/>
  <c r="H5137" i="1"/>
  <c r="H5136" i="1"/>
  <c r="H5135" i="1"/>
  <c r="H5134" i="1"/>
  <c r="H5133" i="1"/>
  <c r="H5132" i="1"/>
  <c r="H5131" i="1"/>
  <c r="H5130" i="1"/>
  <c r="H5129" i="1"/>
  <c r="H5128" i="1"/>
  <c r="H5127" i="1"/>
  <c r="H5126" i="1"/>
  <c r="H5125" i="1"/>
  <c r="H5124" i="1"/>
  <c r="H5123" i="1"/>
  <c r="H5122" i="1"/>
  <c r="H5121" i="1"/>
  <c r="H5120" i="1"/>
  <c r="H5119" i="1"/>
  <c r="H5118" i="1"/>
  <c r="H5117" i="1"/>
  <c r="H5116" i="1"/>
  <c r="H5115" i="1"/>
  <c r="H5114" i="1"/>
  <c r="H5113" i="1"/>
  <c r="H5112" i="1"/>
  <c r="H5111" i="1"/>
  <c r="H5110" i="1"/>
  <c r="H5109" i="1"/>
  <c r="H5108" i="1"/>
  <c r="H5107" i="1"/>
  <c r="H5106" i="1"/>
  <c r="H5105" i="1"/>
  <c r="H5104" i="1"/>
  <c r="H5103" i="1"/>
  <c r="H5102" i="1"/>
  <c r="H5101" i="1"/>
  <c r="H5100" i="1"/>
  <c r="H5099" i="1"/>
  <c r="H5098" i="1"/>
  <c r="H5097" i="1"/>
  <c r="H5096" i="1"/>
  <c r="H5095" i="1"/>
  <c r="H5094" i="1"/>
  <c r="H5093" i="1"/>
  <c r="H5092" i="1"/>
  <c r="H5091" i="1"/>
  <c r="H5090" i="1"/>
  <c r="H5089" i="1"/>
  <c r="H5088" i="1"/>
  <c r="H5087" i="1"/>
  <c r="H5086" i="1"/>
  <c r="H5085" i="1"/>
  <c r="H5084" i="1"/>
  <c r="H5083" i="1"/>
  <c r="H5082" i="1"/>
  <c r="H5081" i="1"/>
  <c r="H5080" i="1"/>
  <c r="H5079" i="1"/>
  <c r="H5078" i="1"/>
  <c r="H5077" i="1"/>
  <c r="H5076" i="1"/>
  <c r="H5075" i="1"/>
  <c r="H5074" i="1"/>
  <c r="H5073" i="1"/>
  <c r="H5072" i="1"/>
  <c r="H5071" i="1"/>
  <c r="H5070" i="1"/>
  <c r="H5069" i="1"/>
  <c r="H5068" i="1"/>
  <c r="H5067" i="1"/>
  <c r="H5066" i="1"/>
  <c r="H5065" i="1"/>
  <c r="H5064" i="1"/>
  <c r="H5063" i="1"/>
  <c r="H5062" i="1"/>
  <c r="H5061" i="1"/>
  <c r="H5060" i="1"/>
  <c r="H5059" i="1"/>
  <c r="H5058" i="1"/>
  <c r="H5057" i="1"/>
  <c r="H5056" i="1"/>
  <c r="H5055" i="1"/>
  <c r="H5054" i="1"/>
  <c r="H5053" i="1"/>
  <c r="H5052" i="1"/>
  <c r="H5051" i="1"/>
  <c r="H5050" i="1"/>
  <c r="H5049" i="1"/>
  <c r="H5048" i="1"/>
  <c r="H5047" i="1"/>
  <c r="H5046" i="1"/>
  <c r="H5045" i="1"/>
  <c r="H5044" i="1"/>
  <c r="H5043" i="1"/>
  <c r="H5042" i="1"/>
  <c r="H5041" i="1"/>
  <c r="H5040" i="1"/>
  <c r="H5039" i="1"/>
  <c r="H5038" i="1"/>
  <c r="H5037" i="1"/>
  <c r="H5036" i="1"/>
  <c r="H5035" i="1"/>
  <c r="H5034" i="1"/>
  <c r="H5033" i="1"/>
  <c r="H5032" i="1"/>
  <c r="H5031" i="1"/>
  <c r="H5030" i="1"/>
  <c r="H5029" i="1"/>
  <c r="H5028" i="1"/>
  <c r="H5027" i="1"/>
  <c r="H5026" i="1"/>
  <c r="H5025" i="1"/>
  <c r="H5024" i="1"/>
  <c r="H5023" i="1"/>
  <c r="H5022" i="1"/>
  <c r="H5021" i="1"/>
  <c r="H5020" i="1"/>
  <c r="H5019" i="1"/>
  <c r="H5018" i="1"/>
  <c r="H5017" i="1"/>
  <c r="H5016" i="1"/>
  <c r="H5015" i="1"/>
  <c r="H5014" i="1"/>
  <c r="H5013" i="1"/>
  <c r="H5012" i="1"/>
  <c r="H5011" i="1"/>
  <c r="H5010" i="1"/>
  <c r="H5009" i="1"/>
  <c r="H5008" i="1"/>
  <c r="H5007" i="1"/>
  <c r="H5006" i="1"/>
  <c r="H5005" i="1"/>
  <c r="H5004" i="1"/>
  <c r="H5003" i="1"/>
  <c r="H5002" i="1"/>
  <c r="H5001" i="1"/>
  <c r="H5000" i="1"/>
  <c r="H4999" i="1"/>
  <c r="H4998" i="1"/>
  <c r="H4997" i="1"/>
  <c r="H4996" i="1"/>
  <c r="H4995" i="1"/>
  <c r="H4994" i="1"/>
  <c r="H4993" i="1"/>
  <c r="H4992" i="1"/>
  <c r="H4991" i="1"/>
  <c r="H4990" i="1"/>
  <c r="H4989" i="1"/>
  <c r="H4988" i="1"/>
  <c r="H4987" i="1"/>
  <c r="H4986" i="1"/>
  <c r="H4985" i="1"/>
  <c r="H4984" i="1"/>
  <c r="H4983" i="1"/>
  <c r="H4982" i="1"/>
  <c r="H4981" i="1"/>
  <c r="H4980" i="1"/>
  <c r="J4979" i="1"/>
  <c r="K4979" i="1" s="1"/>
  <c r="J4978" i="1"/>
  <c r="K4978" i="1" s="1"/>
  <c r="J4977" i="1"/>
  <c r="K4977" i="1" s="1"/>
  <c r="J4976" i="1"/>
  <c r="K4976" i="1" s="1"/>
  <c r="J4975" i="1"/>
  <c r="K4975" i="1" s="1"/>
  <c r="J4974" i="1"/>
  <c r="K4974" i="1" s="1"/>
  <c r="J4973" i="1"/>
  <c r="K4973" i="1" s="1"/>
  <c r="J4972" i="1"/>
  <c r="K4972" i="1" s="1"/>
  <c r="J4971" i="1"/>
  <c r="K4971" i="1" s="1"/>
  <c r="J4970" i="1"/>
  <c r="K4970" i="1" s="1"/>
  <c r="J4969" i="1"/>
  <c r="K4969" i="1" s="1"/>
  <c r="J4968" i="1"/>
  <c r="K4968" i="1" s="1"/>
  <c r="J4967" i="1"/>
  <c r="K4967" i="1" s="1"/>
  <c r="J4966" i="1"/>
  <c r="K4966" i="1" s="1"/>
  <c r="J4965" i="1"/>
  <c r="K4965" i="1" s="1"/>
  <c r="J4964" i="1"/>
  <c r="K4964" i="1" s="1"/>
  <c r="J4963" i="1"/>
  <c r="K4963" i="1" s="1"/>
  <c r="J4962" i="1"/>
  <c r="K4962" i="1" s="1"/>
  <c r="J4961" i="1"/>
  <c r="K4961" i="1" s="1"/>
  <c r="J4960" i="1"/>
  <c r="K4960" i="1" s="1"/>
  <c r="J4959" i="1"/>
  <c r="K4959" i="1" s="1"/>
  <c r="J4958" i="1"/>
  <c r="K4958" i="1" s="1"/>
  <c r="J4957" i="1"/>
  <c r="K4957" i="1" s="1"/>
  <c r="J4956" i="1"/>
  <c r="K4956" i="1" s="1"/>
  <c r="J4955" i="1"/>
  <c r="K4955" i="1" s="1"/>
  <c r="J4954" i="1"/>
  <c r="K4954" i="1" s="1"/>
  <c r="J4953" i="1"/>
  <c r="K4953" i="1" s="1"/>
  <c r="J4952" i="1"/>
  <c r="K4952" i="1" s="1"/>
  <c r="J4951" i="1"/>
  <c r="K4951" i="1" s="1"/>
  <c r="J4950" i="1"/>
  <c r="K4950" i="1" s="1"/>
  <c r="J4949" i="1"/>
  <c r="K4949" i="1" s="1"/>
  <c r="J4948" i="1"/>
  <c r="K4948" i="1" s="1"/>
  <c r="J4947" i="1"/>
  <c r="K4947" i="1" s="1"/>
  <c r="J4946" i="1"/>
  <c r="K4946" i="1" s="1"/>
  <c r="J4945" i="1"/>
  <c r="K4945" i="1" s="1"/>
  <c r="J4944" i="1"/>
  <c r="K4944" i="1" s="1"/>
  <c r="J4943" i="1"/>
  <c r="K4943" i="1" s="1"/>
  <c r="J4942" i="1"/>
  <c r="K4942" i="1" s="1"/>
  <c r="J4941" i="1"/>
  <c r="K4941" i="1" s="1"/>
  <c r="J4940" i="1"/>
  <c r="K4940" i="1" s="1"/>
  <c r="J4939" i="1"/>
  <c r="K4939" i="1" s="1"/>
  <c r="J4938" i="1"/>
  <c r="K4938" i="1" s="1"/>
  <c r="J4937" i="1"/>
  <c r="K4937" i="1" s="1"/>
  <c r="J4936" i="1"/>
  <c r="K4936" i="1" s="1"/>
  <c r="J4935" i="1"/>
  <c r="K4935" i="1" s="1"/>
  <c r="J4934" i="1"/>
  <c r="K4934" i="1" s="1"/>
  <c r="J4933" i="1"/>
  <c r="K4933" i="1" s="1"/>
  <c r="J4932" i="1"/>
  <c r="K4932" i="1" s="1"/>
  <c r="J4931" i="1"/>
  <c r="K4931" i="1" s="1"/>
  <c r="J4930" i="1"/>
  <c r="K4930" i="1" s="1"/>
  <c r="J4929" i="1"/>
  <c r="K4929" i="1" s="1"/>
  <c r="J4928" i="1"/>
  <c r="K4928" i="1" s="1"/>
  <c r="J4927" i="1"/>
  <c r="K4927" i="1" s="1"/>
  <c r="J4926" i="1"/>
  <c r="K4926" i="1" s="1"/>
  <c r="J4925" i="1"/>
  <c r="K4925" i="1" s="1"/>
  <c r="J4924" i="1"/>
  <c r="K4924" i="1" s="1"/>
  <c r="J4923" i="1"/>
  <c r="K4923" i="1" s="1"/>
  <c r="J4922" i="1"/>
  <c r="K4922" i="1" s="1"/>
  <c r="J4921" i="1"/>
  <c r="K4921" i="1" s="1"/>
  <c r="J4920" i="1"/>
  <c r="K4920" i="1" s="1"/>
  <c r="J4919" i="1"/>
  <c r="K4919" i="1" s="1"/>
  <c r="J4918" i="1"/>
  <c r="K4918" i="1" s="1"/>
  <c r="J4917" i="1"/>
  <c r="K4917" i="1" s="1"/>
  <c r="J4916" i="1"/>
  <c r="K4916" i="1" s="1"/>
  <c r="J4915" i="1"/>
  <c r="K4915" i="1" s="1"/>
  <c r="J4914" i="1"/>
  <c r="K4914" i="1" s="1"/>
  <c r="H4979" i="1"/>
  <c r="H4978" i="1"/>
  <c r="H4977" i="1"/>
  <c r="H4976" i="1"/>
  <c r="H4975" i="1"/>
  <c r="H4974" i="1"/>
  <c r="H4973" i="1"/>
  <c r="H4972" i="1"/>
  <c r="H4971" i="1"/>
  <c r="H4970" i="1"/>
  <c r="H4969" i="1"/>
  <c r="H4968" i="1"/>
  <c r="H4967" i="1"/>
  <c r="H4966" i="1"/>
  <c r="H4965" i="1"/>
  <c r="H4964" i="1"/>
  <c r="H4963" i="1"/>
  <c r="H4962" i="1"/>
  <c r="H4961" i="1"/>
  <c r="H4960" i="1"/>
  <c r="H4959" i="1"/>
  <c r="H4958" i="1"/>
  <c r="H4957" i="1"/>
  <c r="H4956" i="1"/>
  <c r="H4955" i="1"/>
  <c r="H4954" i="1"/>
  <c r="H4953" i="1"/>
  <c r="H4952" i="1"/>
  <c r="H4951" i="1"/>
  <c r="H4950" i="1"/>
  <c r="H4949" i="1"/>
  <c r="H4948" i="1"/>
  <c r="H4947" i="1"/>
  <c r="H4946" i="1"/>
  <c r="H4945" i="1"/>
  <c r="H4944" i="1"/>
  <c r="H4943" i="1"/>
  <c r="H4942" i="1"/>
  <c r="H4941" i="1"/>
  <c r="H4940" i="1"/>
  <c r="H4939" i="1"/>
  <c r="H4938" i="1"/>
  <c r="H4937" i="1"/>
  <c r="H4936" i="1"/>
  <c r="H4935" i="1"/>
  <c r="H4934" i="1"/>
  <c r="H4933" i="1"/>
  <c r="H4932" i="1"/>
  <c r="H4931" i="1"/>
  <c r="H4930" i="1"/>
  <c r="H4929" i="1"/>
  <c r="H4928" i="1"/>
  <c r="H4927" i="1"/>
  <c r="H4926" i="1"/>
  <c r="H4925" i="1"/>
  <c r="H4924" i="1"/>
  <c r="H4923" i="1"/>
  <c r="H4922" i="1"/>
  <c r="H4921" i="1"/>
  <c r="H4920" i="1"/>
  <c r="H4919" i="1"/>
  <c r="H4918" i="1"/>
  <c r="H4917" i="1"/>
  <c r="H4916" i="1"/>
  <c r="H4915" i="1"/>
  <c r="H4914" i="1"/>
  <c r="G55" i="1"/>
  <c r="N4550" i="1"/>
  <c r="Q4550" i="1" s="1"/>
  <c r="N4551" i="1"/>
  <c r="Q4551" i="1" s="1"/>
  <c r="N4552" i="1"/>
  <c r="Q4552" i="1" s="1"/>
  <c r="N4553" i="1"/>
  <c r="Q4553" i="1" s="1"/>
  <c r="N4554" i="1"/>
  <c r="Q4554" i="1" s="1"/>
  <c r="N4555" i="1"/>
  <c r="Q4555" i="1" s="1"/>
  <c r="N4556" i="1"/>
  <c r="Q4556" i="1" s="1"/>
  <c r="N4557" i="1"/>
  <c r="Q4557" i="1" s="1"/>
  <c r="N4558" i="1"/>
  <c r="Q4558" i="1" s="1"/>
  <c r="N4559" i="1"/>
  <c r="Q4559" i="1" s="1"/>
  <c r="N4560" i="1"/>
  <c r="Q4560" i="1" s="1"/>
  <c r="N4561" i="1"/>
  <c r="Q4561" i="1" s="1"/>
  <c r="N4562" i="1"/>
  <c r="Q4562" i="1" s="1"/>
  <c r="N4563" i="1"/>
  <c r="Q4563" i="1" s="1"/>
  <c r="N4564" i="1"/>
  <c r="Q4564" i="1" s="1"/>
  <c r="N4565" i="1"/>
  <c r="Q4565" i="1" s="1"/>
  <c r="N4566" i="1"/>
  <c r="Q4566" i="1" s="1"/>
  <c r="N4567" i="1"/>
  <c r="Q4567" i="1" s="1"/>
  <c r="N4568" i="1"/>
  <c r="Q4568" i="1" s="1"/>
  <c r="N4569" i="1"/>
  <c r="Q4569" i="1" s="1"/>
  <c r="N4570" i="1"/>
  <c r="Q4570" i="1" s="1"/>
  <c r="N4571" i="1"/>
  <c r="Q4571" i="1" s="1"/>
  <c r="N4572" i="1"/>
  <c r="Q4572" i="1" s="1"/>
  <c r="N4573" i="1"/>
  <c r="Q4573" i="1" s="1"/>
  <c r="N4574" i="1"/>
  <c r="Q4574" i="1" s="1"/>
  <c r="N4575" i="1"/>
  <c r="Q4575" i="1" s="1"/>
  <c r="N4576" i="1"/>
  <c r="Q4576" i="1" s="1"/>
  <c r="N4577" i="1"/>
  <c r="Q4577" i="1" s="1"/>
  <c r="N4578" i="1"/>
  <c r="Q4578" i="1" s="1"/>
  <c r="N4579" i="1"/>
  <c r="Q4579" i="1" s="1"/>
  <c r="N4580" i="1"/>
  <c r="Q4580" i="1" s="1"/>
  <c r="N4581" i="1"/>
  <c r="Q4581" i="1" s="1"/>
  <c r="N4582" i="1"/>
  <c r="Q4582" i="1" s="1"/>
  <c r="N4583" i="1"/>
  <c r="Q4583" i="1" s="1"/>
  <c r="N4584" i="1"/>
  <c r="Q4584" i="1" s="1"/>
  <c r="N4585" i="1"/>
  <c r="Q4585" i="1" s="1"/>
  <c r="N4586" i="1"/>
  <c r="Q4586" i="1" s="1"/>
  <c r="N4587" i="1"/>
  <c r="Q4587" i="1" s="1"/>
  <c r="N4588" i="1"/>
  <c r="Q4588" i="1" s="1"/>
  <c r="N4589" i="1"/>
  <c r="Q4589" i="1" s="1"/>
  <c r="N4590" i="1"/>
  <c r="Q4590" i="1" s="1"/>
  <c r="N4591" i="1"/>
  <c r="Q4591" i="1" s="1"/>
  <c r="N4592" i="1"/>
  <c r="Q4592" i="1" s="1"/>
  <c r="N4593" i="1"/>
  <c r="Q4593" i="1" s="1"/>
  <c r="N4594" i="1"/>
  <c r="Q4594" i="1" s="1"/>
  <c r="N4595" i="1"/>
  <c r="Q4595" i="1" s="1"/>
  <c r="N4596" i="1"/>
  <c r="Q4596" i="1" s="1"/>
  <c r="N4597" i="1"/>
  <c r="Q4597" i="1" s="1"/>
  <c r="N4598" i="1"/>
  <c r="Q4598" i="1" s="1"/>
  <c r="N4599" i="1"/>
  <c r="Q4599" i="1" s="1"/>
  <c r="N4600" i="1"/>
  <c r="Q4600" i="1" s="1"/>
  <c r="N4601" i="1"/>
  <c r="Q4601" i="1" s="1"/>
  <c r="N4602" i="1"/>
  <c r="Q4602" i="1" s="1"/>
  <c r="N4603" i="1"/>
  <c r="Q4603" i="1" s="1"/>
  <c r="N4604" i="1"/>
  <c r="Q4604" i="1" s="1"/>
  <c r="N4605" i="1"/>
  <c r="Q4605" i="1" s="1"/>
  <c r="N4606" i="1"/>
  <c r="Q4606" i="1" s="1"/>
  <c r="N4607" i="1"/>
  <c r="Q4607" i="1" s="1"/>
  <c r="N4608" i="1"/>
  <c r="Q4608" i="1" s="1"/>
  <c r="N4609" i="1"/>
  <c r="Q4609" i="1" s="1"/>
  <c r="N4610" i="1"/>
  <c r="Q4610" i="1" s="1"/>
  <c r="N4611" i="1"/>
  <c r="Q4611" i="1" s="1"/>
  <c r="N4612" i="1"/>
  <c r="Q4612" i="1" s="1"/>
  <c r="N4613" i="1"/>
  <c r="Q4613" i="1" s="1"/>
  <c r="N4614" i="1"/>
  <c r="Q4614" i="1" s="1"/>
  <c r="N4615" i="1"/>
  <c r="Q4615" i="1" s="1"/>
  <c r="N4616" i="1"/>
  <c r="Q4616" i="1" s="1"/>
  <c r="N4617" i="1"/>
  <c r="Q4617" i="1" s="1"/>
  <c r="N4618" i="1"/>
  <c r="Q4618" i="1" s="1"/>
  <c r="N4619" i="1"/>
  <c r="Q4619" i="1" s="1"/>
  <c r="N4620" i="1"/>
  <c r="Q4620" i="1" s="1"/>
  <c r="N4621" i="1"/>
  <c r="Q4621" i="1" s="1"/>
  <c r="N4622" i="1"/>
  <c r="Q4622" i="1" s="1"/>
  <c r="N4623" i="1"/>
  <c r="Q4623" i="1" s="1"/>
  <c r="N4624" i="1"/>
  <c r="Q4624" i="1" s="1"/>
  <c r="N4625" i="1"/>
  <c r="Q4625" i="1" s="1"/>
  <c r="N4626" i="1"/>
  <c r="Q4626" i="1" s="1"/>
  <c r="N4627" i="1"/>
  <c r="Q4627" i="1" s="1"/>
  <c r="N4628" i="1"/>
  <c r="Q4628" i="1" s="1"/>
  <c r="N4629" i="1"/>
  <c r="Q4629" i="1" s="1"/>
  <c r="N4630" i="1"/>
  <c r="Q4630" i="1" s="1"/>
  <c r="N4631" i="1"/>
  <c r="Q4631" i="1" s="1"/>
  <c r="N4632" i="1"/>
  <c r="Q4632" i="1" s="1"/>
  <c r="N4633" i="1"/>
  <c r="Q4633" i="1" s="1"/>
  <c r="N4634" i="1"/>
  <c r="Q4634" i="1" s="1"/>
  <c r="N4635" i="1"/>
  <c r="Q4635" i="1" s="1"/>
  <c r="N4636" i="1"/>
  <c r="Q4636" i="1" s="1"/>
  <c r="N4637" i="1"/>
  <c r="Q4637" i="1" s="1"/>
  <c r="N4638" i="1"/>
  <c r="Q4638" i="1" s="1"/>
  <c r="N4639" i="1"/>
  <c r="Q4639" i="1" s="1"/>
  <c r="N4640" i="1"/>
  <c r="Q4640" i="1" s="1"/>
  <c r="N4641" i="1"/>
  <c r="Q4641" i="1" s="1"/>
  <c r="N4642" i="1"/>
  <c r="Q4642" i="1" s="1"/>
  <c r="N4643" i="1"/>
  <c r="Q4643" i="1" s="1"/>
  <c r="N4644" i="1"/>
  <c r="Q4644" i="1" s="1"/>
  <c r="N4645" i="1"/>
  <c r="Q4645" i="1" s="1"/>
  <c r="N4646" i="1"/>
  <c r="Q4646" i="1" s="1"/>
  <c r="N4647" i="1"/>
  <c r="Q4647" i="1" s="1"/>
  <c r="N4648" i="1"/>
  <c r="Q4648" i="1" s="1"/>
  <c r="N4649" i="1"/>
  <c r="Q4649" i="1" s="1"/>
  <c r="N4650" i="1"/>
  <c r="Q4650" i="1" s="1"/>
  <c r="N4651" i="1"/>
  <c r="Q4651" i="1" s="1"/>
  <c r="N4652" i="1"/>
  <c r="Q4652" i="1" s="1"/>
  <c r="N4653" i="1"/>
  <c r="Q4653" i="1" s="1"/>
  <c r="N4654" i="1"/>
  <c r="Q4654" i="1" s="1"/>
  <c r="N4655" i="1"/>
  <c r="Q4655" i="1" s="1"/>
  <c r="N4656" i="1"/>
  <c r="Q4656" i="1" s="1"/>
  <c r="N4657" i="1"/>
  <c r="Q4657" i="1" s="1"/>
  <c r="N4658" i="1"/>
  <c r="Q4658" i="1" s="1"/>
  <c r="N4659" i="1"/>
  <c r="Q4659" i="1" s="1"/>
  <c r="N4660" i="1"/>
  <c r="Q4660" i="1" s="1"/>
  <c r="N4661" i="1"/>
  <c r="Q4661" i="1" s="1"/>
  <c r="N4662" i="1"/>
  <c r="Q4662" i="1" s="1"/>
  <c r="N4663" i="1"/>
  <c r="Q4663" i="1" s="1"/>
  <c r="N4664" i="1"/>
  <c r="Q4664" i="1" s="1"/>
  <c r="N4665" i="1"/>
  <c r="Q4665" i="1" s="1"/>
  <c r="N4666" i="1"/>
  <c r="Q4666" i="1" s="1"/>
  <c r="N4667" i="1"/>
  <c r="Q4667" i="1" s="1"/>
  <c r="N4668" i="1"/>
  <c r="Q4668" i="1" s="1"/>
  <c r="N4669" i="1"/>
  <c r="Q4669" i="1" s="1"/>
  <c r="N4670" i="1"/>
  <c r="Q4670" i="1" s="1"/>
  <c r="N4671" i="1"/>
  <c r="Q4671" i="1" s="1"/>
  <c r="N4672" i="1"/>
  <c r="Q4672" i="1" s="1"/>
  <c r="N4673" i="1"/>
  <c r="Q4673" i="1" s="1"/>
  <c r="N4674" i="1"/>
  <c r="Q4674" i="1" s="1"/>
  <c r="N4675" i="1"/>
  <c r="Q4675" i="1" s="1"/>
  <c r="N4676" i="1"/>
  <c r="Q4676" i="1" s="1"/>
  <c r="N4677" i="1"/>
  <c r="Q4677" i="1" s="1"/>
  <c r="N4678" i="1"/>
  <c r="Q4678" i="1" s="1"/>
  <c r="N4679" i="1"/>
  <c r="Q4679" i="1" s="1"/>
  <c r="N4680" i="1"/>
  <c r="Q4680" i="1" s="1"/>
  <c r="N4681" i="1"/>
  <c r="Q4681" i="1" s="1"/>
  <c r="N4682" i="1"/>
  <c r="Q4682" i="1" s="1"/>
  <c r="N4683" i="1"/>
  <c r="Q4683" i="1" s="1"/>
  <c r="N4684" i="1"/>
  <c r="Q4684" i="1" s="1"/>
  <c r="N4685" i="1"/>
  <c r="Q4685" i="1" s="1"/>
  <c r="N4686" i="1"/>
  <c r="Q4686" i="1" s="1"/>
  <c r="N4687" i="1"/>
  <c r="Q4687" i="1" s="1"/>
  <c r="N4688" i="1"/>
  <c r="Q4688" i="1" s="1"/>
  <c r="N4689" i="1"/>
  <c r="Q4689" i="1" s="1"/>
  <c r="N4690" i="1"/>
  <c r="Q4690" i="1" s="1"/>
  <c r="N4691" i="1"/>
  <c r="Q4691" i="1" s="1"/>
  <c r="N4692" i="1"/>
  <c r="Q4692" i="1" s="1"/>
  <c r="N4693" i="1"/>
  <c r="Q4693" i="1" s="1"/>
  <c r="N4694" i="1"/>
  <c r="Q4694" i="1" s="1"/>
  <c r="N4695" i="1"/>
  <c r="Q4695" i="1" s="1"/>
  <c r="N4696" i="1"/>
  <c r="Q4696" i="1" s="1"/>
  <c r="N4697" i="1"/>
  <c r="Q4697" i="1" s="1"/>
  <c r="N4698" i="1"/>
  <c r="Q4698" i="1" s="1"/>
  <c r="N4699" i="1"/>
  <c r="Q4699" i="1" s="1"/>
  <c r="N4700" i="1"/>
  <c r="Q4700" i="1" s="1"/>
  <c r="N4701" i="1"/>
  <c r="Q4701" i="1" s="1"/>
  <c r="N4702" i="1"/>
  <c r="Q4702" i="1" s="1"/>
  <c r="N4703" i="1"/>
  <c r="Q4703" i="1" s="1"/>
  <c r="N4704" i="1"/>
  <c r="Q4704" i="1" s="1"/>
  <c r="N4705" i="1"/>
  <c r="Q4705" i="1" s="1"/>
  <c r="N4706" i="1"/>
  <c r="Q4706" i="1" s="1"/>
  <c r="N4707" i="1"/>
  <c r="Q4707" i="1" s="1"/>
  <c r="N4708" i="1"/>
  <c r="Q4708" i="1" s="1"/>
  <c r="N4709" i="1"/>
  <c r="Q4709" i="1" s="1"/>
  <c r="N4710" i="1"/>
  <c r="Q4710" i="1" s="1"/>
  <c r="N4711" i="1"/>
  <c r="Q4711" i="1" s="1"/>
  <c r="N4712" i="1"/>
  <c r="Q4712" i="1" s="1"/>
  <c r="N4713" i="1"/>
  <c r="Q4713" i="1" s="1"/>
  <c r="N4714" i="1"/>
  <c r="Q4714" i="1" s="1"/>
  <c r="N4715" i="1"/>
  <c r="Q4715" i="1" s="1"/>
  <c r="N4716" i="1"/>
  <c r="Q4716" i="1" s="1"/>
  <c r="N4717" i="1"/>
  <c r="Q4717" i="1" s="1"/>
  <c r="N4718" i="1"/>
  <c r="Q4718" i="1" s="1"/>
  <c r="N4719" i="1"/>
  <c r="Q4719" i="1" s="1"/>
  <c r="N4720" i="1"/>
  <c r="Q4720" i="1" s="1"/>
  <c r="N4721" i="1"/>
  <c r="Q4721" i="1" s="1"/>
  <c r="N4722" i="1"/>
  <c r="Q4722" i="1" s="1"/>
  <c r="N4723" i="1"/>
  <c r="Q4723" i="1" s="1"/>
  <c r="N4724" i="1"/>
  <c r="Q4724" i="1" s="1"/>
  <c r="N4725" i="1"/>
  <c r="Q4725" i="1" s="1"/>
  <c r="N4726" i="1"/>
  <c r="Q4726" i="1" s="1"/>
  <c r="N4727" i="1"/>
  <c r="Q4727" i="1" s="1"/>
  <c r="N4728" i="1"/>
  <c r="Q4728" i="1" s="1"/>
  <c r="N4729" i="1"/>
  <c r="Q4729" i="1" s="1"/>
  <c r="N4730" i="1"/>
  <c r="Q4730" i="1" s="1"/>
  <c r="N4731" i="1"/>
  <c r="Q4731" i="1" s="1"/>
  <c r="N4732" i="1"/>
  <c r="Q4732" i="1" s="1"/>
  <c r="N4733" i="1"/>
  <c r="Q4733" i="1" s="1"/>
  <c r="N4734" i="1"/>
  <c r="Q4734" i="1" s="1"/>
  <c r="N4735" i="1"/>
  <c r="Q4735" i="1" s="1"/>
  <c r="N4736" i="1"/>
  <c r="Q4736" i="1" s="1"/>
  <c r="N4737" i="1"/>
  <c r="Q4737" i="1" s="1"/>
  <c r="N4738" i="1"/>
  <c r="Q4738" i="1" s="1"/>
  <c r="N4739" i="1"/>
  <c r="Q4739" i="1" s="1"/>
  <c r="N4740" i="1"/>
  <c r="Q4740" i="1" s="1"/>
  <c r="N4741" i="1"/>
  <c r="Q4741" i="1" s="1"/>
  <c r="N4742" i="1"/>
  <c r="Q4742" i="1" s="1"/>
  <c r="N4743" i="1"/>
  <c r="Q4743" i="1" s="1"/>
  <c r="N4744" i="1"/>
  <c r="Q4744" i="1" s="1"/>
  <c r="N4745" i="1"/>
  <c r="Q4745" i="1" s="1"/>
  <c r="N4746" i="1"/>
  <c r="Q4746" i="1" s="1"/>
  <c r="N4747" i="1"/>
  <c r="Q4747" i="1" s="1"/>
  <c r="N4748" i="1"/>
  <c r="Q4748" i="1" s="1"/>
  <c r="N4749" i="1"/>
  <c r="Q4749" i="1" s="1"/>
  <c r="N4750" i="1"/>
  <c r="Q4750" i="1" s="1"/>
  <c r="N4751" i="1"/>
  <c r="Q4751" i="1" s="1"/>
  <c r="N4752" i="1"/>
  <c r="Q4752" i="1" s="1"/>
  <c r="N4753" i="1"/>
  <c r="Q4753" i="1" s="1"/>
  <c r="N4754" i="1"/>
  <c r="Q4754" i="1" s="1"/>
  <c r="N4755" i="1"/>
  <c r="Q4755" i="1" s="1"/>
  <c r="N4756" i="1"/>
  <c r="Q4756" i="1" s="1"/>
  <c r="N4757" i="1"/>
  <c r="Q4757" i="1" s="1"/>
  <c r="N4758" i="1"/>
  <c r="Q4758" i="1" s="1"/>
  <c r="N4759" i="1"/>
  <c r="Q4759" i="1" s="1"/>
  <c r="N4760" i="1"/>
  <c r="Q4760" i="1" s="1"/>
  <c r="N4761" i="1"/>
  <c r="Q4761" i="1" s="1"/>
  <c r="N4762" i="1"/>
  <c r="Q4762" i="1" s="1"/>
  <c r="N4763" i="1"/>
  <c r="Q4763" i="1" s="1"/>
  <c r="N4764" i="1"/>
  <c r="Q4764" i="1" s="1"/>
  <c r="N4765" i="1"/>
  <c r="Q4765" i="1" s="1"/>
  <c r="N4766" i="1"/>
  <c r="Q4766" i="1" s="1"/>
  <c r="N4767" i="1"/>
  <c r="Q4767" i="1" s="1"/>
  <c r="N4768" i="1"/>
  <c r="Q4768" i="1" s="1"/>
  <c r="N4769" i="1"/>
  <c r="Q4769" i="1" s="1"/>
  <c r="N4770" i="1"/>
  <c r="Q4770" i="1" s="1"/>
  <c r="N4771" i="1"/>
  <c r="Q4771" i="1" s="1"/>
  <c r="N4772" i="1"/>
  <c r="Q4772" i="1" s="1"/>
  <c r="N4773" i="1"/>
  <c r="Q4773" i="1" s="1"/>
  <c r="N4774" i="1"/>
  <c r="Q4774" i="1" s="1"/>
  <c r="N4775" i="1"/>
  <c r="Q4775" i="1" s="1"/>
  <c r="N4776" i="1"/>
  <c r="Q4776" i="1" s="1"/>
  <c r="N4777" i="1"/>
  <c r="Q4777" i="1" s="1"/>
  <c r="N4778" i="1"/>
  <c r="Q4778" i="1" s="1"/>
  <c r="N4779" i="1"/>
  <c r="Q4779" i="1" s="1"/>
  <c r="N4780" i="1"/>
  <c r="Q4780" i="1" s="1"/>
  <c r="N4781" i="1"/>
  <c r="Q4781" i="1" s="1"/>
  <c r="N4782" i="1"/>
  <c r="Q4782" i="1" s="1"/>
  <c r="N4783" i="1"/>
  <c r="Q4783" i="1" s="1"/>
  <c r="N4784" i="1"/>
  <c r="Q4784" i="1" s="1"/>
  <c r="N4785" i="1"/>
  <c r="Q4785" i="1" s="1"/>
  <c r="N4786" i="1"/>
  <c r="Q4786" i="1" s="1"/>
  <c r="N4787" i="1"/>
  <c r="Q4787" i="1" s="1"/>
  <c r="N4788" i="1"/>
  <c r="Q4788" i="1" s="1"/>
  <c r="N4789" i="1"/>
  <c r="Q4789" i="1" s="1"/>
  <c r="N4790" i="1"/>
  <c r="Q4790" i="1" s="1"/>
  <c r="N4791" i="1"/>
  <c r="Q4791" i="1" s="1"/>
  <c r="N4792" i="1"/>
  <c r="Q4792" i="1" s="1"/>
  <c r="N4793" i="1"/>
  <c r="Q4793" i="1" s="1"/>
  <c r="N4794" i="1"/>
  <c r="Q4794" i="1" s="1"/>
  <c r="N4795" i="1"/>
  <c r="Q4795" i="1" s="1"/>
  <c r="N4796" i="1"/>
  <c r="Q4796" i="1" s="1"/>
  <c r="N4797" i="1"/>
  <c r="Q4797" i="1" s="1"/>
  <c r="N4798" i="1"/>
  <c r="Q4798" i="1" s="1"/>
  <c r="N4799" i="1"/>
  <c r="Q4799" i="1" s="1"/>
  <c r="N4800" i="1"/>
  <c r="Q4800" i="1" s="1"/>
  <c r="N4801" i="1"/>
  <c r="Q4801" i="1" s="1"/>
  <c r="N4802" i="1"/>
  <c r="Q4802" i="1" s="1"/>
  <c r="N4803" i="1"/>
  <c r="Q4803" i="1" s="1"/>
  <c r="N4804" i="1"/>
  <c r="Q4804" i="1" s="1"/>
  <c r="N4805" i="1"/>
  <c r="Q4805" i="1" s="1"/>
  <c r="N4806" i="1"/>
  <c r="Q4806" i="1" s="1"/>
  <c r="N4807" i="1"/>
  <c r="Q4807" i="1" s="1"/>
  <c r="N4808" i="1"/>
  <c r="Q4808" i="1" s="1"/>
  <c r="N4809" i="1"/>
  <c r="Q4809" i="1" s="1"/>
  <c r="N4810" i="1"/>
  <c r="Q4810" i="1" s="1"/>
  <c r="N4811" i="1"/>
  <c r="Q4811" i="1" s="1"/>
  <c r="N4812" i="1"/>
  <c r="Q4812" i="1" s="1"/>
  <c r="N4813" i="1"/>
  <c r="Q4813" i="1" s="1"/>
  <c r="N4814" i="1"/>
  <c r="Q4814" i="1" s="1"/>
  <c r="N4815" i="1"/>
  <c r="Q4815" i="1" s="1"/>
  <c r="N4816" i="1"/>
  <c r="Q4816" i="1" s="1"/>
  <c r="N4817" i="1"/>
  <c r="Q4817" i="1" s="1"/>
  <c r="N4818" i="1"/>
  <c r="Q4818" i="1" s="1"/>
  <c r="N4819" i="1"/>
  <c r="Q4819" i="1" s="1"/>
  <c r="N4820" i="1"/>
  <c r="Q4820" i="1" s="1"/>
  <c r="N4821" i="1"/>
  <c r="Q4821" i="1" s="1"/>
  <c r="N4822" i="1"/>
  <c r="Q4822" i="1" s="1"/>
  <c r="N4823" i="1"/>
  <c r="Q4823" i="1" s="1"/>
  <c r="N4824" i="1"/>
  <c r="Q4824" i="1" s="1"/>
  <c r="N4825" i="1"/>
  <c r="Q4825" i="1" s="1"/>
  <c r="N4826" i="1"/>
  <c r="Q4826" i="1" s="1"/>
  <c r="N4827" i="1"/>
  <c r="Q4827" i="1" s="1"/>
  <c r="N4828" i="1"/>
  <c r="Q4828" i="1" s="1"/>
  <c r="N4829" i="1"/>
  <c r="Q4829" i="1" s="1"/>
  <c r="N4830" i="1"/>
  <c r="Q4830" i="1" s="1"/>
  <c r="N4831" i="1"/>
  <c r="Q4831" i="1" s="1"/>
  <c r="N4832" i="1"/>
  <c r="Q4832" i="1" s="1"/>
  <c r="N4833" i="1"/>
  <c r="Q4833" i="1" s="1"/>
  <c r="N4834" i="1"/>
  <c r="Q4834" i="1" s="1"/>
  <c r="N4835" i="1"/>
  <c r="Q4835" i="1" s="1"/>
  <c r="N4836" i="1"/>
  <c r="Q4836" i="1" s="1"/>
  <c r="N4837" i="1"/>
  <c r="Q4837" i="1" s="1"/>
  <c r="N4838" i="1"/>
  <c r="Q4838" i="1" s="1"/>
  <c r="N4839" i="1"/>
  <c r="Q4839" i="1" s="1"/>
  <c r="N4840" i="1"/>
  <c r="Q4840" i="1" s="1"/>
  <c r="N4841" i="1"/>
  <c r="Q4841" i="1" s="1"/>
  <c r="N4842" i="1"/>
  <c r="Q4842" i="1" s="1"/>
  <c r="N4843" i="1"/>
  <c r="Q4843" i="1" s="1"/>
  <c r="N4844" i="1"/>
  <c r="Q4844" i="1" s="1"/>
  <c r="N4845" i="1"/>
  <c r="Q4845" i="1" s="1"/>
  <c r="N4846" i="1"/>
  <c r="Q4846" i="1" s="1"/>
  <c r="N4847" i="1"/>
  <c r="Q4847" i="1" s="1"/>
  <c r="N4848" i="1"/>
  <c r="Q4848" i="1" s="1"/>
  <c r="N4849" i="1"/>
  <c r="Q4849" i="1" s="1"/>
  <c r="N4850" i="1"/>
  <c r="Q4850" i="1" s="1"/>
  <c r="N4851" i="1"/>
  <c r="Q4851" i="1" s="1"/>
  <c r="N4852" i="1"/>
  <c r="Q4852" i="1" s="1"/>
  <c r="N4853" i="1"/>
  <c r="Q4853" i="1" s="1"/>
  <c r="N4854" i="1"/>
  <c r="Q4854" i="1" s="1"/>
  <c r="N4855" i="1"/>
  <c r="Q4855" i="1" s="1"/>
  <c r="N4856" i="1"/>
  <c r="Q4856" i="1" s="1"/>
  <c r="N4857" i="1"/>
  <c r="Q4857" i="1" s="1"/>
  <c r="N4858" i="1"/>
  <c r="Q4858" i="1" s="1"/>
  <c r="N4859" i="1"/>
  <c r="Q4859" i="1" s="1"/>
  <c r="N4860" i="1"/>
  <c r="Q4860" i="1" s="1"/>
  <c r="N4861" i="1"/>
  <c r="Q4861" i="1" s="1"/>
  <c r="N4862" i="1"/>
  <c r="Q4862" i="1" s="1"/>
  <c r="N4863" i="1"/>
  <c r="Q4863" i="1" s="1"/>
  <c r="N4864" i="1"/>
  <c r="Q4864" i="1" s="1"/>
  <c r="N4865" i="1"/>
  <c r="Q4865" i="1" s="1"/>
  <c r="N4866" i="1"/>
  <c r="Q4866" i="1" s="1"/>
  <c r="N4867" i="1"/>
  <c r="Q4867" i="1" s="1"/>
  <c r="N4868" i="1"/>
  <c r="Q4868" i="1" s="1"/>
  <c r="N4869" i="1"/>
  <c r="Q4869" i="1" s="1"/>
  <c r="N4870" i="1"/>
  <c r="Q4870" i="1" s="1"/>
  <c r="N4871" i="1"/>
  <c r="Q4871" i="1" s="1"/>
  <c r="N4872" i="1"/>
  <c r="Q4872" i="1" s="1"/>
  <c r="N4873" i="1"/>
  <c r="Q4873" i="1" s="1"/>
  <c r="N4874" i="1"/>
  <c r="Q4874" i="1" s="1"/>
  <c r="N4875" i="1"/>
  <c r="Q4875" i="1" s="1"/>
  <c r="N4876" i="1"/>
  <c r="Q4876" i="1" s="1"/>
  <c r="N4877" i="1"/>
  <c r="Q4877" i="1" s="1"/>
  <c r="N4878" i="1"/>
  <c r="Q4878" i="1" s="1"/>
  <c r="N4879" i="1"/>
  <c r="Q4879" i="1" s="1"/>
  <c r="N4880" i="1"/>
  <c r="Q4880" i="1" s="1"/>
  <c r="N4881" i="1"/>
  <c r="Q4881" i="1" s="1"/>
  <c r="N4882" i="1"/>
  <c r="Q4882" i="1" s="1"/>
  <c r="N4883" i="1"/>
  <c r="Q4883" i="1" s="1"/>
  <c r="N4884" i="1"/>
  <c r="Q4884" i="1" s="1"/>
  <c r="N4885" i="1"/>
  <c r="Q4885" i="1" s="1"/>
  <c r="N4886" i="1"/>
  <c r="Q4886" i="1" s="1"/>
  <c r="N4887" i="1"/>
  <c r="Q4887" i="1" s="1"/>
  <c r="N4888" i="1"/>
  <c r="Q4888" i="1" s="1"/>
  <c r="N4889" i="1"/>
  <c r="Q4889" i="1" s="1"/>
  <c r="N4890" i="1"/>
  <c r="Q4890" i="1" s="1"/>
  <c r="N4891" i="1"/>
  <c r="Q4891" i="1" s="1"/>
  <c r="N4892" i="1"/>
  <c r="Q4892" i="1" s="1"/>
  <c r="N4893" i="1"/>
  <c r="Q4893" i="1" s="1"/>
  <c r="N4894" i="1"/>
  <c r="Q4894" i="1" s="1"/>
  <c r="N4895" i="1"/>
  <c r="Q4895" i="1" s="1"/>
  <c r="N4896" i="1"/>
  <c r="Q4896" i="1" s="1"/>
  <c r="N4897" i="1"/>
  <c r="Q4897" i="1" s="1"/>
  <c r="N4898" i="1"/>
  <c r="Q4898" i="1" s="1"/>
  <c r="N4899" i="1"/>
  <c r="Q4899" i="1" s="1"/>
  <c r="N4900" i="1"/>
  <c r="Q4900" i="1" s="1"/>
  <c r="N4901" i="1"/>
  <c r="Q4901" i="1" s="1"/>
  <c r="N4902" i="1"/>
  <c r="Q4902" i="1" s="1"/>
  <c r="N4903" i="1"/>
  <c r="Q4903" i="1" s="1"/>
  <c r="N4904" i="1"/>
  <c r="Q4904" i="1" s="1"/>
  <c r="N4905" i="1"/>
  <c r="Q4905" i="1" s="1"/>
  <c r="N4906" i="1"/>
  <c r="Q4906" i="1" s="1"/>
  <c r="N4907" i="1"/>
  <c r="Q4907" i="1" s="1"/>
  <c r="N4908" i="1"/>
  <c r="Q4908" i="1" s="1"/>
  <c r="N4909" i="1"/>
  <c r="Q4909" i="1" s="1"/>
  <c r="N4910" i="1"/>
  <c r="Q4910" i="1" s="1"/>
  <c r="N4911" i="1"/>
  <c r="Q4911" i="1" s="1"/>
  <c r="N4912" i="1"/>
  <c r="Q4912" i="1" s="1"/>
  <c r="N4913" i="1"/>
  <c r="Q4913" i="1" s="1"/>
  <c r="N4184" i="1"/>
  <c r="Q4184" i="1" s="1"/>
  <c r="N4185" i="1"/>
  <c r="Q4185" i="1" s="1"/>
  <c r="N4186" i="1"/>
  <c r="Q4186" i="1" s="1"/>
  <c r="N4187" i="1"/>
  <c r="Q4187" i="1" s="1"/>
  <c r="N4188" i="1"/>
  <c r="Q4188" i="1" s="1"/>
  <c r="N4189" i="1"/>
  <c r="Q4189" i="1" s="1"/>
  <c r="N4190" i="1"/>
  <c r="Q4190" i="1" s="1"/>
  <c r="N4191" i="1"/>
  <c r="Q4191" i="1" s="1"/>
  <c r="N4192" i="1"/>
  <c r="Q4192" i="1" s="1"/>
  <c r="N4193" i="1"/>
  <c r="Q4193" i="1" s="1"/>
  <c r="N4194" i="1"/>
  <c r="Q4194" i="1" s="1"/>
  <c r="N4195" i="1"/>
  <c r="Q4195" i="1" s="1"/>
  <c r="N4196" i="1"/>
  <c r="Q4196" i="1" s="1"/>
  <c r="N4197" i="1"/>
  <c r="Q4197" i="1" s="1"/>
  <c r="N4198" i="1"/>
  <c r="Q4198" i="1" s="1"/>
  <c r="N4199" i="1"/>
  <c r="Q4199" i="1" s="1"/>
  <c r="N4200" i="1"/>
  <c r="Q4200" i="1" s="1"/>
  <c r="N4201" i="1"/>
  <c r="Q4201" i="1" s="1"/>
  <c r="N4202" i="1"/>
  <c r="Q4202" i="1" s="1"/>
  <c r="N4203" i="1"/>
  <c r="Q4203" i="1" s="1"/>
  <c r="N4204" i="1"/>
  <c r="Q4204" i="1" s="1"/>
  <c r="N4205" i="1"/>
  <c r="Q4205" i="1" s="1"/>
  <c r="N4206" i="1"/>
  <c r="Q4206" i="1" s="1"/>
  <c r="N4207" i="1"/>
  <c r="Q4207" i="1" s="1"/>
  <c r="N4208" i="1"/>
  <c r="Q4208" i="1" s="1"/>
  <c r="N4209" i="1"/>
  <c r="Q4209" i="1" s="1"/>
  <c r="N4210" i="1"/>
  <c r="Q4210" i="1" s="1"/>
  <c r="N4211" i="1"/>
  <c r="Q4211" i="1" s="1"/>
  <c r="N4212" i="1"/>
  <c r="Q4212" i="1" s="1"/>
  <c r="N4213" i="1"/>
  <c r="Q4213" i="1" s="1"/>
  <c r="N4214" i="1"/>
  <c r="Q4214" i="1" s="1"/>
  <c r="N4215" i="1"/>
  <c r="Q4215" i="1" s="1"/>
  <c r="N4216" i="1"/>
  <c r="Q4216" i="1" s="1"/>
  <c r="N4217" i="1"/>
  <c r="Q4217" i="1" s="1"/>
  <c r="N4218" i="1"/>
  <c r="Q4218" i="1" s="1"/>
  <c r="N4219" i="1"/>
  <c r="Q4219" i="1" s="1"/>
  <c r="N4220" i="1"/>
  <c r="Q4220" i="1" s="1"/>
  <c r="N4221" i="1"/>
  <c r="Q4221" i="1" s="1"/>
  <c r="N4222" i="1"/>
  <c r="Q4222" i="1" s="1"/>
  <c r="N4223" i="1"/>
  <c r="Q4223" i="1" s="1"/>
  <c r="N4224" i="1"/>
  <c r="Q4224" i="1" s="1"/>
  <c r="N4225" i="1"/>
  <c r="Q4225" i="1" s="1"/>
  <c r="N4226" i="1"/>
  <c r="Q4226" i="1" s="1"/>
  <c r="N4227" i="1"/>
  <c r="Q4227" i="1" s="1"/>
  <c r="N4228" i="1"/>
  <c r="Q4228" i="1" s="1"/>
  <c r="N4229" i="1"/>
  <c r="Q4229" i="1" s="1"/>
  <c r="N4230" i="1"/>
  <c r="Q4230" i="1" s="1"/>
  <c r="N4231" i="1"/>
  <c r="Q4231" i="1" s="1"/>
  <c r="N4232" i="1"/>
  <c r="Q4232" i="1" s="1"/>
  <c r="N4233" i="1"/>
  <c r="Q4233" i="1" s="1"/>
  <c r="N4234" i="1"/>
  <c r="Q4234" i="1" s="1"/>
  <c r="N4235" i="1"/>
  <c r="Q4235" i="1" s="1"/>
  <c r="N4236" i="1"/>
  <c r="Q4236" i="1" s="1"/>
  <c r="N4237" i="1"/>
  <c r="Q4237" i="1" s="1"/>
  <c r="N4238" i="1"/>
  <c r="Q4238" i="1" s="1"/>
  <c r="N4239" i="1"/>
  <c r="Q4239" i="1" s="1"/>
  <c r="N4240" i="1"/>
  <c r="Q4240" i="1" s="1"/>
  <c r="N4241" i="1"/>
  <c r="Q4241" i="1" s="1"/>
  <c r="N4242" i="1"/>
  <c r="Q4242" i="1" s="1"/>
  <c r="N4243" i="1"/>
  <c r="Q4243" i="1" s="1"/>
  <c r="N4244" i="1"/>
  <c r="Q4244" i="1" s="1"/>
  <c r="N4245" i="1"/>
  <c r="Q4245" i="1" s="1"/>
  <c r="N4246" i="1"/>
  <c r="Q4246" i="1" s="1"/>
  <c r="N4247" i="1"/>
  <c r="Q4247" i="1" s="1"/>
  <c r="N4248" i="1"/>
  <c r="Q4248" i="1" s="1"/>
  <c r="N4249" i="1"/>
  <c r="Q4249" i="1" s="1"/>
  <c r="N4250" i="1"/>
  <c r="Q4250" i="1" s="1"/>
  <c r="N4251" i="1"/>
  <c r="Q4251" i="1" s="1"/>
  <c r="N4252" i="1"/>
  <c r="Q4252" i="1" s="1"/>
  <c r="N4253" i="1"/>
  <c r="Q4253" i="1" s="1"/>
  <c r="N4254" i="1"/>
  <c r="Q4254" i="1" s="1"/>
  <c r="N4255" i="1"/>
  <c r="Q4255" i="1" s="1"/>
  <c r="N4256" i="1"/>
  <c r="Q4256" i="1" s="1"/>
  <c r="N4257" i="1"/>
  <c r="Q4257" i="1" s="1"/>
  <c r="N4258" i="1"/>
  <c r="Q4258" i="1" s="1"/>
  <c r="N4259" i="1"/>
  <c r="Q4259" i="1" s="1"/>
  <c r="N4260" i="1"/>
  <c r="Q4260" i="1" s="1"/>
  <c r="N4261" i="1"/>
  <c r="Q4261" i="1" s="1"/>
  <c r="N4262" i="1"/>
  <c r="Q4262" i="1" s="1"/>
  <c r="N4263" i="1"/>
  <c r="Q4263" i="1" s="1"/>
  <c r="N4264" i="1"/>
  <c r="Q4264" i="1" s="1"/>
  <c r="N4265" i="1"/>
  <c r="Q4265" i="1" s="1"/>
  <c r="N4266" i="1"/>
  <c r="Q4266" i="1" s="1"/>
  <c r="N4267" i="1"/>
  <c r="Q4267" i="1" s="1"/>
  <c r="N4268" i="1"/>
  <c r="Q4268" i="1" s="1"/>
  <c r="N4269" i="1"/>
  <c r="Q4269" i="1" s="1"/>
  <c r="N4270" i="1"/>
  <c r="Q4270" i="1" s="1"/>
  <c r="N4271" i="1"/>
  <c r="Q4271" i="1" s="1"/>
  <c r="N4272" i="1"/>
  <c r="Q4272" i="1" s="1"/>
  <c r="N4273" i="1"/>
  <c r="Q4273" i="1" s="1"/>
  <c r="N4274" i="1"/>
  <c r="Q4274" i="1" s="1"/>
  <c r="N4275" i="1"/>
  <c r="Q4275" i="1" s="1"/>
  <c r="N4276" i="1"/>
  <c r="Q4276" i="1" s="1"/>
  <c r="N4277" i="1"/>
  <c r="Q4277" i="1" s="1"/>
  <c r="N4278" i="1"/>
  <c r="Q4278" i="1" s="1"/>
  <c r="N4279" i="1"/>
  <c r="Q4279" i="1" s="1"/>
  <c r="N4280" i="1"/>
  <c r="Q4280" i="1" s="1"/>
  <c r="N4281" i="1"/>
  <c r="Q4281" i="1" s="1"/>
  <c r="N4282" i="1"/>
  <c r="Q4282" i="1" s="1"/>
  <c r="N4283" i="1"/>
  <c r="Q4283" i="1" s="1"/>
  <c r="N4284" i="1"/>
  <c r="Q4284" i="1" s="1"/>
  <c r="N4285" i="1"/>
  <c r="N4286" i="1"/>
  <c r="Q4286" i="1" s="1"/>
  <c r="N4287" i="1"/>
  <c r="Q4287" i="1" s="1"/>
  <c r="N4288" i="1"/>
  <c r="Q4288" i="1" s="1"/>
  <c r="N4289" i="1"/>
  <c r="Q4289" i="1" s="1"/>
  <c r="N4290" i="1"/>
  <c r="Q4290" i="1" s="1"/>
  <c r="N4291" i="1"/>
  <c r="Q4291" i="1" s="1"/>
  <c r="N4292" i="1"/>
  <c r="Q4292" i="1" s="1"/>
  <c r="N4293" i="1"/>
  <c r="Q4293" i="1" s="1"/>
  <c r="N4294" i="1"/>
  <c r="Q4294" i="1" s="1"/>
  <c r="N4295" i="1"/>
  <c r="Q4295" i="1" s="1"/>
  <c r="N4296" i="1"/>
  <c r="Q4296" i="1" s="1"/>
  <c r="N4297" i="1"/>
  <c r="Q4297" i="1" s="1"/>
  <c r="N4298" i="1"/>
  <c r="Q4298" i="1" s="1"/>
  <c r="N4299" i="1"/>
  <c r="Q4299" i="1" s="1"/>
  <c r="N4300" i="1"/>
  <c r="Q4300" i="1" s="1"/>
  <c r="N4301" i="1"/>
  <c r="Q4301" i="1" s="1"/>
  <c r="N4302" i="1"/>
  <c r="Q4302" i="1" s="1"/>
  <c r="N4303" i="1"/>
  <c r="Q4303" i="1" s="1"/>
  <c r="N4304" i="1"/>
  <c r="Q4304" i="1" s="1"/>
  <c r="N4305" i="1"/>
  <c r="Q4305" i="1" s="1"/>
  <c r="N4306" i="1"/>
  <c r="Q4306" i="1" s="1"/>
  <c r="N4307" i="1"/>
  <c r="Q4307" i="1" s="1"/>
  <c r="N4308" i="1"/>
  <c r="Q4308" i="1" s="1"/>
  <c r="N4309" i="1"/>
  <c r="Q4309" i="1" s="1"/>
  <c r="N4310" i="1"/>
  <c r="Q4310" i="1" s="1"/>
  <c r="N4311" i="1"/>
  <c r="Q4311" i="1" s="1"/>
  <c r="N4312" i="1"/>
  <c r="Q4312" i="1" s="1"/>
  <c r="N4313" i="1"/>
  <c r="Q4313" i="1" s="1"/>
  <c r="N4314" i="1"/>
  <c r="Q4314" i="1" s="1"/>
  <c r="N4315" i="1"/>
  <c r="Q4315" i="1" s="1"/>
  <c r="N4316" i="1"/>
  <c r="Q4316" i="1" s="1"/>
  <c r="N4317" i="1"/>
  <c r="Q4317" i="1" s="1"/>
  <c r="N4318" i="1"/>
  <c r="Q4318" i="1" s="1"/>
  <c r="N4319" i="1"/>
  <c r="Q4319" i="1" s="1"/>
  <c r="N4320" i="1"/>
  <c r="Q4320" i="1" s="1"/>
  <c r="N4321" i="1"/>
  <c r="Q4321" i="1" s="1"/>
  <c r="N4322" i="1"/>
  <c r="Q4322" i="1" s="1"/>
  <c r="N4323" i="1"/>
  <c r="Q4323" i="1" s="1"/>
  <c r="N4324" i="1"/>
  <c r="Q4324" i="1" s="1"/>
  <c r="N4325" i="1"/>
  <c r="Q4325" i="1" s="1"/>
  <c r="N4326" i="1"/>
  <c r="Q4326" i="1" s="1"/>
  <c r="N4327" i="1"/>
  <c r="Q4327" i="1" s="1"/>
  <c r="N4328" i="1"/>
  <c r="Q4328" i="1" s="1"/>
  <c r="N4329" i="1"/>
  <c r="Q4329" i="1" s="1"/>
  <c r="N4330" i="1"/>
  <c r="Q4330" i="1" s="1"/>
  <c r="N4331" i="1"/>
  <c r="Q4331" i="1" s="1"/>
  <c r="N4332" i="1"/>
  <c r="Q4332" i="1" s="1"/>
  <c r="N4333" i="1"/>
  <c r="Q4333" i="1" s="1"/>
  <c r="N4334" i="1"/>
  <c r="Q4334" i="1" s="1"/>
  <c r="N4335" i="1"/>
  <c r="Q4335" i="1" s="1"/>
  <c r="N4336" i="1"/>
  <c r="Q4336" i="1" s="1"/>
  <c r="N4337" i="1"/>
  <c r="Q4337" i="1" s="1"/>
  <c r="N4338" i="1"/>
  <c r="Q4338" i="1" s="1"/>
  <c r="N4339" i="1"/>
  <c r="Q4339" i="1" s="1"/>
  <c r="N4340" i="1"/>
  <c r="Q4340" i="1" s="1"/>
  <c r="N4341" i="1"/>
  <c r="Q4341" i="1" s="1"/>
  <c r="N4342" i="1"/>
  <c r="Q4342" i="1" s="1"/>
  <c r="N4343" i="1"/>
  <c r="Q4343" i="1" s="1"/>
  <c r="N4344" i="1"/>
  <c r="Q4344" i="1" s="1"/>
  <c r="N4345" i="1"/>
  <c r="Q4345" i="1" s="1"/>
  <c r="N4346" i="1"/>
  <c r="Q4346" i="1" s="1"/>
  <c r="N4347" i="1"/>
  <c r="Q4347" i="1" s="1"/>
  <c r="N4348" i="1"/>
  <c r="Q4348" i="1" s="1"/>
  <c r="N4349" i="1"/>
  <c r="Q4349" i="1" s="1"/>
  <c r="N4350" i="1"/>
  <c r="Q4350" i="1" s="1"/>
  <c r="N4351" i="1"/>
  <c r="Q4351" i="1" s="1"/>
  <c r="N4352" i="1"/>
  <c r="Q4352" i="1" s="1"/>
  <c r="N4353" i="1"/>
  <c r="Q4353" i="1" s="1"/>
  <c r="N4354" i="1"/>
  <c r="Q4354" i="1" s="1"/>
  <c r="N4355" i="1"/>
  <c r="Q4355" i="1" s="1"/>
  <c r="N4356" i="1"/>
  <c r="Q4356" i="1" s="1"/>
  <c r="N4357" i="1"/>
  <c r="Q4357" i="1" s="1"/>
  <c r="N4358" i="1"/>
  <c r="Q4358" i="1" s="1"/>
  <c r="N4359" i="1"/>
  <c r="Q4359" i="1" s="1"/>
  <c r="N4360" i="1"/>
  <c r="Q4360" i="1" s="1"/>
  <c r="N4361" i="1"/>
  <c r="Q4361" i="1" s="1"/>
  <c r="N4362" i="1"/>
  <c r="Q4362" i="1" s="1"/>
  <c r="N4363" i="1"/>
  <c r="Q4363" i="1" s="1"/>
  <c r="N4364" i="1"/>
  <c r="Q4364" i="1" s="1"/>
  <c r="N4365" i="1"/>
  <c r="Q4365" i="1" s="1"/>
  <c r="N4366" i="1"/>
  <c r="Q4366" i="1" s="1"/>
  <c r="N4367" i="1"/>
  <c r="Q4367" i="1" s="1"/>
  <c r="N4368" i="1"/>
  <c r="Q4368" i="1" s="1"/>
  <c r="N4369" i="1"/>
  <c r="Q4369" i="1" s="1"/>
  <c r="N4370" i="1"/>
  <c r="Q4370" i="1" s="1"/>
  <c r="N4371" i="1"/>
  <c r="Q4371" i="1" s="1"/>
  <c r="N4372" i="1"/>
  <c r="Q4372" i="1" s="1"/>
  <c r="N4373" i="1"/>
  <c r="Q4373" i="1" s="1"/>
  <c r="N4374" i="1"/>
  <c r="Q4374" i="1" s="1"/>
  <c r="N4375" i="1"/>
  <c r="Q4375" i="1" s="1"/>
  <c r="N4376" i="1"/>
  <c r="Q4376" i="1" s="1"/>
  <c r="N4377" i="1"/>
  <c r="Q4377" i="1" s="1"/>
  <c r="N4378" i="1"/>
  <c r="Q4378" i="1" s="1"/>
  <c r="N4379" i="1"/>
  <c r="Q4379" i="1" s="1"/>
  <c r="N4380" i="1"/>
  <c r="Q4380" i="1" s="1"/>
  <c r="N4381" i="1"/>
  <c r="Q4381" i="1" s="1"/>
  <c r="N4382" i="1"/>
  <c r="Q4382" i="1" s="1"/>
  <c r="N4383" i="1"/>
  <c r="Q4383" i="1" s="1"/>
  <c r="N4384" i="1"/>
  <c r="Q4384" i="1" s="1"/>
  <c r="N4385" i="1"/>
  <c r="Q4385" i="1" s="1"/>
  <c r="N4386" i="1"/>
  <c r="Q4386" i="1" s="1"/>
  <c r="N4387" i="1"/>
  <c r="Q4387" i="1" s="1"/>
  <c r="N4388" i="1"/>
  <c r="Q4388" i="1" s="1"/>
  <c r="N4389" i="1"/>
  <c r="Q4389" i="1" s="1"/>
  <c r="N4390" i="1"/>
  <c r="Q4390" i="1" s="1"/>
  <c r="N4391" i="1"/>
  <c r="Q4391" i="1" s="1"/>
  <c r="N4392" i="1"/>
  <c r="Q4392" i="1" s="1"/>
  <c r="N4393" i="1"/>
  <c r="Q4393" i="1" s="1"/>
  <c r="N4394" i="1"/>
  <c r="Q4394" i="1" s="1"/>
  <c r="N4395" i="1"/>
  <c r="Q4395" i="1" s="1"/>
  <c r="N4396" i="1"/>
  <c r="Q4396" i="1" s="1"/>
  <c r="N4397" i="1"/>
  <c r="Q4397" i="1" s="1"/>
  <c r="N4398" i="1"/>
  <c r="Q4398" i="1" s="1"/>
  <c r="N4399" i="1"/>
  <c r="Q4399" i="1" s="1"/>
  <c r="N4400" i="1"/>
  <c r="Q4400" i="1" s="1"/>
  <c r="N4401" i="1"/>
  <c r="Q4401" i="1" s="1"/>
  <c r="N4402" i="1"/>
  <c r="Q4402" i="1" s="1"/>
  <c r="N4403" i="1"/>
  <c r="Q4403" i="1" s="1"/>
  <c r="N4404" i="1"/>
  <c r="Q4404" i="1" s="1"/>
  <c r="N4405" i="1"/>
  <c r="Q4405" i="1" s="1"/>
  <c r="N4406" i="1"/>
  <c r="Q4406" i="1" s="1"/>
  <c r="N4407" i="1"/>
  <c r="Q4407" i="1" s="1"/>
  <c r="N4408" i="1"/>
  <c r="Q4408" i="1" s="1"/>
  <c r="N4409" i="1"/>
  <c r="Q4409" i="1" s="1"/>
  <c r="N4410" i="1"/>
  <c r="Q4410" i="1" s="1"/>
  <c r="N4411" i="1"/>
  <c r="Q4411" i="1" s="1"/>
  <c r="N4412" i="1"/>
  <c r="Q4412" i="1" s="1"/>
  <c r="N4413" i="1"/>
  <c r="Q4413" i="1" s="1"/>
  <c r="N4414" i="1"/>
  <c r="Q4414" i="1" s="1"/>
  <c r="N4415" i="1"/>
  <c r="Q4415" i="1" s="1"/>
  <c r="N4416" i="1"/>
  <c r="Q4416" i="1" s="1"/>
  <c r="N4417" i="1"/>
  <c r="Q4417" i="1" s="1"/>
  <c r="N4418" i="1"/>
  <c r="Q4418" i="1" s="1"/>
  <c r="N4419" i="1"/>
  <c r="Q4419" i="1" s="1"/>
  <c r="N4420" i="1"/>
  <c r="Q4420" i="1" s="1"/>
  <c r="N4421" i="1"/>
  <c r="Q4421" i="1" s="1"/>
  <c r="N4422" i="1"/>
  <c r="Q4422" i="1" s="1"/>
  <c r="N4423" i="1"/>
  <c r="Q4423" i="1" s="1"/>
  <c r="N4424" i="1"/>
  <c r="Q4424" i="1" s="1"/>
  <c r="N4425" i="1"/>
  <c r="Q4425" i="1" s="1"/>
  <c r="N4426" i="1"/>
  <c r="Q4426" i="1" s="1"/>
  <c r="N4427" i="1"/>
  <c r="Q4427" i="1" s="1"/>
  <c r="N4428" i="1"/>
  <c r="Q4428" i="1" s="1"/>
  <c r="N4429" i="1"/>
  <c r="Q4429" i="1" s="1"/>
  <c r="N4430" i="1"/>
  <c r="Q4430" i="1" s="1"/>
  <c r="N4431" i="1"/>
  <c r="Q4431" i="1" s="1"/>
  <c r="N4432" i="1"/>
  <c r="Q4432" i="1" s="1"/>
  <c r="N4433" i="1"/>
  <c r="Q4433" i="1" s="1"/>
  <c r="N4434" i="1"/>
  <c r="Q4434" i="1" s="1"/>
  <c r="N4435" i="1"/>
  <c r="Q4435" i="1" s="1"/>
  <c r="N4436" i="1"/>
  <c r="Q4436" i="1" s="1"/>
  <c r="N4437" i="1"/>
  <c r="Q4437" i="1" s="1"/>
  <c r="N4438" i="1"/>
  <c r="Q4438" i="1" s="1"/>
  <c r="N4439" i="1"/>
  <c r="Q4439" i="1" s="1"/>
  <c r="N4440" i="1"/>
  <c r="Q4440" i="1" s="1"/>
  <c r="N4441" i="1"/>
  <c r="Q4441" i="1" s="1"/>
  <c r="N4442" i="1"/>
  <c r="Q4442" i="1" s="1"/>
  <c r="N4443" i="1"/>
  <c r="Q4443" i="1" s="1"/>
  <c r="N4444" i="1"/>
  <c r="Q4444" i="1" s="1"/>
  <c r="N4445" i="1"/>
  <c r="Q4445" i="1" s="1"/>
  <c r="N4446" i="1"/>
  <c r="Q4446" i="1" s="1"/>
  <c r="N4447" i="1"/>
  <c r="Q4447" i="1" s="1"/>
  <c r="N4448" i="1"/>
  <c r="Q4448" i="1" s="1"/>
  <c r="N4449" i="1"/>
  <c r="Q4449" i="1" s="1"/>
  <c r="N4450" i="1"/>
  <c r="Q4450" i="1" s="1"/>
  <c r="N4451" i="1"/>
  <c r="Q4451" i="1" s="1"/>
  <c r="N4452" i="1"/>
  <c r="Q4452" i="1" s="1"/>
  <c r="N4453" i="1"/>
  <c r="Q4453" i="1" s="1"/>
  <c r="N4454" i="1"/>
  <c r="Q4454" i="1" s="1"/>
  <c r="N4455" i="1"/>
  <c r="Q4455" i="1" s="1"/>
  <c r="N4456" i="1"/>
  <c r="Q4456" i="1" s="1"/>
  <c r="N4457" i="1"/>
  <c r="Q4457" i="1" s="1"/>
  <c r="N4458" i="1"/>
  <c r="Q4458" i="1" s="1"/>
  <c r="N4459" i="1"/>
  <c r="Q4459" i="1" s="1"/>
  <c r="N4460" i="1"/>
  <c r="Q4460" i="1" s="1"/>
  <c r="N4461" i="1"/>
  <c r="Q4461" i="1" s="1"/>
  <c r="N4462" i="1"/>
  <c r="Q4462" i="1" s="1"/>
  <c r="N4463" i="1"/>
  <c r="Q4463" i="1" s="1"/>
  <c r="N4464" i="1"/>
  <c r="Q4464" i="1" s="1"/>
  <c r="N4465" i="1"/>
  <c r="Q4465" i="1" s="1"/>
  <c r="N4466" i="1"/>
  <c r="Q4466" i="1" s="1"/>
  <c r="N4467" i="1"/>
  <c r="Q4467" i="1" s="1"/>
  <c r="N4468" i="1"/>
  <c r="Q4468" i="1" s="1"/>
  <c r="N4469" i="1"/>
  <c r="Q4469" i="1" s="1"/>
  <c r="N4470" i="1"/>
  <c r="Q4470" i="1" s="1"/>
  <c r="N4471" i="1"/>
  <c r="Q4471" i="1" s="1"/>
  <c r="N4472" i="1"/>
  <c r="Q4472" i="1" s="1"/>
  <c r="N4473" i="1"/>
  <c r="Q4473" i="1" s="1"/>
  <c r="N4474" i="1"/>
  <c r="Q4474" i="1" s="1"/>
  <c r="N4475" i="1"/>
  <c r="Q4475" i="1" s="1"/>
  <c r="N4476" i="1"/>
  <c r="Q4476" i="1" s="1"/>
  <c r="N4477" i="1"/>
  <c r="Q4477" i="1" s="1"/>
  <c r="N4478" i="1"/>
  <c r="Q4478" i="1" s="1"/>
  <c r="N4479" i="1"/>
  <c r="Q4479" i="1" s="1"/>
  <c r="N4480" i="1"/>
  <c r="Q4480" i="1" s="1"/>
  <c r="N4481" i="1"/>
  <c r="Q4481" i="1" s="1"/>
  <c r="N4482" i="1"/>
  <c r="Q4482" i="1" s="1"/>
  <c r="N4483" i="1"/>
  <c r="Q4483" i="1" s="1"/>
  <c r="N4484" i="1"/>
  <c r="Q4484" i="1" s="1"/>
  <c r="N4485" i="1"/>
  <c r="Q4485" i="1" s="1"/>
  <c r="N4486" i="1"/>
  <c r="Q4486" i="1" s="1"/>
  <c r="N4487" i="1"/>
  <c r="Q4487" i="1" s="1"/>
  <c r="N4488" i="1"/>
  <c r="Q4488" i="1" s="1"/>
  <c r="N4489" i="1"/>
  <c r="Q4489" i="1" s="1"/>
  <c r="N4490" i="1"/>
  <c r="Q4490" i="1" s="1"/>
  <c r="N4491" i="1"/>
  <c r="Q4491" i="1" s="1"/>
  <c r="N4492" i="1"/>
  <c r="Q4492" i="1" s="1"/>
  <c r="N4493" i="1"/>
  <c r="Q4493" i="1" s="1"/>
  <c r="N4494" i="1"/>
  <c r="Q4494" i="1" s="1"/>
  <c r="N4495" i="1"/>
  <c r="Q4495" i="1" s="1"/>
  <c r="N4496" i="1"/>
  <c r="Q4496" i="1" s="1"/>
  <c r="N4497" i="1"/>
  <c r="Q4497" i="1" s="1"/>
  <c r="N4498" i="1"/>
  <c r="Q4498" i="1" s="1"/>
  <c r="N4499" i="1"/>
  <c r="Q4499" i="1" s="1"/>
  <c r="N4500" i="1"/>
  <c r="Q4500" i="1" s="1"/>
  <c r="N4501" i="1"/>
  <c r="Q4501" i="1" s="1"/>
  <c r="N4502" i="1"/>
  <c r="Q4502" i="1" s="1"/>
  <c r="N4503" i="1"/>
  <c r="Q4503" i="1" s="1"/>
  <c r="N4504" i="1"/>
  <c r="Q4504" i="1" s="1"/>
  <c r="N4505" i="1"/>
  <c r="Q4505" i="1" s="1"/>
  <c r="N4506" i="1"/>
  <c r="Q4506" i="1" s="1"/>
  <c r="N4507" i="1"/>
  <c r="Q4507" i="1" s="1"/>
  <c r="N4508" i="1"/>
  <c r="Q4508" i="1" s="1"/>
  <c r="N4509" i="1"/>
  <c r="Q4509" i="1" s="1"/>
  <c r="N4510" i="1"/>
  <c r="Q4510" i="1" s="1"/>
  <c r="N4511" i="1"/>
  <c r="Q4511" i="1" s="1"/>
  <c r="N4512" i="1"/>
  <c r="Q4512" i="1" s="1"/>
  <c r="N4513" i="1"/>
  <c r="Q4513" i="1" s="1"/>
  <c r="N4514" i="1"/>
  <c r="Q4514" i="1" s="1"/>
  <c r="N4515" i="1"/>
  <c r="Q4515" i="1" s="1"/>
  <c r="N4516" i="1"/>
  <c r="Q4516" i="1" s="1"/>
  <c r="N4517" i="1"/>
  <c r="Q4517" i="1" s="1"/>
  <c r="N4518" i="1"/>
  <c r="Q4518" i="1" s="1"/>
  <c r="N4519" i="1"/>
  <c r="Q4519" i="1" s="1"/>
  <c r="N4520" i="1"/>
  <c r="Q4520" i="1" s="1"/>
  <c r="N4521" i="1"/>
  <c r="Q4521" i="1" s="1"/>
  <c r="N4522" i="1"/>
  <c r="Q4522" i="1" s="1"/>
  <c r="N4523" i="1"/>
  <c r="Q4523" i="1" s="1"/>
  <c r="N4524" i="1"/>
  <c r="Q4524" i="1" s="1"/>
  <c r="N4525" i="1"/>
  <c r="Q4525" i="1" s="1"/>
  <c r="N4526" i="1"/>
  <c r="Q4526" i="1" s="1"/>
  <c r="N4527" i="1"/>
  <c r="Q4527" i="1" s="1"/>
  <c r="N4528" i="1"/>
  <c r="Q4528" i="1" s="1"/>
  <c r="N4529" i="1"/>
  <c r="Q4529" i="1" s="1"/>
  <c r="N4530" i="1"/>
  <c r="Q4530" i="1" s="1"/>
  <c r="N4531" i="1"/>
  <c r="Q4531" i="1" s="1"/>
  <c r="N4532" i="1"/>
  <c r="Q4532" i="1" s="1"/>
  <c r="N4533" i="1"/>
  <c r="Q4533" i="1" s="1"/>
  <c r="N4534" i="1"/>
  <c r="Q4534" i="1" s="1"/>
  <c r="N4535" i="1"/>
  <c r="Q4535" i="1" s="1"/>
  <c r="N4536" i="1"/>
  <c r="Q4536" i="1" s="1"/>
  <c r="N4537" i="1"/>
  <c r="Q4537" i="1" s="1"/>
  <c r="N4538" i="1"/>
  <c r="Q4538" i="1" s="1"/>
  <c r="N4539" i="1"/>
  <c r="Q4539" i="1" s="1"/>
  <c r="N4540" i="1"/>
  <c r="Q4540" i="1" s="1"/>
  <c r="N4541" i="1"/>
  <c r="Q4541" i="1" s="1"/>
  <c r="N4542" i="1"/>
  <c r="Q4542" i="1" s="1"/>
  <c r="N4543" i="1"/>
  <c r="Q4543" i="1" s="1"/>
  <c r="N4544" i="1"/>
  <c r="Q4544" i="1" s="1"/>
  <c r="N4545" i="1"/>
  <c r="Q4545" i="1" s="1"/>
  <c r="N4546" i="1"/>
  <c r="Q4546" i="1" s="1"/>
  <c r="N4547" i="1"/>
  <c r="Q4547" i="1" s="1"/>
  <c r="N4548" i="1"/>
  <c r="Q4548" i="1" s="1"/>
  <c r="Q4285" i="1"/>
  <c r="N3818" i="1"/>
  <c r="Q3818" i="1" s="1"/>
  <c r="N3819" i="1"/>
  <c r="Q3819" i="1" s="1"/>
  <c r="N3820" i="1"/>
  <c r="Q3820" i="1" s="1"/>
  <c r="N3821" i="1"/>
  <c r="Q3821" i="1" s="1"/>
  <c r="N3822" i="1"/>
  <c r="Q3822" i="1" s="1"/>
  <c r="N3823" i="1"/>
  <c r="Q3823" i="1" s="1"/>
  <c r="N3824" i="1"/>
  <c r="Q3824" i="1" s="1"/>
  <c r="N3825" i="1"/>
  <c r="Q3825" i="1" s="1"/>
  <c r="N3826" i="1"/>
  <c r="Q3826" i="1" s="1"/>
  <c r="N3827" i="1"/>
  <c r="Q3827" i="1" s="1"/>
  <c r="N3828" i="1"/>
  <c r="Q3828" i="1" s="1"/>
  <c r="N3829" i="1"/>
  <c r="Q3829" i="1" s="1"/>
  <c r="N3830" i="1"/>
  <c r="Q3830" i="1" s="1"/>
  <c r="N3831" i="1"/>
  <c r="Q3831" i="1" s="1"/>
  <c r="N3832" i="1"/>
  <c r="Q3832" i="1" s="1"/>
  <c r="N3833" i="1"/>
  <c r="Q3833" i="1" s="1"/>
  <c r="N3834" i="1"/>
  <c r="Q3834" i="1" s="1"/>
  <c r="N3835" i="1"/>
  <c r="Q3835" i="1" s="1"/>
  <c r="N3836" i="1"/>
  <c r="Q3836" i="1" s="1"/>
  <c r="N3837" i="1"/>
  <c r="Q3837" i="1" s="1"/>
  <c r="N3838" i="1"/>
  <c r="Q3838" i="1" s="1"/>
  <c r="N3839" i="1"/>
  <c r="Q3839" i="1" s="1"/>
  <c r="N3840" i="1"/>
  <c r="Q3840" i="1" s="1"/>
  <c r="N3841" i="1"/>
  <c r="Q3841" i="1" s="1"/>
  <c r="N3842" i="1"/>
  <c r="Q3842" i="1" s="1"/>
  <c r="N3843" i="1"/>
  <c r="Q3843" i="1" s="1"/>
  <c r="N3844" i="1"/>
  <c r="Q3844" i="1" s="1"/>
  <c r="N3845" i="1"/>
  <c r="Q3845" i="1" s="1"/>
  <c r="N3846" i="1"/>
  <c r="Q3846" i="1" s="1"/>
  <c r="N3847" i="1"/>
  <c r="Q3847" i="1" s="1"/>
  <c r="N3848" i="1"/>
  <c r="Q3848" i="1" s="1"/>
  <c r="N3849" i="1"/>
  <c r="Q3849" i="1" s="1"/>
  <c r="N3850" i="1"/>
  <c r="Q3850" i="1" s="1"/>
  <c r="N3851" i="1"/>
  <c r="Q3851" i="1" s="1"/>
  <c r="N3852" i="1"/>
  <c r="Q3852" i="1" s="1"/>
  <c r="N3853" i="1"/>
  <c r="Q3853" i="1" s="1"/>
  <c r="N3854" i="1"/>
  <c r="Q3854" i="1" s="1"/>
  <c r="N3855" i="1"/>
  <c r="Q3855" i="1" s="1"/>
  <c r="N3856" i="1"/>
  <c r="Q3856" i="1" s="1"/>
  <c r="N3857" i="1"/>
  <c r="Q3857" i="1" s="1"/>
  <c r="N3858" i="1"/>
  <c r="Q3858" i="1" s="1"/>
  <c r="N3859" i="1"/>
  <c r="Q3859" i="1" s="1"/>
  <c r="N3860" i="1"/>
  <c r="Q3860" i="1" s="1"/>
  <c r="N3861" i="1"/>
  <c r="Q3861" i="1" s="1"/>
  <c r="N3862" i="1"/>
  <c r="Q3862" i="1" s="1"/>
  <c r="N3863" i="1"/>
  <c r="Q3863" i="1" s="1"/>
  <c r="N3864" i="1"/>
  <c r="Q3864" i="1" s="1"/>
  <c r="N3865" i="1"/>
  <c r="Q3865" i="1" s="1"/>
  <c r="N3866" i="1"/>
  <c r="Q3866" i="1" s="1"/>
  <c r="N3867" i="1"/>
  <c r="Q3867" i="1" s="1"/>
  <c r="N3868" i="1"/>
  <c r="Q3868" i="1" s="1"/>
  <c r="N3869" i="1"/>
  <c r="Q3869" i="1" s="1"/>
  <c r="N3870" i="1"/>
  <c r="Q3870" i="1" s="1"/>
  <c r="N3871" i="1"/>
  <c r="Q3871" i="1" s="1"/>
  <c r="N3872" i="1"/>
  <c r="Q3872" i="1" s="1"/>
  <c r="N3873" i="1"/>
  <c r="Q3873" i="1" s="1"/>
  <c r="N3874" i="1"/>
  <c r="Q3874" i="1" s="1"/>
  <c r="N3875" i="1"/>
  <c r="Q3875" i="1" s="1"/>
  <c r="N3876" i="1"/>
  <c r="Q3876" i="1" s="1"/>
  <c r="N3877" i="1"/>
  <c r="Q3877" i="1" s="1"/>
  <c r="N3878" i="1"/>
  <c r="Q3878" i="1" s="1"/>
  <c r="N3879" i="1"/>
  <c r="Q3879" i="1" s="1"/>
  <c r="N3880" i="1"/>
  <c r="Q3880" i="1" s="1"/>
  <c r="N3881" i="1"/>
  <c r="Q3881" i="1" s="1"/>
  <c r="N3882" i="1"/>
  <c r="Q3882" i="1" s="1"/>
  <c r="N3883" i="1"/>
  <c r="Q3883" i="1" s="1"/>
  <c r="N3884" i="1"/>
  <c r="Q3884" i="1" s="1"/>
  <c r="N3885" i="1"/>
  <c r="Q3885" i="1" s="1"/>
  <c r="N3886" i="1"/>
  <c r="Q3886" i="1" s="1"/>
  <c r="N3887" i="1"/>
  <c r="Q3887" i="1" s="1"/>
  <c r="N3888" i="1"/>
  <c r="Q3888" i="1" s="1"/>
  <c r="N3889" i="1"/>
  <c r="Q3889" i="1" s="1"/>
  <c r="N3890" i="1"/>
  <c r="Q3890" i="1" s="1"/>
  <c r="N3891" i="1"/>
  <c r="Q3891" i="1" s="1"/>
  <c r="N3892" i="1"/>
  <c r="Q3892" i="1" s="1"/>
  <c r="N3893" i="1"/>
  <c r="Q3893" i="1" s="1"/>
  <c r="N3894" i="1"/>
  <c r="Q3894" i="1" s="1"/>
  <c r="N3895" i="1"/>
  <c r="Q3895" i="1" s="1"/>
  <c r="N3896" i="1"/>
  <c r="Q3896" i="1" s="1"/>
  <c r="N3897" i="1"/>
  <c r="Q3897" i="1" s="1"/>
  <c r="N3898" i="1"/>
  <c r="Q3898" i="1" s="1"/>
  <c r="N3899" i="1"/>
  <c r="Q3899" i="1" s="1"/>
  <c r="N3900" i="1"/>
  <c r="Q3900" i="1" s="1"/>
  <c r="N3901" i="1"/>
  <c r="Q3901" i="1" s="1"/>
  <c r="N3902" i="1"/>
  <c r="Q3902" i="1" s="1"/>
  <c r="N3903" i="1"/>
  <c r="Q3903" i="1" s="1"/>
  <c r="N3904" i="1"/>
  <c r="Q3904" i="1" s="1"/>
  <c r="N3905" i="1"/>
  <c r="Q3905" i="1" s="1"/>
  <c r="N3906" i="1"/>
  <c r="Q3906" i="1" s="1"/>
  <c r="N3907" i="1"/>
  <c r="Q3907" i="1" s="1"/>
  <c r="N3908" i="1"/>
  <c r="Q3908" i="1" s="1"/>
  <c r="N3909" i="1"/>
  <c r="Q3909" i="1" s="1"/>
  <c r="N3910" i="1"/>
  <c r="Q3910" i="1" s="1"/>
  <c r="N3911" i="1"/>
  <c r="Q3911" i="1" s="1"/>
  <c r="N3912" i="1"/>
  <c r="Q3912" i="1" s="1"/>
  <c r="N3913" i="1"/>
  <c r="Q3913" i="1" s="1"/>
  <c r="N3914" i="1"/>
  <c r="Q3914" i="1" s="1"/>
  <c r="N3915" i="1"/>
  <c r="Q3915" i="1" s="1"/>
  <c r="N3916" i="1"/>
  <c r="Q3916" i="1" s="1"/>
  <c r="N3917" i="1"/>
  <c r="Q3917" i="1" s="1"/>
  <c r="N3918" i="1"/>
  <c r="Q3918" i="1" s="1"/>
  <c r="N3919" i="1"/>
  <c r="Q3919" i="1" s="1"/>
  <c r="N3920" i="1"/>
  <c r="Q3920" i="1" s="1"/>
  <c r="N3921" i="1"/>
  <c r="Q3921" i="1" s="1"/>
  <c r="N3922" i="1"/>
  <c r="Q3922" i="1" s="1"/>
  <c r="N3923" i="1"/>
  <c r="Q3923" i="1" s="1"/>
  <c r="N3924" i="1"/>
  <c r="Q3924" i="1" s="1"/>
  <c r="N3925" i="1"/>
  <c r="Q3925" i="1" s="1"/>
  <c r="N3926" i="1"/>
  <c r="Q3926" i="1" s="1"/>
  <c r="N3927" i="1"/>
  <c r="Q3927" i="1" s="1"/>
  <c r="N3928" i="1"/>
  <c r="Q3928" i="1" s="1"/>
  <c r="N3929" i="1"/>
  <c r="Q3929" i="1" s="1"/>
  <c r="N3930" i="1"/>
  <c r="Q3930" i="1" s="1"/>
  <c r="N3931" i="1"/>
  <c r="Q3931" i="1" s="1"/>
  <c r="N3932" i="1"/>
  <c r="Q3932" i="1" s="1"/>
  <c r="N3933" i="1"/>
  <c r="Q3933" i="1" s="1"/>
  <c r="N3934" i="1"/>
  <c r="Q3934" i="1" s="1"/>
  <c r="N3935" i="1"/>
  <c r="Q3935" i="1" s="1"/>
  <c r="N3936" i="1"/>
  <c r="Q3936" i="1" s="1"/>
  <c r="N3937" i="1"/>
  <c r="Q3937" i="1" s="1"/>
  <c r="N3938" i="1"/>
  <c r="Q3938" i="1" s="1"/>
  <c r="N3939" i="1"/>
  <c r="Q3939" i="1" s="1"/>
  <c r="N3940" i="1"/>
  <c r="Q3940" i="1" s="1"/>
  <c r="N3941" i="1"/>
  <c r="Q3941" i="1" s="1"/>
  <c r="N3942" i="1"/>
  <c r="Q3942" i="1" s="1"/>
  <c r="N3943" i="1"/>
  <c r="Q3943" i="1" s="1"/>
  <c r="N3944" i="1"/>
  <c r="Q3944" i="1" s="1"/>
  <c r="N3945" i="1"/>
  <c r="Q3945" i="1" s="1"/>
  <c r="N3946" i="1"/>
  <c r="Q3946" i="1" s="1"/>
  <c r="N3947" i="1"/>
  <c r="Q3947" i="1" s="1"/>
  <c r="N3948" i="1"/>
  <c r="Q3948" i="1" s="1"/>
  <c r="N3949" i="1"/>
  <c r="Q3949" i="1" s="1"/>
  <c r="N3950" i="1"/>
  <c r="Q3950" i="1" s="1"/>
  <c r="N3951" i="1"/>
  <c r="Q3951" i="1" s="1"/>
  <c r="N3952" i="1"/>
  <c r="Q3952" i="1" s="1"/>
  <c r="N3953" i="1"/>
  <c r="Q3953" i="1" s="1"/>
  <c r="N3954" i="1"/>
  <c r="Q3954" i="1" s="1"/>
  <c r="N3955" i="1"/>
  <c r="Q3955" i="1" s="1"/>
  <c r="N3956" i="1"/>
  <c r="Q3956" i="1" s="1"/>
  <c r="N3957" i="1"/>
  <c r="Q3957" i="1" s="1"/>
  <c r="N3958" i="1"/>
  <c r="Q3958" i="1" s="1"/>
  <c r="N3959" i="1"/>
  <c r="Q3959" i="1" s="1"/>
  <c r="N3960" i="1"/>
  <c r="Q3960" i="1" s="1"/>
  <c r="N3961" i="1"/>
  <c r="Q3961" i="1" s="1"/>
  <c r="N3962" i="1"/>
  <c r="Q3962" i="1" s="1"/>
  <c r="N3963" i="1"/>
  <c r="Q3963" i="1" s="1"/>
  <c r="N3964" i="1"/>
  <c r="Q3964" i="1" s="1"/>
  <c r="N3965" i="1"/>
  <c r="Q3965" i="1" s="1"/>
  <c r="N3966" i="1"/>
  <c r="Q3966" i="1" s="1"/>
  <c r="N3967" i="1"/>
  <c r="Q3967" i="1" s="1"/>
  <c r="N3968" i="1"/>
  <c r="Q3968" i="1" s="1"/>
  <c r="N3969" i="1"/>
  <c r="Q3969" i="1" s="1"/>
  <c r="N3970" i="1"/>
  <c r="Q3970" i="1" s="1"/>
  <c r="N3971" i="1"/>
  <c r="Q3971" i="1" s="1"/>
  <c r="N3972" i="1"/>
  <c r="Q3972" i="1" s="1"/>
  <c r="N3973" i="1"/>
  <c r="Q3973" i="1" s="1"/>
  <c r="N3974" i="1"/>
  <c r="Q3974" i="1" s="1"/>
  <c r="N3975" i="1"/>
  <c r="Q3975" i="1" s="1"/>
  <c r="N3976" i="1"/>
  <c r="Q3976" i="1" s="1"/>
  <c r="N3977" i="1"/>
  <c r="Q3977" i="1" s="1"/>
  <c r="N3978" i="1"/>
  <c r="Q3978" i="1" s="1"/>
  <c r="N3979" i="1"/>
  <c r="Q3979" i="1" s="1"/>
  <c r="N3980" i="1"/>
  <c r="Q3980" i="1" s="1"/>
  <c r="N3981" i="1"/>
  <c r="Q3981" i="1" s="1"/>
  <c r="N3982" i="1"/>
  <c r="Q3982" i="1" s="1"/>
  <c r="N3983" i="1"/>
  <c r="Q3983" i="1" s="1"/>
  <c r="N3984" i="1"/>
  <c r="Q3984" i="1" s="1"/>
  <c r="N3985" i="1"/>
  <c r="Q3985" i="1" s="1"/>
  <c r="N3986" i="1"/>
  <c r="Q3986" i="1" s="1"/>
  <c r="N3987" i="1"/>
  <c r="Q3987" i="1" s="1"/>
  <c r="N3988" i="1"/>
  <c r="Q3988" i="1" s="1"/>
  <c r="N3989" i="1"/>
  <c r="Q3989" i="1" s="1"/>
  <c r="N3990" i="1"/>
  <c r="Q3990" i="1" s="1"/>
  <c r="N3991" i="1"/>
  <c r="Q3991" i="1" s="1"/>
  <c r="N3992" i="1"/>
  <c r="Q3992" i="1" s="1"/>
  <c r="N3993" i="1"/>
  <c r="Q3993" i="1" s="1"/>
  <c r="N3994" i="1"/>
  <c r="Q3994" i="1" s="1"/>
  <c r="N3995" i="1"/>
  <c r="Q3995" i="1" s="1"/>
  <c r="N3996" i="1"/>
  <c r="Q3996" i="1" s="1"/>
  <c r="N3997" i="1"/>
  <c r="Q3997" i="1" s="1"/>
  <c r="N3998" i="1"/>
  <c r="Q3998" i="1" s="1"/>
  <c r="N3999" i="1"/>
  <c r="Q3999" i="1" s="1"/>
  <c r="N4000" i="1"/>
  <c r="Q4000" i="1" s="1"/>
  <c r="N4001" i="1"/>
  <c r="Q4001" i="1" s="1"/>
  <c r="N4002" i="1"/>
  <c r="Q4002" i="1" s="1"/>
  <c r="N4003" i="1"/>
  <c r="Q4003" i="1" s="1"/>
  <c r="N4004" i="1"/>
  <c r="Q4004" i="1" s="1"/>
  <c r="N4005" i="1"/>
  <c r="Q4005" i="1" s="1"/>
  <c r="N4006" i="1"/>
  <c r="Q4006" i="1" s="1"/>
  <c r="N4007" i="1"/>
  <c r="Q4007" i="1" s="1"/>
  <c r="N4008" i="1"/>
  <c r="Q4008" i="1" s="1"/>
  <c r="N4009" i="1"/>
  <c r="Q4009" i="1" s="1"/>
  <c r="N4010" i="1"/>
  <c r="Q4010" i="1" s="1"/>
  <c r="N4011" i="1"/>
  <c r="Q4011" i="1" s="1"/>
  <c r="N4012" i="1"/>
  <c r="Q4012" i="1" s="1"/>
  <c r="N4013" i="1"/>
  <c r="Q4013" i="1" s="1"/>
  <c r="N4014" i="1"/>
  <c r="Q4014" i="1" s="1"/>
  <c r="N4015" i="1"/>
  <c r="Q4015" i="1" s="1"/>
  <c r="N4016" i="1"/>
  <c r="Q4016" i="1" s="1"/>
  <c r="N4017" i="1"/>
  <c r="Q4017" i="1" s="1"/>
  <c r="N4018" i="1"/>
  <c r="Q4018" i="1" s="1"/>
  <c r="N4019" i="1"/>
  <c r="Q4019" i="1" s="1"/>
  <c r="N4020" i="1"/>
  <c r="Q4020" i="1" s="1"/>
  <c r="N4021" i="1"/>
  <c r="Q4021" i="1" s="1"/>
  <c r="N4022" i="1"/>
  <c r="Q4022" i="1" s="1"/>
  <c r="N4023" i="1"/>
  <c r="Q4023" i="1" s="1"/>
  <c r="N4024" i="1"/>
  <c r="Q4024" i="1" s="1"/>
  <c r="N4025" i="1"/>
  <c r="Q4025" i="1" s="1"/>
  <c r="N4026" i="1"/>
  <c r="Q4026" i="1" s="1"/>
  <c r="N4027" i="1"/>
  <c r="Q4027" i="1" s="1"/>
  <c r="N4028" i="1"/>
  <c r="Q4028" i="1" s="1"/>
  <c r="N4029" i="1"/>
  <c r="Q4029" i="1" s="1"/>
  <c r="N4030" i="1"/>
  <c r="Q4030" i="1" s="1"/>
  <c r="N4031" i="1"/>
  <c r="Q4031" i="1" s="1"/>
  <c r="N4032" i="1"/>
  <c r="Q4032" i="1" s="1"/>
  <c r="N4033" i="1"/>
  <c r="Q4033" i="1" s="1"/>
  <c r="N4034" i="1"/>
  <c r="Q4034" i="1" s="1"/>
  <c r="N4035" i="1"/>
  <c r="Q4035" i="1" s="1"/>
  <c r="N4036" i="1"/>
  <c r="Q4036" i="1" s="1"/>
  <c r="N4037" i="1"/>
  <c r="Q4037" i="1" s="1"/>
  <c r="N4038" i="1"/>
  <c r="Q4038" i="1" s="1"/>
  <c r="N4039" i="1"/>
  <c r="Q4039" i="1" s="1"/>
  <c r="N4040" i="1"/>
  <c r="Q4040" i="1" s="1"/>
  <c r="N4041" i="1"/>
  <c r="Q4041" i="1" s="1"/>
  <c r="N4042" i="1"/>
  <c r="Q4042" i="1" s="1"/>
  <c r="N4043" i="1"/>
  <c r="Q4043" i="1" s="1"/>
  <c r="N4044" i="1"/>
  <c r="Q4044" i="1" s="1"/>
  <c r="N4045" i="1"/>
  <c r="Q4045" i="1" s="1"/>
  <c r="N4046" i="1"/>
  <c r="Q4046" i="1" s="1"/>
  <c r="N4047" i="1"/>
  <c r="Q4047" i="1" s="1"/>
  <c r="N4048" i="1"/>
  <c r="Q4048" i="1" s="1"/>
  <c r="N4049" i="1"/>
  <c r="Q4049" i="1" s="1"/>
  <c r="N4050" i="1"/>
  <c r="Q4050" i="1" s="1"/>
  <c r="N4051" i="1"/>
  <c r="Q4051" i="1" s="1"/>
  <c r="N4052" i="1"/>
  <c r="Q4052" i="1" s="1"/>
  <c r="N4053" i="1"/>
  <c r="Q4053" i="1" s="1"/>
  <c r="N4054" i="1"/>
  <c r="Q4054" i="1" s="1"/>
  <c r="N4055" i="1"/>
  <c r="Q4055" i="1" s="1"/>
  <c r="N4056" i="1"/>
  <c r="Q4056" i="1" s="1"/>
  <c r="N4057" i="1"/>
  <c r="Q4057" i="1" s="1"/>
  <c r="N4058" i="1"/>
  <c r="Q4058" i="1" s="1"/>
  <c r="N4059" i="1"/>
  <c r="Q4059" i="1" s="1"/>
  <c r="N4060" i="1"/>
  <c r="Q4060" i="1" s="1"/>
  <c r="N4061" i="1"/>
  <c r="Q4061" i="1" s="1"/>
  <c r="N4062" i="1"/>
  <c r="Q4062" i="1" s="1"/>
  <c r="N4063" i="1"/>
  <c r="Q4063" i="1" s="1"/>
  <c r="N4064" i="1"/>
  <c r="Q4064" i="1" s="1"/>
  <c r="N4065" i="1"/>
  <c r="Q4065" i="1" s="1"/>
  <c r="N4066" i="1"/>
  <c r="Q4066" i="1" s="1"/>
  <c r="N4067" i="1"/>
  <c r="Q4067" i="1" s="1"/>
  <c r="N4068" i="1"/>
  <c r="Q4068" i="1" s="1"/>
  <c r="N4069" i="1"/>
  <c r="Q4069" i="1" s="1"/>
  <c r="N4070" i="1"/>
  <c r="Q4070" i="1" s="1"/>
  <c r="N4071" i="1"/>
  <c r="Q4071" i="1" s="1"/>
  <c r="N4072" i="1"/>
  <c r="Q4072" i="1" s="1"/>
  <c r="N4073" i="1"/>
  <c r="Q4073" i="1" s="1"/>
  <c r="N4074" i="1"/>
  <c r="Q4074" i="1" s="1"/>
  <c r="N4075" i="1"/>
  <c r="Q4075" i="1" s="1"/>
  <c r="N4076" i="1"/>
  <c r="Q4076" i="1" s="1"/>
  <c r="N4077" i="1"/>
  <c r="Q4077" i="1" s="1"/>
  <c r="N4078" i="1"/>
  <c r="Q4078" i="1" s="1"/>
  <c r="N4079" i="1"/>
  <c r="Q4079" i="1" s="1"/>
  <c r="N4080" i="1"/>
  <c r="Q4080" i="1" s="1"/>
  <c r="N4081" i="1"/>
  <c r="Q4081" i="1" s="1"/>
  <c r="N4082" i="1"/>
  <c r="Q4082" i="1" s="1"/>
  <c r="N4083" i="1"/>
  <c r="Q4083" i="1" s="1"/>
  <c r="N4084" i="1"/>
  <c r="Q4084" i="1" s="1"/>
  <c r="N4085" i="1"/>
  <c r="Q4085" i="1" s="1"/>
  <c r="N4086" i="1"/>
  <c r="Q4086" i="1" s="1"/>
  <c r="N4087" i="1"/>
  <c r="Q4087" i="1" s="1"/>
  <c r="N4088" i="1"/>
  <c r="Q4088" i="1" s="1"/>
  <c r="N4089" i="1"/>
  <c r="Q4089" i="1" s="1"/>
  <c r="N4090" i="1"/>
  <c r="Q4090" i="1" s="1"/>
  <c r="N4091" i="1"/>
  <c r="Q4091" i="1" s="1"/>
  <c r="N4092" i="1"/>
  <c r="Q4092" i="1" s="1"/>
  <c r="N4093" i="1"/>
  <c r="Q4093" i="1" s="1"/>
  <c r="N4094" i="1"/>
  <c r="Q4094" i="1" s="1"/>
  <c r="N4095" i="1"/>
  <c r="Q4095" i="1" s="1"/>
  <c r="N4096" i="1"/>
  <c r="Q4096" i="1" s="1"/>
  <c r="N4097" i="1"/>
  <c r="Q4097" i="1" s="1"/>
  <c r="N4098" i="1"/>
  <c r="Q4098" i="1" s="1"/>
  <c r="N4099" i="1"/>
  <c r="Q4099" i="1" s="1"/>
  <c r="N4100" i="1"/>
  <c r="Q4100" i="1" s="1"/>
  <c r="N4101" i="1"/>
  <c r="Q4101" i="1" s="1"/>
  <c r="N4102" i="1"/>
  <c r="Q4102" i="1" s="1"/>
  <c r="N4103" i="1"/>
  <c r="Q4103" i="1" s="1"/>
  <c r="N4104" i="1"/>
  <c r="Q4104" i="1" s="1"/>
  <c r="N4105" i="1"/>
  <c r="Q4105" i="1" s="1"/>
  <c r="N4106" i="1"/>
  <c r="Q4106" i="1" s="1"/>
  <c r="N4107" i="1"/>
  <c r="Q4107" i="1" s="1"/>
  <c r="N4108" i="1"/>
  <c r="Q4108" i="1" s="1"/>
  <c r="N4109" i="1"/>
  <c r="Q4109" i="1" s="1"/>
  <c r="N4110" i="1"/>
  <c r="Q4110" i="1" s="1"/>
  <c r="N4111" i="1"/>
  <c r="Q4111" i="1" s="1"/>
  <c r="N4112" i="1"/>
  <c r="Q4112" i="1" s="1"/>
  <c r="N4113" i="1"/>
  <c r="Q4113" i="1" s="1"/>
  <c r="N4114" i="1"/>
  <c r="Q4114" i="1" s="1"/>
  <c r="N4115" i="1"/>
  <c r="Q4115" i="1" s="1"/>
  <c r="N4116" i="1"/>
  <c r="Q4116" i="1" s="1"/>
  <c r="N4117" i="1"/>
  <c r="Q4117" i="1" s="1"/>
  <c r="N4118" i="1"/>
  <c r="Q4118" i="1" s="1"/>
  <c r="N4119" i="1"/>
  <c r="Q4119" i="1" s="1"/>
  <c r="N4120" i="1"/>
  <c r="Q4120" i="1" s="1"/>
  <c r="N4121" i="1"/>
  <c r="Q4121" i="1" s="1"/>
  <c r="N4122" i="1"/>
  <c r="Q4122" i="1" s="1"/>
  <c r="N4123" i="1"/>
  <c r="Q4123" i="1" s="1"/>
  <c r="N4124" i="1"/>
  <c r="Q4124" i="1" s="1"/>
  <c r="N4125" i="1"/>
  <c r="Q4125" i="1" s="1"/>
  <c r="N4126" i="1"/>
  <c r="Q4126" i="1" s="1"/>
  <c r="N4127" i="1"/>
  <c r="Q4127" i="1" s="1"/>
  <c r="N4128" i="1"/>
  <c r="Q4128" i="1" s="1"/>
  <c r="N4129" i="1"/>
  <c r="Q4129" i="1" s="1"/>
  <c r="N4130" i="1"/>
  <c r="Q4130" i="1" s="1"/>
  <c r="N4131" i="1"/>
  <c r="Q4131" i="1" s="1"/>
  <c r="N4132" i="1"/>
  <c r="Q4132" i="1" s="1"/>
  <c r="N4133" i="1"/>
  <c r="Q4133" i="1" s="1"/>
  <c r="N4134" i="1"/>
  <c r="Q4134" i="1" s="1"/>
  <c r="N4135" i="1"/>
  <c r="Q4135" i="1" s="1"/>
  <c r="N4136" i="1"/>
  <c r="Q4136" i="1" s="1"/>
  <c r="N4137" i="1"/>
  <c r="Q4137" i="1" s="1"/>
  <c r="N4138" i="1"/>
  <c r="Q4138" i="1" s="1"/>
  <c r="N4139" i="1"/>
  <c r="Q4139" i="1" s="1"/>
  <c r="N4140" i="1"/>
  <c r="Q4140" i="1" s="1"/>
  <c r="N4141" i="1"/>
  <c r="Q4141" i="1" s="1"/>
  <c r="N4142" i="1"/>
  <c r="Q4142" i="1" s="1"/>
  <c r="N4143" i="1"/>
  <c r="Q4143" i="1" s="1"/>
  <c r="N4144" i="1"/>
  <c r="Q4144" i="1" s="1"/>
  <c r="N4145" i="1"/>
  <c r="Q4145" i="1" s="1"/>
  <c r="N4146" i="1"/>
  <c r="Q4146" i="1" s="1"/>
  <c r="N4147" i="1"/>
  <c r="Q4147" i="1" s="1"/>
  <c r="N4148" i="1"/>
  <c r="Q4148" i="1" s="1"/>
  <c r="N4149" i="1"/>
  <c r="Q4149" i="1" s="1"/>
  <c r="N4150" i="1"/>
  <c r="Q4150" i="1" s="1"/>
  <c r="N4151" i="1"/>
  <c r="Q4151" i="1" s="1"/>
  <c r="N4152" i="1"/>
  <c r="Q4152" i="1" s="1"/>
  <c r="N4153" i="1"/>
  <c r="Q4153" i="1" s="1"/>
  <c r="N4154" i="1"/>
  <c r="Q4154" i="1" s="1"/>
  <c r="N4155" i="1"/>
  <c r="Q4155" i="1" s="1"/>
  <c r="N4156" i="1"/>
  <c r="Q4156" i="1" s="1"/>
  <c r="N4157" i="1"/>
  <c r="Q4157" i="1" s="1"/>
  <c r="N4158" i="1"/>
  <c r="Q4158" i="1" s="1"/>
  <c r="N4159" i="1"/>
  <c r="Q4159" i="1" s="1"/>
  <c r="N4160" i="1"/>
  <c r="Q4160" i="1" s="1"/>
  <c r="N4161" i="1"/>
  <c r="Q4161" i="1" s="1"/>
  <c r="N4162" i="1"/>
  <c r="Q4162" i="1" s="1"/>
  <c r="N4163" i="1"/>
  <c r="Q4163" i="1" s="1"/>
  <c r="N4164" i="1"/>
  <c r="Q4164" i="1" s="1"/>
  <c r="N4165" i="1"/>
  <c r="Q4165" i="1" s="1"/>
  <c r="N4166" i="1"/>
  <c r="Q4166" i="1" s="1"/>
  <c r="N4167" i="1"/>
  <c r="Q4167" i="1" s="1"/>
  <c r="N4168" i="1"/>
  <c r="Q4168" i="1" s="1"/>
  <c r="N4169" i="1"/>
  <c r="Q4169" i="1" s="1"/>
  <c r="N4170" i="1"/>
  <c r="Q4170" i="1" s="1"/>
  <c r="N4171" i="1"/>
  <c r="Q4171" i="1" s="1"/>
  <c r="N4172" i="1"/>
  <c r="Q4172" i="1" s="1"/>
  <c r="N4173" i="1"/>
  <c r="Q4173" i="1" s="1"/>
  <c r="N4174" i="1"/>
  <c r="Q4174" i="1" s="1"/>
  <c r="N4175" i="1"/>
  <c r="Q4175" i="1" s="1"/>
  <c r="N4176" i="1"/>
  <c r="Q4176" i="1" s="1"/>
  <c r="N4177" i="1"/>
  <c r="Q4177" i="1" s="1"/>
  <c r="N4178" i="1"/>
  <c r="Q4178" i="1" s="1"/>
  <c r="N4179" i="1"/>
  <c r="Q4179" i="1" s="1"/>
  <c r="N4180" i="1"/>
  <c r="Q4180" i="1" s="1"/>
  <c r="N4181" i="1"/>
  <c r="Q4181" i="1" s="1"/>
  <c r="N4182" i="1"/>
  <c r="Q4182" i="1" s="1"/>
  <c r="N4183" i="1"/>
  <c r="Q4183" i="1" s="1"/>
  <c r="N3453" i="1"/>
  <c r="Q3453" i="1" s="1"/>
  <c r="N3454" i="1"/>
  <c r="Q3454" i="1" s="1"/>
  <c r="N3455" i="1"/>
  <c r="Q3455" i="1" s="1"/>
  <c r="N3456" i="1"/>
  <c r="Q3456" i="1" s="1"/>
  <c r="N3457" i="1"/>
  <c r="Q3457" i="1" s="1"/>
  <c r="N3458" i="1"/>
  <c r="Q3458" i="1" s="1"/>
  <c r="N3459" i="1"/>
  <c r="Q3459" i="1" s="1"/>
  <c r="N3460" i="1"/>
  <c r="Q3460" i="1" s="1"/>
  <c r="N3461" i="1"/>
  <c r="Q3461" i="1" s="1"/>
  <c r="N3462" i="1"/>
  <c r="Q3462" i="1" s="1"/>
  <c r="N3463" i="1"/>
  <c r="Q3463" i="1" s="1"/>
  <c r="N3464" i="1"/>
  <c r="Q3464" i="1" s="1"/>
  <c r="N3465" i="1"/>
  <c r="Q3465" i="1" s="1"/>
  <c r="N3466" i="1"/>
  <c r="Q3466" i="1" s="1"/>
  <c r="N3467" i="1"/>
  <c r="Q3467" i="1" s="1"/>
  <c r="N3468" i="1"/>
  <c r="Q3468" i="1" s="1"/>
  <c r="N3469" i="1"/>
  <c r="Q3469" i="1" s="1"/>
  <c r="N3470" i="1"/>
  <c r="Q3470" i="1" s="1"/>
  <c r="N3471" i="1"/>
  <c r="Q3471" i="1" s="1"/>
  <c r="N3472" i="1"/>
  <c r="Q3472" i="1" s="1"/>
  <c r="N3473" i="1"/>
  <c r="Q3473" i="1" s="1"/>
  <c r="N3474" i="1"/>
  <c r="Q3474" i="1" s="1"/>
  <c r="N3475" i="1"/>
  <c r="Q3475" i="1" s="1"/>
  <c r="N3476" i="1"/>
  <c r="Q3476" i="1" s="1"/>
  <c r="N3477" i="1"/>
  <c r="Q3477" i="1" s="1"/>
  <c r="N3478" i="1"/>
  <c r="Q3478" i="1" s="1"/>
  <c r="N3479" i="1"/>
  <c r="Q3479" i="1" s="1"/>
  <c r="N3480" i="1"/>
  <c r="Q3480" i="1" s="1"/>
  <c r="N3481" i="1"/>
  <c r="Q3481" i="1" s="1"/>
  <c r="N3482" i="1"/>
  <c r="Q3482" i="1" s="1"/>
  <c r="N3483" i="1"/>
  <c r="Q3483" i="1" s="1"/>
  <c r="N3484" i="1"/>
  <c r="Q3484" i="1" s="1"/>
  <c r="N3485" i="1"/>
  <c r="Q3485" i="1" s="1"/>
  <c r="N3486" i="1"/>
  <c r="Q3486" i="1" s="1"/>
  <c r="N3487" i="1"/>
  <c r="Q3487" i="1" s="1"/>
  <c r="N3488" i="1"/>
  <c r="Q3488" i="1" s="1"/>
  <c r="N3489" i="1"/>
  <c r="Q3489" i="1" s="1"/>
  <c r="N3490" i="1"/>
  <c r="Q3490" i="1" s="1"/>
  <c r="N3491" i="1"/>
  <c r="Q3491" i="1" s="1"/>
  <c r="N3492" i="1"/>
  <c r="Q3492" i="1" s="1"/>
  <c r="N3493" i="1"/>
  <c r="Q3493" i="1" s="1"/>
  <c r="N3494" i="1"/>
  <c r="Q3494" i="1" s="1"/>
  <c r="N3495" i="1"/>
  <c r="Q3495" i="1" s="1"/>
  <c r="N3496" i="1"/>
  <c r="Q3496" i="1" s="1"/>
  <c r="N3497" i="1"/>
  <c r="Q3497" i="1" s="1"/>
  <c r="N3498" i="1"/>
  <c r="Q3498" i="1" s="1"/>
  <c r="N3499" i="1"/>
  <c r="Q3499" i="1" s="1"/>
  <c r="N3500" i="1"/>
  <c r="Q3500" i="1" s="1"/>
  <c r="N3501" i="1"/>
  <c r="Q3501" i="1" s="1"/>
  <c r="N3502" i="1"/>
  <c r="Q3502" i="1" s="1"/>
  <c r="N3503" i="1"/>
  <c r="Q3503" i="1" s="1"/>
  <c r="N3504" i="1"/>
  <c r="Q3504" i="1" s="1"/>
  <c r="N3505" i="1"/>
  <c r="Q3505" i="1" s="1"/>
  <c r="N3506" i="1"/>
  <c r="Q3506" i="1" s="1"/>
  <c r="N3507" i="1"/>
  <c r="Q3507" i="1" s="1"/>
  <c r="N3508" i="1"/>
  <c r="Q3508" i="1" s="1"/>
  <c r="N3509" i="1"/>
  <c r="Q3509" i="1" s="1"/>
  <c r="N3510" i="1"/>
  <c r="Q3510" i="1" s="1"/>
  <c r="N3511" i="1"/>
  <c r="Q3511" i="1" s="1"/>
  <c r="N3512" i="1"/>
  <c r="Q3512" i="1" s="1"/>
  <c r="N3513" i="1"/>
  <c r="Q3513" i="1" s="1"/>
  <c r="N3514" i="1"/>
  <c r="Q3514" i="1" s="1"/>
  <c r="N3515" i="1"/>
  <c r="Q3515" i="1" s="1"/>
  <c r="N3516" i="1"/>
  <c r="Q3516" i="1" s="1"/>
  <c r="N3517" i="1"/>
  <c r="Q3517" i="1" s="1"/>
  <c r="N3518" i="1"/>
  <c r="Q3518" i="1" s="1"/>
  <c r="N3519" i="1"/>
  <c r="Q3519" i="1" s="1"/>
  <c r="N3520" i="1"/>
  <c r="Q3520" i="1" s="1"/>
  <c r="N3521" i="1"/>
  <c r="Q3521" i="1" s="1"/>
  <c r="N3522" i="1"/>
  <c r="Q3522" i="1" s="1"/>
  <c r="N3523" i="1"/>
  <c r="Q3523" i="1" s="1"/>
  <c r="N3524" i="1"/>
  <c r="Q3524" i="1" s="1"/>
  <c r="N3525" i="1"/>
  <c r="Q3525" i="1" s="1"/>
  <c r="N3526" i="1"/>
  <c r="Q3526" i="1" s="1"/>
  <c r="N3527" i="1"/>
  <c r="Q3527" i="1" s="1"/>
  <c r="N3528" i="1"/>
  <c r="Q3528" i="1" s="1"/>
  <c r="N3529" i="1"/>
  <c r="Q3529" i="1" s="1"/>
  <c r="N3530" i="1"/>
  <c r="Q3530" i="1" s="1"/>
  <c r="N3531" i="1"/>
  <c r="Q3531" i="1" s="1"/>
  <c r="N3532" i="1"/>
  <c r="Q3532" i="1" s="1"/>
  <c r="N3533" i="1"/>
  <c r="Q3533" i="1" s="1"/>
  <c r="N3534" i="1"/>
  <c r="Q3534" i="1" s="1"/>
  <c r="N3535" i="1"/>
  <c r="Q3535" i="1" s="1"/>
  <c r="N3536" i="1"/>
  <c r="Q3536" i="1" s="1"/>
  <c r="N3537" i="1"/>
  <c r="Q3537" i="1" s="1"/>
  <c r="N3538" i="1"/>
  <c r="Q3538" i="1" s="1"/>
  <c r="N3539" i="1"/>
  <c r="Q3539" i="1" s="1"/>
  <c r="N3540" i="1"/>
  <c r="Q3540" i="1" s="1"/>
  <c r="N3541" i="1"/>
  <c r="Q3541" i="1" s="1"/>
  <c r="N3542" i="1"/>
  <c r="Q3542" i="1" s="1"/>
  <c r="N3543" i="1"/>
  <c r="Q3543" i="1" s="1"/>
  <c r="N3544" i="1"/>
  <c r="Q3544" i="1" s="1"/>
  <c r="N3545" i="1"/>
  <c r="Q3545" i="1" s="1"/>
  <c r="N3546" i="1"/>
  <c r="Q3546" i="1" s="1"/>
  <c r="N3547" i="1"/>
  <c r="Q3547" i="1" s="1"/>
  <c r="N3548" i="1"/>
  <c r="Q3548" i="1" s="1"/>
  <c r="N3549" i="1"/>
  <c r="Q3549" i="1" s="1"/>
  <c r="N3550" i="1"/>
  <c r="Q3550" i="1" s="1"/>
  <c r="N3551" i="1"/>
  <c r="Q3551" i="1" s="1"/>
  <c r="N3552" i="1"/>
  <c r="Q3552" i="1" s="1"/>
  <c r="N3553" i="1"/>
  <c r="Q3553" i="1" s="1"/>
  <c r="N3554" i="1"/>
  <c r="Q3554" i="1" s="1"/>
  <c r="N3555" i="1"/>
  <c r="Q3555" i="1" s="1"/>
  <c r="N3556" i="1"/>
  <c r="Q3556" i="1" s="1"/>
  <c r="N3557" i="1"/>
  <c r="Q3557" i="1" s="1"/>
  <c r="N3558" i="1"/>
  <c r="Q3558" i="1" s="1"/>
  <c r="N3559" i="1"/>
  <c r="Q3559" i="1" s="1"/>
  <c r="N3560" i="1"/>
  <c r="Q3560" i="1" s="1"/>
  <c r="N3561" i="1"/>
  <c r="Q3561" i="1" s="1"/>
  <c r="N3562" i="1"/>
  <c r="Q3562" i="1" s="1"/>
  <c r="N3563" i="1"/>
  <c r="Q3563" i="1" s="1"/>
  <c r="N3564" i="1"/>
  <c r="Q3564" i="1" s="1"/>
  <c r="N3565" i="1"/>
  <c r="Q3565" i="1" s="1"/>
  <c r="N3566" i="1"/>
  <c r="Q3566" i="1" s="1"/>
  <c r="N3567" i="1"/>
  <c r="Q3567" i="1" s="1"/>
  <c r="N3568" i="1"/>
  <c r="Q3568" i="1" s="1"/>
  <c r="N3569" i="1"/>
  <c r="Q3569" i="1" s="1"/>
  <c r="N3570" i="1"/>
  <c r="Q3570" i="1" s="1"/>
  <c r="N3571" i="1"/>
  <c r="Q3571" i="1" s="1"/>
  <c r="N3572" i="1"/>
  <c r="Q3572" i="1" s="1"/>
  <c r="N3573" i="1"/>
  <c r="Q3573" i="1" s="1"/>
  <c r="N3574" i="1"/>
  <c r="Q3574" i="1" s="1"/>
  <c r="N3575" i="1"/>
  <c r="Q3575" i="1" s="1"/>
  <c r="N3576" i="1"/>
  <c r="Q3576" i="1" s="1"/>
  <c r="N3577" i="1"/>
  <c r="Q3577" i="1" s="1"/>
  <c r="N3578" i="1"/>
  <c r="Q3578" i="1" s="1"/>
  <c r="N3579" i="1"/>
  <c r="Q3579" i="1" s="1"/>
  <c r="N3580" i="1"/>
  <c r="Q3580" i="1" s="1"/>
  <c r="N3581" i="1"/>
  <c r="Q3581" i="1" s="1"/>
  <c r="N3582" i="1"/>
  <c r="Q3582" i="1" s="1"/>
  <c r="N3583" i="1"/>
  <c r="Q3583" i="1" s="1"/>
  <c r="N3584" i="1"/>
  <c r="Q3584" i="1" s="1"/>
  <c r="N3585" i="1"/>
  <c r="Q3585" i="1" s="1"/>
  <c r="N3586" i="1"/>
  <c r="Q3586" i="1" s="1"/>
  <c r="N3587" i="1"/>
  <c r="Q3587" i="1" s="1"/>
  <c r="N3588" i="1"/>
  <c r="Q3588" i="1" s="1"/>
  <c r="N3589" i="1"/>
  <c r="Q3589" i="1" s="1"/>
  <c r="N3590" i="1"/>
  <c r="Q3590" i="1" s="1"/>
  <c r="N3591" i="1"/>
  <c r="Q3591" i="1" s="1"/>
  <c r="N3592" i="1"/>
  <c r="Q3592" i="1" s="1"/>
  <c r="N3593" i="1"/>
  <c r="Q3593" i="1" s="1"/>
  <c r="N3594" i="1"/>
  <c r="Q3594" i="1" s="1"/>
  <c r="N3595" i="1"/>
  <c r="Q3595" i="1" s="1"/>
  <c r="N3596" i="1"/>
  <c r="Q3596" i="1" s="1"/>
  <c r="N3597" i="1"/>
  <c r="Q3597" i="1" s="1"/>
  <c r="N3598" i="1"/>
  <c r="Q3598" i="1" s="1"/>
  <c r="N3599" i="1"/>
  <c r="Q3599" i="1" s="1"/>
  <c r="N3600" i="1"/>
  <c r="Q3600" i="1" s="1"/>
  <c r="N3601" i="1"/>
  <c r="Q3601" i="1" s="1"/>
  <c r="N3602" i="1"/>
  <c r="Q3602" i="1" s="1"/>
  <c r="N3603" i="1"/>
  <c r="Q3603" i="1" s="1"/>
  <c r="N3604" i="1"/>
  <c r="Q3604" i="1" s="1"/>
  <c r="N3605" i="1"/>
  <c r="Q3605" i="1" s="1"/>
  <c r="N3606" i="1"/>
  <c r="Q3606" i="1" s="1"/>
  <c r="N3607" i="1"/>
  <c r="Q3607" i="1" s="1"/>
  <c r="N3608" i="1"/>
  <c r="Q3608" i="1" s="1"/>
  <c r="N3609" i="1"/>
  <c r="Q3609" i="1" s="1"/>
  <c r="N3610" i="1"/>
  <c r="Q3610" i="1" s="1"/>
  <c r="N3611" i="1"/>
  <c r="Q3611" i="1" s="1"/>
  <c r="N3612" i="1"/>
  <c r="Q3612" i="1" s="1"/>
  <c r="N3613" i="1"/>
  <c r="Q3613" i="1" s="1"/>
  <c r="N3614" i="1"/>
  <c r="Q3614" i="1" s="1"/>
  <c r="N3615" i="1"/>
  <c r="Q3615" i="1" s="1"/>
  <c r="N3616" i="1"/>
  <c r="Q3616" i="1" s="1"/>
  <c r="N3617" i="1"/>
  <c r="Q3617" i="1" s="1"/>
  <c r="N3618" i="1"/>
  <c r="Q3618" i="1" s="1"/>
  <c r="N3619" i="1"/>
  <c r="Q3619" i="1" s="1"/>
  <c r="N3620" i="1"/>
  <c r="Q3620" i="1" s="1"/>
  <c r="N3621" i="1"/>
  <c r="Q3621" i="1" s="1"/>
  <c r="N3622" i="1"/>
  <c r="Q3622" i="1" s="1"/>
  <c r="N3623" i="1"/>
  <c r="Q3623" i="1" s="1"/>
  <c r="N3624" i="1"/>
  <c r="Q3624" i="1" s="1"/>
  <c r="N3625" i="1"/>
  <c r="Q3625" i="1" s="1"/>
  <c r="N3626" i="1"/>
  <c r="Q3626" i="1" s="1"/>
  <c r="N3627" i="1"/>
  <c r="Q3627" i="1" s="1"/>
  <c r="N3628" i="1"/>
  <c r="Q3628" i="1" s="1"/>
  <c r="N3629" i="1"/>
  <c r="Q3629" i="1" s="1"/>
  <c r="N3630" i="1"/>
  <c r="Q3630" i="1" s="1"/>
  <c r="N3631" i="1"/>
  <c r="Q3631" i="1" s="1"/>
  <c r="N3632" i="1"/>
  <c r="Q3632" i="1" s="1"/>
  <c r="N3633" i="1"/>
  <c r="Q3633" i="1" s="1"/>
  <c r="N3634" i="1"/>
  <c r="Q3634" i="1" s="1"/>
  <c r="N3635" i="1"/>
  <c r="Q3635" i="1" s="1"/>
  <c r="N3636" i="1"/>
  <c r="Q3636" i="1" s="1"/>
  <c r="N3637" i="1"/>
  <c r="Q3637" i="1" s="1"/>
  <c r="N3638" i="1"/>
  <c r="Q3638" i="1" s="1"/>
  <c r="N3639" i="1"/>
  <c r="Q3639" i="1" s="1"/>
  <c r="N3640" i="1"/>
  <c r="Q3640" i="1" s="1"/>
  <c r="N3641" i="1"/>
  <c r="Q3641" i="1" s="1"/>
  <c r="N3642" i="1"/>
  <c r="Q3642" i="1" s="1"/>
  <c r="N3643" i="1"/>
  <c r="Q3643" i="1" s="1"/>
  <c r="N3644" i="1"/>
  <c r="Q3644" i="1" s="1"/>
  <c r="N3645" i="1"/>
  <c r="Q3645" i="1" s="1"/>
  <c r="N3646" i="1"/>
  <c r="Q3646" i="1" s="1"/>
  <c r="N3647" i="1"/>
  <c r="Q3647" i="1" s="1"/>
  <c r="N3648" i="1"/>
  <c r="Q3648" i="1" s="1"/>
  <c r="N3649" i="1"/>
  <c r="Q3649" i="1" s="1"/>
  <c r="N3650" i="1"/>
  <c r="Q3650" i="1" s="1"/>
  <c r="N3651" i="1"/>
  <c r="Q3651" i="1" s="1"/>
  <c r="N3652" i="1"/>
  <c r="Q3652" i="1" s="1"/>
  <c r="N3653" i="1"/>
  <c r="Q3653" i="1" s="1"/>
  <c r="N3654" i="1"/>
  <c r="Q3654" i="1" s="1"/>
  <c r="N3655" i="1"/>
  <c r="Q3655" i="1" s="1"/>
  <c r="N3656" i="1"/>
  <c r="Q3656" i="1" s="1"/>
  <c r="N3657" i="1"/>
  <c r="Q3657" i="1" s="1"/>
  <c r="N3658" i="1"/>
  <c r="Q3658" i="1" s="1"/>
  <c r="N3659" i="1"/>
  <c r="Q3659" i="1" s="1"/>
  <c r="N3660" i="1"/>
  <c r="Q3660" i="1" s="1"/>
  <c r="N3661" i="1"/>
  <c r="Q3661" i="1" s="1"/>
  <c r="N3662" i="1"/>
  <c r="Q3662" i="1" s="1"/>
  <c r="N3663" i="1"/>
  <c r="Q3663" i="1" s="1"/>
  <c r="N3664" i="1"/>
  <c r="Q3664" i="1" s="1"/>
  <c r="N3665" i="1"/>
  <c r="Q3665" i="1" s="1"/>
  <c r="N3666" i="1"/>
  <c r="Q3666" i="1" s="1"/>
  <c r="N3667" i="1"/>
  <c r="Q3667" i="1" s="1"/>
  <c r="N3668" i="1"/>
  <c r="Q3668" i="1" s="1"/>
  <c r="N3669" i="1"/>
  <c r="Q3669" i="1" s="1"/>
  <c r="N3670" i="1"/>
  <c r="Q3670" i="1" s="1"/>
  <c r="N3671" i="1"/>
  <c r="Q3671" i="1" s="1"/>
  <c r="N3672" i="1"/>
  <c r="Q3672" i="1" s="1"/>
  <c r="N3673" i="1"/>
  <c r="Q3673" i="1" s="1"/>
  <c r="N3674" i="1"/>
  <c r="Q3674" i="1" s="1"/>
  <c r="N3675" i="1"/>
  <c r="Q3675" i="1" s="1"/>
  <c r="N3676" i="1"/>
  <c r="Q3676" i="1" s="1"/>
  <c r="N3677" i="1"/>
  <c r="Q3677" i="1" s="1"/>
  <c r="N3678" i="1"/>
  <c r="Q3678" i="1" s="1"/>
  <c r="N3679" i="1"/>
  <c r="Q3679" i="1" s="1"/>
  <c r="N3680" i="1"/>
  <c r="Q3680" i="1" s="1"/>
  <c r="N3681" i="1"/>
  <c r="Q3681" i="1" s="1"/>
  <c r="N3682" i="1"/>
  <c r="Q3682" i="1" s="1"/>
  <c r="N3683" i="1"/>
  <c r="Q3683" i="1" s="1"/>
  <c r="N3684" i="1"/>
  <c r="Q3684" i="1" s="1"/>
  <c r="N3685" i="1"/>
  <c r="Q3685" i="1" s="1"/>
  <c r="N3686" i="1"/>
  <c r="Q3686" i="1" s="1"/>
  <c r="N3687" i="1"/>
  <c r="Q3687" i="1" s="1"/>
  <c r="N3688" i="1"/>
  <c r="Q3688" i="1" s="1"/>
  <c r="N3689" i="1"/>
  <c r="Q3689" i="1" s="1"/>
  <c r="N3690" i="1"/>
  <c r="Q3690" i="1" s="1"/>
  <c r="N3691" i="1"/>
  <c r="Q3691" i="1" s="1"/>
  <c r="N3692" i="1"/>
  <c r="Q3692" i="1" s="1"/>
  <c r="N3693" i="1"/>
  <c r="Q3693" i="1" s="1"/>
  <c r="N3694" i="1"/>
  <c r="Q3694" i="1" s="1"/>
  <c r="N3695" i="1"/>
  <c r="Q3695" i="1" s="1"/>
  <c r="N3696" i="1"/>
  <c r="Q3696" i="1" s="1"/>
  <c r="N3697" i="1"/>
  <c r="Q3697" i="1" s="1"/>
  <c r="N3698" i="1"/>
  <c r="Q3698" i="1" s="1"/>
  <c r="N3699" i="1"/>
  <c r="Q3699" i="1" s="1"/>
  <c r="N3700" i="1"/>
  <c r="Q3700" i="1" s="1"/>
  <c r="N3701" i="1"/>
  <c r="Q3701" i="1" s="1"/>
  <c r="N3702" i="1"/>
  <c r="Q3702" i="1" s="1"/>
  <c r="N3703" i="1"/>
  <c r="Q3703" i="1" s="1"/>
  <c r="N3704" i="1"/>
  <c r="Q3704" i="1" s="1"/>
  <c r="N3705" i="1"/>
  <c r="Q3705" i="1" s="1"/>
  <c r="N3706" i="1"/>
  <c r="Q3706" i="1" s="1"/>
  <c r="N3707" i="1"/>
  <c r="Q3707" i="1" s="1"/>
  <c r="N3708" i="1"/>
  <c r="Q3708" i="1" s="1"/>
  <c r="N3709" i="1"/>
  <c r="Q3709" i="1" s="1"/>
  <c r="N3710" i="1"/>
  <c r="Q3710" i="1" s="1"/>
  <c r="N3711" i="1"/>
  <c r="Q3711" i="1" s="1"/>
  <c r="N3712" i="1"/>
  <c r="Q3712" i="1" s="1"/>
  <c r="N3713" i="1"/>
  <c r="Q3713" i="1" s="1"/>
  <c r="N3714" i="1"/>
  <c r="Q3714" i="1" s="1"/>
  <c r="N3715" i="1"/>
  <c r="Q3715" i="1" s="1"/>
  <c r="N3716" i="1"/>
  <c r="Q3716" i="1" s="1"/>
  <c r="N3717" i="1"/>
  <c r="Q3717" i="1" s="1"/>
  <c r="N3718" i="1"/>
  <c r="Q3718" i="1" s="1"/>
  <c r="N3719" i="1"/>
  <c r="Q3719" i="1" s="1"/>
  <c r="N3720" i="1"/>
  <c r="Q3720" i="1" s="1"/>
  <c r="N3721" i="1"/>
  <c r="Q3721" i="1" s="1"/>
  <c r="N3722" i="1"/>
  <c r="Q3722" i="1" s="1"/>
  <c r="N3723" i="1"/>
  <c r="Q3723" i="1" s="1"/>
  <c r="N3724" i="1"/>
  <c r="Q3724" i="1" s="1"/>
  <c r="N3725" i="1"/>
  <c r="Q3725" i="1" s="1"/>
  <c r="N3726" i="1"/>
  <c r="Q3726" i="1" s="1"/>
  <c r="N3727" i="1"/>
  <c r="Q3727" i="1" s="1"/>
  <c r="N3728" i="1"/>
  <c r="Q3728" i="1" s="1"/>
  <c r="N3729" i="1"/>
  <c r="Q3729" i="1" s="1"/>
  <c r="N3730" i="1"/>
  <c r="Q3730" i="1" s="1"/>
  <c r="N3731" i="1"/>
  <c r="Q3731" i="1" s="1"/>
  <c r="N3732" i="1"/>
  <c r="Q3732" i="1" s="1"/>
  <c r="N3733" i="1"/>
  <c r="Q3733" i="1" s="1"/>
  <c r="N3734" i="1"/>
  <c r="Q3734" i="1" s="1"/>
  <c r="N3735" i="1"/>
  <c r="Q3735" i="1" s="1"/>
  <c r="N3736" i="1"/>
  <c r="Q3736" i="1" s="1"/>
  <c r="N3737" i="1"/>
  <c r="Q3737" i="1" s="1"/>
  <c r="N3738" i="1"/>
  <c r="Q3738" i="1" s="1"/>
  <c r="N3739" i="1"/>
  <c r="Q3739" i="1" s="1"/>
  <c r="N3740" i="1"/>
  <c r="Q3740" i="1" s="1"/>
  <c r="N3741" i="1"/>
  <c r="Q3741" i="1" s="1"/>
  <c r="N3742" i="1"/>
  <c r="Q3742" i="1" s="1"/>
  <c r="N3743" i="1"/>
  <c r="Q3743" i="1" s="1"/>
  <c r="N3744" i="1"/>
  <c r="Q3744" i="1" s="1"/>
  <c r="N3745" i="1"/>
  <c r="Q3745" i="1" s="1"/>
  <c r="N3746" i="1"/>
  <c r="Q3746" i="1" s="1"/>
  <c r="N3747" i="1"/>
  <c r="Q3747" i="1" s="1"/>
  <c r="N3748" i="1"/>
  <c r="Q3748" i="1" s="1"/>
  <c r="N3749" i="1"/>
  <c r="Q3749" i="1" s="1"/>
  <c r="N3750" i="1"/>
  <c r="Q3750" i="1" s="1"/>
  <c r="N3751" i="1"/>
  <c r="Q3751" i="1" s="1"/>
  <c r="N3752" i="1"/>
  <c r="Q3752" i="1" s="1"/>
  <c r="N3753" i="1"/>
  <c r="Q3753" i="1" s="1"/>
  <c r="N3754" i="1"/>
  <c r="Q3754" i="1" s="1"/>
  <c r="N3755" i="1"/>
  <c r="Q3755" i="1" s="1"/>
  <c r="N3756" i="1"/>
  <c r="Q3756" i="1" s="1"/>
  <c r="N3757" i="1"/>
  <c r="Q3757" i="1" s="1"/>
  <c r="N3758" i="1"/>
  <c r="Q3758" i="1" s="1"/>
  <c r="N3759" i="1"/>
  <c r="Q3759" i="1" s="1"/>
  <c r="N3760" i="1"/>
  <c r="Q3760" i="1" s="1"/>
  <c r="N3761" i="1"/>
  <c r="Q3761" i="1" s="1"/>
  <c r="N3762" i="1"/>
  <c r="Q3762" i="1" s="1"/>
  <c r="N3763" i="1"/>
  <c r="Q3763" i="1" s="1"/>
  <c r="N3764" i="1"/>
  <c r="Q3764" i="1" s="1"/>
  <c r="N3765" i="1"/>
  <c r="Q3765" i="1" s="1"/>
  <c r="N3766" i="1"/>
  <c r="Q3766" i="1" s="1"/>
  <c r="N3767" i="1"/>
  <c r="Q3767" i="1" s="1"/>
  <c r="N3768" i="1"/>
  <c r="Q3768" i="1" s="1"/>
  <c r="N3769" i="1"/>
  <c r="Q3769" i="1" s="1"/>
  <c r="N3770" i="1"/>
  <c r="Q3770" i="1" s="1"/>
  <c r="N3771" i="1"/>
  <c r="Q3771" i="1" s="1"/>
  <c r="N3772" i="1"/>
  <c r="Q3772" i="1" s="1"/>
  <c r="N3773" i="1"/>
  <c r="Q3773" i="1" s="1"/>
  <c r="N3774" i="1"/>
  <c r="Q3774" i="1" s="1"/>
  <c r="N3775" i="1"/>
  <c r="Q3775" i="1" s="1"/>
  <c r="N3776" i="1"/>
  <c r="Q3776" i="1" s="1"/>
  <c r="N3777" i="1"/>
  <c r="Q3777" i="1" s="1"/>
  <c r="N3778" i="1"/>
  <c r="Q3778" i="1" s="1"/>
  <c r="N3779" i="1"/>
  <c r="Q3779" i="1" s="1"/>
  <c r="N3780" i="1"/>
  <c r="Q3780" i="1" s="1"/>
  <c r="N3781" i="1"/>
  <c r="Q3781" i="1" s="1"/>
  <c r="N3782" i="1"/>
  <c r="Q3782" i="1" s="1"/>
  <c r="N3783" i="1"/>
  <c r="Q3783" i="1" s="1"/>
  <c r="N3784" i="1"/>
  <c r="Q3784" i="1" s="1"/>
  <c r="N3785" i="1"/>
  <c r="Q3785" i="1" s="1"/>
  <c r="N3786" i="1"/>
  <c r="Q3786" i="1" s="1"/>
  <c r="N3787" i="1"/>
  <c r="Q3787" i="1" s="1"/>
  <c r="N3788" i="1"/>
  <c r="Q3788" i="1" s="1"/>
  <c r="N3789" i="1"/>
  <c r="Q3789" i="1" s="1"/>
  <c r="N3790" i="1"/>
  <c r="Q3790" i="1" s="1"/>
  <c r="N3791" i="1"/>
  <c r="Q3791" i="1" s="1"/>
  <c r="N3792" i="1"/>
  <c r="Q3792" i="1" s="1"/>
  <c r="N3793" i="1"/>
  <c r="Q3793" i="1" s="1"/>
  <c r="N3794" i="1"/>
  <c r="Q3794" i="1" s="1"/>
  <c r="N3795" i="1"/>
  <c r="Q3795" i="1" s="1"/>
  <c r="N3796" i="1"/>
  <c r="Q3796" i="1" s="1"/>
  <c r="N3797" i="1"/>
  <c r="Q3797" i="1" s="1"/>
  <c r="N3798" i="1"/>
  <c r="Q3798" i="1" s="1"/>
  <c r="N3799" i="1"/>
  <c r="Q3799" i="1" s="1"/>
  <c r="N3800" i="1"/>
  <c r="Q3800" i="1" s="1"/>
  <c r="N3801" i="1"/>
  <c r="Q3801" i="1" s="1"/>
  <c r="N3802" i="1"/>
  <c r="Q3802" i="1" s="1"/>
  <c r="N3803" i="1"/>
  <c r="Q3803" i="1" s="1"/>
  <c r="N3804" i="1"/>
  <c r="Q3804" i="1" s="1"/>
  <c r="N3805" i="1"/>
  <c r="Q3805" i="1" s="1"/>
  <c r="N3806" i="1"/>
  <c r="Q3806" i="1" s="1"/>
  <c r="N3807" i="1"/>
  <c r="Q3807" i="1" s="1"/>
  <c r="N3808" i="1"/>
  <c r="Q3808" i="1" s="1"/>
  <c r="N3809" i="1"/>
  <c r="Q3809" i="1" s="1"/>
  <c r="N3810" i="1"/>
  <c r="Q3810" i="1" s="1"/>
  <c r="N3811" i="1"/>
  <c r="Q3811" i="1" s="1"/>
  <c r="N3812" i="1"/>
  <c r="Q3812" i="1" s="1"/>
  <c r="N3813" i="1"/>
  <c r="Q3813" i="1" s="1"/>
  <c r="N3814" i="1"/>
  <c r="Q3814" i="1" s="1"/>
  <c r="N3815" i="1"/>
  <c r="Q3815" i="1" s="1"/>
  <c r="N3816" i="1"/>
  <c r="Q3816" i="1" s="1"/>
  <c r="N3817" i="1"/>
  <c r="Q3817" i="1" s="1"/>
  <c r="N3088" i="1"/>
  <c r="Q3088" i="1" s="1"/>
  <c r="N3089" i="1"/>
  <c r="Q3089" i="1" s="1"/>
  <c r="N3090" i="1"/>
  <c r="Q3090" i="1" s="1"/>
  <c r="N3091" i="1"/>
  <c r="Q3091" i="1" s="1"/>
  <c r="N3092" i="1"/>
  <c r="Q3092" i="1" s="1"/>
  <c r="N3093" i="1"/>
  <c r="Q3093" i="1" s="1"/>
  <c r="N3094" i="1"/>
  <c r="Q3094" i="1" s="1"/>
  <c r="N3095" i="1"/>
  <c r="Q3095" i="1" s="1"/>
  <c r="N3096" i="1"/>
  <c r="Q3096" i="1" s="1"/>
  <c r="N3097" i="1"/>
  <c r="Q3097" i="1" s="1"/>
  <c r="N3098" i="1"/>
  <c r="Q3098" i="1" s="1"/>
  <c r="N3099" i="1"/>
  <c r="Q3099" i="1" s="1"/>
  <c r="N3100" i="1"/>
  <c r="Q3100" i="1" s="1"/>
  <c r="N3101" i="1"/>
  <c r="Q3101" i="1" s="1"/>
  <c r="N3102" i="1"/>
  <c r="Q3102" i="1" s="1"/>
  <c r="N3103" i="1"/>
  <c r="Q3103" i="1" s="1"/>
  <c r="N3104" i="1"/>
  <c r="Q3104" i="1" s="1"/>
  <c r="N3105" i="1"/>
  <c r="Q3105" i="1" s="1"/>
  <c r="N3106" i="1"/>
  <c r="Q3106" i="1" s="1"/>
  <c r="N3107" i="1"/>
  <c r="Q3107" i="1" s="1"/>
  <c r="N3108" i="1"/>
  <c r="Q3108" i="1" s="1"/>
  <c r="N3109" i="1"/>
  <c r="Q3109" i="1" s="1"/>
  <c r="N3110" i="1"/>
  <c r="Q3110" i="1" s="1"/>
  <c r="N3111" i="1"/>
  <c r="Q3111" i="1" s="1"/>
  <c r="N3112" i="1"/>
  <c r="Q3112" i="1" s="1"/>
  <c r="N3113" i="1"/>
  <c r="Q3113" i="1" s="1"/>
  <c r="N3114" i="1"/>
  <c r="Q3114" i="1" s="1"/>
  <c r="N3115" i="1"/>
  <c r="Q3115" i="1" s="1"/>
  <c r="N3116" i="1"/>
  <c r="Q3116" i="1" s="1"/>
  <c r="N3117" i="1"/>
  <c r="Q3117" i="1" s="1"/>
  <c r="N3118" i="1"/>
  <c r="Q3118" i="1" s="1"/>
  <c r="N3119" i="1"/>
  <c r="Q3119" i="1" s="1"/>
  <c r="N3120" i="1"/>
  <c r="Q3120" i="1" s="1"/>
  <c r="N3121" i="1"/>
  <c r="Q3121" i="1" s="1"/>
  <c r="N3122" i="1"/>
  <c r="Q3122" i="1" s="1"/>
  <c r="N3123" i="1"/>
  <c r="Q3123" i="1" s="1"/>
  <c r="N3124" i="1"/>
  <c r="Q3124" i="1" s="1"/>
  <c r="N3125" i="1"/>
  <c r="Q3125" i="1" s="1"/>
  <c r="N3126" i="1"/>
  <c r="Q3126" i="1" s="1"/>
  <c r="N3127" i="1"/>
  <c r="Q3127" i="1" s="1"/>
  <c r="N3128" i="1"/>
  <c r="Q3128" i="1" s="1"/>
  <c r="N3129" i="1"/>
  <c r="Q3129" i="1" s="1"/>
  <c r="N3130" i="1"/>
  <c r="Q3130" i="1" s="1"/>
  <c r="N3131" i="1"/>
  <c r="Q3131" i="1" s="1"/>
  <c r="N3132" i="1"/>
  <c r="Q3132" i="1" s="1"/>
  <c r="N3133" i="1"/>
  <c r="Q3133" i="1" s="1"/>
  <c r="N3134" i="1"/>
  <c r="Q3134" i="1" s="1"/>
  <c r="N3135" i="1"/>
  <c r="Q3135" i="1" s="1"/>
  <c r="N3136" i="1"/>
  <c r="Q3136" i="1" s="1"/>
  <c r="N3137" i="1"/>
  <c r="Q3137" i="1" s="1"/>
  <c r="N3138" i="1"/>
  <c r="Q3138" i="1" s="1"/>
  <c r="N3139" i="1"/>
  <c r="Q3139" i="1" s="1"/>
  <c r="N3140" i="1"/>
  <c r="Q3140" i="1" s="1"/>
  <c r="N3141" i="1"/>
  <c r="Q3141" i="1" s="1"/>
  <c r="N3142" i="1"/>
  <c r="Q3142" i="1" s="1"/>
  <c r="N3143" i="1"/>
  <c r="Q3143" i="1" s="1"/>
  <c r="N3144" i="1"/>
  <c r="Q3144" i="1" s="1"/>
  <c r="N3145" i="1"/>
  <c r="Q3145" i="1" s="1"/>
  <c r="N3146" i="1"/>
  <c r="Q3146" i="1" s="1"/>
  <c r="N3147" i="1"/>
  <c r="Q3147" i="1" s="1"/>
  <c r="N3148" i="1"/>
  <c r="Q3148" i="1" s="1"/>
  <c r="N3149" i="1"/>
  <c r="Q3149" i="1" s="1"/>
  <c r="N3150" i="1"/>
  <c r="Q3150" i="1" s="1"/>
  <c r="N3151" i="1"/>
  <c r="Q3151" i="1" s="1"/>
  <c r="N3152" i="1"/>
  <c r="Q3152" i="1" s="1"/>
  <c r="N3153" i="1"/>
  <c r="Q3153" i="1" s="1"/>
  <c r="N3154" i="1"/>
  <c r="Q3154" i="1" s="1"/>
  <c r="N3155" i="1"/>
  <c r="Q3155" i="1" s="1"/>
  <c r="N3156" i="1"/>
  <c r="Q3156" i="1" s="1"/>
  <c r="N3157" i="1"/>
  <c r="Q3157" i="1" s="1"/>
  <c r="N3158" i="1"/>
  <c r="Q3158" i="1" s="1"/>
  <c r="N3159" i="1"/>
  <c r="Q3159" i="1" s="1"/>
  <c r="N3160" i="1"/>
  <c r="Q3160" i="1" s="1"/>
  <c r="N3161" i="1"/>
  <c r="Q3161" i="1" s="1"/>
  <c r="N3162" i="1"/>
  <c r="Q3162" i="1" s="1"/>
  <c r="N3163" i="1"/>
  <c r="Q3163" i="1" s="1"/>
  <c r="N3164" i="1"/>
  <c r="Q3164" i="1" s="1"/>
  <c r="N3165" i="1"/>
  <c r="Q3165" i="1" s="1"/>
  <c r="N3166" i="1"/>
  <c r="Q3166" i="1" s="1"/>
  <c r="N3167" i="1"/>
  <c r="Q3167" i="1" s="1"/>
  <c r="N3168" i="1"/>
  <c r="Q3168" i="1" s="1"/>
  <c r="N3169" i="1"/>
  <c r="Q3169" i="1" s="1"/>
  <c r="N3170" i="1"/>
  <c r="Q3170" i="1" s="1"/>
  <c r="N3171" i="1"/>
  <c r="Q3171" i="1" s="1"/>
  <c r="N3172" i="1"/>
  <c r="Q3172" i="1" s="1"/>
  <c r="N3173" i="1"/>
  <c r="Q3173" i="1" s="1"/>
  <c r="N3174" i="1"/>
  <c r="Q3174" i="1" s="1"/>
  <c r="N3175" i="1"/>
  <c r="Q3175" i="1" s="1"/>
  <c r="N3176" i="1"/>
  <c r="Q3176" i="1" s="1"/>
  <c r="N3177" i="1"/>
  <c r="Q3177" i="1" s="1"/>
  <c r="N3178" i="1"/>
  <c r="Q3178" i="1" s="1"/>
  <c r="N3179" i="1"/>
  <c r="Q3179" i="1" s="1"/>
  <c r="N3180" i="1"/>
  <c r="Q3180" i="1" s="1"/>
  <c r="N3181" i="1"/>
  <c r="Q3181" i="1" s="1"/>
  <c r="N3182" i="1"/>
  <c r="Q3182" i="1" s="1"/>
  <c r="N3183" i="1"/>
  <c r="Q3183" i="1" s="1"/>
  <c r="N3184" i="1"/>
  <c r="Q3184" i="1" s="1"/>
  <c r="N3185" i="1"/>
  <c r="Q3185" i="1" s="1"/>
  <c r="N3186" i="1"/>
  <c r="Q3186" i="1" s="1"/>
  <c r="N3187" i="1"/>
  <c r="Q3187" i="1" s="1"/>
  <c r="N3188" i="1"/>
  <c r="Q3188" i="1" s="1"/>
  <c r="N3189" i="1"/>
  <c r="Q3189" i="1" s="1"/>
  <c r="N3190" i="1"/>
  <c r="Q3190" i="1" s="1"/>
  <c r="N3191" i="1"/>
  <c r="Q3191" i="1" s="1"/>
  <c r="N3192" i="1"/>
  <c r="Q3192" i="1" s="1"/>
  <c r="N3193" i="1"/>
  <c r="Q3193" i="1" s="1"/>
  <c r="N3194" i="1"/>
  <c r="Q3194" i="1" s="1"/>
  <c r="N3195" i="1"/>
  <c r="Q3195" i="1" s="1"/>
  <c r="N3196" i="1"/>
  <c r="Q3196" i="1" s="1"/>
  <c r="N3197" i="1"/>
  <c r="Q3197" i="1" s="1"/>
  <c r="N3198" i="1"/>
  <c r="Q3198" i="1" s="1"/>
  <c r="N3199" i="1"/>
  <c r="Q3199" i="1" s="1"/>
  <c r="N3200" i="1"/>
  <c r="Q3200" i="1" s="1"/>
  <c r="N3201" i="1"/>
  <c r="Q3201" i="1" s="1"/>
  <c r="N3202" i="1"/>
  <c r="Q3202" i="1" s="1"/>
  <c r="N3203" i="1"/>
  <c r="Q3203" i="1" s="1"/>
  <c r="N3204" i="1"/>
  <c r="Q3204" i="1" s="1"/>
  <c r="N3205" i="1"/>
  <c r="Q3205" i="1" s="1"/>
  <c r="N3206" i="1"/>
  <c r="Q3206" i="1" s="1"/>
  <c r="N3207" i="1"/>
  <c r="Q3207" i="1" s="1"/>
  <c r="N3208" i="1"/>
  <c r="Q3208" i="1" s="1"/>
  <c r="N3209" i="1"/>
  <c r="Q3209" i="1" s="1"/>
  <c r="N3210" i="1"/>
  <c r="Q3210" i="1" s="1"/>
  <c r="N3211" i="1"/>
  <c r="Q3211" i="1" s="1"/>
  <c r="N3212" i="1"/>
  <c r="Q3212" i="1" s="1"/>
  <c r="N3213" i="1"/>
  <c r="Q3213" i="1" s="1"/>
  <c r="N3214" i="1"/>
  <c r="Q3214" i="1" s="1"/>
  <c r="N3215" i="1"/>
  <c r="Q3215" i="1" s="1"/>
  <c r="N3216" i="1"/>
  <c r="Q3216" i="1" s="1"/>
  <c r="N3217" i="1"/>
  <c r="Q3217" i="1" s="1"/>
  <c r="N3218" i="1"/>
  <c r="Q3218" i="1" s="1"/>
  <c r="N3219" i="1"/>
  <c r="Q3219" i="1" s="1"/>
  <c r="N3220" i="1"/>
  <c r="Q3220" i="1" s="1"/>
  <c r="N3221" i="1"/>
  <c r="Q3221" i="1" s="1"/>
  <c r="N3222" i="1"/>
  <c r="Q3222" i="1" s="1"/>
  <c r="N3223" i="1"/>
  <c r="Q3223" i="1" s="1"/>
  <c r="N3224" i="1"/>
  <c r="Q3224" i="1" s="1"/>
  <c r="N3225" i="1"/>
  <c r="Q3225" i="1" s="1"/>
  <c r="N3226" i="1"/>
  <c r="Q3226" i="1" s="1"/>
  <c r="N3227" i="1"/>
  <c r="Q3227" i="1" s="1"/>
  <c r="N3228" i="1"/>
  <c r="Q3228" i="1" s="1"/>
  <c r="N3229" i="1"/>
  <c r="Q3229" i="1" s="1"/>
  <c r="N3230" i="1"/>
  <c r="Q3230" i="1" s="1"/>
  <c r="N3231" i="1"/>
  <c r="Q3231" i="1" s="1"/>
  <c r="N3232" i="1"/>
  <c r="Q3232" i="1" s="1"/>
  <c r="N3233" i="1"/>
  <c r="Q3233" i="1" s="1"/>
  <c r="N3234" i="1"/>
  <c r="Q3234" i="1" s="1"/>
  <c r="N3235" i="1"/>
  <c r="Q3235" i="1" s="1"/>
  <c r="N3236" i="1"/>
  <c r="Q3236" i="1" s="1"/>
  <c r="N3237" i="1"/>
  <c r="Q3237" i="1" s="1"/>
  <c r="N3238" i="1"/>
  <c r="Q3238" i="1" s="1"/>
  <c r="N3239" i="1"/>
  <c r="Q3239" i="1" s="1"/>
  <c r="N3240" i="1"/>
  <c r="Q3240" i="1" s="1"/>
  <c r="N3241" i="1"/>
  <c r="Q3241" i="1" s="1"/>
  <c r="N3242" i="1"/>
  <c r="Q3242" i="1" s="1"/>
  <c r="N3243" i="1"/>
  <c r="Q3243" i="1" s="1"/>
  <c r="N3244" i="1"/>
  <c r="Q3244" i="1" s="1"/>
  <c r="N3245" i="1"/>
  <c r="Q3245" i="1" s="1"/>
  <c r="N3246" i="1"/>
  <c r="Q3246" i="1" s="1"/>
  <c r="N3247" i="1"/>
  <c r="Q3247" i="1" s="1"/>
  <c r="N3248" i="1"/>
  <c r="Q3248" i="1" s="1"/>
  <c r="N3249" i="1"/>
  <c r="Q3249" i="1" s="1"/>
  <c r="N3250" i="1"/>
  <c r="Q3250" i="1" s="1"/>
  <c r="N3251" i="1"/>
  <c r="Q3251" i="1" s="1"/>
  <c r="N3252" i="1"/>
  <c r="Q3252" i="1" s="1"/>
  <c r="N3253" i="1"/>
  <c r="Q3253" i="1" s="1"/>
  <c r="N3254" i="1"/>
  <c r="Q3254" i="1" s="1"/>
  <c r="N3255" i="1"/>
  <c r="Q3255" i="1" s="1"/>
  <c r="N3256" i="1"/>
  <c r="Q3256" i="1" s="1"/>
  <c r="N3257" i="1"/>
  <c r="Q3257" i="1" s="1"/>
  <c r="N3258" i="1"/>
  <c r="Q3258" i="1" s="1"/>
  <c r="N3259" i="1"/>
  <c r="Q3259" i="1" s="1"/>
  <c r="N3260" i="1"/>
  <c r="Q3260" i="1" s="1"/>
  <c r="N3261" i="1"/>
  <c r="Q3261" i="1" s="1"/>
  <c r="N3262" i="1"/>
  <c r="Q3262" i="1" s="1"/>
  <c r="N3263" i="1"/>
  <c r="Q3263" i="1" s="1"/>
  <c r="N3264" i="1"/>
  <c r="Q3264" i="1" s="1"/>
  <c r="N3265" i="1"/>
  <c r="Q3265" i="1" s="1"/>
  <c r="N3266" i="1"/>
  <c r="Q3266" i="1" s="1"/>
  <c r="N3267" i="1"/>
  <c r="Q3267" i="1" s="1"/>
  <c r="N3268" i="1"/>
  <c r="Q3268" i="1" s="1"/>
  <c r="N3269" i="1"/>
  <c r="Q3269" i="1" s="1"/>
  <c r="N3270" i="1"/>
  <c r="Q3270" i="1" s="1"/>
  <c r="N3271" i="1"/>
  <c r="Q3271" i="1" s="1"/>
  <c r="N3272" i="1"/>
  <c r="Q3272" i="1" s="1"/>
  <c r="N3273" i="1"/>
  <c r="Q3273" i="1" s="1"/>
  <c r="N3274" i="1"/>
  <c r="Q3274" i="1" s="1"/>
  <c r="N3275" i="1"/>
  <c r="Q3275" i="1" s="1"/>
  <c r="N3276" i="1"/>
  <c r="Q3276" i="1" s="1"/>
  <c r="N3277" i="1"/>
  <c r="Q3277" i="1" s="1"/>
  <c r="N3278" i="1"/>
  <c r="Q3278" i="1" s="1"/>
  <c r="N3279" i="1"/>
  <c r="Q3279" i="1" s="1"/>
  <c r="N3280" i="1"/>
  <c r="Q3280" i="1" s="1"/>
  <c r="N3281" i="1"/>
  <c r="Q3281" i="1" s="1"/>
  <c r="N3282" i="1"/>
  <c r="Q3282" i="1" s="1"/>
  <c r="N3283" i="1"/>
  <c r="Q3283" i="1" s="1"/>
  <c r="N3284" i="1"/>
  <c r="Q3284" i="1" s="1"/>
  <c r="N3285" i="1"/>
  <c r="Q3285" i="1" s="1"/>
  <c r="N3286" i="1"/>
  <c r="Q3286" i="1" s="1"/>
  <c r="N3287" i="1"/>
  <c r="Q3287" i="1" s="1"/>
  <c r="N3288" i="1"/>
  <c r="Q3288" i="1" s="1"/>
  <c r="N3289" i="1"/>
  <c r="Q3289" i="1" s="1"/>
  <c r="N3290" i="1"/>
  <c r="Q3290" i="1" s="1"/>
  <c r="N3291" i="1"/>
  <c r="Q3291" i="1" s="1"/>
  <c r="N3292" i="1"/>
  <c r="Q3292" i="1" s="1"/>
  <c r="N3293" i="1"/>
  <c r="Q3293" i="1" s="1"/>
  <c r="N3294" i="1"/>
  <c r="Q3294" i="1" s="1"/>
  <c r="N3295" i="1"/>
  <c r="Q3295" i="1" s="1"/>
  <c r="N3296" i="1"/>
  <c r="Q3296" i="1" s="1"/>
  <c r="N3297" i="1"/>
  <c r="Q3297" i="1" s="1"/>
  <c r="N3298" i="1"/>
  <c r="Q3298" i="1" s="1"/>
  <c r="N3299" i="1"/>
  <c r="Q3299" i="1" s="1"/>
  <c r="N3300" i="1"/>
  <c r="Q3300" i="1" s="1"/>
  <c r="N3301" i="1"/>
  <c r="Q3301" i="1" s="1"/>
  <c r="N3302" i="1"/>
  <c r="Q3302" i="1" s="1"/>
  <c r="N3303" i="1"/>
  <c r="Q3303" i="1" s="1"/>
  <c r="N3304" i="1"/>
  <c r="Q3304" i="1" s="1"/>
  <c r="N3305" i="1"/>
  <c r="Q3305" i="1" s="1"/>
  <c r="N3306" i="1"/>
  <c r="Q3306" i="1" s="1"/>
  <c r="N3307" i="1"/>
  <c r="Q3307" i="1" s="1"/>
  <c r="N3308" i="1"/>
  <c r="Q3308" i="1" s="1"/>
  <c r="N3309" i="1"/>
  <c r="Q3309" i="1" s="1"/>
  <c r="N3310" i="1"/>
  <c r="Q3310" i="1" s="1"/>
  <c r="N3311" i="1"/>
  <c r="Q3311" i="1" s="1"/>
  <c r="N3312" i="1"/>
  <c r="Q3312" i="1" s="1"/>
  <c r="N3313" i="1"/>
  <c r="Q3313" i="1" s="1"/>
  <c r="N3314" i="1"/>
  <c r="Q3314" i="1" s="1"/>
  <c r="N3315" i="1"/>
  <c r="Q3315" i="1" s="1"/>
  <c r="N3316" i="1"/>
  <c r="Q3316" i="1" s="1"/>
  <c r="N3317" i="1"/>
  <c r="Q3317" i="1" s="1"/>
  <c r="N3318" i="1"/>
  <c r="Q3318" i="1" s="1"/>
  <c r="N3319" i="1"/>
  <c r="Q3319" i="1" s="1"/>
  <c r="N3320" i="1"/>
  <c r="Q3320" i="1" s="1"/>
  <c r="N3321" i="1"/>
  <c r="Q3321" i="1" s="1"/>
  <c r="N3322" i="1"/>
  <c r="Q3322" i="1" s="1"/>
  <c r="N3323" i="1"/>
  <c r="Q3323" i="1" s="1"/>
  <c r="N3324" i="1"/>
  <c r="Q3324" i="1" s="1"/>
  <c r="N3325" i="1"/>
  <c r="Q3325" i="1" s="1"/>
  <c r="N3326" i="1"/>
  <c r="Q3326" i="1" s="1"/>
  <c r="N3327" i="1"/>
  <c r="Q3327" i="1" s="1"/>
  <c r="N3328" i="1"/>
  <c r="Q3328" i="1" s="1"/>
  <c r="N3329" i="1"/>
  <c r="Q3329" i="1" s="1"/>
  <c r="N3330" i="1"/>
  <c r="Q3330" i="1" s="1"/>
  <c r="N3331" i="1"/>
  <c r="Q3331" i="1" s="1"/>
  <c r="N3332" i="1"/>
  <c r="Q3332" i="1" s="1"/>
  <c r="N3333" i="1"/>
  <c r="Q3333" i="1" s="1"/>
  <c r="N3334" i="1"/>
  <c r="Q3334" i="1" s="1"/>
  <c r="N3335" i="1"/>
  <c r="Q3335" i="1" s="1"/>
  <c r="N3336" i="1"/>
  <c r="Q3336" i="1" s="1"/>
  <c r="N3337" i="1"/>
  <c r="Q3337" i="1" s="1"/>
  <c r="N3338" i="1"/>
  <c r="Q3338" i="1" s="1"/>
  <c r="N3339" i="1"/>
  <c r="Q3339" i="1" s="1"/>
  <c r="N3340" i="1"/>
  <c r="Q3340" i="1" s="1"/>
  <c r="N3341" i="1"/>
  <c r="Q3341" i="1" s="1"/>
  <c r="N3342" i="1"/>
  <c r="Q3342" i="1" s="1"/>
  <c r="N3343" i="1"/>
  <c r="Q3343" i="1" s="1"/>
  <c r="N3344" i="1"/>
  <c r="Q3344" i="1" s="1"/>
  <c r="N3345" i="1"/>
  <c r="Q3345" i="1" s="1"/>
  <c r="N3346" i="1"/>
  <c r="Q3346" i="1" s="1"/>
  <c r="N3347" i="1"/>
  <c r="Q3347" i="1" s="1"/>
  <c r="N3348" i="1"/>
  <c r="Q3348" i="1" s="1"/>
  <c r="N3349" i="1"/>
  <c r="Q3349" i="1" s="1"/>
  <c r="N3350" i="1"/>
  <c r="Q3350" i="1" s="1"/>
  <c r="N3351" i="1"/>
  <c r="Q3351" i="1" s="1"/>
  <c r="N3352" i="1"/>
  <c r="Q3352" i="1" s="1"/>
  <c r="N3353" i="1"/>
  <c r="Q3353" i="1" s="1"/>
  <c r="N3354" i="1"/>
  <c r="Q3354" i="1" s="1"/>
  <c r="N3355" i="1"/>
  <c r="Q3355" i="1" s="1"/>
  <c r="N3356" i="1"/>
  <c r="Q3356" i="1" s="1"/>
  <c r="N3357" i="1"/>
  <c r="Q3357" i="1" s="1"/>
  <c r="N3358" i="1"/>
  <c r="Q3358" i="1" s="1"/>
  <c r="N3359" i="1"/>
  <c r="Q3359" i="1" s="1"/>
  <c r="N3360" i="1"/>
  <c r="Q3360" i="1" s="1"/>
  <c r="N3361" i="1"/>
  <c r="Q3361" i="1" s="1"/>
  <c r="N3362" i="1"/>
  <c r="Q3362" i="1" s="1"/>
  <c r="N3363" i="1"/>
  <c r="Q3363" i="1" s="1"/>
  <c r="N3364" i="1"/>
  <c r="Q3364" i="1" s="1"/>
  <c r="N3365" i="1"/>
  <c r="Q3365" i="1" s="1"/>
  <c r="N3366" i="1"/>
  <c r="Q3366" i="1" s="1"/>
  <c r="N3367" i="1"/>
  <c r="Q3367" i="1" s="1"/>
  <c r="N3368" i="1"/>
  <c r="Q3368" i="1" s="1"/>
  <c r="N3369" i="1"/>
  <c r="Q3369" i="1" s="1"/>
  <c r="N3370" i="1"/>
  <c r="Q3370" i="1" s="1"/>
  <c r="N3371" i="1"/>
  <c r="Q3371" i="1" s="1"/>
  <c r="N3372" i="1"/>
  <c r="Q3372" i="1" s="1"/>
  <c r="N3373" i="1"/>
  <c r="Q3373" i="1" s="1"/>
  <c r="N3374" i="1"/>
  <c r="Q3374" i="1" s="1"/>
  <c r="N3375" i="1"/>
  <c r="Q3375" i="1" s="1"/>
  <c r="N3376" i="1"/>
  <c r="Q3376" i="1" s="1"/>
  <c r="N3377" i="1"/>
  <c r="Q3377" i="1" s="1"/>
  <c r="N3378" i="1"/>
  <c r="Q3378" i="1" s="1"/>
  <c r="N3379" i="1"/>
  <c r="Q3379" i="1" s="1"/>
  <c r="N3380" i="1"/>
  <c r="Q3380" i="1" s="1"/>
  <c r="N3381" i="1"/>
  <c r="Q3381" i="1" s="1"/>
  <c r="N3382" i="1"/>
  <c r="Q3382" i="1" s="1"/>
  <c r="N3383" i="1"/>
  <c r="Q3383" i="1" s="1"/>
  <c r="N3384" i="1"/>
  <c r="Q3384" i="1" s="1"/>
  <c r="N3385" i="1"/>
  <c r="Q3385" i="1" s="1"/>
  <c r="N3386" i="1"/>
  <c r="Q3386" i="1" s="1"/>
  <c r="N3387" i="1"/>
  <c r="Q3387" i="1" s="1"/>
  <c r="N3388" i="1"/>
  <c r="Q3388" i="1" s="1"/>
  <c r="N3389" i="1"/>
  <c r="Q3389" i="1" s="1"/>
  <c r="N3390" i="1"/>
  <c r="Q3390" i="1" s="1"/>
  <c r="N3391" i="1"/>
  <c r="Q3391" i="1" s="1"/>
  <c r="N3392" i="1"/>
  <c r="Q3392" i="1" s="1"/>
  <c r="N3393" i="1"/>
  <c r="Q3393" i="1" s="1"/>
  <c r="N3394" i="1"/>
  <c r="Q3394" i="1" s="1"/>
  <c r="N3395" i="1"/>
  <c r="Q3395" i="1" s="1"/>
  <c r="N3396" i="1"/>
  <c r="Q3396" i="1" s="1"/>
  <c r="N3397" i="1"/>
  <c r="Q3397" i="1" s="1"/>
  <c r="N3398" i="1"/>
  <c r="Q3398" i="1" s="1"/>
  <c r="N3399" i="1"/>
  <c r="Q3399" i="1" s="1"/>
  <c r="N3400" i="1"/>
  <c r="Q3400" i="1" s="1"/>
  <c r="N3401" i="1"/>
  <c r="Q3401" i="1" s="1"/>
  <c r="N3402" i="1"/>
  <c r="Q3402" i="1" s="1"/>
  <c r="N3403" i="1"/>
  <c r="Q3403" i="1" s="1"/>
  <c r="N3404" i="1"/>
  <c r="Q3404" i="1" s="1"/>
  <c r="N3405" i="1"/>
  <c r="Q3405" i="1" s="1"/>
  <c r="N3406" i="1"/>
  <c r="Q3406" i="1" s="1"/>
  <c r="N3407" i="1"/>
  <c r="Q3407" i="1" s="1"/>
  <c r="N3408" i="1"/>
  <c r="Q3408" i="1" s="1"/>
  <c r="N3409" i="1"/>
  <c r="Q3409" i="1" s="1"/>
  <c r="N3410" i="1"/>
  <c r="Q3410" i="1" s="1"/>
  <c r="N3411" i="1"/>
  <c r="Q3411" i="1" s="1"/>
  <c r="N3412" i="1"/>
  <c r="Q3412" i="1" s="1"/>
  <c r="N3413" i="1"/>
  <c r="Q3413" i="1" s="1"/>
  <c r="N3414" i="1"/>
  <c r="Q3414" i="1" s="1"/>
  <c r="N3415" i="1"/>
  <c r="Q3415" i="1" s="1"/>
  <c r="N3416" i="1"/>
  <c r="Q3416" i="1" s="1"/>
  <c r="N3417" i="1"/>
  <c r="Q3417" i="1" s="1"/>
  <c r="N3418" i="1"/>
  <c r="Q3418" i="1" s="1"/>
  <c r="N3419" i="1"/>
  <c r="Q3419" i="1" s="1"/>
  <c r="N3420" i="1"/>
  <c r="Q3420" i="1" s="1"/>
  <c r="N3421" i="1"/>
  <c r="Q3421" i="1" s="1"/>
  <c r="N3422" i="1"/>
  <c r="Q3422" i="1" s="1"/>
  <c r="N3423" i="1"/>
  <c r="Q3423" i="1" s="1"/>
  <c r="N3424" i="1"/>
  <c r="Q3424" i="1" s="1"/>
  <c r="N3425" i="1"/>
  <c r="Q3425" i="1" s="1"/>
  <c r="N3426" i="1"/>
  <c r="Q3426" i="1" s="1"/>
  <c r="N3427" i="1"/>
  <c r="Q3427" i="1" s="1"/>
  <c r="N3428" i="1"/>
  <c r="Q3428" i="1" s="1"/>
  <c r="N3429" i="1"/>
  <c r="Q3429" i="1" s="1"/>
  <c r="N3430" i="1"/>
  <c r="Q3430" i="1" s="1"/>
  <c r="N3431" i="1"/>
  <c r="Q3431" i="1" s="1"/>
  <c r="N3432" i="1"/>
  <c r="Q3432" i="1" s="1"/>
  <c r="N3433" i="1"/>
  <c r="Q3433" i="1" s="1"/>
  <c r="N3434" i="1"/>
  <c r="Q3434" i="1" s="1"/>
  <c r="N3435" i="1"/>
  <c r="Q3435" i="1" s="1"/>
  <c r="N3436" i="1"/>
  <c r="Q3436" i="1" s="1"/>
  <c r="N3437" i="1"/>
  <c r="Q3437" i="1" s="1"/>
  <c r="N3438" i="1"/>
  <c r="Q3438" i="1" s="1"/>
  <c r="N3439" i="1"/>
  <c r="Q3439" i="1" s="1"/>
  <c r="N3440" i="1"/>
  <c r="Q3440" i="1" s="1"/>
  <c r="N3441" i="1"/>
  <c r="Q3441" i="1" s="1"/>
  <c r="N3442" i="1"/>
  <c r="Q3442" i="1" s="1"/>
  <c r="N3443" i="1"/>
  <c r="Q3443" i="1" s="1"/>
  <c r="N3444" i="1"/>
  <c r="Q3444" i="1" s="1"/>
  <c r="N3445" i="1"/>
  <c r="Q3445" i="1" s="1"/>
  <c r="N3446" i="1"/>
  <c r="Q3446" i="1" s="1"/>
  <c r="N3447" i="1"/>
  <c r="Q3447" i="1" s="1"/>
  <c r="N3448" i="1"/>
  <c r="Q3448" i="1" s="1"/>
  <c r="N3449" i="1"/>
  <c r="Q3449" i="1" s="1"/>
  <c r="N3450" i="1"/>
  <c r="Q3450" i="1" s="1"/>
  <c r="N3451" i="1"/>
  <c r="Q3451" i="1" s="1"/>
  <c r="N3452" i="1"/>
  <c r="Q3452" i="1" s="1"/>
  <c r="J4913" i="1"/>
  <c r="K4913" i="1" s="1"/>
  <c r="J4912" i="1"/>
  <c r="K4912" i="1" s="1"/>
  <c r="J4911" i="1"/>
  <c r="K4911" i="1" s="1"/>
  <c r="J4910" i="1"/>
  <c r="K4910" i="1" s="1"/>
  <c r="J4909" i="1"/>
  <c r="K4909" i="1" s="1"/>
  <c r="J4908" i="1"/>
  <c r="K4908" i="1" s="1"/>
  <c r="J4907" i="1"/>
  <c r="K4907" i="1" s="1"/>
  <c r="J4906" i="1"/>
  <c r="K4906" i="1" s="1"/>
  <c r="J4905" i="1"/>
  <c r="K4905" i="1" s="1"/>
  <c r="J4904" i="1"/>
  <c r="K4904" i="1" s="1"/>
  <c r="J4903" i="1"/>
  <c r="K4903" i="1" s="1"/>
  <c r="J4902" i="1"/>
  <c r="K4902" i="1" s="1"/>
  <c r="J4901" i="1"/>
  <c r="K4901" i="1" s="1"/>
  <c r="J4900" i="1"/>
  <c r="K4900" i="1" s="1"/>
  <c r="J4899" i="1"/>
  <c r="K4899" i="1" s="1"/>
  <c r="J4898" i="1"/>
  <c r="K4898" i="1" s="1"/>
  <c r="J4897" i="1"/>
  <c r="K4897" i="1" s="1"/>
  <c r="J4896" i="1"/>
  <c r="K4896" i="1" s="1"/>
  <c r="J4895" i="1"/>
  <c r="K4895" i="1" s="1"/>
  <c r="J4894" i="1"/>
  <c r="K4894" i="1" s="1"/>
  <c r="J4893" i="1"/>
  <c r="K4893" i="1" s="1"/>
  <c r="J4892" i="1"/>
  <c r="K4892" i="1" s="1"/>
  <c r="J4891" i="1"/>
  <c r="K4891" i="1" s="1"/>
  <c r="J4890" i="1"/>
  <c r="K4890" i="1" s="1"/>
  <c r="J4889" i="1"/>
  <c r="K4889" i="1" s="1"/>
  <c r="J4888" i="1"/>
  <c r="K4888" i="1" s="1"/>
  <c r="J4887" i="1"/>
  <c r="K4887" i="1" s="1"/>
  <c r="J4886" i="1"/>
  <c r="K4886" i="1" s="1"/>
  <c r="J4885" i="1"/>
  <c r="K4885" i="1" s="1"/>
  <c r="J4884" i="1"/>
  <c r="K4884" i="1" s="1"/>
  <c r="J4883" i="1"/>
  <c r="K4883" i="1" s="1"/>
  <c r="J4882" i="1"/>
  <c r="K4882" i="1" s="1"/>
  <c r="J4881" i="1"/>
  <c r="K4881" i="1" s="1"/>
  <c r="J4880" i="1"/>
  <c r="K4880" i="1" s="1"/>
  <c r="J4879" i="1"/>
  <c r="K4879" i="1" s="1"/>
  <c r="J4878" i="1"/>
  <c r="K4878" i="1" s="1"/>
  <c r="J4877" i="1"/>
  <c r="K4877" i="1" s="1"/>
  <c r="J4876" i="1"/>
  <c r="K4876" i="1" s="1"/>
  <c r="J4875" i="1"/>
  <c r="K4875" i="1" s="1"/>
  <c r="J4874" i="1"/>
  <c r="K4874" i="1" s="1"/>
  <c r="J4873" i="1"/>
  <c r="K4873" i="1" s="1"/>
  <c r="J4872" i="1"/>
  <c r="K4872" i="1" s="1"/>
  <c r="J4871" i="1"/>
  <c r="K4871" i="1" s="1"/>
  <c r="J4870" i="1"/>
  <c r="K4870" i="1" s="1"/>
  <c r="J4869" i="1"/>
  <c r="K4869" i="1" s="1"/>
  <c r="J4868" i="1"/>
  <c r="K4868" i="1" s="1"/>
  <c r="J4867" i="1"/>
  <c r="K4867" i="1" s="1"/>
  <c r="J4866" i="1"/>
  <c r="K4866" i="1" s="1"/>
  <c r="J4865" i="1"/>
  <c r="K4865" i="1" s="1"/>
  <c r="J4864" i="1"/>
  <c r="K4864" i="1" s="1"/>
  <c r="J4863" i="1"/>
  <c r="K4863" i="1" s="1"/>
  <c r="J4862" i="1"/>
  <c r="K4862" i="1" s="1"/>
  <c r="J4861" i="1"/>
  <c r="K4861" i="1" s="1"/>
  <c r="J4860" i="1"/>
  <c r="K4860" i="1" s="1"/>
  <c r="J4859" i="1"/>
  <c r="K4859" i="1" s="1"/>
  <c r="J4858" i="1"/>
  <c r="K4858" i="1" s="1"/>
  <c r="J4857" i="1"/>
  <c r="K4857" i="1" s="1"/>
  <c r="J4856" i="1"/>
  <c r="K4856" i="1" s="1"/>
  <c r="J4855" i="1"/>
  <c r="K4855" i="1" s="1"/>
  <c r="J4854" i="1"/>
  <c r="K4854" i="1" s="1"/>
  <c r="J4853" i="1"/>
  <c r="K4853" i="1" s="1"/>
  <c r="J4852" i="1"/>
  <c r="K4852" i="1" s="1"/>
  <c r="J4851" i="1"/>
  <c r="K4851" i="1" s="1"/>
  <c r="J4850" i="1"/>
  <c r="K4850" i="1" s="1"/>
  <c r="J4849" i="1"/>
  <c r="K4849" i="1" s="1"/>
  <c r="J4848" i="1"/>
  <c r="K4848" i="1" s="1"/>
  <c r="J4847" i="1"/>
  <c r="K4847" i="1" s="1"/>
  <c r="J4846" i="1"/>
  <c r="K4846" i="1" s="1"/>
  <c r="J4845" i="1"/>
  <c r="K4845" i="1" s="1"/>
  <c r="J4844" i="1"/>
  <c r="K4844" i="1" s="1"/>
  <c r="J4843" i="1"/>
  <c r="K4843" i="1" s="1"/>
  <c r="J4842" i="1"/>
  <c r="K4842" i="1" s="1"/>
  <c r="J4841" i="1"/>
  <c r="K4841" i="1" s="1"/>
  <c r="J4840" i="1"/>
  <c r="K4840" i="1" s="1"/>
  <c r="J4839" i="1"/>
  <c r="K4839" i="1" s="1"/>
  <c r="J4838" i="1"/>
  <c r="K4838" i="1" s="1"/>
  <c r="J4837" i="1"/>
  <c r="K4837" i="1" s="1"/>
  <c r="J4836" i="1"/>
  <c r="K4836" i="1" s="1"/>
  <c r="J4835" i="1"/>
  <c r="K4835" i="1" s="1"/>
  <c r="J4834" i="1"/>
  <c r="K4834" i="1" s="1"/>
  <c r="J4833" i="1"/>
  <c r="K4833" i="1" s="1"/>
  <c r="J4832" i="1"/>
  <c r="K4832" i="1" s="1"/>
  <c r="J4831" i="1"/>
  <c r="K4831" i="1" s="1"/>
  <c r="J4830" i="1"/>
  <c r="K4830" i="1" s="1"/>
  <c r="J4829" i="1"/>
  <c r="K4829" i="1" s="1"/>
  <c r="J4828" i="1"/>
  <c r="K4828" i="1" s="1"/>
  <c r="J4827" i="1"/>
  <c r="K4827" i="1" s="1"/>
  <c r="J4826" i="1"/>
  <c r="K4826" i="1" s="1"/>
  <c r="J4825" i="1"/>
  <c r="K4825" i="1" s="1"/>
  <c r="J4824" i="1"/>
  <c r="K4824" i="1" s="1"/>
  <c r="J4823" i="1"/>
  <c r="K4823" i="1" s="1"/>
  <c r="J4822" i="1"/>
  <c r="K4822" i="1" s="1"/>
  <c r="J4821" i="1"/>
  <c r="K4821" i="1" s="1"/>
  <c r="J4820" i="1"/>
  <c r="K4820" i="1" s="1"/>
  <c r="J4819" i="1"/>
  <c r="K4819" i="1" s="1"/>
  <c r="J4818" i="1"/>
  <c r="K4818" i="1" s="1"/>
  <c r="J4817" i="1"/>
  <c r="K4817" i="1" s="1"/>
  <c r="J4816" i="1"/>
  <c r="K4816" i="1" s="1"/>
  <c r="J4815" i="1"/>
  <c r="K4815" i="1" s="1"/>
  <c r="J4814" i="1"/>
  <c r="K4814" i="1" s="1"/>
  <c r="J4813" i="1"/>
  <c r="K4813" i="1" s="1"/>
  <c r="J4812" i="1"/>
  <c r="K4812" i="1" s="1"/>
  <c r="J4811" i="1"/>
  <c r="K4811" i="1" s="1"/>
  <c r="J4810" i="1"/>
  <c r="K4810" i="1" s="1"/>
  <c r="J4809" i="1"/>
  <c r="K4809" i="1" s="1"/>
  <c r="J4808" i="1"/>
  <c r="K4808" i="1" s="1"/>
  <c r="J4807" i="1"/>
  <c r="K4807" i="1" s="1"/>
  <c r="J4806" i="1"/>
  <c r="K4806" i="1" s="1"/>
  <c r="J4805" i="1"/>
  <c r="K4805" i="1" s="1"/>
  <c r="J4804" i="1"/>
  <c r="K4804" i="1" s="1"/>
  <c r="J4803" i="1"/>
  <c r="K4803" i="1" s="1"/>
  <c r="J4802" i="1"/>
  <c r="K4802" i="1" s="1"/>
  <c r="J4801" i="1"/>
  <c r="K4801" i="1" s="1"/>
  <c r="J4800" i="1"/>
  <c r="K4800" i="1" s="1"/>
  <c r="J4799" i="1"/>
  <c r="K4799" i="1" s="1"/>
  <c r="J4798" i="1"/>
  <c r="K4798" i="1" s="1"/>
  <c r="J4797" i="1"/>
  <c r="K4797" i="1" s="1"/>
  <c r="J4796" i="1"/>
  <c r="K4796" i="1" s="1"/>
  <c r="J4795" i="1"/>
  <c r="K4795" i="1" s="1"/>
  <c r="J4794" i="1"/>
  <c r="K4794" i="1" s="1"/>
  <c r="J4793" i="1"/>
  <c r="K4793" i="1" s="1"/>
  <c r="J4792" i="1"/>
  <c r="K4792" i="1" s="1"/>
  <c r="J4791" i="1"/>
  <c r="K4791" i="1" s="1"/>
  <c r="J4790" i="1"/>
  <c r="K4790" i="1" s="1"/>
  <c r="J4789" i="1"/>
  <c r="K4789" i="1" s="1"/>
  <c r="J4788" i="1"/>
  <c r="K4788" i="1" s="1"/>
  <c r="J4787" i="1"/>
  <c r="K4787" i="1" s="1"/>
  <c r="J4786" i="1"/>
  <c r="K4786" i="1" s="1"/>
  <c r="J4785" i="1"/>
  <c r="K4785" i="1" s="1"/>
  <c r="J4784" i="1"/>
  <c r="K4784" i="1" s="1"/>
  <c r="J4783" i="1"/>
  <c r="K4783" i="1" s="1"/>
  <c r="J4782" i="1"/>
  <c r="K4782" i="1" s="1"/>
  <c r="J4781" i="1"/>
  <c r="K4781" i="1" s="1"/>
  <c r="J4780" i="1"/>
  <c r="K4780" i="1" s="1"/>
  <c r="J4779" i="1"/>
  <c r="K4779" i="1" s="1"/>
  <c r="J4778" i="1"/>
  <c r="K4778" i="1" s="1"/>
  <c r="J4777" i="1"/>
  <c r="K4777" i="1" s="1"/>
  <c r="J4776" i="1"/>
  <c r="K4776" i="1" s="1"/>
  <c r="J4775" i="1"/>
  <c r="K4775" i="1" s="1"/>
  <c r="J4774" i="1"/>
  <c r="K4774" i="1" s="1"/>
  <c r="J4773" i="1"/>
  <c r="K4773" i="1" s="1"/>
  <c r="J4772" i="1"/>
  <c r="K4772" i="1" s="1"/>
  <c r="J4771" i="1"/>
  <c r="K4771" i="1" s="1"/>
  <c r="J4770" i="1"/>
  <c r="K4770" i="1" s="1"/>
  <c r="J4769" i="1"/>
  <c r="K4769" i="1" s="1"/>
  <c r="J4768" i="1"/>
  <c r="K4768" i="1" s="1"/>
  <c r="J4767" i="1"/>
  <c r="K4767" i="1" s="1"/>
  <c r="J4766" i="1"/>
  <c r="K4766" i="1" s="1"/>
  <c r="J4765" i="1"/>
  <c r="K4765" i="1" s="1"/>
  <c r="J4764" i="1"/>
  <c r="K4764" i="1" s="1"/>
  <c r="J4763" i="1"/>
  <c r="K4763" i="1" s="1"/>
  <c r="J4762" i="1"/>
  <c r="K4762" i="1" s="1"/>
  <c r="J4761" i="1"/>
  <c r="K4761" i="1" s="1"/>
  <c r="J4760" i="1"/>
  <c r="K4760" i="1" s="1"/>
  <c r="J4759" i="1"/>
  <c r="K4759" i="1" s="1"/>
  <c r="J4758" i="1"/>
  <c r="K4758" i="1" s="1"/>
  <c r="J4757" i="1"/>
  <c r="K4757" i="1" s="1"/>
  <c r="J4756" i="1"/>
  <c r="K4756" i="1" s="1"/>
  <c r="J4755" i="1"/>
  <c r="K4755" i="1" s="1"/>
  <c r="J4754" i="1"/>
  <c r="K4754" i="1" s="1"/>
  <c r="J4753" i="1"/>
  <c r="K4753" i="1" s="1"/>
  <c r="J4752" i="1"/>
  <c r="K4752" i="1" s="1"/>
  <c r="J4751" i="1"/>
  <c r="K4751" i="1" s="1"/>
  <c r="J4750" i="1"/>
  <c r="K4750" i="1" s="1"/>
  <c r="J4749" i="1"/>
  <c r="K4749" i="1" s="1"/>
  <c r="J4748" i="1"/>
  <c r="K4748" i="1" s="1"/>
  <c r="J4747" i="1"/>
  <c r="K4747" i="1" s="1"/>
  <c r="J4746" i="1"/>
  <c r="K4746" i="1" s="1"/>
  <c r="J4745" i="1"/>
  <c r="K4745" i="1" s="1"/>
  <c r="J4744" i="1"/>
  <c r="K4744" i="1" s="1"/>
  <c r="J4743" i="1"/>
  <c r="K4743" i="1" s="1"/>
  <c r="J4742" i="1"/>
  <c r="K4742" i="1" s="1"/>
  <c r="J4741" i="1"/>
  <c r="K4741" i="1" s="1"/>
  <c r="J4740" i="1"/>
  <c r="K4740" i="1" s="1"/>
  <c r="J4739" i="1"/>
  <c r="K4739" i="1" s="1"/>
  <c r="J4738" i="1"/>
  <c r="K4738" i="1" s="1"/>
  <c r="J4737" i="1"/>
  <c r="K4737" i="1" s="1"/>
  <c r="J4736" i="1"/>
  <c r="K4736" i="1" s="1"/>
  <c r="J4735" i="1"/>
  <c r="K4735" i="1" s="1"/>
  <c r="J4734" i="1"/>
  <c r="K4734" i="1" s="1"/>
  <c r="J4733" i="1"/>
  <c r="K4733" i="1" s="1"/>
  <c r="J4732" i="1"/>
  <c r="K4732" i="1" s="1"/>
  <c r="J4731" i="1"/>
  <c r="K4731" i="1" s="1"/>
  <c r="J4730" i="1"/>
  <c r="K4730" i="1" s="1"/>
  <c r="J4729" i="1"/>
  <c r="K4729" i="1" s="1"/>
  <c r="J4728" i="1"/>
  <c r="K4728" i="1" s="1"/>
  <c r="J4727" i="1"/>
  <c r="K4727" i="1" s="1"/>
  <c r="J4726" i="1"/>
  <c r="K4726" i="1" s="1"/>
  <c r="J4725" i="1"/>
  <c r="K4725" i="1" s="1"/>
  <c r="J4724" i="1"/>
  <c r="K4724" i="1" s="1"/>
  <c r="J4723" i="1"/>
  <c r="K4723" i="1" s="1"/>
  <c r="J4722" i="1"/>
  <c r="K4722" i="1" s="1"/>
  <c r="J4721" i="1"/>
  <c r="K4721" i="1" s="1"/>
  <c r="J4720" i="1"/>
  <c r="K4720" i="1" s="1"/>
  <c r="J4719" i="1"/>
  <c r="K4719" i="1" s="1"/>
  <c r="J4718" i="1"/>
  <c r="K4718" i="1" s="1"/>
  <c r="J4717" i="1"/>
  <c r="K4717" i="1" s="1"/>
  <c r="J4716" i="1"/>
  <c r="K4716" i="1" s="1"/>
  <c r="J4715" i="1"/>
  <c r="K4715" i="1" s="1"/>
  <c r="J4714" i="1"/>
  <c r="K4714" i="1" s="1"/>
  <c r="J4713" i="1"/>
  <c r="K4713" i="1" s="1"/>
  <c r="J4712" i="1"/>
  <c r="K4712" i="1" s="1"/>
  <c r="J4711" i="1"/>
  <c r="K4711" i="1" s="1"/>
  <c r="J4710" i="1"/>
  <c r="K4710" i="1" s="1"/>
  <c r="J4709" i="1"/>
  <c r="K4709" i="1" s="1"/>
  <c r="J4708" i="1"/>
  <c r="K4708" i="1" s="1"/>
  <c r="J4707" i="1"/>
  <c r="K4707" i="1" s="1"/>
  <c r="J4706" i="1"/>
  <c r="K4706" i="1" s="1"/>
  <c r="J4705" i="1"/>
  <c r="K4705" i="1" s="1"/>
  <c r="J4704" i="1"/>
  <c r="K4704" i="1" s="1"/>
  <c r="J4703" i="1"/>
  <c r="K4703" i="1" s="1"/>
  <c r="J4702" i="1"/>
  <c r="K4702" i="1" s="1"/>
  <c r="J4701" i="1"/>
  <c r="K4701" i="1" s="1"/>
  <c r="J4700" i="1"/>
  <c r="K4700" i="1" s="1"/>
  <c r="J4699" i="1"/>
  <c r="K4699" i="1" s="1"/>
  <c r="J4698" i="1"/>
  <c r="K4698" i="1" s="1"/>
  <c r="J4697" i="1"/>
  <c r="K4697" i="1" s="1"/>
  <c r="J4696" i="1"/>
  <c r="K4696" i="1" s="1"/>
  <c r="J4695" i="1"/>
  <c r="K4695" i="1" s="1"/>
  <c r="J4694" i="1"/>
  <c r="K4694" i="1" s="1"/>
  <c r="J4693" i="1"/>
  <c r="K4693" i="1" s="1"/>
  <c r="J4692" i="1"/>
  <c r="K4692" i="1" s="1"/>
  <c r="J4691" i="1"/>
  <c r="K4691" i="1" s="1"/>
  <c r="J4690" i="1"/>
  <c r="K4690" i="1" s="1"/>
  <c r="J4689" i="1"/>
  <c r="K4689" i="1" s="1"/>
  <c r="J4688" i="1"/>
  <c r="K4688" i="1" s="1"/>
  <c r="J4687" i="1"/>
  <c r="K4687" i="1" s="1"/>
  <c r="J4686" i="1"/>
  <c r="K4686" i="1" s="1"/>
  <c r="J4685" i="1"/>
  <c r="K4685" i="1" s="1"/>
  <c r="J4684" i="1"/>
  <c r="K4684" i="1" s="1"/>
  <c r="J4683" i="1"/>
  <c r="K4683" i="1" s="1"/>
  <c r="J4682" i="1"/>
  <c r="K4682" i="1" s="1"/>
  <c r="J4681" i="1"/>
  <c r="K4681" i="1" s="1"/>
  <c r="J4680" i="1"/>
  <c r="K4680" i="1" s="1"/>
  <c r="J4679" i="1"/>
  <c r="K4679" i="1" s="1"/>
  <c r="J4678" i="1"/>
  <c r="K4678" i="1" s="1"/>
  <c r="J4677" i="1"/>
  <c r="K4677" i="1" s="1"/>
  <c r="J4676" i="1"/>
  <c r="K4676" i="1" s="1"/>
  <c r="J4675" i="1"/>
  <c r="K4675" i="1" s="1"/>
  <c r="J4674" i="1"/>
  <c r="K4674" i="1" s="1"/>
  <c r="J4673" i="1"/>
  <c r="K4673" i="1" s="1"/>
  <c r="J4672" i="1"/>
  <c r="K4672" i="1" s="1"/>
  <c r="J4671" i="1"/>
  <c r="K4671" i="1" s="1"/>
  <c r="J4670" i="1"/>
  <c r="K4670" i="1" s="1"/>
  <c r="J4669" i="1"/>
  <c r="K4669" i="1" s="1"/>
  <c r="J4668" i="1"/>
  <c r="K4668" i="1" s="1"/>
  <c r="J4667" i="1"/>
  <c r="K4667" i="1" s="1"/>
  <c r="J4666" i="1"/>
  <c r="K4666" i="1" s="1"/>
  <c r="J4665" i="1"/>
  <c r="K4665" i="1" s="1"/>
  <c r="J4664" i="1"/>
  <c r="K4664" i="1" s="1"/>
  <c r="J4663" i="1"/>
  <c r="K4663" i="1" s="1"/>
  <c r="J4662" i="1"/>
  <c r="K4662" i="1" s="1"/>
  <c r="J4661" i="1"/>
  <c r="K4661" i="1" s="1"/>
  <c r="J4660" i="1"/>
  <c r="K4660" i="1" s="1"/>
  <c r="J4659" i="1"/>
  <c r="K4659" i="1" s="1"/>
  <c r="J4658" i="1"/>
  <c r="K4658" i="1" s="1"/>
  <c r="J4657" i="1"/>
  <c r="K4657" i="1" s="1"/>
  <c r="J4656" i="1"/>
  <c r="K4656" i="1" s="1"/>
  <c r="J4655" i="1"/>
  <c r="K4655" i="1" s="1"/>
  <c r="J4654" i="1"/>
  <c r="K4654" i="1" s="1"/>
  <c r="J4653" i="1"/>
  <c r="K4653" i="1" s="1"/>
  <c r="J4652" i="1"/>
  <c r="K4652" i="1" s="1"/>
  <c r="J4651" i="1"/>
  <c r="K4651" i="1" s="1"/>
  <c r="J4650" i="1"/>
  <c r="K4650" i="1" s="1"/>
  <c r="J4649" i="1"/>
  <c r="K4649" i="1" s="1"/>
  <c r="J4648" i="1"/>
  <c r="K4648" i="1" s="1"/>
  <c r="J4647" i="1"/>
  <c r="K4647" i="1" s="1"/>
  <c r="J4646" i="1"/>
  <c r="K4646" i="1" s="1"/>
  <c r="J4645" i="1"/>
  <c r="K4645" i="1" s="1"/>
  <c r="J4644" i="1"/>
  <c r="K4644" i="1" s="1"/>
  <c r="J4643" i="1"/>
  <c r="K4643" i="1" s="1"/>
  <c r="J4642" i="1"/>
  <c r="K4642" i="1" s="1"/>
  <c r="J4641" i="1"/>
  <c r="K4641" i="1" s="1"/>
  <c r="J4640" i="1"/>
  <c r="K4640" i="1" s="1"/>
  <c r="J4639" i="1"/>
  <c r="K4639" i="1" s="1"/>
  <c r="J4638" i="1"/>
  <c r="K4638" i="1" s="1"/>
  <c r="J4637" i="1"/>
  <c r="K4637" i="1" s="1"/>
  <c r="J4636" i="1"/>
  <c r="K4636" i="1" s="1"/>
  <c r="J4635" i="1"/>
  <c r="K4635" i="1" s="1"/>
  <c r="J4634" i="1"/>
  <c r="K4634" i="1" s="1"/>
  <c r="J4633" i="1"/>
  <c r="K4633" i="1" s="1"/>
  <c r="J4632" i="1"/>
  <c r="K4632" i="1" s="1"/>
  <c r="J4631" i="1"/>
  <c r="K4631" i="1" s="1"/>
  <c r="J4630" i="1"/>
  <c r="K4630" i="1" s="1"/>
  <c r="J4629" i="1"/>
  <c r="K4629" i="1" s="1"/>
  <c r="J4628" i="1"/>
  <c r="K4628" i="1" s="1"/>
  <c r="J4627" i="1"/>
  <c r="K4627" i="1" s="1"/>
  <c r="J4626" i="1"/>
  <c r="K4626" i="1" s="1"/>
  <c r="J4625" i="1"/>
  <c r="K4625" i="1" s="1"/>
  <c r="J4624" i="1"/>
  <c r="K4624" i="1" s="1"/>
  <c r="J4623" i="1"/>
  <c r="K4623" i="1" s="1"/>
  <c r="J4622" i="1"/>
  <c r="K4622" i="1" s="1"/>
  <c r="J4621" i="1"/>
  <c r="K4621" i="1" s="1"/>
  <c r="J4620" i="1"/>
  <c r="K4620" i="1" s="1"/>
  <c r="J4619" i="1"/>
  <c r="K4619" i="1" s="1"/>
  <c r="J4618" i="1"/>
  <c r="K4618" i="1" s="1"/>
  <c r="J4617" i="1"/>
  <c r="K4617" i="1" s="1"/>
  <c r="J4616" i="1"/>
  <c r="K4616" i="1" s="1"/>
  <c r="J4615" i="1"/>
  <c r="K4615" i="1" s="1"/>
  <c r="J4614" i="1"/>
  <c r="K4614" i="1" s="1"/>
  <c r="J4613" i="1"/>
  <c r="K4613" i="1" s="1"/>
  <c r="J4612" i="1"/>
  <c r="K4612" i="1" s="1"/>
  <c r="J4611" i="1"/>
  <c r="K4611" i="1" s="1"/>
  <c r="J4610" i="1"/>
  <c r="K4610" i="1" s="1"/>
  <c r="J4609" i="1"/>
  <c r="K4609" i="1" s="1"/>
  <c r="J4608" i="1"/>
  <c r="K4608" i="1" s="1"/>
  <c r="J4607" i="1"/>
  <c r="K4607" i="1" s="1"/>
  <c r="J4606" i="1"/>
  <c r="K4606" i="1" s="1"/>
  <c r="J4605" i="1"/>
  <c r="K4605" i="1" s="1"/>
  <c r="J4604" i="1"/>
  <c r="K4604" i="1" s="1"/>
  <c r="J4603" i="1"/>
  <c r="K4603" i="1" s="1"/>
  <c r="J4602" i="1"/>
  <c r="K4602" i="1" s="1"/>
  <c r="J4601" i="1"/>
  <c r="K4601" i="1" s="1"/>
  <c r="J4600" i="1"/>
  <c r="K4600" i="1" s="1"/>
  <c r="J4599" i="1"/>
  <c r="K4599" i="1" s="1"/>
  <c r="J4598" i="1"/>
  <c r="K4598" i="1" s="1"/>
  <c r="J4597" i="1"/>
  <c r="K4597" i="1" s="1"/>
  <c r="J4596" i="1"/>
  <c r="K4596" i="1" s="1"/>
  <c r="J4595" i="1"/>
  <c r="K4595" i="1" s="1"/>
  <c r="J4594" i="1"/>
  <c r="K4594" i="1" s="1"/>
  <c r="J4593" i="1"/>
  <c r="K4593" i="1" s="1"/>
  <c r="J4592" i="1"/>
  <c r="K4592" i="1" s="1"/>
  <c r="J4591" i="1"/>
  <c r="K4591" i="1" s="1"/>
  <c r="J4590" i="1"/>
  <c r="K4590" i="1" s="1"/>
  <c r="J4589" i="1"/>
  <c r="K4589" i="1" s="1"/>
  <c r="J4588" i="1"/>
  <c r="K4588" i="1" s="1"/>
  <c r="J4587" i="1"/>
  <c r="K4587" i="1" s="1"/>
  <c r="J4586" i="1"/>
  <c r="K4586" i="1" s="1"/>
  <c r="J4585" i="1"/>
  <c r="K4585" i="1" s="1"/>
  <c r="J4584" i="1"/>
  <c r="K4584" i="1" s="1"/>
  <c r="J4583" i="1"/>
  <c r="K4583" i="1" s="1"/>
  <c r="J4582" i="1"/>
  <c r="K4582" i="1" s="1"/>
  <c r="J4581" i="1"/>
  <c r="K4581" i="1" s="1"/>
  <c r="J4580" i="1"/>
  <c r="K4580" i="1" s="1"/>
  <c r="J4579" i="1"/>
  <c r="K4579" i="1" s="1"/>
  <c r="J4578" i="1"/>
  <c r="K4578" i="1" s="1"/>
  <c r="J4577" i="1"/>
  <c r="K4577" i="1" s="1"/>
  <c r="J4576" i="1"/>
  <c r="K4576" i="1" s="1"/>
  <c r="J4575" i="1"/>
  <c r="K4575" i="1" s="1"/>
  <c r="J4574" i="1"/>
  <c r="K4574" i="1" s="1"/>
  <c r="J4573" i="1"/>
  <c r="K4573" i="1" s="1"/>
  <c r="J4572" i="1"/>
  <c r="K4572" i="1" s="1"/>
  <c r="J4571" i="1"/>
  <c r="K4571" i="1" s="1"/>
  <c r="J4570" i="1"/>
  <c r="K4570" i="1" s="1"/>
  <c r="J4569" i="1"/>
  <c r="K4569" i="1" s="1"/>
  <c r="J4568" i="1"/>
  <c r="K4568" i="1" s="1"/>
  <c r="J4567" i="1"/>
  <c r="K4567" i="1" s="1"/>
  <c r="J4566" i="1"/>
  <c r="K4566" i="1" s="1"/>
  <c r="J4565" i="1"/>
  <c r="K4565" i="1" s="1"/>
  <c r="J4564" i="1"/>
  <c r="K4564" i="1" s="1"/>
  <c r="J4563" i="1"/>
  <c r="K4563" i="1" s="1"/>
  <c r="J4562" i="1"/>
  <c r="K4562" i="1" s="1"/>
  <c r="J4561" i="1"/>
  <c r="K4561" i="1" s="1"/>
  <c r="J4560" i="1"/>
  <c r="K4560" i="1" s="1"/>
  <c r="J4559" i="1"/>
  <c r="K4559" i="1" s="1"/>
  <c r="J4558" i="1"/>
  <c r="K4558" i="1" s="1"/>
  <c r="J4557" i="1"/>
  <c r="K4557" i="1" s="1"/>
  <c r="J4556" i="1"/>
  <c r="K4556" i="1" s="1"/>
  <c r="J4555" i="1"/>
  <c r="K4555" i="1" s="1"/>
  <c r="J4554" i="1"/>
  <c r="K4554" i="1" s="1"/>
  <c r="J4553" i="1"/>
  <c r="K4553" i="1" s="1"/>
  <c r="J4552" i="1"/>
  <c r="K4552" i="1" s="1"/>
  <c r="J4551" i="1"/>
  <c r="K4551" i="1" s="1"/>
  <c r="J4550" i="1"/>
  <c r="K4550" i="1" s="1"/>
  <c r="J4549" i="1"/>
  <c r="K4549" i="1" s="1"/>
  <c r="J4548" i="1"/>
  <c r="K4548" i="1" s="1"/>
  <c r="J4547" i="1"/>
  <c r="K4547" i="1" s="1"/>
  <c r="J4546" i="1"/>
  <c r="K4546" i="1" s="1"/>
  <c r="J4545" i="1"/>
  <c r="K4545" i="1" s="1"/>
  <c r="J4544" i="1"/>
  <c r="K4544" i="1" s="1"/>
  <c r="J4543" i="1"/>
  <c r="K4543" i="1" s="1"/>
  <c r="J4542" i="1"/>
  <c r="K4542" i="1" s="1"/>
  <c r="J4541" i="1"/>
  <c r="K4541" i="1" s="1"/>
  <c r="J4540" i="1"/>
  <c r="K4540" i="1" s="1"/>
  <c r="J4539" i="1"/>
  <c r="K4539" i="1" s="1"/>
  <c r="J4538" i="1"/>
  <c r="K4538" i="1" s="1"/>
  <c r="J4537" i="1"/>
  <c r="K4537" i="1" s="1"/>
  <c r="J4536" i="1"/>
  <c r="K4536" i="1" s="1"/>
  <c r="J4535" i="1"/>
  <c r="K4535" i="1" s="1"/>
  <c r="J4534" i="1"/>
  <c r="K4534" i="1" s="1"/>
  <c r="J4533" i="1"/>
  <c r="K4533" i="1" s="1"/>
  <c r="J4532" i="1"/>
  <c r="K4532" i="1" s="1"/>
  <c r="J4531" i="1"/>
  <c r="K4531" i="1" s="1"/>
  <c r="J4530" i="1"/>
  <c r="K4530" i="1" s="1"/>
  <c r="J4529" i="1"/>
  <c r="K4529" i="1" s="1"/>
  <c r="J4528" i="1"/>
  <c r="K4528" i="1" s="1"/>
  <c r="J4527" i="1"/>
  <c r="K4527" i="1" s="1"/>
  <c r="J4526" i="1"/>
  <c r="K4526" i="1" s="1"/>
  <c r="J4525" i="1"/>
  <c r="K4525" i="1" s="1"/>
  <c r="J4524" i="1"/>
  <c r="K4524" i="1" s="1"/>
  <c r="J4523" i="1"/>
  <c r="K4523" i="1" s="1"/>
  <c r="J4522" i="1"/>
  <c r="K4522" i="1" s="1"/>
  <c r="J4521" i="1"/>
  <c r="K4521" i="1" s="1"/>
  <c r="J4520" i="1"/>
  <c r="K4520" i="1" s="1"/>
  <c r="J4519" i="1"/>
  <c r="K4519" i="1" s="1"/>
  <c r="J4518" i="1"/>
  <c r="K4518" i="1" s="1"/>
  <c r="J4517" i="1"/>
  <c r="K4517" i="1" s="1"/>
  <c r="J4516" i="1"/>
  <c r="K4516" i="1" s="1"/>
  <c r="J4515" i="1"/>
  <c r="K4515" i="1" s="1"/>
  <c r="J4514" i="1"/>
  <c r="K4514" i="1" s="1"/>
  <c r="J4513" i="1"/>
  <c r="K4513" i="1" s="1"/>
  <c r="J4512" i="1"/>
  <c r="K4512" i="1" s="1"/>
  <c r="J4511" i="1"/>
  <c r="K4511" i="1" s="1"/>
  <c r="J4510" i="1"/>
  <c r="K4510" i="1" s="1"/>
  <c r="J4509" i="1"/>
  <c r="K4509" i="1" s="1"/>
  <c r="J4508" i="1"/>
  <c r="K4508" i="1" s="1"/>
  <c r="J4507" i="1"/>
  <c r="K4507" i="1" s="1"/>
  <c r="J4506" i="1"/>
  <c r="K4506" i="1" s="1"/>
  <c r="J4505" i="1"/>
  <c r="K4505" i="1" s="1"/>
  <c r="J4504" i="1"/>
  <c r="K4504" i="1" s="1"/>
  <c r="J4503" i="1"/>
  <c r="K4503" i="1" s="1"/>
  <c r="J4502" i="1"/>
  <c r="K4502" i="1" s="1"/>
  <c r="J4501" i="1"/>
  <c r="K4501" i="1" s="1"/>
  <c r="J4500" i="1"/>
  <c r="K4500" i="1" s="1"/>
  <c r="J4499" i="1"/>
  <c r="K4499" i="1" s="1"/>
  <c r="J4498" i="1"/>
  <c r="K4498" i="1" s="1"/>
  <c r="J4497" i="1"/>
  <c r="K4497" i="1" s="1"/>
  <c r="J4496" i="1"/>
  <c r="K4496" i="1" s="1"/>
  <c r="J4495" i="1"/>
  <c r="K4495" i="1" s="1"/>
  <c r="J4494" i="1"/>
  <c r="K4494" i="1" s="1"/>
  <c r="J4493" i="1"/>
  <c r="K4493" i="1" s="1"/>
  <c r="J4492" i="1"/>
  <c r="K4492" i="1" s="1"/>
  <c r="J4491" i="1"/>
  <c r="K4491" i="1" s="1"/>
  <c r="J4490" i="1"/>
  <c r="K4490" i="1" s="1"/>
  <c r="J4489" i="1"/>
  <c r="K4489" i="1" s="1"/>
  <c r="J4488" i="1"/>
  <c r="K4488" i="1" s="1"/>
  <c r="J4487" i="1"/>
  <c r="K4487" i="1" s="1"/>
  <c r="J4486" i="1"/>
  <c r="K4486" i="1" s="1"/>
  <c r="J4485" i="1"/>
  <c r="K4485" i="1" s="1"/>
  <c r="J4484" i="1"/>
  <c r="K4484" i="1" s="1"/>
  <c r="J4483" i="1"/>
  <c r="K4483" i="1" s="1"/>
  <c r="J4482" i="1"/>
  <c r="K4482" i="1" s="1"/>
  <c r="J4481" i="1"/>
  <c r="K4481" i="1" s="1"/>
  <c r="J4480" i="1"/>
  <c r="K4480" i="1" s="1"/>
  <c r="J4479" i="1"/>
  <c r="K4479" i="1" s="1"/>
  <c r="J4478" i="1"/>
  <c r="K4478" i="1" s="1"/>
  <c r="J4477" i="1"/>
  <c r="K4477" i="1" s="1"/>
  <c r="J4476" i="1"/>
  <c r="K4476" i="1" s="1"/>
  <c r="J4475" i="1"/>
  <c r="K4475" i="1" s="1"/>
  <c r="J4474" i="1"/>
  <c r="K4474" i="1" s="1"/>
  <c r="J4473" i="1"/>
  <c r="K4473" i="1" s="1"/>
  <c r="J4472" i="1"/>
  <c r="K4472" i="1" s="1"/>
  <c r="J4471" i="1"/>
  <c r="K4471" i="1" s="1"/>
  <c r="J4470" i="1"/>
  <c r="K4470" i="1" s="1"/>
  <c r="J4469" i="1"/>
  <c r="K4469" i="1" s="1"/>
  <c r="J4468" i="1"/>
  <c r="K4468" i="1" s="1"/>
  <c r="J4467" i="1"/>
  <c r="K4467" i="1" s="1"/>
  <c r="J4466" i="1"/>
  <c r="K4466" i="1" s="1"/>
  <c r="J4465" i="1"/>
  <c r="K4465" i="1" s="1"/>
  <c r="J4464" i="1"/>
  <c r="K4464" i="1" s="1"/>
  <c r="J4463" i="1"/>
  <c r="K4463" i="1" s="1"/>
  <c r="J4462" i="1"/>
  <c r="K4462" i="1" s="1"/>
  <c r="J4461" i="1"/>
  <c r="K4461" i="1" s="1"/>
  <c r="J4460" i="1"/>
  <c r="K4460" i="1" s="1"/>
  <c r="J4459" i="1"/>
  <c r="K4459" i="1" s="1"/>
  <c r="J4458" i="1"/>
  <c r="K4458" i="1" s="1"/>
  <c r="J4457" i="1"/>
  <c r="K4457" i="1" s="1"/>
  <c r="J4456" i="1"/>
  <c r="K4456" i="1" s="1"/>
  <c r="J4455" i="1"/>
  <c r="K4455" i="1" s="1"/>
  <c r="J4454" i="1"/>
  <c r="K4454" i="1" s="1"/>
  <c r="J4453" i="1"/>
  <c r="K4453" i="1" s="1"/>
  <c r="J4452" i="1"/>
  <c r="K4452" i="1" s="1"/>
  <c r="J4451" i="1"/>
  <c r="K4451" i="1" s="1"/>
  <c r="J4450" i="1"/>
  <c r="K4450" i="1" s="1"/>
  <c r="J4449" i="1"/>
  <c r="K4449" i="1" s="1"/>
  <c r="J4448" i="1"/>
  <c r="K4448" i="1" s="1"/>
  <c r="J4447" i="1"/>
  <c r="K4447" i="1" s="1"/>
  <c r="J4446" i="1"/>
  <c r="K4446" i="1" s="1"/>
  <c r="J4445" i="1"/>
  <c r="K4445" i="1" s="1"/>
  <c r="J4444" i="1"/>
  <c r="K4444" i="1" s="1"/>
  <c r="J4443" i="1"/>
  <c r="K4443" i="1" s="1"/>
  <c r="J4442" i="1"/>
  <c r="K4442" i="1" s="1"/>
  <c r="J4441" i="1"/>
  <c r="K4441" i="1" s="1"/>
  <c r="J4440" i="1"/>
  <c r="K4440" i="1" s="1"/>
  <c r="J4439" i="1"/>
  <c r="K4439" i="1" s="1"/>
  <c r="J4438" i="1"/>
  <c r="K4438" i="1" s="1"/>
  <c r="J4437" i="1"/>
  <c r="K4437" i="1" s="1"/>
  <c r="J4436" i="1"/>
  <c r="K4436" i="1" s="1"/>
  <c r="J4435" i="1"/>
  <c r="K4435" i="1" s="1"/>
  <c r="J4434" i="1"/>
  <c r="K4434" i="1" s="1"/>
  <c r="J4433" i="1"/>
  <c r="K4433" i="1" s="1"/>
  <c r="J4432" i="1"/>
  <c r="K4432" i="1" s="1"/>
  <c r="J4431" i="1"/>
  <c r="K4431" i="1" s="1"/>
  <c r="J4430" i="1"/>
  <c r="K4430" i="1" s="1"/>
  <c r="J4429" i="1"/>
  <c r="K4429" i="1" s="1"/>
  <c r="J4428" i="1"/>
  <c r="K4428" i="1" s="1"/>
  <c r="J4427" i="1"/>
  <c r="K4427" i="1" s="1"/>
  <c r="J4426" i="1"/>
  <c r="K4426" i="1" s="1"/>
  <c r="J4425" i="1"/>
  <c r="K4425" i="1" s="1"/>
  <c r="J4424" i="1"/>
  <c r="K4424" i="1" s="1"/>
  <c r="J4423" i="1"/>
  <c r="K4423" i="1" s="1"/>
  <c r="J4422" i="1"/>
  <c r="K4422" i="1" s="1"/>
  <c r="J4421" i="1"/>
  <c r="K4421" i="1" s="1"/>
  <c r="J4420" i="1"/>
  <c r="K4420" i="1" s="1"/>
  <c r="J4419" i="1"/>
  <c r="K4419" i="1" s="1"/>
  <c r="J4418" i="1"/>
  <c r="K4418" i="1" s="1"/>
  <c r="J4417" i="1"/>
  <c r="K4417" i="1" s="1"/>
  <c r="J4416" i="1"/>
  <c r="K4416" i="1" s="1"/>
  <c r="J4415" i="1"/>
  <c r="K4415" i="1" s="1"/>
  <c r="J4414" i="1"/>
  <c r="K4414" i="1" s="1"/>
  <c r="J4413" i="1"/>
  <c r="K4413" i="1" s="1"/>
  <c r="J4412" i="1"/>
  <c r="K4412" i="1" s="1"/>
  <c r="J4411" i="1"/>
  <c r="K4411" i="1" s="1"/>
  <c r="J4410" i="1"/>
  <c r="K4410" i="1" s="1"/>
  <c r="J4409" i="1"/>
  <c r="K4409" i="1" s="1"/>
  <c r="J4408" i="1"/>
  <c r="K4408" i="1" s="1"/>
  <c r="J4407" i="1"/>
  <c r="K4407" i="1" s="1"/>
  <c r="J4406" i="1"/>
  <c r="K4406" i="1" s="1"/>
  <c r="J4405" i="1"/>
  <c r="K4405" i="1" s="1"/>
  <c r="J4404" i="1"/>
  <c r="K4404" i="1" s="1"/>
  <c r="J4403" i="1"/>
  <c r="K4403" i="1" s="1"/>
  <c r="J4402" i="1"/>
  <c r="K4402" i="1" s="1"/>
  <c r="J4401" i="1"/>
  <c r="K4401" i="1" s="1"/>
  <c r="J4400" i="1"/>
  <c r="K4400" i="1" s="1"/>
  <c r="J4399" i="1"/>
  <c r="K4399" i="1" s="1"/>
  <c r="J4398" i="1"/>
  <c r="K4398" i="1" s="1"/>
  <c r="J4397" i="1"/>
  <c r="K4397" i="1" s="1"/>
  <c r="J4396" i="1"/>
  <c r="K4396" i="1" s="1"/>
  <c r="J4395" i="1"/>
  <c r="K4395" i="1" s="1"/>
  <c r="J4394" i="1"/>
  <c r="K4394" i="1" s="1"/>
  <c r="J4393" i="1"/>
  <c r="K4393" i="1" s="1"/>
  <c r="J4392" i="1"/>
  <c r="K4392" i="1" s="1"/>
  <c r="J4391" i="1"/>
  <c r="K4391" i="1" s="1"/>
  <c r="J4390" i="1"/>
  <c r="K4390" i="1" s="1"/>
  <c r="J4389" i="1"/>
  <c r="K4389" i="1" s="1"/>
  <c r="J4388" i="1"/>
  <c r="K4388" i="1" s="1"/>
  <c r="J4387" i="1"/>
  <c r="K4387" i="1" s="1"/>
  <c r="J4386" i="1"/>
  <c r="K4386" i="1" s="1"/>
  <c r="J4385" i="1"/>
  <c r="K4385" i="1" s="1"/>
  <c r="J4384" i="1"/>
  <c r="K4384" i="1" s="1"/>
  <c r="J4383" i="1"/>
  <c r="K4383" i="1" s="1"/>
  <c r="J4382" i="1"/>
  <c r="K4382" i="1" s="1"/>
  <c r="J4381" i="1"/>
  <c r="K4381" i="1" s="1"/>
  <c r="J4380" i="1"/>
  <c r="K4380" i="1" s="1"/>
  <c r="J4379" i="1"/>
  <c r="K4379" i="1" s="1"/>
  <c r="J4378" i="1"/>
  <c r="K4378" i="1" s="1"/>
  <c r="J4377" i="1"/>
  <c r="K4377" i="1" s="1"/>
  <c r="J4376" i="1"/>
  <c r="K4376" i="1" s="1"/>
  <c r="J4375" i="1"/>
  <c r="K4375" i="1" s="1"/>
  <c r="J4374" i="1"/>
  <c r="K4374" i="1" s="1"/>
  <c r="J4373" i="1"/>
  <c r="K4373" i="1" s="1"/>
  <c r="J4372" i="1"/>
  <c r="K4372" i="1" s="1"/>
  <c r="J4371" i="1"/>
  <c r="K4371" i="1" s="1"/>
  <c r="J4370" i="1"/>
  <c r="K4370" i="1" s="1"/>
  <c r="J4369" i="1"/>
  <c r="K4369" i="1" s="1"/>
  <c r="J4368" i="1"/>
  <c r="K4368" i="1" s="1"/>
  <c r="J4367" i="1"/>
  <c r="K4367" i="1" s="1"/>
  <c r="J4366" i="1"/>
  <c r="K4366" i="1" s="1"/>
  <c r="J4365" i="1"/>
  <c r="K4365" i="1" s="1"/>
  <c r="J4364" i="1"/>
  <c r="K4364" i="1" s="1"/>
  <c r="J4363" i="1"/>
  <c r="K4363" i="1" s="1"/>
  <c r="J4362" i="1"/>
  <c r="K4362" i="1" s="1"/>
  <c r="J4361" i="1"/>
  <c r="K4361" i="1" s="1"/>
  <c r="J4360" i="1"/>
  <c r="K4360" i="1" s="1"/>
  <c r="J4359" i="1"/>
  <c r="K4359" i="1" s="1"/>
  <c r="J4358" i="1"/>
  <c r="K4358" i="1" s="1"/>
  <c r="J4357" i="1"/>
  <c r="K4357" i="1" s="1"/>
  <c r="J4356" i="1"/>
  <c r="K4356" i="1" s="1"/>
  <c r="J4355" i="1"/>
  <c r="K4355" i="1" s="1"/>
  <c r="J4354" i="1"/>
  <c r="K4354" i="1" s="1"/>
  <c r="J4353" i="1"/>
  <c r="K4353" i="1" s="1"/>
  <c r="J4352" i="1"/>
  <c r="K4352" i="1" s="1"/>
  <c r="J4351" i="1"/>
  <c r="K4351" i="1" s="1"/>
  <c r="J4350" i="1"/>
  <c r="K4350" i="1" s="1"/>
  <c r="J4349" i="1"/>
  <c r="K4349" i="1" s="1"/>
  <c r="J4348" i="1"/>
  <c r="K4348" i="1" s="1"/>
  <c r="J4347" i="1"/>
  <c r="K4347" i="1" s="1"/>
  <c r="J4346" i="1"/>
  <c r="K4346" i="1" s="1"/>
  <c r="J4345" i="1"/>
  <c r="K4345" i="1" s="1"/>
  <c r="J4344" i="1"/>
  <c r="K4344" i="1" s="1"/>
  <c r="J4343" i="1"/>
  <c r="K4343" i="1" s="1"/>
  <c r="J4342" i="1"/>
  <c r="K4342" i="1" s="1"/>
  <c r="J4341" i="1"/>
  <c r="K4341" i="1" s="1"/>
  <c r="J4340" i="1"/>
  <c r="K4340" i="1" s="1"/>
  <c r="J4339" i="1"/>
  <c r="K4339" i="1" s="1"/>
  <c r="J4338" i="1"/>
  <c r="K4338" i="1" s="1"/>
  <c r="J4337" i="1"/>
  <c r="K4337" i="1" s="1"/>
  <c r="J4336" i="1"/>
  <c r="K4336" i="1" s="1"/>
  <c r="J4335" i="1"/>
  <c r="K4335" i="1" s="1"/>
  <c r="J4334" i="1"/>
  <c r="K4334" i="1" s="1"/>
  <c r="J4333" i="1"/>
  <c r="K4333" i="1" s="1"/>
  <c r="J4332" i="1"/>
  <c r="K4332" i="1" s="1"/>
  <c r="J4331" i="1"/>
  <c r="K4331" i="1" s="1"/>
  <c r="J4330" i="1"/>
  <c r="K4330" i="1" s="1"/>
  <c r="J4329" i="1"/>
  <c r="K4329" i="1" s="1"/>
  <c r="J4328" i="1"/>
  <c r="K4328" i="1" s="1"/>
  <c r="J4327" i="1"/>
  <c r="K4327" i="1" s="1"/>
  <c r="J4326" i="1"/>
  <c r="K4326" i="1" s="1"/>
  <c r="J4325" i="1"/>
  <c r="K4325" i="1" s="1"/>
  <c r="J4324" i="1"/>
  <c r="K4324" i="1" s="1"/>
  <c r="J4323" i="1"/>
  <c r="K4323" i="1" s="1"/>
  <c r="J4322" i="1"/>
  <c r="K4322" i="1" s="1"/>
  <c r="J4321" i="1"/>
  <c r="K4321" i="1" s="1"/>
  <c r="J4320" i="1"/>
  <c r="K4320" i="1" s="1"/>
  <c r="J4319" i="1"/>
  <c r="K4319" i="1" s="1"/>
  <c r="J4318" i="1"/>
  <c r="K4318" i="1" s="1"/>
  <c r="J4317" i="1"/>
  <c r="K4317" i="1" s="1"/>
  <c r="J4316" i="1"/>
  <c r="K4316" i="1" s="1"/>
  <c r="J4315" i="1"/>
  <c r="K4315" i="1" s="1"/>
  <c r="J4314" i="1"/>
  <c r="K4314" i="1" s="1"/>
  <c r="J4313" i="1"/>
  <c r="K4313" i="1" s="1"/>
  <c r="J4312" i="1"/>
  <c r="K4312" i="1" s="1"/>
  <c r="J4311" i="1"/>
  <c r="K4311" i="1" s="1"/>
  <c r="J4310" i="1"/>
  <c r="K4310" i="1" s="1"/>
  <c r="J4309" i="1"/>
  <c r="K4309" i="1" s="1"/>
  <c r="J4308" i="1"/>
  <c r="K4308" i="1" s="1"/>
  <c r="J4307" i="1"/>
  <c r="K4307" i="1" s="1"/>
  <c r="J4306" i="1"/>
  <c r="K4306" i="1" s="1"/>
  <c r="J4305" i="1"/>
  <c r="K4305" i="1" s="1"/>
  <c r="J4304" i="1"/>
  <c r="K4304" i="1" s="1"/>
  <c r="J4303" i="1"/>
  <c r="K4303" i="1" s="1"/>
  <c r="J4302" i="1"/>
  <c r="K4302" i="1" s="1"/>
  <c r="J4301" i="1"/>
  <c r="K4301" i="1" s="1"/>
  <c r="J4300" i="1"/>
  <c r="K4300" i="1" s="1"/>
  <c r="J4299" i="1"/>
  <c r="K4299" i="1" s="1"/>
  <c r="J4298" i="1"/>
  <c r="K4298" i="1" s="1"/>
  <c r="J4297" i="1"/>
  <c r="K4297" i="1" s="1"/>
  <c r="J4296" i="1"/>
  <c r="K4296" i="1" s="1"/>
  <c r="J4295" i="1"/>
  <c r="K4295" i="1" s="1"/>
  <c r="J4294" i="1"/>
  <c r="K4294" i="1" s="1"/>
  <c r="J4293" i="1"/>
  <c r="K4293" i="1" s="1"/>
  <c r="J4292" i="1"/>
  <c r="K4292" i="1" s="1"/>
  <c r="J4291" i="1"/>
  <c r="K4291" i="1" s="1"/>
  <c r="J4290" i="1"/>
  <c r="K4290" i="1" s="1"/>
  <c r="J4289" i="1"/>
  <c r="K4289" i="1" s="1"/>
  <c r="J4288" i="1"/>
  <c r="K4288" i="1" s="1"/>
  <c r="J4287" i="1"/>
  <c r="K4287" i="1" s="1"/>
  <c r="J4286" i="1"/>
  <c r="K4286" i="1" s="1"/>
  <c r="J4285" i="1"/>
  <c r="K4285" i="1" s="1"/>
  <c r="J4284" i="1"/>
  <c r="K4284" i="1" s="1"/>
  <c r="J4283" i="1"/>
  <c r="K4283" i="1" s="1"/>
  <c r="J4282" i="1"/>
  <c r="K4282" i="1" s="1"/>
  <c r="J4281" i="1"/>
  <c r="K4281" i="1" s="1"/>
  <c r="J4280" i="1"/>
  <c r="K4280" i="1" s="1"/>
  <c r="J4279" i="1"/>
  <c r="K4279" i="1" s="1"/>
  <c r="J4278" i="1"/>
  <c r="K4278" i="1" s="1"/>
  <c r="J4277" i="1"/>
  <c r="K4277" i="1" s="1"/>
  <c r="J4276" i="1"/>
  <c r="K4276" i="1" s="1"/>
  <c r="J4275" i="1"/>
  <c r="K4275" i="1" s="1"/>
  <c r="J4274" i="1"/>
  <c r="K4274" i="1" s="1"/>
  <c r="J4273" i="1"/>
  <c r="K4273" i="1" s="1"/>
  <c r="J4272" i="1"/>
  <c r="K4272" i="1" s="1"/>
  <c r="J4271" i="1"/>
  <c r="K4271" i="1" s="1"/>
  <c r="J4270" i="1"/>
  <c r="K4270" i="1" s="1"/>
  <c r="J4269" i="1"/>
  <c r="K4269" i="1" s="1"/>
  <c r="J4268" i="1"/>
  <c r="K4268" i="1" s="1"/>
  <c r="J4267" i="1"/>
  <c r="K4267" i="1" s="1"/>
  <c r="J4266" i="1"/>
  <c r="K4266" i="1" s="1"/>
  <c r="J4265" i="1"/>
  <c r="K4265" i="1" s="1"/>
  <c r="J4264" i="1"/>
  <c r="K4264" i="1" s="1"/>
  <c r="J4263" i="1"/>
  <c r="K4263" i="1" s="1"/>
  <c r="J4262" i="1"/>
  <c r="K4262" i="1" s="1"/>
  <c r="J4261" i="1"/>
  <c r="K4261" i="1" s="1"/>
  <c r="J4260" i="1"/>
  <c r="K4260" i="1" s="1"/>
  <c r="J4259" i="1"/>
  <c r="K4259" i="1" s="1"/>
  <c r="J4258" i="1"/>
  <c r="K4258" i="1" s="1"/>
  <c r="J4257" i="1"/>
  <c r="K4257" i="1" s="1"/>
  <c r="J4256" i="1"/>
  <c r="K4256" i="1" s="1"/>
  <c r="J4255" i="1"/>
  <c r="K4255" i="1" s="1"/>
  <c r="J4254" i="1"/>
  <c r="K4254" i="1" s="1"/>
  <c r="J4253" i="1"/>
  <c r="K4253" i="1" s="1"/>
  <c r="J4252" i="1"/>
  <c r="K4252" i="1" s="1"/>
  <c r="J4251" i="1"/>
  <c r="K4251" i="1" s="1"/>
  <c r="J4250" i="1"/>
  <c r="K4250" i="1" s="1"/>
  <c r="J4249" i="1"/>
  <c r="K4249" i="1" s="1"/>
  <c r="J4248" i="1"/>
  <c r="K4248" i="1" s="1"/>
  <c r="J4247" i="1"/>
  <c r="K4247" i="1" s="1"/>
  <c r="J4246" i="1"/>
  <c r="K4246" i="1" s="1"/>
  <c r="J4245" i="1"/>
  <c r="K4245" i="1" s="1"/>
  <c r="J4244" i="1"/>
  <c r="K4244" i="1" s="1"/>
  <c r="J4243" i="1"/>
  <c r="K4243" i="1" s="1"/>
  <c r="J4242" i="1"/>
  <c r="K4242" i="1" s="1"/>
  <c r="J4241" i="1"/>
  <c r="K4241" i="1" s="1"/>
  <c r="J4240" i="1"/>
  <c r="K4240" i="1" s="1"/>
  <c r="J4239" i="1"/>
  <c r="K4239" i="1" s="1"/>
  <c r="J4238" i="1"/>
  <c r="K4238" i="1" s="1"/>
  <c r="J4237" i="1"/>
  <c r="K4237" i="1" s="1"/>
  <c r="J4236" i="1"/>
  <c r="K4236" i="1" s="1"/>
  <c r="J4235" i="1"/>
  <c r="K4235" i="1" s="1"/>
  <c r="J4234" i="1"/>
  <c r="K4234" i="1" s="1"/>
  <c r="J4233" i="1"/>
  <c r="K4233" i="1" s="1"/>
  <c r="J4232" i="1"/>
  <c r="K4232" i="1" s="1"/>
  <c r="J4231" i="1"/>
  <c r="K4231" i="1" s="1"/>
  <c r="J4230" i="1"/>
  <c r="K4230" i="1" s="1"/>
  <c r="J4229" i="1"/>
  <c r="K4229" i="1" s="1"/>
  <c r="J4228" i="1"/>
  <c r="K4228" i="1" s="1"/>
  <c r="J4227" i="1"/>
  <c r="K4227" i="1" s="1"/>
  <c r="J4226" i="1"/>
  <c r="K4226" i="1" s="1"/>
  <c r="J4225" i="1"/>
  <c r="K4225" i="1" s="1"/>
  <c r="J4224" i="1"/>
  <c r="K4224" i="1" s="1"/>
  <c r="J4223" i="1"/>
  <c r="K4223" i="1" s="1"/>
  <c r="J4222" i="1"/>
  <c r="K4222" i="1" s="1"/>
  <c r="J4221" i="1"/>
  <c r="K4221" i="1" s="1"/>
  <c r="J4220" i="1"/>
  <c r="K4220" i="1" s="1"/>
  <c r="J4219" i="1"/>
  <c r="K4219" i="1" s="1"/>
  <c r="J4218" i="1"/>
  <c r="K4218" i="1" s="1"/>
  <c r="J4217" i="1"/>
  <c r="K4217" i="1" s="1"/>
  <c r="J4216" i="1"/>
  <c r="K4216" i="1" s="1"/>
  <c r="J4215" i="1"/>
  <c r="K4215" i="1" s="1"/>
  <c r="J4214" i="1"/>
  <c r="K4214" i="1" s="1"/>
  <c r="J4213" i="1"/>
  <c r="K4213" i="1" s="1"/>
  <c r="J4212" i="1"/>
  <c r="K4212" i="1" s="1"/>
  <c r="J4211" i="1"/>
  <c r="K4211" i="1" s="1"/>
  <c r="J4210" i="1"/>
  <c r="K4210" i="1" s="1"/>
  <c r="J4209" i="1"/>
  <c r="K4209" i="1" s="1"/>
  <c r="J4208" i="1"/>
  <c r="K4208" i="1" s="1"/>
  <c r="J4207" i="1"/>
  <c r="K4207" i="1" s="1"/>
  <c r="J4206" i="1"/>
  <c r="K4206" i="1" s="1"/>
  <c r="J4205" i="1"/>
  <c r="K4205" i="1" s="1"/>
  <c r="J4204" i="1"/>
  <c r="K4204" i="1" s="1"/>
  <c r="J4203" i="1"/>
  <c r="K4203" i="1" s="1"/>
  <c r="J4202" i="1"/>
  <c r="K4202" i="1" s="1"/>
  <c r="J4201" i="1"/>
  <c r="K4201" i="1" s="1"/>
  <c r="J4200" i="1"/>
  <c r="K4200" i="1" s="1"/>
  <c r="J4199" i="1"/>
  <c r="K4199" i="1" s="1"/>
  <c r="J4198" i="1"/>
  <c r="K4198" i="1" s="1"/>
  <c r="J4197" i="1"/>
  <c r="K4197" i="1" s="1"/>
  <c r="J4196" i="1"/>
  <c r="K4196" i="1" s="1"/>
  <c r="J4195" i="1"/>
  <c r="K4195" i="1" s="1"/>
  <c r="J4194" i="1"/>
  <c r="K4194" i="1" s="1"/>
  <c r="J4193" i="1"/>
  <c r="K4193" i="1" s="1"/>
  <c r="J4192" i="1"/>
  <c r="K4192" i="1" s="1"/>
  <c r="J4191" i="1"/>
  <c r="K4191" i="1" s="1"/>
  <c r="J4190" i="1"/>
  <c r="K4190" i="1" s="1"/>
  <c r="J4189" i="1"/>
  <c r="K4189" i="1" s="1"/>
  <c r="J4188" i="1"/>
  <c r="K4188" i="1" s="1"/>
  <c r="J4187" i="1"/>
  <c r="K4187" i="1" s="1"/>
  <c r="J4186" i="1"/>
  <c r="K4186" i="1" s="1"/>
  <c r="J4185" i="1"/>
  <c r="K4185" i="1" s="1"/>
  <c r="J4184" i="1"/>
  <c r="K4184" i="1" s="1"/>
  <c r="J4183" i="1"/>
  <c r="K4183" i="1" s="1"/>
  <c r="J4182" i="1"/>
  <c r="K4182" i="1" s="1"/>
  <c r="J4181" i="1"/>
  <c r="K4181" i="1" s="1"/>
  <c r="J4180" i="1"/>
  <c r="K4180" i="1" s="1"/>
  <c r="J4179" i="1"/>
  <c r="K4179" i="1" s="1"/>
  <c r="J4178" i="1"/>
  <c r="K4178" i="1" s="1"/>
  <c r="J4177" i="1"/>
  <c r="K4177" i="1" s="1"/>
  <c r="J4176" i="1"/>
  <c r="K4176" i="1" s="1"/>
  <c r="J4175" i="1"/>
  <c r="K4175" i="1" s="1"/>
  <c r="J4174" i="1"/>
  <c r="K4174" i="1" s="1"/>
  <c r="J4173" i="1"/>
  <c r="K4173" i="1" s="1"/>
  <c r="J4172" i="1"/>
  <c r="K4172" i="1" s="1"/>
  <c r="J4171" i="1"/>
  <c r="K4171" i="1" s="1"/>
  <c r="J4170" i="1"/>
  <c r="K4170" i="1" s="1"/>
  <c r="J4169" i="1"/>
  <c r="K4169" i="1" s="1"/>
  <c r="J4168" i="1"/>
  <c r="K4168" i="1" s="1"/>
  <c r="J4167" i="1"/>
  <c r="K4167" i="1" s="1"/>
  <c r="J4166" i="1"/>
  <c r="K4166" i="1" s="1"/>
  <c r="J4165" i="1"/>
  <c r="K4165" i="1" s="1"/>
  <c r="J4164" i="1"/>
  <c r="K4164" i="1" s="1"/>
  <c r="J4163" i="1"/>
  <c r="K4163" i="1" s="1"/>
  <c r="J4162" i="1"/>
  <c r="K4162" i="1" s="1"/>
  <c r="J4161" i="1"/>
  <c r="K4161" i="1" s="1"/>
  <c r="J4160" i="1"/>
  <c r="K4160" i="1" s="1"/>
  <c r="J4159" i="1"/>
  <c r="K4159" i="1" s="1"/>
  <c r="J4158" i="1"/>
  <c r="K4158" i="1" s="1"/>
  <c r="J4157" i="1"/>
  <c r="K4157" i="1" s="1"/>
  <c r="J4156" i="1"/>
  <c r="K4156" i="1" s="1"/>
  <c r="J4155" i="1"/>
  <c r="K4155" i="1" s="1"/>
  <c r="J4154" i="1"/>
  <c r="K4154" i="1" s="1"/>
  <c r="J4153" i="1"/>
  <c r="K4153" i="1" s="1"/>
  <c r="J4152" i="1"/>
  <c r="K4152" i="1" s="1"/>
  <c r="J4151" i="1"/>
  <c r="K4151" i="1" s="1"/>
  <c r="J4150" i="1"/>
  <c r="K4150" i="1" s="1"/>
  <c r="J4149" i="1"/>
  <c r="K4149" i="1" s="1"/>
  <c r="J4148" i="1"/>
  <c r="K4148" i="1" s="1"/>
  <c r="J4147" i="1"/>
  <c r="K4147" i="1" s="1"/>
  <c r="J4146" i="1"/>
  <c r="K4146" i="1" s="1"/>
  <c r="J4145" i="1"/>
  <c r="K4145" i="1" s="1"/>
  <c r="J4144" i="1"/>
  <c r="K4144" i="1" s="1"/>
  <c r="J4143" i="1"/>
  <c r="K4143" i="1" s="1"/>
  <c r="J4142" i="1"/>
  <c r="K4142" i="1" s="1"/>
  <c r="J4141" i="1"/>
  <c r="K4141" i="1" s="1"/>
  <c r="J4140" i="1"/>
  <c r="K4140" i="1" s="1"/>
  <c r="J4139" i="1"/>
  <c r="K4139" i="1" s="1"/>
  <c r="J4138" i="1"/>
  <c r="K4138" i="1" s="1"/>
  <c r="J4137" i="1"/>
  <c r="K4137" i="1" s="1"/>
  <c r="J4136" i="1"/>
  <c r="K4136" i="1" s="1"/>
  <c r="J4135" i="1"/>
  <c r="K4135" i="1" s="1"/>
  <c r="J4134" i="1"/>
  <c r="K4134" i="1" s="1"/>
  <c r="J4133" i="1"/>
  <c r="K4133" i="1" s="1"/>
  <c r="J4132" i="1"/>
  <c r="K4132" i="1" s="1"/>
  <c r="J4131" i="1"/>
  <c r="K4131" i="1" s="1"/>
  <c r="J4130" i="1"/>
  <c r="K4130" i="1" s="1"/>
  <c r="J4129" i="1"/>
  <c r="K4129" i="1" s="1"/>
  <c r="J4128" i="1"/>
  <c r="K4128" i="1" s="1"/>
  <c r="J4127" i="1"/>
  <c r="K4127" i="1" s="1"/>
  <c r="J4126" i="1"/>
  <c r="K4126" i="1" s="1"/>
  <c r="J4125" i="1"/>
  <c r="K4125" i="1" s="1"/>
  <c r="J4124" i="1"/>
  <c r="K4124" i="1" s="1"/>
  <c r="J4123" i="1"/>
  <c r="K4123" i="1" s="1"/>
  <c r="J4122" i="1"/>
  <c r="K4122" i="1" s="1"/>
  <c r="J4121" i="1"/>
  <c r="K4121" i="1" s="1"/>
  <c r="J4120" i="1"/>
  <c r="K4120" i="1" s="1"/>
  <c r="J4119" i="1"/>
  <c r="K4119" i="1" s="1"/>
  <c r="J4118" i="1"/>
  <c r="K4118" i="1" s="1"/>
  <c r="J4117" i="1"/>
  <c r="K4117" i="1" s="1"/>
  <c r="J4116" i="1"/>
  <c r="K4116" i="1" s="1"/>
  <c r="J4115" i="1"/>
  <c r="K4115" i="1" s="1"/>
  <c r="J4114" i="1"/>
  <c r="K4114" i="1" s="1"/>
  <c r="J4113" i="1"/>
  <c r="K4113" i="1" s="1"/>
  <c r="J4112" i="1"/>
  <c r="K4112" i="1" s="1"/>
  <c r="J4111" i="1"/>
  <c r="K4111" i="1" s="1"/>
  <c r="J4110" i="1"/>
  <c r="K4110" i="1" s="1"/>
  <c r="J4109" i="1"/>
  <c r="K4109" i="1" s="1"/>
  <c r="J4108" i="1"/>
  <c r="K4108" i="1" s="1"/>
  <c r="J4107" i="1"/>
  <c r="K4107" i="1" s="1"/>
  <c r="J4106" i="1"/>
  <c r="K4106" i="1" s="1"/>
  <c r="J4105" i="1"/>
  <c r="K4105" i="1" s="1"/>
  <c r="J4104" i="1"/>
  <c r="K4104" i="1" s="1"/>
  <c r="J4103" i="1"/>
  <c r="K4103" i="1" s="1"/>
  <c r="J4102" i="1"/>
  <c r="K4102" i="1" s="1"/>
  <c r="J4101" i="1"/>
  <c r="K4101" i="1" s="1"/>
  <c r="J4100" i="1"/>
  <c r="K4100" i="1" s="1"/>
  <c r="J4099" i="1"/>
  <c r="K4099" i="1" s="1"/>
  <c r="J4098" i="1"/>
  <c r="K4098" i="1" s="1"/>
  <c r="J4097" i="1"/>
  <c r="K4097" i="1" s="1"/>
  <c r="J4096" i="1"/>
  <c r="K4096" i="1" s="1"/>
  <c r="J4095" i="1"/>
  <c r="K4095" i="1" s="1"/>
  <c r="J4094" i="1"/>
  <c r="K4094" i="1" s="1"/>
  <c r="J4093" i="1"/>
  <c r="K4093" i="1" s="1"/>
  <c r="J4092" i="1"/>
  <c r="K4092" i="1" s="1"/>
  <c r="J4091" i="1"/>
  <c r="K4091" i="1" s="1"/>
  <c r="J4090" i="1"/>
  <c r="K4090" i="1" s="1"/>
  <c r="J4089" i="1"/>
  <c r="K4089" i="1" s="1"/>
  <c r="J4088" i="1"/>
  <c r="K4088" i="1" s="1"/>
  <c r="J4087" i="1"/>
  <c r="K4087" i="1" s="1"/>
  <c r="J4086" i="1"/>
  <c r="K4086" i="1" s="1"/>
  <c r="J4085" i="1"/>
  <c r="K4085" i="1" s="1"/>
  <c r="J4084" i="1"/>
  <c r="K4084" i="1" s="1"/>
  <c r="J4083" i="1"/>
  <c r="K4083" i="1" s="1"/>
  <c r="J4082" i="1"/>
  <c r="K4082" i="1" s="1"/>
  <c r="J4081" i="1"/>
  <c r="K4081" i="1" s="1"/>
  <c r="J4080" i="1"/>
  <c r="K4080" i="1" s="1"/>
  <c r="J4079" i="1"/>
  <c r="K4079" i="1" s="1"/>
  <c r="J4078" i="1"/>
  <c r="K4078" i="1" s="1"/>
  <c r="J4077" i="1"/>
  <c r="K4077" i="1" s="1"/>
  <c r="J4076" i="1"/>
  <c r="K4076" i="1" s="1"/>
  <c r="J4075" i="1"/>
  <c r="K4075" i="1" s="1"/>
  <c r="J4074" i="1"/>
  <c r="K4074" i="1" s="1"/>
  <c r="J4073" i="1"/>
  <c r="K4073" i="1" s="1"/>
  <c r="J4072" i="1"/>
  <c r="K4072" i="1" s="1"/>
  <c r="J4071" i="1"/>
  <c r="K4071" i="1" s="1"/>
  <c r="J4070" i="1"/>
  <c r="K4070" i="1" s="1"/>
  <c r="J4069" i="1"/>
  <c r="K4069" i="1" s="1"/>
  <c r="J4068" i="1"/>
  <c r="K4068" i="1" s="1"/>
  <c r="J4067" i="1"/>
  <c r="K4067" i="1" s="1"/>
  <c r="J4066" i="1"/>
  <c r="K4066" i="1" s="1"/>
  <c r="J4065" i="1"/>
  <c r="K4065" i="1" s="1"/>
  <c r="J4064" i="1"/>
  <c r="K4064" i="1" s="1"/>
  <c r="J4063" i="1"/>
  <c r="K4063" i="1" s="1"/>
  <c r="J4062" i="1"/>
  <c r="K4062" i="1" s="1"/>
  <c r="J4061" i="1"/>
  <c r="K4061" i="1" s="1"/>
  <c r="J4060" i="1"/>
  <c r="K4060" i="1" s="1"/>
  <c r="J4059" i="1"/>
  <c r="K4059" i="1" s="1"/>
  <c r="J4058" i="1"/>
  <c r="K4058" i="1" s="1"/>
  <c r="J4057" i="1"/>
  <c r="K4057" i="1" s="1"/>
  <c r="J4056" i="1"/>
  <c r="K4056" i="1" s="1"/>
  <c r="J4055" i="1"/>
  <c r="K4055" i="1" s="1"/>
  <c r="J4054" i="1"/>
  <c r="K4054" i="1" s="1"/>
  <c r="J4053" i="1"/>
  <c r="K4053" i="1" s="1"/>
  <c r="J4052" i="1"/>
  <c r="K4052" i="1" s="1"/>
  <c r="J4051" i="1"/>
  <c r="K4051" i="1" s="1"/>
  <c r="J4050" i="1"/>
  <c r="K4050" i="1" s="1"/>
  <c r="J4049" i="1"/>
  <c r="K4049" i="1" s="1"/>
  <c r="J4048" i="1"/>
  <c r="K4048" i="1" s="1"/>
  <c r="J4047" i="1"/>
  <c r="K4047" i="1" s="1"/>
  <c r="J4046" i="1"/>
  <c r="K4046" i="1" s="1"/>
  <c r="J4045" i="1"/>
  <c r="K4045" i="1" s="1"/>
  <c r="J4044" i="1"/>
  <c r="K4044" i="1" s="1"/>
  <c r="J4043" i="1"/>
  <c r="K4043" i="1" s="1"/>
  <c r="J4042" i="1"/>
  <c r="K4042" i="1" s="1"/>
  <c r="J4041" i="1"/>
  <c r="K4041" i="1" s="1"/>
  <c r="J4040" i="1"/>
  <c r="K4040" i="1" s="1"/>
  <c r="J4039" i="1"/>
  <c r="K4039" i="1" s="1"/>
  <c r="J4038" i="1"/>
  <c r="K4038" i="1" s="1"/>
  <c r="J4037" i="1"/>
  <c r="K4037" i="1" s="1"/>
  <c r="J4036" i="1"/>
  <c r="K4036" i="1" s="1"/>
  <c r="J4035" i="1"/>
  <c r="K4035" i="1" s="1"/>
  <c r="J4034" i="1"/>
  <c r="K4034" i="1" s="1"/>
  <c r="J4033" i="1"/>
  <c r="K4033" i="1" s="1"/>
  <c r="J4032" i="1"/>
  <c r="K4032" i="1" s="1"/>
  <c r="J4031" i="1"/>
  <c r="K4031" i="1" s="1"/>
  <c r="J4030" i="1"/>
  <c r="K4030" i="1" s="1"/>
  <c r="J4029" i="1"/>
  <c r="K4029" i="1" s="1"/>
  <c r="J4028" i="1"/>
  <c r="K4028" i="1" s="1"/>
  <c r="J4027" i="1"/>
  <c r="K4027" i="1" s="1"/>
  <c r="J4026" i="1"/>
  <c r="K4026" i="1" s="1"/>
  <c r="J4025" i="1"/>
  <c r="K4025" i="1" s="1"/>
  <c r="J4024" i="1"/>
  <c r="K4024" i="1" s="1"/>
  <c r="J4023" i="1"/>
  <c r="K4023" i="1" s="1"/>
  <c r="J4022" i="1"/>
  <c r="K4022" i="1" s="1"/>
  <c r="J4021" i="1"/>
  <c r="K4021" i="1" s="1"/>
  <c r="J4020" i="1"/>
  <c r="K4020" i="1" s="1"/>
  <c r="J4019" i="1"/>
  <c r="K4019" i="1" s="1"/>
  <c r="J4018" i="1"/>
  <c r="K4018" i="1" s="1"/>
  <c r="J4017" i="1"/>
  <c r="K4017" i="1" s="1"/>
  <c r="J4016" i="1"/>
  <c r="K4016" i="1" s="1"/>
  <c r="J4015" i="1"/>
  <c r="K4015" i="1" s="1"/>
  <c r="J4014" i="1"/>
  <c r="K4014" i="1" s="1"/>
  <c r="J4013" i="1"/>
  <c r="K4013" i="1" s="1"/>
  <c r="J4012" i="1"/>
  <c r="K4012" i="1" s="1"/>
  <c r="J4011" i="1"/>
  <c r="K4011" i="1" s="1"/>
  <c r="J4010" i="1"/>
  <c r="K4010" i="1" s="1"/>
  <c r="J4009" i="1"/>
  <c r="K4009" i="1" s="1"/>
  <c r="J4008" i="1"/>
  <c r="K4008" i="1" s="1"/>
  <c r="J4007" i="1"/>
  <c r="K4007" i="1" s="1"/>
  <c r="J4006" i="1"/>
  <c r="K4006" i="1" s="1"/>
  <c r="J4005" i="1"/>
  <c r="K4005" i="1" s="1"/>
  <c r="J4004" i="1"/>
  <c r="K4004" i="1" s="1"/>
  <c r="J4003" i="1"/>
  <c r="K4003" i="1" s="1"/>
  <c r="J4002" i="1"/>
  <c r="K4002" i="1" s="1"/>
  <c r="J4001" i="1"/>
  <c r="K4001" i="1" s="1"/>
  <c r="J4000" i="1"/>
  <c r="K4000" i="1" s="1"/>
  <c r="J3999" i="1"/>
  <c r="K3999" i="1" s="1"/>
  <c r="J3998" i="1"/>
  <c r="K3998" i="1" s="1"/>
  <c r="J3997" i="1"/>
  <c r="K3997" i="1" s="1"/>
  <c r="J3996" i="1"/>
  <c r="K3996" i="1" s="1"/>
  <c r="J3995" i="1"/>
  <c r="K3995" i="1" s="1"/>
  <c r="J3994" i="1"/>
  <c r="K3994" i="1" s="1"/>
  <c r="J3993" i="1"/>
  <c r="K3993" i="1" s="1"/>
  <c r="J3992" i="1"/>
  <c r="K3992" i="1" s="1"/>
  <c r="J3991" i="1"/>
  <c r="K3991" i="1" s="1"/>
  <c r="J3990" i="1"/>
  <c r="K3990" i="1" s="1"/>
  <c r="J3989" i="1"/>
  <c r="K3989" i="1" s="1"/>
  <c r="J3988" i="1"/>
  <c r="K3988" i="1" s="1"/>
  <c r="J3987" i="1"/>
  <c r="K3987" i="1" s="1"/>
  <c r="J3986" i="1"/>
  <c r="K3986" i="1" s="1"/>
  <c r="J3985" i="1"/>
  <c r="K3985" i="1" s="1"/>
  <c r="J3984" i="1"/>
  <c r="K3984" i="1" s="1"/>
  <c r="J3983" i="1"/>
  <c r="K3983" i="1" s="1"/>
  <c r="J3982" i="1"/>
  <c r="K3982" i="1" s="1"/>
  <c r="J3981" i="1"/>
  <c r="K3981" i="1" s="1"/>
  <c r="J3980" i="1"/>
  <c r="K3980" i="1" s="1"/>
  <c r="J3979" i="1"/>
  <c r="K3979" i="1" s="1"/>
  <c r="J3978" i="1"/>
  <c r="K3978" i="1" s="1"/>
  <c r="J3977" i="1"/>
  <c r="K3977" i="1" s="1"/>
  <c r="J3976" i="1"/>
  <c r="K3976" i="1" s="1"/>
  <c r="J3975" i="1"/>
  <c r="K3975" i="1" s="1"/>
  <c r="J3974" i="1"/>
  <c r="K3974" i="1" s="1"/>
  <c r="J3973" i="1"/>
  <c r="K3973" i="1" s="1"/>
  <c r="J3972" i="1"/>
  <c r="K3972" i="1" s="1"/>
  <c r="J3971" i="1"/>
  <c r="K3971" i="1" s="1"/>
  <c r="J3970" i="1"/>
  <c r="K3970" i="1" s="1"/>
  <c r="J3969" i="1"/>
  <c r="K3969" i="1" s="1"/>
  <c r="J3968" i="1"/>
  <c r="K3968" i="1" s="1"/>
  <c r="J3967" i="1"/>
  <c r="K3967" i="1" s="1"/>
  <c r="J3966" i="1"/>
  <c r="K3966" i="1" s="1"/>
  <c r="J3965" i="1"/>
  <c r="K3965" i="1" s="1"/>
  <c r="J3964" i="1"/>
  <c r="K3964" i="1" s="1"/>
  <c r="J3963" i="1"/>
  <c r="K3963" i="1" s="1"/>
  <c r="J3962" i="1"/>
  <c r="K3962" i="1" s="1"/>
  <c r="J3961" i="1"/>
  <c r="K3961" i="1" s="1"/>
  <c r="J3960" i="1"/>
  <c r="K3960" i="1" s="1"/>
  <c r="J3959" i="1"/>
  <c r="K3959" i="1" s="1"/>
  <c r="J3958" i="1"/>
  <c r="K3958" i="1" s="1"/>
  <c r="J3957" i="1"/>
  <c r="K3957" i="1" s="1"/>
  <c r="J3956" i="1"/>
  <c r="K3956" i="1" s="1"/>
  <c r="J3955" i="1"/>
  <c r="K3955" i="1" s="1"/>
  <c r="J3954" i="1"/>
  <c r="K3954" i="1" s="1"/>
  <c r="J3953" i="1"/>
  <c r="K3953" i="1" s="1"/>
  <c r="J3952" i="1"/>
  <c r="K3952" i="1" s="1"/>
  <c r="J3951" i="1"/>
  <c r="K3951" i="1" s="1"/>
  <c r="J3950" i="1"/>
  <c r="K3950" i="1" s="1"/>
  <c r="J3949" i="1"/>
  <c r="K3949" i="1" s="1"/>
  <c r="J3948" i="1"/>
  <c r="K3948" i="1" s="1"/>
  <c r="J3947" i="1"/>
  <c r="K3947" i="1" s="1"/>
  <c r="J3946" i="1"/>
  <c r="K3946" i="1" s="1"/>
  <c r="J3945" i="1"/>
  <c r="K3945" i="1" s="1"/>
  <c r="J3944" i="1"/>
  <c r="K3944" i="1" s="1"/>
  <c r="J3943" i="1"/>
  <c r="K3943" i="1" s="1"/>
  <c r="J3942" i="1"/>
  <c r="K3942" i="1" s="1"/>
  <c r="J3941" i="1"/>
  <c r="K3941" i="1" s="1"/>
  <c r="J3940" i="1"/>
  <c r="K3940" i="1" s="1"/>
  <c r="J3939" i="1"/>
  <c r="K3939" i="1" s="1"/>
  <c r="J3938" i="1"/>
  <c r="K3938" i="1" s="1"/>
  <c r="J3937" i="1"/>
  <c r="K3937" i="1" s="1"/>
  <c r="J3936" i="1"/>
  <c r="K3936" i="1" s="1"/>
  <c r="J3935" i="1"/>
  <c r="K3935" i="1" s="1"/>
  <c r="J3934" i="1"/>
  <c r="K3934" i="1" s="1"/>
  <c r="J3933" i="1"/>
  <c r="K3933" i="1" s="1"/>
  <c r="J3932" i="1"/>
  <c r="K3932" i="1" s="1"/>
  <c r="J3931" i="1"/>
  <c r="K3931" i="1" s="1"/>
  <c r="J3930" i="1"/>
  <c r="K3930" i="1" s="1"/>
  <c r="J3929" i="1"/>
  <c r="K3929" i="1" s="1"/>
  <c r="J3928" i="1"/>
  <c r="K3928" i="1" s="1"/>
  <c r="J3927" i="1"/>
  <c r="K3927" i="1" s="1"/>
  <c r="J3926" i="1"/>
  <c r="K3926" i="1" s="1"/>
  <c r="J3925" i="1"/>
  <c r="K3925" i="1" s="1"/>
  <c r="J3924" i="1"/>
  <c r="K3924" i="1" s="1"/>
  <c r="J3923" i="1"/>
  <c r="K3923" i="1" s="1"/>
  <c r="J3922" i="1"/>
  <c r="K3922" i="1" s="1"/>
  <c r="J3921" i="1"/>
  <c r="K3921" i="1" s="1"/>
  <c r="J3920" i="1"/>
  <c r="K3920" i="1" s="1"/>
  <c r="J3919" i="1"/>
  <c r="K3919" i="1" s="1"/>
  <c r="J3918" i="1"/>
  <c r="K3918" i="1" s="1"/>
  <c r="J3917" i="1"/>
  <c r="K3917" i="1" s="1"/>
  <c r="J3916" i="1"/>
  <c r="K3916" i="1" s="1"/>
  <c r="J3915" i="1"/>
  <c r="K3915" i="1" s="1"/>
  <c r="J3914" i="1"/>
  <c r="K3914" i="1" s="1"/>
  <c r="J3913" i="1"/>
  <c r="K3913" i="1" s="1"/>
  <c r="J3912" i="1"/>
  <c r="K3912" i="1" s="1"/>
  <c r="J3911" i="1"/>
  <c r="K3911" i="1" s="1"/>
  <c r="J3910" i="1"/>
  <c r="K3910" i="1" s="1"/>
  <c r="J3909" i="1"/>
  <c r="K3909" i="1" s="1"/>
  <c r="J3908" i="1"/>
  <c r="K3908" i="1" s="1"/>
  <c r="J3907" i="1"/>
  <c r="K3907" i="1" s="1"/>
  <c r="J3906" i="1"/>
  <c r="K3906" i="1" s="1"/>
  <c r="J3905" i="1"/>
  <c r="K3905" i="1" s="1"/>
  <c r="J3904" i="1"/>
  <c r="K3904" i="1" s="1"/>
  <c r="J3903" i="1"/>
  <c r="K3903" i="1" s="1"/>
  <c r="J3902" i="1"/>
  <c r="K3902" i="1" s="1"/>
  <c r="J3901" i="1"/>
  <c r="K3901" i="1" s="1"/>
  <c r="J3900" i="1"/>
  <c r="K3900" i="1" s="1"/>
  <c r="J3899" i="1"/>
  <c r="K3899" i="1" s="1"/>
  <c r="J3898" i="1"/>
  <c r="K3898" i="1" s="1"/>
  <c r="J3897" i="1"/>
  <c r="K3897" i="1" s="1"/>
  <c r="J3896" i="1"/>
  <c r="K3896" i="1" s="1"/>
  <c r="J3895" i="1"/>
  <c r="K3895" i="1" s="1"/>
  <c r="J3894" i="1"/>
  <c r="K3894" i="1" s="1"/>
  <c r="J3893" i="1"/>
  <c r="K3893" i="1" s="1"/>
  <c r="J3892" i="1"/>
  <c r="K3892" i="1" s="1"/>
  <c r="J3891" i="1"/>
  <c r="K3891" i="1" s="1"/>
  <c r="J3890" i="1"/>
  <c r="K3890" i="1" s="1"/>
  <c r="J3889" i="1"/>
  <c r="K3889" i="1" s="1"/>
  <c r="J3888" i="1"/>
  <c r="K3888" i="1" s="1"/>
  <c r="J3887" i="1"/>
  <c r="K3887" i="1" s="1"/>
  <c r="J3886" i="1"/>
  <c r="K3886" i="1" s="1"/>
  <c r="J3885" i="1"/>
  <c r="K3885" i="1" s="1"/>
  <c r="J3884" i="1"/>
  <c r="K3884" i="1" s="1"/>
  <c r="J3883" i="1"/>
  <c r="K3883" i="1" s="1"/>
  <c r="J3882" i="1"/>
  <c r="K3882" i="1" s="1"/>
  <c r="J3881" i="1"/>
  <c r="K3881" i="1" s="1"/>
  <c r="J3880" i="1"/>
  <c r="K3880" i="1" s="1"/>
  <c r="J3879" i="1"/>
  <c r="K3879" i="1" s="1"/>
  <c r="J3878" i="1"/>
  <c r="K3878" i="1" s="1"/>
  <c r="J3877" i="1"/>
  <c r="K3877" i="1" s="1"/>
  <c r="J3876" i="1"/>
  <c r="K3876" i="1" s="1"/>
  <c r="J3875" i="1"/>
  <c r="K3875" i="1" s="1"/>
  <c r="J3874" i="1"/>
  <c r="K3874" i="1" s="1"/>
  <c r="J3873" i="1"/>
  <c r="K3873" i="1" s="1"/>
  <c r="J3872" i="1"/>
  <c r="K3872" i="1" s="1"/>
  <c r="J3871" i="1"/>
  <c r="K3871" i="1" s="1"/>
  <c r="J3870" i="1"/>
  <c r="K3870" i="1" s="1"/>
  <c r="J3869" i="1"/>
  <c r="K3869" i="1" s="1"/>
  <c r="J3868" i="1"/>
  <c r="K3868" i="1" s="1"/>
  <c r="J3867" i="1"/>
  <c r="K3867" i="1" s="1"/>
  <c r="J3866" i="1"/>
  <c r="K3866" i="1" s="1"/>
  <c r="J3865" i="1"/>
  <c r="K3865" i="1" s="1"/>
  <c r="J3864" i="1"/>
  <c r="K3864" i="1" s="1"/>
  <c r="J3863" i="1"/>
  <c r="K3863" i="1" s="1"/>
  <c r="J3862" i="1"/>
  <c r="K3862" i="1" s="1"/>
  <c r="J3861" i="1"/>
  <c r="K3861" i="1" s="1"/>
  <c r="J3860" i="1"/>
  <c r="K3860" i="1" s="1"/>
  <c r="J3859" i="1"/>
  <c r="K3859" i="1" s="1"/>
  <c r="J3858" i="1"/>
  <c r="K3858" i="1" s="1"/>
  <c r="J3857" i="1"/>
  <c r="K3857" i="1" s="1"/>
  <c r="J3856" i="1"/>
  <c r="K3856" i="1" s="1"/>
  <c r="J3855" i="1"/>
  <c r="K3855" i="1" s="1"/>
  <c r="J3854" i="1"/>
  <c r="K3854" i="1" s="1"/>
  <c r="J3853" i="1"/>
  <c r="K3853" i="1" s="1"/>
  <c r="J3852" i="1"/>
  <c r="K3852" i="1" s="1"/>
  <c r="J3851" i="1"/>
  <c r="K3851" i="1" s="1"/>
  <c r="J3850" i="1"/>
  <c r="K3850" i="1" s="1"/>
  <c r="J3849" i="1"/>
  <c r="K3849" i="1" s="1"/>
  <c r="J3848" i="1"/>
  <c r="K3848" i="1" s="1"/>
  <c r="J3847" i="1"/>
  <c r="K3847" i="1" s="1"/>
  <c r="J3846" i="1"/>
  <c r="K3846" i="1" s="1"/>
  <c r="J3845" i="1"/>
  <c r="K3845" i="1" s="1"/>
  <c r="J3844" i="1"/>
  <c r="K3844" i="1" s="1"/>
  <c r="J3843" i="1"/>
  <c r="K3843" i="1" s="1"/>
  <c r="J3842" i="1"/>
  <c r="K3842" i="1" s="1"/>
  <c r="J3841" i="1"/>
  <c r="K3841" i="1" s="1"/>
  <c r="J3840" i="1"/>
  <c r="K3840" i="1" s="1"/>
  <c r="J3839" i="1"/>
  <c r="K3839" i="1" s="1"/>
  <c r="J3838" i="1"/>
  <c r="K3838" i="1" s="1"/>
  <c r="H4913" i="1"/>
  <c r="H4912" i="1"/>
  <c r="H4911" i="1"/>
  <c r="H4910" i="1"/>
  <c r="H4909" i="1"/>
  <c r="H4908" i="1"/>
  <c r="H4907" i="1"/>
  <c r="H4906" i="1"/>
  <c r="H4905" i="1"/>
  <c r="H4904" i="1"/>
  <c r="H4903" i="1"/>
  <c r="H4902" i="1"/>
  <c r="H4901" i="1"/>
  <c r="H4900" i="1"/>
  <c r="H4899" i="1"/>
  <c r="H4898" i="1"/>
  <c r="H4897" i="1"/>
  <c r="H4896" i="1"/>
  <c r="H4895" i="1"/>
  <c r="H4894" i="1"/>
  <c r="H4893" i="1"/>
  <c r="H4892" i="1"/>
  <c r="H4891" i="1"/>
  <c r="H4890" i="1"/>
  <c r="H4889" i="1"/>
  <c r="H4888" i="1"/>
  <c r="H4887" i="1"/>
  <c r="H4886" i="1"/>
  <c r="H4885" i="1"/>
  <c r="H4884" i="1"/>
  <c r="H4883" i="1"/>
  <c r="H4882" i="1"/>
  <c r="H4881" i="1"/>
  <c r="H4880" i="1"/>
  <c r="H4879" i="1"/>
  <c r="H4878" i="1"/>
  <c r="H4877" i="1"/>
  <c r="H4876" i="1"/>
  <c r="H4875" i="1"/>
  <c r="H4874" i="1"/>
  <c r="H4873" i="1"/>
  <c r="H4872" i="1"/>
  <c r="H4871" i="1"/>
  <c r="H4870" i="1"/>
  <c r="H4869" i="1"/>
  <c r="H4868" i="1"/>
  <c r="H4867" i="1"/>
  <c r="H4866" i="1"/>
  <c r="H4865" i="1"/>
  <c r="H4864" i="1"/>
  <c r="H4863" i="1"/>
  <c r="H4862" i="1"/>
  <c r="H4861" i="1"/>
  <c r="H4860" i="1"/>
  <c r="H4859" i="1"/>
  <c r="H4858" i="1"/>
  <c r="H4857" i="1"/>
  <c r="H4856" i="1"/>
  <c r="H4855" i="1"/>
  <c r="H4854" i="1"/>
  <c r="H4853" i="1"/>
  <c r="H4852" i="1"/>
  <c r="H4851" i="1"/>
  <c r="H4850" i="1"/>
  <c r="H4849" i="1"/>
  <c r="H4848" i="1"/>
  <c r="H4847" i="1"/>
  <c r="H4846" i="1"/>
  <c r="H4845" i="1"/>
  <c r="H4844" i="1"/>
  <c r="H4843" i="1"/>
  <c r="H4842" i="1"/>
  <c r="H4841" i="1"/>
  <c r="H4840" i="1"/>
  <c r="H4839" i="1"/>
  <c r="H4838" i="1"/>
  <c r="H4837" i="1"/>
  <c r="H4836" i="1"/>
  <c r="H4835" i="1"/>
  <c r="H4834" i="1"/>
  <c r="H4833" i="1"/>
  <c r="H4832" i="1"/>
  <c r="H4831" i="1"/>
  <c r="H4830" i="1"/>
  <c r="H4829" i="1"/>
  <c r="H4828" i="1"/>
  <c r="H4827" i="1"/>
  <c r="H4826" i="1"/>
  <c r="H4825" i="1"/>
  <c r="H4824" i="1"/>
  <c r="H4823" i="1"/>
  <c r="H4822" i="1"/>
  <c r="H4821" i="1"/>
  <c r="H4820" i="1"/>
  <c r="H4819" i="1"/>
  <c r="H4818" i="1"/>
  <c r="H4817" i="1"/>
  <c r="H4816" i="1"/>
  <c r="H4815" i="1"/>
  <c r="H4814" i="1"/>
  <c r="H4813" i="1"/>
  <c r="H4812" i="1"/>
  <c r="H4811" i="1"/>
  <c r="H4810" i="1"/>
  <c r="H4809" i="1"/>
  <c r="H4808" i="1"/>
  <c r="H4807" i="1"/>
  <c r="H4806" i="1"/>
  <c r="H4805" i="1"/>
  <c r="H4804" i="1"/>
  <c r="H4803" i="1"/>
  <c r="H4802" i="1"/>
  <c r="H4801" i="1"/>
  <c r="H4800" i="1"/>
  <c r="H4799" i="1"/>
  <c r="H4798" i="1"/>
  <c r="H4797" i="1"/>
  <c r="H4796" i="1"/>
  <c r="H4795" i="1"/>
  <c r="H4794" i="1"/>
  <c r="H4793" i="1"/>
  <c r="H4792" i="1"/>
  <c r="H4791" i="1"/>
  <c r="H4790" i="1"/>
  <c r="H4789" i="1"/>
  <c r="H4788" i="1"/>
  <c r="H4787" i="1"/>
  <c r="H4786" i="1"/>
  <c r="H4785" i="1"/>
  <c r="H4784" i="1"/>
  <c r="H4783" i="1"/>
  <c r="H4782" i="1"/>
  <c r="H4781" i="1"/>
  <c r="H4780" i="1"/>
  <c r="H4779" i="1"/>
  <c r="H4778" i="1"/>
  <c r="H4777" i="1"/>
  <c r="H4776" i="1"/>
  <c r="H4775" i="1"/>
  <c r="H4774" i="1"/>
  <c r="H4773" i="1"/>
  <c r="H4772" i="1"/>
  <c r="H4771" i="1"/>
  <c r="H4770" i="1"/>
  <c r="H4769" i="1"/>
  <c r="H4768" i="1"/>
  <c r="H4767" i="1"/>
  <c r="H4766" i="1"/>
  <c r="H4765" i="1"/>
  <c r="H4764" i="1"/>
  <c r="H4763" i="1"/>
  <c r="H4762" i="1"/>
  <c r="H4761" i="1"/>
  <c r="H4760" i="1"/>
  <c r="H4759" i="1"/>
  <c r="H4758" i="1"/>
  <c r="H4757" i="1"/>
  <c r="H4756" i="1"/>
  <c r="H4755" i="1"/>
  <c r="H4754" i="1"/>
  <c r="H4753" i="1"/>
  <c r="H4752" i="1"/>
  <c r="H4751" i="1"/>
  <c r="H4750" i="1"/>
  <c r="H4749" i="1"/>
  <c r="H4748" i="1"/>
  <c r="H4747" i="1"/>
  <c r="H4746" i="1"/>
  <c r="H4745" i="1"/>
  <c r="H4744" i="1"/>
  <c r="H4743" i="1"/>
  <c r="H4742" i="1"/>
  <c r="H4741" i="1"/>
  <c r="H4740" i="1"/>
  <c r="H4739" i="1"/>
  <c r="H4738" i="1"/>
  <c r="H4737" i="1"/>
  <c r="H4736" i="1"/>
  <c r="H4735" i="1"/>
  <c r="H4734" i="1"/>
  <c r="H4733" i="1"/>
  <c r="H4732" i="1"/>
  <c r="H4731" i="1"/>
  <c r="H4730" i="1"/>
  <c r="H4729" i="1"/>
  <c r="H4728" i="1"/>
  <c r="H4727" i="1"/>
  <c r="H4726" i="1"/>
  <c r="H4725" i="1"/>
  <c r="H4724" i="1"/>
  <c r="H4723" i="1"/>
  <c r="H4722" i="1"/>
  <c r="H4721" i="1"/>
  <c r="H4720" i="1"/>
  <c r="H4719" i="1"/>
  <c r="H4718" i="1"/>
  <c r="H4717" i="1"/>
  <c r="H4716" i="1"/>
  <c r="H4715" i="1"/>
  <c r="H4714" i="1"/>
  <c r="H4713" i="1"/>
  <c r="H4712" i="1"/>
  <c r="H4711" i="1"/>
  <c r="H4710" i="1"/>
  <c r="H4709" i="1"/>
  <c r="H4708" i="1"/>
  <c r="H4707" i="1"/>
  <c r="H4706" i="1"/>
  <c r="H4705" i="1"/>
  <c r="H4704" i="1"/>
  <c r="H4703" i="1"/>
  <c r="H4702" i="1"/>
  <c r="H4701" i="1"/>
  <c r="H4700" i="1"/>
  <c r="H4699" i="1"/>
  <c r="H4698" i="1"/>
  <c r="H4697" i="1"/>
  <c r="H4696" i="1"/>
  <c r="H4695" i="1"/>
  <c r="H4694" i="1"/>
  <c r="H4693" i="1"/>
  <c r="H4692" i="1"/>
  <c r="H4691" i="1"/>
  <c r="H4690" i="1"/>
  <c r="H4689" i="1"/>
  <c r="H4688" i="1"/>
  <c r="H4687" i="1"/>
  <c r="H4686" i="1"/>
  <c r="H4685" i="1"/>
  <c r="H4684" i="1"/>
  <c r="H4683" i="1"/>
  <c r="H4682" i="1"/>
  <c r="H4681" i="1"/>
  <c r="H4680" i="1"/>
  <c r="H4679" i="1"/>
  <c r="H4678" i="1"/>
  <c r="H4677" i="1"/>
  <c r="H4676" i="1"/>
  <c r="H4675" i="1"/>
  <c r="H4674" i="1"/>
  <c r="H4673" i="1"/>
  <c r="H4672" i="1"/>
  <c r="H4671" i="1"/>
  <c r="H4670" i="1"/>
  <c r="H4669" i="1"/>
  <c r="H4668" i="1"/>
  <c r="H4667" i="1"/>
  <c r="H4666" i="1"/>
  <c r="H4665" i="1"/>
  <c r="H4664" i="1"/>
  <c r="H4663" i="1"/>
  <c r="H4662" i="1"/>
  <c r="H4661" i="1"/>
  <c r="H4660" i="1"/>
  <c r="H4659" i="1"/>
  <c r="H4658" i="1"/>
  <c r="H4657" i="1"/>
  <c r="H4656" i="1"/>
  <c r="H4655" i="1"/>
  <c r="H4654" i="1"/>
  <c r="H4653" i="1"/>
  <c r="H4652" i="1"/>
  <c r="H4651" i="1"/>
  <c r="H4650" i="1"/>
  <c r="H4649" i="1"/>
  <c r="H4648" i="1"/>
  <c r="H4647" i="1"/>
  <c r="H4646" i="1"/>
  <c r="H4645" i="1"/>
  <c r="H4644" i="1"/>
  <c r="H4643" i="1"/>
  <c r="H4642" i="1"/>
  <c r="H4641" i="1"/>
  <c r="H4640" i="1"/>
  <c r="H4639" i="1"/>
  <c r="H4638" i="1"/>
  <c r="H4637" i="1"/>
  <c r="H4636" i="1"/>
  <c r="H4635" i="1"/>
  <c r="H4634" i="1"/>
  <c r="H4633" i="1"/>
  <c r="H4632" i="1"/>
  <c r="H4631" i="1"/>
  <c r="H4630" i="1"/>
  <c r="H4629" i="1"/>
  <c r="H4628" i="1"/>
  <c r="H4627" i="1"/>
  <c r="H4626" i="1"/>
  <c r="H4625" i="1"/>
  <c r="H4624" i="1"/>
  <c r="H4623" i="1"/>
  <c r="H4622" i="1"/>
  <c r="H4621" i="1"/>
  <c r="H4620" i="1"/>
  <c r="H4619" i="1"/>
  <c r="H4618" i="1"/>
  <c r="H4617" i="1"/>
  <c r="H4616" i="1"/>
  <c r="H4615" i="1"/>
  <c r="H4614" i="1"/>
  <c r="H4613" i="1"/>
  <c r="H4612" i="1"/>
  <c r="H4611" i="1"/>
  <c r="H4610" i="1"/>
  <c r="H4609" i="1"/>
  <c r="H4608" i="1"/>
  <c r="H4607" i="1"/>
  <c r="H4606" i="1"/>
  <c r="H4605" i="1"/>
  <c r="H4604" i="1"/>
  <c r="H4603" i="1"/>
  <c r="H4602" i="1"/>
  <c r="H4601" i="1"/>
  <c r="H4600" i="1"/>
  <c r="H4599" i="1"/>
  <c r="H4598" i="1"/>
  <c r="H4597" i="1"/>
  <c r="H4596" i="1"/>
  <c r="H4595" i="1"/>
  <c r="H4594" i="1"/>
  <c r="H4593" i="1"/>
  <c r="H4592" i="1"/>
  <c r="H4591" i="1"/>
  <c r="H4590" i="1"/>
  <c r="H4589" i="1"/>
  <c r="H4588" i="1"/>
  <c r="H4587" i="1"/>
  <c r="H4586" i="1"/>
  <c r="H4585" i="1"/>
  <c r="H4584" i="1"/>
  <c r="H4583" i="1"/>
  <c r="H4582" i="1"/>
  <c r="H4581" i="1"/>
  <c r="H4580" i="1"/>
  <c r="H4579" i="1"/>
  <c r="H4578" i="1"/>
  <c r="H4577" i="1"/>
  <c r="H4576" i="1"/>
  <c r="H4575" i="1"/>
  <c r="H4574" i="1"/>
  <c r="H4573" i="1"/>
  <c r="H4572" i="1"/>
  <c r="H4571" i="1"/>
  <c r="H4570" i="1"/>
  <c r="H4569" i="1"/>
  <c r="H4568" i="1"/>
  <c r="H4567" i="1"/>
  <c r="H4566" i="1"/>
  <c r="H4565" i="1"/>
  <c r="H4564" i="1"/>
  <c r="H4563" i="1"/>
  <c r="H4562" i="1"/>
  <c r="H4561" i="1"/>
  <c r="H4560" i="1"/>
  <c r="H4559" i="1"/>
  <c r="H4558" i="1"/>
  <c r="H4557" i="1"/>
  <c r="H4556" i="1"/>
  <c r="H4555" i="1"/>
  <c r="H4554" i="1"/>
  <c r="H4553" i="1"/>
  <c r="H4552" i="1"/>
  <c r="H4551" i="1"/>
  <c r="H4550" i="1"/>
  <c r="H4549" i="1"/>
  <c r="H4548" i="1"/>
  <c r="H4547" i="1"/>
  <c r="H4546" i="1"/>
  <c r="H4545" i="1"/>
  <c r="H4544" i="1"/>
  <c r="H4543" i="1"/>
  <c r="H4542" i="1"/>
  <c r="H4541" i="1"/>
  <c r="H4540" i="1"/>
  <c r="H4539" i="1"/>
  <c r="H4538" i="1"/>
  <c r="H4537" i="1"/>
  <c r="H4536" i="1"/>
  <c r="H4535" i="1"/>
  <c r="H4534" i="1"/>
  <c r="H4533" i="1"/>
  <c r="H4532" i="1"/>
  <c r="H4531" i="1"/>
  <c r="H4530" i="1"/>
  <c r="H4529" i="1"/>
  <c r="H4528" i="1"/>
  <c r="H4527" i="1"/>
  <c r="H4526" i="1"/>
  <c r="H4525" i="1"/>
  <c r="H4524" i="1"/>
  <c r="H4523" i="1"/>
  <c r="H4522" i="1"/>
  <c r="H4521" i="1"/>
  <c r="H4520" i="1"/>
  <c r="H4519" i="1"/>
  <c r="H4518" i="1"/>
  <c r="H4517" i="1"/>
  <c r="H4516" i="1"/>
  <c r="H4515" i="1"/>
  <c r="H4514" i="1"/>
  <c r="H4513" i="1"/>
  <c r="H4512" i="1"/>
  <c r="H4511" i="1"/>
  <c r="H4510" i="1"/>
  <c r="H4509" i="1"/>
  <c r="H4508" i="1"/>
  <c r="H4507" i="1"/>
  <c r="H4506" i="1"/>
  <c r="H4505" i="1"/>
  <c r="H4504" i="1"/>
  <c r="H4503" i="1"/>
  <c r="H4502" i="1"/>
  <c r="H4501" i="1"/>
  <c r="H4500" i="1"/>
  <c r="H4499" i="1"/>
  <c r="H4498" i="1"/>
  <c r="H4497" i="1"/>
  <c r="H4496" i="1"/>
  <c r="H4495" i="1"/>
  <c r="H4494" i="1"/>
  <c r="H4493" i="1"/>
  <c r="H4492" i="1"/>
  <c r="H4491" i="1"/>
  <c r="H4490" i="1"/>
  <c r="H4489" i="1"/>
  <c r="H4488" i="1"/>
  <c r="H4487" i="1"/>
  <c r="H4486" i="1"/>
  <c r="H4485" i="1"/>
  <c r="H4484" i="1"/>
  <c r="H4483" i="1"/>
  <c r="H4482" i="1"/>
  <c r="H4481" i="1"/>
  <c r="H4480" i="1"/>
  <c r="H4479" i="1"/>
  <c r="H4478" i="1"/>
  <c r="H4477" i="1"/>
  <c r="H4476" i="1"/>
  <c r="H4475" i="1"/>
  <c r="H4474" i="1"/>
  <c r="H4473" i="1"/>
  <c r="H4472" i="1"/>
  <c r="H4471" i="1"/>
  <c r="H4470" i="1"/>
  <c r="H4469" i="1"/>
  <c r="H4468" i="1"/>
  <c r="H4467" i="1"/>
  <c r="H4466" i="1"/>
  <c r="H4465" i="1"/>
  <c r="H4464" i="1"/>
  <c r="H4463" i="1"/>
  <c r="H4462" i="1"/>
  <c r="H4461" i="1"/>
  <c r="H4460" i="1"/>
  <c r="H4459" i="1"/>
  <c r="H4458" i="1"/>
  <c r="H4457" i="1"/>
  <c r="H4456" i="1"/>
  <c r="H4455" i="1"/>
  <c r="H4454" i="1"/>
  <c r="H4453" i="1"/>
  <c r="H4452" i="1"/>
  <c r="H4451" i="1"/>
  <c r="H4450" i="1"/>
  <c r="H4449" i="1"/>
  <c r="H4448" i="1"/>
  <c r="H4447" i="1"/>
  <c r="H4446" i="1"/>
  <c r="H4445" i="1"/>
  <c r="H4444" i="1"/>
  <c r="H4443" i="1"/>
  <c r="H4442" i="1"/>
  <c r="H4441" i="1"/>
  <c r="H4440" i="1"/>
  <c r="H4439" i="1"/>
  <c r="H4438" i="1"/>
  <c r="H4437" i="1"/>
  <c r="H4436" i="1"/>
  <c r="H4435" i="1"/>
  <c r="H4434" i="1"/>
  <c r="H4433" i="1"/>
  <c r="H4432" i="1"/>
  <c r="H4431" i="1"/>
  <c r="H4430" i="1"/>
  <c r="H4429" i="1"/>
  <c r="H4428" i="1"/>
  <c r="H4427" i="1"/>
  <c r="H4426" i="1"/>
  <c r="H4425" i="1"/>
  <c r="H4424" i="1"/>
  <c r="H4423" i="1"/>
  <c r="H4422" i="1"/>
  <c r="H4421" i="1"/>
  <c r="H4420" i="1"/>
  <c r="H4419" i="1"/>
  <c r="H4418" i="1"/>
  <c r="H4417" i="1"/>
  <c r="H4416" i="1"/>
  <c r="H4415" i="1"/>
  <c r="H4414" i="1"/>
  <c r="H4413" i="1"/>
  <c r="H4412" i="1"/>
  <c r="H4411" i="1"/>
  <c r="H4410" i="1"/>
  <c r="H4409" i="1"/>
  <c r="H4408" i="1"/>
  <c r="H4407" i="1"/>
  <c r="H4406" i="1"/>
  <c r="H4405" i="1"/>
  <c r="H4404" i="1"/>
  <c r="H4403" i="1"/>
  <c r="H4402" i="1"/>
  <c r="H4401" i="1"/>
  <c r="H4400" i="1"/>
  <c r="H4399" i="1"/>
  <c r="H4398" i="1"/>
  <c r="H4397" i="1"/>
  <c r="H4396" i="1"/>
  <c r="H4395" i="1"/>
  <c r="H4394" i="1"/>
  <c r="H4393" i="1"/>
  <c r="H4392" i="1"/>
  <c r="H4391" i="1"/>
  <c r="H4390" i="1"/>
  <c r="H4389" i="1"/>
  <c r="H4388" i="1"/>
  <c r="H4387" i="1"/>
  <c r="H4386" i="1"/>
  <c r="H4385" i="1"/>
  <c r="H4384" i="1"/>
  <c r="H4383" i="1"/>
  <c r="H4382" i="1"/>
  <c r="H4381" i="1"/>
  <c r="H4380" i="1"/>
  <c r="H4379" i="1"/>
  <c r="H4378" i="1"/>
  <c r="H4377" i="1"/>
  <c r="H4376" i="1"/>
  <c r="H4375" i="1"/>
  <c r="H4374" i="1"/>
  <c r="H4373" i="1"/>
  <c r="H4372" i="1"/>
  <c r="H4371" i="1"/>
  <c r="H4370" i="1"/>
  <c r="H4369" i="1"/>
  <c r="H4368" i="1"/>
  <c r="H4367" i="1"/>
  <c r="H4366" i="1"/>
  <c r="H4365" i="1"/>
  <c r="H4364" i="1"/>
  <c r="H4363" i="1"/>
  <c r="H4362" i="1"/>
  <c r="H4361" i="1"/>
  <c r="H4360" i="1"/>
  <c r="H4359" i="1"/>
  <c r="H4358" i="1"/>
  <c r="H4357" i="1"/>
  <c r="H4356" i="1"/>
  <c r="H4355" i="1"/>
  <c r="H4354" i="1"/>
  <c r="H4353" i="1"/>
  <c r="H4352" i="1"/>
  <c r="H4351" i="1"/>
  <c r="H4350" i="1"/>
  <c r="H4349" i="1"/>
  <c r="H4348" i="1"/>
  <c r="H4347" i="1"/>
  <c r="H4346" i="1"/>
  <c r="H4345" i="1"/>
  <c r="H4344" i="1"/>
  <c r="H4343" i="1"/>
  <c r="H4342" i="1"/>
  <c r="H4341" i="1"/>
  <c r="H4340" i="1"/>
  <c r="H4339" i="1"/>
  <c r="H4338" i="1"/>
  <c r="H4337" i="1"/>
  <c r="H4336" i="1"/>
  <c r="H4335" i="1"/>
  <c r="H4334" i="1"/>
  <c r="H4333" i="1"/>
  <c r="H4332" i="1"/>
  <c r="H4331" i="1"/>
  <c r="H4330" i="1"/>
  <c r="H4329" i="1"/>
  <c r="H4328" i="1"/>
  <c r="H4327" i="1"/>
  <c r="H4326" i="1"/>
  <c r="H4325" i="1"/>
  <c r="H4324" i="1"/>
  <c r="H4323" i="1"/>
  <c r="H4322" i="1"/>
  <c r="H4321" i="1"/>
  <c r="H4320" i="1"/>
  <c r="H4319" i="1"/>
  <c r="H4318" i="1"/>
  <c r="H4317" i="1"/>
  <c r="H4316" i="1"/>
  <c r="H4315" i="1"/>
  <c r="H4314" i="1"/>
  <c r="H4313" i="1"/>
  <c r="H4312" i="1"/>
  <c r="H4311" i="1"/>
  <c r="H4310" i="1"/>
  <c r="H4309" i="1"/>
  <c r="H4308" i="1"/>
  <c r="H4307" i="1"/>
  <c r="H4306" i="1"/>
  <c r="H4305" i="1"/>
  <c r="H4304" i="1"/>
  <c r="H4303" i="1"/>
  <c r="H4302" i="1"/>
  <c r="H4301" i="1"/>
  <c r="H4300" i="1"/>
  <c r="H4299" i="1"/>
  <c r="H4298" i="1"/>
  <c r="H4297" i="1"/>
  <c r="H4296" i="1"/>
  <c r="H4295" i="1"/>
  <c r="H4294" i="1"/>
  <c r="H4293" i="1"/>
  <c r="H4292" i="1"/>
  <c r="H4291" i="1"/>
  <c r="H4290" i="1"/>
  <c r="H4289" i="1"/>
  <c r="H4288" i="1"/>
  <c r="H4287" i="1"/>
  <c r="H4286" i="1"/>
  <c r="H4285" i="1"/>
  <c r="H4284" i="1"/>
  <c r="H4283" i="1"/>
  <c r="H4282" i="1"/>
  <c r="H4281" i="1"/>
  <c r="H4280" i="1"/>
  <c r="H4279" i="1"/>
  <c r="H4278" i="1"/>
  <c r="H4277" i="1"/>
  <c r="H4276" i="1"/>
  <c r="H4275" i="1"/>
  <c r="H4274" i="1"/>
  <c r="H4273" i="1"/>
  <c r="H4272" i="1"/>
  <c r="H4271" i="1"/>
  <c r="H4270" i="1"/>
  <c r="H4269" i="1"/>
  <c r="H4268" i="1"/>
  <c r="H4267" i="1"/>
  <c r="H4266" i="1"/>
  <c r="H4265" i="1"/>
  <c r="H4264" i="1"/>
  <c r="H4263" i="1"/>
  <c r="H4262" i="1"/>
  <c r="H4261" i="1"/>
  <c r="H4260" i="1"/>
  <c r="H4259" i="1"/>
  <c r="H4258" i="1"/>
  <c r="H4257" i="1"/>
  <c r="H4256" i="1"/>
  <c r="H4255" i="1"/>
  <c r="H4254" i="1"/>
  <c r="H4253" i="1"/>
  <c r="H4252" i="1"/>
  <c r="H4251" i="1"/>
  <c r="H4250" i="1"/>
  <c r="H4249" i="1"/>
  <c r="H4248" i="1"/>
  <c r="H4247" i="1"/>
  <c r="H4246" i="1"/>
  <c r="H4245" i="1"/>
  <c r="H4244" i="1"/>
  <c r="H4243" i="1"/>
  <c r="H4242" i="1"/>
  <c r="H4241" i="1"/>
  <c r="H4240" i="1"/>
  <c r="H4239" i="1"/>
  <c r="H4238" i="1"/>
  <c r="H4237" i="1"/>
  <c r="H4236" i="1"/>
  <c r="H4235" i="1"/>
  <c r="H4234" i="1"/>
  <c r="H4233" i="1"/>
  <c r="H4232" i="1"/>
  <c r="H4231" i="1"/>
  <c r="H4230" i="1"/>
  <c r="H4229" i="1"/>
  <c r="H4228" i="1"/>
  <c r="H4227" i="1"/>
  <c r="H4226" i="1"/>
  <c r="H4225" i="1"/>
  <c r="H4224" i="1"/>
  <c r="H4223" i="1"/>
  <c r="H4222" i="1"/>
  <c r="H4221" i="1"/>
  <c r="H4220" i="1"/>
  <c r="H4219" i="1"/>
  <c r="H4218" i="1"/>
  <c r="H4217" i="1"/>
  <c r="H4216" i="1"/>
  <c r="H4215" i="1"/>
  <c r="H4214" i="1"/>
  <c r="H4213" i="1"/>
  <c r="H4212" i="1"/>
  <c r="H4211" i="1"/>
  <c r="H4210" i="1"/>
  <c r="H4209" i="1"/>
  <c r="H4208" i="1"/>
  <c r="H4207" i="1"/>
  <c r="H4206" i="1"/>
  <c r="H4205" i="1"/>
  <c r="H4204" i="1"/>
  <c r="H4203" i="1"/>
  <c r="H4202" i="1"/>
  <c r="H4201" i="1"/>
  <c r="H4200" i="1"/>
  <c r="H4199" i="1"/>
  <c r="H4198" i="1"/>
  <c r="H4197" i="1"/>
  <c r="H4196" i="1"/>
  <c r="H4195" i="1"/>
  <c r="H4194" i="1"/>
  <c r="H4193" i="1"/>
  <c r="H4192" i="1"/>
  <c r="H4191" i="1"/>
  <c r="H4190" i="1"/>
  <c r="H4189" i="1"/>
  <c r="H4188" i="1"/>
  <c r="H4187" i="1"/>
  <c r="H4186" i="1"/>
  <c r="H4185" i="1"/>
  <c r="H4184" i="1"/>
  <c r="H4183" i="1"/>
  <c r="H4182" i="1"/>
  <c r="H4181" i="1"/>
  <c r="H4180" i="1"/>
  <c r="H4179" i="1"/>
  <c r="H4178" i="1"/>
  <c r="H4177" i="1"/>
  <c r="H4176" i="1"/>
  <c r="H4175" i="1"/>
  <c r="H4174" i="1"/>
  <c r="H4173" i="1"/>
  <c r="H4172" i="1"/>
  <c r="H4171" i="1"/>
  <c r="H4170" i="1"/>
  <c r="H4169" i="1"/>
  <c r="H4168" i="1"/>
  <c r="H4167" i="1"/>
  <c r="H4166" i="1"/>
  <c r="H4165" i="1"/>
  <c r="H4164" i="1"/>
  <c r="H4163" i="1"/>
  <c r="H4162" i="1"/>
  <c r="H4161" i="1"/>
  <c r="H4160" i="1"/>
  <c r="H4159" i="1"/>
  <c r="H4158" i="1"/>
  <c r="H4157" i="1"/>
  <c r="H4156" i="1"/>
  <c r="H4155" i="1"/>
  <c r="H4154" i="1"/>
  <c r="H4153" i="1"/>
  <c r="H4152" i="1"/>
  <c r="H4151" i="1"/>
  <c r="H4150" i="1"/>
  <c r="H4149" i="1"/>
  <c r="H4148" i="1"/>
  <c r="H4147" i="1"/>
  <c r="H4146" i="1"/>
  <c r="H4145" i="1"/>
  <c r="H4144" i="1"/>
  <c r="H4143" i="1"/>
  <c r="H4142" i="1"/>
  <c r="H4141" i="1"/>
  <c r="H4140" i="1"/>
  <c r="H4139" i="1"/>
  <c r="H4138" i="1"/>
  <c r="H4137" i="1"/>
  <c r="H4136" i="1"/>
  <c r="H4135" i="1"/>
  <c r="H4134" i="1"/>
  <c r="H4133" i="1"/>
  <c r="H4132" i="1"/>
  <c r="H4131" i="1"/>
  <c r="H4130" i="1"/>
  <c r="H4129" i="1"/>
  <c r="H4128" i="1"/>
  <c r="H4127" i="1"/>
  <c r="H4126" i="1"/>
  <c r="H4125" i="1"/>
  <c r="H4124" i="1"/>
  <c r="H4123" i="1"/>
  <c r="H4122" i="1"/>
  <c r="H4121" i="1"/>
  <c r="H4120" i="1"/>
  <c r="H4119" i="1"/>
  <c r="H4118" i="1"/>
  <c r="H4117" i="1"/>
  <c r="H4116" i="1"/>
  <c r="H4115" i="1"/>
  <c r="H4114" i="1"/>
  <c r="H4113" i="1"/>
  <c r="H4112" i="1"/>
  <c r="H4111" i="1"/>
  <c r="H4110" i="1"/>
  <c r="H4109" i="1"/>
  <c r="H4108" i="1"/>
  <c r="H4107" i="1"/>
  <c r="H4106" i="1"/>
  <c r="H4105" i="1"/>
  <c r="H4104" i="1"/>
  <c r="H4103" i="1"/>
  <c r="H4102" i="1"/>
  <c r="H4101" i="1"/>
  <c r="H4100" i="1"/>
  <c r="H4099" i="1"/>
  <c r="H4098" i="1"/>
  <c r="H4097" i="1"/>
  <c r="H4096" i="1"/>
  <c r="H4095" i="1"/>
  <c r="H4094" i="1"/>
  <c r="H4093" i="1"/>
  <c r="H4092" i="1"/>
  <c r="H4091" i="1"/>
  <c r="H4090" i="1"/>
  <c r="H4089" i="1"/>
  <c r="H4088" i="1"/>
  <c r="H4087" i="1"/>
  <c r="H4086" i="1"/>
  <c r="H4085" i="1"/>
  <c r="H4084" i="1"/>
  <c r="H4083" i="1"/>
  <c r="H4082" i="1"/>
  <c r="H4081" i="1"/>
  <c r="H4080" i="1"/>
  <c r="H4079" i="1"/>
  <c r="H4078" i="1"/>
  <c r="H4077" i="1"/>
  <c r="H4076" i="1"/>
  <c r="H4075" i="1"/>
  <c r="H4074" i="1"/>
  <c r="H4073" i="1"/>
  <c r="H4072" i="1"/>
  <c r="H4071" i="1"/>
  <c r="H4070" i="1"/>
  <c r="H4069" i="1"/>
  <c r="H4068" i="1"/>
  <c r="H4067" i="1"/>
  <c r="H4066" i="1"/>
  <c r="H4065" i="1"/>
  <c r="H4064" i="1"/>
  <c r="H4063" i="1"/>
  <c r="H4062" i="1"/>
  <c r="H4061" i="1"/>
  <c r="H4060" i="1"/>
  <c r="H4059" i="1"/>
  <c r="H4058" i="1"/>
  <c r="H4057" i="1"/>
  <c r="H4056" i="1"/>
  <c r="H4055" i="1"/>
  <c r="H4054" i="1"/>
  <c r="H4053" i="1"/>
  <c r="H4052" i="1"/>
  <c r="H4051" i="1"/>
  <c r="H4050" i="1"/>
  <c r="H4049" i="1"/>
  <c r="H4048" i="1"/>
  <c r="H4047" i="1"/>
  <c r="H4046" i="1"/>
  <c r="H4045" i="1"/>
  <c r="H4044" i="1"/>
  <c r="H4043" i="1"/>
  <c r="H4042" i="1"/>
  <c r="H4041" i="1"/>
  <c r="H4040" i="1"/>
  <c r="H4039" i="1"/>
  <c r="H4038" i="1"/>
  <c r="H4037" i="1"/>
  <c r="H4036" i="1"/>
  <c r="H4035" i="1"/>
  <c r="H4034" i="1"/>
  <c r="H4033" i="1"/>
  <c r="H4032" i="1"/>
  <c r="H4031" i="1"/>
  <c r="H4030" i="1"/>
  <c r="H4029" i="1"/>
  <c r="H4028" i="1"/>
  <c r="H4027" i="1"/>
  <c r="H4026" i="1"/>
  <c r="H4025" i="1"/>
  <c r="H4024" i="1"/>
  <c r="H4023" i="1"/>
  <c r="H4022" i="1"/>
  <c r="H4021" i="1"/>
  <c r="H4020" i="1"/>
  <c r="H4019" i="1"/>
  <c r="H4018" i="1"/>
  <c r="H4017" i="1"/>
  <c r="H4016" i="1"/>
  <c r="H4015" i="1"/>
  <c r="H4014" i="1"/>
  <c r="H4013" i="1"/>
  <c r="H4012" i="1"/>
  <c r="H4011" i="1"/>
  <c r="H4010" i="1"/>
  <c r="H4009" i="1"/>
  <c r="H4008" i="1"/>
  <c r="H4007" i="1"/>
  <c r="H4006" i="1"/>
  <c r="H4005" i="1"/>
  <c r="H4004" i="1"/>
  <c r="H4003" i="1"/>
  <c r="H4002" i="1"/>
  <c r="H4001" i="1"/>
  <c r="H4000" i="1"/>
  <c r="H3999" i="1"/>
  <c r="H3998" i="1"/>
  <c r="H3997" i="1"/>
  <c r="H3996" i="1"/>
  <c r="H3995" i="1"/>
  <c r="H3994" i="1"/>
  <c r="H3993" i="1"/>
  <c r="H3992" i="1"/>
  <c r="H3991" i="1"/>
  <c r="H3990" i="1"/>
  <c r="H3989" i="1"/>
  <c r="H3988" i="1"/>
  <c r="H3987" i="1"/>
  <c r="H3986" i="1"/>
  <c r="H3985" i="1"/>
  <c r="H3984" i="1"/>
  <c r="H3983" i="1"/>
  <c r="H3982" i="1"/>
  <c r="H3981" i="1"/>
  <c r="H3980" i="1"/>
  <c r="H3979" i="1"/>
  <c r="H3978" i="1"/>
  <c r="H3977" i="1"/>
  <c r="H3976" i="1"/>
  <c r="H3975" i="1"/>
  <c r="H3974" i="1"/>
  <c r="H3973" i="1"/>
  <c r="H3972" i="1"/>
  <c r="H3971" i="1"/>
  <c r="H3970" i="1"/>
  <c r="H3969" i="1"/>
  <c r="H3968" i="1"/>
  <c r="H3967" i="1"/>
  <c r="H3966" i="1"/>
  <c r="H3965" i="1"/>
  <c r="H3964" i="1"/>
  <c r="H3963" i="1"/>
  <c r="H3962" i="1"/>
  <c r="H3961" i="1"/>
  <c r="H3960" i="1"/>
  <c r="H3959" i="1"/>
  <c r="H3958" i="1"/>
  <c r="H3957" i="1"/>
  <c r="H3956" i="1"/>
  <c r="H3955" i="1"/>
  <c r="H3954" i="1"/>
  <c r="H3953" i="1"/>
  <c r="H3952" i="1"/>
  <c r="H3951" i="1"/>
  <c r="H3950" i="1"/>
  <c r="H3949" i="1"/>
  <c r="H3948" i="1"/>
  <c r="H3947" i="1"/>
  <c r="H3946" i="1"/>
  <c r="H3945" i="1"/>
  <c r="H3944" i="1"/>
  <c r="H3943" i="1"/>
  <c r="H3942" i="1"/>
  <c r="H3941" i="1"/>
  <c r="H3940" i="1"/>
  <c r="H3939" i="1"/>
  <c r="H3938" i="1"/>
  <c r="H3937" i="1"/>
  <c r="H3936" i="1"/>
  <c r="H3935" i="1"/>
  <c r="H3934" i="1"/>
  <c r="H3933" i="1"/>
  <c r="H3932" i="1"/>
  <c r="H3931" i="1"/>
  <c r="H3930" i="1"/>
  <c r="H3929" i="1"/>
  <c r="H3928" i="1"/>
  <c r="H3927" i="1"/>
  <c r="H3926" i="1"/>
  <c r="H3925" i="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H3863" i="1"/>
  <c r="H3862" i="1"/>
  <c r="H3861" i="1"/>
  <c r="H3860" i="1"/>
  <c r="H3859" i="1"/>
  <c r="H3858" i="1"/>
  <c r="H3857" i="1"/>
  <c r="H3856" i="1"/>
  <c r="H3855" i="1"/>
  <c r="H3854" i="1"/>
  <c r="H3853" i="1"/>
  <c r="H3852" i="1"/>
  <c r="H3851" i="1"/>
  <c r="H3850" i="1"/>
  <c r="H3849" i="1"/>
  <c r="H3848" i="1"/>
  <c r="H3847" i="1"/>
  <c r="H3846" i="1"/>
  <c r="H3845" i="1"/>
  <c r="H3844" i="1"/>
  <c r="H3843" i="1"/>
  <c r="J3837" i="1"/>
  <c r="K3837" i="1" s="1"/>
  <c r="J3836" i="1"/>
  <c r="K3836" i="1" s="1"/>
  <c r="J3835" i="1"/>
  <c r="K3835" i="1" s="1"/>
  <c r="J3834" i="1"/>
  <c r="K3834" i="1" s="1"/>
  <c r="J3833" i="1"/>
  <c r="K3833" i="1" s="1"/>
  <c r="J3832" i="1"/>
  <c r="K3832" i="1" s="1"/>
  <c r="H3842" i="1"/>
  <c r="H3841" i="1"/>
  <c r="H3840" i="1"/>
  <c r="H3839" i="1"/>
  <c r="H3838" i="1"/>
  <c r="H3837" i="1"/>
  <c r="H3836" i="1"/>
  <c r="H3835" i="1"/>
  <c r="H3834" i="1"/>
  <c r="H3833" i="1"/>
  <c r="H3832" i="1"/>
  <c r="H3831" i="1"/>
  <c r="H3830" i="1"/>
  <c r="H3829" i="1"/>
  <c r="H3828" i="1"/>
  <c r="H3827" i="1"/>
  <c r="H3826" i="1"/>
  <c r="H3825" i="1"/>
  <c r="H3824" i="1"/>
  <c r="H3823" i="1"/>
  <c r="H3822" i="1"/>
  <c r="H3821" i="1"/>
  <c r="H3820" i="1"/>
  <c r="H3819" i="1"/>
  <c r="H3818" i="1"/>
  <c r="H3817" i="1"/>
  <c r="H3816" i="1"/>
  <c r="H3815" i="1"/>
  <c r="H3814" i="1"/>
  <c r="H3813" i="1"/>
  <c r="H3812" i="1"/>
  <c r="H3811" i="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H3684" i="1"/>
  <c r="H3683" i="1"/>
  <c r="H3682" i="1"/>
  <c r="H3681" i="1"/>
  <c r="H3680" i="1"/>
  <c r="H3679" i="1"/>
  <c r="H3678" i="1"/>
  <c r="H3677" i="1"/>
  <c r="H3676" i="1"/>
  <c r="H3675" i="1"/>
  <c r="H3674" i="1"/>
  <c r="H3673" i="1"/>
  <c r="H3672" i="1"/>
  <c r="H3671" i="1"/>
  <c r="H3670" i="1"/>
  <c r="H3669" i="1"/>
  <c r="H3668" i="1"/>
  <c r="H3667" i="1"/>
  <c r="H3666"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c r="H3572" i="1"/>
  <c r="H3571" i="1"/>
  <c r="H3570" i="1"/>
  <c r="H3569" i="1"/>
  <c r="H3568" i="1"/>
  <c r="H3567" i="1"/>
  <c r="H3566" i="1"/>
  <c r="H3565" i="1"/>
  <c r="H3564" i="1"/>
  <c r="H3563" i="1"/>
  <c r="H3562" i="1"/>
  <c r="H3561" i="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H3472" i="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5"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J3831" i="1"/>
  <c r="K3831" i="1" s="1"/>
  <c r="J3830" i="1"/>
  <c r="K3830" i="1" s="1"/>
  <c r="J3829" i="1"/>
  <c r="K3829" i="1" s="1"/>
  <c r="J3828" i="1"/>
  <c r="K3828" i="1" s="1"/>
  <c r="J3827" i="1"/>
  <c r="K3827" i="1" s="1"/>
  <c r="J3826" i="1"/>
  <c r="K3826" i="1" s="1"/>
  <c r="J3825" i="1"/>
  <c r="K3825" i="1" s="1"/>
  <c r="J3824" i="1"/>
  <c r="K3824" i="1" s="1"/>
  <c r="J3823" i="1"/>
  <c r="K3823" i="1" s="1"/>
  <c r="J3822" i="1"/>
  <c r="K3822" i="1" s="1"/>
  <c r="J3821" i="1"/>
  <c r="K3821" i="1" s="1"/>
  <c r="J3820" i="1"/>
  <c r="K3820" i="1" s="1"/>
  <c r="J3819" i="1"/>
  <c r="K3819" i="1" s="1"/>
  <c r="J3818" i="1"/>
  <c r="K3818" i="1" s="1"/>
  <c r="J3817" i="1"/>
  <c r="K3817" i="1" s="1"/>
  <c r="J3816" i="1"/>
  <c r="K3816" i="1" s="1"/>
  <c r="J3815" i="1"/>
  <c r="K3815" i="1" s="1"/>
  <c r="J3814" i="1"/>
  <c r="K3814" i="1" s="1"/>
  <c r="J3813" i="1"/>
  <c r="K3813" i="1" s="1"/>
  <c r="J3812" i="1"/>
  <c r="K3812" i="1" s="1"/>
  <c r="J3811" i="1"/>
  <c r="K3811" i="1" s="1"/>
  <c r="J3810" i="1"/>
  <c r="K3810" i="1" s="1"/>
  <c r="J3809" i="1"/>
  <c r="K3809" i="1" s="1"/>
  <c r="J3808" i="1"/>
  <c r="K3808" i="1" s="1"/>
  <c r="J3807" i="1"/>
  <c r="K3807" i="1" s="1"/>
  <c r="J3806" i="1"/>
  <c r="K3806" i="1" s="1"/>
  <c r="J3805" i="1"/>
  <c r="K3805" i="1" s="1"/>
  <c r="J3804" i="1"/>
  <c r="K3804" i="1" s="1"/>
  <c r="J3803" i="1"/>
  <c r="K3803" i="1" s="1"/>
  <c r="J3802" i="1"/>
  <c r="K3802" i="1" s="1"/>
  <c r="J3801" i="1"/>
  <c r="K3801" i="1" s="1"/>
  <c r="J3800" i="1"/>
  <c r="K3800" i="1" s="1"/>
  <c r="J3799" i="1"/>
  <c r="K3799" i="1" s="1"/>
  <c r="J3798" i="1"/>
  <c r="K3798" i="1" s="1"/>
  <c r="J3797" i="1"/>
  <c r="K3797" i="1" s="1"/>
  <c r="J3796" i="1"/>
  <c r="K3796" i="1" s="1"/>
  <c r="J3795" i="1"/>
  <c r="K3795" i="1" s="1"/>
  <c r="J3794" i="1"/>
  <c r="K3794" i="1" s="1"/>
  <c r="J3793" i="1"/>
  <c r="K3793" i="1" s="1"/>
  <c r="J3792" i="1"/>
  <c r="K3792" i="1" s="1"/>
  <c r="J3791" i="1"/>
  <c r="K3791" i="1" s="1"/>
  <c r="J3790" i="1"/>
  <c r="K3790" i="1" s="1"/>
  <c r="J3789" i="1"/>
  <c r="K3789" i="1" s="1"/>
  <c r="J3788" i="1"/>
  <c r="K3788" i="1" s="1"/>
  <c r="J3787" i="1"/>
  <c r="K3787" i="1" s="1"/>
  <c r="J3786" i="1"/>
  <c r="K3786" i="1" s="1"/>
  <c r="J3785" i="1"/>
  <c r="K3785" i="1" s="1"/>
  <c r="J3784" i="1"/>
  <c r="K3784" i="1" s="1"/>
  <c r="J3783" i="1"/>
  <c r="K3783" i="1" s="1"/>
  <c r="J3782" i="1"/>
  <c r="K3782" i="1" s="1"/>
  <c r="J3781" i="1"/>
  <c r="K3781" i="1" s="1"/>
  <c r="J3780" i="1"/>
  <c r="K3780" i="1" s="1"/>
  <c r="J3779" i="1"/>
  <c r="K3779" i="1" s="1"/>
  <c r="J3778" i="1"/>
  <c r="K3778" i="1" s="1"/>
  <c r="J3777" i="1"/>
  <c r="K3777" i="1" s="1"/>
  <c r="J3776" i="1"/>
  <c r="K3776" i="1" s="1"/>
  <c r="J3775" i="1"/>
  <c r="K3775" i="1" s="1"/>
  <c r="J3774" i="1"/>
  <c r="K3774" i="1" s="1"/>
  <c r="J3773" i="1"/>
  <c r="K3773" i="1" s="1"/>
  <c r="J3772" i="1"/>
  <c r="K3772" i="1" s="1"/>
  <c r="J3771" i="1"/>
  <c r="K3771" i="1" s="1"/>
  <c r="J3770" i="1"/>
  <c r="K3770" i="1" s="1"/>
  <c r="J3769" i="1"/>
  <c r="K3769" i="1" s="1"/>
  <c r="J3768" i="1"/>
  <c r="K3768" i="1" s="1"/>
  <c r="J3767" i="1"/>
  <c r="K3767" i="1" s="1"/>
  <c r="J3766" i="1"/>
  <c r="K3766" i="1" s="1"/>
  <c r="J3765" i="1"/>
  <c r="K3765" i="1" s="1"/>
  <c r="J3764" i="1"/>
  <c r="K3764" i="1" s="1"/>
  <c r="J3763" i="1"/>
  <c r="K3763" i="1" s="1"/>
  <c r="J3762" i="1"/>
  <c r="K3762" i="1" s="1"/>
  <c r="J3761" i="1"/>
  <c r="K3761" i="1" s="1"/>
  <c r="J3760" i="1"/>
  <c r="K3760" i="1" s="1"/>
  <c r="J3759" i="1"/>
  <c r="K3759" i="1" s="1"/>
  <c r="J3758" i="1"/>
  <c r="K3758" i="1" s="1"/>
  <c r="J3757" i="1"/>
  <c r="K3757" i="1" s="1"/>
  <c r="J3756" i="1"/>
  <c r="K3756" i="1" s="1"/>
  <c r="J3755" i="1"/>
  <c r="K3755" i="1" s="1"/>
  <c r="J3754" i="1"/>
  <c r="K3754" i="1" s="1"/>
  <c r="J3753" i="1"/>
  <c r="K3753" i="1" s="1"/>
  <c r="J3752" i="1"/>
  <c r="K3752" i="1" s="1"/>
  <c r="J3751" i="1"/>
  <c r="K3751" i="1" s="1"/>
  <c r="J3750" i="1"/>
  <c r="K3750" i="1" s="1"/>
  <c r="J3749" i="1"/>
  <c r="K3749" i="1" s="1"/>
  <c r="J3748" i="1"/>
  <c r="K3748" i="1" s="1"/>
  <c r="J3747" i="1"/>
  <c r="K3747" i="1" s="1"/>
  <c r="J3746" i="1"/>
  <c r="K3746" i="1" s="1"/>
  <c r="J3745" i="1"/>
  <c r="K3745" i="1" s="1"/>
  <c r="J3744" i="1"/>
  <c r="K3744" i="1" s="1"/>
  <c r="J3743" i="1"/>
  <c r="K3743" i="1" s="1"/>
  <c r="J3742" i="1"/>
  <c r="K3742" i="1" s="1"/>
  <c r="J3741" i="1"/>
  <c r="K3741" i="1" s="1"/>
  <c r="J3740" i="1"/>
  <c r="K3740" i="1" s="1"/>
  <c r="J3739" i="1"/>
  <c r="K3739" i="1" s="1"/>
  <c r="J3738" i="1"/>
  <c r="K3738" i="1" s="1"/>
  <c r="J3737" i="1"/>
  <c r="K3737" i="1" s="1"/>
  <c r="J3736" i="1"/>
  <c r="K3736" i="1" s="1"/>
  <c r="J3735" i="1"/>
  <c r="K3735" i="1" s="1"/>
  <c r="J3734" i="1"/>
  <c r="K3734" i="1" s="1"/>
  <c r="J3733" i="1"/>
  <c r="K3733" i="1" s="1"/>
  <c r="J3732" i="1"/>
  <c r="K3732" i="1" s="1"/>
  <c r="J3731" i="1"/>
  <c r="K3731" i="1" s="1"/>
  <c r="J3730" i="1"/>
  <c r="K3730" i="1" s="1"/>
  <c r="J3729" i="1"/>
  <c r="K3729" i="1" s="1"/>
  <c r="J3728" i="1"/>
  <c r="K3728" i="1" s="1"/>
  <c r="J3727" i="1"/>
  <c r="K3727" i="1" s="1"/>
  <c r="J3726" i="1"/>
  <c r="K3726" i="1" s="1"/>
  <c r="J3725" i="1"/>
  <c r="K3725" i="1" s="1"/>
  <c r="J3724" i="1"/>
  <c r="K3724" i="1" s="1"/>
  <c r="J3723" i="1"/>
  <c r="K3723" i="1" s="1"/>
  <c r="J3722" i="1"/>
  <c r="K3722" i="1" s="1"/>
  <c r="J3721" i="1"/>
  <c r="K3721" i="1" s="1"/>
  <c r="J3720" i="1"/>
  <c r="K3720" i="1" s="1"/>
  <c r="J3719" i="1"/>
  <c r="K3719" i="1" s="1"/>
  <c r="J3718" i="1"/>
  <c r="K3718" i="1" s="1"/>
  <c r="J3717" i="1"/>
  <c r="K3717" i="1" s="1"/>
  <c r="J3716" i="1"/>
  <c r="K3716" i="1" s="1"/>
  <c r="J3715" i="1"/>
  <c r="K3715" i="1" s="1"/>
  <c r="J3714" i="1"/>
  <c r="K3714" i="1" s="1"/>
  <c r="J3713" i="1"/>
  <c r="K3713" i="1" s="1"/>
  <c r="J3712" i="1"/>
  <c r="K3712" i="1" s="1"/>
  <c r="J3711" i="1"/>
  <c r="K3711" i="1" s="1"/>
  <c r="J3710" i="1"/>
  <c r="K3710" i="1" s="1"/>
  <c r="J3709" i="1"/>
  <c r="K3709" i="1" s="1"/>
  <c r="J3708" i="1"/>
  <c r="K3708" i="1" s="1"/>
  <c r="J3707" i="1"/>
  <c r="K3707" i="1" s="1"/>
  <c r="J3706" i="1"/>
  <c r="K3706" i="1" s="1"/>
  <c r="J3705" i="1"/>
  <c r="K3705" i="1" s="1"/>
  <c r="J3704" i="1"/>
  <c r="K3704" i="1" s="1"/>
  <c r="J3703" i="1"/>
  <c r="K3703" i="1" s="1"/>
  <c r="J3702" i="1"/>
  <c r="K3702" i="1" s="1"/>
  <c r="J3701" i="1"/>
  <c r="K3701" i="1" s="1"/>
  <c r="J3700" i="1"/>
  <c r="K3700" i="1" s="1"/>
  <c r="J3699" i="1"/>
  <c r="K3699" i="1" s="1"/>
  <c r="J3698" i="1"/>
  <c r="K3698" i="1" s="1"/>
  <c r="J3697" i="1"/>
  <c r="K3697" i="1" s="1"/>
  <c r="J3696" i="1"/>
  <c r="K3696" i="1" s="1"/>
  <c r="J3695" i="1"/>
  <c r="K3695" i="1" s="1"/>
  <c r="J3694" i="1"/>
  <c r="K3694" i="1" s="1"/>
  <c r="J3693" i="1"/>
  <c r="K3693" i="1" s="1"/>
  <c r="J3692" i="1"/>
  <c r="K3692" i="1" s="1"/>
  <c r="J3691" i="1"/>
  <c r="K3691" i="1" s="1"/>
  <c r="J3690" i="1"/>
  <c r="K3690" i="1" s="1"/>
  <c r="J3689" i="1"/>
  <c r="K3689" i="1" s="1"/>
  <c r="J3688" i="1"/>
  <c r="K3688" i="1" s="1"/>
  <c r="J3687" i="1"/>
  <c r="K3687" i="1" s="1"/>
  <c r="J3686" i="1"/>
  <c r="K3686" i="1" s="1"/>
  <c r="J3685" i="1"/>
  <c r="K3685" i="1" s="1"/>
  <c r="J3684" i="1"/>
  <c r="K3684" i="1" s="1"/>
  <c r="J3683" i="1"/>
  <c r="K3683" i="1" s="1"/>
  <c r="J3682" i="1"/>
  <c r="K3682" i="1" s="1"/>
  <c r="J3681" i="1"/>
  <c r="K3681" i="1" s="1"/>
  <c r="J3680" i="1"/>
  <c r="K3680" i="1" s="1"/>
  <c r="J3679" i="1"/>
  <c r="K3679" i="1" s="1"/>
  <c r="J3678" i="1"/>
  <c r="K3678" i="1" s="1"/>
  <c r="J3677" i="1"/>
  <c r="K3677" i="1" s="1"/>
  <c r="J3676" i="1"/>
  <c r="K3676" i="1" s="1"/>
  <c r="J3675" i="1"/>
  <c r="K3675" i="1" s="1"/>
  <c r="J3674" i="1"/>
  <c r="K3674" i="1" s="1"/>
  <c r="J3673" i="1"/>
  <c r="K3673" i="1" s="1"/>
  <c r="J3672" i="1"/>
  <c r="K3672" i="1" s="1"/>
  <c r="J3671" i="1"/>
  <c r="K3671" i="1" s="1"/>
  <c r="J3670" i="1"/>
  <c r="K3670" i="1" s="1"/>
  <c r="J3669" i="1"/>
  <c r="K3669" i="1" s="1"/>
  <c r="J3668" i="1"/>
  <c r="K3668" i="1" s="1"/>
  <c r="J3667" i="1"/>
  <c r="K3667" i="1" s="1"/>
  <c r="J3666" i="1"/>
  <c r="K3666" i="1" s="1"/>
  <c r="J3665" i="1"/>
  <c r="K3665" i="1" s="1"/>
  <c r="J3664" i="1"/>
  <c r="K3664" i="1" s="1"/>
  <c r="J3663" i="1"/>
  <c r="K3663" i="1" s="1"/>
  <c r="J3662" i="1"/>
  <c r="K3662" i="1" s="1"/>
  <c r="J3661" i="1"/>
  <c r="K3661" i="1" s="1"/>
  <c r="J3660" i="1"/>
  <c r="K3660" i="1" s="1"/>
  <c r="J3659" i="1"/>
  <c r="K3659" i="1" s="1"/>
  <c r="J3658" i="1"/>
  <c r="K3658" i="1" s="1"/>
  <c r="J3657" i="1"/>
  <c r="K3657" i="1" s="1"/>
  <c r="J3656" i="1"/>
  <c r="K3656" i="1" s="1"/>
  <c r="J3655" i="1"/>
  <c r="K3655" i="1" s="1"/>
  <c r="J3654" i="1"/>
  <c r="K3654" i="1" s="1"/>
  <c r="J3653" i="1"/>
  <c r="K3653" i="1" s="1"/>
  <c r="J3652" i="1"/>
  <c r="K3652" i="1" s="1"/>
  <c r="J3651" i="1"/>
  <c r="K3651" i="1" s="1"/>
  <c r="J3650" i="1"/>
  <c r="K3650" i="1" s="1"/>
  <c r="J3649" i="1"/>
  <c r="K3649" i="1" s="1"/>
  <c r="J3648" i="1"/>
  <c r="K3648" i="1" s="1"/>
  <c r="J3647" i="1"/>
  <c r="K3647" i="1" s="1"/>
  <c r="J3646" i="1"/>
  <c r="K3646" i="1" s="1"/>
  <c r="J3645" i="1"/>
  <c r="K3645" i="1" s="1"/>
  <c r="J3644" i="1"/>
  <c r="K3644" i="1" s="1"/>
  <c r="J3643" i="1"/>
  <c r="K3643" i="1" s="1"/>
  <c r="J3642" i="1"/>
  <c r="K3642" i="1" s="1"/>
  <c r="J3641" i="1"/>
  <c r="K3641" i="1" s="1"/>
  <c r="J3640" i="1"/>
  <c r="K3640" i="1" s="1"/>
  <c r="J3639" i="1"/>
  <c r="K3639" i="1" s="1"/>
  <c r="J3638" i="1"/>
  <c r="K3638" i="1" s="1"/>
  <c r="J3637" i="1"/>
  <c r="K3637" i="1" s="1"/>
  <c r="J3636" i="1"/>
  <c r="K3636" i="1" s="1"/>
  <c r="J3635" i="1"/>
  <c r="K3635" i="1" s="1"/>
  <c r="J3634" i="1"/>
  <c r="K3634" i="1" s="1"/>
  <c r="J3633" i="1"/>
  <c r="K3633" i="1" s="1"/>
  <c r="J3632" i="1"/>
  <c r="K3632" i="1" s="1"/>
  <c r="J3631" i="1"/>
  <c r="K3631" i="1" s="1"/>
  <c r="J3630" i="1"/>
  <c r="K3630" i="1" s="1"/>
  <c r="J3629" i="1"/>
  <c r="K3629" i="1" s="1"/>
  <c r="J3628" i="1"/>
  <c r="K3628" i="1" s="1"/>
  <c r="J3627" i="1"/>
  <c r="K3627" i="1" s="1"/>
  <c r="J3626" i="1"/>
  <c r="K3626" i="1" s="1"/>
  <c r="J3625" i="1"/>
  <c r="K3625" i="1" s="1"/>
  <c r="J3624" i="1"/>
  <c r="K3624" i="1" s="1"/>
  <c r="J3623" i="1"/>
  <c r="K3623" i="1" s="1"/>
  <c r="J3622" i="1"/>
  <c r="K3622" i="1" s="1"/>
  <c r="J3621" i="1"/>
  <c r="K3621" i="1" s="1"/>
  <c r="J3620" i="1"/>
  <c r="K3620" i="1" s="1"/>
  <c r="J3619" i="1"/>
  <c r="K3619" i="1" s="1"/>
  <c r="J3618" i="1"/>
  <c r="K3618" i="1" s="1"/>
  <c r="J3617" i="1"/>
  <c r="K3617" i="1" s="1"/>
  <c r="J3616" i="1"/>
  <c r="K3616" i="1" s="1"/>
  <c r="J3615" i="1"/>
  <c r="K3615" i="1" s="1"/>
  <c r="J3614" i="1"/>
  <c r="K3614" i="1" s="1"/>
  <c r="J3613" i="1"/>
  <c r="K3613" i="1" s="1"/>
  <c r="J3612" i="1"/>
  <c r="K3612" i="1" s="1"/>
  <c r="J3611" i="1"/>
  <c r="K3611" i="1" s="1"/>
  <c r="J3610" i="1"/>
  <c r="K3610" i="1" s="1"/>
  <c r="J3609" i="1"/>
  <c r="K3609" i="1" s="1"/>
  <c r="J3608" i="1"/>
  <c r="K3608" i="1" s="1"/>
  <c r="J3607" i="1"/>
  <c r="K3607" i="1" s="1"/>
  <c r="J3606" i="1"/>
  <c r="K3606" i="1" s="1"/>
  <c r="J3605" i="1"/>
  <c r="K3605" i="1" s="1"/>
  <c r="J3604" i="1"/>
  <c r="K3604" i="1" s="1"/>
  <c r="J3603" i="1"/>
  <c r="K3603" i="1" s="1"/>
  <c r="J3602" i="1"/>
  <c r="K3602" i="1" s="1"/>
  <c r="J3601" i="1"/>
  <c r="K3601" i="1" s="1"/>
  <c r="J3600" i="1"/>
  <c r="K3600" i="1" s="1"/>
  <c r="J3599" i="1"/>
  <c r="K3599" i="1" s="1"/>
  <c r="J3598" i="1"/>
  <c r="K3598" i="1" s="1"/>
  <c r="J3597" i="1"/>
  <c r="K3597" i="1" s="1"/>
  <c r="J3596" i="1"/>
  <c r="K3596" i="1" s="1"/>
  <c r="J3595" i="1"/>
  <c r="K3595" i="1" s="1"/>
  <c r="J3594" i="1"/>
  <c r="K3594" i="1" s="1"/>
  <c r="J3593" i="1"/>
  <c r="K3593" i="1" s="1"/>
  <c r="J3592" i="1"/>
  <c r="K3592" i="1" s="1"/>
  <c r="J3591" i="1"/>
  <c r="K3591" i="1" s="1"/>
  <c r="J3590" i="1"/>
  <c r="K3590" i="1" s="1"/>
  <c r="J3589" i="1"/>
  <c r="K3589" i="1" s="1"/>
  <c r="J3588" i="1"/>
  <c r="K3588" i="1" s="1"/>
  <c r="J3587" i="1"/>
  <c r="K3587" i="1" s="1"/>
  <c r="J3586" i="1"/>
  <c r="K3586" i="1" s="1"/>
  <c r="J3585" i="1"/>
  <c r="K3585" i="1" s="1"/>
  <c r="J3584" i="1"/>
  <c r="K3584" i="1" s="1"/>
  <c r="J3583" i="1"/>
  <c r="K3583" i="1" s="1"/>
  <c r="J3582" i="1"/>
  <c r="K3582" i="1" s="1"/>
  <c r="J3581" i="1"/>
  <c r="K3581" i="1" s="1"/>
  <c r="J3580" i="1"/>
  <c r="K3580" i="1" s="1"/>
  <c r="J3579" i="1"/>
  <c r="K3579" i="1" s="1"/>
  <c r="J3578" i="1"/>
  <c r="K3578" i="1" s="1"/>
  <c r="J3577" i="1"/>
  <c r="K3577" i="1" s="1"/>
  <c r="J3576" i="1"/>
  <c r="K3576" i="1" s="1"/>
  <c r="J3575" i="1"/>
  <c r="K3575" i="1" s="1"/>
  <c r="J3574" i="1"/>
  <c r="K3574" i="1" s="1"/>
  <c r="J3573" i="1"/>
  <c r="K3573" i="1" s="1"/>
  <c r="J3572" i="1"/>
  <c r="K3572" i="1" s="1"/>
  <c r="J3571" i="1"/>
  <c r="K3571" i="1" s="1"/>
  <c r="J3570" i="1"/>
  <c r="K3570" i="1" s="1"/>
  <c r="J3569" i="1"/>
  <c r="K3569" i="1" s="1"/>
  <c r="J3568" i="1"/>
  <c r="K3568" i="1" s="1"/>
  <c r="J3567" i="1"/>
  <c r="K3567" i="1" s="1"/>
  <c r="J3566" i="1"/>
  <c r="K3566" i="1" s="1"/>
  <c r="J3565" i="1"/>
  <c r="K3565" i="1" s="1"/>
  <c r="J3564" i="1"/>
  <c r="K3564" i="1" s="1"/>
  <c r="J3563" i="1"/>
  <c r="K3563" i="1" s="1"/>
  <c r="J3562" i="1"/>
  <c r="K3562" i="1" s="1"/>
  <c r="J3561" i="1"/>
  <c r="K3561" i="1" s="1"/>
  <c r="J3560" i="1"/>
  <c r="K3560" i="1" s="1"/>
  <c r="J3559" i="1"/>
  <c r="K3559" i="1" s="1"/>
  <c r="J3558" i="1"/>
  <c r="K3558" i="1" s="1"/>
  <c r="J3557" i="1"/>
  <c r="K3557" i="1" s="1"/>
  <c r="J3556" i="1"/>
  <c r="K3556" i="1" s="1"/>
  <c r="J3555" i="1"/>
  <c r="K3555" i="1" s="1"/>
  <c r="J3554" i="1"/>
  <c r="K3554" i="1" s="1"/>
  <c r="J3553" i="1"/>
  <c r="K3553" i="1" s="1"/>
  <c r="J3552" i="1"/>
  <c r="K3552" i="1" s="1"/>
  <c r="J3551" i="1"/>
  <c r="K3551" i="1" s="1"/>
  <c r="J3550" i="1"/>
  <c r="K3550" i="1" s="1"/>
  <c r="J3549" i="1"/>
  <c r="K3549" i="1" s="1"/>
  <c r="J3548" i="1"/>
  <c r="K3548" i="1" s="1"/>
  <c r="J3547" i="1"/>
  <c r="K3547" i="1" s="1"/>
  <c r="J3546" i="1"/>
  <c r="K3546" i="1" s="1"/>
  <c r="J3545" i="1"/>
  <c r="K3545" i="1" s="1"/>
  <c r="J3544" i="1"/>
  <c r="K3544" i="1" s="1"/>
  <c r="J3543" i="1"/>
  <c r="K3543" i="1" s="1"/>
  <c r="J3542" i="1"/>
  <c r="K3542" i="1" s="1"/>
  <c r="J3541" i="1"/>
  <c r="K3541" i="1" s="1"/>
  <c r="J3540" i="1"/>
  <c r="K3540" i="1" s="1"/>
  <c r="J3539" i="1"/>
  <c r="K3539" i="1" s="1"/>
  <c r="J3538" i="1"/>
  <c r="K3538" i="1" s="1"/>
  <c r="J3537" i="1"/>
  <c r="K3537" i="1" s="1"/>
  <c r="J3536" i="1"/>
  <c r="K3536" i="1" s="1"/>
  <c r="J3535" i="1"/>
  <c r="K3535" i="1" s="1"/>
  <c r="J3534" i="1"/>
  <c r="K3534" i="1" s="1"/>
  <c r="J3533" i="1"/>
  <c r="K3533" i="1" s="1"/>
  <c r="J3532" i="1"/>
  <c r="K3532" i="1" s="1"/>
  <c r="J3531" i="1"/>
  <c r="K3531" i="1" s="1"/>
  <c r="J3530" i="1"/>
  <c r="K3530" i="1" s="1"/>
  <c r="J3529" i="1"/>
  <c r="K3529" i="1" s="1"/>
  <c r="J3528" i="1"/>
  <c r="K3528" i="1" s="1"/>
  <c r="J3527" i="1"/>
  <c r="K3527" i="1" s="1"/>
  <c r="J3526" i="1"/>
  <c r="K3526" i="1" s="1"/>
  <c r="J3525" i="1"/>
  <c r="K3525" i="1" s="1"/>
  <c r="J3524" i="1"/>
  <c r="K3524" i="1" s="1"/>
  <c r="J3523" i="1"/>
  <c r="K3523" i="1" s="1"/>
  <c r="J3522" i="1"/>
  <c r="K3522" i="1" s="1"/>
  <c r="J3521" i="1"/>
  <c r="K3521" i="1" s="1"/>
  <c r="J3520" i="1"/>
  <c r="K3520" i="1" s="1"/>
  <c r="J3519" i="1"/>
  <c r="K3519" i="1" s="1"/>
  <c r="J3518" i="1"/>
  <c r="K3518" i="1" s="1"/>
  <c r="J3517" i="1"/>
  <c r="K3517" i="1" s="1"/>
  <c r="J3516" i="1"/>
  <c r="K3516" i="1" s="1"/>
  <c r="J3515" i="1"/>
  <c r="K3515" i="1" s="1"/>
  <c r="J3514" i="1"/>
  <c r="K3514" i="1" s="1"/>
  <c r="J3513" i="1"/>
  <c r="K3513" i="1" s="1"/>
  <c r="J3512" i="1"/>
  <c r="K3512" i="1" s="1"/>
  <c r="J3511" i="1"/>
  <c r="K3511" i="1" s="1"/>
  <c r="J3510" i="1"/>
  <c r="K3510" i="1" s="1"/>
  <c r="J3509" i="1"/>
  <c r="K3509" i="1" s="1"/>
  <c r="J3508" i="1"/>
  <c r="K3508" i="1" s="1"/>
  <c r="J3507" i="1"/>
  <c r="K3507" i="1" s="1"/>
  <c r="J3506" i="1"/>
  <c r="K3506" i="1" s="1"/>
  <c r="J3505" i="1"/>
  <c r="K3505" i="1" s="1"/>
  <c r="J3504" i="1"/>
  <c r="K3504" i="1" s="1"/>
  <c r="J3503" i="1"/>
  <c r="K3503" i="1" s="1"/>
  <c r="J3502" i="1"/>
  <c r="K3502" i="1" s="1"/>
  <c r="J3501" i="1"/>
  <c r="K3501" i="1" s="1"/>
  <c r="J3500" i="1"/>
  <c r="K3500" i="1" s="1"/>
  <c r="J3499" i="1"/>
  <c r="K3499" i="1" s="1"/>
  <c r="J3498" i="1"/>
  <c r="K3498" i="1" s="1"/>
  <c r="J3497" i="1"/>
  <c r="K3497" i="1" s="1"/>
  <c r="J3496" i="1"/>
  <c r="K3496" i="1" s="1"/>
  <c r="J3495" i="1"/>
  <c r="K3495" i="1" s="1"/>
  <c r="J3494" i="1"/>
  <c r="K3494" i="1" s="1"/>
  <c r="J3493" i="1"/>
  <c r="K3493" i="1" s="1"/>
  <c r="J3492" i="1"/>
  <c r="K3492" i="1" s="1"/>
  <c r="J3491" i="1"/>
  <c r="K3491" i="1" s="1"/>
  <c r="J3490" i="1"/>
  <c r="K3490" i="1" s="1"/>
  <c r="J3489" i="1"/>
  <c r="K3489" i="1" s="1"/>
  <c r="J3488" i="1"/>
  <c r="K3488" i="1" s="1"/>
  <c r="J3487" i="1"/>
  <c r="K3487" i="1" s="1"/>
  <c r="J3486" i="1"/>
  <c r="K3486" i="1" s="1"/>
  <c r="J3485" i="1"/>
  <c r="K3485" i="1" s="1"/>
  <c r="J3484" i="1"/>
  <c r="K3484" i="1" s="1"/>
  <c r="J3483" i="1"/>
  <c r="K3483" i="1" s="1"/>
  <c r="J3482" i="1"/>
  <c r="K3482" i="1" s="1"/>
  <c r="J3481" i="1"/>
  <c r="K3481" i="1" s="1"/>
  <c r="J3480" i="1"/>
  <c r="K3480" i="1" s="1"/>
  <c r="J3479" i="1"/>
  <c r="K3479" i="1" s="1"/>
  <c r="J3478" i="1"/>
  <c r="K3478" i="1" s="1"/>
  <c r="J3477" i="1"/>
  <c r="K3477" i="1" s="1"/>
  <c r="J3476" i="1"/>
  <c r="K3476" i="1" s="1"/>
  <c r="J3475" i="1"/>
  <c r="K3475" i="1" s="1"/>
  <c r="J3474" i="1"/>
  <c r="K3474" i="1" s="1"/>
  <c r="J3473" i="1"/>
  <c r="K3473" i="1" s="1"/>
  <c r="J3472" i="1"/>
  <c r="K3472" i="1" s="1"/>
  <c r="J3471" i="1"/>
  <c r="K3471" i="1" s="1"/>
  <c r="J3470" i="1"/>
  <c r="K3470" i="1" s="1"/>
  <c r="J3469" i="1"/>
  <c r="K3469" i="1" s="1"/>
  <c r="J3468" i="1"/>
  <c r="K3468" i="1" s="1"/>
  <c r="J3467" i="1"/>
  <c r="K3467" i="1" s="1"/>
  <c r="J3466" i="1"/>
  <c r="K3466" i="1" s="1"/>
  <c r="J3465" i="1"/>
  <c r="K3465" i="1" s="1"/>
  <c r="J3464" i="1"/>
  <c r="K3464" i="1" s="1"/>
  <c r="J3463" i="1"/>
  <c r="K3463" i="1" s="1"/>
  <c r="J3462" i="1"/>
  <c r="K3462" i="1" s="1"/>
  <c r="J3461" i="1"/>
  <c r="K3461" i="1" s="1"/>
  <c r="J3460" i="1"/>
  <c r="K3460" i="1" s="1"/>
  <c r="J3459" i="1"/>
  <c r="K3459" i="1" s="1"/>
  <c r="J3458" i="1"/>
  <c r="K3458" i="1" s="1"/>
  <c r="J3457" i="1"/>
  <c r="K3457" i="1" s="1"/>
  <c r="J3456" i="1"/>
  <c r="K3456" i="1" s="1"/>
  <c r="J3455" i="1"/>
  <c r="K3455" i="1" s="1"/>
  <c r="J3454" i="1"/>
  <c r="K3454" i="1" s="1"/>
  <c r="J3453" i="1"/>
  <c r="K3453" i="1" s="1"/>
  <c r="E123" i="1"/>
  <c r="N5074" i="1"/>
  <c r="Q5074" i="1" s="1"/>
  <c r="N4549" i="1"/>
  <c r="Q4549" i="1" s="1"/>
  <c r="AC141" i="1"/>
  <c r="AD141" i="1" s="1"/>
  <c r="Q8476" i="1"/>
  <c r="Q8202" i="1"/>
  <c r="Q7836" i="1"/>
  <c r="AD138" i="1"/>
  <c r="Q1262" i="1"/>
  <c r="AC142" i="1"/>
  <c r="X158" i="1" l="1"/>
  <c r="V158" i="1"/>
  <c r="AD144" i="1"/>
  <c r="AD145" i="1"/>
  <c r="AD146" i="1"/>
  <c r="AD139" i="1"/>
  <c r="Q8932" i="1"/>
  <c r="X153" i="1"/>
  <c r="Q8567" i="1"/>
  <c r="V152" i="1" s="1"/>
  <c r="X152" i="1"/>
  <c r="AD131" i="1"/>
  <c r="AD132" i="1"/>
  <c r="AD149" i="1"/>
  <c r="AD142" i="1"/>
  <c r="X127" i="1"/>
  <c r="AC99" i="1"/>
  <c r="AD98" i="1"/>
  <c r="AC97" i="1"/>
  <c r="K100" i="1" s="1"/>
  <c r="AD129" i="1"/>
  <c r="AD137" i="1"/>
  <c r="AD154" i="1"/>
  <c r="AD143" i="1"/>
  <c r="D25" i="1"/>
  <c r="AA81" i="1" s="1"/>
  <c r="AD151" i="1"/>
  <c r="X130" i="1"/>
  <c r="X150" i="1"/>
  <c r="X151" i="1"/>
  <c r="AD135" i="1"/>
  <c r="AE100" i="1"/>
  <c r="V129" i="1"/>
  <c r="V133" i="1"/>
  <c r="V150" i="1"/>
  <c r="X131" i="1"/>
  <c r="V127" i="1"/>
  <c r="V135" i="1"/>
  <c r="V147" i="1"/>
  <c r="V146" i="1"/>
  <c r="X145" i="1"/>
  <c r="X142" i="1"/>
  <c r="Q896" i="1"/>
  <c r="V131" i="1" s="1"/>
  <c r="AD140" i="1"/>
  <c r="X136" i="1"/>
  <c r="V149" i="1"/>
  <c r="V145" i="1"/>
  <c r="X143" i="1"/>
  <c r="V141" i="1"/>
  <c r="V130" i="1"/>
  <c r="V144" i="1"/>
  <c r="AD148" i="1"/>
  <c r="X133" i="1"/>
  <c r="V136" i="1"/>
  <c r="V139" i="1"/>
  <c r="Q4916" i="1"/>
  <c r="V142" i="1" s="1"/>
  <c r="Q5286" i="1"/>
  <c r="V143" i="1" s="1"/>
  <c r="Q2323" i="1"/>
  <c r="V134" i="1" s="1"/>
  <c r="X139" i="1"/>
  <c r="X148" i="1"/>
  <c r="X140" i="1"/>
  <c r="V132" i="1"/>
  <c r="AD152" i="1"/>
  <c r="X147" i="1"/>
  <c r="X134" i="1"/>
  <c r="V148" i="1"/>
  <c r="X138" i="1"/>
  <c r="X132" i="1"/>
  <c r="X135" i="1"/>
  <c r="X149" i="1"/>
  <c r="X146" i="1"/>
  <c r="X137" i="1"/>
  <c r="X141" i="1"/>
  <c r="X144" i="1"/>
  <c r="X129" i="1"/>
  <c r="V140" i="1"/>
  <c r="AD133" i="1"/>
  <c r="AD134" i="1"/>
  <c r="V137" i="1"/>
  <c r="AD136" i="1"/>
  <c r="AB125" i="1"/>
  <c r="AD130" i="1"/>
  <c r="AD147" i="1"/>
  <c r="V138" i="1"/>
  <c r="V151" i="1"/>
  <c r="V153" i="1"/>
  <c r="AA155" i="1" l="1"/>
  <c r="AA156" i="1"/>
  <c r="AA140" i="1"/>
  <c r="AA149" i="1"/>
  <c r="AA138" i="1"/>
  <c r="AA153" i="1"/>
  <c r="AA133" i="1"/>
  <c r="AA143" i="1"/>
  <c r="AA142" i="1"/>
  <c r="AA146" i="1"/>
  <c r="AA151" i="1"/>
  <c r="AA137" i="1"/>
  <c r="AA139" i="1"/>
  <c r="AA144" i="1"/>
  <c r="AA145" i="1"/>
  <c r="AA148" i="1"/>
  <c r="AA132" i="1"/>
  <c r="AA134" i="1"/>
  <c r="AA136" i="1"/>
  <c r="AA130" i="1"/>
  <c r="AA152" i="1"/>
  <c r="AA131" i="1"/>
  <c r="AA150" i="1"/>
  <c r="AA154" i="1"/>
  <c r="AA147" i="1"/>
  <c r="AA141" i="1"/>
  <c r="AA135" i="1"/>
  <c r="AA129" i="1"/>
  <c r="AB81" i="1"/>
  <c r="AB82" i="1" s="1"/>
  <c r="E93" i="1"/>
  <c r="AD153" i="1"/>
  <c r="F25" i="1"/>
  <c r="AB103" i="1" l="1"/>
  <c r="AB107" i="1" s="1"/>
  <c r="AB104" i="1" l="1"/>
  <c r="AB106" i="1" s="1"/>
  <c r="AB108" i="1" s="1"/>
  <c r="AB109" i="1" s="1"/>
  <c r="D68" i="1" s="1"/>
  <c r="AD109" i="1" l="1"/>
  <c r="D6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Ubaud Cyril</author>
    <author>Freudiger Christian (DT)</author>
  </authors>
  <commentList>
    <comment ref="C6" authorId="0" shapeId="0" xr:uid="{00000000-0006-0000-0000-000001000000}">
      <text>
        <r>
          <rPr>
            <sz val="9"/>
            <color indexed="81"/>
            <rFont val="Tahoma"/>
            <family val="2"/>
          </rPr>
          <t xml:space="preserve">Chercher le numéro à 7à 9 chiffres sur www.ge.ch/egid </t>
        </r>
      </text>
    </comment>
    <comment ref="C12" authorId="1" shapeId="0" xr:uid="{00000000-0006-0000-0000-000002000000}">
      <text>
        <r>
          <rPr>
            <b/>
            <sz val="9"/>
            <color indexed="81"/>
            <rFont val="Tahoma"/>
            <family val="2"/>
          </rPr>
          <t>Seulement si le bâtiment a fait l'objet d'une Visite-Villa Eco21</t>
        </r>
      </text>
    </comment>
    <comment ref="C13" authorId="0" shapeId="0" xr:uid="{00000000-0006-0000-0000-000003000000}">
      <text>
        <r>
          <rPr>
            <sz val="9"/>
            <color indexed="81"/>
            <rFont val="Tahoma"/>
            <family val="2"/>
          </rPr>
          <t xml:space="preserve">Le bâtiment est voué à une démolition ou rénovation lourde prochaine (indiquer n° d'autorisation).
La communication de l’indice de dépense de chaleur n’est pas exigée en raison de la présence d’installations de chauffage individuelles
</t>
        </r>
      </text>
    </comment>
    <comment ref="C23" authorId="0" shapeId="0" xr:uid="{00000000-0006-0000-0000-000004000000}">
      <text>
        <r>
          <rPr>
            <sz val="9"/>
            <color indexed="81"/>
            <rFont val="Tahoma"/>
            <family val="2"/>
          </rPr>
          <t>La SRE doit être dûment justifiée par un document détaillé (voir ge.ch aide au calcul de la SRE)</t>
        </r>
      </text>
    </comment>
    <comment ref="C39" authorId="0" shapeId="0" xr:uid="{00000000-0006-0000-0000-000005000000}">
      <text>
        <r>
          <rPr>
            <sz val="9"/>
            <color indexed="81"/>
            <rFont val="Tahoma"/>
            <family val="2"/>
          </rPr>
          <t>Indiquer non-comprise si la consommation d'énergie pour la production d'ECS est inconnue (elle sera alors estimée selon la norme) – e.g. chauffe-eau électrique sans compteur</t>
        </r>
      </text>
    </comment>
    <comment ref="C42" authorId="0" shapeId="0" xr:uid="{00000000-0006-0000-0000-000006000000}">
      <text>
        <r>
          <rPr>
            <sz val="9"/>
            <color indexed="81"/>
            <rFont val="Tahoma"/>
            <family val="2"/>
          </rPr>
          <t>Doivent figurer la TOTALITE des consommations pour la zone correspondant à la surface de référence définie plus haut</t>
        </r>
      </text>
    </comment>
    <comment ref="C63" authorId="0" shapeId="0" xr:uid="{00000000-0006-0000-0000-000007000000}">
      <text>
        <r>
          <rPr>
            <sz val="9"/>
            <color indexed="81"/>
            <rFont val="Tahoma"/>
            <family val="2"/>
          </rPr>
          <t xml:space="preserve">La période de calcul est en principe d'une année, plus ou moins 4 mois
</t>
        </r>
      </text>
    </comment>
    <comment ref="C65" authorId="0" shapeId="0" xr:uid="{00000000-0006-0000-0000-000008000000}">
      <text>
        <r>
          <rPr>
            <sz val="9"/>
            <color indexed="81"/>
            <rFont val="Tahoma"/>
            <family val="2"/>
          </rPr>
          <t>L'année de la date de fin de période définit l'année de l'IDC
e.g. pour une période du 1.1.20 au 31.12.20 : IDC 2020
e.g. pour une période du 1.1.20 au 1.1.21 : IDC 2021</t>
        </r>
      </text>
    </comment>
  </commentList>
</comments>
</file>

<file path=xl/sharedStrings.xml><?xml version="1.0" encoding="utf-8"?>
<sst xmlns="http://schemas.openxmlformats.org/spreadsheetml/2006/main" count="361" uniqueCount="253">
  <si>
    <t>[°C]</t>
  </si>
  <si>
    <t>[MJ]</t>
  </si>
  <si>
    <t>[-]</t>
  </si>
  <si>
    <t>[MJ/unité]</t>
  </si>
  <si>
    <t>[m²]</t>
  </si>
  <si>
    <t>[MJ/m²]</t>
  </si>
  <si>
    <t>[kg]</t>
  </si>
  <si>
    <t>Agent énergétique</t>
  </si>
  <si>
    <t>[Kd]</t>
  </si>
  <si>
    <t>PCS</t>
  </si>
  <si>
    <t>CAD</t>
  </si>
  <si>
    <t>Electricité</t>
  </si>
  <si>
    <t>Bois</t>
  </si>
  <si>
    <t>pellets</t>
  </si>
  <si>
    <r>
      <t>q</t>
    </r>
    <r>
      <rPr>
        <sz val="10"/>
        <rFont val="Arial"/>
        <family val="2"/>
      </rPr>
      <t>o</t>
    </r>
  </si>
  <si>
    <t>température de consigne</t>
  </si>
  <si>
    <t>température extérieure mesurée</t>
  </si>
  <si>
    <t>température extérieure de référence (SIA 2028)</t>
  </si>
  <si>
    <t>pouvoir calorifique supérieur</t>
  </si>
  <si>
    <r>
      <t>E</t>
    </r>
    <r>
      <rPr>
        <vertAlign val="subscript"/>
        <sz val="10"/>
        <rFont val="Arial"/>
        <family val="2"/>
      </rPr>
      <t>f</t>
    </r>
  </si>
  <si>
    <t>consommation nette, énergie finale</t>
  </si>
  <si>
    <t>Gaz naturel</t>
  </si>
  <si>
    <t>[%]</t>
  </si>
  <si>
    <r>
      <t>E</t>
    </r>
    <r>
      <rPr>
        <vertAlign val="subscript"/>
        <sz val="10"/>
        <rFont val="Arial"/>
        <family val="2"/>
      </rPr>
      <t>f ECS</t>
    </r>
  </si>
  <si>
    <t>plaquettes</t>
  </si>
  <si>
    <t>fraction utile production ECS (SIA 380/1 tableau 27)</t>
  </si>
  <si>
    <t>fraction utile distribution et maintien ECS (SIA 380/1 tableau 28)</t>
  </si>
  <si>
    <t>[lt]</t>
  </si>
  <si>
    <t>[m³]</t>
  </si>
  <si>
    <t>[kWh]</t>
  </si>
  <si>
    <t>direct</t>
  </si>
  <si>
    <r>
      <t>E</t>
    </r>
    <r>
      <rPr>
        <vertAlign val="subscript"/>
        <sz val="10"/>
        <rFont val="Arial"/>
        <family val="2"/>
      </rPr>
      <t>h</t>
    </r>
  </si>
  <si>
    <r>
      <t>E</t>
    </r>
    <r>
      <rPr>
        <vertAlign val="subscript"/>
        <sz val="10"/>
        <rFont val="Arial"/>
        <family val="2"/>
      </rPr>
      <t>ww</t>
    </r>
  </si>
  <si>
    <t>T de non chauffage</t>
  </si>
  <si>
    <r>
      <t>q</t>
    </r>
    <r>
      <rPr>
        <sz val="10"/>
        <rFont val="Arial"/>
        <family val="2"/>
      </rPr>
      <t>u</t>
    </r>
  </si>
  <si>
    <t>part pour la production d'ECS</t>
  </si>
  <si>
    <r>
      <t>E</t>
    </r>
    <r>
      <rPr>
        <vertAlign val="subscript"/>
        <sz val="10"/>
        <rFont val="Arial"/>
        <family val="2"/>
      </rPr>
      <t>h</t>
    </r>
    <r>
      <rPr>
        <sz val="10"/>
        <rFont val="Arial"/>
        <family val="2"/>
      </rPr>
      <t xml:space="preserve"> + E</t>
    </r>
    <r>
      <rPr>
        <vertAlign val="subscript"/>
        <sz val="10"/>
        <rFont val="Arial"/>
        <family val="2"/>
      </rPr>
      <t>ww</t>
    </r>
  </si>
  <si>
    <t>part pour le chauffage, avant correction</t>
  </si>
  <si>
    <t>[MJ/a]</t>
  </si>
  <si>
    <t>[MJ/m²a]</t>
  </si>
  <si>
    <t>[stère]</t>
  </si>
  <si>
    <t>PCI</t>
  </si>
  <si>
    <t>Autre</t>
  </si>
  <si>
    <t>à</t>
  </si>
  <si>
    <t>justifier</t>
  </si>
  <si>
    <t>réf: cahier technique SIA 2031, annexe D (normative)</t>
  </si>
  <si>
    <t>facteur de pondération</t>
  </si>
  <si>
    <t>Date</t>
  </si>
  <si>
    <t>chauff</t>
  </si>
  <si>
    <t>DJ ref</t>
  </si>
  <si>
    <t>[ddd]</t>
  </si>
  <si>
    <t xml:space="preserve"> [aaaa]</t>
  </si>
  <si>
    <t>[0;1]</t>
  </si>
  <si>
    <t>Sélect</t>
  </si>
  <si>
    <t>[jours]</t>
  </si>
  <si>
    <t>DJ réels</t>
  </si>
  <si>
    <t>*</t>
  </si>
  <si>
    <t>**</t>
  </si>
  <si>
    <r>
      <t>q</t>
    </r>
    <r>
      <rPr>
        <sz val="10"/>
        <rFont val="Arial"/>
        <family val="2"/>
      </rPr>
      <t>e,ref*</t>
    </r>
  </si>
  <si>
    <r>
      <t>q</t>
    </r>
    <r>
      <rPr>
        <sz val="10"/>
        <rFont val="Arial"/>
        <family val="2"/>
      </rPr>
      <t>e**</t>
    </r>
  </si>
  <si>
    <t>période</t>
  </si>
  <si>
    <t>Jour</t>
  </si>
  <si>
    <t>Année</t>
  </si>
  <si>
    <t>Listes de sélection</t>
  </si>
  <si>
    <r>
      <t>Estimation part pour production ECS : E</t>
    </r>
    <r>
      <rPr>
        <vertAlign val="subscript"/>
        <sz val="10"/>
        <rFont val="Arial"/>
        <family val="2"/>
      </rPr>
      <t>f ECS</t>
    </r>
  </si>
  <si>
    <t>peter gallinelli / leea / hepia / sept 2010</t>
  </si>
  <si>
    <t>ECS</t>
  </si>
  <si>
    <t>Valeurs par défaut</t>
  </si>
  <si>
    <t>Calculs</t>
  </si>
  <si>
    <t>Quantité exportée</t>
  </si>
  <si>
    <t>administration</t>
  </si>
  <si>
    <t>écoles</t>
  </si>
  <si>
    <t>commerce</t>
  </si>
  <si>
    <t>restauration</t>
  </si>
  <si>
    <t>lieux de rassemblement</t>
  </si>
  <si>
    <t>hôpitaux</t>
  </si>
  <si>
    <t>industrie</t>
  </si>
  <si>
    <t>dépôts</t>
  </si>
  <si>
    <t>installations sportives</t>
  </si>
  <si>
    <t>piscines couvertes</t>
  </si>
  <si>
    <t>Indice de dépense de chaleur IDC =</t>
  </si>
  <si>
    <t>à masquer</t>
  </si>
  <si>
    <t>voir fichier &gt;&gt; calcul_DJ_sia381_3_3.xls</t>
  </si>
  <si>
    <t>calcul d'interpolation selon moyennes mensuelles</t>
  </si>
  <si>
    <t>Genève Cointrin Météosuisse</t>
  </si>
  <si>
    <t>voir fichier &gt;&gt; geneve20062009.txt</t>
  </si>
  <si>
    <t>Année de référence</t>
  </si>
  <si>
    <t>Mesures réélles</t>
  </si>
  <si>
    <t>Données météo journalières Genève</t>
  </si>
  <si>
    <t>peter.gallinelli@leea.ch</t>
  </si>
  <si>
    <t>** hêtre, chêne, … ~400 [kg/stère]</t>
  </si>
  <si>
    <t>*** sapin, peuplier, … ~280 [kg/stère]</t>
  </si>
  <si>
    <t>Indice après correction climatique et période de relevé</t>
  </si>
  <si>
    <t>Energie primaire fournie =</t>
  </si>
  <si>
    <t>Mazout extra-léger</t>
  </si>
  <si>
    <t>en bûches</t>
  </si>
  <si>
    <t>dur**</t>
  </si>
  <si>
    <t>tendre***</t>
  </si>
  <si>
    <t>Stock début période</t>
  </si>
  <si>
    <t>Stock fin période</t>
  </si>
  <si>
    <t>[jj.mm.aaaa]</t>
  </si>
  <si>
    <t>habitat collectif</t>
  </si>
  <si>
    <t>Jours</t>
  </si>
  <si>
    <t>min</t>
  </si>
  <si>
    <t>max</t>
  </si>
  <si>
    <t>Contrôle durée</t>
  </si>
  <si>
    <t>Tolérance [jours]</t>
  </si>
  <si>
    <t>messages</t>
  </si>
  <si>
    <t xml:space="preserve">(voir </t>
  </si>
  <si>
    <t>PAC: DD</t>
  </si>
  <si>
    <t>DJ 2006</t>
  </si>
  <si>
    <t>DJ 2007</t>
  </si>
  <si>
    <t>DJ 2008</t>
  </si>
  <si>
    <t>DJ 2009</t>
  </si>
  <si>
    <t>DJ 2010</t>
  </si>
  <si>
    <t>JCH</t>
  </si>
  <si>
    <t>DJ réf</t>
  </si>
  <si>
    <t>historique:</t>
  </si>
  <si>
    <t>08.10.2010 : màj données météo</t>
  </si>
  <si>
    <t>12.11.2010 : màj données météo</t>
  </si>
  <si>
    <t>12.1.2011 : màj météo + cat villa</t>
  </si>
  <si>
    <t>habitat individuel</t>
  </si>
  <si>
    <t>Période de relevé (année ou multiple entier +/- 1 mois)</t>
  </si>
  <si>
    <t>Erreur : somme % surfaces doit etre = 100%</t>
  </si>
  <si>
    <t>Erreur : Habitat individuel ne peut être mélangé avec d'autres affectaitons (choisir 100%).</t>
  </si>
  <si>
    <t>[MJ/(m²a)]</t>
  </si>
  <si>
    <t>[kWh/(m²a)]</t>
  </si>
  <si>
    <t>[j]</t>
  </si>
  <si>
    <t>Quantité livrée / Consommation durant la période</t>
  </si>
  <si>
    <r>
      <t>Relevés de consommation</t>
    </r>
    <r>
      <rPr>
        <sz val="10"/>
        <rFont val="Arial"/>
        <family val="2"/>
      </rPr>
      <t xml:space="preserve"> ***</t>
    </r>
  </si>
  <si>
    <t>ATTENTION : la durée de relevé est non-valide pour le calcul de l'IDC moyen (doit être de 3 ans)</t>
  </si>
  <si>
    <t>Concessionnaire (Tampon ou logo)</t>
  </si>
  <si>
    <t xml:space="preserve">Date et signature : </t>
  </si>
  <si>
    <t>Validation:</t>
  </si>
  <si>
    <t>DJ réel</t>
  </si>
  <si>
    <t>DJ 2011</t>
  </si>
  <si>
    <t>DJ 2012</t>
  </si>
  <si>
    <t>tarifé</t>
  </si>
  <si>
    <t>réparti</t>
  </si>
  <si>
    <t>IDC</t>
  </si>
  <si>
    <t>Par sa signature, le concessionnaire atteste de la qualité</t>
  </si>
  <si>
    <t>des informations introduites sur la  feuille de calcul</t>
  </si>
  <si>
    <t>atteste que les informations ont été enregistrées</t>
  </si>
  <si>
    <t>non-valide</t>
  </si>
  <si>
    <t>provisoire 1ère année</t>
  </si>
  <si>
    <t>provisoire 2ème année</t>
  </si>
  <si>
    <t>3 ans</t>
  </si>
  <si>
    <t>20.04.2012: mise en forme, facteurs conversionn CAD</t>
  </si>
  <si>
    <t>[m³]****</t>
  </si>
  <si>
    <t>avant*****</t>
  </si>
  <si>
    <t>après*****</t>
  </si>
  <si>
    <t>***** date demande définitive en autorisation de construire avant/après 5 août 2010</t>
  </si>
  <si>
    <t>**** 1m³ de pellets = 660 kg</t>
  </si>
  <si>
    <t>2006 - 2012</t>
  </si>
  <si>
    <t>Office cantonal de l'énergie (OCEN)</t>
  </si>
  <si>
    <t>DJ 2013</t>
  </si>
  <si>
    <t>DJ 2014</t>
  </si>
  <si>
    <t>DJ 2015</t>
  </si>
  <si>
    <t>07.07.2015: màj données métèo</t>
  </si>
  <si>
    <t>21.07.2015: màj données métèo depuis 1998</t>
  </si>
  <si>
    <t>DJ 1998</t>
  </si>
  <si>
    <t>DJ 1999</t>
  </si>
  <si>
    <t>DJ 2000</t>
  </si>
  <si>
    <t>DJ 2001</t>
  </si>
  <si>
    <t>DJ 2002</t>
  </si>
  <si>
    <t>DJ 2003</t>
  </si>
  <si>
    <t>DJ 2004</t>
  </si>
  <si>
    <t>DJ 2005</t>
  </si>
  <si>
    <t>14.01.2016: màj données météo jusqu'au 11.01.2016</t>
  </si>
  <si>
    <t>Par sa signature, le représentant de l'OCEN</t>
  </si>
  <si>
    <t>13.07.2016: màj données météo jusqu'au 11.07.2016</t>
  </si>
  <si>
    <t>DJ 2016</t>
  </si>
  <si>
    <t>DJ 2017</t>
  </si>
  <si>
    <t>DJ 2018</t>
  </si>
  <si>
    <t>DJ 2019</t>
  </si>
  <si>
    <t>Tm-ref</t>
  </si>
  <si>
    <t>Tm-année</t>
  </si>
  <si>
    <t>dT</t>
  </si>
  <si>
    <t>Dja/Djref</t>
  </si>
  <si>
    <t>GAZOUT</t>
  </si>
  <si>
    <t>Mot de passe protection</t>
  </si>
  <si>
    <t>DJ 2020</t>
  </si>
  <si>
    <t>ERREUR : durée de relevé invalide (tolérance = année entière +- 4 mois)</t>
  </si>
  <si>
    <r>
      <t>La durée de relevé est valide pour le calcul du pré-IDC 1</t>
    </r>
    <r>
      <rPr>
        <vertAlign val="superscript"/>
        <sz val="10"/>
        <rFont val="Arial"/>
        <family val="2"/>
      </rPr>
      <t>ère</t>
    </r>
    <r>
      <rPr>
        <sz val="10"/>
        <rFont val="Arial"/>
        <family val="2"/>
      </rPr>
      <t xml:space="preserve"> année (1an +- 4 mois)</t>
    </r>
  </si>
  <si>
    <r>
      <t>La durée de relevé est valide pour le calcul du pré-IDC 2</t>
    </r>
    <r>
      <rPr>
        <vertAlign val="superscript"/>
        <sz val="10"/>
        <rFont val="Arial"/>
        <family val="2"/>
      </rPr>
      <t>ème</t>
    </r>
    <r>
      <rPr>
        <sz val="10"/>
        <rFont val="Arial"/>
        <family val="2"/>
      </rPr>
      <t xml:space="preserve"> année (2 an +- 4 mois)</t>
    </r>
  </si>
  <si>
    <t>La durée de relevé est valide pour le calcul de l'IDC moyen (3 an +- 4 mois)</t>
  </si>
  <si>
    <t>DJ 2021</t>
  </si>
  <si>
    <t>Nouvelles valeurs du PCS dès le 15 avril 2021</t>
  </si>
  <si>
    <t>Dès le 9 avril 2021 : ajustement de la valeur du PCS du gaz (41--&gt; 38.5 MJ/m3 et 3.86 --&gt; 3.6 MJ/kWh)</t>
  </si>
  <si>
    <t>DJ 2022</t>
  </si>
  <si>
    <t>Informations relatives au bâtiment</t>
  </si>
  <si>
    <t>Rue et numéro</t>
  </si>
  <si>
    <t>Commune</t>
  </si>
  <si>
    <t>Propriétaire de l'immeuble (si différent)</t>
  </si>
  <si>
    <t xml:space="preserve">Données techniques </t>
  </si>
  <si>
    <t>%</t>
  </si>
  <si>
    <t>m²</t>
  </si>
  <si>
    <t>Données de consommations</t>
  </si>
  <si>
    <t>Production d'eau chaude sanitaire</t>
  </si>
  <si>
    <t>Comprise dans les relevés ci-après</t>
  </si>
  <si>
    <t>Non-comprise dans les relevés ci-après</t>
  </si>
  <si>
    <t>Pellets</t>
  </si>
  <si>
    <t>Plaquettes dures</t>
  </si>
  <si>
    <t>Plaquettes PCI</t>
  </si>
  <si>
    <t>kg</t>
  </si>
  <si>
    <t>CAD tarifé</t>
  </si>
  <si>
    <t>CAD réparti</t>
  </si>
  <si>
    <t>Electricité directe</t>
  </si>
  <si>
    <t>Electricité PAC (avant 5.08.2010)</t>
  </si>
  <si>
    <t>Electricité PAC (après 5.08.2010)</t>
  </si>
  <si>
    <t>Autre (à justifier)</t>
  </si>
  <si>
    <t>Agents énergétiques</t>
  </si>
  <si>
    <t>Quantité</t>
  </si>
  <si>
    <t xml:space="preserve">*** </t>
  </si>
  <si>
    <t>Début</t>
  </si>
  <si>
    <t>Fin</t>
  </si>
  <si>
    <t>[kWh/m².an]</t>
  </si>
  <si>
    <t>[MJ/m².an]</t>
  </si>
  <si>
    <t xml:space="preserve">Indice de dépence de chaleur </t>
  </si>
  <si>
    <t>Requérant - Nom prénom</t>
  </si>
  <si>
    <t>Requérant - teléphone</t>
  </si>
  <si>
    <t>Requérant - mail</t>
  </si>
  <si>
    <t>EGID - bâtiment</t>
  </si>
  <si>
    <t>EGID - chaufferie (si différent)</t>
  </si>
  <si>
    <t>Demande de dérogation au calcul IDC</t>
  </si>
  <si>
    <t>Décompte individuel des frais de chauffage</t>
  </si>
  <si>
    <t>Décompte individuel des frais d'eau chaude</t>
  </si>
  <si>
    <t>Installation solaire thermique</t>
  </si>
  <si>
    <t>Installation solaire photovoltaïque</t>
  </si>
  <si>
    <t>oui</t>
  </si>
  <si>
    <t>non</t>
  </si>
  <si>
    <t>Le bâtiment dispose-t-il de :</t>
  </si>
  <si>
    <t>Bois en bûches dur</t>
  </si>
  <si>
    <t>Bois en bûches tendre</t>
  </si>
  <si>
    <t>En cas de chaufferie commune desservant plusieurs immeubles</t>
  </si>
  <si>
    <t>Indiquer le pourcentage affecté à cet immeuble</t>
  </si>
  <si>
    <t>Indiquer l'EGID de la chaufferie</t>
  </si>
  <si>
    <t>Surface de référence énergétique Ae</t>
  </si>
  <si>
    <t>Indiquer les EGID alimentés par la chaufferie commune</t>
  </si>
  <si>
    <t>DJ 2023</t>
  </si>
  <si>
    <r>
      <t>q</t>
    </r>
    <r>
      <rPr>
        <vertAlign val="subscript"/>
        <sz val="11"/>
        <rFont val="Arial"/>
        <family val="2"/>
      </rPr>
      <t>0</t>
    </r>
  </si>
  <si>
    <r>
      <t>Q</t>
    </r>
    <r>
      <rPr>
        <vertAlign val="subscript"/>
        <sz val="11"/>
        <rFont val="Arial"/>
        <family val="2"/>
      </rPr>
      <t>ww</t>
    </r>
  </si>
  <si>
    <r>
      <t>Correction de durée et climatiques</t>
    </r>
    <r>
      <rPr>
        <sz val="11"/>
        <rFont val="Arial"/>
        <family val="2"/>
      </rPr>
      <t xml:space="preserve"> (base journalière)</t>
    </r>
  </si>
  <si>
    <t>Oui</t>
  </si>
  <si>
    <t>Non</t>
  </si>
  <si>
    <t>Lieu, date et signature du requérant :</t>
  </si>
  <si>
    <t>DJ 2024</t>
  </si>
  <si>
    <t>Nom de Ambassadeur-drice SIG-Eco21</t>
  </si>
  <si>
    <t>Commentaires :</t>
  </si>
  <si>
    <t>Si D65&gt;=J98;"ERREUR: fin de période de relevé invalide (données météo non-renseignées)"</t>
  </si>
  <si>
    <t>Si D64&lt;J97;"ERREUR: début de période de relevé invalide (&lt; 01.01.2006)"</t>
  </si>
  <si>
    <t>DJ 2025</t>
  </si>
  <si>
    <r>
      <t xml:space="preserve">
</t>
    </r>
    <r>
      <rPr>
        <b/>
        <sz val="11"/>
        <rFont val="Arial"/>
        <family val="2"/>
      </rPr>
      <t>IDC-Form</t>
    </r>
    <r>
      <rPr>
        <sz val="11"/>
        <rFont val="Arial"/>
        <family val="2"/>
      </rPr>
      <t xml:space="preserve">
(outil de calcul et formulaire de déclaration de l'IDC)
</t>
    </r>
    <r>
      <rPr>
        <b/>
        <sz val="11"/>
        <color rgb="FFFF0000"/>
        <rFont val="Arial"/>
        <family val="2"/>
      </rPr>
      <t xml:space="preserve"> Attention : données météo jusqu'au </t>
    </r>
    <r>
      <rPr>
        <b/>
        <u/>
        <sz val="11"/>
        <color rgb="FFFF0000"/>
        <rFont val="Arial"/>
        <family val="2"/>
      </rPr>
      <t>30 avril 2025</t>
    </r>
    <r>
      <rPr>
        <b/>
        <sz val="11"/>
        <color rgb="FFFF0000"/>
        <rFont val="Arial"/>
        <family val="2"/>
      </rPr>
      <t xml:space="preserve">
Les calculs d'IDC dont la date de fin de période irait au-delà de cette date seront erronés. </t>
    </r>
    <r>
      <rPr>
        <sz val="11"/>
        <rFont val="Arial"/>
        <family val="2"/>
      </rPr>
      <t xml:space="preserve">
Cette feuille de calcul permet d'</t>
    </r>
    <r>
      <rPr>
        <u/>
        <sz val="11"/>
        <rFont val="Arial"/>
        <family val="2"/>
      </rPr>
      <t xml:space="preserve">estimer </t>
    </r>
    <r>
      <rPr>
        <sz val="11"/>
        <rFont val="Arial"/>
        <family val="2"/>
      </rPr>
      <t xml:space="preserve">l'Indice de dépense de chaleur (IDC) d'un bâtiment.
Datée et signée, elle permet aussi de </t>
    </r>
    <r>
      <rPr>
        <u/>
        <sz val="11"/>
        <rFont val="Arial"/>
        <family val="2"/>
      </rPr>
      <t>communiquer à l'autorité</t>
    </r>
    <r>
      <rPr>
        <sz val="11"/>
        <rFont val="Arial"/>
        <family val="2"/>
      </rPr>
      <t xml:space="preserve"> les informations nécessaires au calcul de l'IDC.
Pour ce faire, il doit être envoyé à l'Office cantonal de l'énergie (adresse ci-dessus), accompagné des justificatifs* du calcul de la Surface de référence énergétique (y compris croquis coté et liste des surfaces prises en compte ou déduites) daté et signé de son auteur ainsi que les factures des différents agents énergétiques.
Alternativement, les propriétaires peuvent aussi faire appel à l'un des concessionnaires agréés ou s'inscrire auprès des SIG pour demander un audit préliminaire "Visite-Villas" ou un audit CECB©Plus, dans le cadre desquels l'IDC est aussi calculé.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</si>
</sst>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Red]\-0.0;&quot;-&quot;"/>
    <numFmt numFmtId="166" formatCode="0;[Red]\-0;&quot;-&quot;"/>
    <numFmt numFmtId="167" formatCode="dd/mm/yyyy;@"/>
    <numFmt numFmtId="168" formatCode="dd/mm/yy;@"/>
    <numFmt numFmtId="169" formatCode="\=\ 0"/>
    <numFmt numFmtId="170" formatCode="0\ &quot;MJ/(m²a)&quot;"/>
    <numFmt numFmtId="171" formatCode="0\ &quot;kWh/(m²a)&quot;"/>
  </numFmts>
  <fonts count="58" x14ac:knownFonts="1">
    <font>
      <sz val="10"/>
      <name val="Arial"/>
    </font>
    <font>
      <sz val="10"/>
      <name val="Arial"/>
      <family val="2"/>
    </font>
    <font>
      <sz val="10"/>
      <name val="Arial"/>
      <family val="2"/>
    </font>
    <font>
      <sz val="8"/>
      <name val="Arial"/>
      <family val="2"/>
    </font>
    <font>
      <b/>
      <sz val="10"/>
      <name val="Arial"/>
      <family val="2"/>
    </font>
    <font>
      <sz val="10"/>
      <color indexed="12"/>
      <name val="Arial"/>
      <family val="2"/>
    </font>
    <font>
      <sz val="10"/>
      <color indexed="12"/>
      <name val="Arial"/>
      <family val="2"/>
    </font>
    <font>
      <b/>
      <sz val="10"/>
      <color indexed="12"/>
      <name val="Arial"/>
      <family val="2"/>
    </font>
    <font>
      <b/>
      <sz val="10"/>
      <color indexed="10"/>
      <name val="Arial"/>
      <family val="2"/>
    </font>
    <font>
      <sz val="10"/>
      <color indexed="10"/>
      <name val="Arial"/>
      <family val="2"/>
    </font>
    <font>
      <sz val="10"/>
      <name val="Symbol"/>
      <family val="1"/>
      <charset val="2"/>
    </font>
    <font>
      <vertAlign val="subscript"/>
      <sz val="10"/>
      <name val="Arial"/>
      <family val="2"/>
    </font>
    <font>
      <sz val="10"/>
      <color indexed="22"/>
      <name val="Arial"/>
      <family val="2"/>
    </font>
    <font>
      <b/>
      <sz val="10"/>
      <color indexed="10"/>
      <name val="Arial"/>
      <family val="2"/>
    </font>
    <font>
      <b/>
      <sz val="10"/>
      <color indexed="22"/>
      <name val="Arial"/>
      <family val="2"/>
    </font>
    <font>
      <sz val="10"/>
      <color indexed="8"/>
      <name val="Arial"/>
      <family val="2"/>
    </font>
    <font>
      <vertAlign val="superscript"/>
      <sz val="10"/>
      <name val="Arial"/>
      <family val="2"/>
    </font>
    <font>
      <b/>
      <sz val="10"/>
      <color indexed="9"/>
      <name val="Arial"/>
      <family val="2"/>
    </font>
    <font>
      <sz val="10"/>
      <color indexed="9"/>
      <name val="Arial"/>
      <family val="2"/>
    </font>
    <font>
      <b/>
      <sz val="10"/>
      <color indexed="8"/>
      <name val="Arial"/>
      <family val="2"/>
    </font>
    <font>
      <b/>
      <sz val="12"/>
      <color indexed="10"/>
      <name val="Arial"/>
      <family val="2"/>
    </font>
    <font>
      <i/>
      <sz val="9"/>
      <name val="Arial"/>
      <family val="2"/>
    </font>
    <font>
      <b/>
      <sz val="11"/>
      <color indexed="8"/>
      <name val="Arial"/>
      <family val="2"/>
    </font>
    <font>
      <sz val="8"/>
      <name val="Arial"/>
      <family val="2"/>
    </font>
    <font>
      <sz val="11"/>
      <color theme="1"/>
      <name val="Calibri"/>
      <family val="2"/>
      <scheme val="minor"/>
    </font>
    <font>
      <sz val="11"/>
      <color theme="0"/>
      <name val="Calibri"/>
      <family val="2"/>
      <scheme val="minor"/>
    </font>
    <font>
      <sz val="11"/>
      <color rgb="FFFF0000"/>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rgb="FF006100"/>
      <name val="Calibri"/>
      <family val="2"/>
      <scheme val="minor"/>
    </font>
    <font>
      <b/>
      <sz val="11"/>
      <color rgb="FF3F3F3F"/>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1"/>
      <color theme="0"/>
      <name val="Calibri"/>
      <family val="2"/>
      <scheme val="minor"/>
    </font>
    <font>
      <sz val="10"/>
      <color rgb="FF3333FF"/>
      <name val="Arial"/>
      <family val="2"/>
    </font>
    <font>
      <sz val="10"/>
      <color rgb="FF0000FF"/>
      <name val="Arial"/>
      <family val="2"/>
    </font>
    <font>
      <sz val="10"/>
      <color rgb="FFFF0000"/>
      <name val="Arial"/>
      <family val="2"/>
    </font>
    <font>
      <b/>
      <sz val="10"/>
      <color rgb="FF0000FF"/>
      <name val="Arial"/>
      <family val="2"/>
    </font>
    <font>
      <b/>
      <sz val="10"/>
      <color rgb="FFFF0000"/>
      <name val="Arial"/>
      <family val="2"/>
    </font>
    <font>
      <b/>
      <sz val="11"/>
      <name val="Arial"/>
      <family val="2"/>
    </font>
    <font>
      <sz val="9"/>
      <color indexed="81"/>
      <name val="Tahoma"/>
      <family val="2"/>
    </font>
    <font>
      <sz val="11"/>
      <name val="Arial"/>
      <family val="2"/>
    </font>
    <font>
      <u/>
      <sz val="11"/>
      <name val="Arial"/>
      <family val="2"/>
    </font>
    <font>
      <b/>
      <sz val="11"/>
      <color indexed="10"/>
      <name val="Arial"/>
      <family val="2"/>
    </font>
    <font>
      <sz val="11"/>
      <name val="Symbol"/>
      <family val="1"/>
      <charset val="2"/>
    </font>
    <font>
      <vertAlign val="subscript"/>
      <sz val="11"/>
      <name val="Arial"/>
      <family val="2"/>
    </font>
    <font>
      <sz val="11"/>
      <color indexed="12"/>
      <name val="Arial"/>
      <family val="2"/>
    </font>
    <font>
      <b/>
      <sz val="11"/>
      <color rgb="FFFF0000"/>
      <name val="Arial"/>
      <family val="2"/>
    </font>
    <font>
      <b/>
      <u/>
      <sz val="11"/>
      <color rgb="FFFF0000"/>
      <name val="Arial"/>
      <family val="2"/>
    </font>
    <font>
      <b/>
      <sz val="8"/>
      <color rgb="FFFF0000"/>
      <name val="Arial"/>
      <family val="2"/>
    </font>
    <font>
      <b/>
      <sz val="9"/>
      <color indexed="81"/>
      <name val="Tahoma"/>
      <family val="2"/>
    </font>
  </fonts>
  <fills count="53">
    <fill>
      <patternFill patternType="none"/>
    </fill>
    <fill>
      <patternFill patternType="gray125"/>
    </fill>
    <fill>
      <patternFill patternType="solid">
        <fgColor indexed="55"/>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22"/>
        <bgColor indexed="8"/>
      </patternFill>
    </fill>
    <fill>
      <patternFill patternType="solid">
        <fgColor indexed="9"/>
        <bgColor indexed="64"/>
      </patternFill>
    </fill>
    <fill>
      <patternFill patternType="solid">
        <fgColor indexed="9"/>
        <b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FFCC"/>
      </patternFill>
    </fill>
    <fill>
      <patternFill patternType="solid">
        <fgColor rgb="FFFFCC99"/>
      </patternFill>
    </fill>
    <fill>
      <patternFill patternType="solid">
        <fgColor rgb="FFFFC7CE"/>
      </patternFill>
    </fill>
    <fill>
      <patternFill patternType="solid">
        <fgColor rgb="FFFFEB9C"/>
      </patternFill>
    </fill>
    <fill>
      <patternFill patternType="solid">
        <fgColor rgb="FFC6EFCE"/>
      </patternFill>
    </fill>
    <fill>
      <patternFill patternType="solid">
        <fgColor rgb="FFA5A5A5"/>
      </patternFill>
    </fill>
    <fill>
      <patternFill patternType="solid">
        <fgColor rgb="FFFF0000"/>
        <bgColor indexed="64"/>
      </patternFill>
    </fill>
    <fill>
      <patternFill patternType="solid">
        <fgColor rgb="FFFFFF66"/>
        <bgColor indexed="64"/>
      </patternFill>
    </fill>
    <fill>
      <patternFill patternType="solid">
        <fgColor rgb="FFFFC000"/>
        <bgColor indexed="64"/>
      </patternFill>
    </fill>
    <fill>
      <patternFill patternType="solid">
        <fgColor theme="6"/>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bgColor indexed="64"/>
      </patternFill>
    </fill>
    <fill>
      <patternFill patternType="solid">
        <fgColor theme="0" tint="-4.9989318521683403E-2"/>
        <bgColor indexed="8"/>
      </patternFill>
    </fill>
    <fill>
      <patternFill patternType="solid">
        <fgColor rgb="FFFF0000"/>
        <bgColor rgb="FFFF0000"/>
      </patternFill>
    </fill>
  </fills>
  <borders count="54">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4">
    <xf numFmtId="0" fontId="0" fillId="0" borderId="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6" fillId="0" borderId="0" applyNumberFormat="0" applyFill="0" applyBorder="0" applyAlignment="0" applyProtection="0"/>
    <xf numFmtId="0" fontId="27" fillId="33" borderId="31" applyNumberFormat="0" applyAlignment="0" applyProtection="0"/>
    <xf numFmtId="0" fontId="28" fillId="0" borderId="32" applyNumberFormat="0" applyFill="0" applyAlignment="0" applyProtection="0"/>
    <xf numFmtId="0" fontId="24" fillId="34" borderId="33" applyNumberFormat="0" applyFont="0" applyAlignment="0" applyProtection="0"/>
    <xf numFmtId="0" fontId="29" fillId="35" borderId="31" applyNumberFormat="0" applyAlignment="0" applyProtection="0"/>
    <xf numFmtId="0" fontId="30" fillId="36" borderId="0" applyNumberFormat="0" applyBorder="0" applyAlignment="0" applyProtection="0"/>
    <xf numFmtId="0" fontId="31" fillId="37" borderId="0" applyNumberFormat="0" applyBorder="0" applyAlignment="0" applyProtection="0"/>
    <xf numFmtId="0" fontId="24" fillId="0" borderId="0"/>
    <xf numFmtId="9" fontId="1" fillId="0" borderId="0" applyFont="0" applyFill="0" applyBorder="0" applyAlignment="0" applyProtection="0"/>
    <xf numFmtId="0" fontId="32" fillId="38" borderId="0" applyNumberFormat="0" applyBorder="0" applyAlignment="0" applyProtection="0"/>
    <xf numFmtId="0" fontId="33" fillId="33" borderId="34"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35" applyNumberFormat="0" applyFill="0" applyAlignment="0" applyProtection="0"/>
    <xf numFmtId="0" fontId="37" fillId="0" borderId="36" applyNumberFormat="0" applyFill="0" applyAlignment="0" applyProtection="0"/>
    <xf numFmtId="0" fontId="38" fillId="0" borderId="37" applyNumberFormat="0" applyFill="0" applyAlignment="0" applyProtection="0"/>
    <xf numFmtId="0" fontId="38" fillId="0" borderId="0" applyNumberFormat="0" applyFill="0" applyBorder="0" applyAlignment="0" applyProtection="0"/>
    <xf numFmtId="0" fontId="39" fillId="0" borderId="38" applyNumberFormat="0" applyFill="0" applyAlignment="0" applyProtection="0"/>
    <xf numFmtId="0" fontId="40" fillId="39" borderId="39" applyNumberFormat="0" applyAlignment="0" applyProtection="0"/>
  </cellStyleXfs>
  <cellXfs count="260">
    <xf numFmtId="0" fontId="0" fillId="0" borderId="0" xfId="0"/>
    <xf numFmtId="0" fontId="0" fillId="0" borderId="7" xfId="0" applyFill="1" applyBorder="1" applyProtection="1"/>
    <xf numFmtId="0" fontId="0" fillId="0" borderId="10" xfId="0" applyFill="1" applyBorder="1" applyProtection="1"/>
    <xf numFmtId="0" fontId="0" fillId="0" borderId="11" xfId="0" applyFill="1" applyBorder="1" applyProtection="1"/>
    <xf numFmtId="0" fontId="0" fillId="0" borderId="12" xfId="0" applyFill="1" applyBorder="1" applyProtection="1"/>
    <xf numFmtId="0" fontId="0" fillId="0" borderId="13" xfId="0" applyFill="1" applyBorder="1" applyProtection="1"/>
    <xf numFmtId="0" fontId="0" fillId="0" borderId="16" xfId="0" applyFill="1" applyBorder="1" applyProtection="1"/>
    <xf numFmtId="0" fontId="0" fillId="0" borderId="15" xfId="0" applyFill="1" applyBorder="1" applyProtection="1"/>
    <xf numFmtId="0" fontId="0" fillId="0" borderId="17" xfId="0" applyFill="1" applyBorder="1" applyProtection="1"/>
    <xf numFmtId="0" fontId="0" fillId="0" borderId="18" xfId="0" applyFill="1" applyBorder="1" applyProtection="1"/>
    <xf numFmtId="0" fontId="0" fillId="0" borderId="19" xfId="0" applyFill="1" applyBorder="1" applyProtection="1"/>
    <xf numFmtId="166" fontId="4" fillId="5" borderId="0" xfId="0" applyNumberFormat="1" applyFont="1" applyFill="1" applyProtection="1"/>
    <xf numFmtId="0" fontId="0" fillId="0" borderId="29" xfId="0" applyFill="1" applyBorder="1" applyProtection="1"/>
    <xf numFmtId="0" fontId="0" fillId="0" borderId="5" xfId="0" applyFill="1" applyBorder="1" applyProtection="1"/>
    <xf numFmtId="0" fontId="0" fillId="0" borderId="6" xfId="0" applyFill="1" applyBorder="1" applyProtection="1"/>
    <xf numFmtId="0" fontId="0" fillId="0" borderId="0" xfId="0" applyProtection="1"/>
    <xf numFmtId="0" fontId="0" fillId="5" borderId="0" xfId="0" applyFill="1" applyProtection="1"/>
    <xf numFmtId="0" fontId="4" fillId="0" borderId="0" xfId="0" applyFont="1" applyProtection="1"/>
    <xf numFmtId="0" fontId="0" fillId="0" borderId="0" xfId="0" applyBorder="1" applyAlignment="1" applyProtection="1"/>
    <xf numFmtId="0" fontId="0" fillId="0" borderId="6" xfId="0" applyBorder="1" applyAlignment="1" applyProtection="1"/>
    <xf numFmtId="0" fontId="0" fillId="0" borderId="0" xfId="0" applyAlignment="1" applyProtection="1"/>
    <xf numFmtId="166" fontId="0" fillId="5" borderId="25" xfId="0" applyNumberFormat="1" applyFill="1" applyBorder="1" applyProtection="1"/>
    <xf numFmtId="0" fontId="2" fillId="5" borderId="0" xfId="0" applyFont="1" applyFill="1" applyProtection="1"/>
    <xf numFmtId="0" fontId="0" fillId="5" borderId="0" xfId="0" applyFill="1" applyBorder="1" applyProtection="1"/>
    <xf numFmtId="0" fontId="0" fillId="5" borderId="25" xfId="0" applyFill="1" applyBorder="1" applyProtection="1"/>
    <xf numFmtId="166" fontId="0" fillId="5" borderId="0" xfId="0" applyNumberFormat="1" applyFill="1" applyProtection="1"/>
    <xf numFmtId="1" fontId="0" fillId="0" borderId="0" xfId="0" applyNumberFormat="1" applyProtection="1"/>
    <xf numFmtId="0" fontId="5" fillId="5" borderId="0" xfId="0" applyFont="1" applyFill="1" applyBorder="1" applyProtection="1"/>
    <xf numFmtId="0" fontId="5" fillId="5" borderId="0" xfId="0" applyFont="1" applyFill="1" applyProtection="1"/>
    <xf numFmtId="0" fontId="8" fillId="0" borderId="0" xfId="0" applyFont="1" applyAlignment="1" applyProtection="1"/>
    <xf numFmtId="0" fontId="4" fillId="5" borderId="0" xfId="0" applyFont="1" applyFill="1" applyBorder="1" applyProtection="1"/>
    <xf numFmtId="0" fontId="4" fillId="5" borderId="0" xfId="0" applyFont="1" applyFill="1" applyProtection="1"/>
    <xf numFmtId="1" fontId="8" fillId="5" borderId="8" xfId="0" applyNumberFormat="1" applyFont="1" applyFill="1" applyBorder="1" applyProtection="1"/>
    <xf numFmtId="0" fontId="2" fillId="0" borderId="0" xfId="0" applyFont="1" applyAlignment="1" applyProtection="1">
      <alignment horizontal="right"/>
    </xf>
    <xf numFmtId="0" fontId="0" fillId="2" borderId="3" xfId="0" applyFill="1" applyBorder="1" applyAlignment="1" applyProtection="1">
      <alignment horizontal="left"/>
    </xf>
    <xf numFmtId="0" fontId="0" fillId="2" borderId="26" xfId="0" applyFill="1" applyBorder="1" applyAlignment="1" applyProtection="1">
      <alignment horizontal="left"/>
    </xf>
    <xf numFmtId="0" fontId="0" fillId="2" borderId="27" xfId="0" applyFill="1" applyBorder="1" applyAlignment="1" applyProtection="1">
      <alignment horizontal="left"/>
    </xf>
    <xf numFmtId="0" fontId="0" fillId="2" borderId="4" xfId="0" applyFill="1" applyBorder="1" applyProtection="1"/>
    <xf numFmtId="1" fontId="0" fillId="2" borderId="5" xfId="0" applyNumberFormat="1" applyFill="1" applyBorder="1" applyProtection="1"/>
    <xf numFmtId="1" fontId="0" fillId="2" borderId="0" xfId="0" applyNumberFormat="1" applyFill="1" applyBorder="1" applyProtection="1"/>
    <xf numFmtId="1" fontId="0" fillId="2" borderId="6" xfId="0" applyNumberFormat="1" applyFill="1" applyBorder="1" applyProtection="1"/>
    <xf numFmtId="0" fontId="0" fillId="2" borderId="5" xfId="0" applyFill="1" applyBorder="1" applyProtection="1"/>
    <xf numFmtId="0" fontId="0" fillId="2" borderId="6" xfId="0" applyFill="1" applyBorder="1" applyProtection="1"/>
    <xf numFmtId="0" fontId="0" fillId="2" borderId="0" xfId="0" applyFill="1" applyBorder="1" applyProtection="1"/>
    <xf numFmtId="0" fontId="0" fillId="2" borderId="0" xfId="0" applyFill="1" applyBorder="1" applyAlignment="1" applyProtection="1">
      <alignment horizontal="center"/>
    </xf>
    <xf numFmtId="0" fontId="3" fillId="2" borderId="0" xfId="0" applyFont="1" applyFill="1" applyBorder="1" applyProtection="1"/>
    <xf numFmtId="0" fontId="3" fillId="5" borderId="4" xfId="0" applyFont="1" applyFill="1" applyBorder="1" applyProtection="1"/>
    <xf numFmtId="0" fontId="3" fillId="5" borderId="5" xfId="0" applyFont="1" applyFill="1" applyBorder="1" applyProtection="1"/>
    <xf numFmtId="0" fontId="3" fillId="5" borderId="0" xfId="0" applyFont="1" applyFill="1" applyBorder="1" applyProtection="1"/>
    <xf numFmtId="0" fontId="3" fillId="5" borderId="6" xfId="0" applyFont="1" applyFill="1" applyBorder="1" applyProtection="1"/>
    <xf numFmtId="0" fontId="0" fillId="0" borderId="14" xfId="0" applyFill="1" applyBorder="1" applyProtection="1"/>
    <xf numFmtId="0" fontId="0" fillId="4" borderId="12" xfId="0" applyFill="1" applyBorder="1" applyProtection="1"/>
    <xf numFmtId="0" fontId="0" fillId="4" borderId="15" xfId="0" applyFill="1" applyBorder="1" applyProtection="1"/>
    <xf numFmtId="0" fontId="0" fillId="4" borderId="13" xfId="0" applyFill="1" applyBorder="1" applyProtection="1"/>
    <xf numFmtId="0" fontId="0" fillId="4" borderId="28" xfId="0" applyFill="1" applyBorder="1" applyProtection="1"/>
    <xf numFmtId="0" fontId="0" fillId="4" borderId="14" xfId="0" applyFill="1" applyBorder="1" applyProtection="1"/>
    <xf numFmtId="1" fontId="0" fillId="0" borderId="16" xfId="0" applyNumberFormat="1" applyFill="1" applyBorder="1" applyProtection="1"/>
    <xf numFmtId="0" fontId="0" fillId="0" borderId="20" xfId="0" applyFill="1" applyBorder="1" applyProtection="1"/>
    <xf numFmtId="0" fontId="0" fillId="3" borderId="20" xfId="0" applyFill="1" applyBorder="1" applyProtection="1"/>
    <xf numFmtId="0" fontId="0" fillId="4" borderId="10" xfId="0" applyFill="1" applyBorder="1" applyProtection="1"/>
    <xf numFmtId="0" fontId="0" fillId="4" borderId="7" xfId="0" applyFill="1" applyBorder="1" applyProtection="1"/>
    <xf numFmtId="0" fontId="0" fillId="4" borderId="11" xfId="0" applyFill="1" applyBorder="1" applyProtection="1"/>
    <xf numFmtId="0" fontId="0" fillId="4" borderId="16" xfId="0" applyFill="1" applyBorder="1" applyProtection="1"/>
    <xf numFmtId="1" fontId="20" fillId="0" borderId="9" xfId="0" applyNumberFormat="1" applyFont="1" applyFill="1" applyBorder="1" applyProtection="1"/>
    <xf numFmtId="0" fontId="3" fillId="0" borderId="0" xfId="0" applyFont="1" applyAlignment="1" applyProtection="1">
      <alignment horizontal="right"/>
    </xf>
    <xf numFmtId="0" fontId="0" fillId="5" borderId="24" xfId="0" applyFill="1" applyBorder="1" applyProtection="1"/>
    <xf numFmtId="166" fontId="0" fillId="0" borderId="0" xfId="0" applyNumberFormat="1" applyProtection="1"/>
    <xf numFmtId="0" fontId="12" fillId="0" borderId="0" xfId="0" applyFont="1" applyProtection="1"/>
    <xf numFmtId="164" fontId="14" fillId="0" borderId="0" xfId="0" applyNumberFormat="1" applyFont="1" applyProtection="1"/>
    <xf numFmtId="165" fontId="12" fillId="0" borderId="0" xfId="0" applyNumberFormat="1" applyFont="1" applyFill="1" applyProtection="1"/>
    <xf numFmtId="1" fontId="0" fillId="5" borderId="25" xfId="0" applyNumberFormat="1" applyFill="1" applyBorder="1" applyProtection="1"/>
    <xf numFmtId="0" fontId="23" fillId="0" borderId="0" xfId="0" applyFont="1" applyAlignment="1" applyProtection="1">
      <alignment horizontal="right"/>
    </xf>
    <xf numFmtId="167" fontId="23" fillId="0" borderId="0" xfId="0" applyNumberFormat="1" applyFont="1" applyAlignment="1" applyProtection="1">
      <alignment horizontal="center"/>
    </xf>
    <xf numFmtId="14" fontId="17" fillId="0" borderId="0" xfId="0" applyNumberFormat="1" applyFont="1" applyProtection="1"/>
    <xf numFmtId="1" fontId="0" fillId="5" borderId="0" xfId="0" applyNumberFormat="1" applyFill="1" applyProtection="1"/>
    <xf numFmtId="14" fontId="18" fillId="0" borderId="0" xfId="0" applyNumberFormat="1" applyFont="1" applyProtection="1"/>
    <xf numFmtId="169" fontId="0" fillId="0" borderId="0" xfId="0" applyNumberFormat="1" applyProtection="1"/>
    <xf numFmtId="0" fontId="3" fillId="0" borderId="0" xfId="0" applyFont="1" applyProtection="1"/>
    <xf numFmtId="0" fontId="2" fillId="0" borderId="0" xfId="0" applyFont="1" applyProtection="1"/>
    <xf numFmtId="0" fontId="2" fillId="45" borderId="0" xfId="0" applyFont="1" applyFill="1" applyProtection="1"/>
    <xf numFmtId="0" fontId="0" fillId="45" borderId="0" xfId="0" applyFill="1" applyProtection="1"/>
    <xf numFmtId="164" fontId="4" fillId="5" borderId="0" xfId="0" applyNumberFormat="1" applyFont="1" applyFill="1" applyProtection="1"/>
    <xf numFmtId="164" fontId="0" fillId="5" borderId="0" xfId="0" applyNumberFormat="1" applyFill="1" applyProtection="1"/>
    <xf numFmtId="0" fontId="4" fillId="0" borderId="0" xfId="0" applyFont="1" applyAlignment="1" applyProtection="1">
      <alignment vertical="top"/>
    </xf>
    <xf numFmtId="0" fontId="4" fillId="0" borderId="26" xfId="0" applyFont="1" applyBorder="1" applyAlignment="1" applyProtection="1">
      <alignment vertical="top"/>
    </xf>
    <xf numFmtId="0" fontId="4" fillId="0" borderId="30" xfId="0" applyFont="1" applyBorder="1" applyAlignment="1" applyProtection="1">
      <alignment vertical="top"/>
    </xf>
    <xf numFmtId="0" fontId="4" fillId="0" borderId="27" xfId="0" applyFont="1" applyBorder="1" applyAlignment="1" applyProtection="1">
      <alignment vertical="top"/>
    </xf>
    <xf numFmtId="0" fontId="4" fillId="8" borderId="26" xfId="0" applyFont="1" applyFill="1" applyBorder="1" applyAlignment="1" applyProtection="1">
      <alignment vertical="top"/>
    </xf>
    <xf numFmtId="0" fontId="4" fillId="8" borderId="30" xfId="0" applyFont="1" applyFill="1" applyBorder="1" applyAlignment="1" applyProtection="1">
      <alignment vertical="top"/>
    </xf>
    <xf numFmtId="0" fontId="4" fillId="8" borderId="27" xfId="0" applyFont="1" applyFill="1" applyBorder="1" applyAlignment="1" applyProtection="1">
      <alignment vertical="top"/>
    </xf>
    <xf numFmtId="0" fontId="21" fillId="0" borderId="6" xfId="0" applyFont="1" applyBorder="1" applyAlignment="1" applyProtection="1">
      <alignment vertical="center" wrapText="1"/>
    </xf>
    <xf numFmtId="0" fontId="0" fillId="0" borderId="6" xfId="0" applyBorder="1" applyAlignment="1" applyProtection="1">
      <alignment vertical="center"/>
    </xf>
    <xf numFmtId="0" fontId="3" fillId="5" borderId="0" xfId="0" applyFont="1" applyFill="1" applyProtection="1"/>
    <xf numFmtId="0" fontId="4" fillId="0" borderId="5" xfId="0" applyFont="1" applyBorder="1" applyAlignment="1" applyProtection="1"/>
    <xf numFmtId="0" fontId="0" fillId="0" borderId="6" xfId="0" applyBorder="1" applyAlignment="1" applyProtection="1">
      <alignment horizontal="left" vertical="center"/>
    </xf>
    <xf numFmtId="0" fontId="0" fillId="0" borderId="21" xfId="0" applyBorder="1" applyAlignment="1" applyProtection="1">
      <alignment horizontal="left" vertical="center"/>
    </xf>
    <xf numFmtId="0" fontId="0" fillId="0" borderId="23" xfId="0" applyBorder="1" applyAlignment="1" applyProtection="1"/>
    <xf numFmtId="0" fontId="0" fillId="0" borderId="22" xfId="0" applyBorder="1" applyAlignment="1" applyProtection="1">
      <alignment horizontal="left" vertical="center"/>
    </xf>
    <xf numFmtId="0" fontId="0" fillId="0" borderId="21" xfId="0" applyBorder="1" applyAlignment="1" applyProtection="1"/>
    <xf numFmtId="0" fontId="0" fillId="0" borderId="22" xfId="0" applyBorder="1" applyAlignment="1" applyProtection="1"/>
    <xf numFmtId="0" fontId="1" fillId="0" borderId="2" xfId="0" applyFont="1" applyBorder="1" applyProtection="1"/>
    <xf numFmtId="0" fontId="0" fillId="0" borderId="2" xfId="0" applyBorder="1" applyProtection="1"/>
    <xf numFmtId="0" fontId="8" fillId="5" borderId="0" xfId="0" applyFont="1" applyFill="1" applyProtection="1"/>
    <xf numFmtId="0" fontId="10" fillId="5" borderId="0" xfId="0" applyFont="1" applyFill="1" applyProtection="1"/>
    <xf numFmtId="164" fontId="5" fillId="5" borderId="24" xfId="0" applyNumberFormat="1" applyFont="1" applyFill="1" applyBorder="1" applyProtection="1"/>
    <xf numFmtId="164" fontId="6" fillId="5" borderId="24" xfId="0" applyNumberFormat="1" applyFont="1" applyFill="1" applyBorder="1" applyProtection="1"/>
    <xf numFmtId="1" fontId="4" fillId="5" borderId="0" xfId="0" applyNumberFormat="1" applyFont="1" applyFill="1" applyProtection="1"/>
    <xf numFmtId="0" fontId="7" fillId="5" borderId="0" xfId="0" applyFont="1" applyFill="1" applyProtection="1"/>
    <xf numFmtId="0" fontId="6" fillId="7" borderId="24" xfId="0" applyNumberFormat="1" applyFont="1" applyFill="1" applyBorder="1" applyProtection="1"/>
    <xf numFmtId="0" fontId="6" fillId="45" borderId="24" xfId="0" applyNumberFormat="1" applyFont="1" applyFill="1" applyBorder="1" applyProtection="1"/>
    <xf numFmtId="0" fontId="9" fillId="5" borderId="0" xfId="0" applyFont="1" applyFill="1" applyProtection="1"/>
    <xf numFmtId="1" fontId="9" fillId="5" borderId="0" xfId="0" applyNumberFormat="1" applyFont="1" applyFill="1" applyProtection="1"/>
    <xf numFmtId="1" fontId="9" fillId="7" borderId="24" xfId="0" applyNumberFormat="1" applyFont="1" applyFill="1" applyBorder="1" applyProtection="1"/>
    <xf numFmtId="2" fontId="13" fillId="7" borderId="24" xfId="0" applyNumberFormat="1" applyFont="1" applyFill="1" applyBorder="1" applyProtection="1"/>
    <xf numFmtId="0" fontId="6" fillId="5" borderId="0" xfId="0" applyFont="1" applyFill="1" applyProtection="1"/>
    <xf numFmtId="0" fontId="1" fillId="5" borderId="0" xfId="0" applyFont="1" applyFill="1" applyProtection="1"/>
    <xf numFmtId="0" fontId="4" fillId="5" borderId="0" xfId="0" applyFont="1" applyFill="1" applyAlignment="1" applyProtection="1">
      <alignment horizontal="right"/>
    </xf>
    <xf numFmtId="0" fontId="45" fillId="5" borderId="0" xfId="0" applyFont="1" applyFill="1" applyProtection="1"/>
    <xf numFmtId="0" fontId="43" fillId="5" borderId="0" xfId="0" applyFont="1" applyFill="1" applyProtection="1"/>
    <xf numFmtId="0" fontId="0" fillId="5" borderId="0" xfId="0" applyFill="1" applyAlignment="1" applyProtection="1">
      <alignment horizontal="right"/>
    </xf>
    <xf numFmtId="2" fontId="43" fillId="5" borderId="0" xfId="0" applyNumberFormat="1" applyFont="1" applyFill="1" applyProtection="1"/>
    <xf numFmtId="164" fontId="43" fillId="5" borderId="0" xfId="0" applyNumberFormat="1" applyFont="1" applyFill="1" applyProtection="1"/>
    <xf numFmtId="0" fontId="12" fillId="5" borderId="0" xfId="0" applyFont="1" applyFill="1" applyProtection="1"/>
    <xf numFmtId="0" fontId="2" fillId="5" borderId="0" xfId="0" applyFont="1" applyFill="1" applyAlignment="1" applyProtection="1">
      <alignment horizontal="right"/>
    </xf>
    <xf numFmtId="0" fontId="0" fillId="44" borderId="0" xfId="0" applyFill="1" applyProtection="1"/>
    <xf numFmtId="1" fontId="0" fillId="44" borderId="0" xfId="0" applyNumberFormat="1" applyFill="1" applyProtection="1"/>
    <xf numFmtId="0" fontId="2" fillId="44" borderId="0" xfId="0" applyFont="1" applyFill="1" applyAlignment="1" applyProtection="1">
      <alignment horizontal="right"/>
    </xf>
    <xf numFmtId="2" fontId="43" fillId="44" borderId="0" xfId="0" applyNumberFormat="1" applyFont="1" applyFill="1" applyProtection="1"/>
    <xf numFmtId="164" fontId="43" fillId="44" borderId="0" xfId="0" applyNumberFormat="1" applyFont="1" applyFill="1" applyProtection="1"/>
    <xf numFmtId="1" fontId="0" fillId="40" borderId="0" xfId="0" applyNumberFormat="1" applyFill="1" applyProtection="1"/>
    <xf numFmtId="164" fontId="43" fillId="42" borderId="0" xfId="0" applyNumberFormat="1" applyFont="1" applyFill="1" applyProtection="1"/>
    <xf numFmtId="1" fontId="4" fillId="40" borderId="0" xfId="0" applyNumberFormat="1" applyFont="1" applyFill="1" applyProtection="1"/>
    <xf numFmtId="1" fontId="4" fillId="43" borderId="0" xfId="0" applyNumberFormat="1" applyFont="1" applyFill="1" applyProtection="1"/>
    <xf numFmtId="168" fontId="19" fillId="6" borderId="1" xfId="0" applyNumberFormat="1" applyFont="1" applyFill="1" applyBorder="1" applyAlignment="1" applyProtection="1">
      <alignment horizontal="right" wrapText="1"/>
    </xf>
    <xf numFmtId="0" fontId="4" fillId="5" borderId="0" xfId="0" applyFont="1" applyFill="1" applyAlignment="1" applyProtection="1">
      <alignment horizontal="center"/>
    </xf>
    <xf numFmtId="164" fontId="7" fillId="5" borderId="0" xfId="0" applyNumberFormat="1" applyFont="1" applyFill="1" applyProtection="1"/>
    <xf numFmtId="0" fontId="8" fillId="5" borderId="0" xfId="0" applyFont="1" applyFill="1" applyAlignment="1" applyProtection="1">
      <alignment horizontal="center"/>
    </xf>
    <xf numFmtId="164" fontId="7" fillId="41" borderId="0" xfId="0" applyNumberFormat="1" applyFont="1" applyFill="1" applyProtection="1"/>
    <xf numFmtId="168" fontId="15" fillId="6" borderId="1" xfId="0" applyNumberFormat="1" applyFont="1" applyFill="1" applyBorder="1" applyAlignment="1" applyProtection="1">
      <alignment horizontal="right" wrapText="1"/>
    </xf>
    <xf numFmtId="0" fontId="0" fillId="5" borderId="0" xfId="0" applyFill="1" applyAlignment="1" applyProtection="1">
      <alignment horizontal="center"/>
    </xf>
    <xf numFmtId="164" fontId="5" fillId="5" borderId="0" xfId="0" applyNumberFormat="1" applyFont="1" applyFill="1" applyProtection="1"/>
    <xf numFmtId="0" fontId="9" fillId="5" borderId="0" xfId="0" applyFont="1" applyFill="1" applyAlignment="1" applyProtection="1">
      <alignment horizontal="center"/>
    </xf>
    <xf numFmtId="164" fontId="5" fillId="41" borderId="0" xfId="0" applyNumberFormat="1" applyFont="1" applyFill="1" applyProtection="1"/>
    <xf numFmtId="0" fontId="2" fillId="5" borderId="0" xfId="0" applyFont="1" applyFill="1" applyAlignment="1" applyProtection="1">
      <alignment horizontal="center"/>
    </xf>
    <xf numFmtId="164" fontId="2" fillId="5" borderId="0" xfId="0" applyNumberFormat="1" applyFont="1" applyFill="1" applyProtection="1"/>
    <xf numFmtId="164" fontId="41" fillId="41" borderId="0" xfId="0" applyNumberFormat="1" applyFont="1" applyFill="1" applyProtection="1"/>
    <xf numFmtId="164" fontId="41" fillId="5" borderId="0" xfId="0" applyNumberFormat="1" applyFont="1" applyFill="1" applyProtection="1"/>
    <xf numFmtId="164" fontId="42" fillId="41" borderId="0" xfId="0" applyNumberFormat="1" applyFont="1" applyFill="1" applyProtection="1"/>
    <xf numFmtId="0" fontId="44" fillId="41" borderId="0" xfId="0" applyFont="1" applyFill="1" applyProtection="1"/>
    <xf numFmtId="0" fontId="42" fillId="41" borderId="0" xfId="0" applyFont="1" applyFill="1" applyProtection="1"/>
    <xf numFmtId="0" fontId="43" fillId="41" borderId="0" xfId="0" applyFont="1" applyFill="1" applyProtection="1"/>
    <xf numFmtId="1" fontId="0" fillId="45" borderId="0" xfId="0" applyNumberFormat="1" applyFill="1" applyProtection="1"/>
    <xf numFmtId="0" fontId="48" fillId="50" borderId="0" xfId="0" applyFont="1" applyFill="1" applyProtection="1"/>
    <xf numFmtId="0" fontId="48" fillId="50" borderId="0" xfId="0" applyFont="1" applyFill="1" applyAlignment="1" applyProtection="1">
      <alignment wrapText="1"/>
    </xf>
    <xf numFmtId="0" fontId="48" fillId="0" borderId="0" xfId="0" applyFont="1" applyAlignment="1" applyProtection="1">
      <alignment wrapText="1"/>
    </xf>
    <xf numFmtId="0" fontId="48" fillId="0" borderId="0" xfId="0" applyFont="1" applyProtection="1"/>
    <xf numFmtId="0" fontId="48" fillId="5" borderId="0" xfId="0" applyFont="1" applyFill="1" applyProtection="1"/>
    <xf numFmtId="0" fontId="46" fillId="50" borderId="0" xfId="0" applyFont="1" applyFill="1" applyProtection="1"/>
    <xf numFmtId="0" fontId="48" fillId="0" borderId="12" xfId="0" applyFont="1" applyBorder="1" applyProtection="1"/>
    <xf numFmtId="0" fontId="48" fillId="0" borderId="40" xfId="0" applyFont="1" applyBorder="1" applyProtection="1"/>
    <xf numFmtId="0" fontId="48" fillId="0" borderId="40" xfId="0" applyFont="1" applyFill="1" applyBorder="1" applyProtection="1"/>
    <xf numFmtId="0" fontId="48" fillId="0" borderId="24" xfId="0" applyFont="1" applyFill="1" applyBorder="1" applyAlignment="1" applyProtection="1">
      <alignment horizontal="left"/>
    </xf>
    <xf numFmtId="0" fontId="48" fillId="0" borderId="24" xfId="0" applyFont="1" applyBorder="1" applyAlignment="1" applyProtection="1"/>
    <xf numFmtId="0" fontId="48" fillId="0" borderId="46" xfId="0" applyFont="1" applyBorder="1" applyProtection="1"/>
    <xf numFmtId="0" fontId="48" fillId="0" borderId="29" xfId="0" applyFont="1" applyBorder="1" applyProtection="1"/>
    <xf numFmtId="0" fontId="48" fillId="50" borderId="30" xfId="0" applyFont="1" applyFill="1" applyBorder="1" applyProtection="1"/>
    <xf numFmtId="0" fontId="48" fillId="50" borderId="27" xfId="0" applyFont="1" applyFill="1" applyBorder="1" applyProtection="1"/>
    <xf numFmtId="0" fontId="48" fillId="50" borderId="5" xfId="0" applyFont="1" applyFill="1" applyBorder="1" applyProtection="1"/>
    <xf numFmtId="0" fontId="48" fillId="50" borderId="0" xfId="0" applyFont="1" applyFill="1" applyBorder="1" applyProtection="1"/>
    <xf numFmtId="0" fontId="48" fillId="50" borderId="6" xfId="0" applyFont="1" applyFill="1" applyBorder="1" applyProtection="1"/>
    <xf numFmtId="0" fontId="48" fillId="48" borderId="24" xfId="0" applyFont="1" applyFill="1" applyBorder="1" applyProtection="1"/>
    <xf numFmtId="0" fontId="48" fillId="0" borderId="24" xfId="0" applyFont="1" applyBorder="1" applyProtection="1"/>
    <xf numFmtId="0" fontId="48" fillId="49" borderId="24" xfId="0" applyFont="1" applyFill="1" applyBorder="1" applyProtection="1"/>
    <xf numFmtId="0" fontId="48" fillId="0" borderId="41" xfId="0" applyFont="1" applyBorder="1" applyProtection="1"/>
    <xf numFmtId="0" fontId="48" fillId="48" borderId="24" xfId="0" applyFont="1" applyFill="1" applyBorder="1" applyProtection="1">
      <protection locked="0"/>
    </xf>
    <xf numFmtId="0" fontId="48" fillId="0" borderId="10" xfId="0" applyFont="1" applyFill="1" applyBorder="1" applyProtection="1"/>
    <xf numFmtId="0" fontId="48" fillId="48" borderId="7" xfId="0" applyFont="1" applyFill="1" applyBorder="1" applyProtection="1">
      <protection locked="0"/>
    </xf>
    <xf numFmtId="0" fontId="48" fillId="0" borderId="7" xfId="0" applyFont="1" applyBorder="1" applyProtection="1"/>
    <xf numFmtId="0" fontId="48" fillId="49" borderId="7" xfId="0" applyFont="1" applyFill="1" applyBorder="1" applyProtection="1"/>
    <xf numFmtId="0" fontId="48" fillId="0" borderId="11" xfId="0" applyFont="1" applyBorder="1" applyProtection="1"/>
    <xf numFmtId="0" fontId="48" fillId="50" borderId="26" xfId="0" applyFont="1" applyFill="1" applyBorder="1" applyProtection="1"/>
    <xf numFmtId="0" fontId="46" fillId="0" borderId="40" xfId="0" applyFont="1" applyBorder="1" applyAlignment="1" applyProtection="1">
      <alignment horizontal="center" vertical="center"/>
    </xf>
    <xf numFmtId="0" fontId="46" fillId="0" borderId="24" xfId="0" applyFont="1" applyBorder="1" applyAlignment="1" applyProtection="1">
      <alignment horizontal="center"/>
    </xf>
    <xf numFmtId="0" fontId="48" fillId="0" borderId="24" xfId="0" applyFont="1" applyBorder="1" applyAlignment="1" applyProtection="1">
      <alignment horizontal="center"/>
    </xf>
    <xf numFmtId="0" fontId="48" fillId="50" borderId="0" xfId="0" applyFont="1" applyFill="1" applyBorder="1" applyAlignment="1" applyProtection="1"/>
    <xf numFmtId="0" fontId="48" fillId="50" borderId="6" xfId="0" applyFont="1" applyFill="1" applyBorder="1" applyAlignment="1" applyProtection="1"/>
    <xf numFmtId="0" fontId="48" fillId="50" borderId="0" xfId="0" applyFont="1" applyFill="1" applyAlignment="1" applyProtection="1"/>
    <xf numFmtId="0" fontId="48" fillId="0" borderId="0" xfId="0" applyFont="1" applyAlignment="1" applyProtection="1"/>
    <xf numFmtId="166" fontId="48" fillId="5" borderId="25" xfId="0" applyNumberFormat="1" applyFont="1" applyFill="1" applyBorder="1" applyProtection="1"/>
    <xf numFmtId="0" fontId="50" fillId="5" borderId="25" xfId="0" applyFont="1" applyFill="1" applyBorder="1" applyProtection="1"/>
    <xf numFmtId="0" fontId="48" fillId="5" borderId="0" xfId="0" applyFont="1" applyFill="1" applyBorder="1" applyProtection="1"/>
    <xf numFmtId="0" fontId="48" fillId="5" borderId="25" xfId="0" applyFont="1" applyFill="1" applyBorder="1" applyProtection="1"/>
    <xf numFmtId="0" fontId="51" fillId="5" borderId="0" xfId="0" applyFont="1" applyFill="1" applyBorder="1" applyProtection="1"/>
    <xf numFmtId="166" fontId="48" fillId="5" borderId="0" xfId="0" applyNumberFormat="1" applyFont="1" applyFill="1" applyProtection="1"/>
    <xf numFmtId="1" fontId="48" fillId="0" borderId="0" xfId="0" applyNumberFormat="1" applyFont="1" applyProtection="1"/>
    <xf numFmtId="0" fontId="53" fillId="5" borderId="0" xfId="0" applyFont="1" applyFill="1" applyBorder="1" applyProtection="1"/>
    <xf numFmtId="0" fontId="53" fillId="5" borderId="0" xfId="0" applyFont="1" applyFill="1" applyProtection="1"/>
    <xf numFmtId="0" fontId="50" fillId="50" borderId="6" xfId="0" applyFont="1" applyFill="1" applyBorder="1" applyAlignment="1" applyProtection="1"/>
    <xf numFmtId="2" fontId="53" fillId="5" borderId="0" xfId="0" applyNumberFormat="1" applyFont="1" applyFill="1" applyProtection="1"/>
    <xf numFmtId="0" fontId="46" fillId="50" borderId="5" xfId="0" applyFont="1" applyFill="1" applyBorder="1" applyProtection="1"/>
    <xf numFmtId="0" fontId="48" fillId="50" borderId="21" xfId="0" applyFont="1" applyFill="1" applyBorder="1" applyProtection="1"/>
    <xf numFmtId="169" fontId="48" fillId="50" borderId="23" xfId="0" applyNumberFormat="1" applyFont="1" applyFill="1" applyBorder="1" applyProtection="1"/>
    <xf numFmtId="0" fontId="48" fillId="50" borderId="23" xfId="0" applyFont="1" applyFill="1" applyBorder="1" applyProtection="1"/>
    <xf numFmtId="0" fontId="48" fillId="50" borderId="22" xfId="0" applyFont="1" applyFill="1" applyBorder="1" applyProtection="1"/>
    <xf numFmtId="0" fontId="48" fillId="0" borderId="13" xfId="0" applyFont="1" applyBorder="1" applyProtection="1"/>
    <xf numFmtId="170" fontId="50" fillId="50" borderId="0" xfId="0" applyNumberFormat="1" applyFont="1" applyFill="1" applyBorder="1" applyAlignment="1" applyProtection="1">
      <alignment vertical="center"/>
    </xf>
    <xf numFmtId="0" fontId="48" fillId="0" borderId="0" xfId="0" applyFont="1" applyBorder="1" applyProtection="1"/>
    <xf numFmtId="0" fontId="48" fillId="0" borderId="0" xfId="0" applyFont="1" applyBorder="1" applyAlignment="1" applyProtection="1"/>
    <xf numFmtId="1" fontId="48" fillId="0" borderId="0" xfId="0" applyNumberFormat="1" applyFont="1" applyBorder="1" applyProtection="1"/>
    <xf numFmtId="171" fontId="50" fillId="0" borderId="0" xfId="0" applyNumberFormat="1" applyFont="1" applyBorder="1" applyAlignment="1" applyProtection="1">
      <alignment vertical="center"/>
    </xf>
    <xf numFmtId="0" fontId="50" fillId="0" borderId="0" xfId="0" applyFont="1" applyAlignment="1" applyProtection="1"/>
    <xf numFmtId="167" fontId="22" fillId="51" borderId="24" xfId="0" applyNumberFormat="1" applyFont="1" applyFill="1" applyBorder="1" applyAlignment="1" applyProtection="1">
      <alignment horizontal="center" vertical="center" wrapText="1"/>
      <protection locked="0"/>
    </xf>
    <xf numFmtId="1" fontId="46" fillId="48" borderId="15" xfId="0" applyNumberFormat="1" applyFont="1" applyFill="1" applyBorder="1" applyAlignment="1" applyProtection="1">
      <alignment horizontal="right" vertical="center"/>
    </xf>
    <xf numFmtId="1" fontId="46" fillId="48" borderId="7" xfId="0" applyNumberFormat="1" applyFont="1" applyFill="1" applyBorder="1" applyAlignment="1" applyProtection="1">
      <alignment horizontal="right" vertical="center"/>
    </xf>
    <xf numFmtId="171" fontId="48" fillId="0" borderId="0" xfId="0" applyNumberFormat="1" applyFont="1" applyBorder="1" applyAlignment="1" applyProtection="1">
      <alignment vertical="center"/>
      <protection locked="0"/>
    </xf>
    <xf numFmtId="0" fontId="50" fillId="0" borderId="0" xfId="0" applyFont="1" applyBorder="1" applyAlignment="1" applyProtection="1">
      <alignment vertical="center"/>
      <protection locked="0"/>
    </xf>
    <xf numFmtId="171" fontId="50" fillId="0" borderId="0" xfId="0" applyNumberFormat="1" applyFont="1" applyBorder="1" applyAlignment="1" applyProtection="1">
      <alignment vertical="center"/>
      <protection locked="0"/>
    </xf>
    <xf numFmtId="164" fontId="43" fillId="45" borderId="0" xfId="0" applyNumberFormat="1" applyFont="1" applyFill="1" applyProtection="1"/>
    <xf numFmtId="0" fontId="48" fillId="0" borderId="0" xfId="0" applyFont="1" applyFill="1" applyBorder="1" applyProtection="1"/>
    <xf numFmtId="167" fontId="56" fillId="45" borderId="0" xfId="0" applyNumberFormat="1" applyFont="1" applyFill="1" applyAlignment="1" applyProtection="1">
      <alignment horizontal="center"/>
    </xf>
    <xf numFmtId="0" fontId="48" fillId="0" borderId="40" xfId="0" applyFont="1" applyBorder="1" applyAlignment="1" applyProtection="1">
      <alignment vertical="top" wrapText="1"/>
    </xf>
    <xf numFmtId="0" fontId="48" fillId="0" borderId="40" xfId="0" applyFont="1" applyFill="1" applyBorder="1" applyProtection="1">
      <protection locked="0"/>
    </xf>
    <xf numFmtId="0" fontId="8" fillId="0" borderId="0" xfId="0" quotePrefix="1" applyFont="1" applyProtection="1"/>
    <xf numFmtId="9" fontId="48" fillId="48" borderId="24" xfId="33" applyFont="1" applyFill="1" applyBorder="1" applyAlignment="1" applyProtection="1">
      <alignment horizontal="center"/>
      <protection locked="0"/>
    </xf>
    <xf numFmtId="9" fontId="48" fillId="48" borderId="41" xfId="33" applyFont="1" applyFill="1" applyBorder="1" applyAlignment="1" applyProtection="1">
      <alignment horizontal="center"/>
      <protection locked="0"/>
    </xf>
    <xf numFmtId="0" fontId="48" fillId="48" borderId="48" xfId="0" applyFont="1" applyFill="1" applyBorder="1" applyAlignment="1" applyProtection="1">
      <alignment horizontal="center"/>
      <protection locked="0"/>
    </xf>
    <xf numFmtId="0" fontId="48" fillId="48" borderId="49" xfId="0" applyFont="1" applyFill="1" applyBorder="1" applyAlignment="1" applyProtection="1">
      <alignment horizontal="center"/>
      <protection locked="0"/>
    </xf>
    <xf numFmtId="0" fontId="48" fillId="48" borderId="50" xfId="0" applyFont="1" applyFill="1" applyBorder="1" applyAlignment="1" applyProtection="1">
      <alignment horizontal="center"/>
      <protection locked="0"/>
    </xf>
    <xf numFmtId="0" fontId="48" fillId="50" borderId="0" xfId="0" applyFont="1" applyFill="1" applyAlignment="1" applyProtection="1">
      <alignment horizontal="center" wrapText="1"/>
    </xf>
    <xf numFmtId="0" fontId="48" fillId="0" borderId="42" xfId="0" applyFont="1" applyBorder="1" applyAlignment="1" applyProtection="1">
      <alignment horizontal="left" vertical="center"/>
    </xf>
    <xf numFmtId="0" fontId="48" fillId="0" borderId="17" xfId="0" applyFont="1" applyBorder="1" applyAlignment="1" applyProtection="1">
      <alignment horizontal="left" vertical="center"/>
    </xf>
    <xf numFmtId="0" fontId="48" fillId="0" borderId="42" xfId="0" applyFont="1" applyFill="1" applyBorder="1" applyAlignment="1" applyProtection="1">
      <alignment horizontal="left" vertical="center"/>
    </xf>
    <xf numFmtId="0" fontId="48" fillId="0" borderId="45" xfId="0" applyFont="1" applyFill="1" applyBorder="1" applyAlignment="1" applyProtection="1">
      <alignment horizontal="left" vertical="center"/>
    </xf>
    <xf numFmtId="0" fontId="48" fillId="0" borderId="17" xfId="0" applyFont="1" applyFill="1" applyBorder="1" applyAlignment="1" applyProtection="1">
      <alignment horizontal="left" vertical="center"/>
    </xf>
    <xf numFmtId="0" fontId="48" fillId="48" borderId="24" xfId="0" applyFont="1" applyFill="1" applyBorder="1" applyAlignment="1" applyProtection="1">
      <alignment horizontal="center"/>
      <protection locked="0"/>
    </xf>
    <xf numFmtId="0" fontId="48" fillId="48" borderId="41" xfId="0" applyFont="1" applyFill="1" applyBorder="1" applyAlignment="1" applyProtection="1">
      <alignment horizontal="center"/>
      <protection locked="0"/>
    </xf>
    <xf numFmtId="0" fontId="48" fillId="0" borderId="40" xfId="0" applyFont="1" applyBorder="1" applyAlignment="1" applyProtection="1">
      <alignment horizontal="left" vertical="center"/>
    </xf>
    <xf numFmtId="0" fontId="48" fillId="0" borderId="47" xfId="0" applyFont="1" applyBorder="1" applyAlignment="1" applyProtection="1">
      <alignment horizontal="left" vertical="center" wrapText="1"/>
    </xf>
    <xf numFmtId="0" fontId="48" fillId="0" borderId="5" xfId="0" applyFont="1" applyBorder="1" applyAlignment="1" applyProtection="1">
      <alignment horizontal="left" vertical="center" wrapText="1"/>
    </xf>
    <xf numFmtId="0" fontId="48" fillId="48" borderId="15" xfId="0" applyFont="1" applyFill="1" applyBorder="1" applyAlignment="1" applyProtection="1">
      <alignment horizontal="center"/>
      <protection locked="0"/>
    </xf>
    <xf numFmtId="0" fontId="48" fillId="48" borderId="13" xfId="0" applyFont="1" applyFill="1" applyBorder="1" applyAlignment="1" applyProtection="1">
      <alignment horizontal="center"/>
      <protection locked="0"/>
    </xf>
    <xf numFmtId="0" fontId="4" fillId="0" borderId="5" xfId="0" applyFont="1" applyBorder="1" applyAlignment="1" applyProtection="1">
      <alignment horizontal="center" vertical="top" wrapText="1"/>
    </xf>
    <xf numFmtId="0" fontId="4" fillId="0" borderId="0" xfId="0" applyFont="1" applyBorder="1" applyAlignment="1" applyProtection="1">
      <alignment horizontal="center" vertical="top" wrapText="1"/>
    </xf>
    <xf numFmtId="0" fontId="4" fillId="0" borderId="6" xfId="0" applyFont="1" applyBorder="1" applyAlignment="1" applyProtection="1">
      <alignment horizontal="center" vertical="top" wrapText="1"/>
    </xf>
    <xf numFmtId="0" fontId="4" fillId="8" borderId="5" xfId="0" applyFont="1" applyFill="1" applyBorder="1" applyAlignment="1" applyProtection="1">
      <alignment horizontal="center" vertical="top"/>
    </xf>
    <xf numFmtId="0" fontId="4" fillId="8" borderId="0" xfId="0" applyFont="1" applyFill="1" applyBorder="1" applyAlignment="1" applyProtection="1">
      <alignment horizontal="center" vertical="top"/>
    </xf>
    <xf numFmtId="0" fontId="4" fillId="8" borderId="6" xfId="0" applyFont="1" applyFill="1" applyBorder="1" applyAlignment="1" applyProtection="1">
      <alignment horizontal="center" vertical="top"/>
    </xf>
    <xf numFmtId="0" fontId="0" fillId="2" borderId="30" xfId="0" applyFill="1" applyBorder="1" applyAlignment="1" applyProtection="1">
      <alignment horizontal="left"/>
    </xf>
    <xf numFmtId="0" fontId="0" fillId="2" borderId="27" xfId="0" applyFill="1" applyBorder="1" applyAlignment="1" applyProtection="1">
      <alignment horizontal="left"/>
    </xf>
    <xf numFmtId="0" fontId="0" fillId="46" borderId="0" xfId="0" applyFill="1" applyBorder="1" applyAlignment="1" applyProtection="1">
      <alignment horizontal="center"/>
    </xf>
    <xf numFmtId="0" fontId="2" fillId="2" borderId="26" xfId="0" applyFont="1" applyFill="1" applyBorder="1" applyAlignment="1" applyProtection="1">
      <alignment horizontal="left"/>
    </xf>
    <xf numFmtId="0" fontId="0" fillId="47" borderId="0" xfId="0" applyFill="1" applyBorder="1" applyAlignment="1" applyProtection="1">
      <alignment horizontal="center"/>
    </xf>
    <xf numFmtId="0" fontId="0" fillId="46" borderId="5" xfId="0" applyFill="1" applyBorder="1" applyAlignment="1" applyProtection="1">
      <alignment horizontal="center"/>
    </xf>
    <xf numFmtId="0" fontId="48" fillId="0" borderId="51" xfId="0" applyFont="1" applyBorder="1" applyAlignment="1" applyProtection="1">
      <alignment horizontal="left" vertical="top" wrapText="1"/>
      <protection locked="0"/>
    </xf>
    <xf numFmtId="0" fontId="48" fillId="0" borderId="52" xfId="0" applyFont="1" applyBorder="1" applyAlignment="1" applyProtection="1">
      <alignment horizontal="left" vertical="top" wrapText="1"/>
      <protection locked="0"/>
    </xf>
    <xf numFmtId="0" fontId="48" fillId="0" borderId="53" xfId="0" applyFont="1" applyBorder="1" applyAlignment="1" applyProtection="1">
      <alignment horizontal="left" vertical="top" wrapText="1"/>
      <protection locked="0"/>
    </xf>
    <xf numFmtId="0" fontId="46" fillId="0" borderId="43" xfId="0" applyFont="1" applyBorder="1" applyAlignment="1" applyProtection="1">
      <alignment horizontal="left" vertical="center"/>
    </xf>
    <xf numFmtId="0" fontId="46" fillId="0" borderId="44" xfId="0" applyFont="1" applyBorder="1" applyAlignment="1" applyProtection="1">
      <alignment horizontal="left" vertical="center"/>
    </xf>
    <xf numFmtId="0" fontId="48" fillId="52" borderId="30" xfId="0" applyFont="1" applyFill="1" applyBorder="1" applyAlignment="1" applyProtection="1">
      <protection locked="0"/>
    </xf>
    <xf numFmtId="1" fontId="48" fillId="40" borderId="15" xfId="0" applyNumberFormat="1" applyFont="1" applyFill="1" applyBorder="1" applyProtection="1">
      <protection locked="0"/>
    </xf>
  </cellXfs>
  <cellStyles count="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Commentaire 2" xfId="28" xr:uid="{00000000-0005-0000-0000-00001B000000}"/>
    <cellStyle name="Entrée" xfId="29" builtinId="20" customBuiltin="1"/>
    <cellStyle name="Insatisfaisant" xfId="30" builtinId="27" customBuiltin="1"/>
    <cellStyle name="Neutre" xfId="31" builtinId="28" customBuiltin="1"/>
    <cellStyle name="Normal" xfId="0" builtinId="0"/>
    <cellStyle name="Normal 2" xfId="32" xr:uid="{00000000-0005-0000-0000-000020000000}"/>
    <cellStyle name="Pourcentage" xfId="33" builtinId="5"/>
    <cellStyle name="Satisfaisant" xfId="34" builtinId="26" customBuiltin="1"/>
    <cellStyle name="Sortie" xfId="35" builtinId="21" customBuiltin="1"/>
    <cellStyle name="Texte explicatif" xfId="36" builtinId="53" customBuiltin="1"/>
    <cellStyle name="Titre" xfId="37" builtinId="15" customBuiltin="1"/>
    <cellStyle name="Titre 1" xfId="38" builtinId="16" customBuiltin="1"/>
    <cellStyle name="Titre 2" xfId="39" builtinId="17" customBuiltin="1"/>
    <cellStyle name="Titre 3" xfId="40" builtinId="18" customBuiltin="1"/>
    <cellStyle name="Titre 4" xfId="41" builtinId="19" customBuiltin="1"/>
    <cellStyle name="Total" xfId="42" builtinId="25" customBuiltin="1"/>
    <cellStyle name="Vérification" xfId="43" builtinId="23" customBuiltin="1"/>
  </cellStyles>
  <dxfs count="5">
    <dxf>
      <fill>
        <patternFill>
          <bgColor rgb="FFFF0000"/>
        </patternFill>
      </fill>
    </dxf>
    <dxf>
      <fill>
        <patternFill>
          <bgColor theme="0" tint="-0.14996795556505021"/>
        </patternFill>
      </fill>
    </dxf>
    <dxf>
      <fill>
        <patternFill>
          <bgColor theme="6" tint="0.39994506668294322"/>
        </patternFill>
      </fill>
    </dxf>
    <dxf>
      <fill>
        <patternFill>
          <bgColor theme="0" tint="-0.14996795556505021"/>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fr-CH"/>
              <a:t>Températures Cointrin 2006-2013</a:t>
            </a:r>
          </a:p>
        </c:rich>
      </c:tx>
      <c:layout>
        <c:manualLayout>
          <c:xMode val="edge"/>
          <c:yMode val="edge"/>
          <c:x val="0.38157399967861161"/>
          <c:y val="3.7932231219912682E-2"/>
        </c:manualLayout>
      </c:layout>
      <c:overlay val="0"/>
      <c:spPr>
        <a:noFill/>
        <a:ln w="25400">
          <a:noFill/>
        </a:ln>
      </c:spPr>
    </c:title>
    <c:autoTitleDeleted val="0"/>
    <c:plotArea>
      <c:layout>
        <c:manualLayout>
          <c:layoutTarget val="inner"/>
          <c:xMode val="edge"/>
          <c:yMode val="edge"/>
          <c:x val="4.8657074324909587E-2"/>
          <c:y val="0.1448327377282875"/>
          <c:w val="0.92192351352460267"/>
          <c:h val="0.7655444708495196"/>
        </c:manualLayout>
      </c:layout>
      <c:lineChart>
        <c:grouping val="standard"/>
        <c:varyColors val="0"/>
        <c:ser>
          <c:idx val="1"/>
          <c:order val="0"/>
          <c:tx>
            <c:strRef>
              <c:f>'calcul IDC'!$U$178</c:f>
              <c:strCache>
                <c:ptCount val="1"/>
                <c:pt idx="0">
                  <c:v>température extérieure mesurée</c:v>
                </c:pt>
              </c:strCache>
            </c:strRef>
          </c:tx>
          <c:cat>
            <c:numRef>
              <c:f>'calcul IDC'!$E$3088:$E$7559</c:f>
            </c:numRef>
          </c:cat>
          <c:val>
            <c:numRef>
              <c:f>'calcul IDC'!$L$3088:$L$7559</c:f>
            </c:numRef>
          </c:val>
          <c:smooth val="1"/>
          <c:extLst>
            <c:ext xmlns:c16="http://schemas.microsoft.com/office/drawing/2014/chart" uri="{C3380CC4-5D6E-409C-BE32-E72D297353CC}">
              <c16:uniqueId val="{00000000-07DF-4C11-8A4D-2289AA98FD60}"/>
            </c:ext>
          </c:extLst>
        </c:ser>
        <c:ser>
          <c:idx val="0"/>
          <c:order val="1"/>
          <c:tx>
            <c:strRef>
              <c:f>'calcul IDC'!$U$175</c:f>
              <c:strCache>
                <c:ptCount val="1"/>
                <c:pt idx="0">
                  <c:v>température extérieure de référence (SIA 2028)</c:v>
                </c:pt>
              </c:strCache>
            </c:strRef>
          </c:tx>
          <c:cat>
            <c:numRef>
              <c:f>'calcul IDC'!$E$3088:$E$7559</c:f>
            </c:numRef>
          </c:cat>
          <c:val>
            <c:numRef>
              <c:f>'calcul IDC'!$I$3088:$I$7559</c:f>
            </c:numRef>
          </c:val>
          <c:smooth val="1"/>
          <c:extLst>
            <c:ext xmlns:c16="http://schemas.microsoft.com/office/drawing/2014/chart" uri="{C3380CC4-5D6E-409C-BE32-E72D297353CC}">
              <c16:uniqueId val="{00000001-07DF-4C11-8A4D-2289AA98FD60}"/>
            </c:ext>
          </c:extLst>
        </c:ser>
        <c:dLbls>
          <c:showLegendKey val="0"/>
          <c:showVal val="0"/>
          <c:showCatName val="0"/>
          <c:showSerName val="0"/>
          <c:showPercent val="0"/>
          <c:showBubbleSize val="0"/>
        </c:dLbls>
        <c:marker val="1"/>
        <c:smooth val="0"/>
        <c:axId val="195109984"/>
        <c:axId val="1"/>
      </c:lineChart>
      <c:catAx>
        <c:axId val="195109984"/>
        <c:scaling>
          <c:orientation val="minMax"/>
        </c:scaling>
        <c:delete val="0"/>
        <c:axPos val="b"/>
        <c:numFmt formatCode="mm/yy"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fr-FR"/>
          </a:p>
        </c:txPr>
        <c:crossAx val="1"/>
        <c:crosses val="autoZero"/>
        <c:auto val="1"/>
        <c:lblAlgn val="ctr"/>
        <c:lblOffset val="100"/>
        <c:tickMarkSkip val="8"/>
        <c:noMultiLvlLbl val="1"/>
      </c:catAx>
      <c:valAx>
        <c:axId val="1"/>
        <c:scaling>
          <c:orientation val="minMax"/>
          <c:max val="30"/>
          <c:min val="-5"/>
        </c:scaling>
        <c:delete val="0"/>
        <c:axPos val="l"/>
        <c:majorGridlines>
          <c:spPr>
            <a:ln w="3175">
              <a:solidFill>
                <a:srgbClr val="000000"/>
              </a:solidFill>
              <a:prstDash val="solid"/>
            </a:ln>
          </c:spPr>
        </c:majorGridlines>
        <c:title>
          <c:tx>
            <c:rich>
              <a:bodyPr/>
              <a:lstStyle/>
              <a:p>
                <a:pPr>
                  <a:defRPr sz="1000" b="0" i="0" u="none" strike="noStrike" baseline="0">
                    <a:solidFill>
                      <a:srgbClr val="000000"/>
                    </a:solidFill>
                    <a:latin typeface="Arial"/>
                    <a:ea typeface="Arial"/>
                    <a:cs typeface="Arial"/>
                  </a:defRPr>
                </a:pPr>
                <a:r>
                  <a:rPr lang="fr-CH" sz="800" b="1" i="0" u="none" strike="noStrike" baseline="0">
                    <a:solidFill>
                      <a:srgbClr val="000000"/>
                    </a:solidFill>
                    <a:latin typeface="Arial"/>
                    <a:cs typeface="Arial"/>
                  </a:rPr>
                  <a:t>T [°C]</a:t>
                </a:r>
              </a:p>
            </c:rich>
          </c:tx>
          <c:layout>
            <c:manualLayout>
              <c:xMode val="edge"/>
              <c:yMode val="edge"/>
              <c:x val="6.4021573196207616E-3"/>
              <c:y val="0.4724304959510393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95109984"/>
        <c:crosses val="autoZero"/>
        <c:crossBetween val="between"/>
      </c:valAx>
      <c:spPr>
        <a:noFill/>
        <a:ln w="25400">
          <a:noFill/>
        </a:ln>
      </c:spPr>
    </c:plotArea>
    <c:legend>
      <c:legendPos val="r"/>
      <c:layout>
        <c:manualLayout>
          <c:xMode val="edge"/>
          <c:yMode val="edge"/>
          <c:x val="0.21782949858994563"/>
          <c:y val="0.90933392534760749"/>
          <c:w val="0.53875979188616463"/>
          <c:h val="6.4000041666693791E-2"/>
        </c:manualLayout>
      </c:layout>
      <c:overlay val="0"/>
      <c:spPr>
        <a:noFill/>
        <a:ln w="25400">
          <a:noFill/>
        </a:ln>
      </c:spPr>
      <c:txPr>
        <a:bodyPr/>
        <a:lstStyle/>
        <a:p>
          <a:pPr>
            <a:defRPr sz="25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fr-CH"/>
              <a:t>Degrés-Jours Cointrin 2006-2013</a:t>
            </a:r>
          </a:p>
        </c:rich>
      </c:tx>
      <c:layout>
        <c:manualLayout>
          <c:xMode val="edge"/>
          <c:yMode val="edge"/>
          <c:x val="0.38413476217258552"/>
          <c:y val="3.6766298419246717E-2"/>
        </c:manualLayout>
      </c:layout>
      <c:overlay val="0"/>
      <c:spPr>
        <a:noFill/>
        <a:ln w="25400">
          <a:noFill/>
        </a:ln>
      </c:spPr>
    </c:title>
    <c:autoTitleDeleted val="0"/>
    <c:plotArea>
      <c:layout>
        <c:manualLayout>
          <c:layoutTarget val="inner"/>
          <c:xMode val="edge"/>
          <c:yMode val="edge"/>
          <c:x val="4.8657074324909587E-2"/>
          <c:y val="0.14338686818676419"/>
          <c:w val="0.92064306420026298"/>
          <c:h val="0.66546213184113634"/>
        </c:manualLayout>
      </c:layout>
      <c:lineChart>
        <c:grouping val="standard"/>
        <c:varyColors val="0"/>
        <c:ser>
          <c:idx val="1"/>
          <c:order val="0"/>
          <c:tx>
            <c:strRef>
              <c:f>'calcul IDC'!$Q$163</c:f>
              <c:strCache>
                <c:ptCount val="1"/>
                <c:pt idx="0">
                  <c:v>DJ réel</c:v>
                </c:pt>
              </c:strCache>
            </c:strRef>
          </c:tx>
          <c:cat>
            <c:numRef>
              <c:f>'calcul IDC'!$E$3088:$E$7559</c:f>
            </c:numRef>
          </c:cat>
          <c:val>
            <c:numRef>
              <c:f>'calcul IDC'!$Q$3088:$Q$7559</c:f>
            </c:numRef>
          </c:val>
          <c:smooth val="1"/>
          <c:extLst>
            <c:ext xmlns:c16="http://schemas.microsoft.com/office/drawing/2014/chart" uri="{C3380CC4-5D6E-409C-BE32-E72D297353CC}">
              <c16:uniqueId val="{00000000-308A-4616-B8C3-18A765518B2F}"/>
            </c:ext>
          </c:extLst>
        </c:ser>
        <c:ser>
          <c:idx val="0"/>
          <c:order val="1"/>
          <c:tx>
            <c:strRef>
              <c:f>'calcul IDC'!$K$163</c:f>
              <c:strCache>
                <c:ptCount val="1"/>
                <c:pt idx="0">
                  <c:v>DJ ref</c:v>
                </c:pt>
              </c:strCache>
            </c:strRef>
          </c:tx>
          <c:cat>
            <c:numRef>
              <c:f>'calcul IDC'!$E$3088:$E$7559</c:f>
            </c:numRef>
          </c:cat>
          <c:val>
            <c:numRef>
              <c:f>'calcul IDC'!$K$3088:$K$7559</c:f>
            </c:numRef>
          </c:val>
          <c:smooth val="1"/>
          <c:extLst>
            <c:ext xmlns:c16="http://schemas.microsoft.com/office/drawing/2014/chart" uri="{C3380CC4-5D6E-409C-BE32-E72D297353CC}">
              <c16:uniqueId val="{00000001-308A-4616-B8C3-18A765518B2F}"/>
            </c:ext>
          </c:extLst>
        </c:ser>
        <c:dLbls>
          <c:showLegendKey val="0"/>
          <c:showVal val="0"/>
          <c:showCatName val="0"/>
          <c:showSerName val="0"/>
          <c:showPercent val="0"/>
          <c:showBubbleSize val="0"/>
        </c:dLbls>
        <c:marker val="1"/>
        <c:smooth val="0"/>
        <c:axId val="337441440"/>
        <c:axId val="1"/>
      </c:lineChart>
      <c:catAx>
        <c:axId val="337441440"/>
        <c:scaling>
          <c:orientation val="minMax"/>
        </c:scaling>
        <c:delete val="0"/>
        <c:axPos val="b"/>
        <c:numFmt formatCode="mm/yy"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fr-FR"/>
          </a:p>
        </c:txPr>
        <c:crossAx val="1"/>
        <c:crosses val="autoZero"/>
        <c:auto val="1"/>
        <c:lblAlgn val="ctr"/>
        <c:lblOffset val="100"/>
        <c:tickMarkSkip val="8"/>
        <c:noMultiLvlLbl val="1"/>
      </c:catAx>
      <c:valAx>
        <c:axId val="1"/>
        <c:scaling>
          <c:orientation val="minMax"/>
          <c:max val="30"/>
          <c:min val="0"/>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fr-CH"/>
                  <a:t>DJ [Kd]</a:t>
                </a:r>
              </a:p>
            </c:rich>
          </c:tx>
          <c:layout>
            <c:manualLayout>
              <c:xMode val="edge"/>
              <c:yMode val="edge"/>
              <c:x val="6.4021573196207616E-3"/>
              <c:y val="0.40074773398917074"/>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337441440"/>
        <c:crosses val="autoZero"/>
        <c:crossBetween val="between"/>
      </c:valAx>
      <c:spPr>
        <a:noFill/>
        <a:ln w="25400">
          <a:noFill/>
        </a:ln>
      </c:spPr>
    </c:plotArea>
    <c:legend>
      <c:legendPos val="r"/>
      <c:layout>
        <c:manualLayout>
          <c:xMode val="edge"/>
          <c:yMode val="edge"/>
          <c:x val="0.41162798487993291"/>
          <c:y val="0.90625031427914504"/>
          <c:w val="0.15271320719650996"/>
          <c:h val="6.8181841826644149E-2"/>
        </c:manualLayout>
      </c:layout>
      <c:overlay val="0"/>
      <c:spPr>
        <a:noFill/>
        <a:ln w="25400">
          <a:noFill/>
        </a:ln>
      </c:spPr>
      <c:txPr>
        <a:bodyPr/>
        <a:lstStyle/>
        <a:p>
          <a:pPr>
            <a:defRPr sz="25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0</xdr:colOff>
      <xdr:row>126</xdr:row>
      <xdr:rowOff>0</xdr:rowOff>
    </xdr:from>
    <xdr:to>
      <xdr:col>18</xdr:col>
      <xdr:colOff>0</xdr:colOff>
      <xdr:row>143</xdr:row>
      <xdr:rowOff>7620</xdr:rowOff>
    </xdr:to>
    <xdr:graphicFrame macro="">
      <xdr:nvGraphicFramePr>
        <xdr:cNvPr id="332940" name="Graphique 427">
          <a:extLst>
            <a:ext uri="{FF2B5EF4-FFF2-40B4-BE49-F238E27FC236}">
              <a16:creationId xmlns:a16="http://schemas.microsoft.com/office/drawing/2014/main" id="{00000000-0008-0000-0000-00008C14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143</xdr:row>
      <xdr:rowOff>0</xdr:rowOff>
    </xdr:from>
    <xdr:to>
      <xdr:col>18</xdr:col>
      <xdr:colOff>0</xdr:colOff>
      <xdr:row>160</xdr:row>
      <xdr:rowOff>0</xdr:rowOff>
    </xdr:to>
    <xdr:graphicFrame macro="">
      <xdr:nvGraphicFramePr>
        <xdr:cNvPr id="332941" name="Graphique 428">
          <a:extLst>
            <a:ext uri="{FF2B5EF4-FFF2-40B4-BE49-F238E27FC236}">
              <a16:creationId xmlns:a16="http://schemas.microsoft.com/office/drawing/2014/main" id="{00000000-0008-0000-0000-00008D14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Z10393"/>
  <sheetViews>
    <sheetView tabSelected="1" view="pageBreakPreview" zoomScale="85" zoomScaleNormal="85" zoomScaleSheetLayoutView="85" zoomScalePageLayoutView="80" workbookViewId="0">
      <selection activeCell="D4" sqref="D4:G4"/>
    </sheetView>
  </sheetViews>
  <sheetFormatPr baseColWidth="10" defaultColWidth="11.54296875" defaultRowHeight="12.5" x14ac:dyDescent="0.25"/>
  <cols>
    <col min="1" max="2" width="2.453125" style="15" customWidth="1"/>
    <col min="3" max="3" width="35.90625" style="15" customWidth="1"/>
    <col min="4" max="4" width="50.453125" style="15" customWidth="1"/>
    <col min="5" max="5" width="11.453125" style="15" customWidth="1"/>
    <col min="6" max="6" width="7.453125" style="15" bestFit="1" customWidth="1"/>
    <col min="7" max="7" width="10.453125" style="15" customWidth="1"/>
    <col min="8" max="8" width="2.54296875" style="15" customWidth="1"/>
    <col min="9" max="24" width="10.453125" style="15" hidden="1" customWidth="1"/>
    <col min="25" max="25" width="5.453125" style="15" hidden="1" customWidth="1"/>
    <col min="26" max="26" width="3.453125" style="16" hidden="1" customWidth="1"/>
    <col min="27" max="27" width="14.54296875" style="16" hidden="1" customWidth="1"/>
    <col min="28" max="28" width="10.453125" style="16" hidden="1" customWidth="1"/>
    <col min="29" max="35" width="8.54296875" style="16" hidden="1" customWidth="1"/>
    <col min="36" max="36" width="10" style="16" hidden="1" customWidth="1"/>
    <col min="37" max="49" width="11.453125" style="16" hidden="1" customWidth="1"/>
    <col min="50" max="50" width="11.453125" style="15" hidden="1" customWidth="1" collapsed="1"/>
    <col min="51" max="52" width="11.54296875" style="15" hidden="1" customWidth="1"/>
    <col min="53" max="16384" width="11.54296875" style="15"/>
  </cols>
  <sheetData>
    <row r="1" spans="2:49" s="155" customFormat="1" ht="219.5" customHeight="1" x14ac:dyDescent="0.3">
      <c r="B1" s="152"/>
      <c r="C1" s="228" t="s">
        <v>252</v>
      </c>
      <c r="D1" s="228"/>
      <c r="E1" s="228"/>
      <c r="F1" s="228"/>
      <c r="G1" s="228"/>
      <c r="H1" s="153"/>
      <c r="I1" s="154"/>
      <c r="J1" s="154"/>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row>
    <row r="2" spans="2:49" s="155" customFormat="1" ht="14" x14ac:dyDescent="0.3">
      <c r="B2" s="152"/>
      <c r="C2" s="152"/>
      <c r="D2" s="152"/>
      <c r="E2" s="152"/>
      <c r="F2" s="152"/>
      <c r="G2" s="152"/>
      <c r="H2" s="152"/>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row>
    <row r="3" spans="2:49" s="155" customFormat="1" ht="14.5" thickBot="1" x14ac:dyDescent="0.35">
      <c r="B3" s="152"/>
      <c r="C3" s="157" t="s">
        <v>190</v>
      </c>
      <c r="D3" s="152"/>
      <c r="E3" s="152"/>
      <c r="F3" s="152"/>
      <c r="G3" s="152"/>
      <c r="H3" s="152"/>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row>
    <row r="4" spans="2:49" s="155" customFormat="1" ht="14" x14ac:dyDescent="0.3">
      <c r="B4" s="152"/>
      <c r="C4" s="158" t="s">
        <v>191</v>
      </c>
      <c r="D4" s="239"/>
      <c r="E4" s="239"/>
      <c r="F4" s="239"/>
      <c r="G4" s="240"/>
      <c r="H4" s="152"/>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row>
    <row r="5" spans="2:49" s="155" customFormat="1" ht="14" x14ac:dyDescent="0.3">
      <c r="B5" s="152"/>
      <c r="C5" s="159" t="s">
        <v>192</v>
      </c>
      <c r="D5" s="234"/>
      <c r="E5" s="234"/>
      <c r="F5" s="234"/>
      <c r="G5" s="235"/>
      <c r="H5" s="152"/>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row>
    <row r="6" spans="2:49" s="155" customFormat="1" ht="14" x14ac:dyDescent="0.3">
      <c r="B6" s="152"/>
      <c r="C6" s="159" t="s">
        <v>222</v>
      </c>
      <c r="D6" s="234"/>
      <c r="E6" s="234"/>
      <c r="F6" s="234"/>
      <c r="G6" s="235"/>
      <c r="H6" s="152"/>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row>
    <row r="7" spans="2:49" s="155" customFormat="1" ht="14" x14ac:dyDescent="0.3">
      <c r="B7" s="152"/>
      <c r="C7" s="159" t="s">
        <v>223</v>
      </c>
      <c r="D7" s="234"/>
      <c r="E7" s="234"/>
      <c r="F7" s="234"/>
      <c r="G7" s="235"/>
      <c r="H7" s="152"/>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row>
    <row r="8" spans="2:49" s="155" customFormat="1" ht="14" x14ac:dyDescent="0.3">
      <c r="B8" s="152"/>
      <c r="C8" s="159" t="s">
        <v>219</v>
      </c>
      <c r="D8" s="234"/>
      <c r="E8" s="234"/>
      <c r="F8" s="234"/>
      <c r="G8" s="235"/>
      <c r="H8" s="152"/>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row>
    <row r="9" spans="2:49" s="155" customFormat="1" ht="14" x14ac:dyDescent="0.3">
      <c r="B9" s="152"/>
      <c r="C9" s="159" t="s">
        <v>220</v>
      </c>
      <c r="D9" s="234"/>
      <c r="E9" s="234"/>
      <c r="F9" s="234"/>
      <c r="G9" s="235"/>
      <c r="H9" s="152"/>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row>
    <row r="10" spans="2:49" s="155" customFormat="1" ht="14" x14ac:dyDescent="0.3">
      <c r="B10" s="152"/>
      <c r="C10" s="159" t="s">
        <v>221</v>
      </c>
      <c r="D10" s="234"/>
      <c r="E10" s="234"/>
      <c r="F10" s="234"/>
      <c r="G10" s="235"/>
      <c r="H10" s="152"/>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row>
    <row r="11" spans="2:49" s="155" customFormat="1" ht="14" x14ac:dyDescent="0.3">
      <c r="B11" s="152"/>
      <c r="C11" s="159" t="s">
        <v>193</v>
      </c>
      <c r="D11" s="234"/>
      <c r="E11" s="234"/>
      <c r="F11" s="234"/>
      <c r="G11" s="235"/>
      <c r="H11" s="152"/>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row>
    <row r="12" spans="2:49" s="155" customFormat="1" ht="28" x14ac:dyDescent="0.3">
      <c r="B12" s="152"/>
      <c r="C12" s="220" t="s">
        <v>247</v>
      </c>
      <c r="D12" s="225"/>
      <c r="E12" s="226"/>
      <c r="F12" s="226"/>
      <c r="G12" s="227"/>
      <c r="H12" s="152"/>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row>
    <row r="13" spans="2:49" s="155" customFormat="1" ht="14" x14ac:dyDescent="0.3">
      <c r="B13" s="152"/>
      <c r="C13" s="160" t="s">
        <v>224</v>
      </c>
      <c r="D13" s="234"/>
      <c r="E13" s="234"/>
      <c r="F13" s="234"/>
      <c r="G13" s="235"/>
      <c r="H13" s="152"/>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row>
    <row r="14" spans="2:49" s="155" customFormat="1" ht="14" x14ac:dyDescent="0.3">
      <c r="B14" s="152"/>
      <c r="C14" s="231" t="s">
        <v>231</v>
      </c>
      <c r="D14" s="161" t="s">
        <v>225</v>
      </c>
      <c r="E14" s="234"/>
      <c r="F14" s="234"/>
      <c r="G14" s="235"/>
      <c r="H14" s="152"/>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row>
    <row r="15" spans="2:49" s="155" customFormat="1" ht="14" x14ac:dyDescent="0.3">
      <c r="B15" s="152"/>
      <c r="C15" s="232"/>
      <c r="D15" s="161" t="s">
        <v>226</v>
      </c>
      <c r="E15" s="234"/>
      <c r="F15" s="234"/>
      <c r="G15" s="235"/>
      <c r="H15" s="152"/>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row>
    <row r="16" spans="2:49" s="155" customFormat="1" ht="14" x14ac:dyDescent="0.3">
      <c r="B16" s="152"/>
      <c r="C16" s="232"/>
      <c r="D16" s="161" t="s">
        <v>227</v>
      </c>
      <c r="E16" s="234"/>
      <c r="F16" s="234"/>
      <c r="G16" s="235"/>
      <c r="H16" s="152"/>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row>
    <row r="17" spans="2:49" s="155" customFormat="1" ht="14" x14ac:dyDescent="0.3">
      <c r="B17" s="152"/>
      <c r="C17" s="233"/>
      <c r="D17" s="161" t="s">
        <v>228</v>
      </c>
      <c r="E17" s="234"/>
      <c r="F17" s="234"/>
      <c r="G17" s="235"/>
      <c r="H17" s="152"/>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row>
    <row r="18" spans="2:49" s="155" customFormat="1" ht="13.4" customHeight="1" x14ac:dyDescent="0.3">
      <c r="B18" s="152"/>
      <c r="C18" s="237" t="s">
        <v>234</v>
      </c>
      <c r="D18" s="162" t="s">
        <v>235</v>
      </c>
      <c r="E18" s="223">
        <v>0</v>
      </c>
      <c r="F18" s="223"/>
      <c r="G18" s="224"/>
      <c r="H18" s="152"/>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row>
    <row r="19" spans="2:49" s="155" customFormat="1" ht="14" x14ac:dyDescent="0.3">
      <c r="B19" s="152"/>
      <c r="C19" s="238"/>
      <c r="D19" s="161" t="s">
        <v>236</v>
      </c>
      <c r="E19" s="234"/>
      <c r="F19" s="234"/>
      <c r="G19" s="235"/>
      <c r="H19" s="152"/>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row>
    <row r="20" spans="2:49" s="155" customFormat="1" ht="14" x14ac:dyDescent="0.3">
      <c r="B20" s="152"/>
      <c r="C20" s="238"/>
      <c r="D20" s="161" t="s">
        <v>238</v>
      </c>
      <c r="E20" s="234"/>
      <c r="F20" s="234"/>
      <c r="G20" s="235"/>
      <c r="H20" s="152"/>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row>
    <row r="21" spans="2:49" s="155" customFormat="1" ht="3.75" customHeight="1" x14ac:dyDescent="0.3">
      <c r="B21" s="152"/>
      <c r="C21" s="152"/>
      <c r="D21" s="152"/>
      <c r="E21" s="152"/>
      <c r="F21" s="152"/>
      <c r="G21" s="152"/>
      <c r="H21" s="152"/>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row>
    <row r="22" spans="2:49" s="155" customFormat="1" ht="14.5" thickBot="1" x14ac:dyDescent="0.35">
      <c r="B22" s="152"/>
      <c r="C22" s="157" t="s">
        <v>194</v>
      </c>
      <c r="D22" s="152"/>
      <c r="E22" s="152"/>
      <c r="F22" s="152"/>
      <c r="G22" s="152"/>
      <c r="H22" s="152"/>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row>
    <row r="23" spans="2:49" s="155" customFormat="1" ht="14" x14ac:dyDescent="0.3">
      <c r="B23" s="152"/>
      <c r="C23" s="163" t="s">
        <v>237</v>
      </c>
      <c r="D23" s="259"/>
      <c r="E23" s="164" t="s">
        <v>4</v>
      </c>
      <c r="F23" s="165"/>
      <c r="G23" s="166"/>
      <c r="H23" s="152"/>
      <c r="Z23" s="156"/>
      <c r="AA23" s="156"/>
      <c r="AB23" s="156"/>
      <c r="AC23" s="156"/>
      <c r="AD23" s="156"/>
      <c r="AE23" s="156"/>
      <c r="AF23" s="156"/>
      <c r="AG23" s="156"/>
      <c r="AH23" s="156"/>
      <c r="AI23" s="156"/>
      <c r="AJ23" s="156"/>
      <c r="AK23" s="156"/>
      <c r="AL23" s="156"/>
      <c r="AM23" s="156"/>
      <c r="AN23" s="156"/>
      <c r="AO23" s="156"/>
      <c r="AP23" s="156"/>
      <c r="AQ23" s="156"/>
      <c r="AR23" s="156"/>
      <c r="AS23" s="156"/>
      <c r="AT23" s="156"/>
      <c r="AU23" s="156"/>
      <c r="AV23" s="156"/>
      <c r="AW23" s="156"/>
    </row>
    <row r="24" spans="2:49" s="155" customFormat="1" ht="14" x14ac:dyDescent="0.3">
      <c r="B24" s="152"/>
      <c r="C24" s="167"/>
      <c r="D24" s="168"/>
      <c r="E24" s="168"/>
      <c r="F24" s="168"/>
      <c r="G24" s="169"/>
      <c r="H24" s="152"/>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row>
    <row r="25" spans="2:49" s="155" customFormat="1" ht="14" x14ac:dyDescent="0.3">
      <c r="B25" s="152"/>
      <c r="C25" s="160" t="s">
        <v>101</v>
      </c>
      <c r="D25" s="170">
        <f>IF(AND(D23&gt;0,SUM(F26:F36)&lt;=D23),100-SUM(D26:D36),0)</f>
        <v>0</v>
      </c>
      <c r="E25" s="171" t="s">
        <v>195</v>
      </c>
      <c r="F25" s="172">
        <f>IF(SUM(F26:F36)&lt;=D23,$D$23*D25/100)</f>
        <v>0</v>
      </c>
      <c r="G25" s="173" t="s">
        <v>196</v>
      </c>
      <c r="H25" s="152"/>
      <c r="M25" s="155" t="s">
        <v>229</v>
      </c>
      <c r="Z25" s="156"/>
      <c r="AA25" s="156"/>
      <c r="AB25" s="156"/>
      <c r="AC25" s="156"/>
      <c r="AD25" s="156"/>
      <c r="AE25" s="156"/>
      <c r="AF25" s="156"/>
      <c r="AG25" s="156"/>
      <c r="AH25" s="156"/>
      <c r="AI25" s="156"/>
      <c r="AJ25" s="156"/>
      <c r="AK25" s="156"/>
      <c r="AL25" s="156"/>
      <c r="AM25" s="156"/>
      <c r="AN25" s="156"/>
      <c r="AO25" s="156"/>
      <c r="AP25" s="156"/>
      <c r="AQ25" s="156"/>
      <c r="AR25" s="156"/>
      <c r="AS25" s="156"/>
      <c r="AT25" s="156"/>
      <c r="AU25" s="156"/>
      <c r="AV25" s="156"/>
      <c r="AW25" s="156"/>
    </row>
    <row r="26" spans="2:49" s="155" customFormat="1" ht="14" x14ac:dyDescent="0.3">
      <c r="B26" s="152"/>
      <c r="C26" s="160" t="s">
        <v>121</v>
      </c>
      <c r="D26" s="174"/>
      <c r="E26" s="171" t="s">
        <v>195</v>
      </c>
      <c r="F26" s="172">
        <f t="shared" ref="F26:F36" si="0">$D$23*D26/100</f>
        <v>0</v>
      </c>
      <c r="G26" s="173" t="s">
        <v>196</v>
      </c>
      <c r="H26" s="152"/>
      <c r="M26" s="155" t="s">
        <v>230</v>
      </c>
      <c r="Z26" s="156"/>
      <c r="AA26" s="156"/>
      <c r="AB26" s="156"/>
      <c r="AC26" s="156"/>
      <c r="AD26" s="156"/>
      <c r="AE26" s="156"/>
      <c r="AF26" s="156"/>
      <c r="AG26" s="156"/>
      <c r="AH26" s="156"/>
      <c r="AI26" s="156"/>
      <c r="AJ26" s="156"/>
      <c r="AK26" s="156"/>
      <c r="AL26" s="156"/>
      <c r="AM26" s="156"/>
      <c r="AN26" s="156"/>
      <c r="AO26" s="156"/>
      <c r="AP26" s="156"/>
      <c r="AQ26" s="156"/>
      <c r="AR26" s="156"/>
      <c r="AS26" s="156"/>
      <c r="AT26" s="156"/>
      <c r="AU26" s="156"/>
      <c r="AV26" s="156"/>
      <c r="AW26" s="156"/>
    </row>
    <row r="27" spans="2:49" s="155" customFormat="1" ht="14" x14ac:dyDescent="0.3">
      <c r="B27" s="152"/>
      <c r="C27" s="160" t="s">
        <v>70</v>
      </c>
      <c r="D27" s="174"/>
      <c r="E27" s="171" t="s">
        <v>195</v>
      </c>
      <c r="F27" s="172">
        <f t="shared" si="0"/>
        <v>0</v>
      </c>
      <c r="G27" s="173" t="s">
        <v>196</v>
      </c>
      <c r="H27" s="152"/>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row>
    <row r="28" spans="2:49" s="155" customFormat="1" ht="14" x14ac:dyDescent="0.3">
      <c r="B28" s="152"/>
      <c r="C28" s="160" t="s">
        <v>71</v>
      </c>
      <c r="D28" s="174"/>
      <c r="E28" s="171" t="s">
        <v>195</v>
      </c>
      <c r="F28" s="172">
        <f t="shared" si="0"/>
        <v>0</v>
      </c>
      <c r="G28" s="173" t="s">
        <v>196</v>
      </c>
      <c r="H28" s="152"/>
      <c r="Z28" s="156"/>
      <c r="AA28" s="156"/>
      <c r="AB28" s="156"/>
      <c r="AC28" s="156"/>
      <c r="AD28" s="156"/>
      <c r="AE28" s="156"/>
      <c r="AF28" s="156"/>
      <c r="AG28" s="156"/>
      <c r="AH28" s="156"/>
      <c r="AI28" s="156"/>
      <c r="AJ28" s="156"/>
      <c r="AK28" s="156"/>
      <c r="AL28" s="156"/>
      <c r="AM28" s="156"/>
      <c r="AN28" s="156"/>
      <c r="AO28" s="156"/>
      <c r="AP28" s="156"/>
      <c r="AQ28" s="156"/>
      <c r="AR28" s="156"/>
      <c r="AS28" s="156"/>
      <c r="AT28" s="156"/>
      <c r="AU28" s="156"/>
      <c r="AV28" s="156"/>
      <c r="AW28" s="156"/>
    </row>
    <row r="29" spans="2:49" s="155" customFormat="1" ht="14" x14ac:dyDescent="0.3">
      <c r="B29" s="152"/>
      <c r="C29" s="160" t="s">
        <v>72</v>
      </c>
      <c r="D29" s="174"/>
      <c r="E29" s="171" t="s">
        <v>195</v>
      </c>
      <c r="F29" s="172">
        <f t="shared" si="0"/>
        <v>0</v>
      </c>
      <c r="G29" s="173" t="s">
        <v>196</v>
      </c>
      <c r="H29" s="152"/>
      <c r="Z29" s="156"/>
      <c r="AA29" s="156"/>
      <c r="AB29" s="156"/>
      <c r="AC29" s="156"/>
      <c r="AD29" s="156"/>
      <c r="AE29" s="156"/>
      <c r="AF29" s="156"/>
      <c r="AG29" s="156"/>
      <c r="AH29" s="156"/>
      <c r="AI29" s="156"/>
      <c r="AJ29" s="156"/>
      <c r="AK29" s="156"/>
      <c r="AL29" s="156"/>
      <c r="AM29" s="156"/>
      <c r="AN29" s="156"/>
      <c r="AO29" s="156"/>
      <c r="AP29" s="156"/>
      <c r="AQ29" s="156"/>
      <c r="AR29" s="156"/>
      <c r="AS29" s="156"/>
      <c r="AT29" s="156"/>
      <c r="AU29" s="156"/>
      <c r="AV29" s="156"/>
      <c r="AW29" s="156"/>
    </row>
    <row r="30" spans="2:49" s="155" customFormat="1" ht="14" x14ac:dyDescent="0.3">
      <c r="B30" s="152"/>
      <c r="C30" s="160" t="s">
        <v>73</v>
      </c>
      <c r="D30" s="174"/>
      <c r="E30" s="171" t="s">
        <v>195</v>
      </c>
      <c r="F30" s="172">
        <f t="shared" si="0"/>
        <v>0</v>
      </c>
      <c r="G30" s="173" t="s">
        <v>196</v>
      </c>
      <c r="H30" s="152"/>
      <c r="Z30" s="156"/>
      <c r="AA30" s="156"/>
      <c r="AB30" s="156"/>
      <c r="AC30" s="156"/>
      <c r="AD30" s="156"/>
      <c r="AE30" s="156"/>
      <c r="AF30" s="156"/>
      <c r="AG30" s="156"/>
      <c r="AH30" s="156"/>
      <c r="AI30" s="156"/>
      <c r="AJ30" s="156"/>
      <c r="AK30" s="156"/>
      <c r="AL30" s="156"/>
      <c r="AM30" s="156"/>
      <c r="AN30" s="156"/>
      <c r="AO30" s="156"/>
      <c r="AP30" s="156"/>
      <c r="AQ30" s="156"/>
      <c r="AR30" s="156"/>
      <c r="AS30" s="156"/>
      <c r="AT30" s="156"/>
      <c r="AU30" s="156"/>
      <c r="AV30" s="156"/>
      <c r="AW30" s="156"/>
    </row>
    <row r="31" spans="2:49" s="155" customFormat="1" ht="14" x14ac:dyDescent="0.3">
      <c r="B31" s="152"/>
      <c r="C31" s="160" t="s">
        <v>74</v>
      </c>
      <c r="D31" s="174"/>
      <c r="E31" s="171" t="s">
        <v>195</v>
      </c>
      <c r="F31" s="172">
        <f t="shared" si="0"/>
        <v>0</v>
      </c>
      <c r="G31" s="173" t="s">
        <v>196</v>
      </c>
      <c r="H31" s="152"/>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row>
    <row r="32" spans="2:49" s="155" customFormat="1" ht="14" x14ac:dyDescent="0.3">
      <c r="B32" s="152"/>
      <c r="C32" s="160" t="s">
        <v>75</v>
      </c>
      <c r="D32" s="174"/>
      <c r="E32" s="171" t="s">
        <v>195</v>
      </c>
      <c r="F32" s="172">
        <f t="shared" si="0"/>
        <v>0</v>
      </c>
      <c r="G32" s="173" t="s">
        <v>196</v>
      </c>
      <c r="H32" s="152"/>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156"/>
      <c r="AW32" s="156"/>
    </row>
    <row r="33" spans="2:49" s="155" customFormat="1" ht="14" x14ac:dyDescent="0.3">
      <c r="B33" s="152"/>
      <c r="C33" s="160" t="s">
        <v>76</v>
      </c>
      <c r="D33" s="174"/>
      <c r="E33" s="171" t="s">
        <v>195</v>
      </c>
      <c r="F33" s="172">
        <f t="shared" si="0"/>
        <v>0</v>
      </c>
      <c r="G33" s="173" t="s">
        <v>196</v>
      </c>
      <c r="H33" s="152"/>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row>
    <row r="34" spans="2:49" s="155" customFormat="1" ht="14" x14ac:dyDescent="0.3">
      <c r="B34" s="152"/>
      <c r="C34" s="160" t="s">
        <v>77</v>
      </c>
      <c r="D34" s="174"/>
      <c r="E34" s="171" t="s">
        <v>195</v>
      </c>
      <c r="F34" s="172">
        <f t="shared" si="0"/>
        <v>0</v>
      </c>
      <c r="G34" s="173" t="s">
        <v>196</v>
      </c>
      <c r="H34" s="152"/>
      <c r="Z34" s="156"/>
      <c r="AA34" s="156"/>
      <c r="AB34" s="156"/>
      <c r="AC34" s="156"/>
      <c r="AD34" s="156"/>
      <c r="AE34" s="156"/>
      <c r="AF34" s="156"/>
      <c r="AG34" s="156"/>
      <c r="AH34" s="156"/>
      <c r="AI34" s="156"/>
      <c r="AJ34" s="156"/>
      <c r="AK34" s="156"/>
      <c r="AL34" s="156"/>
      <c r="AM34" s="156"/>
      <c r="AN34" s="156"/>
      <c r="AO34" s="156"/>
      <c r="AP34" s="156"/>
      <c r="AQ34" s="156"/>
      <c r="AR34" s="156"/>
      <c r="AS34" s="156"/>
      <c r="AT34" s="156"/>
      <c r="AU34" s="156"/>
      <c r="AV34" s="156"/>
      <c r="AW34" s="156"/>
    </row>
    <row r="35" spans="2:49" s="155" customFormat="1" ht="14" x14ac:dyDescent="0.3">
      <c r="B35" s="152"/>
      <c r="C35" s="160" t="s">
        <v>78</v>
      </c>
      <c r="D35" s="174"/>
      <c r="E35" s="171" t="s">
        <v>195</v>
      </c>
      <c r="F35" s="172">
        <f t="shared" si="0"/>
        <v>0</v>
      </c>
      <c r="G35" s="173" t="s">
        <v>196</v>
      </c>
      <c r="H35" s="152"/>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row>
    <row r="36" spans="2:49" s="155" customFormat="1" ht="14.5" thickBot="1" x14ac:dyDescent="0.35">
      <c r="B36" s="152"/>
      <c r="C36" s="175" t="s">
        <v>79</v>
      </c>
      <c r="D36" s="176"/>
      <c r="E36" s="177" t="s">
        <v>195</v>
      </c>
      <c r="F36" s="178">
        <f t="shared" si="0"/>
        <v>0</v>
      </c>
      <c r="G36" s="179" t="s">
        <v>196</v>
      </c>
      <c r="H36" s="152"/>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row>
    <row r="37" spans="2:49" s="155" customFormat="1" ht="5.5" customHeight="1" x14ac:dyDescent="0.3">
      <c r="B37" s="152"/>
      <c r="C37" s="152"/>
      <c r="D37" s="152"/>
      <c r="E37" s="152"/>
      <c r="F37" s="152"/>
      <c r="G37" s="152"/>
      <c r="H37" s="152"/>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row>
    <row r="38" spans="2:49" s="155" customFormat="1" ht="14.5" thickBot="1" x14ac:dyDescent="0.35">
      <c r="B38" s="152"/>
      <c r="C38" s="157" t="s">
        <v>197</v>
      </c>
      <c r="D38" s="152"/>
      <c r="E38" s="152"/>
      <c r="F38" s="152"/>
      <c r="G38" s="152"/>
      <c r="H38" s="152"/>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row>
    <row r="39" spans="2:49" s="155" customFormat="1" ht="14" x14ac:dyDescent="0.3">
      <c r="B39" s="152"/>
      <c r="C39" s="180" t="s">
        <v>198</v>
      </c>
      <c r="D39" s="258"/>
      <c r="E39" s="258"/>
      <c r="F39" s="165"/>
      <c r="G39" s="166"/>
      <c r="H39" s="152"/>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row>
    <row r="40" spans="2:49" s="155" customFormat="1" ht="14" x14ac:dyDescent="0.3">
      <c r="B40" s="152"/>
      <c r="C40" s="167"/>
      <c r="D40" s="168"/>
      <c r="E40" s="168"/>
      <c r="F40" s="168"/>
      <c r="G40" s="169"/>
      <c r="H40" s="152"/>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row>
    <row r="41" spans="2:49" s="155" customFormat="1" ht="5.5" customHeight="1" x14ac:dyDescent="0.3">
      <c r="B41" s="152"/>
      <c r="C41" s="167"/>
      <c r="D41" s="168"/>
      <c r="E41" s="168"/>
      <c r="F41" s="168"/>
      <c r="G41" s="169"/>
      <c r="H41" s="152"/>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row>
    <row r="42" spans="2:49" s="155" customFormat="1" ht="14" x14ac:dyDescent="0.3">
      <c r="B42" s="152"/>
      <c r="C42" s="181" t="s">
        <v>211</v>
      </c>
      <c r="D42" s="182" t="s">
        <v>212</v>
      </c>
      <c r="E42" s="183"/>
      <c r="F42" s="184"/>
      <c r="G42" s="185"/>
      <c r="H42" s="186"/>
      <c r="I42" s="187"/>
      <c r="J42" s="187"/>
      <c r="K42" s="187"/>
      <c r="L42" s="187"/>
      <c r="M42" s="187"/>
      <c r="N42" s="187"/>
      <c r="O42" s="187"/>
      <c r="P42" s="187"/>
      <c r="Q42" s="187"/>
      <c r="R42" s="187"/>
      <c r="S42" s="187"/>
      <c r="T42" s="187"/>
      <c r="U42" s="187"/>
      <c r="V42" s="187"/>
      <c r="W42" s="187"/>
      <c r="X42" s="187"/>
      <c r="Y42" s="187"/>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row>
    <row r="43" spans="2:49" s="155" customFormat="1" ht="15.65" customHeight="1" x14ac:dyDescent="0.3">
      <c r="B43" s="152"/>
      <c r="C43" s="236" t="s">
        <v>94</v>
      </c>
      <c r="D43" s="174"/>
      <c r="E43" s="171" t="s">
        <v>6</v>
      </c>
      <c r="F43" s="184"/>
      <c r="G43" s="185"/>
      <c r="H43" s="186"/>
      <c r="I43" s="187"/>
      <c r="J43" s="187"/>
      <c r="K43" s="187"/>
      <c r="L43" s="187"/>
      <c r="M43" s="187"/>
      <c r="N43" s="187"/>
      <c r="O43" s="187"/>
      <c r="P43" s="187"/>
      <c r="Q43" s="187"/>
      <c r="R43" s="187"/>
      <c r="S43" s="187"/>
      <c r="T43" s="187"/>
      <c r="U43" s="187"/>
      <c r="V43" s="187"/>
      <c r="W43" s="187"/>
      <c r="X43" s="187"/>
      <c r="Y43" s="187"/>
      <c r="Z43" s="188"/>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row>
    <row r="44" spans="2:49" s="155" customFormat="1" ht="14" x14ac:dyDescent="0.3">
      <c r="B44" s="152"/>
      <c r="C44" s="236"/>
      <c r="D44" s="174"/>
      <c r="E44" s="171" t="s">
        <v>27</v>
      </c>
      <c r="F44" s="184"/>
      <c r="G44" s="185"/>
      <c r="H44" s="186"/>
      <c r="I44" s="187"/>
      <c r="J44" s="187"/>
      <c r="K44" s="187"/>
      <c r="L44" s="187"/>
      <c r="M44" s="187"/>
      <c r="N44" s="187"/>
      <c r="O44" s="187"/>
      <c r="P44" s="187"/>
      <c r="Q44" s="187"/>
      <c r="R44" s="187"/>
      <c r="S44" s="187"/>
      <c r="T44" s="187"/>
      <c r="U44" s="187"/>
      <c r="V44" s="187"/>
      <c r="W44" s="187"/>
      <c r="X44" s="187"/>
      <c r="Y44" s="187"/>
      <c r="Z44" s="189" t="s">
        <v>81</v>
      </c>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row>
    <row r="45" spans="2:49" s="155" customFormat="1" ht="15.75" customHeight="1" x14ac:dyDescent="0.3">
      <c r="B45" s="152"/>
      <c r="C45" s="236"/>
      <c r="D45" s="174"/>
      <c r="E45" s="171" t="s">
        <v>29</v>
      </c>
      <c r="F45" s="184"/>
      <c r="G45" s="185"/>
      <c r="H45" s="186"/>
      <c r="I45" s="187"/>
      <c r="J45" s="187"/>
      <c r="K45" s="187"/>
      <c r="L45" s="187"/>
      <c r="M45" s="187"/>
      <c r="N45" s="187"/>
      <c r="O45" s="187"/>
      <c r="P45" s="187"/>
      <c r="Q45" s="187"/>
      <c r="R45" s="187"/>
      <c r="S45" s="187"/>
      <c r="T45" s="187"/>
      <c r="U45" s="187"/>
      <c r="V45" s="187"/>
      <c r="W45" s="187"/>
      <c r="X45" s="187"/>
      <c r="Y45" s="187"/>
      <c r="Z45" s="188" t="s">
        <v>179</v>
      </c>
      <c r="AA45" s="156"/>
      <c r="AB45" s="156" t="s">
        <v>180</v>
      </c>
      <c r="AC45" s="156"/>
      <c r="AD45" s="156"/>
      <c r="AE45" s="156"/>
      <c r="AF45" s="156"/>
      <c r="AG45" s="156"/>
      <c r="AH45" s="156"/>
      <c r="AI45" s="156"/>
      <c r="AJ45" s="156"/>
      <c r="AK45" s="156"/>
      <c r="AL45" s="156"/>
      <c r="AM45" s="156"/>
      <c r="AN45" s="156"/>
      <c r="AO45" s="156"/>
      <c r="AP45" s="156"/>
      <c r="AQ45" s="156"/>
      <c r="AR45" s="156"/>
      <c r="AS45" s="156"/>
      <c r="AT45" s="156"/>
      <c r="AU45" s="156"/>
      <c r="AV45" s="156"/>
      <c r="AW45" s="156"/>
    </row>
    <row r="46" spans="2:49" s="155" customFormat="1" ht="14" x14ac:dyDescent="0.3">
      <c r="B46" s="152"/>
      <c r="C46" s="229" t="s">
        <v>21</v>
      </c>
      <c r="D46" s="174"/>
      <c r="E46" s="171" t="s">
        <v>28</v>
      </c>
      <c r="F46" s="184"/>
      <c r="G46" s="185"/>
      <c r="H46" s="186"/>
      <c r="I46" s="187"/>
      <c r="J46" s="187"/>
      <c r="K46" s="187"/>
      <c r="L46" s="187"/>
      <c r="M46" s="187"/>
      <c r="N46" s="187"/>
      <c r="O46" s="187"/>
      <c r="P46" s="187"/>
      <c r="Q46" s="187"/>
      <c r="R46" s="187"/>
      <c r="S46" s="187"/>
      <c r="T46" s="187"/>
      <c r="U46" s="187"/>
      <c r="V46" s="187"/>
      <c r="W46" s="187"/>
      <c r="X46" s="187"/>
      <c r="Y46" s="187"/>
      <c r="Z46" s="188"/>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row>
    <row r="47" spans="2:49" s="155" customFormat="1" ht="14" x14ac:dyDescent="0.3">
      <c r="B47" s="152"/>
      <c r="C47" s="230"/>
      <c r="D47" s="174"/>
      <c r="E47" s="171" t="s">
        <v>29</v>
      </c>
      <c r="F47" s="184"/>
      <c r="G47" s="185"/>
      <c r="H47" s="186"/>
      <c r="I47" s="187"/>
      <c r="J47" s="187"/>
      <c r="K47" s="187"/>
      <c r="L47" s="187"/>
      <c r="M47" s="187"/>
      <c r="N47" s="187"/>
      <c r="O47" s="187"/>
      <c r="P47" s="187"/>
      <c r="Q47" s="187"/>
      <c r="R47" s="187"/>
      <c r="S47" s="187"/>
      <c r="T47" s="187"/>
      <c r="U47" s="187"/>
      <c r="V47" s="187"/>
      <c r="W47" s="187"/>
      <c r="X47" s="187"/>
      <c r="Y47" s="187"/>
      <c r="Z47" s="188"/>
      <c r="AA47" s="156"/>
      <c r="AB47" s="156"/>
      <c r="AC47" s="156"/>
      <c r="AD47" s="156"/>
      <c r="AE47" s="156"/>
      <c r="AF47" s="156"/>
      <c r="AG47" s="156"/>
      <c r="AH47" s="156"/>
      <c r="AI47" s="156"/>
      <c r="AJ47" s="156"/>
      <c r="AK47" s="156"/>
      <c r="AL47" s="156"/>
      <c r="AM47" s="156"/>
      <c r="AN47" s="156"/>
      <c r="AO47" s="156"/>
      <c r="AP47" s="156"/>
      <c r="AQ47" s="156"/>
      <c r="AR47" s="156"/>
      <c r="AS47" s="156"/>
      <c r="AT47" s="156"/>
      <c r="AU47" s="156"/>
      <c r="AV47" s="156"/>
      <c r="AW47" s="156"/>
    </row>
    <row r="48" spans="2:49" s="155" customFormat="1" ht="14" x14ac:dyDescent="0.3">
      <c r="B48" s="152"/>
      <c r="C48" s="159" t="s">
        <v>232</v>
      </c>
      <c r="D48" s="174"/>
      <c r="E48" s="171" t="s">
        <v>40</v>
      </c>
      <c r="F48" s="184"/>
      <c r="G48" s="185"/>
      <c r="H48" s="186"/>
      <c r="I48" s="187"/>
      <c r="J48" s="187"/>
      <c r="K48" s="187"/>
      <c r="L48" s="187"/>
      <c r="M48" s="187"/>
      <c r="N48" s="187"/>
      <c r="O48" s="187"/>
      <c r="P48" s="187"/>
      <c r="Q48" s="187"/>
      <c r="R48" s="187"/>
      <c r="S48" s="187"/>
      <c r="T48" s="187"/>
      <c r="U48" s="187"/>
      <c r="V48" s="187"/>
      <c r="W48" s="187"/>
      <c r="X48" s="187"/>
      <c r="Y48" s="187"/>
      <c r="Z48" s="188"/>
      <c r="AA48" s="156"/>
      <c r="AB48" s="156"/>
      <c r="AC48" s="156"/>
      <c r="AD48" s="156"/>
      <c r="AE48" s="156"/>
      <c r="AF48" s="156"/>
      <c r="AG48" s="156"/>
      <c r="AH48" s="156"/>
      <c r="AI48" s="156"/>
      <c r="AJ48" s="156"/>
      <c r="AK48" s="156"/>
      <c r="AL48" s="156"/>
      <c r="AM48" s="156"/>
      <c r="AN48" s="156"/>
      <c r="AO48" s="156"/>
      <c r="AP48" s="156"/>
      <c r="AQ48" s="156"/>
      <c r="AR48" s="156"/>
      <c r="AS48" s="156"/>
      <c r="AT48" s="156"/>
      <c r="AU48" s="156"/>
      <c r="AV48" s="156"/>
      <c r="AW48" s="156"/>
    </row>
    <row r="49" spans="2:49" s="155" customFormat="1" ht="14" x14ac:dyDescent="0.3">
      <c r="B49" s="152"/>
      <c r="C49" s="236" t="s">
        <v>233</v>
      </c>
      <c r="D49" s="174"/>
      <c r="E49" s="171" t="s">
        <v>40</v>
      </c>
      <c r="F49" s="184"/>
      <c r="G49" s="185"/>
      <c r="H49" s="186"/>
      <c r="I49" s="187"/>
      <c r="J49" s="187"/>
      <c r="K49" s="187"/>
      <c r="L49" s="187"/>
      <c r="M49" s="187"/>
      <c r="N49" s="187"/>
      <c r="O49" s="187"/>
      <c r="P49" s="187"/>
      <c r="Q49" s="187"/>
      <c r="R49" s="187"/>
      <c r="S49" s="187"/>
      <c r="T49" s="187"/>
      <c r="U49" s="187"/>
      <c r="V49" s="187"/>
      <c r="W49" s="187"/>
      <c r="X49" s="187"/>
      <c r="Y49" s="187"/>
      <c r="Z49" s="188"/>
      <c r="AA49" s="190"/>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row>
    <row r="50" spans="2:49" s="155" customFormat="1" ht="14" x14ac:dyDescent="0.3">
      <c r="B50" s="152"/>
      <c r="C50" s="236"/>
      <c r="D50" s="174"/>
      <c r="E50" s="171" t="s">
        <v>29</v>
      </c>
      <c r="F50" s="184"/>
      <c r="G50" s="185"/>
      <c r="H50" s="186"/>
      <c r="I50" s="187"/>
      <c r="J50" s="187"/>
      <c r="K50" s="187"/>
      <c r="L50" s="187"/>
      <c r="M50" s="187"/>
      <c r="N50" s="187"/>
      <c r="O50" s="187"/>
      <c r="P50" s="187"/>
      <c r="Q50" s="187"/>
      <c r="R50" s="187"/>
      <c r="S50" s="187"/>
      <c r="T50" s="187"/>
      <c r="U50" s="187"/>
      <c r="V50" s="187"/>
      <c r="W50" s="187"/>
      <c r="X50" s="187"/>
      <c r="Y50" s="187"/>
      <c r="Z50" s="188"/>
      <c r="AA50" s="190"/>
      <c r="AB50" s="156"/>
      <c r="AC50" s="156"/>
      <c r="AD50" s="156"/>
      <c r="AE50" s="156"/>
      <c r="AF50" s="156"/>
      <c r="AG50" s="156"/>
      <c r="AH50" s="156"/>
      <c r="AI50" s="156"/>
      <c r="AJ50" s="156"/>
      <c r="AK50" s="156"/>
      <c r="AL50" s="156"/>
      <c r="AM50" s="156"/>
      <c r="AN50" s="156"/>
      <c r="AO50" s="156"/>
      <c r="AP50" s="156"/>
      <c r="AQ50" s="156"/>
      <c r="AR50" s="156"/>
      <c r="AS50" s="156"/>
      <c r="AT50" s="156"/>
      <c r="AU50" s="156"/>
      <c r="AV50" s="156"/>
      <c r="AW50" s="156"/>
    </row>
    <row r="51" spans="2:49" s="155" customFormat="1" ht="14" x14ac:dyDescent="0.3">
      <c r="B51" s="152"/>
      <c r="C51" s="236" t="s">
        <v>201</v>
      </c>
      <c r="D51" s="174"/>
      <c r="E51" s="171" t="s">
        <v>28</v>
      </c>
      <c r="F51" s="184"/>
      <c r="G51" s="185"/>
      <c r="H51" s="186"/>
      <c r="I51" s="187"/>
      <c r="J51" s="187"/>
      <c r="K51" s="187"/>
      <c r="M51" s="187"/>
      <c r="N51" s="187"/>
      <c r="O51" s="187"/>
      <c r="P51" s="187"/>
      <c r="Q51" s="187"/>
      <c r="R51" s="187"/>
      <c r="S51" s="187"/>
      <c r="T51" s="187"/>
      <c r="U51" s="187"/>
      <c r="V51" s="187"/>
      <c r="W51" s="187"/>
      <c r="X51" s="187"/>
      <c r="Y51" s="187"/>
      <c r="Z51" s="188"/>
      <c r="AA51" s="190"/>
      <c r="AB51" s="156"/>
      <c r="AC51" s="156"/>
      <c r="AD51" s="156"/>
      <c r="AE51" s="156"/>
      <c r="AF51" s="156"/>
      <c r="AG51" s="156"/>
      <c r="AH51" s="156"/>
      <c r="AI51" s="156"/>
      <c r="AJ51" s="156"/>
      <c r="AK51" s="156"/>
      <c r="AL51" s="156"/>
      <c r="AM51" s="156"/>
      <c r="AN51" s="156"/>
      <c r="AO51" s="156"/>
      <c r="AP51" s="156"/>
      <c r="AQ51" s="156"/>
      <c r="AR51" s="156"/>
      <c r="AS51" s="156"/>
      <c r="AT51" s="156"/>
      <c r="AU51" s="156"/>
      <c r="AV51" s="156"/>
      <c r="AW51" s="156"/>
    </row>
    <row r="52" spans="2:49" s="155" customFormat="1" ht="16" x14ac:dyDescent="0.4">
      <c r="B52" s="152"/>
      <c r="C52" s="236"/>
      <c r="D52" s="174"/>
      <c r="E52" s="171" t="s">
        <v>204</v>
      </c>
      <c r="F52" s="184"/>
      <c r="G52" s="185"/>
      <c r="H52" s="186"/>
      <c r="I52" s="187"/>
      <c r="J52" s="187"/>
      <c r="K52" s="187"/>
      <c r="L52" s="187"/>
      <c r="M52" s="187"/>
      <c r="N52" s="187"/>
      <c r="O52" s="187"/>
      <c r="P52" s="187"/>
      <c r="Q52" s="187"/>
      <c r="R52" s="187"/>
      <c r="S52" s="187"/>
      <c r="T52" s="187"/>
      <c r="U52" s="187"/>
      <c r="V52" s="187"/>
      <c r="W52" s="187"/>
      <c r="X52" s="187"/>
      <c r="Y52" s="187"/>
      <c r="Z52" s="191"/>
      <c r="AA52" s="192" t="s">
        <v>240</v>
      </c>
      <c r="AB52" s="156" t="s">
        <v>241</v>
      </c>
      <c r="AC52" s="193"/>
      <c r="AD52" s="156" t="s">
        <v>22</v>
      </c>
      <c r="AE52" s="156"/>
      <c r="AF52" s="156"/>
      <c r="AG52" s="156"/>
      <c r="AH52" s="156"/>
      <c r="AI52" s="156"/>
      <c r="AJ52" s="156"/>
      <c r="AK52" s="156"/>
      <c r="AL52" s="156"/>
      <c r="AM52" s="156"/>
      <c r="AN52" s="156"/>
      <c r="AO52" s="156"/>
      <c r="AP52" s="156"/>
      <c r="AQ52" s="156"/>
      <c r="AR52" s="156"/>
      <c r="AS52" s="156"/>
      <c r="AT52" s="156"/>
      <c r="AU52" s="156"/>
      <c r="AV52" s="156"/>
      <c r="AW52" s="156"/>
    </row>
    <row r="53" spans="2:49" s="155" customFormat="1" ht="14" x14ac:dyDescent="0.3">
      <c r="B53" s="152"/>
      <c r="C53" s="236"/>
      <c r="D53" s="174"/>
      <c r="E53" s="171" t="s">
        <v>29</v>
      </c>
      <c r="F53" s="184"/>
      <c r="G53" s="185"/>
      <c r="H53" s="186"/>
      <c r="I53" s="187"/>
      <c r="J53" s="187"/>
      <c r="K53" s="187"/>
      <c r="L53" s="187"/>
      <c r="M53" s="187"/>
      <c r="N53" s="187"/>
      <c r="O53" s="187"/>
      <c r="P53" s="187"/>
      <c r="Q53" s="187"/>
      <c r="R53" s="187"/>
      <c r="S53" s="187"/>
      <c r="T53" s="187"/>
      <c r="U53" s="187"/>
      <c r="V53" s="187"/>
      <c r="W53" s="187"/>
      <c r="X53" s="187"/>
      <c r="Y53" s="187"/>
      <c r="Z53" s="191"/>
      <c r="AA53" s="190" t="s">
        <v>0</v>
      </c>
      <c r="AB53" s="156" t="s">
        <v>5</v>
      </c>
      <c r="AC53" s="193"/>
      <c r="AD53" s="156" t="s">
        <v>63</v>
      </c>
      <c r="AE53" s="156"/>
      <c r="AF53" s="156"/>
      <c r="AG53" s="156"/>
      <c r="AH53" s="156"/>
      <c r="AI53" s="156"/>
      <c r="AJ53" s="156"/>
      <c r="AK53" s="156"/>
      <c r="AL53" s="156"/>
      <c r="AM53" s="156"/>
      <c r="AN53" s="156"/>
      <c r="AO53" s="156"/>
      <c r="AP53" s="156"/>
      <c r="AQ53" s="156"/>
      <c r="AR53" s="156"/>
      <c r="AS53" s="156"/>
      <c r="AT53" s="156"/>
      <c r="AU53" s="156"/>
      <c r="AV53" s="156"/>
      <c r="AW53" s="156"/>
    </row>
    <row r="54" spans="2:49" s="155" customFormat="1" ht="14" x14ac:dyDescent="0.3">
      <c r="B54" s="152"/>
      <c r="C54" s="159" t="s">
        <v>202</v>
      </c>
      <c r="D54" s="174"/>
      <c r="E54" s="171" t="s">
        <v>28</v>
      </c>
      <c r="F54" s="168"/>
      <c r="G54" s="169"/>
      <c r="H54" s="152"/>
      <c r="L54" s="194"/>
      <c r="M54" s="194"/>
      <c r="Z54" s="191"/>
      <c r="AA54" s="195">
        <v>20</v>
      </c>
      <c r="AB54" s="196">
        <v>75</v>
      </c>
      <c r="AC54" s="193"/>
      <c r="AD54" s="156">
        <v>0</v>
      </c>
      <c r="AE54" s="156"/>
      <c r="AF54" s="156" t="s">
        <v>199</v>
      </c>
      <c r="AG54" s="156"/>
      <c r="AH54" s="156"/>
      <c r="AI54" s="156"/>
      <c r="AJ54" s="156"/>
      <c r="AK54" s="156"/>
      <c r="AL54" s="156"/>
      <c r="AM54" s="156"/>
      <c r="AN54" s="156"/>
      <c r="AO54" s="156"/>
      <c r="AP54" s="156"/>
      <c r="AQ54" s="156"/>
      <c r="AR54" s="156"/>
      <c r="AS54" s="156"/>
      <c r="AT54" s="156"/>
      <c r="AU54" s="156"/>
      <c r="AV54" s="156"/>
      <c r="AW54" s="156"/>
    </row>
    <row r="55" spans="2:49" s="155" customFormat="1" ht="14" x14ac:dyDescent="0.3">
      <c r="B55" s="152"/>
      <c r="C55" s="159" t="s">
        <v>203</v>
      </c>
      <c r="D55" s="174"/>
      <c r="E55" s="171" t="s">
        <v>29</v>
      </c>
      <c r="F55" s="168"/>
      <c r="G55" s="197" t="str">
        <f>IF(AND(D26&gt;0,D26&lt;100),AG64,"")</f>
        <v/>
      </c>
      <c r="H55" s="152"/>
      <c r="L55" s="194"/>
      <c r="M55" s="194"/>
      <c r="Z55" s="191"/>
      <c r="AA55" s="195">
        <v>20</v>
      </c>
      <c r="AB55" s="196">
        <v>50</v>
      </c>
      <c r="AC55" s="193"/>
      <c r="AD55" s="156">
        <v>10</v>
      </c>
      <c r="AE55" s="156"/>
      <c r="AF55" s="156" t="s">
        <v>200</v>
      </c>
      <c r="AG55" s="156"/>
      <c r="AH55" s="156"/>
      <c r="AI55" s="156"/>
      <c r="AJ55" s="156"/>
      <c r="AK55" s="156"/>
      <c r="AL55" s="156"/>
      <c r="AM55" s="156"/>
      <c r="AN55" s="156"/>
      <c r="AO55" s="156"/>
      <c r="AP55" s="156"/>
      <c r="AQ55" s="156"/>
      <c r="AR55" s="156"/>
      <c r="AS55" s="156"/>
      <c r="AT55" s="156"/>
      <c r="AU55" s="156"/>
      <c r="AV55" s="156"/>
      <c r="AW55" s="156"/>
    </row>
    <row r="56" spans="2:49" s="155" customFormat="1" ht="14" x14ac:dyDescent="0.3">
      <c r="B56" s="152"/>
      <c r="C56" s="160" t="s">
        <v>205</v>
      </c>
      <c r="D56" s="174"/>
      <c r="E56" s="171" t="s">
        <v>29</v>
      </c>
      <c r="F56" s="168"/>
      <c r="G56" s="169"/>
      <c r="H56" s="152"/>
      <c r="L56" s="194"/>
      <c r="M56" s="194"/>
      <c r="Z56" s="191"/>
      <c r="AA56" s="195">
        <v>20</v>
      </c>
      <c r="AB56" s="196">
        <v>25</v>
      </c>
      <c r="AC56" s="193"/>
      <c r="AD56" s="156">
        <v>10</v>
      </c>
      <c r="AE56" s="156"/>
      <c r="AF56" s="156"/>
      <c r="AG56" s="156"/>
      <c r="AH56" s="156"/>
      <c r="AI56" s="156"/>
      <c r="AJ56" s="156"/>
      <c r="AK56" s="156"/>
      <c r="AL56" s="156"/>
      <c r="AM56" s="156"/>
      <c r="AN56" s="156"/>
      <c r="AO56" s="156"/>
      <c r="AP56" s="156"/>
      <c r="AQ56" s="156"/>
      <c r="AR56" s="156"/>
      <c r="AS56" s="156"/>
      <c r="AT56" s="156"/>
      <c r="AU56" s="156"/>
      <c r="AV56" s="156"/>
      <c r="AW56" s="156"/>
    </row>
    <row r="57" spans="2:49" s="155" customFormat="1" ht="14" x14ac:dyDescent="0.3">
      <c r="B57" s="152"/>
      <c r="C57" s="160" t="s">
        <v>206</v>
      </c>
      <c r="D57" s="174"/>
      <c r="E57" s="171" t="s">
        <v>29</v>
      </c>
      <c r="F57" s="168"/>
      <c r="G57" s="169"/>
      <c r="H57" s="152"/>
      <c r="L57" s="194"/>
      <c r="M57" s="194"/>
      <c r="Z57" s="191"/>
      <c r="AA57" s="195">
        <v>20</v>
      </c>
      <c r="AB57" s="196">
        <v>25</v>
      </c>
      <c r="AC57" s="193"/>
      <c r="AD57" s="156">
        <v>20</v>
      </c>
      <c r="AE57" s="156"/>
      <c r="AF57" s="156"/>
      <c r="AG57" s="156"/>
      <c r="AH57" s="156"/>
      <c r="AI57" s="156"/>
      <c r="AJ57" s="156"/>
      <c r="AK57" s="156"/>
      <c r="AL57" s="156"/>
      <c r="AM57" s="156"/>
      <c r="AN57" s="156"/>
      <c r="AO57" s="156"/>
      <c r="AP57" s="156"/>
      <c r="AQ57" s="156"/>
      <c r="AR57" s="156"/>
      <c r="AS57" s="156"/>
      <c r="AT57" s="156"/>
      <c r="AU57" s="156"/>
      <c r="AV57" s="156"/>
      <c r="AW57" s="156"/>
    </row>
    <row r="58" spans="2:49" s="155" customFormat="1" ht="14" x14ac:dyDescent="0.3">
      <c r="B58" s="152"/>
      <c r="C58" s="160" t="s">
        <v>208</v>
      </c>
      <c r="D58" s="174"/>
      <c r="E58" s="171" t="s">
        <v>29</v>
      </c>
      <c r="F58" s="168"/>
      <c r="G58" s="169"/>
      <c r="H58" s="152"/>
      <c r="L58" s="194"/>
      <c r="M58" s="194"/>
      <c r="Z58" s="191"/>
      <c r="AA58" s="195">
        <v>20</v>
      </c>
      <c r="AB58" s="196">
        <v>25</v>
      </c>
      <c r="AC58" s="193"/>
      <c r="AD58" s="156">
        <v>30</v>
      </c>
      <c r="AE58" s="156"/>
      <c r="AF58" s="198">
        <v>0.9</v>
      </c>
      <c r="AG58" s="156" t="s">
        <v>25</v>
      </c>
      <c r="AH58" s="156"/>
      <c r="AI58" s="156"/>
      <c r="AJ58" s="156"/>
      <c r="AK58" s="156"/>
      <c r="AL58" s="156"/>
      <c r="AM58" s="156"/>
      <c r="AN58" s="156"/>
      <c r="AO58" s="156"/>
      <c r="AP58" s="156"/>
      <c r="AQ58" s="156"/>
      <c r="AR58" s="156"/>
      <c r="AS58" s="156"/>
      <c r="AT58" s="156"/>
      <c r="AU58" s="156"/>
      <c r="AV58" s="156"/>
      <c r="AW58" s="156"/>
    </row>
    <row r="59" spans="2:49" s="155" customFormat="1" ht="14" x14ac:dyDescent="0.3">
      <c r="B59" s="152"/>
      <c r="C59" s="160" t="s">
        <v>209</v>
      </c>
      <c r="D59" s="174"/>
      <c r="E59" s="171" t="s">
        <v>29</v>
      </c>
      <c r="F59" s="168"/>
      <c r="G59" s="169"/>
      <c r="H59" s="152"/>
      <c r="L59" s="194"/>
      <c r="M59" s="194"/>
      <c r="Z59" s="191"/>
      <c r="AA59" s="195">
        <v>20</v>
      </c>
      <c r="AB59" s="196">
        <v>200</v>
      </c>
      <c r="AC59" s="193"/>
      <c r="AD59" s="156">
        <v>40</v>
      </c>
      <c r="AE59" s="156"/>
      <c r="AF59" s="196">
        <v>0.65</v>
      </c>
      <c r="AG59" s="156" t="s">
        <v>26</v>
      </c>
      <c r="AH59" s="156"/>
      <c r="AI59" s="156"/>
      <c r="AJ59" s="156"/>
      <c r="AK59" s="156"/>
      <c r="AL59" s="156"/>
      <c r="AM59" s="156"/>
      <c r="AN59" s="156"/>
      <c r="AO59" s="156"/>
      <c r="AP59" s="156"/>
      <c r="AQ59" s="156"/>
      <c r="AR59" s="156"/>
      <c r="AS59" s="156"/>
      <c r="AT59" s="156"/>
      <c r="AU59" s="156"/>
      <c r="AV59" s="156"/>
      <c r="AW59" s="156"/>
    </row>
    <row r="60" spans="2:49" s="155" customFormat="1" ht="14" x14ac:dyDescent="0.3">
      <c r="B60" s="152"/>
      <c r="C60" s="159" t="s">
        <v>207</v>
      </c>
      <c r="D60" s="174"/>
      <c r="E60" s="171" t="s">
        <v>29</v>
      </c>
      <c r="F60" s="168"/>
      <c r="G60" s="169"/>
      <c r="H60" s="152"/>
      <c r="I60" s="187"/>
      <c r="J60" s="187"/>
      <c r="K60" s="187"/>
      <c r="L60" s="194"/>
      <c r="M60" s="194"/>
      <c r="Z60" s="191"/>
      <c r="AA60" s="195">
        <v>20</v>
      </c>
      <c r="AB60" s="196">
        <v>50</v>
      </c>
      <c r="AC60" s="193"/>
      <c r="AD60" s="156">
        <v>50</v>
      </c>
      <c r="AE60" s="156"/>
      <c r="AF60" s="156"/>
      <c r="AG60" s="156"/>
      <c r="AH60" s="156"/>
      <c r="AI60" s="156"/>
      <c r="AJ60" s="156"/>
      <c r="AK60" s="156"/>
      <c r="AL60" s="156"/>
      <c r="AM60" s="156"/>
      <c r="AN60" s="156"/>
      <c r="AO60" s="156"/>
      <c r="AP60" s="156"/>
      <c r="AQ60" s="156"/>
      <c r="AR60" s="156"/>
      <c r="AS60" s="156"/>
      <c r="AT60" s="156"/>
      <c r="AU60" s="156"/>
      <c r="AV60" s="156"/>
      <c r="AW60" s="156"/>
    </row>
    <row r="61" spans="2:49" s="155" customFormat="1" ht="14" x14ac:dyDescent="0.3">
      <c r="B61" s="152"/>
      <c r="C61" s="221" t="s">
        <v>210</v>
      </c>
      <c r="D61" s="174"/>
      <c r="E61" s="171" t="s">
        <v>29</v>
      </c>
      <c r="F61" s="168"/>
      <c r="G61" s="169"/>
      <c r="H61" s="152"/>
      <c r="I61" s="187"/>
      <c r="J61" s="187"/>
      <c r="K61" s="187"/>
      <c r="L61" s="194"/>
      <c r="M61" s="194"/>
      <c r="Z61" s="191"/>
      <c r="AA61" s="195">
        <v>22</v>
      </c>
      <c r="AB61" s="196">
        <v>100</v>
      </c>
      <c r="AC61" s="193"/>
      <c r="AD61" s="156">
        <v>60</v>
      </c>
      <c r="AE61" s="156"/>
      <c r="AF61" s="156"/>
      <c r="AG61" s="156"/>
      <c r="AH61" s="156"/>
      <c r="AI61" s="156"/>
      <c r="AJ61" s="156"/>
      <c r="AK61" s="156"/>
      <c r="AL61" s="156"/>
      <c r="AM61" s="156"/>
      <c r="AN61" s="156"/>
      <c r="AO61" s="156"/>
      <c r="AP61" s="156"/>
      <c r="AQ61" s="156"/>
      <c r="AR61" s="156"/>
      <c r="AS61" s="156"/>
      <c r="AT61" s="156"/>
      <c r="AU61" s="156"/>
      <c r="AV61" s="156"/>
      <c r="AW61" s="156"/>
    </row>
    <row r="62" spans="2:49" s="155" customFormat="1" ht="14" x14ac:dyDescent="0.3">
      <c r="B62" s="152"/>
      <c r="C62" s="167"/>
      <c r="D62" s="168"/>
      <c r="E62" s="168"/>
      <c r="F62" s="168"/>
      <c r="G62" s="169"/>
      <c r="H62" s="152"/>
      <c r="I62" s="187"/>
      <c r="J62" s="187"/>
      <c r="K62" s="187"/>
      <c r="L62" s="194"/>
      <c r="M62" s="194"/>
      <c r="Z62" s="191"/>
      <c r="AA62" s="195">
        <v>18</v>
      </c>
      <c r="AB62" s="196">
        <v>25</v>
      </c>
      <c r="AC62" s="193"/>
      <c r="AD62" s="156">
        <v>70</v>
      </c>
      <c r="AE62" s="156"/>
      <c r="AF62" s="156"/>
      <c r="AG62" s="156"/>
      <c r="AH62" s="156"/>
      <c r="AI62" s="156"/>
      <c r="AJ62" s="156"/>
      <c r="AK62" s="156"/>
      <c r="AL62" s="156"/>
      <c r="AM62" s="156"/>
      <c r="AN62" s="156"/>
      <c r="AO62" s="156"/>
      <c r="AP62" s="156"/>
      <c r="AQ62" s="156"/>
      <c r="AR62" s="156"/>
      <c r="AS62" s="156"/>
      <c r="AT62" s="156"/>
      <c r="AU62" s="156"/>
      <c r="AV62" s="156"/>
      <c r="AW62" s="156"/>
    </row>
    <row r="63" spans="2:49" s="155" customFormat="1" ht="14" x14ac:dyDescent="0.3">
      <c r="B63" s="152"/>
      <c r="C63" s="199" t="s">
        <v>242</v>
      </c>
      <c r="D63" s="168"/>
      <c r="E63" s="168"/>
      <c r="F63" s="168"/>
      <c r="G63" s="169"/>
      <c r="H63" s="152"/>
      <c r="I63" s="187"/>
      <c r="J63" s="187"/>
      <c r="K63" s="187"/>
      <c r="L63" s="194"/>
      <c r="M63" s="194"/>
      <c r="Z63" s="191"/>
      <c r="AA63" s="195">
        <v>18</v>
      </c>
      <c r="AB63" s="196">
        <v>5</v>
      </c>
      <c r="AC63" s="193"/>
      <c r="AD63" s="156">
        <v>80</v>
      </c>
      <c r="AE63" s="156"/>
      <c r="AF63" s="156"/>
      <c r="AG63" s="156" t="s">
        <v>107</v>
      </c>
      <c r="AH63" s="156"/>
      <c r="AI63" s="156"/>
      <c r="AJ63" s="156"/>
      <c r="AK63" s="156"/>
      <c r="AL63" s="156"/>
      <c r="AM63" s="156"/>
      <c r="AN63" s="156"/>
      <c r="AO63" s="156"/>
      <c r="AP63" s="156"/>
      <c r="AQ63" s="156"/>
      <c r="AR63" s="156"/>
      <c r="AS63" s="156"/>
      <c r="AT63" s="156"/>
      <c r="AU63" s="156"/>
      <c r="AV63" s="156"/>
      <c r="AW63" s="156"/>
    </row>
    <row r="64" spans="2:49" s="155" customFormat="1" ht="14" x14ac:dyDescent="0.3">
      <c r="B64" s="152"/>
      <c r="C64" s="159" t="s">
        <v>214</v>
      </c>
      <c r="D64" s="211"/>
      <c r="E64" s="171" t="s">
        <v>100</v>
      </c>
      <c r="F64" s="168"/>
      <c r="G64" s="169"/>
      <c r="H64" s="152"/>
      <c r="I64" s="187"/>
      <c r="J64" s="187"/>
      <c r="K64" s="187"/>
      <c r="L64" s="194"/>
      <c r="M64" s="194"/>
      <c r="Z64" s="191"/>
      <c r="AA64" s="195">
        <v>18</v>
      </c>
      <c r="AB64" s="196">
        <v>300</v>
      </c>
      <c r="AC64" s="193"/>
      <c r="AD64" s="156">
        <v>90</v>
      </c>
      <c r="AE64" s="156"/>
      <c r="AF64" s="156"/>
      <c r="AG64" s="156" t="s">
        <v>124</v>
      </c>
      <c r="AH64" s="156"/>
      <c r="AI64" s="156"/>
      <c r="AJ64" s="156"/>
      <c r="AK64" s="156"/>
      <c r="AL64" s="156"/>
      <c r="AM64" s="156"/>
      <c r="AN64" s="156"/>
      <c r="AO64" s="156"/>
      <c r="AP64" s="156"/>
      <c r="AQ64" s="156"/>
      <c r="AR64" s="156"/>
      <c r="AS64" s="156"/>
      <c r="AT64" s="156"/>
      <c r="AU64" s="156"/>
      <c r="AV64" s="156"/>
      <c r="AW64" s="156"/>
    </row>
    <row r="65" spans="2:49" s="155" customFormat="1" ht="14" x14ac:dyDescent="0.3">
      <c r="B65" s="152"/>
      <c r="C65" s="159" t="s">
        <v>215</v>
      </c>
      <c r="D65" s="211"/>
      <c r="E65" s="171" t="s">
        <v>100</v>
      </c>
      <c r="F65" s="168"/>
      <c r="G65" s="169"/>
      <c r="H65" s="152"/>
      <c r="I65" s="187"/>
      <c r="J65" s="187"/>
      <c r="K65" s="187"/>
      <c r="L65" s="194"/>
      <c r="M65" s="194"/>
      <c r="Z65" s="191"/>
      <c r="AA65" s="195">
        <v>28</v>
      </c>
      <c r="AB65" s="196">
        <v>300</v>
      </c>
      <c r="AC65" s="193"/>
      <c r="AD65" s="156">
        <v>100</v>
      </c>
      <c r="AE65" s="156"/>
      <c r="AF65" s="156"/>
      <c r="AG65" s="156" t="s">
        <v>123</v>
      </c>
      <c r="AH65" s="156"/>
      <c r="AI65" s="156"/>
      <c r="AJ65" s="156"/>
      <c r="AK65" s="156"/>
      <c r="AL65" s="156"/>
      <c r="AM65" s="156"/>
      <c r="AN65" s="156"/>
      <c r="AO65" s="156"/>
      <c r="AP65" s="156"/>
      <c r="AQ65" s="156"/>
      <c r="AR65" s="156"/>
      <c r="AS65" s="156"/>
      <c r="AT65" s="156"/>
      <c r="AU65" s="156"/>
      <c r="AV65" s="156"/>
      <c r="AW65" s="156"/>
    </row>
    <row r="66" spans="2:49" s="155" customFormat="1" ht="14.5" thickBot="1" x14ac:dyDescent="0.35">
      <c r="B66" s="152"/>
      <c r="C66" s="200"/>
      <c r="D66" s="201">
        <f>D65-D64+1</f>
        <v>1</v>
      </c>
      <c r="E66" s="202" t="s">
        <v>54</v>
      </c>
      <c r="F66" s="202"/>
      <c r="G66" s="203"/>
      <c r="H66" s="152"/>
      <c r="I66" s="187"/>
      <c r="J66" s="187"/>
      <c r="K66" s="187"/>
      <c r="L66" s="194"/>
      <c r="M66" s="194"/>
      <c r="Z66" s="191"/>
      <c r="AA66" s="195"/>
      <c r="AB66" s="196"/>
      <c r="AC66" s="193"/>
      <c r="AD66" s="156"/>
      <c r="AE66" s="156"/>
      <c r="AF66" s="156"/>
      <c r="AG66" s="156"/>
      <c r="AH66" s="156"/>
      <c r="AI66" s="156"/>
      <c r="AJ66" s="156"/>
      <c r="AK66" s="156"/>
      <c r="AL66" s="156"/>
      <c r="AM66" s="156"/>
      <c r="AN66" s="156"/>
      <c r="AO66" s="156"/>
      <c r="AP66" s="156"/>
      <c r="AQ66" s="156"/>
      <c r="AR66" s="156"/>
      <c r="AS66" s="156"/>
      <c r="AT66" s="156"/>
      <c r="AU66" s="156"/>
      <c r="AV66" s="156"/>
      <c r="AW66" s="156"/>
    </row>
    <row r="67" spans="2:49" s="155" customFormat="1" ht="3.75" customHeight="1" thickBot="1" x14ac:dyDescent="0.35">
      <c r="B67" s="152"/>
      <c r="C67" s="152"/>
      <c r="D67" s="152"/>
      <c r="E67" s="152"/>
      <c r="F67" s="152"/>
      <c r="G67" s="152"/>
      <c r="H67" s="152"/>
      <c r="I67" s="187"/>
      <c r="J67" s="187"/>
      <c r="K67" s="187"/>
      <c r="L67" s="194"/>
      <c r="M67" s="194"/>
      <c r="Z67" s="191"/>
      <c r="AA67" s="195"/>
      <c r="AB67" s="196"/>
      <c r="AC67" s="193"/>
      <c r="AD67" s="156"/>
      <c r="AE67" s="156"/>
      <c r="AF67" s="156"/>
      <c r="AG67" s="156"/>
      <c r="AH67" s="156"/>
      <c r="AI67" s="156"/>
      <c r="AJ67" s="156"/>
      <c r="AK67" s="156"/>
      <c r="AL67" s="156"/>
      <c r="AM67" s="156"/>
      <c r="AN67" s="156"/>
      <c r="AO67" s="156"/>
      <c r="AP67" s="156"/>
      <c r="AQ67" s="156"/>
      <c r="AR67" s="156"/>
      <c r="AS67" s="156"/>
      <c r="AT67" s="156"/>
      <c r="AU67" s="156"/>
      <c r="AV67" s="156"/>
      <c r="AW67" s="156"/>
    </row>
    <row r="68" spans="2:49" s="155" customFormat="1" ht="13.4" customHeight="1" x14ac:dyDescent="0.3">
      <c r="B68" s="152"/>
      <c r="C68" s="256" t="s">
        <v>218</v>
      </c>
      <c r="D68" s="212" t="str">
        <f>IF(ISBLANK(D39),"-",IF(AB125=0,"-",AB109))</f>
        <v>-</v>
      </c>
      <c r="E68" s="204" t="s">
        <v>217</v>
      </c>
      <c r="F68" s="205"/>
      <c r="G68" s="205"/>
      <c r="H68" s="168"/>
      <c r="I68" s="206"/>
      <c r="J68" s="206"/>
      <c r="K68" s="206"/>
      <c r="L68" s="206"/>
      <c r="Z68" s="191"/>
      <c r="AA68" s="195"/>
      <c r="AB68" s="196"/>
      <c r="AC68" s="193"/>
      <c r="AD68" s="156"/>
      <c r="AE68" s="156"/>
      <c r="AF68" s="156"/>
      <c r="AG68" s="156"/>
      <c r="AH68" s="156"/>
      <c r="AI68" s="156"/>
      <c r="AJ68" s="156"/>
      <c r="AK68" s="156"/>
      <c r="AL68" s="156"/>
      <c r="AM68" s="156"/>
      <c r="AN68" s="156"/>
      <c r="AO68" s="156"/>
      <c r="AP68" s="156"/>
      <c r="AQ68" s="156"/>
      <c r="AR68" s="156"/>
      <c r="AS68" s="156"/>
      <c r="AT68" s="156"/>
      <c r="AU68" s="156"/>
      <c r="AV68" s="156"/>
      <c r="AW68" s="156"/>
    </row>
    <row r="69" spans="2:49" s="155" customFormat="1" ht="14.15" customHeight="1" thickBot="1" x14ac:dyDescent="0.35">
      <c r="B69" s="152"/>
      <c r="C69" s="257"/>
      <c r="D69" s="213" t="str">
        <f>IF(ISBLANK(D39),"-",IF(AB125=0,"-",AD109))</f>
        <v>-</v>
      </c>
      <c r="E69" s="179" t="s">
        <v>216</v>
      </c>
      <c r="F69" s="205"/>
      <c r="G69" s="205"/>
      <c r="H69" s="168"/>
      <c r="I69" s="206"/>
      <c r="J69" s="206"/>
      <c r="K69" s="206"/>
      <c r="L69" s="206"/>
      <c r="Z69" s="191"/>
      <c r="AA69" s="195"/>
      <c r="AB69" s="196"/>
      <c r="AC69" s="193"/>
      <c r="AD69" s="156"/>
      <c r="AE69" s="156"/>
      <c r="AF69" s="156"/>
      <c r="AG69" s="156"/>
      <c r="AH69" s="156"/>
      <c r="AI69" s="156"/>
      <c r="AJ69" s="156"/>
      <c r="AK69" s="156"/>
      <c r="AL69" s="156"/>
      <c r="AM69" s="156"/>
      <c r="AN69" s="156"/>
      <c r="AO69" s="156"/>
      <c r="AP69" s="156"/>
      <c r="AQ69" s="156"/>
      <c r="AR69" s="156"/>
      <c r="AS69" s="156"/>
      <c r="AT69" s="156"/>
      <c r="AU69" s="156"/>
      <c r="AV69" s="156"/>
      <c r="AW69" s="156"/>
    </row>
    <row r="70" spans="2:49" s="155" customFormat="1" ht="6.75" customHeight="1" thickBot="1" x14ac:dyDescent="0.35">
      <c r="B70" s="152"/>
      <c r="C70" s="168"/>
      <c r="D70" s="168"/>
      <c r="E70" s="168"/>
      <c r="F70" s="168"/>
      <c r="G70" s="168"/>
      <c r="H70" s="168"/>
      <c r="I70" s="207"/>
      <c r="J70" s="207"/>
      <c r="K70" s="207"/>
      <c r="L70" s="208"/>
      <c r="M70" s="194"/>
      <c r="Z70" s="191"/>
      <c r="AA70" s="195"/>
      <c r="AB70" s="196"/>
      <c r="AC70" s="193"/>
      <c r="AD70" s="156"/>
      <c r="AE70" s="156"/>
      <c r="AF70" s="156"/>
      <c r="AG70" s="156"/>
      <c r="AH70" s="156"/>
      <c r="AI70" s="156"/>
      <c r="AJ70" s="156"/>
      <c r="AK70" s="156"/>
      <c r="AL70" s="156"/>
      <c r="AM70" s="156"/>
      <c r="AN70" s="156"/>
      <c r="AO70" s="156"/>
      <c r="AP70" s="156"/>
      <c r="AQ70" s="156"/>
      <c r="AR70" s="156"/>
      <c r="AS70" s="156"/>
      <c r="AT70" s="156"/>
      <c r="AU70" s="156"/>
      <c r="AV70" s="156"/>
      <c r="AW70" s="156"/>
    </row>
    <row r="71" spans="2:49" s="155" customFormat="1" ht="44.5" customHeight="1" thickBot="1" x14ac:dyDescent="0.35">
      <c r="C71" s="253" t="s">
        <v>248</v>
      </c>
      <c r="D71" s="254"/>
      <c r="E71" s="254"/>
      <c r="F71" s="254"/>
      <c r="G71" s="255"/>
      <c r="H71" s="209"/>
      <c r="I71" s="209"/>
      <c r="J71" s="209"/>
      <c r="K71" s="206"/>
      <c r="L71" s="208"/>
      <c r="M71" s="194"/>
      <c r="Z71" s="191"/>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row>
    <row r="72" spans="2:49" s="155" customFormat="1" ht="49" customHeight="1" x14ac:dyDescent="0.3">
      <c r="C72" s="214" t="s">
        <v>245</v>
      </c>
      <c r="D72" s="215"/>
      <c r="E72" s="216"/>
      <c r="F72" s="216"/>
      <c r="G72" s="216"/>
      <c r="H72" s="209"/>
      <c r="I72" s="209"/>
      <c r="J72" s="209"/>
      <c r="K72" s="206"/>
      <c r="L72" s="208"/>
      <c r="M72" s="194"/>
      <c r="Z72" s="191"/>
      <c r="AA72" s="195"/>
      <c r="AB72" s="196"/>
      <c r="AC72" s="193"/>
      <c r="AD72" s="156"/>
      <c r="AE72" s="156"/>
      <c r="AF72" s="156"/>
      <c r="AG72" s="156"/>
      <c r="AH72" s="156"/>
      <c r="AI72" s="156"/>
      <c r="AJ72" s="156"/>
      <c r="AK72" s="156"/>
      <c r="AL72" s="156"/>
      <c r="AM72" s="156"/>
      <c r="AN72" s="156"/>
      <c r="AO72" s="156"/>
      <c r="AP72" s="156"/>
      <c r="AQ72" s="156"/>
      <c r="AR72" s="156"/>
      <c r="AS72" s="156"/>
      <c r="AT72" s="156"/>
      <c r="AU72" s="156"/>
      <c r="AV72" s="156"/>
      <c r="AW72" s="156"/>
    </row>
    <row r="73" spans="2:49" s="155" customFormat="1" ht="21" customHeight="1" x14ac:dyDescent="0.3">
      <c r="L73" s="194"/>
      <c r="M73" s="194"/>
      <c r="Z73" s="191"/>
      <c r="AA73" s="195"/>
      <c r="AB73" s="196"/>
      <c r="AC73" s="193"/>
      <c r="AD73" s="156"/>
      <c r="AE73" s="156"/>
      <c r="AF73" s="156"/>
      <c r="AG73" s="156"/>
      <c r="AH73" s="156"/>
      <c r="AI73" s="156"/>
      <c r="AJ73" s="156"/>
      <c r="AK73" s="156"/>
      <c r="AL73" s="156"/>
      <c r="AM73" s="156"/>
      <c r="AN73" s="156"/>
      <c r="AO73" s="156"/>
      <c r="AP73" s="156"/>
      <c r="AQ73" s="156"/>
      <c r="AR73" s="156"/>
      <c r="AS73" s="156"/>
      <c r="AT73" s="156"/>
      <c r="AU73" s="156"/>
      <c r="AV73" s="156"/>
      <c r="AW73" s="156"/>
    </row>
    <row r="74" spans="2:49" s="155" customFormat="1" ht="14" hidden="1" x14ac:dyDescent="0.3">
      <c r="G74" s="210"/>
      <c r="L74" s="194"/>
      <c r="M74" s="194"/>
      <c r="Z74" s="191"/>
      <c r="AA74" s="195"/>
      <c r="AB74" s="196"/>
      <c r="AC74" s="193"/>
      <c r="AD74" s="156"/>
      <c r="AE74" s="156"/>
      <c r="AF74" s="156"/>
      <c r="AG74" s="156"/>
      <c r="AH74" s="156"/>
      <c r="AI74" s="156"/>
      <c r="AJ74" s="156"/>
      <c r="AK74" s="156"/>
      <c r="AL74" s="156"/>
      <c r="AM74" s="156"/>
      <c r="AN74" s="156"/>
      <c r="AO74" s="156"/>
      <c r="AP74" s="156"/>
      <c r="AQ74" s="156"/>
      <c r="AR74" s="156"/>
      <c r="AS74" s="156"/>
      <c r="AT74" s="156"/>
      <c r="AU74" s="156"/>
      <c r="AV74" s="156"/>
      <c r="AW74" s="156"/>
    </row>
    <row r="75" spans="2:49" s="155" customFormat="1" ht="14" hidden="1" x14ac:dyDescent="0.3">
      <c r="C75" s="155" t="s">
        <v>243</v>
      </c>
      <c r="G75" s="210"/>
      <c r="L75" s="194"/>
      <c r="M75" s="194"/>
      <c r="Z75" s="191"/>
      <c r="AA75" s="195"/>
      <c r="AB75" s="196"/>
      <c r="AC75" s="193"/>
      <c r="AD75" s="156"/>
      <c r="AE75" s="156"/>
      <c r="AF75" s="156"/>
      <c r="AG75" s="156"/>
      <c r="AH75" s="156"/>
      <c r="AI75" s="156"/>
      <c r="AJ75" s="156"/>
      <c r="AK75" s="156"/>
      <c r="AL75" s="156"/>
      <c r="AM75" s="156"/>
      <c r="AN75" s="156"/>
      <c r="AO75" s="156"/>
      <c r="AP75" s="156"/>
      <c r="AQ75" s="156"/>
      <c r="AR75" s="156"/>
      <c r="AS75" s="156"/>
      <c r="AT75" s="156"/>
      <c r="AU75" s="156"/>
      <c r="AV75" s="156"/>
      <c r="AW75" s="156"/>
    </row>
    <row r="76" spans="2:49" ht="14" hidden="1" x14ac:dyDescent="0.3">
      <c r="C76" s="218" t="s">
        <v>244</v>
      </c>
      <c r="G76" s="29"/>
      <c r="L76" s="26"/>
      <c r="M76" s="26"/>
      <c r="Z76" s="24"/>
      <c r="AA76" s="27"/>
      <c r="AB76" s="28"/>
      <c r="AC76" s="25"/>
    </row>
    <row r="77" spans="2:49" ht="13" hidden="1" x14ac:dyDescent="0.3">
      <c r="G77" s="29"/>
      <c r="L77" s="26"/>
      <c r="M77" s="26"/>
      <c r="Z77" s="24"/>
      <c r="AA77" s="27"/>
      <c r="AB77" s="28"/>
      <c r="AC77" s="25"/>
    </row>
    <row r="78" spans="2:49" ht="13" hidden="1" x14ac:dyDescent="0.3">
      <c r="G78" s="29"/>
      <c r="L78" s="26"/>
      <c r="M78" s="26"/>
      <c r="Z78" s="24"/>
      <c r="AA78" s="27"/>
      <c r="AB78" s="28"/>
      <c r="AC78" s="25"/>
    </row>
    <row r="79" spans="2:49" ht="13" hidden="1" x14ac:dyDescent="0.3">
      <c r="G79" s="29"/>
      <c r="L79" s="26"/>
      <c r="M79" s="26"/>
      <c r="Z79" s="24"/>
      <c r="AA79" s="27"/>
      <c r="AB79" s="28"/>
      <c r="AC79" s="25"/>
    </row>
    <row r="80" spans="2:49" ht="13" hidden="1" x14ac:dyDescent="0.3">
      <c r="G80" s="29"/>
      <c r="L80" s="26"/>
      <c r="M80" s="26"/>
      <c r="Z80" s="24"/>
      <c r="AA80" s="27"/>
      <c r="AB80" s="28"/>
      <c r="AC80" s="25"/>
    </row>
    <row r="81" spans="3:41" ht="13.5" hidden="1" thickBot="1" x14ac:dyDescent="0.35">
      <c r="L81" s="26"/>
      <c r="M81" s="26"/>
      <c r="Z81" s="24"/>
      <c r="AA81" s="30">
        <f>IF(SUM(F26:F36)&lt;=D23,SUMPRODUCT(D25:D36,AA54:AA65)/100)</f>
        <v>0</v>
      </c>
      <c r="AB81" s="31">
        <f>IF(SUM(F26:F36)&lt;=D23,SUMPRODUCT(D25:D36,AB54:AB65)/100)</f>
        <v>0</v>
      </c>
    </row>
    <row r="82" spans="3:41" ht="16" hidden="1" thickBot="1" x14ac:dyDescent="0.45">
      <c r="C82" s="17" t="s">
        <v>129</v>
      </c>
      <c r="Z82" s="21"/>
      <c r="AA82" s="23"/>
      <c r="AB82" s="32">
        <f>AB81/AF58/AF59</f>
        <v>0</v>
      </c>
      <c r="AC82" s="16" t="s">
        <v>39</v>
      </c>
      <c r="AD82" s="16" t="s">
        <v>64</v>
      </c>
    </row>
    <row r="83" spans="3:41" ht="15.5" hidden="1" x14ac:dyDescent="0.4">
      <c r="X83" s="33" t="s">
        <v>213</v>
      </c>
      <c r="Z83" s="21"/>
      <c r="AA83" s="23" t="s">
        <v>23</v>
      </c>
    </row>
    <row r="84" spans="3:41" ht="13" hidden="1" thickBot="1" x14ac:dyDescent="0.3">
      <c r="Z84" s="21"/>
      <c r="AA84" s="23"/>
    </row>
    <row r="85" spans="3:41" hidden="1" x14ac:dyDescent="0.25">
      <c r="D85" s="15" t="s">
        <v>7</v>
      </c>
      <c r="E85" s="34" t="s">
        <v>66</v>
      </c>
      <c r="F85" s="250" t="s">
        <v>94</v>
      </c>
      <c r="G85" s="247"/>
      <c r="H85" s="248"/>
      <c r="K85" s="250" t="s">
        <v>12</v>
      </c>
      <c r="L85" s="247"/>
      <c r="M85" s="247"/>
      <c r="N85" s="247"/>
      <c r="O85" s="247"/>
      <c r="P85" s="247"/>
      <c r="Q85" s="247"/>
      <c r="R85" s="247"/>
      <c r="S85" s="35" t="s">
        <v>10</v>
      </c>
      <c r="T85" s="36"/>
      <c r="U85" s="247" t="s">
        <v>11</v>
      </c>
      <c r="V85" s="247"/>
      <c r="W85" s="248"/>
      <c r="X85" s="34" t="s">
        <v>42</v>
      </c>
      <c r="Z85" s="21"/>
      <c r="AA85" s="23"/>
    </row>
    <row r="86" spans="3:41" hidden="1" x14ac:dyDescent="0.25">
      <c r="E86" s="37"/>
      <c r="F86" s="38"/>
      <c r="G86" s="39"/>
      <c r="H86" s="40"/>
      <c r="I86" s="38"/>
      <c r="J86" s="40"/>
      <c r="K86" s="252" t="s">
        <v>95</v>
      </c>
      <c r="L86" s="249"/>
      <c r="M86" s="249"/>
      <c r="N86" s="251" t="s">
        <v>13</v>
      </c>
      <c r="O86" s="251"/>
      <c r="P86" s="251"/>
      <c r="Q86" s="249" t="s">
        <v>24</v>
      </c>
      <c r="R86" s="249"/>
      <c r="S86" s="41" t="s">
        <v>137</v>
      </c>
      <c r="T86" s="42" t="s">
        <v>138</v>
      </c>
      <c r="U86" s="43" t="s">
        <v>109</v>
      </c>
      <c r="V86" s="43" t="s">
        <v>109</v>
      </c>
      <c r="W86" s="42" t="s">
        <v>30</v>
      </c>
      <c r="X86" s="37" t="s">
        <v>43</v>
      </c>
      <c r="Z86" s="21"/>
      <c r="AA86" s="23"/>
    </row>
    <row r="87" spans="3:41" hidden="1" x14ac:dyDescent="0.25">
      <c r="E87" s="37"/>
      <c r="F87" s="38"/>
      <c r="G87" s="39"/>
      <c r="H87" s="40"/>
      <c r="I87" s="38"/>
      <c r="J87" s="40"/>
      <c r="K87" s="41" t="s">
        <v>96</v>
      </c>
      <c r="L87" s="43" t="s">
        <v>97</v>
      </c>
      <c r="M87" s="43"/>
      <c r="N87" s="43"/>
      <c r="O87" s="43"/>
      <c r="P87" s="43"/>
      <c r="Q87" s="43" t="s">
        <v>96</v>
      </c>
      <c r="R87" s="44" t="s">
        <v>41</v>
      </c>
      <c r="S87" s="41"/>
      <c r="T87" s="42"/>
      <c r="U87" s="45" t="s">
        <v>149</v>
      </c>
      <c r="V87" s="45" t="s">
        <v>150</v>
      </c>
      <c r="W87" s="42"/>
      <c r="X87" s="37" t="s">
        <v>44</v>
      </c>
      <c r="Z87" s="21"/>
    </row>
    <row r="88" spans="3:41" ht="13" hidden="1" thickBot="1" x14ac:dyDescent="0.3">
      <c r="E88" s="46" t="s">
        <v>5</v>
      </c>
      <c r="K88" s="47" t="s">
        <v>40</v>
      </c>
      <c r="L88" s="48" t="s">
        <v>40</v>
      </c>
      <c r="M88" s="48" t="s">
        <v>29</v>
      </c>
      <c r="N88" s="48" t="s">
        <v>148</v>
      </c>
      <c r="O88" s="48" t="s">
        <v>6</v>
      </c>
      <c r="P88" s="48" t="s">
        <v>29</v>
      </c>
      <c r="Q88" s="48" t="s">
        <v>28</v>
      </c>
      <c r="R88" s="48" t="s">
        <v>29</v>
      </c>
      <c r="S88" s="47" t="s">
        <v>29</v>
      </c>
      <c r="T88" s="49" t="s">
        <v>29</v>
      </c>
      <c r="U88" s="48" t="s">
        <v>29</v>
      </c>
      <c r="V88" s="48" t="s">
        <v>29</v>
      </c>
      <c r="W88" s="49" t="s">
        <v>29</v>
      </c>
      <c r="X88" s="46" t="s">
        <v>29</v>
      </c>
      <c r="Z88" s="21"/>
    </row>
    <row r="89" spans="3:41" hidden="1" x14ac:dyDescent="0.25">
      <c r="D89" s="15" t="s">
        <v>98</v>
      </c>
      <c r="E89" s="50"/>
      <c r="F89" s="51"/>
      <c r="G89" s="52"/>
      <c r="H89" s="53"/>
      <c r="I89" s="4"/>
      <c r="J89" s="5"/>
      <c r="K89" s="51"/>
      <c r="L89" s="52"/>
      <c r="M89" s="52"/>
      <c r="N89" s="52"/>
      <c r="O89" s="52"/>
      <c r="P89" s="52"/>
      <c r="Q89" s="52"/>
      <c r="R89" s="54"/>
      <c r="S89" s="13"/>
      <c r="T89" s="14"/>
      <c r="U89" s="12"/>
      <c r="V89" s="7"/>
      <c r="X89" s="55"/>
      <c r="Z89" s="21"/>
    </row>
    <row r="90" spans="3:41" ht="13" hidden="1" thickBot="1" x14ac:dyDescent="0.3">
      <c r="D90" s="15" t="s">
        <v>128</v>
      </c>
      <c r="E90" s="56">
        <f>IF(D39=AF55,AB82*D66/365,0)</f>
        <v>0</v>
      </c>
      <c r="Z90" s="21"/>
    </row>
    <row r="91" spans="3:41" hidden="1" x14ac:dyDescent="0.25">
      <c r="D91" s="15" t="s">
        <v>69</v>
      </c>
      <c r="E91" s="57"/>
      <c r="F91" s="8"/>
      <c r="G91" s="9"/>
      <c r="H91" s="10"/>
      <c r="I91" s="8"/>
      <c r="J91" s="10"/>
      <c r="K91" s="8"/>
      <c r="L91" s="9"/>
      <c r="M91" s="9"/>
      <c r="N91" s="9"/>
      <c r="O91" s="9"/>
      <c r="P91" s="9"/>
      <c r="Q91" s="9"/>
      <c r="R91" s="10"/>
      <c r="S91" s="57"/>
      <c r="T91" s="57"/>
      <c r="U91" s="8"/>
      <c r="V91" s="9"/>
      <c r="W91" s="10"/>
      <c r="X91" s="58"/>
      <c r="Z91" s="21"/>
    </row>
    <row r="92" spans="3:41" ht="13" hidden="1" thickBot="1" x14ac:dyDescent="0.3">
      <c r="D92" s="15" t="s">
        <v>99</v>
      </c>
      <c r="E92" s="6"/>
      <c r="F92" s="59"/>
      <c r="G92" s="60"/>
      <c r="H92" s="61"/>
      <c r="I92" s="2"/>
      <c r="J92" s="3"/>
      <c r="K92" s="59"/>
      <c r="L92" s="60"/>
      <c r="M92" s="60"/>
      <c r="N92" s="60"/>
      <c r="O92" s="60"/>
      <c r="P92" s="60"/>
      <c r="Q92" s="60"/>
      <c r="R92" s="61"/>
      <c r="S92" s="6"/>
      <c r="T92" s="6"/>
      <c r="U92" s="2"/>
      <c r="V92" s="1"/>
      <c r="W92" s="3"/>
      <c r="X92" s="62"/>
      <c r="Z92" s="21"/>
    </row>
    <row r="93" spans="3:41" ht="16" hidden="1" thickBot="1" x14ac:dyDescent="0.4">
      <c r="D93" s="15" t="s">
        <v>93</v>
      </c>
      <c r="E93" s="63" t="str">
        <f>IF(D23&gt;0,AB125/D23,"-")</f>
        <v>-</v>
      </c>
      <c r="F93" s="15" t="s">
        <v>5</v>
      </c>
      <c r="G93" s="26"/>
      <c r="H93" s="26"/>
      <c r="I93" s="26"/>
      <c r="J93" s="26"/>
      <c r="K93" s="26"/>
      <c r="L93" s="26"/>
      <c r="M93" s="26"/>
      <c r="N93" s="26"/>
      <c r="O93" s="26"/>
      <c r="P93" s="26"/>
      <c r="Q93" s="26"/>
      <c r="R93" s="26"/>
      <c r="S93" s="26"/>
      <c r="T93" s="26"/>
      <c r="U93" s="26"/>
      <c r="V93" s="26"/>
      <c r="W93" s="26"/>
      <c r="X93" s="64" t="s">
        <v>90</v>
      </c>
      <c r="Y93" s="26"/>
      <c r="Z93" s="21"/>
      <c r="AA93" s="31" t="s">
        <v>105</v>
      </c>
      <c r="AD93" s="16" t="s">
        <v>106</v>
      </c>
      <c r="AF93" s="65">
        <v>123</v>
      </c>
      <c r="AG93" s="16" t="s">
        <v>108</v>
      </c>
    </row>
    <row r="94" spans="3:41" hidden="1" x14ac:dyDescent="0.25">
      <c r="H94" s="66"/>
      <c r="I94" s="66"/>
      <c r="J94" s="66"/>
      <c r="K94" s="66"/>
      <c r="L94" s="66"/>
      <c r="M94" s="66"/>
      <c r="N94" s="66"/>
      <c r="O94" s="66"/>
      <c r="P94" s="66"/>
      <c r="Q94" s="66"/>
      <c r="S94" s="66"/>
      <c r="T94" s="66"/>
      <c r="U94" s="66"/>
      <c r="V94" s="66"/>
      <c r="W94" s="66"/>
      <c r="X94" s="64" t="s">
        <v>91</v>
      </c>
      <c r="Z94" s="21"/>
      <c r="AA94" s="16" t="s">
        <v>62</v>
      </c>
      <c r="AB94" s="16" t="s">
        <v>102</v>
      </c>
      <c r="AD94" s="16" t="s">
        <v>103</v>
      </c>
      <c r="AE94" s="16" t="s">
        <v>104</v>
      </c>
      <c r="AG94" s="16" t="s">
        <v>107</v>
      </c>
    </row>
    <row r="95" spans="3:41" hidden="1" x14ac:dyDescent="0.25">
      <c r="H95" s="66"/>
      <c r="I95" s="66"/>
      <c r="J95" s="66"/>
      <c r="K95" s="66"/>
      <c r="L95" s="66"/>
      <c r="M95" s="66"/>
      <c r="N95" s="66"/>
      <c r="O95" s="66"/>
      <c r="P95" s="66"/>
      <c r="Q95" s="66"/>
      <c r="S95" s="66"/>
      <c r="T95" s="66"/>
      <c r="U95" s="66"/>
      <c r="V95" s="66"/>
      <c r="W95" s="66"/>
      <c r="X95" s="64" t="s">
        <v>152</v>
      </c>
      <c r="Z95" s="21"/>
    </row>
    <row r="96" spans="3:41" ht="13" hidden="1" x14ac:dyDescent="0.3">
      <c r="D96" s="67"/>
      <c r="E96" s="68"/>
      <c r="F96" s="67"/>
      <c r="G96" s="69"/>
      <c r="H96" s="69"/>
      <c r="I96" s="66"/>
      <c r="J96" s="66"/>
      <c r="K96" s="66"/>
      <c r="L96" s="66"/>
      <c r="M96" s="66"/>
      <c r="N96" s="66"/>
      <c r="O96" s="66"/>
      <c r="P96" s="66"/>
      <c r="Q96" s="66"/>
      <c r="S96" s="66"/>
      <c r="T96" s="66"/>
      <c r="U96" s="66"/>
      <c r="V96" s="66"/>
      <c r="W96" s="66"/>
      <c r="X96" s="64" t="s">
        <v>151</v>
      </c>
      <c r="Z96" s="70"/>
      <c r="AA96" s="16">
        <v>1</v>
      </c>
      <c r="AB96" s="16">
        <v>365</v>
      </c>
      <c r="AD96" s="16">
        <f>AB96-AF93</f>
        <v>242</v>
      </c>
      <c r="AE96" s="16">
        <f>AB96+AF93</f>
        <v>488</v>
      </c>
      <c r="AG96" s="22" t="s">
        <v>182</v>
      </c>
      <c r="AO96" s="16" t="s">
        <v>143</v>
      </c>
    </row>
    <row r="97" spans="1:41" ht="15" hidden="1" x14ac:dyDescent="0.3">
      <c r="D97" s="15" t="s">
        <v>122</v>
      </c>
      <c r="I97" s="71" t="s">
        <v>103</v>
      </c>
      <c r="J97" s="72">
        <f>E166</f>
        <v>35796</v>
      </c>
      <c r="K97" s="222" t="s">
        <v>250</v>
      </c>
      <c r="S97" s="73"/>
      <c r="T97" s="73"/>
      <c r="Z97" s="24"/>
      <c r="AC97" s="74">
        <f>(AB96+AB98)/2</f>
        <v>547.5</v>
      </c>
      <c r="AG97" s="22" t="s">
        <v>183</v>
      </c>
      <c r="AO97" s="16" t="s">
        <v>144</v>
      </c>
    </row>
    <row r="98" spans="1:41" ht="13" hidden="1" x14ac:dyDescent="0.3">
      <c r="I98" s="71" t="s">
        <v>104</v>
      </c>
      <c r="J98" s="219">
        <v>45777</v>
      </c>
      <c r="K98" s="222" t="s">
        <v>249</v>
      </c>
      <c r="S98" s="75"/>
      <c r="T98" s="75"/>
      <c r="Z98" s="24"/>
      <c r="AA98" s="16">
        <v>2</v>
      </c>
      <c r="AB98" s="16">
        <f>AB96*AA98</f>
        <v>730</v>
      </c>
      <c r="AD98" s="16">
        <f>AB98-AF93</f>
        <v>607</v>
      </c>
      <c r="AE98" s="16">
        <f>AB98+AF93</f>
        <v>853</v>
      </c>
      <c r="AG98" s="22" t="s">
        <v>182</v>
      </c>
    </row>
    <row r="99" spans="1:41" ht="14.5" hidden="1" x14ac:dyDescent="0.25">
      <c r="Z99" s="24"/>
      <c r="AC99" s="74">
        <f>(AB98+AB100)/2</f>
        <v>912.5</v>
      </c>
      <c r="AG99" s="22" t="s">
        <v>184</v>
      </c>
      <c r="AO99" s="16" t="s">
        <v>145</v>
      </c>
    </row>
    <row r="100" spans="1:41" hidden="1" x14ac:dyDescent="0.25">
      <c r="G100" s="76"/>
      <c r="H100" s="77"/>
      <c r="K100" s="78" t="str">
        <f>IF(K98&lt;&gt;AG101,AG102,"")</f>
        <v>ATTENTION : la durée de relevé est non-valide pour le calcul de l'IDC moyen (doit être de 3 ans)</v>
      </c>
      <c r="Z100" s="24"/>
      <c r="AA100" s="16">
        <v>3</v>
      </c>
      <c r="AB100" s="16">
        <f>AB96*AA100</f>
        <v>1095</v>
      </c>
      <c r="AD100" s="16">
        <f>AB100-AF93</f>
        <v>972</v>
      </c>
      <c r="AE100" s="16">
        <f>AB100+AF93</f>
        <v>1218</v>
      </c>
      <c r="AG100" s="22" t="s">
        <v>182</v>
      </c>
    </row>
    <row r="101" spans="1:41" ht="12.75" hidden="1" customHeight="1" x14ac:dyDescent="0.25">
      <c r="G101" s="76"/>
      <c r="H101" s="77"/>
      <c r="K101" s="79" t="s">
        <v>188</v>
      </c>
      <c r="L101" s="80"/>
      <c r="M101" s="80"/>
      <c r="N101" s="80"/>
      <c r="O101" s="80"/>
      <c r="P101" s="80"/>
      <c r="Q101" s="80"/>
      <c r="R101" s="80"/>
      <c r="Z101" s="24"/>
      <c r="AA101" s="74"/>
      <c r="AB101" s="74"/>
      <c r="AC101" s="74"/>
      <c r="AF101" s="22"/>
      <c r="AG101" s="22" t="s">
        <v>185</v>
      </c>
      <c r="AO101" s="16" t="s">
        <v>146</v>
      </c>
    </row>
    <row r="102" spans="1:41" ht="13.5" hidden="1" customHeight="1" x14ac:dyDescent="0.3">
      <c r="C102" s="17" t="s">
        <v>92</v>
      </c>
      <c r="Z102" s="24"/>
      <c r="AA102" s="23"/>
      <c r="AG102" s="22" t="s">
        <v>130</v>
      </c>
    </row>
    <row r="103" spans="1:41" ht="15.5" hidden="1" x14ac:dyDescent="0.4">
      <c r="D103" s="15" t="s">
        <v>80</v>
      </c>
      <c r="Z103" s="24"/>
      <c r="AA103" s="23" t="s">
        <v>32</v>
      </c>
      <c r="AB103" s="81">
        <f>AB82*D23*D66/365.25</f>
        <v>0</v>
      </c>
      <c r="AC103" s="22" t="s">
        <v>1</v>
      </c>
      <c r="AD103" s="16" t="s">
        <v>35</v>
      </c>
    </row>
    <row r="104" spans="1:41" ht="13" hidden="1" x14ac:dyDescent="0.3">
      <c r="Z104" s="24"/>
      <c r="AA104" s="23"/>
      <c r="AB104" s="81">
        <f>AB125-AB103</f>
        <v>0</v>
      </c>
      <c r="AC104" s="22" t="s">
        <v>1</v>
      </c>
      <c r="AD104" s="16" t="s">
        <v>37</v>
      </c>
    </row>
    <row r="105" spans="1:41" ht="14.25" hidden="1" customHeight="1" thickBot="1" x14ac:dyDescent="0.3">
      <c r="Z105" s="24"/>
      <c r="AA105" s="23"/>
      <c r="AB105" s="82"/>
    </row>
    <row r="106" spans="1:41" ht="16.5" hidden="1" customHeight="1" x14ac:dyDescent="0.4">
      <c r="C106" s="83" t="s">
        <v>133</v>
      </c>
      <c r="E106" s="84" t="s">
        <v>131</v>
      </c>
      <c r="F106" s="85"/>
      <c r="G106" s="85"/>
      <c r="H106" s="85"/>
      <c r="I106" s="86"/>
      <c r="J106" s="20"/>
      <c r="K106" s="87" t="s">
        <v>154</v>
      </c>
      <c r="L106" s="88"/>
      <c r="M106" s="88"/>
      <c r="N106" s="88"/>
      <c r="O106" s="88"/>
      <c r="P106" s="88"/>
      <c r="Q106" s="88"/>
      <c r="R106" s="89"/>
      <c r="Z106" s="24"/>
      <c r="AA106" s="23" t="s">
        <v>31</v>
      </c>
      <c r="AB106" s="81" t="e">
        <f>$AB$104*V127/V158</f>
        <v>#DIV/0!</v>
      </c>
      <c r="AC106" s="16" t="s">
        <v>38</v>
      </c>
    </row>
    <row r="107" spans="1:41" ht="24.75" hidden="1" customHeight="1" x14ac:dyDescent="0.4">
      <c r="E107" s="241"/>
      <c r="F107" s="242"/>
      <c r="G107" s="242"/>
      <c r="H107" s="242"/>
      <c r="I107" s="243"/>
      <c r="K107" s="244"/>
      <c r="L107" s="245"/>
      <c r="M107" s="245"/>
      <c r="N107" s="245"/>
      <c r="O107" s="245"/>
      <c r="P107" s="245"/>
      <c r="Q107" s="245"/>
      <c r="R107" s="246"/>
      <c r="T107" s="15" t="s">
        <v>140</v>
      </c>
      <c r="Z107" s="24"/>
      <c r="AA107" s="23" t="s">
        <v>32</v>
      </c>
      <c r="AB107" s="81">
        <f>AB103*365.25/D66</f>
        <v>0</v>
      </c>
      <c r="AC107" s="16" t="s">
        <v>38</v>
      </c>
    </row>
    <row r="108" spans="1:41" ht="24.75" hidden="1" customHeight="1" x14ac:dyDescent="0.4">
      <c r="D108" s="90"/>
      <c r="E108" s="241"/>
      <c r="F108" s="242"/>
      <c r="G108" s="242"/>
      <c r="H108" s="242"/>
      <c r="I108" s="243"/>
      <c r="K108" s="244"/>
      <c r="L108" s="245"/>
      <c r="M108" s="245"/>
      <c r="N108" s="245"/>
      <c r="O108" s="245"/>
      <c r="P108" s="245"/>
      <c r="Q108" s="245"/>
      <c r="R108" s="246"/>
      <c r="T108" s="15" t="s">
        <v>141</v>
      </c>
      <c r="Z108" s="24"/>
      <c r="AA108" s="23" t="s">
        <v>36</v>
      </c>
      <c r="AB108" s="81" t="e">
        <f>AB107+AB106</f>
        <v>#DIV/0!</v>
      </c>
      <c r="AC108" s="16" t="s">
        <v>38</v>
      </c>
    </row>
    <row r="109" spans="1:41" ht="24.75" hidden="1" customHeight="1" x14ac:dyDescent="0.3">
      <c r="D109" s="91"/>
      <c r="E109" s="241"/>
      <c r="F109" s="242"/>
      <c r="G109" s="242"/>
      <c r="H109" s="242"/>
      <c r="I109" s="243"/>
      <c r="K109" s="244"/>
      <c r="L109" s="245"/>
      <c r="M109" s="245"/>
      <c r="N109" s="245"/>
      <c r="O109" s="245"/>
      <c r="P109" s="245"/>
      <c r="Q109" s="245"/>
      <c r="R109" s="246"/>
      <c r="T109" s="15" t="s">
        <v>169</v>
      </c>
      <c r="Z109" s="24"/>
      <c r="AA109" s="16" t="s">
        <v>139</v>
      </c>
      <c r="AB109" s="81" t="str">
        <f>IF(D23&gt;0,AB108/D23,"-")</f>
        <v>-</v>
      </c>
      <c r="AC109" s="92" t="s">
        <v>125</v>
      </c>
      <c r="AD109" s="81" t="str">
        <f>IF(D23&gt;0,AB109/3.6,"-")</f>
        <v>-</v>
      </c>
      <c r="AE109" s="92" t="s">
        <v>126</v>
      </c>
    </row>
    <row r="110" spans="1:41" ht="13" hidden="1" x14ac:dyDescent="0.3">
      <c r="D110" s="91"/>
      <c r="E110" s="93" t="s">
        <v>132</v>
      </c>
      <c r="F110" s="18"/>
      <c r="G110" s="18"/>
      <c r="H110" s="18"/>
      <c r="I110" s="94"/>
      <c r="K110" s="93" t="s">
        <v>132</v>
      </c>
      <c r="L110" s="18"/>
      <c r="M110" s="18"/>
      <c r="N110" s="18"/>
      <c r="O110" s="18"/>
      <c r="P110" s="18"/>
      <c r="Q110" s="18"/>
      <c r="R110" s="19"/>
      <c r="T110" s="15" t="s">
        <v>142</v>
      </c>
      <c r="Z110" s="24"/>
    </row>
    <row r="111" spans="1:41" ht="13" hidden="1" thickBot="1" x14ac:dyDescent="0.3">
      <c r="D111" s="91"/>
      <c r="E111" s="95"/>
      <c r="F111" s="96"/>
      <c r="G111" s="96"/>
      <c r="H111" s="96"/>
      <c r="I111" s="97"/>
      <c r="K111" s="98"/>
      <c r="L111" s="96"/>
      <c r="M111" s="96"/>
      <c r="N111" s="96"/>
      <c r="O111" s="96"/>
      <c r="P111" s="96"/>
      <c r="Q111" s="96"/>
      <c r="R111" s="99"/>
      <c r="Z111" s="24"/>
    </row>
    <row r="112" spans="1:41" hidden="1" x14ac:dyDescent="0.25">
      <c r="A112" s="100"/>
      <c r="B112" s="100"/>
      <c r="C112" s="100"/>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24"/>
    </row>
    <row r="113" spans="1:36" ht="13" hidden="1" x14ac:dyDescent="0.3">
      <c r="A113" s="16"/>
      <c r="B113" s="16"/>
      <c r="C113" s="102" t="s">
        <v>81</v>
      </c>
      <c r="D113" s="16"/>
      <c r="E113" s="16"/>
      <c r="F113" s="16"/>
      <c r="G113" s="16"/>
      <c r="H113" s="16"/>
      <c r="I113" s="16"/>
      <c r="J113" s="16"/>
      <c r="K113" s="16"/>
      <c r="L113" s="16"/>
      <c r="M113" s="16"/>
      <c r="N113" s="16"/>
      <c r="O113" s="16"/>
      <c r="P113" s="16"/>
      <c r="Q113" s="16"/>
      <c r="R113" s="16"/>
      <c r="S113" s="16"/>
      <c r="T113" s="16"/>
      <c r="U113" s="16"/>
      <c r="V113" s="16"/>
      <c r="W113" s="16"/>
      <c r="X113" s="16"/>
      <c r="Y113" s="16"/>
    </row>
    <row r="114" spans="1:36" hidden="1" x14ac:dyDescent="0.2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row>
    <row r="115" spans="1:36" ht="13" hidden="1" x14ac:dyDescent="0.3">
      <c r="A115" s="16"/>
      <c r="B115" s="16"/>
      <c r="C115" s="31" t="s">
        <v>67</v>
      </c>
      <c r="D115" s="16"/>
      <c r="E115" s="16"/>
      <c r="F115" s="16"/>
      <c r="G115" s="16"/>
      <c r="H115" s="16"/>
      <c r="I115" s="16"/>
      <c r="J115" s="16"/>
      <c r="K115" s="16"/>
      <c r="L115" s="16"/>
      <c r="M115" s="16"/>
      <c r="N115" s="16"/>
      <c r="O115" s="16"/>
      <c r="P115" s="16"/>
      <c r="Q115" s="16"/>
      <c r="R115" s="16"/>
      <c r="S115" s="16"/>
      <c r="T115" s="16"/>
      <c r="U115" s="16"/>
      <c r="V115" s="16"/>
      <c r="W115" s="16"/>
      <c r="X115" s="16"/>
      <c r="Y115" s="16"/>
    </row>
    <row r="116" spans="1:36" hidden="1" x14ac:dyDescent="0.25">
      <c r="A116" s="16"/>
      <c r="B116" s="16"/>
      <c r="C116" s="103" t="s">
        <v>14</v>
      </c>
      <c r="D116" s="16" t="s">
        <v>15</v>
      </c>
      <c r="E116" s="104">
        <v>20</v>
      </c>
      <c r="F116" s="16" t="s">
        <v>0</v>
      </c>
      <c r="G116" s="16"/>
      <c r="H116" s="16"/>
      <c r="I116" s="16"/>
      <c r="J116" s="16"/>
      <c r="K116" s="16"/>
      <c r="L116" s="16"/>
      <c r="M116" s="16"/>
      <c r="N116" s="16"/>
      <c r="O116" s="16"/>
      <c r="P116" s="16"/>
      <c r="Q116" s="16"/>
      <c r="R116" s="16"/>
      <c r="S116" s="16"/>
      <c r="T116" s="16"/>
      <c r="U116" s="16"/>
      <c r="V116" s="16"/>
      <c r="W116" s="16"/>
      <c r="X116" s="16"/>
      <c r="Y116" s="16"/>
    </row>
    <row r="117" spans="1:36" ht="13" hidden="1" x14ac:dyDescent="0.3">
      <c r="A117" s="16"/>
      <c r="B117" s="16"/>
      <c r="C117" s="103" t="s">
        <v>34</v>
      </c>
      <c r="D117" s="16" t="s">
        <v>33</v>
      </c>
      <c r="E117" s="105">
        <v>16</v>
      </c>
      <c r="F117" s="16" t="s">
        <v>0</v>
      </c>
      <c r="G117" s="16"/>
      <c r="H117" s="16"/>
      <c r="I117" s="16"/>
      <c r="J117" s="16"/>
      <c r="K117" s="16"/>
      <c r="L117" s="16"/>
      <c r="M117" s="16"/>
      <c r="N117" s="16"/>
      <c r="O117" s="16"/>
      <c r="P117" s="16"/>
      <c r="Q117" s="16"/>
      <c r="R117" s="16"/>
      <c r="S117" s="16"/>
      <c r="T117" s="16"/>
      <c r="U117" s="16"/>
      <c r="V117" s="16"/>
      <c r="W117" s="16"/>
      <c r="X117" s="16"/>
      <c r="Y117" s="16"/>
      <c r="AE117" s="106"/>
      <c r="AF117" s="22"/>
    </row>
    <row r="118" spans="1:36" ht="13" hidden="1" x14ac:dyDescent="0.3">
      <c r="A118" s="16"/>
      <c r="B118" s="16"/>
      <c r="C118" s="16"/>
      <c r="D118" s="16"/>
      <c r="E118" s="16"/>
      <c r="F118" s="16"/>
      <c r="G118" s="16"/>
      <c r="H118" s="16"/>
      <c r="I118" s="80" t="s">
        <v>187</v>
      </c>
      <c r="J118" s="80"/>
      <c r="K118" s="80"/>
      <c r="L118" s="80"/>
      <c r="M118" s="16"/>
      <c r="N118" s="16"/>
      <c r="O118" s="16"/>
      <c r="P118" s="16"/>
      <c r="Q118" s="16"/>
      <c r="R118" s="16"/>
      <c r="S118" s="16"/>
      <c r="T118" s="16"/>
      <c r="U118" s="16"/>
      <c r="V118" s="16"/>
      <c r="W118" s="16"/>
      <c r="X118" s="16"/>
      <c r="Y118" s="16"/>
      <c r="AE118" s="106"/>
      <c r="AF118" s="22"/>
    </row>
    <row r="119" spans="1:36" ht="13" hidden="1" x14ac:dyDescent="0.3">
      <c r="A119" s="16"/>
      <c r="B119" s="16"/>
      <c r="C119" s="31" t="s">
        <v>68</v>
      </c>
      <c r="D119" s="16"/>
      <c r="E119" s="16"/>
      <c r="F119" s="16"/>
      <c r="G119" s="16"/>
      <c r="H119" s="16"/>
      <c r="I119" s="16"/>
      <c r="J119" s="16"/>
      <c r="K119" s="16"/>
      <c r="L119" s="16"/>
      <c r="M119" s="16"/>
      <c r="N119" s="16"/>
      <c r="O119" s="16"/>
      <c r="P119" s="16"/>
      <c r="Q119" s="16"/>
      <c r="R119" s="16"/>
      <c r="S119" s="16"/>
      <c r="T119" s="16"/>
      <c r="U119" s="16"/>
      <c r="V119" s="16"/>
      <c r="W119" s="16"/>
      <c r="X119" s="16"/>
      <c r="Y119" s="16"/>
    </row>
    <row r="120" spans="1:36" ht="13" hidden="1" x14ac:dyDescent="0.3">
      <c r="A120" s="16"/>
      <c r="B120" s="16"/>
      <c r="C120" s="16" t="s">
        <v>9</v>
      </c>
      <c r="D120" s="28" t="s">
        <v>18</v>
      </c>
      <c r="E120" s="107"/>
      <c r="F120" s="108">
        <v>44.8</v>
      </c>
      <c r="G120" s="108">
        <f>44.8*0.84</f>
        <v>37.631999999999998</v>
      </c>
      <c r="H120" s="108">
        <v>3.6</v>
      </c>
      <c r="I120" s="109">
        <v>38.5</v>
      </c>
      <c r="J120" s="109">
        <v>3.6</v>
      </c>
      <c r="K120" s="108">
        <f>400*19.9</f>
        <v>7959.9999999999991</v>
      </c>
      <c r="L120" s="108">
        <f>280*19.9</f>
        <v>5572</v>
      </c>
      <c r="M120" s="108">
        <v>3.6</v>
      </c>
      <c r="N120" s="108">
        <f>660*20.2</f>
        <v>13332</v>
      </c>
      <c r="O120" s="108">
        <v>20.2</v>
      </c>
      <c r="P120" s="108">
        <v>3.6</v>
      </c>
      <c r="Q120" s="108">
        <f>200*20</f>
        <v>4000</v>
      </c>
      <c r="R120" s="108">
        <f>3.6*13.1/11.6</f>
        <v>4.0655172413793101</v>
      </c>
      <c r="S120" s="108">
        <v>3.8919999999999999</v>
      </c>
      <c r="T120" s="108">
        <v>3.6</v>
      </c>
      <c r="U120" s="108">
        <v>3.6</v>
      </c>
      <c r="V120" s="108">
        <v>3.6</v>
      </c>
      <c r="W120" s="108">
        <v>3.6</v>
      </c>
      <c r="X120" s="108">
        <v>3.6</v>
      </c>
      <c r="Y120" s="16"/>
    </row>
    <row r="121" spans="1:36" ht="15.5" hidden="1" x14ac:dyDescent="0.4">
      <c r="A121" s="16"/>
      <c r="B121" s="16"/>
      <c r="C121" s="16" t="s">
        <v>19</v>
      </c>
      <c r="D121" s="16" t="s">
        <v>20</v>
      </c>
      <c r="E121" s="25"/>
      <c r="F121" s="25">
        <f>(F89-F92+D43-F91)*F120</f>
        <v>0</v>
      </c>
      <c r="G121" s="25">
        <f>(G89-G92+D44-G91)*G120</f>
        <v>0</v>
      </c>
      <c r="H121" s="25">
        <f>(H89-H92+D45-H91)*H120</f>
        <v>0</v>
      </c>
      <c r="I121" s="25">
        <f>(I89-I92+D46-I91)*I120</f>
        <v>0</v>
      </c>
      <c r="J121" s="25">
        <f>(J89-J92+D47-J91)*J120</f>
        <v>0</v>
      </c>
      <c r="K121" s="25">
        <f>(K89-K92+D48-K91)*K120</f>
        <v>0</v>
      </c>
      <c r="L121" s="25">
        <f>(L89-L92+D49-L91)*L120</f>
        <v>0</v>
      </c>
      <c r="M121" s="25">
        <f>(M89-M92+D50-M91)*M120</f>
        <v>0</v>
      </c>
      <c r="N121" s="25">
        <f>(N89-N92+D51-N91)*N120</f>
        <v>0</v>
      </c>
      <c r="O121" s="25">
        <f>(O89-O92+D52-O91)*O120</f>
        <v>0</v>
      </c>
      <c r="P121" s="25">
        <f>(P89-P92+D53-P91)*P120</f>
        <v>0</v>
      </c>
      <c r="Q121" s="25">
        <f>(Q89-Q92+D54-Q91)*Q120</f>
        <v>0</v>
      </c>
      <c r="R121" s="25">
        <f>(R89-R92+D55-R91)*R120</f>
        <v>0</v>
      </c>
      <c r="S121" s="25">
        <f>(S89-S92+D56-S91)*S120</f>
        <v>0</v>
      </c>
      <c r="T121" s="25">
        <f>(T89-T92+D57-T91)*T120</f>
        <v>0</v>
      </c>
      <c r="U121" s="25">
        <f>(U89-U92+D58-U91)*U120</f>
        <v>0</v>
      </c>
      <c r="V121" s="25">
        <f>(V89-V92+D59-V91)*V120</f>
        <v>0</v>
      </c>
      <c r="W121" s="25">
        <f>(-W92+D60-W91)*W120</f>
        <v>0</v>
      </c>
      <c r="X121" s="25">
        <f>(X89-X92+D61-X91)*X120</f>
        <v>0</v>
      </c>
      <c r="Y121" s="16"/>
    </row>
    <row r="122" spans="1:36" s="16" customFormat="1" ht="13" hidden="1" x14ac:dyDescent="0.3">
      <c r="D122" s="110" t="s">
        <v>46</v>
      </c>
      <c r="E122" s="111">
        <v>1</v>
      </c>
      <c r="F122" s="112">
        <v>1</v>
      </c>
      <c r="G122" s="112">
        <v>1</v>
      </c>
      <c r="H122" s="112">
        <v>1</v>
      </c>
      <c r="I122" s="112">
        <v>1</v>
      </c>
      <c r="J122" s="112">
        <v>1</v>
      </c>
      <c r="K122" s="112">
        <v>1</v>
      </c>
      <c r="L122" s="112">
        <v>1</v>
      </c>
      <c r="M122" s="112">
        <v>1</v>
      </c>
      <c r="N122" s="112">
        <v>1</v>
      </c>
      <c r="O122" s="112">
        <v>1</v>
      </c>
      <c r="P122" s="112">
        <v>1</v>
      </c>
      <c r="Q122" s="112">
        <v>1</v>
      </c>
      <c r="R122" s="112">
        <v>1</v>
      </c>
      <c r="S122" s="112">
        <v>1</v>
      </c>
      <c r="T122" s="112">
        <v>1</v>
      </c>
      <c r="U122" s="113">
        <v>2.5</v>
      </c>
      <c r="V122" s="113">
        <v>3.25</v>
      </c>
      <c r="W122" s="112">
        <v>1</v>
      </c>
      <c r="X122" s="112">
        <v>1</v>
      </c>
      <c r="AB122" s="114"/>
      <c r="AC122" s="16" t="s">
        <v>3</v>
      </c>
      <c r="AD122" s="16" t="s">
        <v>45</v>
      </c>
    </row>
    <row r="123" spans="1:36" s="16" customFormat="1" ht="13" hidden="1" x14ac:dyDescent="0.3">
      <c r="E123" s="11">
        <f>E90*D23*E122</f>
        <v>0</v>
      </c>
      <c r="F123" s="11">
        <f t="shared" ref="F123:X123" si="1">F121*F122</f>
        <v>0</v>
      </c>
      <c r="G123" s="11">
        <f t="shared" si="1"/>
        <v>0</v>
      </c>
      <c r="H123" s="11">
        <f t="shared" si="1"/>
        <v>0</v>
      </c>
      <c r="I123" s="11">
        <f t="shared" si="1"/>
        <v>0</v>
      </c>
      <c r="J123" s="11">
        <f t="shared" si="1"/>
        <v>0</v>
      </c>
      <c r="K123" s="11">
        <f t="shared" si="1"/>
        <v>0</v>
      </c>
      <c r="L123" s="11">
        <f t="shared" si="1"/>
        <v>0</v>
      </c>
      <c r="M123" s="11">
        <f>M121*M122</f>
        <v>0</v>
      </c>
      <c r="N123" s="11">
        <f t="shared" si="1"/>
        <v>0</v>
      </c>
      <c r="O123" s="11">
        <f t="shared" si="1"/>
        <v>0</v>
      </c>
      <c r="P123" s="11">
        <f>P121*P122</f>
        <v>0</v>
      </c>
      <c r="Q123" s="11">
        <f t="shared" si="1"/>
        <v>0</v>
      </c>
      <c r="R123" s="11">
        <f t="shared" si="1"/>
        <v>0</v>
      </c>
      <c r="S123" s="11">
        <f t="shared" si="1"/>
        <v>0</v>
      </c>
      <c r="T123" s="11">
        <f t="shared" si="1"/>
        <v>0</v>
      </c>
      <c r="U123" s="11">
        <f t="shared" si="1"/>
        <v>0</v>
      </c>
      <c r="V123" s="11">
        <f t="shared" si="1"/>
        <v>0</v>
      </c>
      <c r="W123" s="11">
        <f t="shared" si="1"/>
        <v>0</v>
      </c>
      <c r="X123" s="11">
        <f t="shared" si="1"/>
        <v>0</v>
      </c>
      <c r="AB123" s="25"/>
      <c r="AC123" s="22" t="s">
        <v>1</v>
      </c>
    </row>
    <row r="124" spans="1:36" s="16" customFormat="1" hidden="1" x14ac:dyDescent="0.25">
      <c r="AB124" s="111"/>
      <c r="AC124" s="16" t="s">
        <v>2</v>
      </c>
      <c r="AJ124" s="16">
        <v>0</v>
      </c>
    </row>
    <row r="125" spans="1:36" s="16" customFormat="1" ht="13" hidden="1" x14ac:dyDescent="0.3">
      <c r="V125" s="16" t="s">
        <v>8</v>
      </c>
      <c r="X125" s="16" t="s">
        <v>127</v>
      </c>
      <c r="AB125" s="11">
        <f>SUM(E123:X123)</f>
        <v>0</v>
      </c>
      <c r="AC125" s="22" t="s">
        <v>1</v>
      </c>
    </row>
    <row r="126" spans="1:36" s="16" customFormat="1" ht="13" hidden="1" x14ac:dyDescent="0.3">
      <c r="AB126" s="11"/>
      <c r="AC126" s="22"/>
    </row>
    <row r="127" spans="1:36" s="16" customFormat="1" ht="13" hidden="1" x14ac:dyDescent="0.3">
      <c r="C127" s="115" t="s">
        <v>65</v>
      </c>
      <c r="U127" s="31" t="s">
        <v>116</v>
      </c>
      <c r="V127" s="106">
        <f>SUM(K3088:K3452)</f>
        <v>3258.3106451612903</v>
      </c>
      <c r="W127" s="116" t="s">
        <v>115</v>
      </c>
      <c r="X127" s="106">
        <f>SUM(J3088:J3452)</f>
        <v>262</v>
      </c>
      <c r="AA127" s="117" t="s">
        <v>178</v>
      </c>
      <c r="AB127" s="117" t="s">
        <v>175</v>
      </c>
      <c r="AC127" s="117" t="s">
        <v>176</v>
      </c>
      <c r="AD127" s="117" t="s">
        <v>177</v>
      </c>
    </row>
    <row r="128" spans="1:36" s="16" customFormat="1" hidden="1" x14ac:dyDescent="0.25">
      <c r="C128" s="115" t="s">
        <v>89</v>
      </c>
      <c r="AA128" s="118"/>
      <c r="AB128" s="118"/>
      <c r="AC128" s="118"/>
      <c r="AD128" s="118"/>
    </row>
    <row r="129" spans="3:30" s="16" customFormat="1" hidden="1" x14ac:dyDescent="0.25">
      <c r="U129" s="22" t="s">
        <v>160</v>
      </c>
      <c r="V129" s="74">
        <f>SUM(Q166:Q530)</f>
        <v>3413.4999999999986</v>
      </c>
      <c r="W129" s="119" t="s">
        <v>115</v>
      </c>
      <c r="X129" s="74">
        <f>SUM(N166:N530)</f>
        <v>263</v>
      </c>
      <c r="AA129" s="120">
        <f t="shared" ref="AA129:AA153" si="2">V129/$V$127</f>
        <v>1.0476287781427993</v>
      </c>
      <c r="AB129" s="121">
        <f>AVERAGE(I166:I530)</f>
        <v>10.714710561201938</v>
      </c>
      <c r="AC129" s="121">
        <f>AVERAGE(L166:L530)</f>
        <v>10.677808219178088</v>
      </c>
      <c r="AD129" s="121">
        <f>AC129-AB129</f>
        <v>-3.6902342023850565E-2</v>
      </c>
    </row>
    <row r="130" spans="3:30" s="16" customFormat="1" hidden="1" x14ac:dyDescent="0.25">
      <c r="C130" s="16" t="s">
        <v>117</v>
      </c>
      <c r="U130" s="22" t="s">
        <v>161</v>
      </c>
      <c r="V130" s="74">
        <f>SUM(Q531:Q895)</f>
        <v>3342.2000000000016</v>
      </c>
      <c r="W130" s="119" t="s">
        <v>115</v>
      </c>
      <c r="X130" s="74">
        <f>SUM(N531:N895)</f>
        <v>250</v>
      </c>
      <c r="AA130" s="120">
        <f t="shared" si="2"/>
        <v>1.0257462728310729</v>
      </c>
      <c r="AB130" s="121">
        <f>AVERAGE(I531:I895)</f>
        <v>10.714710561201938</v>
      </c>
      <c r="AC130" s="121">
        <f>AVERAGE(L531:L895)</f>
        <v>10.578630136986295</v>
      </c>
      <c r="AD130" s="121">
        <f t="shared" ref="AD130:AD148" si="3">AC130-AB130</f>
        <v>-0.1360804242156437</v>
      </c>
    </row>
    <row r="131" spans="3:30" s="16" customFormat="1" hidden="1" x14ac:dyDescent="0.25">
      <c r="C131" s="16" t="s">
        <v>118</v>
      </c>
      <c r="U131" s="22" t="s">
        <v>162</v>
      </c>
      <c r="V131" s="74">
        <f>SUM(Q896:Q1261)</f>
        <v>3153.2</v>
      </c>
      <c r="W131" s="119" t="s">
        <v>115</v>
      </c>
      <c r="X131" s="74">
        <f>SUM(N896:N1261)</f>
        <v>258</v>
      </c>
      <c r="AA131" s="120">
        <f t="shared" si="2"/>
        <v>0.96774075384206115</v>
      </c>
      <c r="AB131" s="121">
        <f>AVERAGE(I896:I1261)</f>
        <v>10.698276925788818</v>
      </c>
      <c r="AC131" s="121">
        <f>AVERAGE(L896:L1261)</f>
        <v>11.198907103825137</v>
      </c>
      <c r="AD131" s="121">
        <f t="shared" si="3"/>
        <v>0.50063017803631915</v>
      </c>
    </row>
    <row r="132" spans="3:30" s="16" customFormat="1" hidden="1" x14ac:dyDescent="0.25">
      <c r="C132" s="16" t="s">
        <v>119</v>
      </c>
      <c r="U132" s="22" t="s">
        <v>163</v>
      </c>
      <c r="V132" s="74">
        <f>SUM(Q1262:Q1626)</f>
        <v>3292.7999999999993</v>
      </c>
      <c r="W132" s="119" t="s">
        <v>115</v>
      </c>
      <c r="X132" s="74">
        <f>SUM(N1262:N1626)</f>
        <v>266</v>
      </c>
      <c r="AA132" s="120">
        <f t="shared" si="2"/>
        <v>1.0105850419418809</v>
      </c>
      <c r="AB132" s="121">
        <f>AVERAGE(I1262:I1626)</f>
        <v>10.714710561201938</v>
      </c>
      <c r="AC132" s="121">
        <f>AVERAGE(L1262:L1626)</f>
        <v>10.901095890410957</v>
      </c>
      <c r="AD132" s="121">
        <f t="shared" si="3"/>
        <v>0.18638532920901874</v>
      </c>
    </row>
    <row r="133" spans="3:30" s="16" customFormat="1" hidden="1" x14ac:dyDescent="0.25">
      <c r="C133" s="115" t="s">
        <v>120</v>
      </c>
      <c r="U133" s="22" t="s">
        <v>164</v>
      </c>
      <c r="V133" s="74">
        <f>SUM(Q1627:Q1991)</f>
        <v>3141.8000000000006</v>
      </c>
      <c r="W133" s="119" t="s">
        <v>115</v>
      </c>
      <c r="X133" s="74">
        <f>SUM(N1627:N1991)</f>
        <v>264</v>
      </c>
      <c r="AA133" s="120">
        <f t="shared" si="2"/>
        <v>0.96424200825224804</v>
      </c>
      <c r="AB133" s="121">
        <f>AVERAGE(I1627:I1991)</f>
        <v>10.714710561201938</v>
      </c>
      <c r="AC133" s="121">
        <f>AVERAGE(L1627:L1991)</f>
        <v>11.261095890410957</v>
      </c>
      <c r="AD133" s="121">
        <f t="shared" si="3"/>
        <v>0.54638532920901817</v>
      </c>
    </row>
    <row r="134" spans="3:30" s="16" customFormat="1" hidden="1" x14ac:dyDescent="0.25">
      <c r="C134" s="115" t="s">
        <v>147</v>
      </c>
      <c r="U134" s="22" t="s">
        <v>165</v>
      </c>
      <c r="V134" s="74">
        <f>SUM(Q1992:Q2356)</f>
        <v>3352.0999999999981</v>
      </c>
      <c r="W134" s="119" t="s">
        <v>115</v>
      </c>
      <c r="X134" s="74">
        <f>SUM(N1992:N2356)</f>
        <v>247</v>
      </c>
      <c r="AA134" s="120">
        <f t="shared" si="2"/>
        <v>1.0287846571590675</v>
      </c>
      <c r="AB134" s="121">
        <f>AVERAGE(I1992:I2356)</f>
        <v>10.714710561201938</v>
      </c>
      <c r="AC134" s="121">
        <f>AVERAGE(L1992:L2356)</f>
        <v>11.442465753424665</v>
      </c>
      <c r="AD134" s="121">
        <f t="shared" si="3"/>
        <v>0.72775519222272678</v>
      </c>
    </row>
    <row r="135" spans="3:30" s="16" customFormat="1" hidden="1" x14ac:dyDescent="0.25">
      <c r="C135" s="122"/>
      <c r="U135" s="22" t="s">
        <v>166</v>
      </c>
      <c r="V135" s="74">
        <f>SUM(Q2357:Q2722)</f>
        <v>3332.3999999999992</v>
      </c>
      <c r="W135" s="119" t="s">
        <v>115</v>
      </c>
      <c r="X135" s="74">
        <f>SUM(N5271:N5636)</f>
        <v>254</v>
      </c>
      <c r="AA135" s="120">
        <f t="shared" si="2"/>
        <v>1.0227385792538641</v>
      </c>
      <c r="AB135" s="121">
        <f>AVERAGE(I5271:I5636)</f>
        <v>10.698276925788818</v>
      </c>
      <c r="AC135" s="121">
        <f>AVERAGE(L5271:L5636)</f>
        <v>10.866120218579233</v>
      </c>
      <c r="AD135" s="121">
        <f t="shared" si="3"/>
        <v>0.16784329279041543</v>
      </c>
    </row>
    <row r="136" spans="3:30" s="16" customFormat="1" hidden="1" x14ac:dyDescent="0.25">
      <c r="C136" s="22" t="s">
        <v>158</v>
      </c>
      <c r="U136" s="22" t="s">
        <v>167</v>
      </c>
      <c r="V136" s="74">
        <f>SUM(Q2723:Q3087)</f>
        <v>3512.2000000000016</v>
      </c>
      <c r="W136" s="119" t="s">
        <v>115</v>
      </c>
      <c r="X136" s="74">
        <f>SUM(N2323:N3087)</f>
        <v>553</v>
      </c>
      <c r="AA136" s="120">
        <f t="shared" si="2"/>
        <v>1.0779205491703949</v>
      </c>
      <c r="AB136" s="121">
        <f>AVERAGE(I2323:I3087)</f>
        <v>10.37912291798439</v>
      </c>
      <c r="AC136" s="121">
        <f>AVERAGE(L2323:L3087)</f>
        <v>10.204967320261453</v>
      </c>
      <c r="AD136" s="121">
        <f t="shared" si="3"/>
        <v>-0.17415559772293676</v>
      </c>
    </row>
    <row r="137" spans="3:30" s="16" customFormat="1" hidden="1" x14ac:dyDescent="0.25">
      <c r="C137" s="22" t="s">
        <v>159</v>
      </c>
      <c r="U137" s="16" t="s">
        <v>110</v>
      </c>
      <c r="V137" s="74">
        <f>SUM(Q3088:Q3452)</f>
        <v>3270.8</v>
      </c>
      <c r="W137" s="119" t="s">
        <v>115</v>
      </c>
      <c r="X137" s="74">
        <f>SUM(N3088:N3452)</f>
        <v>258</v>
      </c>
      <c r="AA137" s="120">
        <f t="shared" si="2"/>
        <v>1.003833076768557</v>
      </c>
      <c r="AB137" s="121">
        <f>AVERAGE(I3088:I3452)</f>
        <v>10.714710561201938</v>
      </c>
      <c r="AC137" s="121">
        <f>AVERAGE(L3088:L3452)</f>
        <v>11.224931506849321</v>
      </c>
      <c r="AD137" s="121">
        <f t="shared" si="3"/>
        <v>0.51022094564738296</v>
      </c>
    </row>
    <row r="138" spans="3:30" s="16" customFormat="1" hidden="1" x14ac:dyDescent="0.25">
      <c r="C138" s="22" t="s">
        <v>168</v>
      </c>
      <c r="U138" s="16" t="s">
        <v>111</v>
      </c>
      <c r="V138" s="74">
        <f>SUM(Q3453:Q3817)</f>
        <v>3106.5000000000005</v>
      </c>
      <c r="W138" s="119" t="s">
        <v>115</v>
      </c>
      <c r="X138" s="74">
        <f>SUM(N3453:N3817)</f>
        <v>252</v>
      </c>
      <c r="AA138" s="120">
        <f t="shared" si="2"/>
        <v>0.95340817322414173</v>
      </c>
      <c r="AB138" s="121">
        <f>AVERAGE(I3453:I3817)</f>
        <v>10.714710561201938</v>
      </c>
      <c r="AC138" s="121">
        <f>AVERAGE(L3453:L3817)</f>
        <v>11.213150684931502</v>
      </c>
      <c r="AD138" s="121">
        <f t="shared" si="3"/>
        <v>0.49844012372956392</v>
      </c>
    </row>
    <row r="139" spans="3:30" s="16" customFormat="1" hidden="1" x14ac:dyDescent="0.25">
      <c r="C139" s="22" t="s">
        <v>170</v>
      </c>
      <c r="U139" s="16" t="s">
        <v>112</v>
      </c>
      <c r="V139" s="74">
        <f>SUM(Q3818:Q4183)</f>
        <v>3315.4000000000024</v>
      </c>
      <c r="W139" s="119" t="s">
        <v>115</v>
      </c>
      <c r="X139" s="74">
        <f>SUM(N3818:N4183)</f>
        <v>264</v>
      </c>
      <c r="AA139" s="120">
        <f t="shared" si="2"/>
        <v>1.0175211516199327</v>
      </c>
      <c r="AB139" s="121">
        <f>AVERAGE(I3818:I4183)</f>
        <v>10.698276925788818</v>
      </c>
      <c r="AC139" s="121">
        <f>AVERAGE(L3818:L4183)</f>
        <v>10.82295081967213</v>
      </c>
      <c r="AD139" s="121">
        <f t="shared" si="3"/>
        <v>0.12467389388331185</v>
      </c>
    </row>
    <row r="140" spans="3:30" s="16" customFormat="1" hidden="1" x14ac:dyDescent="0.25">
      <c r="C140" s="122"/>
      <c r="U140" s="16" t="s">
        <v>113</v>
      </c>
      <c r="V140" s="74">
        <f>SUM(Q4184:Q4548)</f>
        <v>3151.400000000001</v>
      </c>
      <c r="W140" s="119" t="s">
        <v>115</v>
      </c>
      <c r="X140" s="74">
        <f>SUM(N4184:N4548)</f>
        <v>238</v>
      </c>
      <c r="AA140" s="120">
        <f t="shared" si="2"/>
        <v>0.96718832032788049</v>
      </c>
      <c r="AB140" s="121">
        <f>AVERAGE(I4184:I4548)</f>
        <v>10.714710561201938</v>
      </c>
      <c r="AC140" s="121">
        <f>AVERAGE(L4184:L4548)</f>
        <v>11.254520547945207</v>
      </c>
      <c r="AD140" s="121">
        <f t="shared" si="3"/>
        <v>0.53980998674326841</v>
      </c>
    </row>
    <row r="141" spans="3:30" s="16" customFormat="1" hidden="1" x14ac:dyDescent="0.25">
      <c r="C141" s="122"/>
      <c r="U141" s="16" t="s">
        <v>114</v>
      </c>
      <c r="V141" s="74">
        <f>SUM(Q4549:Q4913)</f>
        <v>3612.1999999999994</v>
      </c>
      <c r="W141" s="119" t="s">
        <v>115</v>
      </c>
      <c r="X141" s="74">
        <f>SUM(N4549:N4913)</f>
        <v>270</v>
      </c>
      <c r="AA141" s="120">
        <f t="shared" si="2"/>
        <v>1.1086112999582307</v>
      </c>
      <c r="AB141" s="121">
        <f>AVERAGE(I4549:I4913)</f>
        <v>10.714710561201938</v>
      </c>
      <c r="AC141" s="121">
        <f>AVERAGE(L4549:L4913)</f>
        <v>10.090958904109593</v>
      </c>
      <c r="AD141" s="121">
        <f t="shared" si="3"/>
        <v>-0.62375165709234537</v>
      </c>
    </row>
    <row r="142" spans="3:30" s="16" customFormat="1" hidden="1" x14ac:dyDescent="0.25">
      <c r="C142" s="122"/>
      <c r="U142" s="16" t="s">
        <v>135</v>
      </c>
      <c r="V142" s="74">
        <f>SUM(Q4914:Q5278)</f>
        <v>3015.4500000000003</v>
      </c>
      <c r="W142" s="119" t="s">
        <v>115</v>
      </c>
      <c r="X142" s="74">
        <f>SUM(N4914:N5278)</f>
        <v>247</v>
      </c>
      <c r="AA142" s="120">
        <f t="shared" si="2"/>
        <v>0.92546424463181653</v>
      </c>
      <c r="AB142" s="121">
        <f>AVERAGE(I4914:I5278)</f>
        <v>10.714710561201938</v>
      </c>
      <c r="AC142" s="121">
        <f>AVERAGE(L4914:L5278)</f>
        <v>11.466438356164385</v>
      </c>
      <c r="AD142" s="121">
        <f t="shared" si="3"/>
        <v>0.75172779496244679</v>
      </c>
    </row>
    <row r="143" spans="3:30" s="16" customFormat="1" hidden="1" x14ac:dyDescent="0.25">
      <c r="C143" s="122"/>
      <c r="U143" s="16" t="s">
        <v>136</v>
      </c>
      <c r="V143" s="74">
        <f>SUM(Q5279:Q5644)</f>
        <v>3294.3999999999987</v>
      </c>
      <c r="W143" s="119" t="s">
        <v>115</v>
      </c>
      <c r="X143" s="74">
        <f>SUM(N5279:N5644)</f>
        <v>254</v>
      </c>
      <c r="AA143" s="120">
        <f t="shared" si="2"/>
        <v>1.0110760939544861</v>
      </c>
      <c r="AB143" s="121">
        <f>AVERAGE(I5279:I5644)</f>
        <v>10.698276925788818</v>
      </c>
      <c r="AC143" s="121">
        <f>AVERAGE(L5279:L5644)</f>
        <v>10.968852459016389</v>
      </c>
      <c r="AD143" s="121">
        <f t="shared" si="3"/>
        <v>0.27057553322757144</v>
      </c>
    </row>
    <row r="144" spans="3:30" s="16" customFormat="1" hidden="1" x14ac:dyDescent="0.25">
      <c r="C144" s="122"/>
      <c r="U144" s="16" t="s">
        <v>155</v>
      </c>
      <c r="V144" s="74">
        <f>SUM(Q5645:Q6009)</f>
        <v>3552.6999999999975</v>
      </c>
      <c r="W144" s="119" t="s">
        <v>115</v>
      </c>
      <c r="X144" s="74">
        <f>SUM(N5645:N6009)</f>
        <v>266</v>
      </c>
      <c r="AA144" s="120">
        <f t="shared" si="2"/>
        <v>1.0903503032394675</v>
      </c>
      <c r="AB144" s="121">
        <f>AVERAGE(I5645:I6009)</f>
        <v>10.721011931064952</v>
      </c>
      <c r="AC144" s="121">
        <f>AVERAGE(L5645:L6009)</f>
        <v>10.25205479452055</v>
      </c>
      <c r="AD144" s="121">
        <f t="shared" si="3"/>
        <v>-0.46895713654440208</v>
      </c>
    </row>
    <row r="145" spans="3:30" s="16" customFormat="1" hidden="1" x14ac:dyDescent="0.25">
      <c r="C145" s="122"/>
      <c r="U145" s="16" t="s">
        <v>156</v>
      </c>
      <c r="V145" s="74">
        <f>SUM(Q6010:Q6374)</f>
        <v>2880.1000000000004</v>
      </c>
      <c r="W145" s="119" t="s">
        <v>115</v>
      </c>
      <c r="X145" s="74">
        <f>SUM(N6010:N6374)</f>
        <v>257</v>
      </c>
      <c r="AA145" s="120">
        <f t="shared" si="2"/>
        <v>0.88392431344047984</v>
      </c>
      <c r="AB145" s="121">
        <f>AVERAGE(I6010:I6374)</f>
        <v>10.721011931064952</v>
      </c>
      <c r="AC145" s="121">
        <f>AVERAGE(L6010:L6374)</f>
        <v>11.745753424657538</v>
      </c>
      <c r="AD145" s="121">
        <f t="shared" si="3"/>
        <v>1.024741493592586</v>
      </c>
    </row>
    <row r="146" spans="3:30" s="16" customFormat="1" hidden="1" x14ac:dyDescent="0.25">
      <c r="C146" s="122"/>
      <c r="U146" s="22" t="s">
        <v>157</v>
      </c>
      <c r="V146" s="74">
        <f>SUM(Q6375:Q6739)</f>
        <v>3181.3</v>
      </c>
      <c r="W146" s="123" t="s">
        <v>115</v>
      </c>
      <c r="X146" s="16">
        <f>SUM(N6375:N6739)</f>
        <v>258</v>
      </c>
      <c r="AA146" s="120">
        <f t="shared" si="2"/>
        <v>0.97636485481344337</v>
      </c>
      <c r="AB146" s="121">
        <f>AVERAGE(I6375:I6739)</f>
        <v>10.721011931064952</v>
      </c>
      <c r="AC146" s="121">
        <f>AVERAGE(L6375:L6739)</f>
        <v>11.643835616438368</v>
      </c>
      <c r="AD146" s="121">
        <f t="shared" si="3"/>
        <v>0.92282368537341597</v>
      </c>
    </row>
    <row r="147" spans="3:30" s="16" customFormat="1" hidden="1" x14ac:dyDescent="0.25">
      <c r="C147" s="122"/>
      <c r="U147" s="16" t="s">
        <v>171</v>
      </c>
      <c r="V147" s="74">
        <f>SUM(Q6740:Q7105)</f>
        <v>3294.900000000001</v>
      </c>
      <c r="W147" s="123" t="s">
        <v>115</v>
      </c>
      <c r="X147" s="74">
        <f>SUM(N6740:N7105)</f>
        <v>263</v>
      </c>
      <c r="AA147" s="120">
        <f t="shared" si="2"/>
        <v>1.0112295477084259</v>
      </c>
      <c r="AB147" s="121">
        <f>AVERAGE(I6740:I7105)</f>
        <v>10.698276925788818</v>
      </c>
      <c r="AC147" s="121">
        <f>AVERAGE(L6740:L7105)</f>
        <v>11.063387978142069</v>
      </c>
      <c r="AD147" s="121">
        <f t="shared" si="3"/>
        <v>0.36511105235325125</v>
      </c>
    </row>
    <row r="148" spans="3:30" s="16" customFormat="1" hidden="1" x14ac:dyDescent="0.25">
      <c r="C148" s="122"/>
      <c r="U148" s="22" t="s">
        <v>172</v>
      </c>
      <c r="V148" s="74">
        <f>SUM(Q7107:Q7470)</f>
        <v>3281.3999999999996</v>
      </c>
      <c r="W148" s="123" t="s">
        <v>115</v>
      </c>
      <c r="X148" s="74">
        <f>SUM(N7107:N7470)</f>
        <v>261</v>
      </c>
      <c r="AA148" s="120">
        <f t="shared" si="2"/>
        <v>1.0070862963520675</v>
      </c>
      <c r="AB148" s="121">
        <f>AVERAGE(I7107:I7470)</f>
        <v>10.743933888691947</v>
      </c>
      <c r="AC148" s="121">
        <f>AVERAGE(L7107:L7470)</f>
        <v>11.354670329670336</v>
      </c>
      <c r="AD148" s="121">
        <f t="shared" si="3"/>
        <v>0.61073644097838908</v>
      </c>
    </row>
    <row r="149" spans="3:30" s="16" customFormat="1" hidden="1" x14ac:dyDescent="0.25">
      <c r="C149" s="122"/>
      <c r="U149" s="124" t="s">
        <v>173</v>
      </c>
      <c r="V149" s="125">
        <f>SUM(Q7471:Q7835)</f>
        <v>2860.8000000000011</v>
      </c>
      <c r="W149" s="126" t="s">
        <v>115</v>
      </c>
      <c r="X149" s="125">
        <f>SUM(N7471:N7835)</f>
        <v>230</v>
      </c>
      <c r="Y149" s="124"/>
      <c r="Z149" s="124"/>
      <c r="AA149" s="127">
        <f t="shared" si="2"/>
        <v>0.87800099853842761</v>
      </c>
      <c r="AB149" s="128">
        <f>AVERAGE(I7471:I7835)</f>
        <v>10.721011931064952</v>
      </c>
      <c r="AC149" s="128">
        <f>AVERAGE(L7471:L7835)</f>
        <v>12.316164383561635</v>
      </c>
      <c r="AD149" s="128">
        <f t="shared" ref="AD149:AD154" si="4">AC149-AB149</f>
        <v>1.5951524524966825</v>
      </c>
    </row>
    <row r="150" spans="3:30" s="16" customFormat="1" hidden="1" x14ac:dyDescent="0.25">
      <c r="C150" s="122"/>
      <c r="U150" s="22" t="s">
        <v>174</v>
      </c>
      <c r="V150" s="125">
        <f>SUM(Q7836:Q8200)</f>
        <v>3070.2000000000016</v>
      </c>
      <c r="W150" s="126" t="s">
        <v>115</v>
      </c>
      <c r="X150" s="125">
        <f>SUM(N7836:N8200)</f>
        <v>253</v>
      </c>
      <c r="AA150" s="120">
        <f t="shared" si="2"/>
        <v>0.94226743068815744</v>
      </c>
      <c r="AB150" s="128">
        <f>AVERAGE(I7836:I8200)</f>
        <v>10.721011931064952</v>
      </c>
      <c r="AC150" s="128">
        <f>AVERAGE(L7836:L8200)</f>
        <v>11.827123287671228</v>
      </c>
      <c r="AD150" s="128">
        <f t="shared" si="4"/>
        <v>1.1061113566062755</v>
      </c>
    </row>
    <row r="151" spans="3:30" s="16" customFormat="1" hidden="1" x14ac:dyDescent="0.25">
      <c r="C151" s="122"/>
      <c r="U151" s="124" t="s">
        <v>181</v>
      </c>
      <c r="V151" s="125">
        <f>SUM(Q8201:Q8566)</f>
        <v>2926.2</v>
      </c>
      <c r="W151" s="126" t="s">
        <v>115</v>
      </c>
      <c r="X151" s="125">
        <f>SUM(N8201:N8566)</f>
        <v>246</v>
      </c>
      <c r="AA151" s="120">
        <f t="shared" si="2"/>
        <v>0.89807274955367233</v>
      </c>
      <c r="AB151" s="128">
        <f>AVERAGE(I8201:I8566)</f>
        <v>10.698276925788818</v>
      </c>
      <c r="AC151" s="128">
        <f>AVERAGE(L8201:L8566)</f>
        <v>12.167759562841534</v>
      </c>
      <c r="AD151" s="128">
        <f t="shared" si="4"/>
        <v>1.4694826370527156</v>
      </c>
    </row>
    <row r="152" spans="3:30" s="16" customFormat="1" hidden="1" x14ac:dyDescent="0.25">
      <c r="C152" s="122"/>
      <c r="U152" s="124" t="s">
        <v>186</v>
      </c>
      <c r="V152" s="125">
        <f>SUM(Q8567:Q8931)</f>
        <v>3249.4999999999995</v>
      </c>
      <c r="W152" s="126" t="s">
        <v>115</v>
      </c>
      <c r="X152" s="125">
        <f>SUM(N8567:N8931)</f>
        <v>253</v>
      </c>
      <c r="AA152" s="120">
        <f t="shared" si="2"/>
        <v>0.99729594685074774</v>
      </c>
      <c r="AB152" s="128">
        <f>AVERAGE(I8567:I8931)</f>
        <v>10.714710561201938</v>
      </c>
      <c r="AC152" s="128">
        <f>AVERAGE(L8567:L8931)</f>
        <v>10.88712328767123</v>
      </c>
      <c r="AD152" s="128">
        <f t="shared" si="4"/>
        <v>0.1724127264692914</v>
      </c>
    </row>
    <row r="153" spans="3:30" s="16" customFormat="1" hidden="1" x14ac:dyDescent="0.25">
      <c r="C153" s="122"/>
      <c r="U153" s="124" t="s">
        <v>189</v>
      </c>
      <c r="V153" s="129">
        <f>SUM(Q8932:Q9296)</f>
        <v>2817.0000000000005</v>
      </c>
      <c r="W153" s="123" t="s">
        <v>115</v>
      </c>
      <c r="X153" s="129">
        <f>SUM(N8932:N9296)</f>
        <v>237</v>
      </c>
      <c r="AA153" s="120">
        <f t="shared" si="2"/>
        <v>0.86455844969335505</v>
      </c>
      <c r="AB153" s="130">
        <f>AVERAGE(I8932:I9296)</f>
        <v>10.714710561201938</v>
      </c>
      <c r="AC153" s="130">
        <f>AVERAGE(L8932:L9296)</f>
        <v>12.843835616438357</v>
      </c>
      <c r="AD153" s="121">
        <f t="shared" si="4"/>
        <v>2.1291250552364183</v>
      </c>
    </row>
    <row r="154" spans="3:30" s="16" customFormat="1" hidden="1" x14ac:dyDescent="0.25">
      <c r="C154" s="122"/>
      <c r="U154" s="124" t="s">
        <v>239</v>
      </c>
      <c r="V154" s="151">
        <f>SUM(Q9297:Q9661)</f>
        <v>2818.9</v>
      </c>
      <c r="W154" s="123" t="s">
        <v>115</v>
      </c>
      <c r="X154" s="129">
        <f>SUM(N9297:N9661)</f>
        <v>233</v>
      </c>
      <c r="AA154" s="120">
        <f t="shared" ref="AA154" si="5">V154/$V$127</f>
        <v>0.86514157395832381</v>
      </c>
      <c r="AB154" s="217">
        <f>AVERAGE(I9297:I9661)</f>
        <v>10.714710561201938</v>
      </c>
      <c r="AC154" s="217">
        <f>AVERAGE(L9297:L9661)</f>
        <v>12.701095890410956</v>
      </c>
      <c r="AD154" s="121">
        <f t="shared" si="4"/>
        <v>1.9863853292090177</v>
      </c>
    </row>
    <row r="155" spans="3:30" s="16" customFormat="1" hidden="1" x14ac:dyDescent="0.25">
      <c r="C155" s="122"/>
      <c r="U155" s="124" t="s">
        <v>246</v>
      </c>
      <c r="V155" s="151">
        <f>SUM(Q9662:Q10027)</f>
        <v>2989.7999999999993</v>
      </c>
      <c r="W155" s="123" t="s">
        <v>115</v>
      </c>
      <c r="X155" s="129">
        <f>SUM(N9662:N10027)</f>
        <v>265</v>
      </c>
      <c r="AA155" s="120">
        <f t="shared" ref="AA155" si="6">V155/$V$127</f>
        <v>0.91759206705473617</v>
      </c>
      <c r="AB155" s="217">
        <f>AVERAGE(I9662:I10027)</f>
        <v>10.698276925788818</v>
      </c>
      <c r="AC155" s="217">
        <f>AVERAGE(L9662:L10027)</f>
        <v>12.087158469945352</v>
      </c>
      <c r="AD155" s="121">
        <f t="shared" ref="AD155" si="7">AC155-AB155</f>
        <v>1.3888815441565345</v>
      </c>
    </row>
    <row r="156" spans="3:30" s="16" customFormat="1" hidden="1" x14ac:dyDescent="0.25">
      <c r="C156" s="122"/>
      <c r="U156" s="124" t="s">
        <v>251</v>
      </c>
      <c r="V156" s="151">
        <f>SUM(Q10028:Q10147)</f>
        <v>1555.9999999999991</v>
      </c>
      <c r="W156" s="123" t="s">
        <v>115</v>
      </c>
      <c r="X156" s="129">
        <f>SUM(N10028:N10147)</f>
        <v>118</v>
      </c>
      <c r="AA156" s="120">
        <f t="shared" ref="AA156" si="8">V156/$V$127</f>
        <v>0.47754808225873602</v>
      </c>
      <c r="AB156" s="217">
        <f>AVERAGE(I10028:I10147)</f>
        <v>5.3785349462365595</v>
      </c>
      <c r="AC156" s="217">
        <f>AVERAGE(L10028:L10147)</f>
        <v>6.9774999999999974</v>
      </c>
      <c r="AD156" s="121">
        <f t="shared" ref="AD156" si="9">AC156-AB156</f>
        <v>1.5989650537634379</v>
      </c>
    </row>
    <row r="157" spans="3:30" s="16" customFormat="1" hidden="1" x14ac:dyDescent="0.25">
      <c r="C157" s="122"/>
      <c r="W157" s="119"/>
    </row>
    <row r="158" spans="3:30" s="16" customFormat="1" ht="13" hidden="1" x14ac:dyDescent="0.3">
      <c r="C158" s="122"/>
      <c r="U158" s="31" t="s">
        <v>55</v>
      </c>
      <c r="V158" s="131">
        <f>SUMPRODUCT(H166:H20000,Q166:Q20000)</f>
        <v>0</v>
      </c>
      <c r="W158" s="116" t="s">
        <v>115</v>
      </c>
      <c r="X158" s="132">
        <f>SUMPRODUCT(H166:H20000,N166:N20000)</f>
        <v>0</v>
      </c>
    </row>
    <row r="159" spans="3:30" s="16" customFormat="1" hidden="1" x14ac:dyDescent="0.25">
      <c r="C159" s="122"/>
    </row>
    <row r="160" spans="3:30" s="16" customFormat="1" hidden="1" x14ac:dyDescent="0.25">
      <c r="C160" s="122"/>
    </row>
    <row r="161" spans="3:21" s="16" customFormat="1" hidden="1" x14ac:dyDescent="0.25">
      <c r="C161" s="122"/>
    </row>
    <row r="162" spans="3:21" s="16" customFormat="1" ht="13" hidden="1" x14ac:dyDescent="0.3">
      <c r="C162" s="31" t="s">
        <v>88</v>
      </c>
      <c r="E162" s="16" t="s">
        <v>47</v>
      </c>
      <c r="F162" s="16" t="s">
        <v>61</v>
      </c>
      <c r="G162" s="16" t="s">
        <v>62</v>
      </c>
      <c r="H162" s="16" t="s">
        <v>53</v>
      </c>
      <c r="I162" s="16" t="s">
        <v>86</v>
      </c>
      <c r="K162" s="31"/>
      <c r="L162" s="16" t="s">
        <v>87</v>
      </c>
      <c r="Q162" s="31"/>
    </row>
    <row r="163" spans="3:21" s="16" customFormat="1" ht="13" hidden="1" x14ac:dyDescent="0.3">
      <c r="C163" s="16" t="s">
        <v>153</v>
      </c>
      <c r="H163" s="16" t="s">
        <v>60</v>
      </c>
      <c r="I163" s="103" t="s">
        <v>58</v>
      </c>
      <c r="J163" s="16" t="s">
        <v>48</v>
      </c>
      <c r="K163" s="31" t="s">
        <v>49</v>
      </c>
      <c r="L163" s="103" t="s">
        <v>59</v>
      </c>
      <c r="M163" s="103"/>
      <c r="N163" s="16" t="s">
        <v>48</v>
      </c>
      <c r="Q163" s="31" t="s">
        <v>134</v>
      </c>
      <c r="S163" s="16" t="s">
        <v>56</v>
      </c>
      <c r="T163" s="16" t="s">
        <v>56</v>
      </c>
    </row>
    <row r="164" spans="3:21" s="16" customFormat="1" ht="13" hidden="1" x14ac:dyDescent="0.3">
      <c r="F164" s="16" t="s">
        <v>50</v>
      </c>
      <c r="G164" s="16" t="s">
        <v>51</v>
      </c>
      <c r="H164" s="16" t="s">
        <v>52</v>
      </c>
      <c r="I164" s="16" t="s">
        <v>0</v>
      </c>
      <c r="J164" s="16" t="s">
        <v>52</v>
      </c>
      <c r="K164" s="31" t="s">
        <v>8</v>
      </c>
      <c r="L164" s="16" t="s">
        <v>0</v>
      </c>
      <c r="N164" s="16" t="s">
        <v>52</v>
      </c>
      <c r="Q164" s="31" t="s">
        <v>8</v>
      </c>
    </row>
    <row r="165" spans="3:21" s="16" customFormat="1" ht="13" hidden="1" x14ac:dyDescent="0.3">
      <c r="K165" s="31"/>
      <c r="Q165" s="31"/>
    </row>
    <row r="166" spans="3:21" s="16" customFormat="1" ht="13" hidden="1" x14ac:dyDescent="0.3">
      <c r="E166" s="133">
        <v>35796</v>
      </c>
      <c r="F166" s="31">
        <v>1</v>
      </c>
      <c r="G166" s="31">
        <v>1998</v>
      </c>
      <c r="H166" s="134">
        <f t="shared" ref="H166:H229" si="10">IF(AND(E166&gt;=$D$64,E166&lt;=$D$65),1,0)</f>
        <v>0</v>
      </c>
      <c r="I166" s="135">
        <v>2.3774193548387101</v>
      </c>
      <c r="J166" s="136">
        <f t="shared" ref="J166:J229" si="11">IF(I166&lt;=$E$117,1,0)</f>
        <v>1</v>
      </c>
      <c r="K166" s="81">
        <f t="shared" ref="K166:K229" si="12">J166*($E$116-I166)</f>
        <v>17.622580645161289</v>
      </c>
      <c r="L166" s="137">
        <v>4.9000000000000004</v>
      </c>
      <c r="M166" s="135"/>
      <c r="N166" s="136">
        <f t="shared" ref="N166:N229" si="13">IF(L166&lt;=$E$117,1,0)</f>
        <v>1</v>
      </c>
      <c r="O166" s="136"/>
      <c r="P166" s="136"/>
      <c r="Q166" s="81">
        <f t="shared" ref="Q166:Q229" si="14">N166*($E$116-L166)</f>
        <v>15.1</v>
      </c>
      <c r="S166" s="16" t="s">
        <v>57</v>
      </c>
      <c r="T166" s="16" t="s">
        <v>57</v>
      </c>
    </row>
    <row r="167" spans="3:21" s="16" customFormat="1" ht="13" hidden="1" x14ac:dyDescent="0.3">
      <c r="E167" s="138">
        <v>35797</v>
      </c>
      <c r="F167" s="16">
        <v>2</v>
      </c>
      <c r="G167" s="16">
        <v>1998</v>
      </c>
      <c r="H167" s="139">
        <f t="shared" si="10"/>
        <v>0</v>
      </c>
      <c r="I167" s="140">
        <v>2.3322580645161293</v>
      </c>
      <c r="J167" s="141">
        <f t="shared" si="11"/>
        <v>1</v>
      </c>
      <c r="K167" s="81">
        <f t="shared" si="12"/>
        <v>17.667741935483871</v>
      </c>
      <c r="L167" s="142">
        <v>8.1999999999999993</v>
      </c>
      <c r="M167" s="140"/>
      <c r="N167" s="141">
        <f t="shared" si="13"/>
        <v>1</v>
      </c>
      <c r="O167" s="141"/>
      <c r="P167" s="141"/>
      <c r="Q167" s="81">
        <f t="shared" si="14"/>
        <v>11.8</v>
      </c>
    </row>
    <row r="168" spans="3:21" s="16" customFormat="1" ht="13" hidden="1" x14ac:dyDescent="0.3">
      <c r="E168" s="138">
        <v>35798</v>
      </c>
      <c r="F168" s="16">
        <v>3</v>
      </c>
      <c r="G168" s="16">
        <v>1998</v>
      </c>
      <c r="H168" s="139">
        <f t="shared" si="10"/>
        <v>0</v>
      </c>
      <c r="I168" s="140">
        <v>2.2870967741935484</v>
      </c>
      <c r="J168" s="141">
        <f t="shared" si="11"/>
        <v>1</v>
      </c>
      <c r="K168" s="81">
        <f t="shared" si="12"/>
        <v>17.71290322580645</v>
      </c>
      <c r="L168" s="142">
        <v>6.6</v>
      </c>
      <c r="M168" s="140"/>
      <c r="N168" s="141">
        <f t="shared" si="13"/>
        <v>1</v>
      </c>
      <c r="O168" s="141"/>
      <c r="P168" s="141"/>
      <c r="Q168" s="81">
        <f t="shared" si="14"/>
        <v>13.4</v>
      </c>
    </row>
    <row r="169" spans="3:21" s="16" customFormat="1" ht="13" hidden="1" x14ac:dyDescent="0.3">
      <c r="E169" s="138">
        <v>35799</v>
      </c>
      <c r="F169" s="16">
        <v>4</v>
      </c>
      <c r="G169" s="16">
        <v>1998</v>
      </c>
      <c r="H169" s="139">
        <f t="shared" si="10"/>
        <v>0</v>
      </c>
      <c r="I169" s="140">
        <v>2.241935483870968</v>
      </c>
      <c r="J169" s="141">
        <f t="shared" si="11"/>
        <v>1</v>
      </c>
      <c r="K169" s="81">
        <f t="shared" si="12"/>
        <v>17.758064516129032</v>
      </c>
      <c r="L169" s="142">
        <v>6.7</v>
      </c>
      <c r="M169" s="140"/>
      <c r="N169" s="141">
        <f t="shared" si="13"/>
        <v>1</v>
      </c>
      <c r="O169" s="141"/>
      <c r="P169" s="141"/>
      <c r="Q169" s="81">
        <f t="shared" si="14"/>
        <v>13.3</v>
      </c>
    </row>
    <row r="170" spans="3:21" s="16" customFormat="1" ht="13" hidden="1" x14ac:dyDescent="0.3">
      <c r="E170" s="138">
        <v>35800</v>
      </c>
      <c r="F170" s="16">
        <v>5</v>
      </c>
      <c r="G170" s="16">
        <v>1998</v>
      </c>
      <c r="H170" s="139">
        <f t="shared" si="10"/>
        <v>0</v>
      </c>
      <c r="I170" s="140">
        <v>2.1967741935483875</v>
      </c>
      <c r="J170" s="141">
        <f t="shared" si="11"/>
        <v>1</v>
      </c>
      <c r="K170" s="81">
        <f t="shared" si="12"/>
        <v>17.803225806451614</v>
      </c>
      <c r="L170" s="142">
        <v>8.6</v>
      </c>
      <c r="M170" s="140"/>
      <c r="N170" s="141">
        <f t="shared" si="13"/>
        <v>1</v>
      </c>
      <c r="O170" s="141"/>
      <c r="P170" s="141"/>
      <c r="Q170" s="81">
        <f t="shared" si="14"/>
        <v>11.4</v>
      </c>
    </row>
    <row r="171" spans="3:21" s="16" customFormat="1" ht="13" hidden="1" x14ac:dyDescent="0.3">
      <c r="E171" s="138">
        <v>35801</v>
      </c>
      <c r="F171" s="16">
        <v>6</v>
      </c>
      <c r="G171" s="16">
        <v>1998</v>
      </c>
      <c r="H171" s="139">
        <f t="shared" si="10"/>
        <v>0</v>
      </c>
      <c r="I171" s="140">
        <v>2.1516129032258067</v>
      </c>
      <c r="J171" s="141">
        <f t="shared" si="11"/>
        <v>1</v>
      </c>
      <c r="K171" s="81">
        <f t="shared" si="12"/>
        <v>17.848387096774193</v>
      </c>
      <c r="L171" s="142">
        <v>7</v>
      </c>
      <c r="M171" s="140"/>
      <c r="N171" s="141">
        <f t="shared" si="13"/>
        <v>1</v>
      </c>
      <c r="O171" s="141"/>
      <c r="P171" s="141"/>
      <c r="Q171" s="81">
        <f t="shared" si="14"/>
        <v>13</v>
      </c>
    </row>
    <row r="172" spans="3:21" s="16" customFormat="1" ht="13" hidden="1" x14ac:dyDescent="0.3">
      <c r="E172" s="138">
        <v>35802</v>
      </c>
      <c r="F172" s="16">
        <v>7</v>
      </c>
      <c r="G172" s="16">
        <v>1998</v>
      </c>
      <c r="H172" s="139">
        <f t="shared" si="10"/>
        <v>0</v>
      </c>
      <c r="I172" s="140">
        <v>2.1064516129032258</v>
      </c>
      <c r="J172" s="141">
        <f t="shared" si="11"/>
        <v>1</v>
      </c>
      <c r="K172" s="81">
        <f t="shared" si="12"/>
        <v>17.893548387096775</v>
      </c>
      <c r="L172" s="142">
        <v>7.7</v>
      </c>
      <c r="M172" s="140"/>
      <c r="N172" s="141">
        <f t="shared" si="13"/>
        <v>1</v>
      </c>
      <c r="O172" s="141"/>
      <c r="P172" s="141"/>
      <c r="Q172" s="81">
        <f t="shared" si="14"/>
        <v>12.3</v>
      </c>
    </row>
    <row r="173" spans="3:21" s="16" customFormat="1" ht="13" hidden="1" x14ac:dyDescent="0.3">
      <c r="E173" s="138">
        <v>35803</v>
      </c>
      <c r="F173" s="16">
        <v>8</v>
      </c>
      <c r="G173" s="16">
        <v>1998</v>
      </c>
      <c r="H173" s="139">
        <f t="shared" si="10"/>
        <v>0</v>
      </c>
      <c r="I173" s="140">
        <v>2.0612903225806454</v>
      </c>
      <c r="J173" s="141">
        <f t="shared" si="11"/>
        <v>1</v>
      </c>
      <c r="K173" s="81">
        <f t="shared" si="12"/>
        <v>17.938709677419354</v>
      </c>
      <c r="L173" s="142">
        <v>7.5</v>
      </c>
      <c r="M173" s="140"/>
      <c r="N173" s="141">
        <f t="shared" si="13"/>
        <v>1</v>
      </c>
      <c r="O173" s="141"/>
      <c r="P173" s="141"/>
      <c r="Q173" s="81">
        <f t="shared" si="14"/>
        <v>12.5</v>
      </c>
    </row>
    <row r="174" spans="3:21" s="16" customFormat="1" ht="13" hidden="1" x14ac:dyDescent="0.3">
      <c r="E174" s="138">
        <v>35804</v>
      </c>
      <c r="F174" s="16">
        <v>9</v>
      </c>
      <c r="G174" s="16">
        <v>1998</v>
      </c>
      <c r="H174" s="139">
        <f t="shared" si="10"/>
        <v>0</v>
      </c>
      <c r="I174" s="140">
        <v>2.0161290322580649</v>
      </c>
      <c r="J174" s="141">
        <f t="shared" si="11"/>
        <v>1</v>
      </c>
      <c r="K174" s="81">
        <f t="shared" si="12"/>
        <v>17.983870967741936</v>
      </c>
      <c r="L174" s="142">
        <v>3.1</v>
      </c>
      <c r="M174" s="140"/>
      <c r="N174" s="141">
        <f t="shared" si="13"/>
        <v>1</v>
      </c>
      <c r="O174" s="141"/>
      <c r="P174" s="141"/>
      <c r="Q174" s="81">
        <f t="shared" si="14"/>
        <v>16.899999999999999</v>
      </c>
    </row>
    <row r="175" spans="3:21" s="16" customFormat="1" ht="13" hidden="1" x14ac:dyDescent="0.3">
      <c r="E175" s="138">
        <v>35805</v>
      </c>
      <c r="F175" s="16">
        <v>10</v>
      </c>
      <c r="G175" s="16">
        <v>1998</v>
      </c>
      <c r="H175" s="139">
        <f t="shared" si="10"/>
        <v>0</v>
      </c>
      <c r="I175" s="140">
        <v>1.9709677419354841</v>
      </c>
      <c r="J175" s="141">
        <f t="shared" si="11"/>
        <v>1</v>
      </c>
      <c r="K175" s="81">
        <f t="shared" si="12"/>
        <v>18.029032258064515</v>
      </c>
      <c r="L175" s="142">
        <v>1.3</v>
      </c>
      <c r="M175" s="140"/>
      <c r="N175" s="141">
        <f t="shared" si="13"/>
        <v>1</v>
      </c>
      <c r="O175" s="141"/>
      <c r="P175" s="141"/>
      <c r="Q175" s="81">
        <f t="shared" si="14"/>
        <v>18.7</v>
      </c>
      <c r="U175" s="16" t="s">
        <v>17</v>
      </c>
    </row>
    <row r="176" spans="3:21" s="16" customFormat="1" ht="13" hidden="1" x14ac:dyDescent="0.3">
      <c r="E176" s="138">
        <v>35806</v>
      </c>
      <c r="F176" s="16">
        <v>11</v>
      </c>
      <c r="G176" s="16">
        <v>1998</v>
      </c>
      <c r="H176" s="139">
        <f t="shared" si="10"/>
        <v>0</v>
      </c>
      <c r="I176" s="140">
        <v>1.9258064516129034</v>
      </c>
      <c r="J176" s="141">
        <f t="shared" si="11"/>
        <v>1</v>
      </c>
      <c r="K176" s="81">
        <f t="shared" si="12"/>
        <v>18.074193548387097</v>
      </c>
      <c r="L176" s="142">
        <v>1.3</v>
      </c>
      <c r="M176" s="140"/>
      <c r="N176" s="141">
        <f t="shared" si="13"/>
        <v>1</v>
      </c>
      <c r="O176" s="141"/>
      <c r="P176" s="141"/>
      <c r="Q176" s="81">
        <f t="shared" si="14"/>
        <v>18.7</v>
      </c>
      <c r="U176" s="16" t="s">
        <v>83</v>
      </c>
    </row>
    <row r="177" spans="5:22" s="16" customFormat="1" ht="13" hidden="1" x14ac:dyDescent="0.3">
      <c r="E177" s="138">
        <v>35807</v>
      </c>
      <c r="F177" s="16">
        <v>12</v>
      </c>
      <c r="G177" s="16">
        <v>1998</v>
      </c>
      <c r="H177" s="139">
        <f t="shared" si="10"/>
        <v>0</v>
      </c>
      <c r="I177" s="140">
        <v>1.8806451612903228</v>
      </c>
      <c r="J177" s="141">
        <f t="shared" si="11"/>
        <v>1</v>
      </c>
      <c r="K177" s="81">
        <f t="shared" si="12"/>
        <v>18.119354838709675</v>
      </c>
      <c r="L177" s="142">
        <v>1.5</v>
      </c>
      <c r="M177" s="140"/>
      <c r="N177" s="141">
        <f t="shared" si="13"/>
        <v>1</v>
      </c>
      <c r="O177" s="141"/>
      <c r="P177" s="141"/>
      <c r="Q177" s="81">
        <f t="shared" si="14"/>
        <v>18.5</v>
      </c>
      <c r="U177" s="122" t="s">
        <v>82</v>
      </c>
      <c r="V177" s="122"/>
    </row>
    <row r="178" spans="5:22" s="16" customFormat="1" ht="13" hidden="1" x14ac:dyDescent="0.3">
      <c r="E178" s="138">
        <v>35808</v>
      </c>
      <c r="F178" s="16">
        <v>13</v>
      </c>
      <c r="G178" s="16">
        <v>1998</v>
      </c>
      <c r="H178" s="139">
        <f t="shared" si="10"/>
        <v>0</v>
      </c>
      <c r="I178" s="140">
        <v>1.8354838709677421</v>
      </c>
      <c r="J178" s="141">
        <f t="shared" si="11"/>
        <v>1</v>
      </c>
      <c r="K178" s="81">
        <f t="shared" si="12"/>
        <v>18.164516129032258</v>
      </c>
      <c r="L178" s="142">
        <v>2</v>
      </c>
      <c r="M178" s="140"/>
      <c r="N178" s="141">
        <f t="shared" si="13"/>
        <v>1</v>
      </c>
      <c r="O178" s="141"/>
      <c r="P178" s="141"/>
      <c r="Q178" s="81">
        <f t="shared" si="14"/>
        <v>18</v>
      </c>
      <c r="U178" s="16" t="s">
        <v>16</v>
      </c>
    </row>
    <row r="179" spans="5:22" s="16" customFormat="1" ht="13" hidden="1" x14ac:dyDescent="0.3">
      <c r="E179" s="138">
        <v>35809</v>
      </c>
      <c r="F179" s="16">
        <v>14</v>
      </c>
      <c r="G179" s="16">
        <v>1998</v>
      </c>
      <c r="H179" s="139">
        <f t="shared" si="10"/>
        <v>0</v>
      </c>
      <c r="I179" s="140">
        <v>1.7903225806451615</v>
      </c>
      <c r="J179" s="141">
        <f t="shared" si="11"/>
        <v>1</v>
      </c>
      <c r="K179" s="81">
        <f t="shared" si="12"/>
        <v>18.20967741935484</v>
      </c>
      <c r="L179" s="142">
        <v>4.4000000000000004</v>
      </c>
      <c r="M179" s="140"/>
      <c r="N179" s="141">
        <f t="shared" si="13"/>
        <v>1</v>
      </c>
      <c r="O179" s="141"/>
      <c r="P179" s="141"/>
      <c r="Q179" s="81">
        <f t="shared" si="14"/>
        <v>15.6</v>
      </c>
      <c r="U179" s="16" t="s">
        <v>84</v>
      </c>
    </row>
    <row r="180" spans="5:22" s="16" customFormat="1" ht="13" hidden="1" x14ac:dyDescent="0.3">
      <c r="E180" s="138">
        <v>35810</v>
      </c>
      <c r="F180" s="16">
        <v>15</v>
      </c>
      <c r="G180" s="16">
        <v>1998</v>
      </c>
      <c r="H180" s="139">
        <f t="shared" si="10"/>
        <v>0</v>
      </c>
      <c r="I180" s="140">
        <v>1.7451612903225808</v>
      </c>
      <c r="J180" s="141">
        <f t="shared" si="11"/>
        <v>1</v>
      </c>
      <c r="K180" s="81">
        <f t="shared" si="12"/>
        <v>18.254838709677419</v>
      </c>
      <c r="L180" s="142">
        <v>2.2000000000000002</v>
      </c>
      <c r="M180" s="140"/>
      <c r="N180" s="141">
        <f t="shared" si="13"/>
        <v>1</v>
      </c>
      <c r="O180" s="141"/>
      <c r="P180" s="141"/>
      <c r="Q180" s="81">
        <f t="shared" si="14"/>
        <v>17.8</v>
      </c>
      <c r="U180" s="122" t="s">
        <v>85</v>
      </c>
      <c r="V180" s="122"/>
    </row>
    <row r="181" spans="5:22" s="16" customFormat="1" ht="13" hidden="1" x14ac:dyDescent="0.3">
      <c r="E181" s="138">
        <v>35811</v>
      </c>
      <c r="F181" s="16">
        <v>16</v>
      </c>
      <c r="G181" s="16">
        <v>1998</v>
      </c>
      <c r="H181" s="139">
        <f t="shared" si="10"/>
        <v>0</v>
      </c>
      <c r="I181" s="140">
        <v>1.7</v>
      </c>
      <c r="J181" s="141">
        <f t="shared" si="11"/>
        <v>1</v>
      </c>
      <c r="K181" s="81">
        <f t="shared" si="12"/>
        <v>18.3</v>
      </c>
      <c r="L181" s="142">
        <v>5.8</v>
      </c>
      <c r="M181" s="140"/>
      <c r="N181" s="141">
        <f t="shared" si="13"/>
        <v>1</v>
      </c>
      <c r="O181" s="141"/>
      <c r="P181" s="141"/>
      <c r="Q181" s="81">
        <f t="shared" si="14"/>
        <v>14.2</v>
      </c>
    </row>
    <row r="182" spans="5:22" s="16" customFormat="1" ht="13" hidden="1" x14ac:dyDescent="0.3">
      <c r="E182" s="138">
        <v>35812</v>
      </c>
      <c r="F182" s="16">
        <v>17</v>
      </c>
      <c r="G182" s="16">
        <v>1998</v>
      </c>
      <c r="H182" s="139">
        <f t="shared" si="10"/>
        <v>0</v>
      </c>
      <c r="I182" s="140">
        <v>1.7428571428571429</v>
      </c>
      <c r="J182" s="141">
        <f t="shared" si="11"/>
        <v>1</v>
      </c>
      <c r="K182" s="81">
        <f t="shared" si="12"/>
        <v>18.257142857142856</v>
      </c>
      <c r="L182" s="142">
        <v>3.4</v>
      </c>
      <c r="M182" s="140"/>
      <c r="N182" s="141">
        <f t="shared" si="13"/>
        <v>1</v>
      </c>
      <c r="O182" s="141"/>
      <c r="P182" s="141"/>
      <c r="Q182" s="81">
        <f t="shared" si="14"/>
        <v>16.600000000000001</v>
      </c>
    </row>
    <row r="183" spans="5:22" s="16" customFormat="1" ht="13" hidden="1" x14ac:dyDescent="0.3">
      <c r="E183" s="138">
        <v>35813</v>
      </c>
      <c r="F183" s="16">
        <v>18</v>
      </c>
      <c r="G183" s="16">
        <v>1998</v>
      </c>
      <c r="H183" s="139">
        <f t="shared" si="10"/>
        <v>0</v>
      </c>
      <c r="I183" s="140">
        <v>1.7857142857142856</v>
      </c>
      <c r="J183" s="141">
        <f t="shared" si="11"/>
        <v>1</v>
      </c>
      <c r="K183" s="81">
        <f t="shared" si="12"/>
        <v>18.214285714285715</v>
      </c>
      <c r="L183" s="142">
        <v>2.2999999999999998</v>
      </c>
      <c r="M183" s="140"/>
      <c r="N183" s="141">
        <f t="shared" si="13"/>
        <v>1</v>
      </c>
      <c r="O183" s="141"/>
      <c r="P183" s="141"/>
      <c r="Q183" s="81">
        <f t="shared" si="14"/>
        <v>17.7</v>
      </c>
    </row>
    <row r="184" spans="5:22" s="16" customFormat="1" ht="13" hidden="1" x14ac:dyDescent="0.3">
      <c r="E184" s="138">
        <v>35814</v>
      </c>
      <c r="F184" s="16">
        <v>19</v>
      </c>
      <c r="G184" s="16">
        <v>1998</v>
      </c>
      <c r="H184" s="139">
        <f t="shared" si="10"/>
        <v>0</v>
      </c>
      <c r="I184" s="140">
        <v>1.8285714285714285</v>
      </c>
      <c r="J184" s="141">
        <f t="shared" si="11"/>
        <v>1</v>
      </c>
      <c r="K184" s="81">
        <f t="shared" si="12"/>
        <v>18.171428571428571</v>
      </c>
      <c r="L184" s="142">
        <v>5.8</v>
      </c>
      <c r="M184" s="140"/>
      <c r="N184" s="141">
        <f t="shared" si="13"/>
        <v>1</v>
      </c>
      <c r="O184" s="141"/>
      <c r="P184" s="141"/>
      <c r="Q184" s="81">
        <f t="shared" si="14"/>
        <v>14.2</v>
      </c>
    </row>
    <row r="185" spans="5:22" s="16" customFormat="1" ht="13" hidden="1" x14ac:dyDescent="0.3">
      <c r="E185" s="138">
        <v>35815</v>
      </c>
      <c r="F185" s="16">
        <v>20</v>
      </c>
      <c r="G185" s="16">
        <v>1998</v>
      </c>
      <c r="H185" s="139">
        <f t="shared" si="10"/>
        <v>0</v>
      </c>
      <c r="I185" s="140">
        <v>1.8714285714285714</v>
      </c>
      <c r="J185" s="141">
        <f t="shared" si="11"/>
        <v>1</v>
      </c>
      <c r="K185" s="81">
        <f t="shared" si="12"/>
        <v>18.12857142857143</v>
      </c>
      <c r="L185" s="142">
        <v>1.5</v>
      </c>
      <c r="M185" s="140"/>
      <c r="N185" s="141">
        <f t="shared" si="13"/>
        <v>1</v>
      </c>
      <c r="O185" s="141"/>
      <c r="P185" s="141"/>
      <c r="Q185" s="81">
        <f t="shared" si="14"/>
        <v>18.5</v>
      </c>
    </row>
    <row r="186" spans="5:22" s="16" customFormat="1" ht="13" hidden="1" x14ac:dyDescent="0.3">
      <c r="E186" s="138">
        <v>35816</v>
      </c>
      <c r="F186" s="16">
        <v>21</v>
      </c>
      <c r="G186" s="16">
        <v>1998</v>
      </c>
      <c r="H186" s="139">
        <f t="shared" si="10"/>
        <v>0</v>
      </c>
      <c r="I186" s="140">
        <v>1.9142857142857141</v>
      </c>
      <c r="J186" s="141">
        <f t="shared" si="11"/>
        <v>1</v>
      </c>
      <c r="K186" s="81">
        <f t="shared" si="12"/>
        <v>18.085714285714285</v>
      </c>
      <c r="L186" s="142">
        <v>2.2999999999999998</v>
      </c>
      <c r="M186" s="140"/>
      <c r="N186" s="141">
        <f t="shared" si="13"/>
        <v>1</v>
      </c>
      <c r="O186" s="141"/>
      <c r="P186" s="141"/>
      <c r="Q186" s="81">
        <f t="shared" si="14"/>
        <v>17.7</v>
      </c>
    </row>
    <row r="187" spans="5:22" s="16" customFormat="1" ht="13" hidden="1" x14ac:dyDescent="0.3">
      <c r="E187" s="138">
        <v>35817</v>
      </c>
      <c r="F187" s="16">
        <v>22</v>
      </c>
      <c r="G187" s="16">
        <v>1998</v>
      </c>
      <c r="H187" s="139">
        <f t="shared" si="10"/>
        <v>0</v>
      </c>
      <c r="I187" s="140">
        <v>1.9571428571428571</v>
      </c>
      <c r="J187" s="141">
        <f t="shared" si="11"/>
        <v>1</v>
      </c>
      <c r="K187" s="81">
        <f t="shared" si="12"/>
        <v>18.042857142857144</v>
      </c>
      <c r="L187" s="142">
        <v>-0.5</v>
      </c>
      <c r="M187" s="140"/>
      <c r="N187" s="141">
        <f t="shared" si="13"/>
        <v>1</v>
      </c>
      <c r="O187" s="141"/>
      <c r="P187" s="141"/>
      <c r="Q187" s="81">
        <f t="shared" si="14"/>
        <v>20.5</v>
      </c>
    </row>
    <row r="188" spans="5:22" s="16" customFormat="1" ht="13" hidden="1" x14ac:dyDescent="0.3">
      <c r="E188" s="138">
        <v>35818</v>
      </c>
      <c r="F188" s="16">
        <v>23</v>
      </c>
      <c r="G188" s="16">
        <v>1998</v>
      </c>
      <c r="H188" s="139">
        <f t="shared" si="10"/>
        <v>0</v>
      </c>
      <c r="I188" s="140">
        <v>2</v>
      </c>
      <c r="J188" s="141">
        <f t="shared" si="11"/>
        <v>1</v>
      </c>
      <c r="K188" s="81">
        <f t="shared" si="12"/>
        <v>18</v>
      </c>
      <c r="L188" s="142">
        <v>-0.1</v>
      </c>
      <c r="M188" s="140"/>
      <c r="N188" s="141">
        <f t="shared" si="13"/>
        <v>1</v>
      </c>
      <c r="O188" s="141"/>
      <c r="P188" s="141"/>
      <c r="Q188" s="81">
        <f t="shared" si="14"/>
        <v>20.100000000000001</v>
      </c>
    </row>
    <row r="189" spans="5:22" s="16" customFormat="1" ht="13" hidden="1" x14ac:dyDescent="0.3">
      <c r="E189" s="138">
        <v>35819</v>
      </c>
      <c r="F189" s="16">
        <v>24</v>
      </c>
      <c r="G189" s="16">
        <v>1998</v>
      </c>
      <c r="H189" s="139">
        <f t="shared" si="10"/>
        <v>0</v>
      </c>
      <c r="I189" s="140">
        <v>2.0428571428571427</v>
      </c>
      <c r="J189" s="141">
        <f t="shared" si="11"/>
        <v>1</v>
      </c>
      <c r="K189" s="81">
        <f t="shared" si="12"/>
        <v>17.957142857142856</v>
      </c>
      <c r="L189" s="142">
        <v>-0.4</v>
      </c>
      <c r="M189" s="140"/>
      <c r="N189" s="141">
        <f t="shared" si="13"/>
        <v>1</v>
      </c>
      <c r="O189" s="141"/>
      <c r="P189" s="141"/>
      <c r="Q189" s="81">
        <f t="shared" si="14"/>
        <v>20.399999999999999</v>
      </c>
    </row>
    <row r="190" spans="5:22" s="16" customFormat="1" ht="13" hidden="1" x14ac:dyDescent="0.3">
      <c r="E190" s="138">
        <v>35820</v>
      </c>
      <c r="F190" s="16">
        <v>25</v>
      </c>
      <c r="G190" s="16">
        <v>1998</v>
      </c>
      <c r="H190" s="139">
        <f t="shared" si="10"/>
        <v>0</v>
      </c>
      <c r="I190" s="140">
        <v>2.0857142857142854</v>
      </c>
      <c r="J190" s="141">
        <f t="shared" si="11"/>
        <v>1</v>
      </c>
      <c r="K190" s="81">
        <f t="shared" si="12"/>
        <v>17.914285714285715</v>
      </c>
      <c r="L190" s="142">
        <v>-0.1</v>
      </c>
      <c r="M190" s="140"/>
      <c r="N190" s="141">
        <f t="shared" si="13"/>
        <v>1</v>
      </c>
      <c r="O190" s="141"/>
      <c r="P190" s="141"/>
      <c r="Q190" s="81">
        <f t="shared" si="14"/>
        <v>20.100000000000001</v>
      </c>
    </row>
    <row r="191" spans="5:22" s="16" customFormat="1" ht="13" hidden="1" x14ac:dyDescent="0.3">
      <c r="E191" s="138">
        <v>35821</v>
      </c>
      <c r="F191" s="16">
        <v>26</v>
      </c>
      <c r="G191" s="16">
        <v>1998</v>
      </c>
      <c r="H191" s="139">
        <f t="shared" si="10"/>
        <v>0</v>
      </c>
      <c r="I191" s="140">
        <v>2.1285714285714286</v>
      </c>
      <c r="J191" s="141">
        <f t="shared" si="11"/>
        <v>1</v>
      </c>
      <c r="K191" s="81">
        <f t="shared" si="12"/>
        <v>17.87142857142857</v>
      </c>
      <c r="L191" s="142">
        <v>0.2</v>
      </c>
      <c r="M191" s="140"/>
      <c r="N191" s="141">
        <f t="shared" si="13"/>
        <v>1</v>
      </c>
      <c r="O191" s="141"/>
      <c r="P191" s="141"/>
      <c r="Q191" s="81">
        <f t="shared" si="14"/>
        <v>19.8</v>
      </c>
    </row>
    <row r="192" spans="5:22" s="16" customFormat="1" ht="13" hidden="1" x14ac:dyDescent="0.3">
      <c r="E192" s="138">
        <v>35822</v>
      </c>
      <c r="F192" s="16">
        <v>27</v>
      </c>
      <c r="G192" s="16">
        <v>1998</v>
      </c>
      <c r="H192" s="139">
        <f t="shared" si="10"/>
        <v>0</v>
      </c>
      <c r="I192" s="140">
        <v>2.1714285714285717</v>
      </c>
      <c r="J192" s="141">
        <f t="shared" si="11"/>
        <v>1</v>
      </c>
      <c r="K192" s="81">
        <f t="shared" si="12"/>
        <v>17.828571428571429</v>
      </c>
      <c r="L192" s="142">
        <v>-0.2</v>
      </c>
      <c r="M192" s="140"/>
      <c r="N192" s="141">
        <f t="shared" si="13"/>
        <v>1</v>
      </c>
      <c r="O192" s="141"/>
      <c r="P192" s="141"/>
      <c r="Q192" s="81">
        <f t="shared" si="14"/>
        <v>20.2</v>
      </c>
    </row>
    <row r="193" spans="5:17" s="16" customFormat="1" ht="13" hidden="1" x14ac:dyDescent="0.3">
      <c r="E193" s="138">
        <v>35823</v>
      </c>
      <c r="F193" s="16">
        <v>28</v>
      </c>
      <c r="G193" s="16">
        <v>1998</v>
      </c>
      <c r="H193" s="139">
        <f t="shared" si="10"/>
        <v>0</v>
      </c>
      <c r="I193" s="140">
        <v>2.2142857142857144</v>
      </c>
      <c r="J193" s="141">
        <f t="shared" si="11"/>
        <v>1</v>
      </c>
      <c r="K193" s="81">
        <f t="shared" si="12"/>
        <v>17.785714285714285</v>
      </c>
      <c r="L193" s="142">
        <v>0.1</v>
      </c>
      <c r="M193" s="140"/>
      <c r="N193" s="141">
        <f t="shared" si="13"/>
        <v>1</v>
      </c>
      <c r="O193" s="141"/>
      <c r="P193" s="141"/>
      <c r="Q193" s="81">
        <f t="shared" si="14"/>
        <v>19.899999999999999</v>
      </c>
    </row>
    <row r="194" spans="5:17" s="16" customFormat="1" ht="13" hidden="1" x14ac:dyDescent="0.3">
      <c r="E194" s="138">
        <v>35824</v>
      </c>
      <c r="F194" s="16">
        <v>29</v>
      </c>
      <c r="G194" s="16">
        <v>1998</v>
      </c>
      <c r="H194" s="139">
        <f t="shared" si="10"/>
        <v>0</v>
      </c>
      <c r="I194" s="140">
        <v>2.2571428571428571</v>
      </c>
      <c r="J194" s="141">
        <f t="shared" si="11"/>
        <v>1</v>
      </c>
      <c r="K194" s="81">
        <f t="shared" si="12"/>
        <v>17.742857142857144</v>
      </c>
      <c r="L194" s="142">
        <v>-0.8</v>
      </c>
      <c r="M194" s="140"/>
      <c r="N194" s="141">
        <f t="shared" si="13"/>
        <v>1</v>
      </c>
      <c r="O194" s="141"/>
      <c r="P194" s="141"/>
      <c r="Q194" s="81">
        <f t="shared" si="14"/>
        <v>20.8</v>
      </c>
    </row>
    <row r="195" spans="5:17" s="16" customFormat="1" ht="13" hidden="1" x14ac:dyDescent="0.3">
      <c r="E195" s="138">
        <v>35825</v>
      </c>
      <c r="F195" s="16">
        <v>30</v>
      </c>
      <c r="G195" s="16">
        <v>1998</v>
      </c>
      <c r="H195" s="139">
        <f t="shared" si="10"/>
        <v>0</v>
      </c>
      <c r="I195" s="140">
        <v>2.2999999999999998</v>
      </c>
      <c r="J195" s="141">
        <f t="shared" si="11"/>
        <v>1</v>
      </c>
      <c r="K195" s="81">
        <f t="shared" si="12"/>
        <v>17.7</v>
      </c>
      <c r="L195" s="142">
        <v>-0.2</v>
      </c>
      <c r="M195" s="140"/>
      <c r="N195" s="141">
        <f t="shared" si="13"/>
        <v>1</v>
      </c>
      <c r="O195" s="141"/>
      <c r="P195" s="141"/>
      <c r="Q195" s="81">
        <f t="shared" si="14"/>
        <v>20.2</v>
      </c>
    </row>
    <row r="196" spans="5:17" s="16" customFormat="1" ht="13" hidden="1" x14ac:dyDescent="0.3">
      <c r="E196" s="138">
        <v>35826</v>
      </c>
      <c r="F196" s="16">
        <v>31</v>
      </c>
      <c r="G196" s="16">
        <v>1998</v>
      </c>
      <c r="H196" s="139">
        <f t="shared" si="10"/>
        <v>0</v>
      </c>
      <c r="I196" s="140">
        <v>2.3428571428571425</v>
      </c>
      <c r="J196" s="141">
        <f t="shared" si="11"/>
        <v>1</v>
      </c>
      <c r="K196" s="81">
        <f t="shared" si="12"/>
        <v>17.657142857142858</v>
      </c>
      <c r="L196" s="142">
        <v>0.7</v>
      </c>
      <c r="M196" s="140"/>
      <c r="N196" s="141">
        <f t="shared" si="13"/>
        <v>1</v>
      </c>
      <c r="O196" s="141"/>
      <c r="P196" s="141"/>
      <c r="Q196" s="81">
        <f t="shared" si="14"/>
        <v>19.3</v>
      </c>
    </row>
    <row r="197" spans="5:17" s="16" customFormat="1" ht="13" hidden="1" x14ac:dyDescent="0.3">
      <c r="E197" s="138">
        <v>35827</v>
      </c>
      <c r="F197" s="16">
        <v>32</v>
      </c>
      <c r="G197" s="16">
        <v>1998</v>
      </c>
      <c r="H197" s="139">
        <f t="shared" si="10"/>
        <v>0</v>
      </c>
      <c r="I197" s="140">
        <v>2.3857142857142857</v>
      </c>
      <c r="J197" s="141">
        <f t="shared" si="11"/>
        <v>1</v>
      </c>
      <c r="K197" s="81">
        <f t="shared" si="12"/>
        <v>17.614285714285714</v>
      </c>
      <c r="L197" s="142">
        <v>0.5</v>
      </c>
      <c r="M197" s="140"/>
      <c r="N197" s="141">
        <f t="shared" si="13"/>
        <v>1</v>
      </c>
      <c r="O197" s="141"/>
      <c r="P197" s="141"/>
      <c r="Q197" s="81">
        <f t="shared" si="14"/>
        <v>19.5</v>
      </c>
    </row>
    <row r="198" spans="5:17" s="16" customFormat="1" ht="13" hidden="1" x14ac:dyDescent="0.3">
      <c r="E198" s="138">
        <v>35828</v>
      </c>
      <c r="F198" s="16">
        <v>33</v>
      </c>
      <c r="G198" s="16">
        <v>1998</v>
      </c>
      <c r="H198" s="139">
        <f t="shared" si="10"/>
        <v>0</v>
      </c>
      <c r="I198" s="140">
        <v>2.4285714285714288</v>
      </c>
      <c r="J198" s="141">
        <f t="shared" si="11"/>
        <v>1</v>
      </c>
      <c r="K198" s="81">
        <f t="shared" si="12"/>
        <v>17.571428571428569</v>
      </c>
      <c r="L198" s="142">
        <v>-0.2</v>
      </c>
      <c r="M198" s="140"/>
      <c r="N198" s="141">
        <f t="shared" si="13"/>
        <v>1</v>
      </c>
      <c r="O198" s="141"/>
      <c r="P198" s="141"/>
      <c r="Q198" s="81">
        <f t="shared" si="14"/>
        <v>20.2</v>
      </c>
    </row>
    <row r="199" spans="5:17" s="16" customFormat="1" ht="13" hidden="1" x14ac:dyDescent="0.3">
      <c r="E199" s="138">
        <v>35829</v>
      </c>
      <c r="F199" s="16">
        <v>34</v>
      </c>
      <c r="G199" s="16">
        <v>1998</v>
      </c>
      <c r="H199" s="139">
        <f t="shared" si="10"/>
        <v>0</v>
      </c>
      <c r="I199" s="140">
        <v>2.4714285714285715</v>
      </c>
      <c r="J199" s="141">
        <f t="shared" si="11"/>
        <v>1</v>
      </c>
      <c r="K199" s="81">
        <f t="shared" si="12"/>
        <v>17.528571428571428</v>
      </c>
      <c r="L199" s="142">
        <v>0.3</v>
      </c>
      <c r="M199" s="140"/>
      <c r="N199" s="141">
        <f t="shared" si="13"/>
        <v>1</v>
      </c>
      <c r="O199" s="141"/>
      <c r="P199" s="141"/>
      <c r="Q199" s="81">
        <f t="shared" si="14"/>
        <v>19.7</v>
      </c>
    </row>
    <row r="200" spans="5:17" s="16" customFormat="1" ht="13" hidden="1" x14ac:dyDescent="0.3">
      <c r="E200" s="138">
        <v>35830</v>
      </c>
      <c r="F200" s="16">
        <v>35</v>
      </c>
      <c r="G200" s="16">
        <v>1998</v>
      </c>
      <c r="H200" s="139">
        <f t="shared" si="10"/>
        <v>0</v>
      </c>
      <c r="I200" s="140">
        <v>2.5142857142857142</v>
      </c>
      <c r="J200" s="141">
        <f t="shared" si="11"/>
        <v>1</v>
      </c>
      <c r="K200" s="81">
        <f t="shared" si="12"/>
        <v>17.485714285714288</v>
      </c>
      <c r="L200" s="142">
        <v>-1.2</v>
      </c>
      <c r="M200" s="140"/>
      <c r="N200" s="141">
        <f t="shared" si="13"/>
        <v>1</v>
      </c>
      <c r="O200" s="141"/>
      <c r="P200" s="141"/>
      <c r="Q200" s="81">
        <f t="shared" si="14"/>
        <v>21.2</v>
      </c>
    </row>
    <row r="201" spans="5:17" s="16" customFormat="1" ht="13" hidden="1" x14ac:dyDescent="0.3">
      <c r="E201" s="138">
        <v>35831</v>
      </c>
      <c r="F201" s="16">
        <v>36</v>
      </c>
      <c r="G201" s="16">
        <v>1998</v>
      </c>
      <c r="H201" s="139">
        <f t="shared" si="10"/>
        <v>0</v>
      </c>
      <c r="I201" s="140">
        <v>2.5571428571428569</v>
      </c>
      <c r="J201" s="141">
        <f t="shared" si="11"/>
        <v>1</v>
      </c>
      <c r="K201" s="81">
        <f t="shared" si="12"/>
        <v>17.442857142857143</v>
      </c>
      <c r="L201" s="142">
        <v>-1.8</v>
      </c>
      <c r="M201" s="140"/>
      <c r="N201" s="141">
        <f t="shared" si="13"/>
        <v>1</v>
      </c>
      <c r="O201" s="141"/>
      <c r="P201" s="141"/>
      <c r="Q201" s="81">
        <f t="shared" si="14"/>
        <v>21.8</v>
      </c>
    </row>
    <row r="202" spans="5:17" s="16" customFormat="1" ht="13" hidden="1" x14ac:dyDescent="0.3">
      <c r="E202" s="138">
        <v>35832</v>
      </c>
      <c r="F202" s="16">
        <v>37</v>
      </c>
      <c r="G202" s="16">
        <v>1998</v>
      </c>
      <c r="H202" s="139">
        <f t="shared" si="10"/>
        <v>0</v>
      </c>
      <c r="I202" s="140">
        <v>2.6</v>
      </c>
      <c r="J202" s="141">
        <f t="shared" si="11"/>
        <v>1</v>
      </c>
      <c r="K202" s="81">
        <f t="shared" si="12"/>
        <v>17.399999999999999</v>
      </c>
      <c r="L202" s="142">
        <v>-1.8</v>
      </c>
      <c r="M202" s="140"/>
      <c r="N202" s="141">
        <f t="shared" si="13"/>
        <v>1</v>
      </c>
      <c r="O202" s="141"/>
      <c r="P202" s="141"/>
      <c r="Q202" s="81">
        <f t="shared" si="14"/>
        <v>21.8</v>
      </c>
    </row>
    <row r="203" spans="5:17" s="16" customFormat="1" ht="13" hidden="1" x14ac:dyDescent="0.3">
      <c r="E203" s="138">
        <v>35833</v>
      </c>
      <c r="F203" s="16">
        <v>38</v>
      </c>
      <c r="G203" s="16">
        <v>1998</v>
      </c>
      <c r="H203" s="139">
        <f t="shared" si="10"/>
        <v>0</v>
      </c>
      <c r="I203" s="140">
        <v>2.6428571428571428</v>
      </c>
      <c r="J203" s="141">
        <f t="shared" si="11"/>
        <v>1</v>
      </c>
      <c r="K203" s="81">
        <f t="shared" si="12"/>
        <v>17.357142857142858</v>
      </c>
      <c r="L203" s="142">
        <v>0.9</v>
      </c>
      <c r="M203" s="140"/>
      <c r="N203" s="141">
        <f t="shared" si="13"/>
        <v>1</v>
      </c>
      <c r="O203" s="141"/>
      <c r="P203" s="141"/>
      <c r="Q203" s="81">
        <f t="shared" si="14"/>
        <v>19.100000000000001</v>
      </c>
    </row>
    <row r="204" spans="5:17" s="16" customFormat="1" ht="13" hidden="1" x14ac:dyDescent="0.3">
      <c r="E204" s="138">
        <v>35834</v>
      </c>
      <c r="F204" s="16">
        <v>39</v>
      </c>
      <c r="G204" s="16">
        <v>1998</v>
      </c>
      <c r="H204" s="139">
        <f t="shared" si="10"/>
        <v>0</v>
      </c>
      <c r="I204" s="140">
        <v>2.6857142857142859</v>
      </c>
      <c r="J204" s="141">
        <f t="shared" si="11"/>
        <v>1</v>
      </c>
      <c r="K204" s="81">
        <f t="shared" si="12"/>
        <v>17.314285714285713</v>
      </c>
      <c r="L204" s="142">
        <v>1.4</v>
      </c>
      <c r="M204" s="140"/>
      <c r="N204" s="141">
        <f t="shared" si="13"/>
        <v>1</v>
      </c>
      <c r="O204" s="141"/>
      <c r="P204" s="141"/>
      <c r="Q204" s="81">
        <f t="shared" si="14"/>
        <v>18.600000000000001</v>
      </c>
    </row>
    <row r="205" spans="5:17" s="16" customFormat="1" ht="13" hidden="1" x14ac:dyDescent="0.3">
      <c r="E205" s="138">
        <v>35835</v>
      </c>
      <c r="F205" s="16">
        <v>40</v>
      </c>
      <c r="G205" s="16">
        <v>1998</v>
      </c>
      <c r="H205" s="139">
        <f t="shared" si="10"/>
        <v>0</v>
      </c>
      <c r="I205" s="140">
        <v>2.7285714285714286</v>
      </c>
      <c r="J205" s="141">
        <f t="shared" si="11"/>
        <v>1</v>
      </c>
      <c r="K205" s="81">
        <f t="shared" si="12"/>
        <v>17.271428571428572</v>
      </c>
      <c r="L205" s="142">
        <v>0.9</v>
      </c>
      <c r="M205" s="140"/>
      <c r="N205" s="141">
        <f t="shared" si="13"/>
        <v>1</v>
      </c>
      <c r="O205" s="141"/>
      <c r="P205" s="141"/>
      <c r="Q205" s="81">
        <f t="shared" si="14"/>
        <v>19.100000000000001</v>
      </c>
    </row>
    <row r="206" spans="5:17" s="16" customFormat="1" ht="13" hidden="1" x14ac:dyDescent="0.3">
      <c r="E206" s="138">
        <v>35836</v>
      </c>
      <c r="F206" s="16">
        <v>41</v>
      </c>
      <c r="G206" s="16">
        <v>1998</v>
      </c>
      <c r="H206" s="139">
        <f t="shared" si="10"/>
        <v>0</v>
      </c>
      <c r="I206" s="140">
        <v>2.7714285714285714</v>
      </c>
      <c r="J206" s="141">
        <f t="shared" si="11"/>
        <v>1</v>
      </c>
      <c r="K206" s="81">
        <f t="shared" si="12"/>
        <v>17.228571428571428</v>
      </c>
      <c r="L206" s="142">
        <v>2</v>
      </c>
      <c r="M206" s="140"/>
      <c r="N206" s="141">
        <f t="shared" si="13"/>
        <v>1</v>
      </c>
      <c r="O206" s="141"/>
      <c r="P206" s="141"/>
      <c r="Q206" s="81">
        <f t="shared" si="14"/>
        <v>18</v>
      </c>
    </row>
    <row r="207" spans="5:17" s="16" customFormat="1" ht="13" hidden="1" x14ac:dyDescent="0.3">
      <c r="E207" s="138">
        <v>35837</v>
      </c>
      <c r="F207" s="16">
        <v>42</v>
      </c>
      <c r="G207" s="16">
        <v>1998</v>
      </c>
      <c r="H207" s="139">
        <f t="shared" si="10"/>
        <v>0</v>
      </c>
      <c r="I207" s="140">
        <v>2.8142857142857141</v>
      </c>
      <c r="J207" s="141">
        <f t="shared" si="11"/>
        <v>1</v>
      </c>
      <c r="K207" s="81">
        <f t="shared" si="12"/>
        <v>17.185714285714287</v>
      </c>
      <c r="L207" s="142">
        <v>2.4</v>
      </c>
      <c r="M207" s="140"/>
      <c r="N207" s="141">
        <f t="shared" si="13"/>
        <v>1</v>
      </c>
      <c r="O207" s="141"/>
      <c r="P207" s="141"/>
      <c r="Q207" s="81">
        <f t="shared" si="14"/>
        <v>17.600000000000001</v>
      </c>
    </row>
    <row r="208" spans="5:17" s="16" customFormat="1" ht="13" hidden="1" x14ac:dyDescent="0.3">
      <c r="E208" s="138">
        <v>35838</v>
      </c>
      <c r="F208" s="16">
        <v>43</v>
      </c>
      <c r="G208" s="16">
        <v>1998</v>
      </c>
      <c r="H208" s="139">
        <f t="shared" si="10"/>
        <v>0</v>
      </c>
      <c r="I208" s="140">
        <v>2.8571428571428572</v>
      </c>
      <c r="J208" s="141">
        <f t="shared" si="11"/>
        <v>1</v>
      </c>
      <c r="K208" s="81">
        <f t="shared" si="12"/>
        <v>17.142857142857142</v>
      </c>
      <c r="L208" s="142">
        <v>3.4</v>
      </c>
      <c r="M208" s="140"/>
      <c r="N208" s="141">
        <f t="shared" si="13"/>
        <v>1</v>
      </c>
      <c r="O208" s="141"/>
      <c r="P208" s="141"/>
      <c r="Q208" s="81">
        <f t="shared" si="14"/>
        <v>16.600000000000001</v>
      </c>
    </row>
    <row r="209" spans="5:17" s="16" customFormat="1" ht="13" hidden="1" x14ac:dyDescent="0.3">
      <c r="E209" s="138">
        <v>35839</v>
      </c>
      <c r="F209" s="16">
        <v>44</v>
      </c>
      <c r="G209" s="16">
        <v>1998</v>
      </c>
      <c r="H209" s="139">
        <f t="shared" si="10"/>
        <v>0</v>
      </c>
      <c r="I209" s="140">
        <v>2.9</v>
      </c>
      <c r="J209" s="141">
        <f t="shared" si="11"/>
        <v>1</v>
      </c>
      <c r="K209" s="81">
        <f t="shared" si="12"/>
        <v>17.100000000000001</v>
      </c>
      <c r="L209" s="142">
        <v>3.9</v>
      </c>
      <c r="M209" s="140"/>
      <c r="N209" s="141">
        <f t="shared" si="13"/>
        <v>1</v>
      </c>
      <c r="O209" s="141"/>
      <c r="P209" s="141"/>
      <c r="Q209" s="81">
        <f t="shared" si="14"/>
        <v>16.100000000000001</v>
      </c>
    </row>
    <row r="210" spans="5:17" s="16" customFormat="1" ht="13" hidden="1" x14ac:dyDescent="0.3">
      <c r="E210" s="138">
        <v>35840</v>
      </c>
      <c r="F210" s="16">
        <v>45</v>
      </c>
      <c r="G210" s="16">
        <v>1998</v>
      </c>
      <c r="H210" s="139">
        <f t="shared" si="10"/>
        <v>0</v>
      </c>
      <c r="I210" s="140">
        <v>3.0161290322580636</v>
      </c>
      <c r="J210" s="141">
        <f t="shared" si="11"/>
        <v>1</v>
      </c>
      <c r="K210" s="81">
        <f t="shared" si="12"/>
        <v>16.983870967741936</v>
      </c>
      <c r="L210" s="142">
        <v>4.5999999999999996</v>
      </c>
      <c r="M210" s="140"/>
      <c r="N210" s="141">
        <f t="shared" si="13"/>
        <v>1</v>
      </c>
      <c r="O210" s="141"/>
      <c r="P210" s="141"/>
      <c r="Q210" s="81">
        <f t="shared" si="14"/>
        <v>15.4</v>
      </c>
    </row>
    <row r="211" spans="5:17" s="16" customFormat="1" ht="13" hidden="1" x14ac:dyDescent="0.3">
      <c r="E211" s="138">
        <v>35841</v>
      </c>
      <c r="F211" s="16">
        <v>46</v>
      </c>
      <c r="G211" s="16">
        <v>1998</v>
      </c>
      <c r="H211" s="139">
        <f t="shared" si="10"/>
        <v>0</v>
      </c>
      <c r="I211" s="140">
        <v>3.1322580645161282</v>
      </c>
      <c r="J211" s="141">
        <f t="shared" si="11"/>
        <v>1</v>
      </c>
      <c r="K211" s="81">
        <f t="shared" si="12"/>
        <v>16.86774193548387</v>
      </c>
      <c r="L211" s="142">
        <v>4.5</v>
      </c>
      <c r="M211" s="140"/>
      <c r="N211" s="141">
        <f t="shared" si="13"/>
        <v>1</v>
      </c>
      <c r="O211" s="141"/>
      <c r="P211" s="141"/>
      <c r="Q211" s="81">
        <f t="shared" si="14"/>
        <v>15.5</v>
      </c>
    </row>
    <row r="212" spans="5:17" s="16" customFormat="1" ht="13" hidden="1" x14ac:dyDescent="0.3">
      <c r="E212" s="138">
        <v>35842</v>
      </c>
      <c r="F212" s="16">
        <v>47</v>
      </c>
      <c r="G212" s="16">
        <v>1998</v>
      </c>
      <c r="H212" s="139">
        <f t="shared" si="10"/>
        <v>0</v>
      </c>
      <c r="I212" s="140">
        <v>3.2483870967741928</v>
      </c>
      <c r="J212" s="141">
        <f t="shared" si="11"/>
        <v>1</v>
      </c>
      <c r="K212" s="81">
        <f t="shared" si="12"/>
        <v>16.751612903225809</v>
      </c>
      <c r="L212" s="142">
        <v>8</v>
      </c>
      <c r="M212" s="140"/>
      <c r="N212" s="141">
        <f t="shared" si="13"/>
        <v>1</v>
      </c>
      <c r="O212" s="141"/>
      <c r="P212" s="141"/>
      <c r="Q212" s="81">
        <f t="shared" si="14"/>
        <v>12</v>
      </c>
    </row>
    <row r="213" spans="5:17" s="16" customFormat="1" ht="13" hidden="1" x14ac:dyDescent="0.3">
      <c r="E213" s="138">
        <v>35843</v>
      </c>
      <c r="F213" s="16">
        <v>48</v>
      </c>
      <c r="G213" s="16">
        <v>1998</v>
      </c>
      <c r="H213" s="139">
        <f t="shared" si="10"/>
        <v>0</v>
      </c>
      <c r="I213" s="140">
        <v>3.3645161290322574</v>
      </c>
      <c r="J213" s="141">
        <f t="shared" si="11"/>
        <v>1</v>
      </c>
      <c r="K213" s="81">
        <f t="shared" si="12"/>
        <v>16.635483870967743</v>
      </c>
      <c r="L213" s="142">
        <v>7.5</v>
      </c>
      <c r="M213" s="140"/>
      <c r="N213" s="141">
        <f t="shared" si="13"/>
        <v>1</v>
      </c>
      <c r="O213" s="141"/>
      <c r="P213" s="141"/>
      <c r="Q213" s="81">
        <f t="shared" si="14"/>
        <v>12.5</v>
      </c>
    </row>
    <row r="214" spans="5:17" s="16" customFormat="1" ht="13" hidden="1" x14ac:dyDescent="0.3">
      <c r="E214" s="138">
        <v>35844</v>
      </c>
      <c r="F214" s="16">
        <v>49</v>
      </c>
      <c r="G214" s="16">
        <v>1998</v>
      </c>
      <c r="H214" s="139">
        <f t="shared" si="10"/>
        <v>0</v>
      </c>
      <c r="I214" s="140">
        <v>3.480645161290322</v>
      </c>
      <c r="J214" s="141">
        <f t="shared" si="11"/>
        <v>1</v>
      </c>
      <c r="K214" s="81">
        <f t="shared" si="12"/>
        <v>16.519354838709678</v>
      </c>
      <c r="L214" s="142">
        <v>3</v>
      </c>
      <c r="M214" s="140"/>
      <c r="N214" s="141">
        <f t="shared" si="13"/>
        <v>1</v>
      </c>
      <c r="O214" s="141"/>
      <c r="P214" s="141"/>
      <c r="Q214" s="81">
        <f t="shared" si="14"/>
        <v>17</v>
      </c>
    </row>
    <row r="215" spans="5:17" s="16" customFormat="1" ht="13" hidden="1" x14ac:dyDescent="0.3">
      <c r="E215" s="138">
        <v>35845</v>
      </c>
      <c r="F215" s="16">
        <v>50</v>
      </c>
      <c r="G215" s="16">
        <v>1998</v>
      </c>
      <c r="H215" s="139">
        <f t="shared" si="10"/>
        <v>0</v>
      </c>
      <c r="I215" s="140">
        <v>3.5967741935483866</v>
      </c>
      <c r="J215" s="141">
        <f t="shared" si="11"/>
        <v>1</v>
      </c>
      <c r="K215" s="81">
        <f t="shared" si="12"/>
        <v>16.403225806451612</v>
      </c>
      <c r="L215" s="142">
        <v>3.2</v>
      </c>
      <c r="M215" s="140"/>
      <c r="N215" s="141">
        <f t="shared" si="13"/>
        <v>1</v>
      </c>
      <c r="O215" s="141"/>
      <c r="P215" s="141"/>
      <c r="Q215" s="81">
        <f t="shared" si="14"/>
        <v>16.8</v>
      </c>
    </row>
    <row r="216" spans="5:17" s="16" customFormat="1" ht="13" hidden="1" x14ac:dyDescent="0.3">
      <c r="E216" s="138">
        <v>35846</v>
      </c>
      <c r="F216" s="16">
        <v>51</v>
      </c>
      <c r="G216" s="16">
        <v>1998</v>
      </c>
      <c r="H216" s="139">
        <f t="shared" si="10"/>
        <v>0</v>
      </c>
      <c r="I216" s="140">
        <v>3.7129032258064512</v>
      </c>
      <c r="J216" s="141">
        <f t="shared" si="11"/>
        <v>1</v>
      </c>
      <c r="K216" s="81">
        <f t="shared" si="12"/>
        <v>16.28709677419355</v>
      </c>
      <c r="L216" s="142">
        <v>4.9000000000000004</v>
      </c>
      <c r="M216" s="140"/>
      <c r="N216" s="141">
        <f t="shared" si="13"/>
        <v>1</v>
      </c>
      <c r="O216" s="141"/>
      <c r="P216" s="141"/>
      <c r="Q216" s="81">
        <f t="shared" si="14"/>
        <v>15.1</v>
      </c>
    </row>
    <row r="217" spans="5:17" s="16" customFormat="1" ht="13" hidden="1" x14ac:dyDescent="0.3">
      <c r="E217" s="138">
        <v>35847</v>
      </c>
      <c r="F217" s="16">
        <v>52</v>
      </c>
      <c r="G217" s="16">
        <v>1998</v>
      </c>
      <c r="H217" s="139">
        <f t="shared" si="10"/>
        <v>0</v>
      </c>
      <c r="I217" s="140">
        <v>3.8290322580645157</v>
      </c>
      <c r="J217" s="141">
        <f t="shared" si="11"/>
        <v>1</v>
      </c>
      <c r="K217" s="81">
        <f t="shared" si="12"/>
        <v>16.170967741935485</v>
      </c>
      <c r="L217" s="142">
        <v>9.8000000000000007</v>
      </c>
      <c r="M217" s="140"/>
      <c r="N217" s="141">
        <f t="shared" si="13"/>
        <v>1</v>
      </c>
      <c r="O217" s="141"/>
      <c r="P217" s="141"/>
      <c r="Q217" s="81">
        <f t="shared" si="14"/>
        <v>10.199999999999999</v>
      </c>
    </row>
    <row r="218" spans="5:17" s="16" customFormat="1" ht="13" hidden="1" x14ac:dyDescent="0.3">
      <c r="E218" s="138">
        <v>35848</v>
      </c>
      <c r="F218" s="16">
        <v>53</v>
      </c>
      <c r="G218" s="16">
        <v>1998</v>
      </c>
      <c r="H218" s="139">
        <f t="shared" si="10"/>
        <v>0</v>
      </c>
      <c r="I218" s="140">
        <v>3.9451612903225803</v>
      </c>
      <c r="J218" s="141">
        <f t="shared" si="11"/>
        <v>1</v>
      </c>
      <c r="K218" s="81">
        <f t="shared" si="12"/>
        <v>16.054838709677419</v>
      </c>
      <c r="L218" s="142">
        <v>7</v>
      </c>
      <c r="M218" s="140"/>
      <c r="N218" s="141">
        <f t="shared" si="13"/>
        <v>1</v>
      </c>
      <c r="O218" s="141"/>
      <c r="P218" s="141"/>
      <c r="Q218" s="81">
        <f t="shared" si="14"/>
        <v>13</v>
      </c>
    </row>
    <row r="219" spans="5:17" s="16" customFormat="1" ht="13" hidden="1" x14ac:dyDescent="0.3">
      <c r="E219" s="138">
        <v>35849</v>
      </c>
      <c r="F219" s="16">
        <v>54</v>
      </c>
      <c r="G219" s="16">
        <v>1998</v>
      </c>
      <c r="H219" s="139">
        <f t="shared" si="10"/>
        <v>0</v>
      </c>
      <c r="I219" s="140">
        <v>4.0612903225806445</v>
      </c>
      <c r="J219" s="141">
        <f t="shared" si="11"/>
        <v>1</v>
      </c>
      <c r="K219" s="81">
        <f t="shared" si="12"/>
        <v>15.938709677419356</v>
      </c>
      <c r="L219" s="142">
        <v>5.5</v>
      </c>
      <c r="M219" s="140"/>
      <c r="N219" s="141">
        <f t="shared" si="13"/>
        <v>1</v>
      </c>
      <c r="O219" s="141"/>
      <c r="P219" s="141"/>
      <c r="Q219" s="81">
        <f t="shared" si="14"/>
        <v>14.5</v>
      </c>
    </row>
    <row r="220" spans="5:17" s="16" customFormat="1" ht="13" hidden="1" x14ac:dyDescent="0.3">
      <c r="E220" s="138">
        <v>35850</v>
      </c>
      <c r="F220" s="16">
        <v>55</v>
      </c>
      <c r="G220" s="16">
        <v>1998</v>
      </c>
      <c r="H220" s="139">
        <f t="shared" si="10"/>
        <v>0</v>
      </c>
      <c r="I220" s="140">
        <v>4.17741935483871</v>
      </c>
      <c r="J220" s="141">
        <f t="shared" si="11"/>
        <v>1</v>
      </c>
      <c r="K220" s="81">
        <f t="shared" si="12"/>
        <v>15.82258064516129</v>
      </c>
      <c r="L220" s="142">
        <v>7.5</v>
      </c>
      <c r="M220" s="140"/>
      <c r="N220" s="141">
        <f t="shared" si="13"/>
        <v>1</v>
      </c>
      <c r="O220" s="141"/>
      <c r="P220" s="141"/>
      <c r="Q220" s="81">
        <f t="shared" si="14"/>
        <v>12.5</v>
      </c>
    </row>
    <row r="221" spans="5:17" s="16" customFormat="1" ht="13" hidden="1" x14ac:dyDescent="0.3">
      <c r="E221" s="138">
        <v>35851</v>
      </c>
      <c r="F221" s="16">
        <v>56</v>
      </c>
      <c r="G221" s="16">
        <v>1998</v>
      </c>
      <c r="H221" s="139">
        <f t="shared" si="10"/>
        <v>0</v>
      </c>
      <c r="I221" s="140">
        <v>4.2935483870967737</v>
      </c>
      <c r="J221" s="141">
        <f t="shared" si="11"/>
        <v>1</v>
      </c>
      <c r="K221" s="81">
        <f t="shared" si="12"/>
        <v>15.706451612903226</v>
      </c>
      <c r="L221" s="142">
        <v>8.1999999999999993</v>
      </c>
      <c r="M221" s="140"/>
      <c r="N221" s="141">
        <f t="shared" si="13"/>
        <v>1</v>
      </c>
      <c r="O221" s="141"/>
      <c r="P221" s="141"/>
      <c r="Q221" s="81">
        <f t="shared" si="14"/>
        <v>11.8</v>
      </c>
    </row>
    <row r="222" spans="5:17" s="16" customFormat="1" ht="13" hidden="1" x14ac:dyDescent="0.3">
      <c r="E222" s="138">
        <v>35852</v>
      </c>
      <c r="F222" s="16">
        <v>57</v>
      </c>
      <c r="G222" s="16">
        <v>1998</v>
      </c>
      <c r="H222" s="139">
        <f t="shared" si="10"/>
        <v>0</v>
      </c>
      <c r="I222" s="140">
        <v>4.4096774193548391</v>
      </c>
      <c r="J222" s="141">
        <f t="shared" si="11"/>
        <v>1</v>
      </c>
      <c r="K222" s="81">
        <f t="shared" si="12"/>
        <v>15.590322580645161</v>
      </c>
      <c r="L222" s="142">
        <v>8.6</v>
      </c>
      <c r="M222" s="140"/>
      <c r="N222" s="141">
        <f t="shared" si="13"/>
        <v>1</v>
      </c>
      <c r="O222" s="141"/>
      <c r="P222" s="141"/>
      <c r="Q222" s="81">
        <f t="shared" si="14"/>
        <v>11.4</v>
      </c>
    </row>
    <row r="223" spans="5:17" s="16" customFormat="1" ht="13" hidden="1" x14ac:dyDescent="0.3">
      <c r="E223" s="138">
        <v>35853</v>
      </c>
      <c r="F223" s="16">
        <v>58</v>
      </c>
      <c r="G223" s="16">
        <v>1998</v>
      </c>
      <c r="H223" s="139">
        <f t="shared" si="10"/>
        <v>0</v>
      </c>
      <c r="I223" s="140">
        <v>4.5258064516129028</v>
      </c>
      <c r="J223" s="141">
        <f t="shared" si="11"/>
        <v>1</v>
      </c>
      <c r="K223" s="81">
        <f t="shared" si="12"/>
        <v>15.474193548387097</v>
      </c>
      <c r="L223" s="142">
        <v>7.1</v>
      </c>
      <c r="M223" s="140"/>
      <c r="N223" s="141">
        <f t="shared" si="13"/>
        <v>1</v>
      </c>
      <c r="O223" s="141"/>
      <c r="P223" s="141"/>
      <c r="Q223" s="81">
        <f t="shared" si="14"/>
        <v>12.9</v>
      </c>
    </row>
    <row r="224" spans="5:17" s="16" customFormat="1" ht="13" hidden="1" x14ac:dyDescent="0.3">
      <c r="E224" s="138">
        <v>35854</v>
      </c>
      <c r="F224" s="16">
        <v>59</v>
      </c>
      <c r="G224" s="16">
        <v>1998</v>
      </c>
      <c r="H224" s="139">
        <f t="shared" si="10"/>
        <v>0</v>
      </c>
      <c r="I224" s="140">
        <v>4.6419354838709666</v>
      </c>
      <c r="J224" s="141">
        <f t="shared" si="11"/>
        <v>1</v>
      </c>
      <c r="K224" s="81">
        <f t="shared" si="12"/>
        <v>15.358064516129033</v>
      </c>
      <c r="L224" s="142">
        <v>6.8</v>
      </c>
      <c r="M224" s="140"/>
      <c r="N224" s="141">
        <f t="shared" si="13"/>
        <v>1</v>
      </c>
      <c r="O224" s="141"/>
      <c r="P224" s="141"/>
      <c r="Q224" s="81">
        <f t="shared" si="14"/>
        <v>13.2</v>
      </c>
    </row>
    <row r="225" spans="5:17" s="16" customFormat="1" ht="13" hidden="1" x14ac:dyDescent="0.3">
      <c r="E225" s="138">
        <v>35855</v>
      </c>
      <c r="F225" s="16">
        <v>60</v>
      </c>
      <c r="G225" s="16">
        <v>1998</v>
      </c>
      <c r="H225" s="139">
        <f t="shared" si="10"/>
        <v>0</v>
      </c>
      <c r="I225" s="140">
        <v>4.758064516129032</v>
      </c>
      <c r="J225" s="141">
        <f t="shared" si="11"/>
        <v>1</v>
      </c>
      <c r="K225" s="81">
        <f t="shared" si="12"/>
        <v>15.241935483870968</v>
      </c>
      <c r="L225" s="142">
        <v>6.5</v>
      </c>
      <c r="M225" s="140"/>
      <c r="N225" s="141">
        <f t="shared" si="13"/>
        <v>1</v>
      </c>
      <c r="O225" s="141"/>
      <c r="P225" s="141"/>
      <c r="Q225" s="81">
        <f t="shared" si="14"/>
        <v>13.5</v>
      </c>
    </row>
    <row r="226" spans="5:17" s="16" customFormat="1" ht="13" hidden="1" x14ac:dyDescent="0.3">
      <c r="E226" s="138">
        <v>35856</v>
      </c>
      <c r="F226" s="16">
        <v>61</v>
      </c>
      <c r="G226" s="16">
        <v>1998</v>
      </c>
      <c r="H226" s="139">
        <f t="shared" si="10"/>
        <v>0</v>
      </c>
      <c r="I226" s="140">
        <v>4.8741935483870957</v>
      </c>
      <c r="J226" s="141">
        <f t="shared" si="11"/>
        <v>1</v>
      </c>
      <c r="K226" s="81">
        <f t="shared" si="12"/>
        <v>15.125806451612904</v>
      </c>
      <c r="L226" s="142">
        <v>5.4</v>
      </c>
      <c r="M226" s="140"/>
      <c r="N226" s="141">
        <f t="shared" si="13"/>
        <v>1</v>
      </c>
      <c r="O226" s="141"/>
      <c r="P226" s="141"/>
      <c r="Q226" s="81">
        <f t="shared" si="14"/>
        <v>14.6</v>
      </c>
    </row>
    <row r="227" spans="5:17" s="16" customFormat="1" ht="13" hidden="1" x14ac:dyDescent="0.3">
      <c r="E227" s="138">
        <v>35857</v>
      </c>
      <c r="F227" s="16">
        <v>62</v>
      </c>
      <c r="G227" s="16">
        <v>1998</v>
      </c>
      <c r="H227" s="139">
        <f t="shared" si="10"/>
        <v>0</v>
      </c>
      <c r="I227" s="140">
        <v>4.9903225806451612</v>
      </c>
      <c r="J227" s="141">
        <f t="shared" si="11"/>
        <v>1</v>
      </c>
      <c r="K227" s="81">
        <f t="shared" si="12"/>
        <v>15.009677419354839</v>
      </c>
      <c r="L227" s="142">
        <v>7.7</v>
      </c>
      <c r="M227" s="140"/>
      <c r="N227" s="141">
        <f t="shared" si="13"/>
        <v>1</v>
      </c>
      <c r="O227" s="141"/>
      <c r="P227" s="141"/>
      <c r="Q227" s="81">
        <f t="shared" si="14"/>
        <v>12.3</v>
      </c>
    </row>
    <row r="228" spans="5:17" s="16" customFormat="1" ht="13" hidden="1" x14ac:dyDescent="0.3">
      <c r="E228" s="138">
        <v>35858</v>
      </c>
      <c r="F228" s="16">
        <v>63</v>
      </c>
      <c r="G228" s="16">
        <v>1998</v>
      </c>
      <c r="H228" s="139">
        <f t="shared" si="10"/>
        <v>0</v>
      </c>
      <c r="I228" s="140">
        <v>5.1064516129032249</v>
      </c>
      <c r="J228" s="141">
        <f t="shared" si="11"/>
        <v>1</v>
      </c>
      <c r="K228" s="81">
        <f t="shared" si="12"/>
        <v>14.893548387096775</v>
      </c>
      <c r="L228" s="142">
        <v>12.1</v>
      </c>
      <c r="M228" s="140"/>
      <c r="N228" s="141">
        <f t="shared" si="13"/>
        <v>1</v>
      </c>
      <c r="O228" s="141"/>
      <c r="P228" s="141"/>
      <c r="Q228" s="81">
        <f t="shared" si="14"/>
        <v>7.9</v>
      </c>
    </row>
    <row r="229" spans="5:17" s="16" customFormat="1" ht="13" hidden="1" x14ac:dyDescent="0.3">
      <c r="E229" s="138">
        <v>35859</v>
      </c>
      <c r="F229" s="16">
        <v>64</v>
      </c>
      <c r="G229" s="16">
        <v>1998</v>
      </c>
      <c r="H229" s="139">
        <f t="shared" si="10"/>
        <v>0</v>
      </c>
      <c r="I229" s="140">
        <v>5.2225806451612904</v>
      </c>
      <c r="J229" s="141">
        <f t="shared" si="11"/>
        <v>1</v>
      </c>
      <c r="K229" s="81">
        <f t="shared" si="12"/>
        <v>14.77741935483871</v>
      </c>
      <c r="L229" s="142">
        <v>8.5</v>
      </c>
      <c r="M229" s="140"/>
      <c r="N229" s="141">
        <f t="shared" si="13"/>
        <v>1</v>
      </c>
      <c r="O229" s="141"/>
      <c r="P229" s="141"/>
      <c r="Q229" s="81">
        <f t="shared" si="14"/>
        <v>11.5</v>
      </c>
    </row>
    <row r="230" spans="5:17" s="16" customFormat="1" ht="13" hidden="1" x14ac:dyDescent="0.3">
      <c r="E230" s="138">
        <v>35860</v>
      </c>
      <c r="F230" s="16">
        <v>65</v>
      </c>
      <c r="G230" s="16">
        <v>1998</v>
      </c>
      <c r="H230" s="139">
        <f t="shared" ref="H230:H293" si="15">IF(AND(E230&gt;=$D$64,E230&lt;=$D$65),1,0)</f>
        <v>0</v>
      </c>
      <c r="I230" s="140">
        <v>5.3387096774193541</v>
      </c>
      <c r="J230" s="141">
        <f t="shared" ref="J230:J293" si="16">IF(I230&lt;=$E$117,1,0)</f>
        <v>1</v>
      </c>
      <c r="K230" s="81">
        <f t="shared" ref="K230:K293" si="17">J230*($E$116-I230)</f>
        <v>14.661290322580646</v>
      </c>
      <c r="L230" s="142">
        <v>8.6</v>
      </c>
      <c r="M230" s="140"/>
      <c r="N230" s="141">
        <f t="shared" ref="N230:N293" si="18">IF(L230&lt;=$E$117,1,0)</f>
        <v>1</v>
      </c>
      <c r="O230" s="141"/>
      <c r="P230" s="141"/>
      <c r="Q230" s="81">
        <f t="shared" ref="Q230:Q293" si="19">N230*($E$116-L230)</f>
        <v>11.4</v>
      </c>
    </row>
    <row r="231" spans="5:17" s="16" customFormat="1" ht="13" hidden="1" x14ac:dyDescent="0.3">
      <c r="E231" s="138">
        <v>35861</v>
      </c>
      <c r="F231" s="16">
        <v>66</v>
      </c>
      <c r="G231" s="16">
        <v>1998</v>
      </c>
      <c r="H231" s="139">
        <f t="shared" si="15"/>
        <v>0</v>
      </c>
      <c r="I231" s="140">
        <v>5.4548387096774196</v>
      </c>
      <c r="J231" s="141">
        <f t="shared" si="16"/>
        <v>1</v>
      </c>
      <c r="K231" s="81">
        <f t="shared" si="17"/>
        <v>14.54516129032258</v>
      </c>
      <c r="L231" s="142">
        <v>11.2</v>
      </c>
      <c r="M231" s="140"/>
      <c r="N231" s="141">
        <f t="shared" si="18"/>
        <v>1</v>
      </c>
      <c r="O231" s="141"/>
      <c r="P231" s="141"/>
      <c r="Q231" s="81">
        <f t="shared" si="19"/>
        <v>8.8000000000000007</v>
      </c>
    </row>
    <row r="232" spans="5:17" s="16" customFormat="1" ht="13" hidden="1" x14ac:dyDescent="0.3">
      <c r="E232" s="138">
        <v>35862</v>
      </c>
      <c r="F232" s="16">
        <v>67</v>
      </c>
      <c r="G232" s="16">
        <v>1998</v>
      </c>
      <c r="H232" s="139">
        <f t="shared" si="15"/>
        <v>0</v>
      </c>
      <c r="I232" s="140">
        <v>5.5709677419354833</v>
      </c>
      <c r="J232" s="141">
        <f t="shared" si="16"/>
        <v>1</v>
      </c>
      <c r="K232" s="81">
        <f t="shared" si="17"/>
        <v>14.429032258064517</v>
      </c>
      <c r="L232" s="142">
        <v>7.3</v>
      </c>
      <c r="M232" s="140"/>
      <c r="N232" s="141">
        <f t="shared" si="18"/>
        <v>1</v>
      </c>
      <c r="O232" s="141"/>
      <c r="P232" s="141"/>
      <c r="Q232" s="81">
        <f t="shared" si="19"/>
        <v>12.7</v>
      </c>
    </row>
    <row r="233" spans="5:17" s="16" customFormat="1" ht="13" hidden="1" x14ac:dyDescent="0.3">
      <c r="E233" s="138">
        <v>35863</v>
      </c>
      <c r="F233" s="16">
        <v>68</v>
      </c>
      <c r="G233" s="16">
        <v>1998</v>
      </c>
      <c r="H233" s="139">
        <f t="shared" si="15"/>
        <v>0</v>
      </c>
      <c r="I233" s="140">
        <v>5.6870967741935488</v>
      </c>
      <c r="J233" s="141">
        <f t="shared" si="16"/>
        <v>1</v>
      </c>
      <c r="K233" s="81">
        <f t="shared" si="17"/>
        <v>14.312903225806451</v>
      </c>
      <c r="L233" s="142">
        <v>3.5</v>
      </c>
      <c r="M233" s="140"/>
      <c r="N233" s="141">
        <f t="shared" si="18"/>
        <v>1</v>
      </c>
      <c r="O233" s="141"/>
      <c r="P233" s="141"/>
      <c r="Q233" s="81">
        <f t="shared" si="19"/>
        <v>16.5</v>
      </c>
    </row>
    <row r="234" spans="5:17" s="16" customFormat="1" ht="13" hidden="1" x14ac:dyDescent="0.3">
      <c r="E234" s="138">
        <v>35864</v>
      </c>
      <c r="F234" s="16">
        <v>69</v>
      </c>
      <c r="G234" s="16">
        <v>1998</v>
      </c>
      <c r="H234" s="139">
        <f t="shared" si="15"/>
        <v>0</v>
      </c>
      <c r="I234" s="140">
        <v>5.8032258064516125</v>
      </c>
      <c r="J234" s="141">
        <f t="shared" si="16"/>
        <v>1</v>
      </c>
      <c r="K234" s="81">
        <f t="shared" si="17"/>
        <v>14.196774193548388</v>
      </c>
      <c r="L234" s="142">
        <v>2.2000000000000002</v>
      </c>
      <c r="M234" s="140"/>
      <c r="N234" s="141">
        <f t="shared" si="18"/>
        <v>1</v>
      </c>
      <c r="O234" s="141"/>
      <c r="P234" s="141"/>
      <c r="Q234" s="81">
        <f t="shared" si="19"/>
        <v>17.8</v>
      </c>
    </row>
    <row r="235" spans="5:17" s="16" customFormat="1" ht="13" hidden="1" x14ac:dyDescent="0.3">
      <c r="E235" s="138">
        <v>35865</v>
      </c>
      <c r="F235" s="16">
        <v>70</v>
      </c>
      <c r="G235" s="16">
        <v>1998</v>
      </c>
      <c r="H235" s="139">
        <f t="shared" si="15"/>
        <v>0</v>
      </c>
      <c r="I235" s="140">
        <v>5.9193548387096762</v>
      </c>
      <c r="J235" s="141">
        <f t="shared" si="16"/>
        <v>1</v>
      </c>
      <c r="K235" s="81">
        <f t="shared" si="17"/>
        <v>14.080645161290324</v>
      </c>
      <c r="L235" s="142">
        <v>2</v>
      </c>
      <c r="M235" s="140"/>
      <c r="N235" s="141">
        <f t="shared" si="18"/>
        <v>1</v>
      </c>
      <c r="O235" s="141"/>
      <c r="P235" s="141"/>
      <c r="Q235" s="81">
        <f t="shared" si="19"/>
        <v>18</v>
      </c>
    </row>
    <row r="236" spans="5:17" s="16" customFormat="1" ht="13" hidden="1" x14ac:dyDescent="0.3">
      <c r="E236" s="138">
        <v>35866</v>
      </c>
      <c r="F236" s="16">
        <v>71</v>
      </c>
      <c r="G236" s="16">
        <v>1998</v>
      </c>
      <c r="H236" s="139">
        <f t="shared" si="15"/>
        <v>0</v>
      </c>
      <c r="I236" s="140">
        <v>6.0354838709677416</v>
      </c>
      <c r="J236" s="141">
        <f t="shared" si="16"/>
        <v>1</v>
      </c>
      <c r="K236" s="81">
        <f t="shared" si="17"/>
        <v>13.964516129032258</v>
      </c>
      <c r="L236" s="142">
        <v>4.0999999999999996</v>
      </c>
      <c r="M236" s="140"/>
      <c r="N236" s="141">
        <f t="shared" si="18"/>
        <v>1</v>
      </c>
      <c r="O236" s="141"/>
      <c r="P236" s="141"/>
      <c r="Q236" s="81">
        <f t="shared" si="19"/>
        <v>15.9</v>
      </c>
    </row>
    <row r="237" spans="5:17" s="16" customFormat="1" ht="13" hidden="1" x14ac:dyDescent="0.3">
      <c r="E237" s="138">
        <v>35867</v>
      </c>
      <c r="F237" s="16">
        <v>72</v>
      </c>
      <c r="G237" s="16">
        <v>1998</v>
      </c>
      <c r="H237" s="139">
        <f t="shared" si="15"/>
        <v>0</v>
      </c>
      <c r="I237" s="140">
        <v>6.1516129032258053</v>
      </c>
      <c r="J237" s="141">
        <f t="shared" si="16"/>
        <v>1</v>
      </c>
      <c r="K237" s="81">
        <f t="shared" si="17"/>
        <v>13.848387096774195</v>
      </c>
      <c r="L237" s="142">
        <v>4.0999999999999996</v>
      </c>
      <c r="M237" s="140"/>
      <c r="N237" s="141">
        <f t="shared" si="18"/>
        <v>1</v>
      </c>
      <c r="O237" s="141"/>
      <c r="P237" s="141"/>
      <c r="Q237" s="81">
        <f t="shared" si="19"/>
        <v>15.9</v>
      </c>
    </row>
    <row r="238" spans="5:17" s="16" customFormat="1" ht="13" hidden="1" x14ac:dyDescent="0.3">
      <c r="E238" s="138">
        <v>35868</v>
      </c>
      <c r="F238" s="16">
        <v>73</v>
      </c>
      <c r="G238" s="16">
        <v>1998</v>
      </c>
      <c r="H238" s="139">
        <f t="shared" si="15"/>
        <v>0</v>
      </c>
      <c r="I238" s="140">
        <v>6.2677419354838708</v>
      </c>
      <c r="J238" s="141">
        <f t="shared" si="16"/>
        <v>1</v>
      </c>
      <c r="K238" s="81">
        <f t="shared" si="17"/>
        <v>13.732258064516129</v>
      </c>
      <c r="L238" s="142">
        <v>3.9</v>
      </c>
      <c r="M238" s="140"/>
      <c r="N238" s="141">
        <f t="shared" si="18"/>
        <v>1</v>
      </c>
      <c r="O238" s="141"/>
      <c r="P238" s="141"/>
      <c r="Q238" s="81">
        <f t="shared" si="19"/>
        <v>16.100000000000001</v>
      </c>
    </row>
    <row r="239" spans="5:17" s="16" customFormat="1" ht="13" hidden="1" x14ac:dyDescent="0.3">
      <c r="E239" s="138">
        <v>35869</v>
      </c>
      <c r="F239" s="16">
        <v>74</v>
      </c>
      <c r="G239" s="16">
        <v>1998</v>
      </c>
      <c r="H239" s="139">
        <f t="shared" si="15"/>
        <v>0</v>
      </c>
      <c r="I239" s="140">
        <v>6.3838709677419345</v>
      </c>
      <c r="J239" s="141">
        <f t="shared" si="16"/>
        <v>1</v>
      </c>
      <c r="K239" s="81">
        <f t="shared" si="17"/>
        <v>13.616129032258065</v>
      </c>
      <c r="L239" s="142">
        <v>7.3</v>
      </c>
      <c r="M239" s="140"/>
      <c r="N239" s="141">
        <f t="shared" si="18"/>
        <v>1</v>
      </c>
      <c r="O239" s="141"/>
      <c r="P239" s="141"/>
      <c r="Q239" s="81">
        <f t="shared" si="19"/>
        <v>12.7</v>
      </c>
    </row>
    <row r="240" spans="5:17" s="16" customFormat="1" ht="13" hidden="1" x14ac:dyDescent="0.3">
      <c r="E240" s="138">
        <v>35870</v>
      </c>
      <c r="F240" s="16">
        <v>75</v>
      </c>
      <c r="G240" s="16">
        <v>1998</v>
      </c>
      <c r="H240" s="139">
        <f t="shared" si="15"/>
        <v>0</v>
      </c>
      <c r="I240" s="140">
        <v>6.5</v>
      </c>
      <c r="J240" s="141">
        <f t="shared" si="16"/>
        <v>1</v>
      </c>
      <c r="K240" s="81">
        <f t="shared" si="17"/>
        <v>13.5</v>
      </c>
      <c r="L240" s="142">
        <v>8</v>
      </c>
      <c r="M240" s="140"/>
      <c r="N240" s="141">
        <f t="shared" si="18"/>
        <v>1</v>
      </c>
      <c r="O240" s="141"/>
      <c r="P240" s="141"/>
      <c r="Q240" s="81">
        <f t="shared" si="19"/>
        <v>12</v>
      </c>
    </row>
    <row r="241" spans="5:17" s="16" customFormat="1" ht="13" hidden="1" x14ac:dyDescent="0.3">
      <c r="E241" s="138">
        <v>35871</v>
      </c>
      <c r="F241" s="16">
        <v>76</v>
      </c>
      <c r="G241" s="16">
        <v>1998</v>
      </c>
      <c r="H241" s="139">
        <f t="shared" si="15"/>
        <v>0</v>
      </c>
      <c r="I241" s="140">
        <v>6.5966666666666667</v>
      </c>
      <c r="J241" s="141">
        <f t="shared" si="16"/>
        <v>1</v>
      </c>
      <c r="K241" s="81">
        <f t="shared" si="17"/>
        <v>13.403333333333332</v>
      </c>
      <c r="L241" s="142">
        <v>7.4</v>
      </c>
      <c r="M241" s="140"/>
      <c r="N241" s="141">
        <f t="shared" si="18"/>
        <v>1</v>
      </c>
      <c r="O241" s="141"/>
      <c r="P241" s="141"/>
      <c r="Q241" s="81">
        <f t="shared" si="19"/>
        <v>12.6</v>
      </c>
    </row>
    <row r="242" spans="5:17" s="16" customFormat="1" ht="13" hidden="1" x14ac:dyDescent="0.3">
      <c r="E242" s="138">
        <v>35872</v>
      </c>
      <c r="F242" s="16">
        <v>77</v>
      </c>
      <c r="G242" s="16">
        <v>1998</v>
      </c>
      <c r="H242" s="139">
        <f t="shared" si="15"/>
        <v>0</v>
      </c>
      <c r="I242" s="140">
        <v>6.6933333333333334</v>
      </c>
      <c r="J242" s="141">
        <f t="shared" si="16"/>
        <v>1</v>
      </c>
      <c r="K242" s="81">
        <f t="shared" si="17"/>
        <v>13.306666666666667</v>
      </c>
      <c r="L242" s="142">
        <v>7.6</v>
      </c>
      <c r="M242" s="140"/>
      <c r="N242" s="141">
        <f t="shared" si="18"/>
        <v>1</v>
      </c>
      <c r="O242" s="141"/>
      <c r="P242" s="141"/>
      <c r="Q242" s="81">
        <f t="shared" si="19"/>
        <v>12.4</v>
      </c>
    </row>
    <row r="243" spans="5:17" s="16" customFormat="1" ht="13" hidden="1" x14ac:dyDescent="0.3">
      <c r="E243" s="138">
        <v>35873</v>
      </c>
      <c r="F243" s="16">
        <v>78</v>
      </c>
      <c r="G243" s="16">
        <v>1998</v>
      </c>
      <c r="H243" s="139">
        <f t="shared" si="15"/>
        <v>0</v>
      </c>
      <c r="I243" s="140">
        <v>6.79</v>
      </c>
      <c r="J243" s="141">
        <f t="shared" si="16"/>
        <v>1</v>
      </c>
      <c r="K243" s="81">
        <f t="shared" si="17"/>
        <v>13.21</v>
      </c>
      <c r="L243" s="142">
        <v>6.9</v>
      </c>
      <c r="M243" s="140"/>
      <c r="N243" s="141">
        <f t="shared" si="18"/>
        <v>1</v>
      </c>
      <c r="O243" s="141"/>
      <c r="P243" s="141"/>
      <c r="Q243" s="81">
        <f t="shared" si="19"/>
        <v>13.1</v>
      </c>
    </row>
    <row r="244" spans="5:17" s="16" customFormat="1" ht="13" hidden="1" x14ac:dyDescent="0.3">
      <c r="E244" s="138">
        <v>35874</v>
      </c>
      <c r="F244" s="16">
        <v>79</v>
      </c>
      <c r="G244" s="16">
        <v>1998</v>
      </c>
      <c r="H244" s="139">
        <f t="shared" si="15"/>
        <v>0</v>
      </c>
      <c r="I244" s="140">
        <v>6.8866666666666667</v>
      </c>
      <c r="J244" s="141">
        <f t="shared" si="16"/>
        <v>1</v>
      </c>
      <c r="K244" s="81">
        <f t="shared" si="17"/>
        <v>13.113333333333333</v>
      </c>
      <c r="L244" s="142">
        <v>6.6</v>
      </c>
      <c r="M244" s="140"/>
      <c r="N244" s="141">
        <f t="shared" si="18"/>
        <v>1</v>
      </c>
      <c r="O244" s="141"/>
      <c r="P244" s="141"/>
      <c r="Q244" s="81">
        <f t="shared" si="19"/>
        <v>13.4</v>
      </c>
    </row>
    <row r="245" spans="5:17" s="16" customFormat="1" ht="13" hidden="1" x14ac:dyDescent="0.3">
      <c r="E245" s="138">
        <v>35875</v>
      </c>
      <c r="F245" s="16">
        <v>80</v>
      </c>
      <c r="G245" s="16">
        <v>1998</v>
      </c>
      <c r="H245" s="139">
        <f t="shared" si="15"/>
        <v>0</v>
      </c>
      <c r="I245" s="140">
        <v>6.9833333333333334</v>
      </c>
      <c r="J245" s="141">
        <f t="shared" si="16"/>
        <v>1</v>
      </c>
      <c r="K245" s="81">
        <f t="shared" si="17"/>
        <v>13.016666666666666</v>
      </c>
      <c r="L245" s="142">
        <v>7.3</v>
      </c>
      <c r="M245" s="140"/>
      <c r="N245" s="141">
        <f t="shared" si="18"/>
        <v>1</v>
      </c>
      <c r="O245" s="141"/>
      <c r="P245" s="141"/>
      <c r="Q245" s="81">
        <f t="shared" si="19"/>
        <v>12.7</v>
      </c>
    </row>
    <row r="246" spans="5:17" s="16" customFormat="1" ht="13" hidden="1" x14ac:dyDescent="0.3">
      <c r="E246" s="138">
        <v>35876</v>
      </c>
      <c r="F246" s="16">
        <v>81</v>
      </c>
      <c r="G246" s="16">
        <v>1998</v>
      </c>
      <c r="H246" s="139">
        <f t="shared" si="15"/>
        <v>0</v>
      </c>
      <c r="I246" s="140">
        <v>7.08</v>
      </c>
      <c r="J246" s="141">
        <f t="shared" si="16"/>
        <v>1</v>
      </c>
      <c r="K246" s="81">
        <f t="shared" si="17"/>
        <v>12.92</v>
      </c>
      <c r="L246" s="142">
        <v>5</v>
      </c>
      <c r="M246" s="140"/>
      <c r="N246" s="141">
        <f t="shared" si="18"/>
        <v>1</v>
      </c>
      <c r="O246" s="141"/>
      <c r="P246" s="141"/>
      <c r="Q246" s="81">
        <f t="shared" si="19"/>
        <v>15</v>
      </c>
    </row>
    <row r="247" spans="5:17" s="16" customFormat="1" ht="13" hidden="1" x14ac:dyDescent="0.3">
      <c r="E247" s="138">
        <v>35877</v>
      </c>
      <c r="F247" s="16">
        <v>82</v>
      </c>
      <c r="G247" s="16">
        <v>1998</v>
      </c>
      <c r="H247" s="139">
        <f t="shared" si="15"/>
        <v>0</v>
      </c>
      <c r="I247" s="140">
        <v>7.1766666666666667</v>
      </c>
      <c r="J247" s="141">
        <f t="shared" si="16"/>
        <v>1</v>
      </c>
      <c r="K247" s="81">
        <f t="shared" si="17"/>
        <v>12.823333333333334</v>
      </c>
      <c r="L247" s="142">
        <v>4.0999999999999996</v>
      </c>
      <c r="M247" s="140"/>
      <c r="N247" s="141">
        <f t="shared" si="18"/>
        <v>1</v>
      </c>
      <c r="O247" s="141"/>
      <c r="P247" s="141"/>
      <c r="Q247" s="81">
        <f t="shared" si="19"/>
        <v>15.9</v>
      </c>
    </row>
    <row r="248" spans="5:17" s="16" customFormat="1" ht="13" hidden="1" x14ac:dyDescent="0.3">
      <c r="E248" s="138">
        <v>35878</v>
      </c>
      <c r="F248" s="16">
        <v>83</v>
      </c>
      <c r="G248" s="16">
        <v>1998</v>
      </c>
      <c r="H248" s="139">
        <f t="shared" si="15"/>
        <v>0</v>
      </c>
      <c r="I248" s="140">
        <v>7.2733333333333325</v>
      </c>
      <c r="J248" s="141">
        <f t="shared" si="16"/>
        <v>1</v>
      </c>
      <c r="K248" s="81">
        <f t="shared" si="17"/>
        <v>12.726666666666667</v>
      </c>
      <c r="L248" s="142">
        <v>2.5</v>
      </c>
      <c r="M248" s="140"/>
      <c r="N248" s="141">
        <f t="shared" si="18"/>
        <v>1</v>
      </c>
      <c r="O248" s="141"/>
      <c r="P248" s="141"/>
      <c r="Q248" s="81">
        <f t="shared" si="19"/>
        <v>17.5</v>
      </c>
    </row>
    <row r="249" spans="5:17" s="16" customFormat="1" ht="13" hidden="1" x14ac:dyDescent="0.3">
      <c r="E249" s="138">
        <v>35879</v>
      </c>
      <c r="F249" s="16">
        <v>84</v>
      </c>
      <c r="G249" s="16">
        <v>1998</v>
      </c>
      <c r="H249" s="139">
        <f t="shared" si="15"/>
        <v>0</v>
      </c>
      <c r="I249" s="140">
        <v>7.37</v>
      </c>
      <c r="J249" s="141">
        <f t="shared" si="16"/>
        <v>1</v>
      </c>
      <c r="K249" s="81">
        <f t="shared" si="17"/>
        <v>12.629999999999999</v>
      </c>
      <c r="L249" s="142">
        <v>3</v>
      </c>
      <c r="M249" s="140"/>
      <c r="N249" s="141">
        <f t="shared" si="18"/>
        <v>1</v>
      </c>
      <c r="O249" s="141"/>
      <c r="P249" s="141"/>
      <c r="Q249" s="81">
        <f t="shared" si="19"/>
        <v>17</v>
      </c>
    </row>
    <row r="250" spans="5:17" s="16" customFormat="1" ht="13" hidden="1" x14ac:dyDescent="0.3">
      <c r="E250" s="138">
        <v>35880</v>
      </c>
      <c r="F250" s="16">
        <v>85</v>
      </c>
      <c r="G250" s="16">
        <v>1998</v>
      </c>
      <c r="H250" s="139">
        <f t="shared" si="15"/>
        <v>0</v>
      </c>
      <c r="I250" s="140">
        <v>7.4666666666666677</v>
      </c>
      <c r="J250" s="141">
        <f t="shared" si="16"/>
        <v>1</v>
      </c>
      <c r="K250" s="81">
        <f t="shared" si="17"/>
        <v>12.533333333333331</v>
      </c>
      <c r="L250" s="142">
        <v>4.4000000000000004</v>
      </c>
      <c r="M250" s="140"/>
      <c r="N250" s="141">
        <f t="shared" si="18"/>
        <v>1</v>
      </c>
      <c r="O250" s="141"/>
      <c r="P250" s="141"/>
      <c r="Q250" s="81">
        <f t="shared" si="19"/>
        <v>15.6</v>
      </c>
    </row>
    <row r="251" spans="5:17" s="16" customFormat="1" ht="13" hidden="1" x14ac:dyDescent="0.3">
      <c r="E251" s="138">
        <v>35881</v>
      </c>
      <c r="F251" s="16">
        <v>86</v>
      </c>
      <c r="G251" s="16">
        <v>1998</v>
      </c>
      <c r="H251" s="139">
        <f t="shared" si="15"/>
        <v>0</v>
      </c>
      <c r="I251" s="140">
        <v>7.5633333333333335</v>
      </c>
      <c r="J251" s="141">
        <f t="shared" si="16"/>
        <v>1</v>
      </c>
      <c r="K251" s="81">
        <f t="shared" si="17"/>
        <v>12.436666666666667</v>
      </c>
      <c r="L251" s="142">
        <v>8.6</v>
      </c>
      <c r="M251" s="140"/>
      <c r="N251" s="141">
        <f t="shared" si="18"/>
        <v>1</v>
      </c>
      <c r="O251" s="141"/>
      <c r="P251" s="141"/>
      <c r="Q251" s="81">
        <f t="shared" si="19"/>
        <v>11.4</v>
      </c>
    </row>
    <row r="252" spans="5:17" s="16" customFormat="1" ht="13" hidden="1" x14ac:dyDescent="0.3">
      <c r="E252" s="138">
        <v>35882</v>
      </c>
      <c r="F252" s="16">
        <v>87</v>
      </c>
      <c r="G252" s="16">
        <v>1998</v>
      </c>
      <c r="H252" s="139">
        <f t="shared" si="15"/>
        <v>0</v>
      </c>
      <c r="I252" s="140">
        <v>7.66</v>
      </c>
      <c r="J252" s="141">
        <f t="shared" si="16"/>
        <v>1</v>
      </c>
      <c r="K252" s="81">
        <f t="shared" si="17"/>
        <v>12.34</v>
      </c>
      <c r="L252" s="142">
        <v>9.6</v>
      </c>
      <c r="M252" s="140"/>
      <c r="N252" s="141">
        <f t="shared" si="18"/>
        <v>1</v>
      </c>
      <c r="O252" s="141"/>
      <c r="P252" s="141"/>
      <c r="Q252" s="81">
        <f t="shared" si="19"/>
        <v>10.4</v>
      </c>
    </row>
    <row r="253" spans="5:17" s="16" customFormat="1" ht="13" hidden="1" x14ac:dyDescent="0.3">
      <c r="E253" s="138">
        <v>35883</v>
      </c>
      <c r="F253" s="16">
        <v>88</v>
      </c>
      <c r="G253" s="16">
        <v>1998</v>
      </c>
      <c r="H253" s="139">
        <f t="shared" si="15"/>
        <v>0</v>
      </c>
      <c r="I253" s="140">
        <v>7.7566666666666668</v>
      </c>
      <c r="J253" s="141">
        <f t="shared" si="16"/>
        <v>1</v>
      </c>
      <c r="K253" s="81">
        <f t="shared" si="17"/>
        <v>12.243333333333332</v>
      </c>
      <c r="L253" s="142">
        <v>11.6</v>
      </c>
      <c r="M253" s="140"/>
      <c r="N253" s="141">
        <f t="shared" si="18"/>
        <v>1</v>
      </c>
      <c r="O253" s="141"/>
      <c r="P253" s="141"/>
      <c r="Q253" s="81">
        <f t="shared" si="19"/>
        <v>8.4</v>
      </c>
    </row>
    <row r="254" spans="5:17" s="16" customFormat="1" ht="13" hidden="1" x14ac:dyDescent="0.3">
      <c r="E254" s="138">
        <v>35884</v>
      </c>
      <c r="F254" s="16">
        <v>89</v>
      </c>
      <c r="G254" s="16">
        <v>1998</v>
      </c>
      <c r="H254" s="139">
        <f t="shared" si="15"/>
        <v>0</v>
      </c>
      <c r="I254" s="140">
        <v>7.8533333333333344</v>
      </c>
      <c r="J254" s="141">
        <f t="shared" si="16"/>
        <v>1</v>
      </c>
      <c r="K254" s="81">
        <f t="shared" si="17"/>
        <v>12.146666666666665</v>
      </c>
      <c r="L254" s="142">
        <v>12.7</v>
      </c>
      <c r="M254" s="140"/>
      <c r="N254" s="141">
        <f t="shared" si="18"/>
        <v>1</v>
      </c>
      <c r="O254" s="141"/>
      <c r="P254" s="141"/>
      <c r="Q254" s="81">
        <f t="shared" si="19"/>
        <v>7.3000000000000007</v>
      </c>
    </row>
    <row r="255" spans="5:17" s="16" customFormat="1" ht="13" hidden="1" x14ac:dyDescent="0.3">
      <c r="E255" s="138">
        <v>35885</v>
      </c>
      <c r="F255" s="16">
        <v>90</v>
      </c>
      <c r="G255" s="16">
        <v>1998</v>
      </c>
      <c r="H255" s="139">
        <f t="shared" si="15"/>
        <v>0</v>
      </c>
      <c r="I255" s="140">
        <v>7.95</v>
      </c>
      <c r="J255" s="141">
        <f t="shared" si="16"/>
        <v>1</v>
      </c>
      <c r="K255" s="81">
        <f t="shared" si="17"/>
        <v>12.05</v>
      </c>
      <c r="L255" s="142">
        <v>13.7</v>
      </c>
      <c r="M255" s="140"/>
      <c r="N255" s="141">
        <f t="shared" si="18"/>
        <v>1</v>
      </c>
      <c r="O255" s="141"/>
      <c r="P255" s="141"/>
      <c r="Q255" s="81">
        <f t="shared" si="19"/>
        <v>6.3000000000000007</v>
      </c>
    </row>
    <row r="256" spans="5:17" s="16" customFormat="1" ht="13" hidden="1" x14ac:dyDescent="0.3">
      <c r="E256" s="138">
        <v>35886</v>
      </c>
      <c r="F256" s="16">
        <v>91</v>
      </c>
      <c r="G256" s="16">
        <v>1998</v>
      </c>
      <c r="H256" s="139">
        <f t="shared" si="15"/>
        <v>0</v>
      </c>
      <c r="I256" s="140">
        <v>8.0466666666666669</v>
      </c>
      <c r="J256" s="141">
        <f t="shared" si="16"/>
        <v>1</v>
      </c>
      <c r="K256" s="81">
        <f t="shared" si="17"/>
        <v>11.953333333333333</v>
      </c>
      <c r="L256" s="142">
        <v>12.7</v>
      </c>
      <c r="M256" s="140"/>
      <c r="N256" s="141">
        <f t="shared" si="18"/>
        <v>1</v>
      </c>
      <c r="O256" s="141"/>
      <c r="P256" s="141"/>
      <c r="Q256" s="81">
        <f t="shared" si="19"/>
        <v>7.3000000000000007</v>
      </c>
    </row>
    <row r="257" spans="5:17" s="16" customFormat="1" ht="13" hidden="1" x14ac:dyDescent="0.3">
      <c r="E257" s="138">
        <v>35887</v>
      </c>
      <c r="F257" s="16">
        <v>92</v>
      </c>
      <c r="G257" s="16">
        <v>1998</v>
      </c>
      <c r="H257" s="139">
        <f t="shared" si="15"/>
        <v>0</v>
      </c>
      <c r="I257" s="140">
        <v>8.1433333333333344</v>
      </c>
      <c r="J257" s="141">
        <f t="shared" si="16"/>
        <v>1</v>
      </c>
      <c r="K257" s="81">
        <f t="shared" si="17"/>
        <v>11.856666666666666</v>
      </c>
      <c r="L257" s="142">
        <v>11</v>
      </c>
      <c r="M257" s="140"/>
      <c r="N257" s="141">
        <f t="shared" si="18"/>
        <v>1</v>
      </c>
      <c r="O257" s="141"/>
      <c r="P257" s="141"/>
      <c r="Q257" s="81">
        <f t="shared" si="19"/>
        <v>9</v>
      </c>
    </row>
    <row r="258" spans="5:17" s="16" customFormat="1" ht="13" hidden="1" x14ac:dyDescent="0.3">
      <c r="E258" s="138">
        <v>35888</v>
      </c>
      <c r="F258" s="16">
        <v>93</v>
      </c>
      <c r="G258" s="16">
        <v>1998</v>
      </c>
      <c r="H258" s="139">
        <f t="shared" si="15"/>
        <v>0</v>
      </c>
      <c r="I258" s="140">
        <v>8.24</v>
      </c>
      <c r="J258" s="141">
        <f t="shared" si="16"/>
        <v>1</v>
      </c>
      <c r="K258" s="81">
        <f t="shared" si="17"/>
        <v>11.76</v>
      </c>
      <c r="L258" s="142">
        <v>16.100000000000001</v>
      </c>
      <c r="M258" s="140"/>
      <c r="N258" s="141">
        <f t="shared" si="18"/>
        <v>0</v>
      </c>
      <c r="O258" s="141"/>
      <c r="P258" s="141"/>
      <c r="Q258" s="81">
        <f t="shared" si="19"/>
        <v>0</v>
      </c>
    </row>
    <row r="259" spans="5:17" s="16" customFormat="1" ht="13" hidden="1" x14ac:dyDescent="0.3">
      <c r="E259" s="138">
        <v>35889</v>
      </c>
      <c r="F259" s="16">
        <v>94</v>
      </c>
      <c r="G259" s="16">
        <v>1998</v>
      </c>
      <c r="H259" s="139">
        <f t="shared" si="15"/>
        <v>0</v>
      </c>
      <c r="I259" s="140">
        <v>8.336666666666666</v>
      </c>
      <c r="J259" s="141">
        <f t="shared" si="16"/>
        <v>1</v>
      </c>
      <c r="K259" s="81">
        <f t="shared" si="17"/>
        <v>11.663333333333334</v>
      </c>
      <c r="L259" s="142">
        <v>7.5</v>
      </c>
      <c r="M259" s="140"/>
      <c r="N259" s="141">
        <f t="shared" si="18"/>
        <v>1</v>
      </c>
      <c r="O259" s="141"/>
      <c r="P259" s="141"/>
      <c r="Q259" s="81">
        <f t="shared" si="19"/>
        <v>12.5</v>
      </c>
    </row>
    <row r="260" spans="5:17" s="16" customFormat="1" ht="13" hidden="1" x14ac:dyDescent="0.3">
      <c r="E260" s="138">
        <v>35890</v>
      </c>
      <c r="F260" s="16">
        <v>95</v>
      </c>
      <c r="G260" s="16">
        <v>1998</v>
      </c>
      <c r="H260" s="139">
        <f t="shared" si="15"/>
        <v>0</v>
      </c>
      <c r="I260" s="140">
        <v>8.4333333333333336</v>
      </c>
      <c r="J260" s="141">
        <f t="shared" si="16"/>
        <v>1</v>
      </c>
      <c r="K260" s="81">
        <f t="shared" si="17"/>
        <v>11.566666666666666</v>
      </c>
      <c r="L260" s="142">
        <v>8</v>
      </c>
      <c r="M260" s="140"/>
      <c r="N260" s="141">
        <f t="shared" si="18"/>
        <v>1</v>
      </c>
      <c r="O260" s="141"/>
      <c r="P260" s="141"/>
      <c r="Q260" s="81">
        <f t="shared" si="19"/>
        <v>12</v>
      </c>
    </row>
    <row r="261" spans="5:17" s="16" customFormat="1" ht="13" hidden="1" x14ac:dyDescent="0.3">
      <c r="E261" s="138">
        <v>35891</v>
      </c>
      <c r="F261" s="16">
        <v>96</v>
      </c>
      <c r="G261" s="16">
        <v>1998</v>
      </c>
      <c r="H261" s="139">
        <f t="shared" si="15"/>
        <v>0</v>
      </c>
      <c r="I261" s="140">
        <v>8.5299999999999994</v>
      </c>
      <c r="J261" s="141">
        <f t="shared" si="16"/>
        <v>1</v>
      </c>
      <c r="K261" s="81">
        <f t="shared" si="17"/>
        <v>11.47</v>
      </c>
      <c r="L261" s="142">
        <v>11.1</v>
      </c>
      <c r="M261" s="140"/>
      <c r="N261" s="141">
        <f t="shared" si="18"/>
        <v>1</v>
      </c>
      <c r="O261" s="141"/>
      <c r="P261" s="141"/>
      <c r="Q261" s="81">
        <f t="shared" si="19"/>
        <v>8.9</v>
      </c>
    </row>
    <row r="262" spans="5:17" s="16" customFormat="1" ht="13" hidden="1" x14ac:dyDescent="0.3">
      <c r="E262" s="138">
        <v>35892</v>
      </c>
      <c r="F262" s="16">
        <v>97</v>
      </c>
      <c r="G262" s="16">
        <v>1998</v>
      </c>
      <c r="H262" s="139">
        <f t="shared" si="15"/>
        <v>0</v>
      </c>
      <c r="I262" s="140">
        <v>8.6266666666666687</v>
      </c>
      <c r="J262" s="141">
        <f t="shared" si="16"/>
        <v>1</v>
      </c>
      <c r="K262" s="81">
        <f t="shared" si="17"/>
        <v>11.373333333333331</v>
      </c>
      <c r="L262" s="142">
        <v>8.5</v>
      </c>
      <c r="M262" s="140"/>
      <c r="N262" s="141">
        <f t="shared" si="18"/>
        <v>1</v>
      </c>
      <c r="O262" s="141"/>
      <c r="P262" s="141"/>
      <c r="Q262" s="81">
        <f t="shared" si="19"/>
        <v>11.5</v>
      </c>
    </row>
    <row r="263" spans="5:17" s="16" customFormat="1" ht="13" hidden="1" x14ac:dyDescent="0.3">
      <c r="E263" s="138">
        <v>35893</v>
      </c>
      <c r="F263" s="16">
        <v>98</v>
      </c>
      <c r="G263" s="16">
        <v>1998</v>
      </c>
      <c r="H263" s="139">
        <f t="shared" si="15"/>
        <v>0</v>
      </c>
      <c r="I263" s="140">
        <v>8.7233333333333327</v>
      </c>
      <c r="J263" s="141">
        <f t="shared" si="16"/>
        <v>1</v>
      </c>
      <c r="K263" s="81">
        <f t="shared" si="17"/>
        <v>11.276666666666667</v>
      </c>
      <c r="L263" s="142">
        <v>9.8000000000000007</v>
      </c>
      <c r="M263" s="140"/>
      <c r="N263" s="141">
        <f t="shared" si="18"/>
        <v>1</v>
      </c>
      <c r="O263" s="141"/>
      <c r="P263" s="141"/>
      <c r="Q263" s="81">
        <f t="shared" si="19"/>
        <v>10.199999999999999</v>
      </c>
    </row>
    <row r="264" spans="5:17" s="16" customFormat="1" ht="13" hidden="1" x14ac:dyDescent="0.3">
      <c r="E264" s="138">
        <v>35894</v>
      </c>
      <c r="F264" s="16">
        <v>99</v>
      </c>
      <c r="G264" s="16">
        <v>1998</v>
      </c>
      <c r="H264" s="139">
        <f t="shared" si="15"/>
        <v>0</v>
      </c>
      <c r="I264" s="140">
        <v>8.82</v>
      </c>
      <c r="J264" s="141">
        <f t="shared" si="16"/>
        <v>1</v>
      </c>
      <c r="K264" s="81">
        <f t="shared" si="17"/>
        <v>11.18</v>
      </c>
      <c r="L264" s="142">
        <v>10</v>
      </c>
      <c r="M264" s="140"/>
      <c r="N264" s="141">
        <f t="shared" si="18"/>
        <v>1</v>
      </c>
      <c r="O264" s="141"/>
      <c r="P264" s="141"/>
      <c r="Q264" s="81">
        <f t="shared" si="19"/>
        <v>10</v>
      </c>
    </row>
    <row r="265" spans="5:17" s="16" customFormat="1" ht="13" hidden="1" x14ac:dyDescent="0.3">
      <c r="E265" s="138">
        <v>35895</v>
      </c>
      <c r="F265" s="16">
        <v>100</v>
      </c>
      <c r="G265" s="16">
        <v>1998</v>
      </c>
      <c r="H265" s="139">
        <f t="shared" si="15"/>
        <v>0</v>
      </c>
      <c r="I265" s="140">
        <v>8.9166666666666679</v>
      </c>
      <c r="J265" s="141">
        <f t="shared" si="16"/>
        <v>1</v>
      </c>
      <c r="K265" s="81">
        <f t="shared" si="17"/>
        <v>11.083333333333332</v>
      </c>
      <c r="L265" s="142">
        <v>5.7</v>
      </c>
      <c r="M265" s="140"/>
      <c r="N265" s="141">
        <f t="shared" si="18"/>
        <v>1</v>
      </c>
      <c r="O265" s="141"/>
      <c r="P265" s="141"/>
      <c r="Q265" s="81">
        <f t="shared" si="19"/>
        <v>14.3</v>
      </c>
    </row>
    <row r="266" spans="5:17" s="16" customFormat="1" ht="13" hidden="1" x14ac:dyDescent="0.3">
      <c r="E266" s="138">
        <v>35896</v>
      </c>
      <c r="F266" s="16">
        <v>101</v>
      </c>
      <c r="G266" s="16">
        <v>1998</v>
      </c>
      <c r="H266" s="139">
        <f t="shared" si="15"/>
        <v>0</v>
      </c>
      <c r="I266" s="140">
        <v>9.0133333333333354</v>
      </c>
      <c r="J266" s="141">
        <f t="shared" si="16"/>
        <v>1</v>
      </c>
      <c r="K266" s="81">
        <f t="shared" si="17"/>
        <v>10.986666666666665</v>
      </c>
      <c r="L266" s="142">
        <v>4.7</v>
      </c>
      <c r="M266" s="140"/>
      <c r="N266" s="141">
        <f t="shared" si="18"/>
        <v>1</v>
      </c>
      <c r="O266" s="141"/>
      <c r="P266" s="141"/>
      <c r="Q266" s="81">
        <f t="shared" si="19"/>
        <v>15.3</v>
      </c>
    </row>
    <row r="267" spans="5:17" s="16" customFormat="1" ht="13" hidden="1" x14ac:dyDescent="0.3">
      <c r="E267" s="138">
        <v>35897</v>
      </c>
      <c r="F267" s="16">
        <v>102</v>
      </c>
      <c r="G267" s="16">
        <v>1998</v>
      </c>
      <c r="H267" s="139">
        <f t="shared" si="15"/>
        <v>0</v>
      </c>
      <c r="I267" s="140">
        <v>9.11</v>
      </c>
      <c r="J267" s="141">
        <f t="shared" si="16"/>
        <v>1</v>
      </c>
      <c r="K267" s="81">
        <f t="shared" si="17"/>
        <v>10.89</v>
      </c>
      <c r="L267" s="142">
        <v>4.8</v>
      </c>
      <c r="M267" s="140"/>
      <c r="N267" s="141">
        <f t="shared" si="18"/>
        <v>1</v>
      </c>
      <c r="O267" s="141"/>
      <c r="P267" s="141"/>
      <c r="Q267" s="81">
        <f t="shared" si="19"/>
        <v>15.2</v>
      </c>
    </row>
    <row r="268" spans="5:17" s="16" customFormat="1" ht="13" hidden="1" x14ac:dyDescent="0.3">
      <c r="E268" s="138">
        <v>35898</v>
      </c>
      <c r="F268" s="16">
        <v>103</v>
      </c>
      <c r="G268" s="16">
        <v>1998</v>
      </c>
      <c r="H268" s="139">
        <f t="shared" si="15"/>
        <v>0</v>
      </c>
      <c r="I268" s="140">
        <v>9.206666666666667</v>
      </c>
      <c r="J268" s="141">
        <f t="shared" si="16"/>
        <v>1</v>
      </c>
      <c r="K268" s="81">
        <f t="shared" si="17"/>
        <v>10.793333333333333</v>
      </c>
      <c r="L268" s="142">
        <v>2.4</v>
      </c>
      <c r="M268" s="140"/>
      <c r="N268" s="141">
        <f t="shared" si="18"/>
        <v>1</v>
      </c>
      <c r="O268" s="141"/>
      <c r="P268" s="141"/>
      <c r="Q268" s="81">
        <f t="shared" si="19"/>
        <v>17.600000000000001</v>
      </c>
    </row>
    <row r="269" spans="5:17" s="16" customFormat="1" ht="13" hidden="1" x14ac:dyDescent="0.3">
      <c r="E269" s="138">
        <v>35899</v>
      </c>
      <c r="F269" s="16">
        <v>104</v>
      </c>
      <c r="G269" s="16">
        <v>1998</v>
      </c>
      <c r="H269" s="139">
        <f t="shared" si="15"/>
        <v>0</v>
      </c>
      <c r="I269" s="140">
        <v>9.3033333333333346</v>
      </c>
      <c r="J269" s="141">
        <f t="shared" si="16"/>
        <v>1</v>
      </c>
      <c r="K269" s="81">
        <f t="shared" si="17"/>
        <v>10.696666666666665</v>
      </c>
      <c r="L269" s="142">
        <v>3.7</v>
      </c>
      <c r="M269" s="140"/>
      <c r="N269" s="141">
        <f t="shared" si="18"/>
        <v>1</v>
      </c>
      <c r="O269" s="141"/>
      <c r="P269" s="141"/>
      <c r="Q269" s="81">
        <f t="shared" si="19"/>
        <v>16.3</v>
      </c>
    </row>
    <row r="270" spans="5:17" s="16" customFormat="1" ht="13" hidden="1" x14ac:dyDescent="0.3">
      <c r="E270" s="138">
        <v>35900</v>
      </c>
      <c r="F270" s="16">
        <v>105</v>
      </c>
      <c r="G270" s="16">
        <v>1998</v>
      </c>
      <c r="H270" s="139">
        <f t="shared" si="15"/>
        <v>0</v>
      </c>
      <c r="I270" s="140">
        <v>9.4</v>
      </c>
      <c r="J270" s="141">
        <f t="shared" si="16"/>
        <v>1</v>
      </c>
      <c r="K270" s="81">
        <f t="shared" si="17"/>
        <v>10.6</v>
      </c>
      <c r="L270" s="142">
        <v>5.9</v>
      </c>
      <c r="M270" s="140"/>
      <c r="N270" s="141">
        <f t="shared" si="18"/>
        <v>1</v>
      </c>
      <c r="O270" s="141"/>
      <c r="P270" s="141"/>
      <c r="Q270" s="81">
        <f t="shared" si="19"/>
        <v>14.1</v>
      </c>
    </row>
    <row r="271" spans="5:17" s="16" customFormat="1" ht="13" hidden="1" x14ac:dyDescent="0.3">
      <c r="E271" s="138">
        <v>35901</v>
      </c>
      <c r="F271" s="16">
        <v>106</v>
      </c>
      <c r="G271" s="16">
        <v>1998</v>
      </c>
      <c r="H271" s="139">
        <f t="shared" si="15"/>
        <v>0</v>
      </c>
      <c r="I271" s="140">
        <v>9.561290322580648</v>
      </c>
      <c r="J271" s="141">
        <f t="shared" si="16"/>
        <v>1</v>
      </c>
      <c r="K271" s="81">
        <f t="shared" si="17"/>
        <v>10.438709677419352</v>
      </c>
      <c r="L271" s="142">
        <v>6.9</v>
      </c>
      <c r="M271" s="140"/>
      <c r="N271" s="141">
        <f t="shared" si="18"/>
        <v>1</v>
      </c>
      <c r="O271" s="141"/>
      <c r="P271" s="141"/>
      <c r="Q271" s="81">
        <f t="shared" si="19"/>
        <v>13.1</v>
      </c>
    </row>
    <row r="272" spans="5:17" s="16" customFormat="1" ht="13" hidden="1" x14ac:dyDescent="0.3">
      <c r="E272" s="138">
        <v>35902</v>
      </c>
      <c r="F272" s="16">
        <v>107</v>
      </c>
      <c r="G272" s="16">
        <v>1998</v>
      </c>
      <c r="H272" s="139">
        <f t="shared" si="15"/>
        <v>0</v>
      </c>
      <c r="I272" s="140">
        <v>9.7225806451612922</v>
      </c>
      <c r="J272" s="141">
        <f t="shared" si="16"/>
        <v>1</v>
      </c>
      <c r="K272" s="81">
        <f t="shared" si="17"/>
        <v>10.277419354838708</v>
      </c>
      <c r="L272" s="142">
        <v>7.5</v>
      </c>
      <c r="M272" s="140"/>
      <c r="N272" s="141">
        <f t="shared" si="18"/>
        <v>1</v>
      </c>
      <c r="O272" s="141"/>
      <c r="P272" s="141"/>
      <c r="Q272" s="81">
        <f t="shared" si="19"/>
        <v>12.5</v>
      </c>
    </row>
    <row r="273" spans="5:17" s="16" customFormat="1" ht="13" hidden="1" x14ac:dyDescent="0.3">
      <c r="E273" s="138">
        <v>35903</v>
      </c>
      <c r="F273" s="16">
        <v>108</v>
      </c>
      <c r="G273" s="16">
        <v>1998</v>
      </c>
      <c r="H273" s="139">
        <f t="shared" si="15"/>
        <v>0</v>
      </c>
      <c r="I273" s="140">
        <v>9.8838709677419363</v>
      </c>
      <c r="J273" s="141">
        <f t="shared" si="16"/>
        <v>1</v>
      </c>
      <c r="K273" s="81">
        <f t="shared" si="17"/>
        <v>10.116129032258064</v>
      </c>
      <c r="L273" s="142">
        <v>4.7</v>
      </c>
      <c r="M273" s="140"/>
      <c r="N273" s="141">
        <f t="shared" si="18"/>
        <v>1</v>
      </c>
      <c r="O273" s="141"/>
      <c r="P273" s="141"/>
      <c r="Q273" s="81">
        <f t="shared" si="19"/>
        <v>15.3</v>
      </c>
    </row>
    <row r="274" spans="5:17" s="16" customFormat="1" ht="13" hidden="1" x14ac:dyDescent="0.3">
      <c r="E274" s="138">
        <v>35904</v>
      </c>
      <c r="F274" s="16">
        <v>109</v>
      </c>
      <c r="G274" s="16">
        <v>1998</v>
      </c>
      <c r="H274" s="139">
        <f t="shared" si="15"/>
        <v>0</v>
      </c>
      <c r="I274" s="140">
        <v>10.045161290322584</v>
      </c>
      <c r="J274" s="141">
        <f t="shared" si="16"/>
        <v>1</v>
      </c>
      <c r="K274" s="81">
        <f t="shared" si="17"/>
        <v>9.954838709677416</v>
      </c>
      <c r="L274" s="142">
        <v>5.7</v>
      </c>
      <c r="M274" s="140"/>
      <c r="N274" s="141">
        <f t="shared" si="18"/>
        <v>1</v>
      </c>
      <c r="O274" s="141"/>
      <c r="P274" s="141"/>
      <c r="Q274" s="81">
        <f t="shared" si="19"/>
        <v>14.3</v>
      </c>
    </row>
    <row r="275" spans="5:17" s="16" customFormat="1" ht="13" hidden="1" x14ac:dyDescent="0.3">
      <c r="E275" s="138">
        <v>35905</v>
      </c>
      <c r="F275" s="16">
        <v>110</v>
      </c>
      <c r="G275" s="16">
        <v>1998</v>
      </c>
      <c r="H275" s="139">
        <f t="shared" si="15"/>
        <v>0</v>
      </c>
      <c r="I275" s="140">
        <v>10.206451612903228</v>
      </c>
      <c r="J275" s="141">
        <f t="shared" si="16"/>
        <v>1</v>
      </c>
      <c r="K275" s="81">
        <f t="shared" si="17"/>
        <v>9.7935483870967719</v>
      </c>
      <c r="L275" s="142">
        <v>8.4</v>
      </c>
      <c r="M275" s="140"/>
      <c r="N275" s="141">
        <f t="shared" si="18"/>
        <v>1</v>
      </c>
      <c r="O275" s="141"/>
      <c r="P275" s="141"/>
      <c r="Q275" s="81">
        <f t="shared" si="19"/>
        <v>11.6</v>
      </c>
    </row>
    <row r="276" spans="5:17" s="16" customFormat="1" ht="13" hidden="1" x14ac:dyDescent="0.3">
      <c r="E276" s="138">
        <v>35906</v>
      </c>
      <c r="F276" s="16">
        <v>111</v>
      </c>
      <c r="G276" s="16">
        <v>1998</v>
      </c>
      <c r="H276" s="139">
        <f t="shared" si="15"/>
        <v>0</v>
      </c>
      <c r="I276" s="140">
        <v>10.367741935483872</v>
      </c>
      <c r="J276" s="141">
        <f t="shared" si="16"/>
        <v>1</v>
      </c>
      <c r="K276" s="81">
        <f t="shared" si="17"/>
        <v>9.6322580645161278</v>
      </c>
      <c r="L276" s="142">
        <v>13.4</v>
      </c>
      <c r="M276" s="140"/>
      <c r="N276" s="141">
        <f t="shared" si="18"/>
        <v>1</v>
      </c>
      <c r="O276" s="141"/>
      <c r="P276" s="141"/>
      <c r="Q276" s="81">
        <f t="shared" si="19"/>
        <v>6.6</v>
      </c>
    </row>
    <row r="277" spans="5:17" s="16" customFormat="1" ht="13" hidden="1" x14ac:dyDescent="0.3">
      <c r="E277" s="138">
        <v>35907</v>
      </c>
      <c r="F277" s="16">
        <v>112</v>
      </c>
      <c r="G277" s="16">
        <v>1998</v>
      </c>
      <c r="H277" s="139">
        <f t="shared" si="15"/>
        <v>0</v>
      </c>
      <c r="I277" s="140">
        <v>10.529032258064516</v>
      </c>
      <c r="J277" s="141">
        <f t="shared" si="16"/>
        <v>1</v>
      </c>
      <c r="K277" s="81">
        <f t="shared" si="17"/>
        <v>9.4709677419354836</v>
      </c>
      <c r="L277" s="142">
        <v>12.8</v>
      </c>
      <c r="M277" s="140"/>
      <c r="N277" s="141">
        <f t="shared" si="18"/>
        <v>1</v>
      </c>
      <c r="O277" s="141"/>
      <c r="P277" s="141"/>
      <c r="Q277" s="81">
        <f t="shared" si="19"/>
        <v>7.1999999999999993</v>
      </c>
    </row>
    <row r="278" spans="5:17" s="16" customFormat="1" ht="13" hidden="1" x14ac:dyDescent="0.3">
      <c r="E278" s="138">
        <v>35908</v>
      </c>
      <c r="F278" s="16">
        <v>113</v>
      </c>
      <c r="G278" s="16">
        <v>1998</v>
      </c>
      <c r="H278" s="139">
        <f t="shared" si="15"/>
        <v>0</v>
      </c>
      <c r="I278" s="140">
        <v>10.690322580645164</v>
      </c>
      <c r="J278" s="141">
        <f t="shared" si="16"/>
        <v>1</v>
      </c>
      <c r="K278" s="81">
        <f t="shared" si="17"/>
        <v>9.3096774193548359</v>
      </c>
      <c r="L278" s="142">
        <v>13.9</v>
      </c>
      <c r="M278" s="140"/>
      <c r="N278" s="141">
        <f t="shared" si="18"/>
        <v>1</v>
      </c>
      <c r="O278" s="141"/>
      <c r="P278" s="141"/>
      <c r="Q278" s="81">
        <f t="shared" si="19"/>
        <v>6.1</v>
      </c>
    </row>
    <row r="279" spans="5:17" s="16" customFormat="1" ht="13" hidden="1" x14ac:dyDescent="0.3">
      <c r="E279" s="138">
        <v>35909</v>
      </c>
      <c r="F279" s="16">
        <v>114</v>
      </c>
      <c r="G279" s="16">
        <v>1998</v>
      </c>
      <c r="H279" s="139">
        <f t="shared" si="15"/>
        <v>0</v>
      </c>
      <c r="I279" s="140">
        <v>10.851612903225808</v>
      </c>
      <c r="J279" s="141">
        <f t="shared" si="16"/>
        <v>1</v>
      </c>
      <c r="K279" s="81">
        <f t="shared" si="17"/>
        <v>9.1483870967741918</v>
      </c>
      <c r="L279" s="142">
        <v>13.4</v>
      </c>
      <c r="M279" s="140"/>
      <c r="N279" s="141">
        <f t="shared" si="18"/>
        <v>1</v>
      </c>
      <c r="O279" s="141"/>
      <c r="P279" s="141"/>
      <c r="Q279" s="81">
        <f t="shared" si="19"/>
        <v>6.6</v>
      </c>
    </row>
    <row r="280" spans="5:17" s="16" customFormat="1" ht="13" hidden="1" x14ac:dyDescent="0.3">
      <c r="E280" s="138">
        <v>35910</v>
      </c>
      <c r="F280" s="16">
        <v>115</v>
      </c>
      <c r="G280" s="16">
        <v>1998</v>
      </c>
      <c r="H280" s="139">
        <f t="shared" si="15"/>
        <v>0</v>
      </c>
      <c r="I280" s="140">
        <v>11.012903225806452</v>
      </c>
      <c r="J280" s="141">
        <f t="shared" si="16"/>
        <v>1</v>
      </c>
      <c r="K280" s="81">
        <f t="shared" si="17"/>
        <v>8.9870967741935477</v>
      </c>
      <c r="L280" s="142">
        <v>13</v>
      </c>
      <c r="M280" s="140"/>
      <c r="N280" s="141">
        <f t="shared" si="18"/>
        <v>1</v>
      </c>
      <c r="O280" s="141"/>
      <c r="P280" s="141"/>
      <c r="Q280" s="81">
        <f t="shared" si="19"/>
        <v>7</v>
      </c>
    </row>
    <row r="281" spans="5:17" s="16" customFormat="1" ht="13" hidden="1" x14ac:dyDescent="0.3">
      <c r="E281" s="138">
        <v>35911</v>
      </c>
      <c r="F281" s="16">
        <v>116</v>
      </c>
      <c r="G281" s="16">
        <v>1998</v>
      </c>
      <c r="H281" s="139">
        <f t="shared" si="15"/>
        <v>0</v>
      </c>
      <c r="I281" s="140">
        <v>11.1741935483871</v>
      </c>
      <c r="J281" s="141">
        <f t="shared" si="16"/>
        <v>1</v>
      </c>
      <c r="K281" s="81">
        <f t="shared" si="17"/>
        <v>8.8258064516129</v>
      </c>
      <c r="L281" s="142">
        <v>15.3</v>
      </c>
      <c r="M281" s="140"/>
      <c r="N281" s="141">
        <f t="shared" si="18"/>
        <v>1</v>
      </c>
      <c r="O281" s="141"/>
      <c r="P281" s="141"/>
      <c r="Q281" s="81">
        <f t="shared" si="19"/>
        <v>4.6999999999999993</v>
      </c>
    </row>
    <row r="282" spans="5:17" s="16" customFormat="1" ht="13" hidden="1" x14ac:dyDescent="0.3">
      <c r="E282" s="138">
        <v>35912</v>
      </c>
      <c r="F282" s="16">
        <v>117</v>
      </c>
      <c r="G282" s="16">
        <v>1998</v>
      </c>
      <c r="H282" s="139">
        <f t="shared" si="15"/>
        <v>0</v>
      </c>
      <c r="I282" s="140">
        <v>11.335483870967744</v>
      </c>
      <c r="J282" s="141">
        <f t="shared" si="16"/>
        <v>1</v>
      </c>
      <c r="K282" s="81">
        <f t="shared" si="17"/>
        <v>8.6645161290322559</v>
      </c>
      <c r="L282" s="142">
        <v>8.1999999999999993</v>
      </c>
      <c r="M282" s="140"/>
      <c r="N282" s="141">
        <f t="shared" si="18"/>
        <v>1</v>
      </c>
      <c r="O282" s="141"/>
      <c r="P282" s="141"/>
      <c r="Q282" s="81">
        <f t="shared" si="19"/>
        <v>11.8</v>
      </c>
    </row>
    <row r="283" spans="5:17" s="16" customFormat="1" ht="13" hidden="1" x14ac:dyDescent="0.3">
      <c r="E283" s="138">
        <v>35913</v>
      </c>
      <c r="F283" s="16">
        <v>118</v>
      </c>
      <c r="G283" s="16">
        <v>1998</v>
      </c>
      <c r="H283" s="139">
        <f t="shared" si="15"/>
        <v>0</v>
      </c>
      <c r="I283" s="140">
        <v>11.496774193548388</v>
      </c>
      <c r="J283" s="141">
        <f t="shared" si="16"/>
        <v>1</v>
      </c>
      <c r="K283" s="81">
        <f t="shared" si="17"/>
        <v>8.5032258064516117</v>
      </c>
      <c r="L283" s="142">
        <v>7.7</v>
      </c>
      <c r="M283" s="140"/>
      <c r="N283" s="141">
        <f t="shared" si="18"/>
        <v>1</v>
      </c>
      <c r="O283" s="141"/>
      <c r="P283" s="141"/>
      <c r="Q283" s="81">
        <f t="shared" si="19"/>
        <v>12.3</v>
      </c>
    </row>
    <row r="284" spans="5:17" s="16" customFormat="1" ht="13" hidden="1" x14ac:dyDescent="0.3">
      <c r="E284" s="138">
        <v>35914</v>
      </c>
      <c r="F284" s="16">
        <v>119</v>
      </c>
      <c r="G284" s="16">
        <v>1998</v>
      </c>
      <c r="H284" s="139">
        <f t="shared" si="15"/>
        <v>0</v>
      </c>
      <c r="I284" s="140">
        <v>11.658064516129032</v>
      </c>
      <c r="J284" s="141">
        <f t="shared" si="16"/>
        <v>1</v>
      </c>
      <c r="K284" s="81">
        <f t="shared" si="17"/>
        <v>8.3419354838709676</v>
      </c>
      <c r="L284" s="142">
        <v>9.3000000000000007</v>
      </c>
      <c r="M284" s="140"/>
      <c r="N284" s="141">
        <f t="shared" si="18"/>
        <v>1</v>
      </c>
      <c r="O284" s="141"/>
      <c r="P284" s="141"/>
      <c r="Q284" s="81">
        <f t="shared" si="19"/>
        <v>10.7</v>
      </c>
    </row>
    <row r="285" spans="5:17" s="16" customFormat="1" ht="13" hidden="1" x14ac:dyDescent="0.3">
      <c r="E285" s="138">
        <v>35915</v>
      </c>
      <c r="F285" s="16">
        <v>120</v>
      </c>
      <c r="G285" s="16">
        <v>1998</v>
      </c>
      <c r="H285" s="139">
        <f t="shared" si="15"/>
        <v>0</v>
      </c>
      <c r="I285" s="140">
        <v>11.81935483870968</v>
      </c>
      <c r="J285" s="141">
        <f t="shared" si="16"/>
        <v>1</v>
      </c>
      <c r="K285" s="81">
        <f t="shared" si="17"/>
        <v>8.1806451612903199</v>
      </c>
      <c r="L285" s="142">
        <v>12.3</v>
      </c>
      <c r="M285" s="140"/>
      <c r="N285" s="141">
        <f t="shared" si="18"/>
        <v>1</v>
      </c>
      <c r="O285" s="141"/>
      <c r="P285" s="141"/>
      <c r="Q285" s="81">
        <f t="shared" si="19"/>
        <v>7.6999999999999993</v>
      </c>
    </row>
    <row r="286" spans="5:17" s="16" customFormat="1" ht="13" hidden="1" x14ac:dyDescent="0.3">
      <c r="E286" s="138">
        <v>35916</v>
      </c>
      <c r="F286" s="16">
        <v>121</v>
      </c>
      <c r="G286" s="16">
        <v>1998</v>
      </c>
      <c r="H286" s="139">
        <f t="shared" si="15"/>
        <v>0</v>
      </c>
      <c r="I286" s="140">
        <v>11.980645161290324</v>
      </c>
      <c r="J286" s="141">
        <f t="shared" si="16"/>
        <v>1</v>
      </c>
      <c r="K286" s="81">
        <f t="shared" si="17"/>
        <v>8.0193548387096758</v>
      </c>
      <c r="L286" s="142">
        <v>11.5</v>
      </c>
      <c r="M286" s="140"/>
      <c r="N286" s="141">
        <f t="shared" si="18"/>
        <v>1</v>
      </c>
      <c r="O286" s="141"/>
      <c r="P286" s="141"/>
      <c r="Q286" s="81">
        <f t="shared" si="19"/>
        <v>8.5</v>
      </c>
    </row>
    <row r="287" spans="5:17" s="16" customFormat="1" ht="13" hidden="1" x14ac:dyDescent="0.3">
      <c r="E287" s="138">
        <v>35917</v>
      </c>
      <c r="F287" s="16">
        <v>122</v>
      </c>
      <c r="G287" s="16">
        <v>1998</v>
      </c>
      <c r="H287" s="139">
        <f t="shared" si="15"/>
        <v>0</v>
      </c>
      <c r="I287" s="140">
        <v>12.141935483870968</v>
      </c>
      <c r="J287" s="141">
        <f t="shared" si="16"/>
        <v>1</v>
      </c>
      <c r="K287" s="81">
        <f t="shared" si="17"/>
        <v>7.8580645161290317</v>
      </c>
      <c r="L287" s="142">
        <v>12.2</v>
      </c>
      <c r="M287" s="140"/>
      <c r="N287" s="141">
        <f t="shared" si="18"/>
        <v>1</v>
      </c>
      <c r="O287" s="141"/>
      <c r="P287" s="141"/>
      <c r="Q287" s="81">
        <f t="shared" si="19"/>
        <v>7.8000000000000007</v>
      </c>
    </row>
    <row r="288" spans="5:17" s="16" customFormat="1" ht="13" hidden="1" x14ac:dyDescent="0.3">
      <c r="E288" s="138">
        <v>35918</v>
      </c>
      <c r="F288" s="16">
        <v>123</v>
      </c>
      <c r="G288" s="16">
        <v>1998</v>
      </c>
      <c r="H288" s="139">
        <f t="shared" si="15"/>
        <v>0</v>
      </c>
      <c r="I288" s="140">
        <v>12.303225806451616</v>
      </c>
      <c r="J288" s="141">
        <f t="shared" si="16"/>
        <v>1</v>
      </c>
      <c r="K288" s="81">
        <f t="shared" si="17"/>
        <v>7.696774193548384</v>
      </c>
      <c r="L288" s="142">
        <v>13</v>
      </c>
      <c r="M288" s="140"/>
      <c r="N288" s="141">
        <f t="shared" si="18"/>
        <v>1</v>
      </c>
      <c r="O288" s="141"/>
      <c r="P288" s="141"/>
      <c r="Q288" s="81">
        <f t="shared" si="19"/>
        <v>7</v>
      </c>
    </row>
    <row r="289" spans="5:17" s="16" customFormat="1" ht="13" hidden="1" x14ac:dyDescent="0.3">
      <c r="E289" s="138">
        <v>35919</v>
      </c>
      <c r="F289" s="16">
        <v>124</v>
      </c>
      <c r="G289" s="16">
        <v>1998</v>
      </c>
      <c r="H289" s="139">
        <f t="shared" si="15"/>
        <v>0</v>
      </c>
      <c r="I289" s="140">
        <v>12.46451612903226</v>
      </c>
      <c r="J289" s="141">
        <f t="shared" si="16"/>
        <v>1</v>
      </c>
      <c r="K289" s="81">
        <f t="shared" si="17"/>
        <v>7.5354838709677399</v>
      </c>
      <c r="L289" s="142">
        <v>11.9</v>
      </c>
      <c r="M289" s="140"/>
      <c r="N289" s="141">
        <f t="shared" si="18"/>
        <v>1</v>
      </c>
      <c r="O289" s="141"/>
      <c r="P289" s="141"/>
      <c r="Q289" s="81">
        <f t="shared" si="19"/>
        <v>8.1</v>
      </c>
    </row>
    <row r="290" spans="5:17" s="16" customFormat="1" ht="13" hidden="1" x14ac:dyDescent="0.3">
      <c r="E290" s="138">
        <v>35920</v>
      </c>
      <c r="F290" s="16">
        <v>125</v>
      </c>
      <c r="G290" s="16">
        <v>1998</v>
      </c>
      <c r="H290" s="139">
        <f t="shared" si="15"/>
        <v>0</v>
      </c>
      <c r="I290" s="140">
        <v>12.625806451612904</v>
      </c>
      <c r="J290" s="141">
        <f t="shared" si="16"/>
        <v>1</v>
      </c>
      <c r="K290" s="81">
        <f t="shared" si="17"/>
        <v>7.3741935483870957</v>
      </c>
      <c r="L290" s="142">
        <v>11.4</v>
      </c>
      <c r="M290" s="140"/>
      <c r="N290" s="141">
        <f t="shared" si="18"/>
        <v>1</v>
      </c>
      <c r="O290" s="141"/>
      <c r="P290" s="141"/>
      <c r="Q290" s="81">
        <f t="shared" si="19"/>
        <v>8.6</v>
      </c>
    </row>
    <row r="291" spans="5:17" s="16" customFormat="1" ht="13" hidden="1" x14ac:dyDescent="0.3">
      <c r="E291" s="138">
        <v>35921</v>
      </c>
      <c r="F291" s="16">
        <v>126</v>
      </c>
      <c r="G291" s="16">
        <v>1998</v>
      </c>
      <c r="H291" s="139">
        <f t="shared" si="15"/>
        <v>0</v>
      </c>
      <c r="I291" s="140">
        <v>12.787096774193548</v>
      </c>
      <c r="J291" s="141">
        <f t="shared" si="16"/>
        <v>1</v>
      </c>
      <c r="K291" s="81">
        <f t="shared" si="17"/>
        <v>7.2129032258064516</v>
      </c>
      <c r="L291" s="142">
        <v>12.1</v>
      </c>
      <c r="M291" s="140"/>
      <c r="N291" s="141">
        <f t="shared" si="18"/>
        <v>1</v>
      </c>
      <c r="O291" s="141"/>
      <c r="P291" s="141"/>
      <c r="Q291" s="81">
        <f t="shared" si="19"/>
        <v>7.9</v>
      </c>
    </row>
    <row r="292" spans="5:17" s="16" customFormat="1" ht="13" hidden="1" x14ac:dyDescent="0.3">
      <c r="E292" s="138">
        <v>35922</v>
      </c>
      <c r="F292" s="16">
        <v>127</v>
      </c>
      <c r="G292" s="16">
        <v>1998</v>
      </c>
      <c r="H292" s="139">
        <f t="shared" si="15"/>
        <v>0</v>
      </c>
      <c r="I292" s="140">
        <v>12.948387096774196</v>
      </c>
      <c r="J292" s="141">
        <f t="shared" si="16"/>
        <v>1</v>
      </c>
      <c r="K292" s="81">
        <f t="shared" si="17"/>
        <v>7.0516129032258039</v>
      </c>
      <c r="L292" s="142">
        <v>13.7</v>
      </c>
      <c r="M292" s="140"/>
      <c r="N292" s="141">
        <f t="shared" si="18"/>
        <v>1</v>
      </c>
      <c r="O292" s="141"/>
      <c r="P292" s="141"/>
      <c r="Q292" s="81">
        <f t="shared" si="19"/>
        <v>6.3000000000000007</v>
      </c>
    </row>
    <row r="293" spans="5:17" s="16" customFormat="1" ht="13" hidden="1" x14ac:dyDescent="0.3">
      <c r="E293" s="138">
        <v>35923</v>
      </c>
      <c r="F293" s="16">
        <v>128</v>
      </c>
      <c r="G293" s="16">
        <v>1998</v>
      </c>
      <c r="H293" s="139">
        <f t="shared" si="15"/>
        <v>0</v>
      </c>
      <c r="I293" s="140">
        <v>13.10967741935484</v>
      </c>
      <c r="J293" s="141">
        <f t="shared" si="16"/>
        <v>1</v>
      </c>
      <c r="K293" s="81">
        <f t="shared" si="17"/>
        <v>6.8903225806451598</v>
      </c>
      <c r="L293" s="142">
        <v>16.8</v>
      </c>
      <c r="M293" s="140"/>
      <c r="N293" s="141">
        <f t="shared" si="18"/>
        <v>0</v>
      </c>
      <c r="O293" s="141"/>
      <c r="P293" s="141"/>
      <c r="Q293" s="81">
        <f t="shared" si="19"/>
        <v>0</v>
      </c>
    </row>
    <row r="294" spans="5:17" s="16" customFormat="1" ht="13" hidden="1" x14ac:dyDescent="0.3">
      <c r="E294" s="138">
        <v>35924</v>
      </c>
      <c r="F294" s="16">
        <v>129</v>
      </c>
      <c r="G294" s="16">
        <v>1998</v>
      </c>
      <c r="H294" s="139">
        <f t="shared" ref="H294:H357" si="20">IF(AND(E294&gt;=$D$64,E294&lt;=$D$65),1,0)</f>
        <v>0</v>
      </c>
      <c r="I294" s="140">
        <v>13.270967741935484</v>
      </c>
      <c r="J294" s="141">
        <f t="shared" ref="J294:J357" si="21">IF(I294&lt;=$E$117,1,0)</f>
        <v>1</v>
      </c>
      <c r="K294" s="81">
        <f t="shared" ref="K294:K357" si="22">J294*($E$116-I294)</f>
        <v>6.7290322580645157</v>
      </c>
      <c r="L294" s="142">
        <v>17.2</v>
      </c>
      <c r="M294" s="140"/>
      <c r="N294" s="141">
        <f t="shared" ref="N294:N357" si="23">IF(L294&lt;=$E$117,1,0)</f>
        <v>0</v>
      </c>
      <c r="O294" s="141"/>
      <c r="P294" s="141"/>
      <c r="Q294" s="81">
        <f t="shared" ref="Q294:Q357" si="24">N294*($E$116-L294)</f>
        <v>0</v>
      </c>
    </row>
    <row r="295" spans="5:17" s="16" customFormat="1" ht="13" hidden="1" x14ac:dyDescent="0.3">
      <c r="E295" s="138">
        <v>35925</v>
      </c>
      <c r="F295" s="16">
        <v>130</v>
      </c>
      <c r="G295" s="16">
        <v>1998</v>
      </c>
      <c r="H295" s="139">
        <f t="shared" si="20"/>
        <v>0</v>
      </c>
      <c r="I295" s="140">
        <v>13.432258064516132</v>
      </c>
      <c r="J295" s="141">
        <f t="shared" si="21"/>
        <v>1</v>
      </c>
      <c r="K295" s="81">
        <f t="shared" si="22"/>
        <v>6.567741935483868</v>
      </c>
      <c r="L295" s="142">
        <v>17.399999999999999</v>
      </c>
      <c r="M295" s="140"/>
      <c r="N295" s="141">
        <f t="shared" si="23"/>
        <v>0</v>
      </c>
      <c r="O295" s="141"/>
      <c r="P295" s="141"/>
      <c r="Q295" s="81">
        <f t="shared" si="24"/>
        <v>0</v>
      </c>
    </row>
    <row r="296" spans="5:17" s="16" customFormat="1" ht="13" hidden="1" x14ac:dyDescent="0.3">
      <c r="E296" s="138">
        <v>35926</v>
      </c>
      <c r="F296" s="16">
        <v>131</v>
      </c>
      <c r="G296" s="16">
        <v>1998</v>
      </c>
      <c r="H296" s="139">
        <f t="shared" si="20"/>
        <v>0</v>
      </c>
      <c r="I296" s="140">
        <v>13.593548387096776</v>
      </c>
      <c r="J296" s="141">
        <f t="shared" si="21"/>
        <v>1</v>
      </c>
      <c r="K296" s="81">
        <f t="shared" si="22"/>
        <v>6.4064516129032238</v>
      </c>
      <c r="L296" s="142">
        <v>19.3</v>
      </c>
      <c r="M296" s="140"/>
      <c r="N296" s="141">
        <f t="shared" si="23"/>
        <v>0</v>
      </c>
      <c r="O296" s="141"/>
      <c r="P296" s="141"/>
      <c r="Q296" s="81">
        <f t="shared" si="24"/>
        <v>0</v>
      </c>
    </row>
    <row r="297" spans="5:17" s="16" customFormat="1" ht="13" hidden="1" x14ac:dyDescent="0.3">
      <c r="E297" s="138">
        <v>35927</v>
      </c>
      <c r="F297" s="16">
        <v>132</v>
      </c>
      <c r="G297" s="16">
        <v>1998</v>
      </c>
      <c r="H297" s="139">
        <f t="shared" si="20"/>
        <v>0</v>
      </c>
      <c r="I297" s="140">
        <v>13.75483870967742</v>
      </c>
      <c r="J297" s="141">
        <f t="shared" si="21"/>
        <v>1</v>
      </c>
      <c r="K297" s="81">
        <f t="shared" si="22"/>
        <v>6.2451612903225797</v>
      </c>
      <c r="L297" s="142">
        <v>20.399999999999999</v>
      </c>
      <c r="M297" s="140"/>
      <c r="N297" s="141">
        <f t="shared" si="23"/>
        <v>0</v>
      </c>
      <c r="O297" s="141"/>
      <c r="P297" s="141"/>
      <c r="Q297" s="81">
        <f t="shared" si="24"/>
        <v>0</v>
      </c>
    </row>
    <row r="298" spans="5:17" s="16" customFormat="1" ht="13" hidden="1" x14ac:dyDescent="0.3">
      <c r="E298" s="138">
        <v>35928</v>
      </c>
      <c r="F298" s="16">
        <v>133</v>
      </c>
      <c r="G298" s="16">
        <v>1998</v>
      </c>
      <c r="H298" s="139">
        <f t="shared" si="20"/>
        <v>0</v>
      </c>
      <c r="I298" s="140">
        <v>13.916129032258064</v>
      </c>
      <c r="J298" s="141">
        <f t="shared" si="21"/>
        <v>1</v>
      </c>
      <c r="K298" s="81">
        <f t="shared" si="22"/>
        <v>6.0838709677419356</v>
      </c>
      <c r="L298" s="142">
        <v>20.8</v>
      </c>
      <c r="M298" s="140"/>
      <c r="N298" s="141">
        <f t="shared" si="23"/>
        <v>0</v>
      </c>
      <c r="O298" s="141"/>
      <c r="P298" s="141"/>
      <c r="Q298" s="81">
        <f t="shared" si="24"/>
        <v>0</v>
      </c>
    </row>
    <row r="299" spans="5:17" s="16" customFormat="1" ht="13" hidden="1" x14ac:dyDescent="0.3">
      <c r="E299" s="138">
        <v>35929</v>
      </c>
      <c r="F299" s="16">
        <v>134</v>
      </c>
      <c r="G299" s="16">
        <v>1998</v>
      </c>
      <c r="H299" s="139">
        <f t="shared" si="20"/>
        <v>0</v>
      </c>
      <c r="I299" s="140">
        <v>14.077419354838712</v>
      </c>
      <c r="J299" s="141">
        <f t="shared" si="21"/>
        <v>1</v>
      </c>
      <c r="K299" s="81">
        <f t="shared" si="22"/>
        <v>5.9225806451612879</v>
      </c>
      <c r="L299" s="142">
        <v>19.600000000000001</v>
      </c>
      <c r="M299" s="140"/>
      <c r="N299" s="141">
        <f t="shared" si="23"/>
        <v>0</v>
      </c>
      <c r="O299" s="141"/>
      <c r="P299" s="141"/>
      <c r="Q299" s="81">
        <f t="shared" si="24"/>
        <v>0</v>
      </c>
    </row>
    <row r="300" spans="5:17" s="16" customFormat="1" ht="13" hidden="1" x14ac:dyDescent="0.3">
      <c r="E300" s="138">
        <v>35930</v>
      </c>
      <c r="F300" s="16">
        <v>135</v>
      </c>
      <c r="G300" s="16">
        <v>1998</v>
      </c>
      <c r="H300" s="139">
        <f t="shared" si="20"/>
        <v>0</v>
      </c>
      <c r="I300" s="140">
        <v>14.238709677419356</v>
      </c>
      <c r="J300" s="141">
        <f t="shared" si="21"/>
        <v>1</v>
      </c>
      <c r="K300" s="81">
        <f t="shared" si="22"/>
        <v>5.7612903225806438</v>
      </c>
      <c r="L300" s="142">
        <v>18.399999999999999</v>
      </c>
      <c r="M300" s="140"/>
      <c r="N300" s="141">
        <f t="shared" si="23"/>
        <v>0</v>
      </c>
      <c r="O300" s="141"/>
      <c r="P300" s="141"/>
      <c r="Q300" s="81">
        <f t="shared" si="24"/>
        <v>0</v>
      </c>
    </row>
    <row r="301" spans="5:17" s="16" customFormat="1" ht="13" hidden="1" x14ac:dyDescent="0.3">
      <c r="E301" s="138">
        <v>35931</v>
      </c>
      <c r="F301" s="16">
        <v>136</v>
      </c>
      <c r="G301" s="16">
        <v>1998</v>
      </c>
      <c r="H301" s="139">
        <f t="shared" si="20"/>
        <v>0</v>
      </c>
      <c r="I301" s="140">
        <v>14.4</v>
      </c>
      <c r="J301" s="141">
        <f t="shared" si="21"/>
        <v>1</v>
      </c>
      <c r="K301" s="81">
        <f t="shared" si="22"/>
        <v>5.6</v>
      </c>
      <c r="L301" s="142">
        <v>16.3</v>
      </c>
      <c r="M301" s="140"/>
      <c r="N301" s="141">
        <f t="shared" si="23"/>
        <v>0</v>
      </c>
      <c r="O301" s="141"/>
      <c r="P301" s="141"/>
      <c r="Q301" s="81">
        <f t="shared" si="24"/>
        <v>0</v>
      </c>
    </row>
    <row r="302" spans="5:17" s="16" customFormat="1" ht="13" hidden="1" x14ac:dyDescent="0.3">
      <c r="E302" s="138">
        <v>35932</v>
      </c>
      <c r="F302" s="16">
        <v>137</v>
      </c>
      <c r="G302" s="16">
        <v>1998</v>
      </c>
      <c r="H302" s="139">
        <f t="shared" si="20"/>
        <v>0</v>
      </c>
      <c r="I302" s="140">
        <v>14.506666666666668</v>
      </c>
      <c r="J302" s="141">
        <f t="shared" si="21"/>
        <v>1</v>
      </c>
      <c r="K302" s="81">
        <f t="shared" si="22"/>
        <v>5.4933333333333323</v>
      </c>
      <c r="L302" s="142">
        <v>15.5</v>
      </c>
      <c r="M302" s="140"/>
      <c r="N302" s="141">
        <f t="shared" si="23"/>
        <v>1</v>
      </c>
      <c r="O302" s="141"/>
      <c r="P302" s="141"/>
      <c r="Q302" s="81">
        <f t="shared" si="24"/>
        <v>4.5</v>
      </c>
    </row>
    <row r="303" spans="5:17" s="16" customFormat="1" ht="13" hidden="1" x14ac:dyDescent="0.3">
      <c r="E303" s="138">
        <v>35933</v>
      </c>
      <c r="F303" s="16">
        <v>138</v>
      </c>
      <c r="G303" s="16">
        <v>1998</v>
      </c>
      <c r="H303" s="139">
        <f t="shared" si="20"/>
        <v>0</v>
      </c>
      <c r="I303" s="140">
        <v>14.613333333333333</v>
      </c>
      <c r="J303" s="141">
        <f t="shared" si="21"/>
        <v>1</v>
      </c>
      <c r="K303" s="81">
        <f t="shared" si="22"/>
        <v>5.3866666666666667</v>
      </c>
      <c r="L303" s="142">
        <v>15.4</v>
      </c>
      <c r="M303" s="140"/>
      <c r="N303" s="141">
        <f t="shared" si="23"/>
        <v>1</v>
      </c>
      <c r="O303" s="141"/>
      <c r="P303" s="141"/>
      <c r="Q303" s="81">
        <f t="shared" si="24"/>
        <v>4.5999999999999996</v>
      </c>
    </row>
    <row r="304" spans="5:17" s="16" customFormat="1" ht="13" hidden="1" x14ac:dyDescent="0.3">
      <c r="E304" s="138">
        <v>35934</v>
      </c>
      <c r="F304" s="16">
        <v>139</v>
      </c>
      <c r="G304" s="16">
        <v>1998</v>
      </c>
      <c r="H304" s="139">
        <f t="shared" si="20"/>
        <v>0</v>
      </c>
      <c r="I304" s="140">
        <v>14.72</v>
      </c>
      <c r="J304" s="141">
        <f t="shared" si="21"/>
        <v>1</v>
      </c>
      <c r="K304" s="81">
        <f t="shared" si="22"/>
        <v>5.2799999999999994</v>
      </c>
      <c r="L304" s="142">
        <v>15.7</v>
      </c>
      <c r="M304" s="140"/>
      <c r="N304" s="141">
        <f t="shared" si="23"/>
        <v>1</v>
      </c>
      <c r="O304" s="141"/>
      <c r="P304" s="141"/>
      <c r="Q304" s="81">
        <f t="shared" si="24"/>
        <v>4.3000000000000007</v>
      </c>
    </row>
    <row r="305" spans="5:17" s="16" customFormat="1" ht="13" hidden="1" x14ac:dyDescent="0.3">
      <c r="E305" s="138">
        <v>35935</v>
      </c>
      <c r="F305" s="16">
        <v>140</v>
      </c>
      <c r="G305" s="16">
        <v>1998</v>
      </c>
      <c r="H305" s="139">
        <f t="shared" si="20"/>
        <v>0</v>
      </c>
      <c r="I305" s="140">
        <v>14.826666666666668</v>
      </c>
      <c r="J305" s="141">
        <f t="shared" si="21"/>
        <v>1</v>
      </c>
      <c r="K305" s="81">
        <f t="shared" si="22"/>
        <v>5.173333333333332</v>
      </c>
      <c r="L305" s="142">
        <v>16.399999999999999</v>
      </c>
      <c r="M305" s="140"/>
      <c r="N305" s="141">
        <f t="shared" si="23"/>
        <v>0</v>
      </c>
      <c r="O305" s="141"/>
      <c r="P305" s="141"/>
      <c r="Q305" s="81">
        <f t="shared" si="24"/>
        <v>0</v>
      </c>
    </row>
    <row r="306" spans="5:17" s="16" customFormat="1" ht="13" hidden="1" x14ac:dyDescent="0.3">
      <c r="E306" s="138">
        <v>35936</v>
      </c>
      <c r="F306" s="16">
        <v>141</v>
      </c>
      <c r="G306" s="16">
        <v>1998</v>
      </c>
      <c r="H306" s="139">
        <f t="shared" si="20"/>
        <v>0</v>
      </c>
      <c r="I306" s="140">
        <v>14.933333333333334</v>
      </c>
      <c r="J306" s="141">
        <f t="shared" si="21"/>
        <v>1</v>
      </c>
      <c r="K306" s="81">
        <f t="shared" si="22"/>
        <v>5.0666666666666664</v>
      </c>
      <c r="L306" s="142">
        <v>16.600000000000001</v>
      </c>
      <c r="M306" s="140"/>
      <c r="N306" s="141">
        <f t="shared" si="23"/>
        <v>0</v>
      </c>
      <c r="O306" s="141"/>
      <c r="P306" s="141"/>
      <c r="Q306" s="81">
        <f t="shared" si="24"/>
        <v>0</v>
      </c>
    </row>
    <row r="307" spans="5:17" s="16" customFormat="1" ht="13" hidden="1" x14ac:dyDescent="0.3">
      <c r="E307" s="138">
        <v>35937</v>
      </c>
      <c r="F307" s="16">
        <v>142</v>
      </c>
      <c r="G307" s="16">
        <v>1998</v>
      </c>
      <c r="H307" s="139">
        <f t="shared" si="20"/>
        <v>0</v>
      </c>
      <c r="I307" s="140">
        <v>15.04</v>
      </c>
      <c r="J307" s="141">
        <f t="shared" si="21"/>
        <v>1</v>
      </c>
      <c r="K307" s="81">
        <f t="shared" si="22"/>
        <v>4.9600000000000009</v>
      </c>
      <c r="L307" s="142">
        <v>16.100000000000001</v>
      </c>
      <c r="M307" s="140"/>
      <c r="N307" s="141">
        <f t="shared" si="23"/>
        <v>0</v>
      </c>
      <c r="O307" s="141"/>
      <c r="P307" s="141"/>
      <c r="Q307" s="81">
        <f t="shared" si="24"/>
        <v>0</v>
      </c>
    </row>
    <row r="308" spans="5:17" s="16" customFormat="1" ht="13" hidden="1" x14ac:dyDescent="0.3">
      <c r="E308" s="138">
        <v>35938</v>
      </c>
      <c r="F308" s="16">
        <v>143</v>
      </c>
      <c r="G308" s="16">
        <v>1998</v>
      </c>
      <c r="H308" s="139">
        <f t="shared" si="20"/>
        <v>0</v>
      </c>
      <c r="I308" s="140">
        <v>15.146666666666667</v>
      </c>
      <c r="J308" s="141">
        <f t="shared" si="21"/>
        <v>1</v>
      </c>
      <c r="K308" s="81">
        <f t="shared" si="22"/>
        <v>4.8533333333333335</v>
      </c>
      <c r="L308" s="142">
        <v>14</v>
      </c>
      <c r="M308" s="140"/>
      <c r="N308" s="141">
        <f t="shared" si="23"/>
        <v>1</v>
      </c>
      <c r="O308" s="141"/>
      <c r="P308" s="141"/>
      <c r="Q308" s="81">
        <f t="shared" si="24"/>
        <v>6</v>
      </c>
    </row>
    <row r="309" spans="5:17" s="16" customFormat="1" ht="13" hidden="1" x14ac:dyDescent="0.3">
      <c r="E309" s="138">
        <v>35939</v>
      </c>
      <c r="F309" s="16">
        <v>144</v>
      </c>
      <c r="G309" s="16">
        <v>1998</v>
      </c>
      <c r="H309" s="139">
        <f t="shared" si="20"/>
        <v>0</v>
      </c>
      <c r="I309" s="140">
        <v>15.253333333333334</v>
      </c>
      <c r="J309" s="141">
        <f t="shared" si="21"/>
        <v>1</v>
      </c>
      <c r="K309" s="81">
        <f t="shared" si="22"/>
        <v>4.7466666666666661</v>
      </c>
      <c r="L309" s="142">
        <v>13.6</v>
      </c>
      <c r="M309" s="140"/>
      <c r="N309" s="141">
        <f t="shared" si="23"/>
        <v>1</v>
      </c>
      <c r="O309" s="141"/>
      <c r="P309" s="141"/>
      <c r="Q309" s="81">
        <f t="shared" si="24"/>
        <v>6.4</v>
      </c>
    </row>
    <row r="310" spans="5:17" s="16" customFormat="1" ht="13" hidden="1" x14ac:dyDescent="0.3">
      <c r="E310" s="138">
        <v>35940</v>
      </c>
      <c r="F310" s="16">
        <v>145</v>
      </c>
      <c r="G310" s="16">
        <v>1998</v>
      </c>
      <c r="H310" s="139">
        <f t="shared" si="20"/>
        <v>0</v>
      </c>
      <c r="I310" s="140">
        <v>15.36</v>
      </c>
      <c r="J310" s="141">
        <f t="shared" si="21"/>
        <v>1</v>
      </c>
      <c r="K310" s="81">
        <f t="shared" si="22"/>
        <v>4.6400000000000006</v>
      </c>
      <c r="L310" s="142">
        <v>14.5</v>
      </c>
      <c r="M310" s="140"/>
      <c r="N310" s="141">
        <f t="shared" si="23"/>
        <v>1</v>
      </c>
      <c r="O310" s="141"/>
      <c r="P310" s="141"/>
      <c r="Q310" s="81">
        <f t="shared" si="24"/>
        <v>5.5</v>
      </c>
    </row>
    <row r="311" spans="5:17" s="16" customFormat="1" ht="13" hidden="1" x14ac:dyDescent="0.3">
      <c r="E311" s="138">
        <v>35941</v>
      </c>
      <c r="F311" s="16">
        <v>146</v>
      </c>
      <c r="G311" s="16">
        <v>1998</v>
      </c>
      <c r="H311" s="139">
        <f t="shared" si="20"/>
        <v>0</v>
      </c>
      <c r="I311" s="140">
        <v>15.466666666666667</v>
      </c>
      <c r="J311" s="141">
        <f t="shared" si="21"/>
        <v>1</v>
      </c>
      <c r="K311" s="81">
        <f t="shared" si="22"/>
        <v>4.5333333333333332</v>
      </c>
      <c r="L311" s="142">
        <v>15.5</v>
      </c>
      <c r="M311" s="140"/>
      <c r="N311" s="141">
        <f t="shared" si="23"/>
        <v>1</v>
      </c>
      <c r="O311" s="141"/>
      <c r="P311" s="141"/>
      <c r="Q311" s="81">
        <f t="shared" si="24"/>
        <v>4.5</v>
      </c>
    </row>
    <row r="312" spans="5:17" s="16" customFormat="1" ht="13" hidden="1" x14ac:dyDescent="0.3">
      <c r="E312" s="138">
        <v>35942</v>
      </c>
      <c r="F312" s="16">
        <v>147</v>
      </c>
      <c r="G312" s="16">
        <v>1998</v>
      </c>
      <c r="H312" s="139">
        <f t="shared" si="20"/>
        <v>0</v>
      </c>
      <c r="I312" s="140">
        <v>15.573333333333334</v>
      </c>
      <c r="J312" s="141">
        <f t="shared" si="21"/>
        <v>1</v>
      </c>
      <c r="K312" s="81">
        <f t="shared" si="22"/>
        <v>4.4266666666666659</v>
      </c>
      <c r="L312" s="142">
        <v>16.3</v>
      </c>
      <c r="M312" s="140"/>
      <c r="N312" s="141">
        <f t="shared" si="23"/>
        <v>0</v>
      </c>
      <c r="O312" s="141"/>
      <c r="P312" s="141"/>
      <c r="Q312" s="81">
        <f t="shared" si="24"/>
        <v>0</v>
      </c>
    </row>
    <row r="313" spans="5:17" s="16" customFormat="1" ht="13" hidden="1" x14ac:dyDescent="0.3">
      <c r="E313" s="138">
        <v>35943</v>
      </c>
      <c r="F313" s="16">
        <v>148</v>
      </c>
      <c r="G313" s="16">
        <v>1998</v>
      </c>
      <c r="H313" s="139">
        <f t="shared" si="20"/>
        <v>0</v>
      </c>
      <c r="I313" s="140">
        <v>15.68</v>
      </c>
      <c r="J313" s="141">
        <f t="shared" si="21"/>
        <v>1</v>
      </c>
      <c r="K313" s="81">
        <f t="shared" si="22"/>
        <v>4.32</v>
      </c>
      <c r="L313" s="142">
        <v>14.2</v>
      </c>
      <c r="M313" s="140"/>
      <c r="N313" s="141">
        <f t="shared" si="23"/>
        <v>1</v>
      </c>
      <c r="O313" s="141"/>
      <c r="P313" s="141"/>
      <c r="Q313" s="81">
        <f t="shared" si="24"/>
        <v>5.8000000000000007</v>
      </c>
    </row>
    <row r="314" spans="5:17" s="16" customFormat="1" ht="13" hidden="1" x14ac:dyDescent="0.3">
      <c r="E314" s="138">
        <v>35944</v>
      </c>
      <c r="F314" s="16">
        <v>149</v>
      </c>
      <c r="G314" s="16">
        <v>1998</v>
      </c>
      <c r="H314" s="139">
        <f t="shared" si="20"/>
        <v>0</v>
      </c>
      <c r="I314" s="140">
        <v>15.786666666666667</v>
      </c>
      <c r="J314" s="141">
        <f t="shared" si="21"/>
        <v>1</v>
      </c>
      <c r="K314" s="81">
        <f t="shared" si="22"/>
        <v>4.2133333333333329</v>
      </c>
      <c r="L314" s="142">
        <v>15.1</v>
      </c>
      <c r="M314" s="140"/>
      <c r="N314" s="141">
        <f t="shared" si="23"/>
        <v>1</v>
      </c>
      <c r="O314" s="141"/>
      <c r="P314" s="141"/>
      <c r="Q314" s="81">
        <f t="shared" si="24"/>
        <v>4.9000000000000004</v>
      </c>
    </row>
    <row r="315" spans="5:17" s="16" customFormat="1" ht="13" hidden="1" x14ac:dyDescent="0.3">
      <c r="E315" s="138">
        <v>35945</v>
      </c>
      <c r="F315" s="16">
        <v>150</v>
      </c>
      <c r="G315" s="16">
        <v>1998</v>
      </c>
      <c r="H315" s="139">
        <f t="shared" si="20"/>
        <v>0</v>
      </c>
      <c r="I315" s="140">
        <v>15.893333333333333</v>
      </c>
      <c r="J315" s="141">
        <f t="shared" si="21"/>
        <v>1</v>
      </c>
      <c r="K315" s="81">
        <f t="shared" si="22"/>
        <v>4.1066666666666674</v>
      </c>
      <c r="L315" s="142">
        <v>17.399999999999999</v>
      </c>
      <c r="M315" s="140"/>
      <c r="N315" s="141">
        <f t="shared" si="23"/>
        <v>0</v>
      </c>
      <c r="O315" s="141"/>
      <c r="P315" s="141"/>
      <c r="Q315" s="81">
        <f t="shared" si="24"/>
        <v>0</v>
      </c>
    </row>
    <row r="316" spans="5:17" s="16" customFormat="1" ht="13" hidden="1" x14ac:dyDescent="0.3">
      <c r="E316" s="138">
        <v>35946</v>
      </c>
      <c r="F316" s="16">
        <v>151</v>
      </c>
      <c r="G316" s="16">
        <v>1998</v>
      </c>
      <c r="H316" s="139">
        <f t="shared" si="20"/>
        <v>0</v>
      </c>
      <c r="I316" s="140">
        <v>16</v>
      </c>
      <c r="J316" s="141">
        <f t="shared" si="21"/>
        <v>1</v>
      </c>
      <c r="K316" s="81">
        <f t="shared" si="22"/>
        <v>4</v>
      </c>
      <c r="L316" s="142">
        <v>15.1</v>
      </c>
      <c r="M316" s="140"/>
      <c r="N316" s="141">
        <f t="shared" si="23"/>
        <v>1</v>
      </c>
      <c r="O316" s="141"/>
      <c r="P316" s="141"/>
      <c r="Q316" s="81">
        <f t="shared" si="24"/>
        <v>4.9000000000000004</v>
      </c>
    </row>
    <row r="317" spans="5:17" s="16" customFormat="1" ht="13" hidden="1" x14ac:dyDescent="0.3">
      <c r="E317" s="138">
        <v>35947</v>
      </c>
      <c r="F317" s="16">
        <v>152</v>
      </c>
      <c r="G317" s="16">
        <v>1998</v>
      </c>
      <c r="H317" s="139">
        <f t="shared" si="20"/>
        <v>0</v>
      </c>
      <c r="I317" s="140">
        <v>16.106666666666669</v>
      </c>
      <c r="J317" s="141">
        <f t="shared" si="21"/>
        <v>0</v>
      </c>
      <c r="K317" s="81">
        <f t="shared" si="22"/>
        <v>0</v>
      </c>
      <c r="L317" s="142">
        <v>16.100000000000001</v>
      </c>
      <c r="M317" s="140"/>
      <c r="N317" s="141">
        <f t="shared" si="23"/>
        <v>0</v>
      </c>
      <c r="O317" s="141"/>
      <c r="P317" s="141"/>
      <c r="Q317" s="81">
        <f t="shared" si="24"/>
        <v>0</v>
      </c>
    </row>
    <row r="318" spans="5:17" s="16" customFormat="1" ht="13" hidden="1" x14ac:dyDescent="0.3">
      <c r="E318" s="138">
        <v>35948</v>
      </c>
      <c r="F318" s="16">
        <v>153</v>
      </c>
      <c r="G318" s="16">
        <v>1998</v>
      </c>
      <c r="H318" s="139">
        <f t="shared" si="20"/>
        <v>0</v>
      </c>
      <c r="I318" s="140">
        <v>16.213333333333331</v>
      </c>
      <c r="J318" s="141">
        <f t="shared" si="21"/>
        <v>0</v>
      </c>
      <c r="K318" s="81">
        <f t="shared" si="22"/>
        <v>0</v>
      </c>
      <c r="L318" s="142">
        <v>20.100000000000001</v>
      </c>
      <c r="M318" s="140"/>
      <c r="N318" s="141">
        <f t="shared" si="23"/>
        <v>0</v>
      </c>
      <c r="O318" s="141"/>
      <c r="P318" s="141"/>
      <c r="Q318" s="81">
        <f t="shared" si="24"/>
        <v>0</v>
      </c>
    </row>
    <row r="319" spans="5:17" s="16" customFormat="1" ht="13" hidden="1" x14ac:dyDescent="0.3">
      <c r="E319" s="138">
        <v>35949</v>
      </c>
      <c r="F319" s="16">
        <v>154</v>
      </c>
      <c r="G319" s="16">
        <v>1998</v>
      </c>
      <c r="H319" s="139">
        <f t="shared" si="20"/>
        <v>0</v>
      </c>
      <c r="I319" s="140">
        <v>16.32</v>
      </c>
      <c r="J319" s="141">
        <f t="shared" si="21"/>
        <v>0</v>
      </c>
      <c r="K319" s="81">
        <f t="shared" si="22"/>
        <v>0</v>
      </c>
      <c r="L319" s="142">
        <v>17.2</v>
      </c>
      <c r="M319" s="140"/>
      <c r="N319" s="141">
        <f t="shared" si="23"/>
        <v>0</v>
      </c>
      <c r="O319" s="141"/>
      <c r="P319" s="141"/>
      <c r="Q319" s="81">
        <f t="shared" si="24"/>
        <v>0</v>
      </c>
    </row>
    <row r="320" spans="5:17" s="16" customFormat="1" ht="13" hidden="1" x14ac:dyDescent="0.3">
      <c r="E320" s="138">
        <v>35950</v>
      </c>
      <c r="F320" s="16">
        <v>155</v>
      </c>
      <c r="G320" s="16">
        <v>1998</v>
      </c>
      <c r="H320" s="139">
        <f t="shared" si="20"/>
        <v>0</v>
      </c>
      <c r="I320" s="140">
        <v>16.426666666666669</v>
      </c>
      <c r="J320" s="141">
        <f t="shared" si="21"/>
        <v>0</v>
      </c>
      <c r="K320" s="81">
        <f t="shared" si="22"/>
        <v>0</v>
      </c>
      <c r="L320" s="142">
        <v>20.100000000000001</v>
      </c>
      <c r="M320" s="140"/>
      <c r="N320" s="141">
        <f t="shared" si="23"/>
        <v>0</v>
      </c>
      <c r="O320" s="141"/>
      <c r="P320" s="141"/>
      <c r="Q320" s="81">
        <f t="shared" si="24"/>
        <v>0</v>
      </c>
    </row>
    <row r="321" spans="5:17" s="16" customFormat="1" ht="13" hidden="1" x14ac:dyDescent="0.3">
      <c r="E321" s="138">
        <v>35951</v>
      </c>
      <c r="F321" s="16">
        <v>156</v>
      </c>
      <c r="G321" s="16">
        <v>1998</v>
      </c>
      <c r="H321" s="139">
        <f t="shared" si="20"/>
        <v>0</v>
      </c>
      <c r="I321" s="140">
        <v>16.533333333333331</v>
      </c>
      <c r="J321" s="141">
        <f t="shared" si="21"/>
        <v>0</v>
      </c>
      <c r="K321" s="81">
        <f t="shared" si="22"/>
        <v>0</v>
      </c>
      <c r="L321" s="142">
        <v>21.6</v>
      </c>
      <c r="M321" s="140"/>
      <c r="N321" s="141">
        <f t="shared" si="23"/>
        <v>0</v>
      </c>
      <c r="O321" s="141"/>
      <c r="P321" s="141"/>
      <c r="Q321" s="81">
        <f t="shared" si="24"/>
        <v>0</v>
      </c>
    </row>
    <row r="322" spans="5:17" s="16" customFormat="1" ht="13" hidden="1" x14ac:dyDescent="0.3">
      <c r="E322" s="138">
        <v>35952</v>
      </c>
      <c r="F322" s="16">
        <v>157</v>
      </c>
      <c r="G322" s="16">
        <v>1998</v>
      </c>
      <c r="H322" s="139">
        <f t="shared" si="20"/>
        <v>0</v>
      </c>
      <c r="I322" s="140">
        <v>16.64</v>
      </c>
      <c r="J322" s="141">
        <f t="shared" si="21"/>
        <v>0</v>
      </c>
      <c r="K322" s="81">
        <f t="shared" si="22"/>
        <v>0</v>
      </c>
      <c r="L322" s="142">
        <v>20.399999999999999</v>
      </c>
      <c r="M322" s="140"/>
      <c r="N322" s="141">
        <f t="shared" si="23"/>
        <v>0</v>
      </c>
      <c r="O322" s="141"/>
      <c r="P322" s="141"/>
      <c r="Q322" s="81">
        <f t="shared" si="24"/>
        <v>0</v>
      </c>
    </row>
    <row r="323" spans="5:17" s="16" customFormat="1" ht="13" hidden="1" x14ac:dyDescent="0.3">
      <c r="E323" s="138">
        <v>35953</v>
      </c>
      <c r="F323" s="16">
        <v>158</v>
      </c>
      <c r="G323" s="16">
        <v>1998</v>
      </c>
      <c r="H323" s="139">
        <f t="shared" si="20"/>
        <v>0</v>
      </c>
      <c r="I323" s="140">
        <v>16.74666666666667</v>
      </c>
      <c r="J323" s="141">
        <f t="shared" si="21"/>
        <v>0</v>
      </c>
      <c r="K323" s="81">
        <f t="shared" si="22"/>
        <v>0</v>
      </c>
      <c r="L323" s="142">
        <v>17.2</v>
      </c>
      <c r="M323" s="140"/>
      <c r="N323" s="141">
        <f t="shared" si="23"/>
        <v>0</v>
      </c>
      <c r="O323" s="141"/>
      <c r="P323" s="141"/>
      <c r="Q323" s="81">
        <f t="shared" si="24"/>
        <v>0</v>
      </c>
    </row>
    <row r="324" spans="5:17" s="16" customFormat="1" ht="13" hidden="1" x14ac:dyDescent="0.3">
      <c r="E324" s="138">
        <v>35954</v>
      </c>
      <c r="F324" s="16">
        <v>159</v>
      </c>
      <c r="G324" s="16">
        <v>1998</v>
      </c>
      <c r="H324" s="139">
        <f t="shared" si="20"/>
        <v>0</v>
      </c>
      <c r="I324" s="140">
        <v>16.853333333333332</v>
      </c>
      <c r="J324" s="141">
        <f t="shared" si="21"/>
        <v>0</v>
      </c>
      <c r="K324" s="81">
        <f t="shared" si="22"/>
        <v>0</v>
      </c>
      <c r="L324" s="142">
        <v>16.5</v>
      </c>
      <c r="M324" s="140"/>
      <c r="N324" s="141">
        <f t="shared" si="23"/>
        <v>0</v>
      </c>
      <c r="O324" s="141"/>
      <c r="P324" s="141"/>
      <c r="Q324" s="81">
        <f t="shared" si="24"/>
        <v>0</v>
      </c>
    </row>
    <row r="325" spans="5:17" s="16" customFormat="1" ht="13" hidden="1" x14ac:dyDescent="0.3">
      <c r="E325" s="138">
        <v>35955</v>
      </c>
      <c r="F325" s="16">
        <v>160</v>
      </c>
      <c r="G325" s="16">
        <v>1998</v>
      </c>
      <c r="H325" s="139">
        <f t="shared" si="20"/>
        <v>0</v>
      </c>
      <c r="I325" s="140">
        <v>16.96</v>
      </c>
      <c r="J325" s="141">
        <f t="shared" si="21"/>
        <v>0</v>
      </c>
      <c r="K325" s="81">
        <f t="shared" si="22"/>
        <v>0</v>
      </c>
      <c r="L325" s="142">
        <v>17.5</v>
      </c>
      <c r="M325" s="140"/>
      <c r="N325" s="141">
        <f t="shared" si="23"/>
        <v>0</v>
      </c>
      <c r="O325" s="141"/>
      <c r="P325" s="141"/>
      <c r="Q325" s="81">
        <f t="shared" si="24"/>
        <v>0</v>
      </c>
    </row>
    <row r="326" spans="5:17" s="16" customFormat="1" ht="13" hidden="1" x14ac:dyDescent="0.3">
      <c r="E326" s="138">
        <v>35956</v>
      </c>
      <c r="F326" s="16">
        <v>161</v>
      </c>
      <c r="G326" s="16">
        <v>1998</v>
      </c>
      <c r="H326" s="139">
        <f t="shared" si="20"/>
        <v>0</v>
      </c>
      <c r="I326" s="140">
        <v>17.06666666666667</v>
      </c>
      <c r="J326" s="141">
        <f t="shared" si="21"/>
        <v>0</v>
      </c>
      <c r="K326" s="81">
        <f t="shared" si="22"/>
        <v>0</v>
      </c>
      <c r="L326" s="142">
        <v>15.4</v>
      </c>
      <c r="M326" s="140"/>
      <c r="N326" s="141">
        <f t="shared" si="23"/>
        <v>1</v>
      </c>
      <c r="O326" s="141"/>
      <c r="P326" s="141"/>
      <c r="Q326" s="81">
        <f t="shared" si="24"/>
        <v>4.5999999999999996</v>
      </c>
    </row>
    <row r="327" spans="5:17" s="16" customFormat="1" ht="13" hidden="1" x14ac:dyDescent="0.3">
      <c r="E327" s="138">
        <v>35957</v>
      </c>
      <c r="F327" s="16">
        <v>162</v>
      </c>
      <c r="G327" s="16">
        <v>1998</v>
      </c>
      <c r="H327" s="139">
        <f t="shared" si="20"/>
        <v>0</v>
      </c>
      <c r="I327" s="140">
        <v>17.173333333333332</v>
      </c>
      <c r="J327" s="141">
        <f t="shared" si="21"/>
        <v>0</v>
      </c>
      <c r="K327" s="81">
        <f t="shared" si="22"/>
        <v>0</v>
      </c>
      <c r="L327" s="142">
        <v>12</v>
      </c>
      <c r="M327" s="140"/>
      <c r="N327" s="141">
        <f t="shared" si="23"/>
        <v>1</v>
      </c>
      <c r="O327" s="141"/>
      <c r="P327" s="141"/>
      <c r="Q327" s="81">
        <f t="shared" si="24"/>
        <v>8</v>
      </c>
    </row>
    <row r="328" spans="5:17" s="16" customFormat="1" ht="13" hidden="1" x14ac:dyDescent="0.3">
      <c r="E328" s="138">
        <v>35958</v>
      </c>
      <c r="F328" s="16">
        <v>163</v>
      </c>
      <c r="G328" s="16">
        <v>1998</v>
      </c>
      <c r="H328" s="139">
        <f t="shared" si="20"/>
        <v>0</v>
      </c>
      <c r="I328" s="140">
        <v>17.28</v>
      </c>
      <c r="J328" s="141">
        <f t="shared" si="21"/>
        <v>0</v>
      </c>
      <c r="K328" s="81">
        <f t="shared" si="22"/>
        <v>0</v>
      </c>
      <c r="L328" s="142">
        <v>10.7</v>
      </c>
      <c r="M328" s="140"/>
      <c r="N328" s="141">
        <f t="shared" si="23"/>
        <v>1</v>
      </c>
      <c r="O328" s="141"/>
      <c r="P328" s="141"/>
      <c r="Q328" s="81">
        <f t="shared" si="24"/>
        <v>9.3000000000000007</v>
      </c>
    </row>
    <row r="329" spans="5:17" s="16" customFormat="1" ht="13" hidden="1" x14ac:dyDescent="0.3">
      <c r="E329" s="138">
        <v>35959</v>
      </c>
      <c r="F329" s="16">
        <v>164</v>
      </c>
      <c r="G329" s="16">
        <v>1998</v>
      </c>
      <c r="H329" s="139">
        <f t="shared" si="20"/>
        <v>0</v>
      </c>
      <c r="I329" s="140">
        <v>17.38666666666667</v>
      </c>
      <c r="J329" s="141">
        <f t="shared" si="21"/>
        <v>0</v>
      </c>
      <c r="K329" s="81">
        <f t="shared" si="22"/>
        <v>0</v>
      </c>
      <c r="L329" s="142">
        <v>12.4</v>
      </c>
      <c r="M329" s="140"/>
      <c r="N329" s="141">
        <f t="shared" si="23"/>
        <v>1</v>
      </c>
      <c r="O329" s="141"/>
      <c r="P329" s="141"/>
      <c r="Q329" s="81">
        <f t="shared" si="24"/>
        <v>7.6</v>
      </c>
    </row>
    <row r="330" spans="5:17" s="16" customFormat="1" ht="13" hidden="1" x14ac:dyDescent="0.3">
      <c r="E330" s="138">
        <v>35960</v>
      </c>
      <c r="F330" s="16">
        <v>165</v>
      </c>
      <c r="G330" s="16">
        <v>1998</v>
      </c>
      <c r="H330" s="139">
        <f t="shared" si="20"/>
        <v>0</v>
      </c>
      <c r="I330" s="140">
        <v>17.493333333333332</v>
      </c>
      <c r="J330" s="141">
        <f t="shared" si="21"/>
        <v>0</v>
      </c>
      <c r="K330" s="81">
        <f t="shared" si="22"/>
        <v>0</v>
      </c>
      <c r="L330" s="142">
        <v>14.3</v>
      </c>
      <c r="M330" s="140"/>
      <c r="N330" s="141">
        <f t="shared" si="23"/>
        <v>1</v>
      </c>
      <c r="O330" s="141"/>
      <c r="P330" s="141"/>
      <c r="Q330" s="81">
        <f t="shared" si="24"/>
        <v>5.6999999999999993</v>
      </c>
    </row>
    <row r="331" spans="5:17" s="16" customFormat="1" ht="13" hidden="1" x14ac:dyDescent="0.3">
      <c r="E331" s="138">
        <v>35961</v>
      </c>
      <c r="F331" s="16">
        <v>166</v>
      </c>
      <c r="G331" s="16">
        <v>1998</v>
      </c>
      <c r="H331" s="139">
        <f t="shared" si="20"/>
        <v>0</v>
      </c>
      <c r="I331" s="140">
        <v>17.600000000000001</v>
      </c>
      <c r="J331" s="141">
        <f t="shared" si="21"/>
        <v>0</v>
      </c>
      <c r="K331" s="81">
        <f t="shared" si="22"/>
        <v>0</v>
      </c>
      <c r="L331" s="142">
        <v>13.6</v>
      </c>
      <c r="M331" s="140"/>
      <c r="N331" s="141">
        <f t="shared" si="23"/>
        <v>1</v>
      </c>
      <c r="O331" s="141"/>
      <c r="P331" s="141"/>
      <c r="Q331" s="81">
        <f t="shared" si="24"/>
        <v>6.4</v>
      </c>
    </row>
    <row r="332" spans="5:17" s="16" customFormat="1" ht="13" hidden="1" x14ac:dyDescent="0.3">
      <c r="E332" s="138">
        <v>35962</v>
      </c>
      <c r="F332" s="16">
        <v>167</v>
      </c>
      <c r="G332" s="16">
        <v>1998</v>
      </c>
      <c r="H332" s="139">
        <f t="shared" si="20"/>
        <v>0</v>
      </c>
      <c r="I332" s="140">
        <v>17.683870967741939</v>
      </c>
      <c r="J332" s="141">
        <f t="shared" si="21"/>
        <v>0</v>
      </c>
      <c r="K332" s="81">
        <f t="shared" si="22"/>
        <v>0</v>
      </c>
      <c r="L332" s="142">
        <v>14</v>
      </c>
      <c r="M332" s="140"/>
      <c r="N332" s="141">
        <f t="shared" si="23"/>
        <v>1</v>
      </c>
      <c r="O332" s="141"/>
      <c r="P332" s="141"/>
      <c r="Q332" s="81">
        <f t="shared" si="24"/>
        <v>6</v>
      </c>
    </row>
    <row r="333" spans="5:17" s="16" customFormat="1" ht="13" hidden="1" x14ac:dyDescent="0.3">
      <c r="E333" s="138">
        <v>35963</v>
      </c>
      <c r="F333" s="16">
        <v>168</v>
      </c>
      <c r="G333" s="16">
        <v>1998</v>
      </c>
      <c r="H333" s="139">
        <f t="shared" si="20"/>
        <v>0</v>
      </c>
      <c r="I333" s="140">
        <v>17.767741935483873</v>
      </c>
      <c r="J333" s="141">
        <f t="shared" si="21"/>
        <v>0</v>
      </c>
      <c r="K333" s="81">
        <f t="shared" si="22"/>
        <v>0</v>
      </c>
      <c r="L333" s="142">
        <v>13.9</v>
      </c>
      <c r="M333" s="140"/>
      <c r="N333" s="141">
        <f t="shared" si="23"/>
        <v>1</v>
      </c>
      <c r="O333" s="141"/>
      <c r="P333" s="141"/>
      <c r="Q333" s="81">
        <f t="shared" si="24"/>
        <v>6.1</v>
      </c>
    </row>
    <row r="334" spans="5:17" s="16" customFormat="1" ht="13" hidden="1" x14ac:dyDescent="0.3">
      <c r="E334" s="138">
        <v>35964</v>
      </c>
      <c r="F334" s="16">
        <v>169</v>
      </c>
      <c r="G334" s="16">
        <v>1998</v>
      </c>
      <c r="H334" s="139">
        <f t="shared" si="20"/>
        <v>0</v>
      </c>
      <c r="I334" s="140">
        <v>17.851612903225806</v>
      </c>
      <c r="J334" s="141">
        <f t="shared" si="21"/>
        <v>0</v>
      </c>
      <c r="K334" s="81">
        <f t="shared" si="22"/>
        <v>0</v>
      </c>
      <c r="L334" s="142">
        <v>15.7</v>
      </c>
      <c r="M334" s="140"/>
      <c r="N334" s="141">
        <f t="shared" si="23"/>
        <v>1</v>
      </c>
      <c r="O334" s="141"/>
      <c r="P334" s="141"/>
      <c r="Q334" s="81">
        <f t="shared" si="24"/>
        <v>4.3000000000000007</v>
      </c>
    </row>
    <row r="335" spans="5:17" s="16" customFormat="1" ht="13" hidden="1" x14ac:dyDescent="0.3">
      <c r="E335" s="138">
        <v>35965</v>
      </c>
      <c r="F335" s="16">
        <v>170</v>
      </c>
      <c r="G335" s="16">
        <v>1998</v>
      </c>
      <c r="H335" s="139">
        <f t="shared" si="20"/>
        <v>0</v>
      </c>
      <c r="I335" s="140">
        <v>17.935483870967744</v>
      </c>
      <c r="J335" s="141">
        <f t="shared" si="21"/>
        <v>0</v>
      </c>
      <c r="K335" s="81">
        <f t="shared" si="22"/>
        <v>0</v>
      </c>
      <c r="L335" s="142">
        <v>18.600000000000001</v>
      </c>
      <c r="M335" s="140"/>
      <c r="N335" s="141">
        <f t="shared" si="23"/>
        <v>0</v>
      </c>
      <c r="O335" s="141"/>
      <c r="P335" s="141"/>
      <c r="Q335" s="81">
        <f t="shared" si="24"/>
        <v>0</v>
      </c>
    </row>
    <row r="336" spans="5:17" s="16" customFormat="1" ht="13" hidden="1" x14ac:dyDescent="0.3">
      <c r="E336" s="138">
        <v>35966</v>
      </c>
      <c r="F336" s="16">
        <v>171</v>
      </c>
      <c r="G336" s="16">
        <v>1998</v>
      </c>
      <c r="H336" s="139">
        <f t="shared" si="20"/>
        <v>0</v>
      </c>
      <c r="I336" s="140">
        <v>18.019354838709681</v>
      </c>
      <c r="J336" s="141">
        <f t="shared" si="21"/>
        <v>0</v>
      </c>
      <c r="K336" s="81">
        <f t="shared" si="22"/>
        <v>0</v>
      </c>
      <c r="L336" s="142">
        <v>22.2</v>
      </c>
      <c r="M336" s="140"/>
      <c r="N336" s="141">
        <f t="shared" si="23"/>
        <v>0</v>
      </c>
      <c r="O336" s="141"/>
      <c r="P336" s="141"/>
      <c r="Q336" s="81">
        <f t="shared" si="24"/>
        <v>0</v>
      </c>
    </row>
    <row r="337" spans="5:17" s="16" customFormat="1" ht="13" hidden="1" x14ac:dyDescent="0.3">
      <c r="E337" s="138">
        <v>35967</v>
      </c>
      <c r="F337" s="16">
        <v>172</v>
      </c>
      <c r="G337" s="16">
        <v>1998</v>
      </c>
      <c r="H337" s="139">
        <f t="shared" si="20"/>
        <v>0</v>
      </c>
      <c r="I337" s="140">
        <v>18.103225806451615</v>
      </c>
      <c r="J337" s="141">
        <f t="shared" si="21"/>
        <v>0</v>
      </c>
      <c r="K337" s="81">
        <f t="shared" si="22"/>
        <v>0</v>
      </c>
      <c r="L337" s="142">
        <v>24.3</v>
      </c>
      <c r="M337" s="140"/>
      <c r="N337" s="141">
        <f t="shared" si="23"/>
        <v>0</v>
      </c>
      <c r="O337" s="141"/>
      <c r="P337" s="141"/>
      <c r="Q337" s="81">
        <f t="shared" si="24"/>
        <v>0</v>
      </c>
    </row>
    <row r="338" spans="5:17" s="16" customFormat="1" ht="13" hidden="1" x14ac:dyDescent="0.3">
      <c r="E338" s="138">
        <v>35968</v>
      </c>
      <c r="F338" s="16">
        <v>173</v>
      </c>
      <c r="G338" s="16">
        <v>1998</v>
      </c>
      <c r="H338" s="139">
        <f t="shared" si="20"/>
        <v>0</v>
      </c>
      <c r="I338" s="140">
        <v>18.187096774193549</v>
      </c>
      <c r="J338" s="141">
        <f t="shared" si="21"/>
        <v>0</v>
      </c>
      <c r="K338" s="81">
        <f t="shared" si="22"/>
        <v>0</v>
      </c>
      <c r="L338" s="142">
        <v>23.3</v>
      </c>
      <c r="M338" s="140"/>
      <c r="N338" s="141">
        <f t="shared" si="23"/>
        <v>0</v>
      </c>
      <c r="O338" s="141"/>
      <c r="P338" s="141"/>
      <c r="Q338" s="81">
        <f t="shared" si="24"/>
        <v>0</v>
      </c>
    </row>
    <row r="339" spans="5:17" s="16" customFormat="1" ht="13" hidden="1" x14ac:dyDescent="0.3">
      <c r="E339" s="138">
        <v>35969</v>
      </c>
      <c r="F339" s="16">
        <v>174</v>
      </c>
      <c r="G339" s="16">
        <v>1998</v>
      </c>
      <c r="H339" s="139">
        <f t="shared" si="20"/>
        <v>0</v>
      </c>
      <c r="I339" s="140">
        <v>18.270967741935486</v>
      </c>
      <c r="J339" s="141">
        <f t="shared" si="21"/>
        <v>0</v>
      </c>
      <c r="K339" s="81">
        <f t="shared" si="22"/>
        <v>0</v>
      </c>
      <c r="L339" s="142">
        <v>20.9</v>
      </c>
      <c r="M339" s="140"/>
      <c r="N339" s="141">
        <f t="shared" si="23"/>
        <v>0</v>
      </c>
      <c r="O339" s="141"/>
      <c r="P339" s="141"/>
      <c r="Q339" s="81">
        <f t="shared" si="24"/>
        <v>0</v>
      </c>
    </row>
    <row r="340" spans="5:17" s="16" customFormat="1" ht="13" hidden="1" x14ac:dyDescent="0.3">
      <c r="E340" s="138">
        <v>35970</v>
      </c>
      <c r="F340" s="16">
        <v>175</v>
      </c>
      <c r="G340" s="16">
        <v>1998</v>
      </c>
      <c r="H340" s="139">
        <f t="shared" si="20"/>
        <v>0</v>
      </c>
      <c r="I340" s="140">
        <v>18.354838709677423</v>
      </c>
      <c r="J340" s="141">
        <f t="shared" si="21"/>
        <v>0</v>
      </c>
      <c r="K340" s="81">
        <f t="shared" si="22"/>
        <v>0</v>
      </c>
      <c r="L340" s="142">
        <v>20.5</v>
      </c>
      <c r="M340" s="140"/>
      <c r="N340" s="141">
        <f t="shared" si="23"/>
        <v>0</v>
      </c>
      <c r="O340" s="141"/>
      <c r="P340" s="141"/>
      <c r="Q340" s="81">
        <f t="shared" si="24"/>
        <v>0</v>
      </c>
    </row>
    <row r="341" spans="5:17" s="16" customFormat="1" ht="13" hidden="1" x14ac:dyDescent="0.3">
      <c r="E341" s="138">
        <v>35971</v>
      </c>
      <c r="F341" s="16">
        <v>176</v>
      </c>
      <c r="G341" s="16">
        <v>1998</v>
      </c>
      <c r="H341" s="139">
        <f t="shared" si="20"/>
        <v>0</v>
      </c>
      <c r="I341" s="140">
        <v>18.438709677419357</v>
      </c>
      <c r="J341" s="141">
        <f t="shared" si="21"/>
        <v>0</v>
      </c>
      <c r="K341" s="81">
        <f t="shared" si="22"/>
        <v>0</v>
      </c>
      <c r="L341" s="142">
        <v>21.5</v>
      </c>
      <c r="M341" s="140"/>
      <c r="N341" s="141">
        <f t="shared" si="23"/>
        <v>0</v>
      </c>
      <c r="O341" s="141"/>
      <c r="P341" s="141"/>
      <c r="Q341" s="81">
        <f t="shared" si="24"/>
        <v>0</v>
      </c>
    </row>
    <row r="342" spans="5:17" s="16" customFormat="1" ht="13" hidden="1" x14ac:dyDescent="0.3">
      <c r="E342" s="138">
        <v>35972</v>
      </c>
      <c r="F342" s="16">
        <v>177</v>
      </c>
      <c r="G342" s="16">
        <v>1998</v>
      </c>
      <c r="H342" s="139">
        <f t="shared" si="20"/>
        <v>0</v>
      </c>
      <c r="I342" s="140">
        <v>18.522580645161291</v>
      </c>
      <c r="J342" s="141">
        <f t="shared" si="21"/>
        <v>0</v>
      </c>
      <c r="K342" s="81">
        <f t="shared" si="22"/>
        <v>0</v>
      </c>
      <c r="L342" s="142">
        <v>20.100000000000001</v>
      </c>
      <c r="M342" s="140"/>
      <c r="N342" s="141">
        <f t="shared" si="23"/>
        <v>0</v>
      </c>
      <c r="O342" s="141"/>
      <c r="P342" s="141"/>
      <c r="Q342" s="81">
        <f t="shared" si="24"/>
        <v>0</v>
      </c>
    </row>
    <row r="343" spans="5:17" s="16" customFormat="1" ht="13" hidden="1" x14ac:dyDescent="0.3">
      <c r="E343" s="138">
        <v>35973</v>
      </c>
      <c r="F343" s="16">
        <v>178</v>
      </c>
      <c r="G343" s="16">
        <v>1998</v>
      </c>
      <c r="H343" s="139">
        <f t="shared" si="20"/>
        <v>0</v>
      </c>
      <c r="I343" s="140">
        <v>18.606451612903228</v>
      </c>
      <c r="J343" s="141">
        <f t="shared" si="21"/>
        <v>0</v>
      </c>
      <c r="K343" s="81">
        <f t="shared" si="22"/>
        <v>0</v>
      </c>
      <c r="L343" s="142">
        <v>22.1</v>
      </c>
      <c r="M343" s="140"/>
      <c r="N343" s="141">
        <f t="shared" si="23"/>
        <v>0</v>
      </c>
      <c r="O343" s="141"/>
      <c r="P343" s="141"/>
      <c r="Q343" s="81">
        <f t="shared" si="24"/>
        <v>0</v>
      </c>
    </row>
    <row r="344" spans="5:17" s="16" customFormat="1" ht="13" hidden="1" x14ac:dyDescent="0.3">
      <c r="E344" s="138">
        <v>35974</v>
      </c>
      <c r="F344" s="16">
        <v>179</v>
      </c>
      <c r="G344" s="16">
        <v>1998</v>
      </c>
      <c r="H344" s="139">
        <f t="shared" si="20"/>
        <v>0</v>
      </c>
      <c r="I344" s="140">
        <v>18.690322580645162</v>
      </c>
      <c r="J344" s="141">
        <f t="shared" si="21"/>
        <v>0</v>
      </c>
      <c r="K344" s="81">
        <f t="shared" si="22"/>
        <v>0</v>
      </c>
      <c r="L344" s="142">
        <v>21</v>
      </c>
      <c r="M344" s="140"/>
      <c r="N344" s="141">
        <f t="shared" si="23"/>
        <v>0</v>
      </c>
      <c r="O344" s="141"/>
      <c r="P344" s="141"/>
      <c r="Q344" s="81">
        <f t="shared" si="24"/>
        <v>0</v>
      </c>
    </row>
    <row r="345" spans="5:17" s="16" customFormat="1" ht="13" hidden="1" x14ac:dyDescent="0.3">
      <c r="E345" s="138">
        <v>35975</v>
      </c>
      <c r="F345" s="16">
        <v>180</v>
      </c>
      <c r="G345" s="16">
        <v>1998</v>
      </c>
      <c r="H345" s="139">
        <f t="shared" si="20"/>
        <v>0</v>
      </c>
      <c r="I345" s="140">
        <v>18.774193548387096</v>
      </c>
      <c r="J345" s="141">
        <f t="shared" si="21"/>
        <v>0</v>
      </c>
      <c r="K345" s="81">
        <f t="shared" si="22"/>
        <v>0</v>
      </c>
      <c r="L345" s="142">
        <v>21</v>
      </c>
      <c r="M345" s="140"/>
      <c r="N345" s="141">
        <f t="shared" si="23"/>
        <v>0</v>
      </c>
      <c r="O345" s="141"/>
      <c r="P345" s="141"/>
      <c r="Q345" s="81">
        <f t="shared" si="24"/>
        <v>0</v>
      </c>
    </row>
    <row r="346" spans="5:17" s="16" customFormat="1" ht="13" hidden="1" x14ac:dyDescent="0.3">
      <c r="E346" s="138">
        <v>35976</v>
      </c>
      <c r="F346" s="16">
        <v>181</v>
      </c>
      <c r="G346" s="16">
        <v>1998</v>
      </c>
      <c r="H346" s="139">
        <f t="shared" si="20"/>
        <v>0</v>
      </c>
      <c r="I346" s="140">
        <v>18.858064516129033</v>
      </c>
      <c r="J346" s="141">
        <f t="shared" si="21"/>
        <v>0</v>
      </c>
      <c r="K346" s="81">
        <f t="shared" si="22"/>
        <v>0</v>
      </c>
      <c r="L346" s="142">
        <v>20.399999999999999</v>
      </c>
      <c r="M346" s="140"/>
      <c r="N346" s="141">
        <f t="shared" si="23"/>
        <v>0</v>
      </c>
      <c r="O346" s="141"/>
      <c r="P346" s="141"/>
      <c r="Q346" s="81">
        <f t="shared" si="24"/>
        <v>0</v>
      </c>
    </row>
    <row r="347" spans="5:17" s="16" customFormat="1" ht="13" hidden="1" x14ac:dyDescent="0.3">
      <c r="E347" s="138">
        <v>35977</v>
      </c>
      <c r="F347" s="16">
        <v>182</v>
      </c>
      <c r="G347" s="16">
        <v>1998</v>
      </c>
      <c r="H347" s="139">
        <f t="shared" si="20"/>
        <v>0</v>
      </c>
      <c r="I347" s="140">
        <v>18.941935483870971</v>
      </c>
      <c r="J347" s="141">
        <f t="shared" si="21"/>
        <v>0</v>
      </c>
      <c r="K347" s="81">
        <f t="shared" si="22"/>
        <v>0</v>
      </c>
      <c r="L347" s="142">
        <v>21.2</v>
      </c>
      <c r="M347" s="140"/>
      <c r="N347" s="141">
        <f t="shared" si="23"/>
        <v>0</v>
      </c>
      <c r="O347" s="141"/>
      <c r="P347" s="141"/>
      <c r="Q347" s="81">
        <f t="shared" si="24"/>
        <v>0</v>
      </c>
    </row>
    <row r="348" spans="5:17" s="16" customFormat="1" ht="13" hidden="1" x14ac:dyDescent="0.3">
      <c r="E348" s="138">
        <v>35978</v>
      </c>
      <c r="F348" s="16">
        <v>183</v>
      </c>
      <c r="G348" s="16">
        <v>1998</v>
      </c>
      <c r="H348" s="139">
        <f t="shared" si="20"/>
        <v>0</v>
      </c>
      <c r="I348" s="140">
        <v>19.025806451612905</v>
      </c>
      <c r="J348" s="141">
        <f t="shared" si="21"/>
        <v>0</v>
      </c>
      <c r="K348" s="81">
        <f t="shared" si="22"/>
        <v>0</v>
      </c>
      <c r="L348" s="142">
        <v>19.600000000000001</v>
      </c>
      <c r="M348" s="140"/>
      <c r="N348" s="141">
        <f t="shared" si="23"/>
        <v>0</v>
      </c>
      <c r="O348" s="141"/>
      <c r="P348" s="141"/>
      <c r="Q348" s="81">
        <f t="shared" si="24"/>
        <v>0</v>
      </c>
    </row>
    <row r="349" spans="5:17" s="16" customFormat="1" ht="13" hidden="1" x14ac:dyDescent="0.3">
      <c r="E349" s="138">
        <v>35979</v>
      </c>
      <c r="F349" s="16">
        <v>184</v>
      </c>
      <c r="G349" s="16">
        <v>1998</v>
      </c>
      <c r="H349" s="139">
        <f t="shared" si="20"/>
        <v>0</v>
      </c>
      <c r="I349" s="140">
        <v>19.109677419354838</v>
      </c>
      <c r="J349" s="141">
        <f t="shared" si="21"/>
        <v>0</v>
      </c>
      <c r="K349" s="81">
        <f t="shared" si="22"/>
        <v>0</v>
      </c>
      <c r="L349" s="142">
        <v>16.899999999999999</v>
      </c>
      <c r="M349" s="140"/>
      <c r="N349" s="141">
        <f t="shared" si="23"/>
        <v>0</v>
      </c>
      <c r="O349" s="141"/>
      <c r="P349" s="141"/>
      <c r="Q349" s="81">
        <f t="shared" si="24"/>
        <v>0</v>
      </c>
    </row>
    <row r="350" spans="5:17" s="16" customFormat="1" ht="13" hidden="1" x14ac:dyDescent="0.3">
      <c r="E350" s="138">
        <v>35980</v>
      </c>
      <c r="F350" s="16">
        <v>185</v>
      </c>
      <c r="G350" s="16">
        <v>1998</v>
      </c>
      <c r="H350" s="139">
        <f t="shared" si="20"/>
        <v>0</v>
      </c>
      <c r="I350" s="140">
        <v>19.193548387096776</v>
      </c>
      <c r="J350" s="141">
        <f t="shared" si="21"/>
        <v>0</v>
      </c>
      <c r="K350" s="81">
        <f t="shared" si="22"/>
        <v>0</v>
      </c>
      <c r="L350" s="142">
        <v>17.7</v>
      </c>
      <c r="M350" s="140"/>
      <c r="N350" s="141">
        <f t="shared" si="23"/>
        <v>0</v>
      </c>
      <c r="O350" s="141"/>
      <c r="P350" s="141"/>
      <c r="Q350" s="81">
        <f t="shared" si="24"/>
        <v>0</v>
      </c>
    </row>
    <row r="351" spans="5:17" s="16" customFormat="1" ht="13" hidden="1" x14ac:dyDescent="0.3">
      <c r="E351" s="138">
        <v>35981</v>
      </c>
      <c r="F351" s="16">
        <v>186</v>
      </c>
      <c r="G351" s="16">
        <v>1998</v>
      </c>
      <c r="H351" s="139">
        <f t="shared" si="20"/>
        <v>0</v>
      </c>
      <c r="I351" s="140">
        <v>19.277419354838713</v>
      </c>
      <c r="J351" s="141">
        <f t="shared" si="21"/>
        <v>0</v>
      </c>
      <c r="K351" s="81">
        <f t="shared" si="22"/>
        <v>0</v>
      </c>
      <c r="L351" s="142">
        <v>18.7</v>
      </c>
      <c r="M351" s="140"/>
      <c r="N351" s="141">
        <f t="shared" si="23"/>
        <v>0</v>
      </c>
      <c r="O351" s="141"/>
      <c r="P351" s="141"/>
      <c r="Q351" s="81">
        <f t="shared" si="24"/>
        <v>0</v>
      </c>
    </row>
    <row r="352" spans="5:17" s="16" customFormat="1" ht="13" hidden="1" x14ac:dyDescent="0.3">
      <c r="E352" s="138">
        <v>35982</v>
      </c>
      <c r="F352" s="16">
        <v>187</v>
      </c>
      <c r="G352" s="16">
        <v>1998</v>
      </c>
      <c r="H352" s="139">
        <f t="shared" si="20"/>
        <v>0</v>
      </c>
      <c r="I352" s="140">
        <v>19.361290322580643</v>
      </c>
      <c r="J352" s="141">
        <f t="shared" si="21"/>
        <v>0</v>
      </c>
      <c r="K352" s="81">
        <f t="shared" si="22"/>
        <v>0</v>
      </c>
      <c r="L352" s="142">
        <v>20.8</v>
      </c>
      <c r="M352" s="140"/>
      <c r="N352" s="141">
        <f t="shared" si="23"/>
        <v>0</v>
      </c>
      <c r="O352" s="141"/>
      <c r="P352" s="141"/>
      <c r="Q352" s="81">
        <f t="shared" si="24"/>
        <v>0</v>
      </c>
    </row>
    <row r="353" spans="5:17" s="16" customFormat="1" ht="13" hidden="1" x14ac:dyDescent="0.3">
      <c r="E353" s="138">
        <v>35983</v>
      </c>
      <c r="F353" s="16">
        <v>188</v>
      </c>
      <c r="G353" s="16">
        <v>1998</v>
      </c>
      <c r="H353" s="139">
        <f t="shared" si="20"/>
        <v>0</v>
      </c>
      <c r="I353" s="140">
        <v>19.445161290322581</v>
      </c>
      <c r="J353" s="141">
        <f t="shared" si="21"/>
        <v>0</v>
      </c>
      <c r="K353" s="81">
        <f t="shared" si="22"/>
        <v>0</v>
      </c>
      <c r="L353" s="142">
        <v>17.5</v>
      </c>
      <c r="M353" s="140"/>
      <c r="N353" s="141">
        <f t="shared" si="23"/>
        <v>0</v>
      </c>
      <c r="O353" s="141"/>
      <c r="P353" s="141"/>
      <c r="Q353" s="81">
        <f t="shared" si="24"/>
        <v>0</v>
      </c>
    </row>
    <row r="354" spans="5:17" s="16" customFormat="1" ht="13" hidden="1" x14ac:dyDescent="0.3">
      <c r="E354" s="138">
        <v>35984</v>
      </c>
      <c r="F354" s="16">
        <v>189</v>
      </c>
      <c r="G354" s="16">
        <v>1998</v>
      </c>
      <c r="H354" s="139">
        <f t="shared" si="20"/>
        <v>0</v>
      </c>
      <c r="I354" s="140">
        <v>19.529032258064518</v>
      </c>
      <c r="J354" s="141">
        <f t="shared" si="21"/>
        <v>0</v>
      </c>
      <c r="K354" s="81">
        <f t="shared" si="22"/>
        <v>0</v>
      </c>
      <c r="L354" s="142">
        <v>15.7</v>
      </c>
      <c r="M354" s="140"/>
      <c r="N354" s="141">
        <f t="shared" si="23"/>
        <v>1</v>
      </c>
      <c r="O354" s="141"/>
      <c r="P354" s="141"/>
      <c r="Q354" s="81">
        <f t="shared" si="24"/>
        <v>4.3000000000000007</v>
      </c>
    </row>
    <row r="355" spans="5:17" s="16" customFormat="1" ht="13" hidden="1" x14ac:dyDescent="0.3">
      <c r="E355" s="138">
        <v>35985</v>
      </c>
      <c r="F355" s="16">
        <v>190</v>
      </c>
      <c r="G355" s="16">
        <v>1998</v>
      </c>
      <c r="H355" s="139">
        <f t="shared" si="20"/>
        <v>0</v>
      </c>
      <c r="I355" s="140">
        <v>19.612903225806452</v>
      </c>
      <c r="J355" s="141">
        <f t="shared" si="21"/>
        <v>0</v>
      </c>
      <c r="K355" s="81">
        <f t="shared" si="22"/>
        <v>0</v>
      </c>
      <c r="L355" s="142">
        <v>17.2</v>
      </c>
      <c r="M355" s="140"/>
      <c r="N355" s="141">
        <f t="shared" si="23"/>
        <v>0</v>
      </c>
      <c r="O355" s="141"/>
      <c r="P355" s="141"/>
      <c r="Q355" s="81">
        <f t="shared" si="24"/>
        <v>0</v>
      </c>
    </row>
    <row r="356" spans="5:17" s="16" customFormat="1" ht="13" hidden="1" x14ac:dyDescent="0.3">
      <c r="E356" s="138">
        <v>35986</v>
      </c>
      <c r="F356" s="16">
        <v>191</v>
      </c>
      <c r="G356" s="16">
        <v>1998</v>
      </c>
      <c r="H356" s="139">
        <f t="shared" si="20"/>
        <v>0</v>
      </c>
      <c r="I356" s="140">
        <v>19.696774193548389</v>
      </c>
      <c r="J356" s="141">
        <f t="shared" si="21"/>
        <v>0</v>
      </c>
      <c r="K356" s="81">
        <f t="shared" si="22"/>
        <v>0</v>
      </c>
      <c r="L356" s="142">
        <v>19.899999999999999</v>
      </c>
      <c r="M356" s="140"/>
      <c r="N356" s="141">
        <f t="shared" si="23"/>
        <v>0</v>
      </c>
      <c r="O356" s="141"/>
      <c r="P356" s="141"/>
      <c r="Q356" s="81">
        <f t="shared" si="24"/>
        <v>0</v>
      </c>
    </row>
    <row r="357" spans="5:17" s="16" customFormat="1" ht="13" hidden="1" x14ac:dyDescent="0.3">
      <c r="E357" s="138">
        <v>35987</v>
      </c>
      <c r="F357" s="16">
        <v>192</v>
      </c>
      <c r="G357" s="16">
        <v>1998</v>
      </c>
      <c r="H357" s="139">
        <f t="shared" si="20"/>
        <v>0</v>
      </c>
      <c r="I357" s="140">
        <v>19.780645161290323</v>
      </c>
      <c r="J357" s="141">
        <f t="shared" si="21"/>
        <v>0</v>
      </c>
      <c r="K357" s="81">
        <f t="shared" si="22"/>
        <v>0</v>
      </c>
      <c r="L357" s="142">
        <v>19.8</v>
      </c>
      <c r="M357" s="140"/>
      <c r="N357" s="141">
        <f t="shared" si="23"/>
        <v>0</v>
      </c>
      <c r="O357" s="141"/>
      <c r="P357" s="141"/>
      <c r="Q357" s="81">
        <f t="shared" si="24"/>
        <v>0</v>
      </c>
    </row>
    <row r="358" spans="5:17" s="16" customFormat="1" ht="13" hidden="1" x14ac:dyDescent="0.3">
      <c r="E358" s="138">
        <v>35988</v>
      </c>
      <c r="F358" s="16">
        <v>193</v>
      </c>
      <c r="G358" s="16">
        <v>1998</v>
      </c>
      <c r="H358" s="139">
        <f t="shared" ref="H358:H421" si="25">IF(AND(E358&gt;=$D$64,E358&lt;=$D$65),1,0)</f>
        <v>0</v>
      </c>
      <c r="I358" s="140">
        <v>19.864516129032257</v>
      </c>
      <c r="J358" s="141">
        <f t="shared" ref="J358:J421" si="26">IF(I358&lt;=$E$117,1,0)</f>
        <v>0</v>
      </c>
      <c r="K358" s="81">
        <f t="shared" ref="K358:K421" si="27">J358*($E$116-I358)</f>
        <v>0</v>
      </c>
      <c r="L358" s="142">
        <v>22.5</v>
      </c>
      <c r="M358" s="140"/>
      <c r="N358" s="141">
        <f t="shared" ref="N358:N421" si="28">IF(L358&lt;=$E$117,1,0)</f>
        <v>0</v>
      </c>
      <c r="O358" s="141"/>
      <c r="P358" s="141"/>
      <c r="Q358" s="81">
        <f t="shared" ref="Q358:Q421" si="29">N358*($E$116-L358)</f>
        <v>0</v>
      </c>
    </row>
    <row r="359" spans="5:17" s="16" customFormat="1" ht="13" hidden="1" x14ac:dyDescent="0.3">
      <c r="E359" s="138">
        <v>35989</v>
      </c>
      <c r="F359" s="16">
        <v>194</v>
      </c>
      <c r="G359" s="16">
        <v>1998</v>
      </c>
      <c r="H359" s="139">
        <f t="shared" si="25"/>
        <v>0</v>
      </c>
      <c r="I359" s="140">
        <v>19.948387096774194</v>
      </c>
      <c r="J359" s="141">
        <f t="shared" si="26"/>
        <v>0</v>
      </c>
      <c r="K359" s="81">
        <f t="shared" si="27"/>
        <v>0</v>
      </c>
      <c r="L359" s="142">
        <v>20.8</v>
      </c>
      <c r="M359" s="140"/>
      <c r="N359" s="141">
        <f t="shared" si="28"/>
        <v>0</v>
      </c>
      <c r="O359" s="141"/>
      <c r="P359" s="141"/>
      <c r="Q359" s="81">
        <f t="shared" si="29"/>
        <v>0</v>
      </c>
    </row>
    <row r="360" spans="5:17" s="16" customFormat="1" ht="13" hidden="1" x14ac:dyDescent="0.3">
      <c r="E360" s="138">
        <v>35990</v>
      </c>
      <c r="F360" s="16">
        <v>195</v>
      </c>
      <c r="G360" s="16">
        <v>1998</v>
      </c>
      <c r="H360" s="139">
        <f t="shared" si="25"/>
        <v>0</v>
      </c>
      <c r="I360" s="140">
        <v>20.032258064516128</v>
      </c>
      <c r="J360" s="141">
        <f t="shared" si="26"/>
        <v>0</v>
      </c>
      <c r="K360" s="81">
        <f t="shared" si="27"/>
        <v>0</v>
      </c>
      <c r="L360" s="142">
        <v>17</v>
      </c>
      <c r="M360" s="140"/>
      <c r="N360" s="141">
        <f t="shared" si="28"/>
        <v>0</v>
      </c>
      <c r="O360" s="141"/>
      <c r="P360" s="141"/>
      <c r="Q360" s="81">
        <f t="shared" si="29"/>
        <v>0</v>
      </c>
    </row>
    <row r="361" spans="5:17" s="16" customFormat="1" ht="13" hidden="1" x14ac:dyDescent="0.3">
      <c r="E361" s="138">
        <v>35991</v>
      </c>
      <c r="F361" s="16">
        <v>196</v>
      </c>
      <c r="G361" s="16">
        <v>1998</v>
      </c>
      <c r="H361" s="139">
        <f t="shared" si="25"/>
        <v>0</v>
      </c>
      <c r="I361" s="140">
        <v>20.116129032258065</v>
      </c>
      <c r="J361" s="141">
        <f t="shared" si="26"/>
        <v>0</v>
      </c>
      <c r="K361" s="81">
        <f t="shared" si="27"/>
        <v>0</v>
      </c>
      <c r="L361" s="142">
        <v>16.5</v>
      </c>
      <c r="M361" s="140"/>
      <c r="N361" s="141">
        <f t="shared" si="28"/>
        <v>0</v>
      </c>
      <c r="O361" s="141"/>
      <c r="P361" s="141"/>
      <c r="Q361" s="81">
        <f t="shared" si="29"/>
        <v>0</v>
      </c>
    </row>
    <row r="362" spans="5:17" s="16" customFormat="1" ht="13" hidden="1" x14ac:dyDescent="0.3">
      <c r="E362" s="138">
        <v>35992</v>
      </c>
      <c r="F362" s="16">
        <v>197</v>
      </c>
      <c r="G362" s="16">
        <v>1998</v>
      </c>
      <c r="H362" s="139">
        <f t="shared" si="25"/>
        <v>0</v>
      </c>
      <c r="I362" s="140">
        <v>20.2</v>
      </c>
      <c r="J362" s="141">
        <f t="shared" si="26"/>
        <v>0</v>
      </c>
      <c r="K362" s="81">
        <f t="shared" si="27"/>
        <v>0</v>
      </c>
      <c r="L362" s="142">
        <v>18.2</v>
      </c>
      <c r="M362" s="140"/>
      <c r="N362" s="141">
        <f t="shared" si="28"/>
        <v>0</v>
      </c>
      <c r="O362" s="141"/>
      <c r="P362" s="141"/>
      <c r="Q362" s="81">
        <f t="shared" si="29"/>
        <v>0</v>
      </c>
    </row>
    <row r="363" spans="5:17" s="16" customFormat="1" ht="13" hidden="1" x14ac:dyDescent="0.3">
      <c r="E363" s="138">
        <v>35993</v>
      </c>
      <c r="F363" s="16">
        <v>198</v>
      </c>
      <c r="G363" s="16">
        <v>1998</v>
      </c>
      <c r="H363" s="139">
        <f t="shared" si="25"/>
        <v>0</v>
      </c>
      <c r="I363" s="140">
        <v>20.193548387096772</v>
      </c>
      <c r="J363" s="141">
        <f t="shared" si="26"/>
        <v>0</v>
      </c>
      <c r="K363" s="81">
        <f t="shared" si="27"/>
        <v>0</v>
      </c>
      <c r="L363" s="142">
        <v>22.2</v>
      </c>
      <c r="M363" s="140"/>
      <c r="N363" s="141">
        <f t="shared" si="28"/>
        <v>0</v>
      </c>
      <c r="O363" s="141"/>
      <c r="P363" s="141"/>
      <c r="Q363" s="81">
        <f t="shared" si="29"/>
        <v>0</v>
      </c>
    </row>
    <row r="364" spans="5:17" s="16" customFormat="1" ht="13" hidden="1" x14ac:dyDescent="0.3">
      <c r="E364" s="138">
        <v>35994</v>
      </c>
      <c r="F364" s="16">
        <v>199</v>
      </c>
      <c r="G364" s="16">
        <v>1998</v>
      </c>
      <c r="H364" s="139">
        <f t="shared" si="25"/>
        <v>0</v>
      </c>
      <c r="I364" s="140">
        <v>20.187096774193549</v>
      </c>
      <c r="J364" s="141">
        <f t="shared" si="26"/>
        <v>0</v>
      </c>
      <c r="K364" s="81">
        <f t="shared" si="27"/>
        <v>0</v>
      </c>
      <c r="L364" s="142">
        <v>23.3</v>
      </c>
      <c r="M364" s="140"/>
      <c r="N364" s="141">
        <f t="shared" si="28"/>
        <v>0</v>
      </c>
      <c r="O364" s="141"/>
      <c r="P364" s="141"/>
      <c r="Q364" s="81">
        <f t="shared" si="29"/>
        <v>0</v>
      </c>
    </row>
    <row r="365" spans="5:17" s="16" customFormat="1" ht="13" hidden="1" x14ac:dyDescent="0.3">
      <c r="E365" s="138">
        <v>35995</v>
      </c>
      <c r="F365" s="16">
        <v>200</v>
      </c>
      <c r="G365" s="16">
        <v>1998</v>
      </c>
      <c r="H365" s="139">
        <f t="shared" si="25"/>
        <v>0</v>
      </c>
      <c r="I365" s="140">
        <v>20.180645161290322</v>
      </c>
      <c r="J365" s="141">
        <f t="shared" si="26"/>
        <v>0</v>
      </c>
      <c r="K365" s="81">
        <f t="shared" si="27"/>
        <v>0</v>
      </c>
      <c r="L365" s="142">
        <v>25.9</v>
      </c>
      <c r="M365" s="140"/>
      <c r="N365" s="141">
        <f t="shared" si="28"/>
        <v>0</v>
      </c>
      <c r="O365" s="141"/>
      <c r="P365" s="141"/>
      <c r="Q365" s="81">
        <f t="shared" si="29"/>
        <v>0</v>
      </c>
    </row>
    <row r="366" spans="5:17" s="16" customFormat="1" ht="13" hidden="1" x14ac:dyDescent="0.3">
      <c r="E366" s="138">
        <v>35996</v>
      </c>
      <c r="F366" s="16">
        <v>201</v>
      </c>
      <c r="G366" s="16">
        <v>1998</v>
      </c>
      <c r="H366" s="139">
        <f t="shared" si="25"/>
        <v>0</v>
      </c>
      <c r="I366" s="140">
        <v>20.174193548387095</v>
      </c>
      <c r="J366" s="141">
        <f t="shared" si="26"/>
        <v>0</v>
      </c>
      <c r="K366" s="81">
        <f t="shared" si="27"/>
        <v>0</v>
      </c>
      <c r="L366" s="142">
        <v>27.6</v>
      </c>
      <c r="M366" s="140"/>
      <c r="N366" s="141">
        <f t="shared" si="28"/>
        <v>0</v>
      </c>
      <c r="O366" s="141"/>
      <c r="P366" s="141"/>
      <c r="Q366" s="81">
        <f t="shared" si="29"/>
        <v>0</v>
      </c>
    </row>
    <row r="367" spans="5:17" s="16" customFormat="1" ht="13" hidden="1" x14ac:dyDescent="0.3">
      <c r="E367" s="138">
        <v>35997</v>
      </c>
      <c r="F367" s="16">
        <v>202</v>
      </c>
      <c r="G367" s="16">
        <v>1998</v>
      </c>
      <c r="H367" s="139">
        <f t="shared" si="25"/>
        <v>0</v>
      </c>
      <c r="I367" s="140">
        <v>20.167741935483871</v>
      </c>
      <c r="J367" s="141">
        <f t="shared" si="26"/>
        <v>0</v>
      </c>
      <c r="K367" s="81">
        <f t="shared" si="27"/>
        <v>0</v>
      </c>
      <c r="L367" s="142">
        <v>24.8</v>
      </c>
      <c r="M367" s="140"/>
      <c r="N367" s="141">
        <f t="shared" si="28"/>
        <v>0</v>
      </c>
      <c r="O367" s="141"/>
      <c r="P367" s="141"/>
      <c r="Q367" s="81">
        <f t="shared" si="29"/>
        <v>0</v>
      </c>
    </row>
    <row r="368" spans="5:17" s="16" customFormat="1" ht="13" hidden="1" x14ac:dyDescent="0.3">
      <c r="E368" s="138">
        <v>35998</v>
      </c>
      <c r="F368" s="16">
        <v>203</v>
      </c>
      <c r="G368" s="16">
        <v>1998</v>
      </c>
      <c r="H368" s="139">
        <f t="shared" si="25"/>
        <v>0</v>
      </c>
      <c r="I368" s="140">
        <v>20.161290322580644</v>
      </c>
      <c r="J368" s="141">
        <f t="shared" si="26"/>
        <v>0</v>
      </c>
      <c r="K368" s="81">
        <f t="shared" si="27"/>
        <v>0</v>
      </c>
      <c r="L368" s="142">
        <v>23.7</v>
      </c>
      <c r="M368" s="140"/>
      <c r="N368" s="141">
        <f t="shared" si="28"/>
        <v>0</v>
      </c>
      <c r="O368" s="141"/>
      <c r="P368" s="141"/>
      <c r="Q368" s="81">
        <f t="shared" si="29"/>
        <v>0</v>
      </c>
    </row>
    <row r="369" spans="5:17" s="16" customFormat="1" ht="13" hidden="1" x14ac:dyDescent="0.3">
      <c r="E369" s="138">
        <v>35999</v>
      </c>
      <c r="F369" s="16">
        <v>204</v>
      </c>
      <c r="G369" s="16">
        <v>1998</v>
      </c>
      <c r="H369" s="139">
        <f t="shared" si="25"/>
        <v>0</v>
      </c>
      <c r="I369" s="140">
        <v>20.154838709677417</v>
      </c>
      <c r="J369" s="141">
        <f t="shared" si="26"/>
        <v>0</v>
      </c>
      <c r="K369" s="81">
        <f t="shared" si="27"/>
        <v>0</v>
      </c>
      <c r="L369" s="142">
        <v>24.8</v>
      </c>
      <c r="M369" s="140"/>
      <c r="N369" s="141">
        <f t="shared" si="28"/>
        <v>0</v>
      </c>
      <c r="O369" s="141"/>
      <c r="P369" s="141"/>
      <c r="Q369" s="81">
        <f t="shared" si="29"/>
        <v>0</v>
      </c>
    </row>
    <row r="370" spans="5:17" s="16" customFormat="1" ht="13" hidden="1" x14ac:dyDescent="0.3">
      <c r="E370" s="138">
        <v>36000</v>
      </c>
      <c r="F370" s="16">
        <v>205</v>
      </c>
      <c r="G370" s="16">
        <v>1998</v>
      </c>
      <c r="H370" s="139">
        <f t="shared" si="25"/>
        <v>0</v>
      </c>
      <c r="I370" s="140">
        <v>20.148387096774194</v>
      </c>
      <c r="J370" s="141">
        <f t="shared" si="26"/>
        <v>0</v>
      </c>
      <c r="K370" s="81">
        <f t="shared" si="27"/>
        <v>0</v>
      </c>
      <c r="L370" s="142">
        <v>24.7</v>
      </c>
      <c r="M370" s="140"/>
      <c r="N370" s="141">
        <f t="shared" si="28"/>
        <v>0</v>
      </c>
      <c r="O370" s="141"/>
      <c r="P370" s="141"/>
      <c r="Q370" s="81">
        <f t="shared" si="29"/>
        <v>0</v>
      </c>
    </row>
    <row r="371" spans="5:17" s="16" customFormat="1" ht="13" hidden="1" x14ac:dyDescent="0.3">
      <c r="E371" s="138">
        <v>36001</v>
      </c>
      <c r="F371" s="16">
        <v>206</v>
      </c>
      <c r="G371" s="16">
        <v>1998</v>
      </c>
      <c r="H371" s="139">
        <f t="shared" si="25"/>
        <v>0</v>
      </c>
      <c r="I371" s="140">
        <v>20.141935483870967</v>
      </c>
      <c r="J371" s="141">
        <f t="shared" si="26"/>
        <v>0</v>
      </c>
      <c r="K371" s="81">
        <f t="shared" si="27"/>
        <v>0</v>
      </c>
      <c r="L371" s="142">
        <v>23</v>
      </c>
      <c r="M371" s="140"/>
      <c r="N371" s="141">
        <f t="shared" si="28"/>
        <v>0</v>
      </c>
      <c r="O371" s="141"/>
      <c r="P371" s="141"/>
      <c r="Q371" s="81">
        <f t="shared" si="29"/>
        <v>0</v>
      </c>
    </row>
    <row r="372" spans="5:17" s="16" customFormat="1" ht="13" hidden="1" x14ac:dyDescent="0.3">
      <c r="E372" s="138">
        <v>36002</v>
      </c>
      <c r="F372" s="16">
        <v>207</v>
      </c>
      <c r="G372" s="16">
        <v>1998</v>
      </c>
      <c r="H372" s="139">
        <f t="shared" si="25"/>
        <v>0</v>
      </c>
      <c r="I372" s="140">
        <v>20.13548387096774</v>
      </c>
      <c r="J372" s="141">
        <f t="shared" si="26"/>
        <v>0</v>
      </c>
      <c r="K372" s="81">
        <f t="shared" si="27"/>
        <v>0</v>
      </c>
      <c r="L372" s="142">
        <v>23.9</v>
      </c>
      <c r="M372" s="140"/>
      <c r="N372" s="141">
        <f t="shared" si="28"/>
        <v>0</v>
      </c>
      <c r="O372" s="141"/>
      <c r="P372" s="141"/>
      <c r="Q372" s="81">
        <f t="shared" si="29"/>
        <v>0</v>
      </c>
    </row>
    <row r="373" spans="5:17" s="16" customFormat="1" ht="13" hidden="1" x14ac:dyDescent="0.3">
      <c r="E373" s="138">
        <v>36003</v>
      </c>
      <c r="F373" s="16">
        <v>208</v>
      </c>
      <c r="G373" s="16">
        <v>1998</v>
      </c>
      <c r="H373" s="139">
        <f t="shared" si="25"/>
        <v>0</v>
      </c>
      <c r="I373" s="140">
        <v>20.129032258064516</v>
      </c>
      <c r="J373" s="141">
        <f t="shared" si="26"/>
        <v>0</v>
      </c>
      <c r="K373" s="81">
        <f t="shared" si="27"/>
        <v>0</v>
      </c>
      <c r="L373" s="142">
        <v>19.899999999999999</v>
      </c>
      <c r="M373" s="140"/>
      <c r="N373" s="141">
        <f t="shared" si="28"/>
        <v>0</v>
      </c>
      <c r="O373" s="141"/>
      <c r="P373" s="141"/>
      <c r="Q373" s="81">
        <f t="shared" si="29"/>
        <v>0</v>
      </c>
    </row>
    <row r="374" spans="5:17" s="16" customFormat="1" ht="13" hidden="1" x14ac:dyDescent="0.3">
      <c r="E374" s="138">
        <v>36004</v>
      </c>
      <c r="F374" s="16">
        <v>209</v>
      </c>
      <c r="G374" s="16">
        <v>1998</v>
      </c>
      <c r="H374" s="139">
        <f t="shared" si="25"/>
        <v>0</v>
      </c>
      <c r="I374" s="140">
        <v>20.122580645161289</v>
      </c>
      <c r="J374" s="141">
        <f t="shared" si="26"/>
        <v>0</v>
      </c>
      <c r="K374" s="81">
        <f t="shared" si="27"/>
        <v>0</v>
      </c>
      <c r="L374" s="142">
        <v>18.5</v>
      </c>
      <c r="M374" s="140"/>
      <c r="N374" s="141">
        <f t="shared" si="28"/>
        <v>0</v>
      </c>
      <c r="O374" s="141"/>
      <c r="P374" s="141"/>
      <c r="Q374" s="81">
        <f t="shared" si="29"/>
        <v>0</v>
      </c>
    </row>
    <row r="375" spans="5:17" s="16" customFormat="1" ht="13" hidden="1" x14ac:dyDescent="0.3">
      <c r="E375" s="138">
        <v>36005</v>
      </c>
      <c r="F375" s="16">
        <v>210</v>
      </c>
      <c r="G375" s="16">
        <v>1998</v>
      </c>
      <c r="H375" s="139">
        <f t="shared" si="25"/>
        <v>0</v>
      </c>
      <c r="I375" s="140">
        <v>20.116129032258065</v>
      </c>
      <c r="J375" s="141">
        <f t="shared" si="26"/>
        <v>0</v>
      </c>
      <c r="K375" s="81">
        <f t="shared" si="27"/>
        <v>0</v>
      </c>
      <c r="L375" s="142">
        <v>21.6</v>
      </c>
      <c r="M375" s="140"/>
      <c r="N375" s="141">
        <f t="shared" si="28"/>
        <v>0</v>
      </c>
      <c r="O375" s="141"/>
      <c r="P375" s="141"/>
      <c r="Q375" s="81">
        <f t="shared" si="29"/>
        <v>0</v>
      </c>
    </row>
    <row r="376" spans="5:17" s="16" customFormat="1" ht="13" hidden="1" x14ac:dyDescent="0.3">
      <c r="E376" s="138">
        <v>36006</v>
      </c>
      <c r="F376" s="16">
        <v>211</v>
      </c>
      <c r="G376" s="16">
        <v>1998</v>
      </c>
      <c r="H376" s="139">
        <f t="shared" si="25"/>
        <v>0</v>
      </c>
      <c r="I376" s="140">
        <v>20.109677419354838</v>
      </c>
      <c r="J376" s="141">
        <f t="shared" si="26"/>
        <v>0</v>
      </c>
      <c r="K376" s="81">
        <f t="shared" si="27"/>
        <v>0</v>
      </c>
      <c r="L376" s="142">
        <v>23.3</v>
      </c>
      <c r="M376" s="140"/>
      <c r="N376" s="141">
        <f t="shared" si="28"/>
        <v>0</v>
      </c>
      <c r="O376" s="141"/>
      <c r="P376" s="141"/>
      <c r="Q376" s="81">
        <f t="shared" si="29"/>
        <v>0</v>
      </c>
    </row>
    <row r="377" spans="5:17" s="16" customFormat="1" ht="13" hidden="1" x14ac:dyDescent="0.3">
      <c r="E377" s="138">
        <v>36007</v>
      </c>
      <c r="F377" s="16">
        <v>212</v>
      </c>
      <c r="G377" s="16">
        <v>1998</v>
      </c>
      <c r="H377" s="139">
        <f t="shared" si="25"/>
        <v>0</v>
      </c>
      <c r="I377" s="140">
        <v>20.103225806451611</v>
      </c>
      <c r="J377" s="141">
        <f t="shared" si="26"/>
        <v>0</v>
      </c>
      <c r="K377" s="81">
        <f t="shared" si="27"/>
        <v>0</v>
      </c>
      <c r="L377" s="142">
        <v>21.3</v>
      </c>
      <c r="M377" s="140"/>
      <c r="N377" s="141">
        <f t="shared" si="28"/>
        <v>0</v>
      </c>
      <c r="O377" s="141"/>
      <c r="P377" s="141"/>
      <c r="Q377" s="81">
        <f t="shared" si="29"/>
        <v>0</v>
      </c>
    </row>
    <row r="378" spans="5:17" s="16" customFormat="1" ht="13" hidden="1" x14ac:dyDescent="0.3">
      <c r="E378" s="138">
        <v>36008</v>
      </c>
      <c r="F378" s="16">
        <v>213</v>
      </c>
      <c r="G378" s="16">
        <v>1998</v>
      </c>
      <c r="H378" s="139">
        <f t="shared" si="25"/>
        <v>0</v>
      </c>
      <c r="I378" s="140">
        <v>20.096774193548388</v>
      </c>
      <c r="J378" s="141">
        <f t="shared" si="26"/>
        <v>0</v>
      </c>
      <c r="K378" s="81">
        <f t="shared" si="27"/>
        <v>0</v>
      </c>
      <c r="L378" s="142">
        <v>16.899999999999999</v>
      </c>
      <c r="M378" s="140"/>
      <c r="N378" s="141">
        <f t="shared" si="28"/>
        <v>0</v>
      </c>
      <c r="O378" s="141"/>
      <c r="P378" s="141"/>
      <c r="Q378" s="81">
        <f t="shared" si="29"/>
        <v>0</v>
      </c>
    </row>
    <row r="379" spans="5:17" s="16" customFormat="1" ht="13" hidden="1" x14ac:dyDescent="0.3">
      <c r="E379" s="138">
        <v>36009</v>
      </c>
      <c r="F379" s="16">
        <v>214</v>
      </c>
      <c r="G379" s="16">
        <v>1998</v>
      </c>
      <c r="H379" s="139">
        <f t="shared" si="25"/>
        <v>0</v>
      </c>
      <c r="I379" s="140">
        <v>20.090322580645161</v>
      </c>
      <c r="J379" s="141">
        <f t="shared" si="26"/>
        <v>0</v>
      </c>
      <c r="K379" s="81">
        <f t="shared" si="27"/>
        <v>0</v>
      </c>
      <c r="L379" s="142">
        <v>14.6</v>
      </c>
      <c r="M379" s="140"/>
      <c r="N379" s="141">
        <f t="shared" si="28"/>
        <v>1</v>
      </c>
      <c r="O379" s="141"/>
      <c r="P379" s="141"/>
      <c r="Q379" s="81">
        <f t="shared" si="29"/>
        <v>5.4</v>
      </c>
    </row>
    <row r="380" spans="5:17" s="16" customFormat="1" ht="13" hidden="1" x14ac:dyDescent="0.3">
      <c r="E380" s="138">
        <v>36010</v>
      </c>
      <c r="F380" s="16">
        <v>215</v>
      </c>
      <c r="G380" s="16">
        <v>1998</v>
      </c>
      <c r="H380" s="139">
        <f t="shared" si="25"/>
        <v>0</v>
      </c>
      <c r="I380" s="140">
        <v>20.083870967741934</v>
      </c>
      <c r="J380" s="141">
        <f t="shared" si="26"/>
        <v>0</v>
      </c>
      <c r="K380" s="81">
        <f t="shared" si="27"/>
        <v>0</v>
      </c>
      <c r="L380" s="142">
        <v>17.3</v>
      </c>
      <c r="M380" s="140"/>
      <c r="N380" s="141">
        <f t="shared" si="28"/>
        <v>0</v>
      </c>
      <c r="O380" s="141"/>
      <c r="P380" s="141"/>
      <c r="Q380" s="81">
        <f t="shared" si="29"/>
        <v>0</v>
      </c>
    </row>
    <row r="381" spans="5:17" s="16" customFormat="1" ht="13" hidden="1" x14ac:dyDescent="0.3">
      <c r="E381" s="138">
        <v>36011</v>
      </c>
      <c r="F381" s="16">
        <v>216</v>
      </c>
      <c r="G381" s="16">
        <v>1998</v>
      </c>
      <c r="H381" s="139">
        <f t="shared" si="25"/>
        <v>0</v>
      </c>
      <c r="I381" s="140">
        <v>20.07741935483871</v>
      </c>
      <c r="J381" s="141">
        <f t="shared" si="26"/>
        <v>0</v>
      </c>
      <c r="K381" s="81">
        <f t="shared" si="27"/>
        <v>0</v>
      </c>
      <c r="L381" s="142">
        <v>19.899999999999999</v>
      </c>
      <c r="M381" s="140"/>
      <c r="N381" s="141">
        <f t="shared" si="28"/>
        <v>0</v>
      </c>
      <c r="O381" s="141"/>
      <c r="P381" s="141"/>
      <c r="Q381" s="81">
        <f t="shared" si="29"/>
        <v>0</v>
      </c>
    </row>
    <row r="382" spans="5:17" s="16" customFormat="1" ht="13" hidden="1" x14ac:dyDescent="0.3">
      <c r="E382" s="138">
        <v>36012</v>
      </c>
      <c r="F382" s="16">
        <v>217</v>
      </c>
      <c r="G382" s="16">
        <v>1998</v>
      </c>
      <c r="H382" s="139">
        <f t="shared" si="25"/>
        <v>0</v>
      </c>
      <c r="I382" s="140">
        <v>20.070967741935483</v>
      </c>
      <c r="J382" s="141">
        <f t="shared" si="26"/>
        <v>0</v>
      </c>
      <c r="K382" s="81">
        <f t="shared" si="27"/>
        <v>0</v>
      </c>
      <c r="L382" s="142">
        <v>21</v>
      </c>
      <c r="M382" s="140"/>
      <c r="N382" s="141">
        <f t="shared" si="28"/>
        <v>0</v>
      </c>
      <c r="O382" s="141"/>
      <c r="P382" s="141"/>
      <c r="Q382" s="81">
        <f t="shared" si="29"/>
        <v>0</v>
      </c>
    </row>
    <row r="383" spans="5:17" s="16" customFormat="1" ht="13" hidden="1" x14ac:dyDescent="0.3">
      <c r="E383" s="138">
        <v>36013</v>
      </c>
      <c r="F383" s="16">
        <v>218</v>
      </c>
      <c r="G383" s="16">
        <v>1998</v>
      </c>
      <c r="H383" s="139">
        <f t="shared" si="25"/>
        <v>0</v>
      </c>
      <c r="I383" s="140">
        <v>20.064516129032256</v>
      </c>
      <c r="J383" s="141">
        <f t="shared" si="26"/>
        <v>0</v>
      </c>
      <c r="K383" s="81">
        <f t="shared" si="27"/>
        <v>0</v>
      </c>
      <c r="L383" s="142">
        <v>21</v>
      </c>
      <c r="M383" s="140"/>
      <c r="N383" s="141">
        <f t="shared" si="28"/>
        <v>0</v>
      </c>
      <c r="O383" s="141"/>
      <c r="P383" s="141"/>
      <c r="Q383" s="81">
        <f t="shared" si="29"/>
        <v>0</v>
      </c>
    </row>
    <row r="384" spans="5:17" s="16" customFormat="1" ht="13" hidden="1" x14ac:dyDescent="0.3">
      <c r="E384" s="138">
        <v>36014</v>
      </c>
      <c r="F384" s="16">
        <v>219</v>
      </c>
      <c r="G384" s="16">
        <v>1998</v>
      </c>
      <c r="H384" s="139">
        <f t="shared" si="25"/>
        <v>0</v>
      </c>
      <c r="I384" s="140">
        <v>20.058064516129033</v>
      </c>
      <c r="J384" s="141">
        <f t="shared" si="26"/>
        <v>0</v>
      </c>
      <c r="K384" s="81">
        <f t="shared" si="27"/>
        <v>0</v>
      </c>
      <c r="L384" s="142">
        <v>21.1</v>
      </c>
      <c r="M384" s="140"/>
      <c r="N384" s="141">
        <f t="shared" si="28"/>
        <v>0</v>
      </c>
      <c r="O384" s="141"/>
      <c r="P384" s="141"/>
      <c r="Q384" s="81">
        <f t="shared" si="29"/>
        <v>0</v>
      </c>
    </row>
    <row r="385" spans="5:17" s="16" customFormat="1" ht="13" hidden="1" x14ac:dyDescent="0.3">
      <c r="E385" s="138">
        <v>36015</v>
      </c>
      <c r="F385" s="16">
        <v>220</v>
      </c>
      <c r="G385" s="16">
        <v>1998</v>
      </c>
      <c r="H385" s="139">
        <f t="shared" si="25"/>
        <v>0</v>
      </c>
      <c r="I385" s="140">
        <v>20.051612903225806</v>
      </c>
      <c r="J385" s="141">
        <f t="shared" si="26"/>
        <v>0</v>
      </c>
      <c r="K385" s="81">
        <f t="shared" si="27"/>
        <v>0</v>
      </c>
      <c r="L385" s="142">
        <v>22.9</v>
      </c>
      <c r="M385" s="140"/>
      <c r="N385" s="141">
        <f t="shared" si="28"/>
        <v>0</v>
      </c>
      <c r="O385" s="141"/>
      <c r="P385" s="141"/>
      <c r="Q385" s="81">
        <f t="shared" si="29"/>
        <v>0</v>
      </c>
    </row>
    <row r="386" spans="5:17" s="16" customFormat="1" ht="13" hidden="1" x14ac:dyDescent="0.3">
      <c r="E386" s="138">
        <v>36016</v>
      </c>
      <c r="F386" s="16">
        <v>221</v>
      </c>
      <c r="G386" s="16">
        <v>1998</v>
      </c>
      <c r="H386" s="139">
        <f t="shared" si="25"/>
        <v>0</v>
      </c>
      <c r="I386" s="140">
        <v>20.045161290322579</v>
      </c>
      <c r="J386" s="141">
        <f t="shared" si="26"/>
        <v>0</v>
      </c>
      <c r="K386" s="81">
        <f t="shared" si="27"/>
        <v>0</v>
      </c>
      <c r="L386" s="142">
        <v>25.1</v>
      </c>
      <c r="M386" s="140"/>
      <c r="N386" s="141">
        <f t="shared" si="28"/>
        <v>0</v>
      </c>
      <c r="O386" s="141"/>
      <c r="P386" s="141"/>
      <c r="Q386" s="81">
        <f t="shared" si="29"/>
        <v>0</v>
      </c>
    </row>
    <row r="387" spans="5:17" s="16" customFormat="1" ht="13" hidden="1" x14ac:dyDescent="0.3">
      <c r="E387" s="138">
        <v>36017</v>
      </c>
      <c r="F387" s="16">
        <v>222</v>
      </c>
      <c r="G387" s="16">
        <v>1998</v>
      </c>
      <c r="H387" s="139">
        <f t="shared" si="25"/>
        <v>0</v>
      </c>
      <c r="I387" s="140">
        <v>20.038709677419355</v>
      </c>
      <c r="J387" s="141">
        <f t="shared" si="26"/>
        <v>0</v>
      </c>
      <c r="K387" s="81">
        <f t="shared" si="27"/>
        <v>0</v>
      </c>
      <c r="L387" s="142">
        <v>26</v>
      </c>
      <c r="M387" s="140"/>
      <c r="N387" s="141">
        <f t="shared" si="28"/>
        <v>0</v>
      </c>
      <c r="O387" s="141"/>
      <c r="P387" s="141"/>
      <c r="Q387" s="81">
        <f t="shared" si="29"/>
        <v>0</v>
      </c>
    </row>
    <row r="388" spans="5:17" s="16" customFormat="1" ht="13" hidden="1" x14ac:dyDescent="0.3">
      <c r="E388" s="138">
        <v>36018</v>
      </c>
      <c r="F388" s="16">
        <v>223</v>
      </c>
      <c r="G388" s="16">
        <v>1998</v>
      </c>
      <c r="H388" s="139">
        <f t="shared" si="25"/>
        <v>0</v>
      </c>
      <c r="I388" s="140">
        <v>20.032258064516128</v>
      </c>
      <c r="J388" s="141">
        <f t="shared" si="26"/>
        <v>0</v>
      </c>
      <c r="K388" s="81">
        <f t="shared" si="27"/>
        <v>0</v>
      </c>
      <c r="L388" s="142">
        <v>26.4</v>
      </c>
      <c r="M388" s="140"/>
      <c r="N388" s="141">
        <f t="shared" si="28"/>
        <v>0</v>
      </c>
      <c r="O388" s="141"/>
      <c r="P388" s="141"/>
      <c r="Q388" s="81">
        <f t="shared" si="29"/>
        <v>0</v>
      </c>
    </row>
    <row r="389" spans="5:17" s="16" customFormat="1" ht="13" hidden="1" x14ac:dyDescent="0.3">
      <c r="E389" s="138">
        <v>36019</v>
      </c>
      <c r="F389" s="16">
        <v>224</v>
      </c>
      <c r="G389" s="16">
        <v>1998</v>
      </c>
      <c r="H389" s="139">
        <f t="shared" si="25"/>
        <v>0</v>
      </c>
      <c r="I389" s="140">
        <v>20.025806451612901</v>
      </c>
      <c r="J389" s="141">
        <f t="shared" si="26"/>
        <v>0</v>
      </c>
      <c r="K389" s="81">
        <f t="shared" si="27"/>
        <v>0</v>
      </c>
      <c r="L389" s="142">
        <v>25.8</v>
      </c>
      <c r="M389" s="140"/>
      <c r="N389" s="141">
        <f t="shared" si="28"/>
        <v>0</v>
      </c>
      <c r="O389" s="141"/>
      <c r="P389" s="141"/>
      <c r="Q389" s="81">
        <f t="shared" si="29"/>
        <v>0</v>
      </c>
    </row>
    <row r="390" spans="5:17" s="16" customFormat="1" ht="13" hidden="1" x14ac:dyDescent="0.3">
      <c r="E390" s="138">
        <v>36020</v>
      </c>
      <c r="F390" s="16">
        <v>225</v>
      </c>
      <c r="G390" s="16">
        <v>1998</v>
      </c>
      <c r="H390" s="139">
        <f t="shared" si="25"/>
        <v>0</v>
      </c>
      <c r="I390" s="140">
        <v>20.019354838709678</v>
      </c>
      <c r="J390" s="141">
        <f t="shared" si="26"/>
        <v>0</v>
      </c>
      <c r="K390" s="81">
        <f t="shared" si="27"/>
        <v>0</v>
      </c>
      <c r="L390" s="142">
        <v>21.8</v>
      </c>
      <c r="M390" s="140"/>
      <c r="N390" s="141">
        <f t="shared" si="28"/>
        <v>0</v>
      </c>
      <c r="O390" s="141"/>
      <c r="P390" s="141"/>
      <c r="Q390" s="81">
        <f t="shared" si="29"/>
        <v>0</v>
      </c>
    </row>
    <row r="391" spans="5:17" s="16" customFormat="1" ht="13" hidden="1" x14ac:dyDescent="0.3">
      <c r="E391" s="138">
        <v>36021</v>
      </c>
      <c r="F391" s="16">
        <v>226</v>
      </c>
      <c r="G391" s="16">
        <v>1998</v>
      </c>
      <c r="H391" s="139">
        <f t="shared" si="25"/>
        <v>0</v>
      </c>
      <c r="I391" s="140">
        <v>20.012903225806451</v>
      </c>
      <c r="J391" s="141">
        <f t="shared" si="26"/>
        <v>0</v>
      </c>
      <c r="K391" s="81">
        <f t="shared" si="27"/>
        <v>0</v>
      </c>
      <c r="L391" s="142">
        <v>20.9</v>
      </c>
      <c r="M391" s="140"/>
      <c r="N391" s="141">
        <f t="shared" si="28"/>
        <v>0</v>
      </c>
      <c r="O391" s="141"/>
      <c r="P391" s="141"/>
      <c r="Q391" s="81">
        <f t="shared" si="29"/>
        <v>0</v>
      </c>
    </row>
    <row r="392" spans="5:17" s="16" customFormat="1" ht="13" hidden="1" x14ac:dyDescent="0.3">
      <c r="E392" s="138">
        <v>36022</v>
      </c>
      <c r="F392" s="16">
        <v>227</v>
      </c>
      <c r="G392" s="16">
        <v>1998</v>
      </c>
      <c r="H392" s="139">
        <f t="shared" si="25"/>
        <v>0</v>
      </c>
      <c r="I392" s="140">
        <v>20.006451612903227</v>
      </c>
      <c r="J392" s="141">
        <f t="shared" si="26"/>
        <v>0</v>
      </c>
      <c r="K392" s="81">
        <f t="shared" si="27"/>
        <v>0</v>
      </c>
      <c r="L392" s="142">
        <v>22.5</v>
      </c>
      <c r="M392" s="140"/>
      <c r="N392" s="141">
        <f t="shared" si="28"/>
        <v>0</v>
      </c>
      <c r="O392" s="141"/>
      <c r="P392" s="141"/>
      <c r="Q392" s="81">
        <f t="shared" si="29"/>
        <v>0</v>
      </c>
    </row>
    <row r="393" spans="5:17" s="16" customFormat="1" ht="13" hidden="1" x14ac:dyDescent="0.3">
      <c r="E393" s="138">
        <v>36023</v>
      </c>
      <c r="F393" s="16">
        <v>228</v>
      </c>
      <c r="G393" s="16">
        <v>1998</v>
      </c>
      <c r="H393" s="139">
        <f t="shared" si="25"/>
        <v>0</v>
      </c>
      <c r="I393" s="140">
        <v>20</v>
      </c>
      <c r="J393" s="141">
        <f t="shared" si="26"/>
        <v>0</v>
      </c>
      <c r="K393" s="81">
        <f t="shared" si="27"/>
        <v>0</v>
      </c>
      <c r="L393" s="142">
        <v>22.9</v>
      </c>
      <c r="M393" s="140"/>
      <c r="N393" s="141">
        <f t="shared" si="28"/>
        <v>0</v>
      </c>
      <c r="O393" s="141"/>
      <c r="P393" s="141"/>
      <c r="Q393" s="81">
        <f t="shared" si="29"/>
        <v>0</v>
      </c>
    </row>
    <row r="394" spans="5:17" s="16" customFormat="1" ht="13" hidden="1" x14ac:dyDescent="0.3">
      <c r="E394" s="138">
        <v>36024</v>
      </c>
      <c r="F394" s="16">
        <v>229</v>
      </c>
      <c r="G394" s="16">
        <v>1998</v>
      </c>
      <c r="H394" s="139">
        <f t="shared" si="25"/>
        <v>0</v>
      </c>
      <c r="I394" s="140">
        <v>19.846666666666664</v>
      </c>
      <c r="J394" s="141">
        <f t="shared" si="26"/>
        <v>0</v>
      </c>
      <c r="K394" s="81">
        <f t="shared" si="27"/>
        <v>0</v>
      </c>
      <c r="L394" s="142">
        <v>23.4</v>
      </c>
      <c r="M394" s="140"/>
      <c r="N394" s="141">
        <f t="shared" si="28"/>
        <v>0</v>
      </c>
      <c r="O394" s="141"/>
      <c r="P394" s="141"/>
      <c r="Q394" s="81">
        <f t="shared" si="29"/>
        <v>0</v>
      </c>
    </row>
    <row r="395" spans="5:17" s="16" customFormat="1" ht="13" hidden="1" x14ac:dyDescent="0.3">
      <c r="E395" s="138">
        <v>36025</v>
      </c>
      <c r="F395" s="16">
        <v>230</v>
      </c>
      <c r="G395" s="16">
        <v>1998</v>
      </c>
      <c r="H395" s="139">
        <f t="shared" si="25"/>
        <v>0</v>
      </c>
      <c r="I395" s="140">
        <v>19.693333333333328</v>
      </c>
      <c r="J395" s="141">
        <f t="shared" si="26"/>
        <v>0</v>
      </c>
      <c r="K395" s="81">
        <f t="shared" si="27"/>
        <v>0</v>
      </c>
      <c r="L395" s="142">
        <v>20.100000000000001</v>
      </c>
      <c r="M395" s="140"/>
      <c r="N395" s="141">
        <f t="shared" si="28"/>
        <v>0</v>
      </c>
      <c r="O395" s="141"/>
      <c r="P395" s="141"/>
      <c r="Q395" s="81">
        <f t="shared" si="29"/>
        <v>0</v>
      </c>
    </row>
    <row r="396" spans="5:17" s="16" customFormat="1" ht="13" hidden="1" x14ac:dyDescent="0.3">
      <c r="E396" s="138">
        <v>36026</v>
      </c>
      <c r="F396" s="16">
        <v>231</v>
      </c>
      <c r="G396" s="16">
        <v>1998</v>
      </c>
      <c r="H396" s="139">
        <f t="shared" si="25"/>
        <v>0</v>
      </c>
      <c r="I396" s="140">
        <v>19.54</v>
      </c>
      <c r="J396" s="141">
        <f t="shared" si="26"/>
        <v>0</v>
      </c>
      <c r="K396" s="81">
        <f t="shared" si="27"/>
        <v>0</v>
      </c>
      <c r="L396" s="142">
        <v>21.2</v>
      </c>
      <c r="M396" s="140"/>
      <c r="N396" s="141">
        <f t="shared" si="28"/>
        <v>0</v>
      </c>
      <c r="O396" s="141"/>
      <c r="P396" s="141"/>
      <c r="Q396" s="81">
        <f t="shared" si="29"/>
        <v>0</v>
      </c>
    </row>
    <row r="397" spans="5:17" s="16" customFormat="1" ht="13" hidden="1" x14ac:dyDescent="0.3">
      <c r="E397" s="138">
        <v>36027</v>
      </c>
      <c r="F397" s="16">
        <v>232</v>
      </c>
      <c r="G397" s="16">
        <v>1998</v>
      </c>
      <c r="H397" s="139">
        <f t="shared" si="25"/>
        <v>0</v>
      </c>
      <c r="I397" s="140">
        <v>19.386666666666663</v>
      </c>
      <c r="J397" s="141">
        <f t="shared" si="26"/>
        <v>0</v>
      </c>
      <c r="K397" s="81">
        <f t="shared" si="27"/>
        <v>0</v>
      </c>
      <c r="L397" s="142">
        <v>20.9</v>
      </c>
      <c r="M397" s="140"/>
      <c r="N397" s="141">
        <f t="shared" si="28"/>
        <v>0</v>
      </c>
      <c r="O397" s="141"/>
      <c r="P397" s="141"/>
      <c r="Q397" s="81">
        <f t="shared" si="29"/>
        <v>0</v>
      </c>
    </row>
    <row r="398" spans="5:17" s="16" customFormat="1" ht="13" hidden="1" x14ac:dyDescent="0.3">
      <c r="E398" s="138">
        <v>36028</v>
      </c>
      <c r="F398" s="16">
        <v>233</v>
      </c>
      <c r="G398" s="16">
        <v>1998</v>
      </c>
      <c r="H398" s="139">
        <f t="shared" si="25"/>
        <v>0</v>
      </c>
      <c r="I398" s="140">
        <v>19.233333333333327</v>
      </c>
      <c r="J398" s="141">
        <f t="shared" si="26"/>
        <v>0</v>
      </c>
      <c r="K398" s="81">
        <f t="shared" si="27"/>
        <v>0</v>
      </c>
      <c r="L398" s="142">
        <v>18.899999999999999</v>
      </c>
      <c r="M398" s="140"/>
      <c r="N398" s="141">
        <f t="shared" si="28"/>
        <v>0</v>
      </c>
      <c r="O398" s="141"/>
      <c r="P398" s="141"/>
      <c r="Q398" s="81">
        <f t="shared" si="29"/>
        <v>0</v>
      </c>
    </row>
    <row r="399" spans="5:17" s="16" customFormat="1" ht="13" hidden="1" x14ac:dyDescent="0.3">
      <c r="E399" s="138">
        <v>36029</v>
      </c>
      <c r="F399" s="16">
        <v>234</v>
      </c>
      <c r="G399" s="16">
        <v>1998</v>
      </c>
      <c r="H399" s="139">
        <f t="shared" si="25"/>
        <v>0</v>
      </c>
      <c r="I399" s="140">
        <v>19.079999999999998</v>
      </c>
      <c r="J399" s="141">
        <f t="shared" si="26"/>
        <v>0</v>
      </c>
      <c r="K399" s="81">
        <f t="shared" si="27"/>
        <v>0</v>
      </c>
      <c r="L399" s="142">
        <v>18.399999999999999</v>
      </c>
      <c r="M399" s="140"/>
      <c r="N399" s="141">
        <f t="shared" si="28"/>
        <v>0</v>
      </c>
      <c r="O399" s="141"/>
      <c r="P399" s="141"/>
      <c r="Q399" s="81">
        <f t="shared" si="29"/>
        <v>0</v>
      </c>
    </row>
    <row r="400" spans="5:17" s="16" customFormat="1" ht="13" hidden="1" x14ac:dyDescent="0.3">
      <c r="E400" s="138">
        <v>36030</v>
      </c>
      <c r="F400" s="16">
        <v>235</v>
      </c>
      <c r="G400" s="16">
        <v>1998</v>
      </c>
      <c r="H400" s="139">
        <f t="shared" si="25"/>
        <v>0</v>
      </c>
      <c r="I400" s="140">
        <v>18.926666666666662</v>
      </c>
      <c r="J400" s="141">
        <f t="shared" si="26"/>
        <v>0</v>
      </c>
      <c r="K400" s="81">
        <f t="shared" si="27"/>
        <v>0</v>
      </c>
      <c r="L400" s="142">
        <v>19.600000000000001</v>
      </c>
      <c r="M400" s="140"/>
      <c r="N400" s="141">
        <f t="shared" si="28"/>
        <v>0</v>
      </c>
      <c r="O400" s="141"/>
      <c r="P400" s="141"/>
      <c r="Q400" s="81">
        <f t="shared" si="29"/>
        <v>0</v>
      </c>
    </row>
    <row r="401" spans="5:17" s="16" customFormat="1" ht="13" hidden="1" x14ac:dyDescent="0.3">
      <c r="E401" s="138">
        <v>36031</v>
      </c>
      <c r="F401" s="16">
        <v>236</v>
      </c>
      <c r="G401" s="16">
        <v>1998</v>
      </c>
      <c r="H401" s="139">
        <f t="shared" si="25"/>
        <v>0</v>
      </c>
      <c r="I401" s="140">
        <v>18.773333333333326</v>
      </c>
      <c r="J401" s="141">
        <f t="shared" si="26"/>
        <v>0</v>
      </c>
      <c r="K401" s="81">
        <f t="shared" si="27"/>
        <v>0</v>
      </c>
      <c r="L401" s="142">
        <v>15.1</v>
      </c>
      <c r="M401" s="140"/>
      <c r="N401" s="141">
        <f t="shared" si="28"/>
        <v>1</v>
      </c>
      <c r="O401" s="141"/>
      <c r="P401" s="141"/>
      <c r="Q401" s="81">
        <f t="shared" si="29"/>
        <v>4.9000000000000004</v>
      </c>
    </row>
    <row r="402" spans="5:17" s="16" customFormat="1" ht="13" hidden="1" x14ac:dyDescent="0.3">
      <c r="E402" s="138">
        <v>36032</v>
      </c>
      <c r="F402" s="16">
        <v>237</v>
      </c>
      <c r="G402" s="16">
        <v>1998</v>
      </c>
      <c r="H402" s="139">
        <f t="shared" si="25"/>
        <v>0</v>
      </c>
      <c r="I402" s="140">
        <v>18.62</v>
      </c>
      <c r="J402" s="141">
        <f t="shared" si="26"/>
        <v>0</v>
      </c>
      <c r="K402" s="81">
        <f t="shared" si="27"/>
        <v>0</v>
      </c>
      <c r="L402" s="142">
        <v>16.5</v>
      </c>
      <c r="M402" s="140"/>
      <c r="N402" s="141">
        <f t="shared" si="28"/>
        <v>0</v>
      </c>
      <c r="O402" s="141"/>
      <c r="P402" s="141"/>
      <c r="Q402" s="81">
        <f t="shared" si="29"/>
        <v>0</v>
      </c>
    </row>
    <row r="403" spans="5:17" s="16" customFormat="1" ht="13" hidden="1" x14ac:dyDescent="0.3">
      <c r="E403" s="138">
        <v>36033</v>
      </c>
      <c r="F403" s="16">
        <v>238</v>
      </c>
      <c r="G403" s="16">
        <v>1998</v>
      </c>
      <c r="H403" s="139">
        <f t="shared" si="25"/>
        <v>0</v>
      </c>
      <c r="I403" s="140">
        <v>18.466666666666661</v>
      </c>
      <c r="J403" s="141">
        <f t="shared" si="26"/>
        <v>0</v>
      </c>
      <c r="K403" s="81">
        <f t="shared" si="27"/>
        <v>0</v>
      </c>
      <c r="L403" s="142">
        <v>17.899999999999999</v>
      </c>
      <c r="M403" s="140"/>
      <c r="N403" s="141">
        <f t="shared" si="28"/>
        <v>0</v>
      </c>
      <c r="O403" s="141"/>
      <c r="P403" s="141"/>
      <c r="Q403" s="81">
        <f t="shared" si="29"/>
        <v>0</v>
      </c>
    </row>
    <row r="404" spans="5:17" s="16" customFormat="1" ht="13" hidden="1" x14ac:dyDescent="0.3">
      <c r="E404" s="138">
        <v>36034</v>
      </c>
      <c r="F404" s="16">
        <v>239</v>
      </c>
      <c r="G404" s="16">
        <v>1998</v>
      </c>
      <c r="H404" s="139">
        <f t="shared" si="25"/>
        <v>0</v>
      </c>
      <c r="I404" s="140">
        <v>18.313333333333333</v>
      </c>
      <c r="J404" s="141">
        <f t="shared" si="26"/>
        <v>0</v>
      </c>
      <c r="K404" s="81">
        <f t="shared" si="27"/>
        <v>0</v>
      </c>
      <c r="L404" s="142">
        <v>16.3</v>
      </c>
      <c r="M404" s="140"/>
      <c r="N404" s="141">
        <f t="shared" si="28"/>
        <v>0</v>
      </c>
      <c r="O404" s="141"/>
      <c r="P404" s="141"/>
      <c r="Q404" s="81">
        <f t="shared" si="29"/>
        <v>0</v>
      </c>
    </row>
    <row r="405" spans="5:17" s="16" customFormat="1" ht="13" hidden="1" x14ac:dyDescent="0.3">
      <c r="E405" s="138">
        <v>36035</v>
      </c>
      <c r="F405" s="16">
        <v>240</v>
      </c>
      <c r="G405" s="16">
        <v>1998</v>
      </c>
      <c r="H405" s="139">
        <f t="shared" si="25"/>
        <v>0</v>
      </c>
      <c r="I405" s="140">
        <v>18.16</v>
      </c>
      <c r="J405" s="141">
        <f t="shared" si="26"/>
        <v>0</v>
      </c>
      <c r="K405" s="81">
        <f t="shared" si="27"/>
        <v>0</v>
      </c>
      <c r="L405" s="142">
        <v>14.5</v>
      </c>
      <c r="M405" s="140"/>
      <c r="N405" s="141">
        <f t="shared" si="28"/>
        <v>1</v>
      </c>
      <c r="O405" s="141"/>
      <c r="P405" s="141"/>
      <c r="Q405" s="81">
        <f t="shared" si="29"/>
        <v>5.5</v>
      </c>
    </row>
    <row r="406" spans="5:17" s="16" customFormat="1" ht="13" hidden="1" x14ac:dyDescent="0.3">
      <c r="E406" s="138">
        <v>36036</v>
      </c>
      <c r="F406" s="16">
        <v>241</v>
      </c>
      <c r="G406" s="16">
        <v>1998</v>
      </c>
      <c r="H406" s="139">
        <f t="shared" si="25"/>
        <v>0</v>
      </c>
      <c r="I406" s="140">
        <v>18.006666666666661</v>
      </c>
      <c r="J406" s="141">
        <f t="shared" si="26"/>
        <v>0</v>
      </c>
      <c r="K406" s="81">
        <f t="shared" si="27"/>
        <v>0</v>
      </c>
      <c r="L406" s="142">
        <v>13.9</v>
      </c>
      <c r="M406" s="140"/>
      <c r="N406" s="141">
        <f t="shared" si="28"/>
        <v>1</v>
      </c>
      <c r="O406" s="141"/>
      <c r="P406" s="141"/>
      <c r="Q406" s="81">
        <f t="shared" si="29"/>
        <v>6.1</v>
      </c>
    </row>
    <row r="407" spans="5:17" s="16" customFormat="1" ht="13" hidden="1" x14ac:dyDescent="0.3">
      <c r="E407" s="138">
        <v>36037</v>
      </c>
      <c r="F407" s="16">
        <v>242</v>
      </c>
      <c r="G407" s="16">
        <v>1998</v>
      </c>
      <c r="H407" s="139">
        <f t="shared" si="25"/>
        <v>0</v>
      </c>
      <c r="I407" s="140">
        <v>17.853333333333332</v>
      </c>
      <c r="J407" s="141">
        <f t="shared" si="26"/>
        <v>0</v>
      </c>
      <c r="K407" s="81">
        <f t="shared" si="27"/>
        <v>0</v>
      </c>
      <c r="L407" s="142">
        <v>14.5</v>
      </c>
      <c r="M407" s="140"/>
      <c r="N407" s="141">
        <f t="shared" si="28"/>
        <v>1</v>
      </c>
      <c r="O407" s="141"/>
      <c r="P407" s="141"/>
      <c r="Q407" s="81">
        <f t="shared" si="29"/>
        <v>5.5</v>
      </c>
    </row>
    <row r="408" spans="5:17" s="16" customFormat="1" ht="13" hidden="1" x14ac:dyDescent="0.3">
      <c r="E408" s="138">
        <v>36038</v>
      </c>
      <c r="F408" s="16">
        <v>243</v>
      </c>
      <c r="G408" s="16">
        <v>1998</v>
      </c>
      <c r="H408" s="139">
        <f t="shared" si="25"/>
        <v>0</v>
      </c>
      <c r="I408" s="140">
        <v>17.7</v>
      </c>
      <c r="J408" s="141">
        <f t="shared" si="26"/>
        <v>0</v>
      </c>
      <c r="K408" s="81">
        <f t="shared" si="27"/>
        <v>0</v>
      </c>
      <c r="L408" s="142">
        <v>17.600000000000001</v>
      </c>
      <c r="M408" s="140"/>
      <c r="N408" s="141">
        <f t="shared" si="28"/>
        <v>0</v>
      </c>
      <c r="O408" s="141"/>
      <c r="P408" s="141"/>
      <c r="Q408" s="81">
        <f t="shared" si="29"/>
        <v>0</v>
      </c>
    </row>
    <row r="409" spans="5:17" s="16" customFormat="1" ht="13" hidden="1" x14ac:dyDescent="0.3">
      <c r="E409" s="138">
        <v>36039</v>
      </c>
      <c r="F409" s="16">
        <v>244</v>
      </c>
      <c r="G409" s="16">
        <v>1998</v>
      </c>
      <c r="H409" s="139">
        <f t="shared" si="25"/>
        <v>0</v>
      </c>
      <c r="I409" s="140">
        <v>17.546666666666667</v>
      </c>
      <c r="J409" s="141">
        <f t="shared" si="26"/>
        <v>0</v>
      </c>
      <c r="K409" s="81">
        <f t="shared" si="27"/>
        <v>0</v>
      </c>
      <c r="L409" s="142">
        <v>20</v>
      </c>
      <c r="M409" s="140"/>
      <c r="N409" s="141">
        <f t="shared" si="28"/>
        <v>0</v>
      </c>
      <c r="O409" s="141"/>
      <c r="P409" s="141"/>
      <c r="Q409" s="81">
        <f t="shared" si="29"/>
        <v>0</v>
      </c>
    </row>
    <row r="410" spans="5:17" s="16" customFormat="1" ht="13" hidden="1" x14ac:dyDescent="0.3">
      <c r="E410" s="138">
        <v>36040</v>
      </c>
      <c r="F410" s="16">
        <v>245</v>
      </c>
      <c r="G410" s="16">
        <v>1998</v>
      </c>
      <c r="H410" s="139">
        <f t="shared" si="25"/>
        <v>0</v>
      </c>
      <c r="I410" s="140">
        <v>17.393333333333331</v>
      </c>
      <c r="J410" s="141">
        <f t="shared" si="26"/>
        <v>0</v>
      </c>
      <c r="K410" s="81">
        <f t="shared" si="27"/>
        <v>0</v>
      </c>
      <c r="L410" s="142">
        <v>21.4</v>
      </c>
      <c r="M410" s="140"/>
      <c r="N410" s="141">
        <f t="shared" si="28"/>
        <v>0</v>
      </c>
      <c r="O410" s="141"/>
      <c r="P410" s="141"/>
      <c r="Q410" s="81">
        <f t="shared" si="29"/>
        <v>0</v>
      </c>
    </row>
    <row r="411" spans="5:17" s="16" customFormat="1" ht="13" hidden="1" x14ac:dyDescent="0.3">
      <c r="E411" s="138">
        <v>36041</v>
      </c>
      <c r="F411" s="16">
        <v>246</v>
      </c>
      <c r="G411" s="16">
        <v>1998</v>
      </c>
      <c r="H411" s="139">
        <f t="shared" si="25"/>
        <v>0</v>
      </c>
      <c r="I411" s="140">
        <v>17.239999999999998</v>
      </c>
      <c r="J411" s="141">
        <f t="shared" si="26"/>
        <v>0</v>
      </c>
      <c r="K411" s="81">
        <f t="shared" si="27"/>
        <v>0</v>
      </c>
      <c r="L411" s="142">
        <v>19.899999999999999</v>
      </c>
      <c r="M411" s="140"/>
      <c r="N411" s="141">
        <f t="shared" si="28"/>
        <v>0</v>
      </c>
      <c r="O411" s="141"/>
      <c r="P411" s="141"/>
      <c r="Q411" s="81">
        <f t="shared" si="29"/>
        <v>0</v>
      </c>
    </row>
    <row r="412" spans="5:17" s="16" customFormat="1" ht="13" hidden="1" x14ac:dyDescent="0.3">
      <c r="E412" s="138">
        <v>36042</v>
      </c>
      <c r="F412" s="16">
        <v>247</v>
      </c>
      <c r="G412" s="16">
        <v>1998</v>
      </c>
      <c r="H412" s="139">
        <f t="shared" si="25"/>
        <v>0</v>
      </c>
      <c r="I412" s="140">
        <v>17.086666666666666</v>
      </c>
      <c r="J412" s="141">
        <f t="shared" si="26"/>
        <v>0</v>
      </c>
      <c r="K412" s="81">
        <f t="shared" si="27"/>
        <v>0</v>
      </c>
      <c r="L412" s="142">
        <v>15.8</v>
      </c>
      <c r="M412" s="140"/>
      <c r="N412" s="141">
        <f t="shared" si="28"/>
        <v>1</v>
      </c>
      <c r="O412" s="141"/>
      <c r="P412" s="141"/>
      <c r="Q412" s="81">
        <f t="shared" si="29"/>
        <v>4.1999999999999993</v>
      </c>
    </row>
    <row r="413" spans="5:17" s="16" customFormat="1" ht="13" hidden="1" x14ac:dyDescent="0.3">
      <c r="E413" s="138">
        <v>36043</v>
      </c>
      <c r="F413" s="16">
        <v>248</v>
      </c>
      <c r="G413" s="16">
        <v>1998</v>
      </c>
      <c r="H413" s="139">
        <f t="shared" si="25"/>
        <v>0</v>
      </c>
      <c r="I413" s="140">
        <v>16.93333333333333</v>
      </c>
      <c r="J413" s="141">
        <f t="shared" si="26"/>
        <v>0</v>
      </c>
      <c r="K413" s="81">
        <f t="shared" si="27"/>
        <v>0</v>
      </c>
      <c r="L413" s="142">
        <v>16.5</v>
      </c>
      <c r="M413" s="140"/>
      <c r="N413" s="141">
        <f t="shared" si="28"/>
        <v>0</v>
      </c>
      <c r="O413" s="141"/>
      <c r="P413" s="141"/>
      <c r="Q413" s="81">
        <f t="shared" si="29"/>
        <v>0</v>
      </c>
    </row>
    <row r="414" spans="5:17" s="16" customFormat="1" ht="13" hidden="1" x14ac:dyDescent="0.3">
      <c r="E414" s="138">
        <v>36044</v>
      </c>
      <c r="F414" s="16">
        <v>249</v>
      </c>
      <c r="G414" s="16">
        <v>1998</v>
      </c>
      <c r="H414" s="139">
        <f t="shared" si="25"/>
        <v>0</v>
      </c>
      <c r="I414" s="140">
        <v>16.78</v>
      </c>
      <c r="J414" s="141">
        <f t="shared" si="26"/>
        <v>0</v>
      </c>
      <c r="K414" s="81">
        <f t="shared" si="27"/>
        <v>0</v>
      </c>
      <c r="L414" s="142">
        <v>16.8</v>
      </c>
      <c r="M414" s="140"/>
      <c r="N414" s="141">
        <f t="shared" si="28"/>
        <v>0</v>
      </c>
      <c r="O414" s="141"/>
      <c r="P414" s="141"/>
      <c r="Q414" s="81">
        <f t="shared" si="29"/>
        <v>0</v>
      </c>
    </row>
    <row r="415" spans="5:17" s="16" customFormat="1" ht="13" hidden="1" x14ac:dyDescent="0.3">
      <c r="E415" s="138">
        <v>36045</v>
      </c>
      <c r="F415" s="16">
        <v>250</v>
      </c>
      <c r="G415" s="16">
        <v>1998</v>
      </c>
      <c r="H415" s="139">
        <f t="shared" si="25"/>
        <v>0</v>
      </c>
      <c r="I415" s="140">
        <v>16.626666666666665</v>
      </c>
      <c r="J415" s="141">
        <f t="shared" si="26"/>
        <v>0</v>
      </c>
      <c r="K415" s="81">
        <f t="shared" si="27"/>
        <v>0</v>
      </c>
      <c r="L415" s="142">
        <v>16.7</v>
      </c>
      <c r="M415" s="140"/>
      <c r="N415" s="141">
        <f t="shared" si="28"/>
        <v>0</v>
      </c>
      <c r="O415" s="141"/>
      <c r="P415" s="141"/>
      <c r="Q415" s="81">
        <f t="shared" si="29"/>
        <v>0</v>
      </c>
    </row>
    <row r="416" spans="5:17" s="16" customFormat="1" ht="13" hidden="1" x14ac:dyDescent="0.3">
      <c r="E416" s="138">
        <v>36046</v>
      </c>
      <c r="F416" s="16">
        <v>251</v>
      </c>
      <c r="G416" s="16">
        <v>1998</v>
      </c>
      <c r="H416" s="139">
        <f t="shared" si="25"/>
        <v>0</v>
      </c>
      <c r="I416" s="140">
        <v>16.473333333333329</v>
      </c>
      <c r="J416" s="141">
        <f t="shared" si="26"/>
        <v>0</v>
      </c>
      <c r="K416" s="81">
        <f t="shared" si="27"/>
        <v>0</v>
      </c>
      <c r="L416" s="142">
        <v>18.600000000000001</v>
      </c>
      <c r="M416" s="140"/>
      <c r="N416" s="141">
        <f t="shared" si="28"/>
        <v>0</v>
      </c>
      <c r="O416" s="141"/>
      <c r="P416" s="141"/>
      <c r="Q416" s="81">
        <f t="shared" si="29"/>
        <v>0</v>
      </c>
    </row>
    <row r="417" spans="5:17" s="16" customFormat="1" ht="13" hidden="1" x14ac:dyDescent="0.3">
      <c r="E417" s="138">
        <v>36047</v>
      </c>
      <c r="F417" s="16">
        <v>252</v>
      </c>
      <c r="G417" s="16">
        <v>1998</v>
      </c>
      <c r="H417" s="139">
        <f t="shared" si="25"/>
        <v>0</v>
      </c>
      <c r="I417" s="140">
        <v>16.32</v>
      </c>
      <c r="J417" s="141">
        <f t="shared" si="26"/>
        <v>0</v>
      </c>
      <c r="K417" s="81">
        <f t="shared" si="27"/>
        <v>0</v>
      </c>
      <c r="L417" s="142">
        <v>20.399999999999999</v>
      </c>
      <c r="M417" s="140"/>
      <c r="N417" s="141">
        <f t="shared" si="28"/>
        <v>0</v>
      </c>
      <c r="O417" s="141"/>
      <c r="P417" s="141"/>
      <c r="Q417" s="81">
        <f t="shared" si="29"/>
        <v>0</v>
      </c>
    </row>
    <row r="418" spans="5:17" s="16" customFormat="1" ht="13" hidden="1" x14ac:dyDescent="0.3">
      <c r="E418" s="138">
        <v>36048</v>
      </c>
      <c r="F418" s="16">
        <v>253</v>
      </c>
      <c r="G418" s="16">
        <v>1998</v>
      </c>
      <c r="H418" s="139">
        <f t="shared" si="25"/>
        <v>0</v>
      </c>
      <c r="I418" s="140">
        <v>16.166666666666664</v>
      </c>
      <c r="J418" s="141">
        <f t="shared" si="26"/>
        <v>0</v>
      </c>
      <c r="K418" s="81">
        <f t="shared" si="27"/>
        <v>0</v>
      </c>
      <c r="L418" s="142">
        <v>21.6</v>
      </c>
      <c r="M418" s="140"/>
      <c r="N418" s="141">
        <f t="shared" si="28"/>
        <v>0</v>
      </c>
      <c r="O418" s="141"/>
      <c r="P418" s="141"/>
      <c r="Q418" s="81">
        <f t="shared" si="29"/>
        <v>0</v>
      </c>
    </row>
    <row r="419" spans="5:17" s="16" customFormat="1" ht="13" hidden="1" x14ac:dyDescent="0.3">
      <c r="E419" s="138">
        <v>36049</v>
      </c>
      <c r="F419" s="16">
        <v>254</v>
      </c>
      <c r="G419" s="16">
        <v>1998</v>
      </c>
      <c r="H419" s="139">
        <f t="shared" si="25"/>
        <v>0</v>
      </c>
      <c r="I419" s="140">
        <v>16.013333333333328</v>
      </c>
      <c r="J419" s="141">
        <f t="shared" si="26"/>
        <v>0</v>
      </c>
      <c r="K419" s="81">
        <f t="shared" si="27"/>
        <v>0</v>
      </c>
      <c r="L419" s="142">
        <v>14.5</v>
      </c>
      <c r="M419" s="140"/>
      <c r="N419" s="141">
        <f t="shared" si="28"/>
        <v>1</v>
      </c>
      <c r="O419" s="141"/>
      <c r="P419" s="141"/>
      <c r="Q419" s="81">
        <f t="shared" si="29"/>
        <v>5.5</v>
      </c>
    </row>
    <row r="420" spans="5:17" s="16" customFormat="1" ht="13" hidden="1" x14ac:dyDescent="0.3">
      <c r="E420" s="138">
        <v>36050</v>
      </c>
      <c r="F420" s="16">
        <v>255</v>
      </c>
      <c r="G420" s="16">
        <v>1998</v>
      </c>
      <c r="H420" s="139">
        <f t="shared" si="25"/>
        <v>0</v>
      </c>
      <c r="I420" s="140">
        <v>15.86</v>
      </c>
      <c r="J420" s="141">
        <f t="shared" si="26"/>
        <v>1</v>
      </c>
      <c r="K420" s="81">
        <f t="shared" si="27"/>
        <v>4.1400000000000006</v>
      </c>
      <c r="L420" s="142">
        <v>11.5</v>
      </c>
      <c r="M420" s="140"/>
      <c r="N420" s="141">
        <f t="shared" si="28"/>
        <v>1</v>
      </c>
      <c r="O420" s="141"/>
      <c r="P420" s="141"/>
      <c r="Q420" s="81">
        <f t="shared" si="29"/>
        <v>8.5</v>
      </c>
    </row>
    <row r="421" spans="5:17" s="16" customFormat="1" ht="13" hidden="1" x14ac:dyDescent="0.3">
      <c r="E421" s="138">
        <v>36051</v>
      </c>
      <c r="F421" s="16">
        <v>256</v>
      </c>
      <c r="G421" s="16">
        <v>1998</v>
      </c>
      <c r="H421" s="139">
        <f t="shared" si="25"/>
        <v>0</v>
      </c>
      <c r="I421" s="140">
        <v>15.706666666666663</v>
      </c>
      <c r="J421" s="141">
        <f t="shared" si="26"/>
        <v>1</v>
      </c>
      <c r="K421" s="81">
        <f t="shared" si="27"/>
        <v>4.2933333333333366</v>
      </c>
      <c r="L421" s="142">
        <v>8.9</v>
      </c>
      <c r="M421" s="140"/>
      <c r="N421" s="141">
        <f t="shared" si="28"/>
        <v>1</v>
      </c>
      <c r="O421" s="141"/>
      <c r="P421" s="141"/>
      <c r="Q421" s="81">
        <f t="shared" si="29"/>
        <v>11.1</v>
      </c>
    </row>
    <row r="422" spans="5:17" s="16" customFormat="1" ht="13" hidden="1" x14ac:dyDescent="0.3">
      <c r="E422" s="138">
        <v>36052</v>
      </c>
      <c r="F422" s="16">
        <v>257</v>
      </c>
      <c r="G422" s="16">
        <v>1998</v>
      </c>
      <c r="H422" s="139">
        <f t="shared" ref="H422:H485" si="30">IF(AND(E422&gt;=$D$64,E422&lt;=$D$65),1,0)</f>
        <v>0</v>
      </c>
      <c r="I422" s="140">
        <v>15.553333333333327</v>
      </c>
      <c r="J422" s="141">
        <f t="shared" ref="J422:J485" si="31">IF(I422&lt;=$E$117,1,0)</f>
        <v>1</v>
      </c>
      <c r="K422" s="81">
        <f t="shared" ref="K422:K485" si="32">J422*($E$116-I422)</f>
        <v>4.4466666666666725</v>
      </c>
      <c r="L422" s="142">
        <v>10.3</v>
      </c>
      <c r="M422" s="140"/>
      <c r="N422" s="141">
        <f t="shared" ref="N422:N485" si="33">IF(L422&lt;=$E$117,1,0)</f>
        <v>1</v>
      </c>
      <c r="O422" s="141"/>
      <c r="P422" s="141"/>
      <c r="Q422" s="81">
        <f t="shared" ref="Q422:Q485" si="34">N422*($E$116-L422)</f>
        <v>9.6999999999999993</v>
      </c>
    </row>
    <row r="423" spans="5:17" s="16" customFormat="1" ht="13" hidden="1" x14ac:dyDescent="0.3">
      <c r="E423" s="138">
        <v>36053</v>
      </c>
      <c r="F423" s="16">
        <v>258</v>
      </c>
      <c r="G423" s="16">
        <v>1998</v>
      </c>
      <c r="H423" s="139">
        <f t="shared" si="30"/>
        <v>0</v>
      </c>
      <c r="I423" s="140">
        <v>15.4</v>
      </c>
      <c r="J423" s="141">
        <f t="shared" si="31"/>
        <v>1</v>
      </c>
      <c r="K423" s="81">
        <f t="shared" si="32"/>
        <v>4.5999999999999996</v>
      </c>
      <c r="L423" s="142">
        <v>11.4</v>
      </c>
      <c r="M423" s="140"/>
      <c r="N423" s="141">
        <f t="shared" si="33"/>
        <v>1</v>
      </c>
      <c r="O423" s="141"/>
      <c r="P423" s="141"/>
      <c r="Q423" s="81">
        <f t="shared" si="34"/>
        <v>8.6</v>
      </c>
    </row>
    <row r="424" spans="5:17" s="16" customFormat="1" ht="13" hidden="1" x14ac:dyDescent="0.3">
      <c r="E424" s="138">
        <v>36054</v>
      </c>
      <c r="F424" s="16">
        <v>259</v>
      </c>
      <c r="G424" s="16">
        <v>1998</v>
      </c>
      <c r="H424" s="139">
        <f t="shared" si="30"/>
        <v>0</v>
      </c>
      <c r="I424" s="140">
        <v>15.264516129032259</v>
      </c>
      <c r="J424" s="141">
        <f t="shared" si="31"/>
        <v>1</v>
      </c>
      <c r="K424" s="81">
        <f t="shared" si="32"/>
        <v>4.7354838709677409</v>
      </c>
      <c r="L424" s="142">
        <v>14.2</v>
      </c>
      <c r="M424" s="140"/>
      <c r="N424" s="141">
        <f t="shared" si="33"/>
        <v>1</v>
      </c>
      <c r="O424" s="141"/>
      <c r="P424" s="141"/>
      <c r="Q424" s="81">
        <f t="shared" si="34"/>
        <v>5.8000000000000007</v>
      </c>
    </row>
    <row r="425" spans="5:17" s="16" customFormat="1" ht="13" hidden="1" x14ac:dyDescent="0.3">
      <c r="E425" s="138">
        <v>36055</v>
      </c>
      <c r="F425" s="16">
        <v>260</v>
      </c>
      <c r="G425" s="16">
        <v>1998</v>
      </c>
      <c r="H425" s="139">
        <f t="shared" si="30"/>
        <v>0</v>
      </c>
      <c r="I425" s="140">
        <v>15.12903225806452</v>
      </c>
      <c r="J425" s="141">
        <f t="shared" si="31"/>
        <v>1</v>
      </c>
      <c r="K425" s="81">
        <f t="shared" si="32"/>
        <v>4.8709677419354804</v>
      </c>
      <c r="L425" s="142">
        <v>13</v>
      </c>
      <c r="M425" s="140"/>
      <c r="N425" s="141">
        <f t="shared" si="33"/>
        <v>1</v>
      </c>
      <c r="O425" s="141"/>
      <c r="P425" s="141"/>
      <c r="Q425" s="81">
        <f t="shared" si="34"/>
        <v>7</v>
      </c>
    </row>
    <row r="426" spans="5:17" s="16" customFormat="1" ht="13" hidden="1" x14ac:dyDescent="0.3">
      <c r="E426" s="138">
        <v>36056</v>
      </c>
      <c r="F426" s="16">
        <v>261</v>
      </c>
      <c r="G426" s="16">
        <v>1998</v>
      </c>
      <c r="H426" s="139">
        <f t="shared" si="30"/>
        <v>0</v>
      </c>
      <c r="I426" s="140">
        <v>14.993548387096773</v>
      </c>
      <c r="J426" s="141">
        <f t="shared" si="31"/>
        <v>1</v>
      </c>
      <c r="K426" s="81">
        <f t="shared" si="32"/>
        <v>5.006451612903227</v>
      </c>
      <c r="L426" s="142">
        <v>12</v>
      </c>
      <c r="M426" s="140"/>
      <c r="N426" s="141">
        <f t="shared" si="33"/>
        <v>1</v>
      </c>
      <c r="O426" s="141"/>
      <c r="P426" s="141"/>
      <c r="Q426" s="81">
        <f t="shared" si="34"/>
        <v>8</v>
      </c>
    </row>
    <row r="427" spans="5:17" s="16" customFormat="1" ht="13" hidden="1" x14ac:dyDescent="0.3">
      <c r="E427" s="138">
        <v>36057</v>
      </c>
      <c r="F427" s="16">
        <v>262</v>
      </c>
      <c r="G427" s="16">
        <v>1998</v>
      </c>
      <c r="H427" s="139">
        <f t="shared" si="30"/>
        <v>0</v>
      </c>
      <c r="I427" s="140">
        <v>14.858064516129033</v>
      </c>
      <c r="J427" s="141">
        <f t="shared" si="31"/>
        <v>1</v>
      </c>
      <c r="K427" s="81">
        <f t="shared" si="32"/>
        <v>5.1419354838709666</v>
      </c>
      <c r="L427" s="142">
        <v>12</v>
      </c>
      <c r="M427" s="140"/>
      <c r="N427" s="141">
        <f t="shared" si="33"/>
        <v>1</v>
      </c>
      <c r="O427" s="141"/>
      <c r="P427" s="141"/>
      <c r="Q427" s="81">
        <f t="shared" si="34"/>
        <v>8</v>
      </c>
    </row>
    <row r="428" spans="5:17" s="16" customFormat="1" ht="13" hidden="1" x14ac:dyDescent="0.3">
      <c r="E428" s="138">
        <v>36058</v>
      </c>
      <c r="F428" s="16">
        <v>263</v>
      </c>
      <c r="G428" s="16">
        <v>1998</v>
      </c>
      <c r="H428" s="139">
        <f t="shared" si="30"/>
        <v>0</v>
      </c>
      <c r="I428" s="140">
        <v>14.722580645161294</v>
      </c>
      <c r="J428" s="141">
        <f t="shared" si="31"/>
        <v>1</v>
      </c>
      <c r="K428" s="81">
        <f t="shared" si="32"/>
        <v>5.2774193548387061</v>
      </c>
      <c r="L428" s="142">
        <v>12.1</v>
      </c>
      <c r="M428" s="140"/>
      <c r="N428" s="141">
        <f t="shared" si="33"/>
        <v>1</v>
      </c>
      <c r="O428" s="141"/>
      <c r="P428" s="141"/>
      <c r="Q428" s="81">
        <f t="shared" si="34"/>
        <v>7.9</v>
      </c>
    </row>
    <row r="429" spans="5:17" s="16" customFormat="1" ht="13" hidden="1" x14ac:dyDescent="0.3">
      <c r="E429" s="138">
        <v>36059</v>
      </c>
      <c r="F429" s="16">
        <v>264</v>
      </c>
      <c r="G429" s="16">
        <v>1998</v>
      </c>
      <c r="H429" s="139">
        <f t="shared" si="30"/>
        <v>0</v>
      </c>
      <c r="I429" s="140">
        <v>14.587096774193547</v>
      </c>
      <c r="J429" s="141">
        <f t="shared" si="31"/>
        <v>1</v>
      </c>
      <c r="K429" s="81">
        <f t="shared" si="32"/>
        <v>5.4129032258064527</v>
      </c>
      <c r="L429" s="142">
        <v>11.4</v>
      </c>
      <c r="M429" s="140"/>
      <c r="N429" s="141">
        <f t="shared" si="33"/>
        <v>1</v>
      </c>
      <c r="O429" s="141"/>
      <c r="P429" s="141"/>
      <c r="Q429" s="81">
        <f t="shared" si="34"/>
        <v>8.6</v>
      </c>
    </row>
    <row r="430" spans="5:17" s="16" customFormat="1" ht="13" hidden="1" x14ac:dyDescent="0.3">
      <c r="E430" s="138">
        <v>36060</v>
      </c>
      <c r="F430" s="16">
        <v>265</v>
      </c>
      <c r="G430" s="16">
        <v>1998</v>
      </c>
      <c r="H430" s="139">
        <f t="shared" si="30"/>
        <v>0</v>
      </c>
      <c r="I430" s="140">
        <v>14.451612903225808</v>
      </c>
      <c r="J430" s="141">
        <f t="shared" si="31"/>
        <v>1</v>
      </c>
      <c r="K430" s="81">
        <f t="shared" si="32"/>
        <v>5.5483870967741922</v>
      </c>
      <c r="L430" s="142">
        <v>12.5</v>
      </c>
      <c r="M430" s="140"/>
      <c r="N430" s="141">
        <f t="shared" si="33"/>
        <v>1</v>
      </c>
      <c r="O430" s="141"/>
      <c r="P430" s="141"/>
      <c r="Q430" s="81">
        <f t="shared" si="34"/>
        <v>7.5</v>
      </c>
    </row>
    <row r="431" spans="5:17" s="16" customFormat="1" ht="13" hidden="1" x14ac:dyDescent="0.3">
      <c r="E431" s="138">
        <v>36061</v>
      </c>
      <c r="F431" s="16">
        <v>266</v>
      </c>
      <c r="G431" s="16">
        <v>1998</v>
      </c>
      <c r="H431" s="139">
        <f t="shared" si="30"/>
        <v>0</v>
      </c>
      <c r="I431" s="140">
        <v>14.316129032258068</v>
      </c>
      <c r="J431" s="141">
        <f t="shared" si="31"/>
        <v>1</v>
      </c>
      <c r="K431" s="81">
        <f t="shared" si="32"/>
        <v>5.6838709677419317</v>
      </c>
      <c r="L431" s="142">
        <v>13.4</v>
      </c>
      <c r="M431" s="140"/>
      <c r="N431" s="141">
        <f t="shared" si="33"/>
        <v>1</v>
      </c>
      <c r="O431" s="141"/>
      <c r="P431" s="141"/>
      <c r="Q431" s="81">
        <f t="shared" si="34"/>
        <v>6.6</v>
      </c>
    </row>
    <row r="432" spans="5:17" s="16" customFormat="1" ht="13" hidden="1" x14ac:dyDescent="0.3">
      <c r="E432" s="138">
        <v>36062</v>
      </c>
      <c r="F432" s="16">
        <v>267</v>
      </c>
      <c r="G432" s="16">
        <v>1998</v>
      </c>
      <c r="H432" s="139">
        <f t="shared" si="30"/>
        <v>0</v>
      </c>
      <c r="I432" s="140">
        <v>14.180645161290322</v>
      </c>
      <c r="J432" s="141">
        <f t="shared" si="31"/>
        <v>1</v>
      </c>
      <c r="K432" s="81">
        <f t="shared" si="32"/>
        <v>5.8193548387096783</v>
      </c>
      <c r="L432" s="142">
        <v>12.4</v>
      </c>
      <c r="M432" s="140"/>
      <c r="N432" s="141">
        <f t="shared" si="33"/>
        <v>1</v>
      </c>
      <c r="O432" s="141"/>
      <c r="P432" s="141"/>
      <c r="Q432" s="81">
        <f t="shared" si="34"/>
        <v>7.6</v>
      </c>
    </row>
    <row r="433" spans="5:17" s="16" customFormat="1" ht="13" hidden="1" x14ac:dyDescent="0.3">
      <c r="E433" s="138">
        <v>36063</v>
      </c>
      <c r="F433" s="16">
        <v>268</v>
      </c>
      <c r="G433" s="16">
        <v>1998</v>
      </c>
      <c r="H433" s="139">
        <f t="shared" si="30"/>
        <v>0</v>
      </c>
      <c r="I433" s="140">
        <v>14.045161290322582</v>
      </c>
      <c r="J433" s="141">
        <f t="shared" si="31"/>
        <v>1</v>
      </c>
      <c r="K433" s="81">
        <f t="shared" si="32"/>
        <v>5.9548387096774178</v>
      </c>
      <c r="L433" s="142">
        <v>14.7</v>
      </c>
      <c r="M433" s="140"/>
      <c r="N433" s="141">
        <f t="shared" si="33"/>
        <v>1</v>
      </c>
      <c r="O433" s="141"/>
      <c r="P433" s="141"/>
      <c r="Q433" s="81">
        <f t="shared" si="34"/>
        <v>5.3000000000000007</v>
      </c>
    </row>
    <row r="434" spans="5:17" s="16" customFormat="1" ht="13" hidden="1" x14ac:dyDescent="0.3">
      <c r="E434" s="138">
        <v>36064</v>
      </c>
      <c r="F434" s="16">
        <v>269</v>
      </c>
      <c r="G434" s="16">
        <v>1998</v>
      </c>
      <c r="H434" s="139">
        <f t="shared" si="30"/>
        <v>0</v>
      </c>
      <c r="I434" s="140">
        <v>13.909677419354836</v>
      </c>
      <c r="J434" s="141">
        <f t="shared" si="31"/>
        <v>1</v>
      </c>
      <c r="K434" s="81">
        <f t="shared" si="32"/>
        <v>6.0903225806451644</v>
      </c>
      <c r="L434" s="142">
        <v>14.7</v>
      </c>
      <c r="M434" s="140"/>
      <c r="N434" s="141">
        <f t="shared" si="33"/>
        <v>1</v>
      </c>
      <c r="O434" s="141"/>
      <c r="P434" s="141"/>
      <c r="Q434" s="81">
        <f t="shared" si="34"/>
        <v>5.3000000000000007</v>
      </c>
    </row>
    <row r="435" spans="5:17" s="16" customFormat="1" ht="13" hidden="1" x14ac:dyDescent="0.3">
      <c r="E435" s="138">
        <v>36065</v>
      </c>
      <c r="F435" s="16">
        <v>270</v>
      </c>
      <c r="G435" s="16">
        <v>1998</v>
      </c>
      <c r="H435" s="139">
        <f t="shared" si="30"/>
        <v>0</v>
      </c>
      <c r="I435" s="140">
        <v>13.774193548387096</v>
      </c>
      <c r="J435" s="141">
        <f t="shared" si="31"/>
        <v>1</v>
      </c>
      <c r="K435" s="81">
        <f t="shared" si="32"/>
        <v>6.2258064516129039</v>
      </c>
      <c r="L435" s="142">
        <v>14</v>
      </c>
      <c r="M435" s="140"/>
      <c r="N435" s="141">
        <f t="shared" si="33"/>
        <v>1</v>
      </c>
      <c r="O435" s="141"/>
      <c r="P435" s="141"/>
      <c r="Q435" s="81">
        <f t="shared" si="34"/>
        <v>6</v>
      </c>
    </row>
    <row r="436" spans="5:17" s="16" customFormat="1" ht="13" hidden="1" x14ac:dyDescent="0.3">
      <c r="E436" s="138">
        <v>36066</v>
      </c>
      <c r="F436" s="16">
        <v>271</v>
      </c>
      <c r="G436" s="16">
        <v>1998</v>
      </c>
      <c r="H436" s="139">
        <f t="shared" si="30"/>
        <v>0</v>
      </c>
      <c r="I436" s="140">
        <v>13.638709677419357</v>
      </c>
      <c r="J436" s="141">
        <f t="shared" si="31"/>
        <v>1</v>
      </c>
      <c r="K436" s="81">
        <f t="shared" si="32"/>
        <v>6.3612903225806434</v>
      </c>
      <c r="L436" s="142">
        <v>13.3</v>
      </c>
      <c r="M436" s="140"/>
      <c r="N436" s="141">
        <f t="shared" si="33"/>
        <v>1</v>
      </c>
      <c r="O436" s="141"/>
      <c r="P436" s="141"/>
      <c r="Q436" s="81">
        <f t="shared" si="34"/>
        <v>6.6999999999999993</v>
      </c>
    </row>
    <row r="437" spans="5:17" s="16" customFormat="1" ht="13" hidden="1" x14ac:dyDescent="0.3">
      <c r="E437" s="138">
        <v>36067</v>
      </c>
      <c r="F437" s="16">
        <v>272</v>
      </c>
      <c r="G437" s="16">
        <v>1998</v>
      </c>
      <c r="H437" s="139">
        <f t="shared" si="30"/>
        <v>0</v>
      </c>
      <c r="I437" s="140">
        <v>13.50322580645161</v>
      </c>
      <c r="J437" s="141">
        <f t="shared" si="31"/>
        <v>1</v>
      </c>
      <c r="K437" s="81">
        <f t="shared" si="32"/>
        <v>6.49677419354839</v>
      </c>
      <c r="L437" s="142">
        <v>14.7</v>
      </c>
      <c r="M437" s="140"/>
      <c r="N437" s="141">
        <f t="shared" si="33"/>
        <v>1</v>
      </c>
      <c r="O437" s="141"/>
      <c r="P437" s="141"/>
      <c r="Q437" s="81">
        <f t="shared" si="34"/>
        <v>5.3000000000000007</v>
      </c>
    </row>
    <row r="438" spans="5:17" s="16" customFormat="1" ht="13" hidden="1" x14ac:dyDescent="0.3">
      <c r="E438" s="138">
        <v>36068</v>
      </c>
      <c r="F438" s="16">
        <v>273</v>
      </c>
      <c r="G438" s="16">
        <v>1998</v>
      </c>
      <c r="H438" s="139">
        <f t="shared" si="30"/>
        <v>0</v>
      </c>
      <c r="I438" s="140">
        <v>13.36774193548387</v>
      </c>
      <c r="J438" s="141">
        <f t="shared" si="31"/>
        <v>1</v>
      </c>
      <c r="K438" s="81">
        <f t="shared" si="32"/>
        <v>6.6322580645161295</v>
      </c>
      <c r="L438" s="142">
        <v>12.8</v>
      </c>
      <c r="M438" s="140"/>
      <c r="N438" s="141">
        <f t="shared" si="33"/>
        <v>1</v>
      </c>
      <c r="O438" s="141"/>
      <c r="P438" s="141"/>
      <c r="Q438" s="81">
        <f t="shared" si="34"/>
        <v>7.1999999999999993</v>
      </c>
    </row>
    <row r="439" spans="5:17" s="16" customFormat="1" ht="13" hidden="1" x14ac:dyDescent="0.3">
      <c r="E439" s="138">
        <v>36069</v>
      </c>
      <c r="F439" s="16">
        <v>274</v>
      </c>
      <c r="G439" s="16">
        <v>1998</v>
      </c>
      <c r="H439" s="139">
        <f t="shared" si="30"/>
        <v>0</v>
      </c>
      <c r="I439" s="140">
        <v>13.232258064516131</v>
      </c>
      <c r="J439" s="141">
        <f t="shared" si="31"/>
        <v>1</v>
      </c>
      <c r="K439" s="81">
        <f t="shared" si="32"/>
        <v>6.767741935483869</v>
      </c>
      <c r="L439" s="142">
        <v>12.8</v>
      </c>
      <c r="M439" s="140"/>
      <c r="N439" s="141">
        <f t="shared" si="33"/>
        <v>1</v>
      </c>
      <c r="O439" s="141"/>
      <c r="P439" s="141"/>
      <c r="Q439" s="81">
        <f t="shared" si="34"/>
        <v>7.1999999999999993</v>
      </c>
    </row>
    <row r="440" spans="5:17" s="16" customFormat="1" ht="13" hidden="1" x14ac:dyDescent="0.3">
      <c r="E440" s="138">
        <v>36070</v>
      </c>
      <c r="F440" s="16">
        <v>275</v>
      </c>
      <c r="G440" s="16">
        <v>1998</v>
      </c>
      <c r="H440" s="139">
        <f t="shared" si="30"/>
        <v>0</v>
      </c>
      <c r="I440" s="140">
        <v>13.096774193548384</v>
      </c>
      <c r="J440" s="141">
        <f t="shared" si="31"/>
        <v>1</v>
      </c>
      <c r="K440" s="81">
        <f t="shared" si="32"/>
        <v>6.9032258064516157</v>
      </c>
      <c r="L440" s="142">
        <v>11.8</v>
      </c>
      <c r="M440" s="140"/>
      <c r="N440" s="141">
        <f t="shared" si="33"/>
        <v>1</v>
      </c>
      <c r="O440" s="141"/>
      <c r="P440" s="141"/>
      <c r="Q440" s="81">
        <f t="shared" si="34"/>
        <v>8.1999999999999993</v>
      </c>
    </row>
    <row r="441" spans="5:17" s="16" customFormat="1" ht="13" hidden="1" x14ac:dyDescent="0.3">
      <c r="E441" s="138">
        <v>36071</v>
      </c>
      <c r="F441" s="16">
        <v>276</v>
      </c>
      <c r="G441" s="16">
        <v>1998</v>
      </c>
      <c r="H441" s="139">
        <f t="shared" si="30"/>
        <v>0</v>
      </c>
      <c r="I441" s="140">
        <v>12.961290322580645</v>
      </c>
      <c r="J441" s="141">
        <f t="shared" si="31"/>
        <v>1</v>
      </c>
      <c r="K441" s="81">
        <f t="shared" si="32"/>
        <v>7.0387096774193552</v>
      </c>
      <c r="L441" s="142">
        <v>11.7</v>
      </c>
      <c r="M441" s="140"/>
      <c r="N441" s="141">
        <f t="shared" si="33"/>
        <v>1</v>
      </c>
      <c r="O441" s="141"/>
      <c r="P441" s="141"/>
      <c r="Q441" s="81">
        <f t="shared" si="34"/>
        <v>8.3000000000000007</v>
      </c>
    </row>
    <row r="442" spans="5:17" s="16" customFormat="1" ht="13" hidden="1" x14ac:dyDescent="0.3">
      <c r="E442" s="138">
        <v>36072</v>
      </c>
      <c r="F442" s="16">
        <v>277</v>
      </c>
      <c r="G442" s="16">
        <v>1998</v>
      </c>
      <c r="H442" s="139">
        <f t="shared" si="30"/>
        <v>0</v>
      </c>
      <c r="I442" s="140">
        <v>12.825806451612905</v>
      </c>
      <c r="J442" s="141">
        <f t="shared" si="31"/>
        <v>1</v>
      </c>
      <c r="K442" s="81">
        <f t="shared" si="32"/>
        <v>7.1741935483870947</v>
      </c>
      <c r="L442" s="142">
        <v>10.199999999999999</v>
      </c>
      <c r="M442" s="140"/>
      <c r="N442" s="141">
        <f t="shared" si="33"/>
        <v>1</v>
      </c>
      <c r="O442" s="141"/>
      <c r="P442" s="141"/>
      <c r="Q442" s="81">
        <f t="shared" si="34"/>
        <v>9.8000000000000007</v>
      </c>
    </row>
    <row r="443" spans="5:17" s="16" customFormat="1" ht="13" hidden="1" x14ac:dyDescent="0.3">
      <c r="E443" s="138">
        <v>36073</v>
      </c>
      <c r="F443" s="16">
        <v>278</v>
      </c>
      <c r="G443" s="16">
        <v>1998</v>
      </c>
      <c r="H443" s="139">
        <f t="shared" si="30"/>
        <v>0</v>
      </c>
      <c r="I443" s="140">
        <v>12.690322580645159</v>
      </c>
      <c r="J443" s="141">
        <f t="shared" si="31"/>
        <v>1</v>
      </c>
      <c r="K443" s="81">
        <f t="shared" si="32"/>
        <v>7.3096774193548413</v>
      </c>
      <c r="L443" s="142">
        <v>10.8</v>
      </c>
      <c r="M443" s="140"/>
      <c r="N443" s="141">
        <f t="shared" si="33"/>
        <v>1</v>
      </c>
      <c r="O443" s="141"/>
      <c r="P443" s="141"/>
      <c r="Q443" s="81">
        <f t="shared" si="34"/>
        <v>9.1999999999999993</v>
      </c>
    </row>
    <row r="444" spans="5:17" s="16" customFormat="1" ht="13" hidden="1" x14ac:dyDescent="0.3">
      <c r="E444" s="138">
        <v>36074</v>
      </c>
      <c r="F444" s="16">
        <v>279</v>
      </c>
      <c r="G444" s="16">
        <v>1998</v>
      </c>
      <c r="H444" s="139">
        <f t="shared" si="30"/>
        <v>0</v>
      </c>
      <c r="I444" s="140">
        <v>12.554838709677419</v>
      </c>
      <c r="J444" s="141">
        <f t="shared" si="31"/>
        <v>1</v>
      </c>
      <c r="K444" s="81">
        <f t="shared" si="32"/>
        <v>7.4451612903225808</v>
      </c>
      <c r="L444" s="142">
        <v>11.4</v>
      </c>
      <c r="M444" s="140"/>
      <c r="N444" s="141">
        <f t="shared" si="33"/>
        <v>1</v>
      </c>
      <c r="O444" s="141"/>
      <c r="P444" s="141"/>
      <c r="Q444" s="81">
        <f t="shared" si="34"/>
        <v>8.6</v>
      </c>
    </row>
    <row r="445" spans="5:17" s="16" customFormat="1" ht="13" hidden="1" x14ac:dyDescent="0.3">
      <c r="E445" s="138">
        <v>36075</v>
      </c>
      <c r="F445" s="16">
        <v>280</v>
      </c>
      <c r="G445" s="16">
        <v>1998</v>
      </c>
      <c r="H445" s="139">
        <f t="shared" si="30"/>
        <v>0</v>
      </c>
      <c r="I445" s="140">
        <v>12.41935483870968</v>
      </c>
      <c r="J445" s="141">
        <f t="shared" si="31"/>
        <v>1</v>
      </c>
      <c r="K445" s="81">
        <f t="shared" si="32"/>
        <v>7.5806451612903203</v>
      </c>
      <c r="L445" s="142">
        <v>10.6</v>
      </c>
      <c r="M445" s="140"/>
      <c r="N445" s="141">
        <f t="shared" si="33"/>
        <v>1</v>
      </c>
      <c r="O445" s="141"/>
      <c r="P445" s="141"/>
      <c r="Q445" s="81">
        <f t="shared" si="34"/>
        <v>9.4</v>
      </c>
    </row>
    <row r="446" spans="5:17" s="16" customFormat="1" ht="13" hidden="1" x14ac:dyDescent="0.3">
      <c r="E446" s="138">
        <v>36076</v>
      </c>
      <c r="F446" s="16">
        <v>281</v>
      </c>
      <c r="G446" s="16">
        <v>1998</v>
      </c>
      <c r="H446" s="139">
        <f t="shared" si="30"/>
        <v>0</v>
      </c>
      <c r="I446" s="140">
        <v>12.283870967741933</v>
      </c>
      <c r="J446" s="141">
        <f t="shared" si="31"/>
        <v>1</v>
      </c>
      <c r="K446" s="81">
        <f t="shared" si="32"/>
        <v>7.7161290322580669</v>
      </c>
      <c r="L446" s="142">
        <v>10.6</v>
      </c>
      <c r="M446" s="140"/>
      <c r="N446" s="141">
        <f t="shared" si="33"/>
        <v>1</v>
      </c>
      <c r="O446" s="141"/>
      <c r="P446" s="141"/>
      <c r="Q446" s="81">
        <f t="shared" si="34"/>
        <v>9.4</v>
      </c>
    </row>
    <row r="447" spans="5:17" s="16" customFormat="1" ht="13" hidden="1" x14ac:dyDescent="0.3">
      <c r="E447" s="138">
        <v>36077</v>
      </c>
      <c r="F447" s="16">
        <v>282</v>
      </c>
      <c r="G447" s="16">
        <v>1998</v>
      </c>
      <c r="H447" s="139">
        <f t="shared" si="30"/>
        <v>0</v>
      </c>
      <c r="I447" s="140">
        <v>12.148387096774194</v>
      </c>
      <c r="J447" s="141">
        <f t="shared" si="31"/>
        <v>1</v>
      </c>
      <c r="K447" s="81">
        <f t="shared" si="32"/>
        <v>7.8516129032258064</v>
      </c>
      <c r="L447" s="142">
        <v>11.7</v>
      </c>
      <c r="M447" s="140"/>
      <c r="N447" s="141">
        <f t="shared" si="33"/>
        <v>1</v>
      </c>
      <c r="O447" s="141"/>
      <c r="P447" s="141"/>
      <c r="Q447" s="81">
        <f t="shared" si="34"/>
        <v>8.3000000000000007</v>
      </c>
    </row>
    <row r="448" spans="5:17" s="16" customFormat="1" ht="13" hidden="1" x14ac:dyDescent="0.3">
      <c r="E448" s="138">
        <v>36078</v>
      </c>
      <c r="F448" s="16">
        <v>283</v>
      </c>
      <c r="G448" s="16">
        <v>1998</v>
      </c>
      <c r="H448" s="139">
        <f t="shared" si="30"/>
        <v>0</v>
      </c>
      <c r="I448" s="140">
        <v>12.012903225806454</v>
      </c>
      <c r="J448" s="141">
        <f t="shared" si="31"/>
        <v>1</v>
      </c>
      <c r="K448" s="81">
        <f t="shared" si="32"/>
        <v>7.9870967741935459</v>
      </c>
      <c r="L448" s="142">
        <v>12.5</v>
      </c>
      <c r="M448" s="140"/>
      <c r="N448" s="141">
        <f t="shared" si="33"/>
        <v>1</v>
      </c>
      <c r="O448" s="141"/>
      <c r="P448" s="141"/>
      <c r="Q448" s="81">
        <f t="shared" si="34"/>
        <v>7.5</v>
      </c>
    </row>
    <row r="449" spans="5:17" s="16" customFormat="1" ht="13" hidden="1" x14ac:dyDescent="0.3">
      <c r="E449" s="138">
        <v>36079</v>
      </c>
      <c r="F449" s="16">
        <v>284</v>
      </c>
      <c r="G449" s="16">
        <v>1998</v>
      </c>
      <c r="H449" s="139">
        <f t="shared" si="30"/>
        <v>0</v>
      </c>
      <c r="I449" s="140">
        <v>11.877419354838707</v>
      </c>
      <c r="J449" s="141">
        <f t="shared" si="31"/>
        <v>1</v>
      </c>
      <c r="K449" s="81">
        <f t="shared" si="32"/>
        <v>8.1225806451612925</v>
      </c>
      <c r="L449" s="142">
        <v>12</v>
      </c>
      <c r="M449" s="140"/>
      <c r="N449" s="141">
        <f t="shared" si="33"/>
        <v>1</v>
      </c>
      <c r="O449" s="141"/>
      <c r="P449" s="141"/>
      <c r="Q449" s="81">
        <f t="shared" si="34"/>
        <v>8</v>
      </c>
    </row>
    <row r="450" spans="5:17" s="16" customFormat="1" ht="13" hidden="1" x14ac:dyDescent="0.3">
      <c r="E450" s="138">
        <v>36080</v>
      </c>
      <c r="F450" s="16">
        <v>285</v>
      </c>
      <c r="G450" s="16">
        <v>1998</v>
      </c>
      <c r="H450" s="139">
        <f t="shared" si="30"/>
        <v>0</v>
      </c>
      <c r="I450" s="140">
        <v>11.741935483870968</v>
      </c>
      <c r="J450" s="141">
        <f t="shared" si="31"/>
        <v>1</v>
      </c>
      <c r="K450" s="81">
        <f t="shared" si="32"/>
        <v>8.258064516129032</v>
      </c>
      <c r="L450" s="142">
        <v>10.9</v>
      </c>
      <c r="M450" s="140"/>
      <c r="N450" s="141">
        <f t="shared" si="33"/>
        <v>1</v>
      </c>
      <c r="O450" s="141"/>
      <c r="P450" s="141"/>
      <c r="Q450" s="81">
        <f t="shared" si="34"/>
        <v>9.1</v>
      </c>
    </row>
    <row r="451" spans="5:17" s="16" customFormat="1" ht="13" hidden="1" x14ac:dyDescent="0.3">
      <c r="E451" s="138">
        <v>36081</v>
      </c>
      <c r="F451" s="16">
        <v>286</v>
      </c>
      <c r="G451" s="16">
        <v>1998</v>
      </c>
      <c r="H451" s="139">
        <f t="shared" si="30"/>
        <v>0</v>
      </c>
      <c r="I451" s="140">
        <v>11.606451612903228</v>
      </c>
      <c r="J451" s="141">
        <f t="shared" si="31"/>
        <v>1</v>
      </c>
      <c r="K451" s="81">
        <f t="shared" si="32"/>
        <v>8.3935483870967715</v>
      </c>
      <c r="L451" s="142">
        <v>8.9</v>
      </c>
      <c r="M451" s="140"/>
      <c r="N451" s="141">
        <f t="shared" si="33"/>
        <v>1</v>
      </c>
      <c r="O451" s="141"/>
      <c r="P451" s="141"/>
      <c r="Q451" s="81">
        <f t="shared" si="34"/>
        <v>11.1</v>
      </c>
    </row>
    <row r="452" spans="5:17" s="16" customFormat="1" ht="13" hidden="1" x14ac:dyDescent="0.3">
      <c r="E452" s="138">
        <v>36082</v>
      </c>
      <c r="F452" s="16">
        <v>287</v>
      </c>
      <c r="G452" s="16">
        <v>1998</v>
      </c>
      <c r="H452" s="139">
        <f t="shared" si="30"/>
        <v>0</v>
      </c>
      <c r="I452" s="140">
        <v>11.470967741935482</v>
      </c>
      <c r="J452" s="141">
        <f t="shared" si="31"/>
        <v>1</v>
      </c>
      <c r="K452" s="81">
        <f t="shared" si="32"/>
        <v>8.5290322580645181</v>
      </c>
      <c r="L452" s="142">
        <v>12.5</v>
      </c>
      <c r="M452" s="140"/>
      <c r="N452" s="141">
        <f t="shared" si="33"/>
        <v>1</v>
      </c>
      <c r="O452" s="141"/>
      <c r="P452" s="141"/>
      <c r="Q452" s="81">
        <f t="shared" si="34"/>
        <v>7.5</v>
      </c>
    </row>
    <row r="453" spans="5:17" s="16" customFormat="1" ht="13" hidden="1" x14ac:dyDescent="0.3">
      <c r="E453" s="138">
        <v>36083</v>
      </c>
      <c r="F453" s="16">
        <v>288</v>
      </c>
      <c r="G453" s="16">
        <v>1998</v>
      </c>
      <c r="H453" s="139">
        <f t="shared" si="30"/>
        <v>0</v>
      </c>
      <c r="I453" s="140">
        <v>11.335483870967742</v>
      </c>
      <c r="J453" s="141">
        <f t="shared" si="31"/>
        <v>1</v>
      </c>
      <c r="K453" s="81">
        <f t="shared" si="32"/>
        <v>8.6645161290322577</v>
      </c>
      <c r="L453" s="142">
        <v>13.3</v>
      </c>
      <c r="M453" s="140"/>
      <c r="N453" s="141">
        <f t="shared" si="33"/>
        <v>1</v>
      </c>
      <c r="O453" s="141"/>
      <c r="P453" s="141"/>
      <c r="Q453" s="81">
        <f t="shared" si="34"/>
        <v>6.6999999999999993</v>
      </c>
    </row>
    <row r="454" spans="5:17" s="16" customFormat="1" ht="13" hidden="1" x14ac:dyDescent="0.3">
      <c r="E454" s="138">
        <v>36084</v>
      </c>
      <c r="F454" s="16">
        <v>289</v>
      </c>
      <c r="G454" s="16">
        <v>1998</v>
      </c>
      <c r="H454" s="139">
        <f t="shared" si="30"/>
        <v>0</v>
      </c>
      <c r="I454" s="140">
        <v>11.2</v>
      </c>
      <c r="J454" s="141">
        <f t="shared" si="31"/>
        <v>1</v>
      </c>
      <c r="K454" s="81">
        <f t="shared" si="32"/>
        <v>8.8000000000000007</v>
      </c>
      <c r="L454" s="142">
        <v>13.1</v>
      </c>
      <c r="M454" s="140"/>
      <c r="N454" s="141">
        <f t="shared" si="33"/>
        <v>1</v>
      </c>
      <c r="O454" s="141"/>
      <c r="P454" s="141"/>
      <c r="Q454" s="81">
        <f t="shared" si="34"/>
        <v>6.9</v>
      </c>
    </row>
    <row r="455" spans="5:17" s="16" customFormat="1" ht="13" hidden="1" x14ac:dyDescent="0.3">
      <c r="E455" s="138">
        <v>36085</v>
      </c>
      <c r="F455" s="16">
        <v>290</v>
      </c>
      <c r="G455" s="16">
        <v>1998</v>
      </c>
      <c r="H455" s="139">
        <f t="shared" si="30"/>
        <v>0</v>
      </c>
      <c r="I455" s="140">
        <v>11.013333333333335</v>
      </c>
      <c r="J455" s="141">
        <f t="shared" si="31"/>
        <v>1</v>
      </c>
      <c r="K455" s="81">
        <f t="shared" si="32"/>
        <v>8.9866666666666646</v>
      </c>
      <c r="L455" s="142">
        <v>16.2</v>
      </c>
      <c r="M455" s="140"/>
      <c r="N455" s="141">
        <f t="shared" si="33"/>
        <v>0</v>
      </c>
      <c r="O455" s="141"/>
      <c r="P455" s="141"/>
      <c r="Q455" s="81">
        <f t="shared" si="34"/>
        <v>0</v>
      </c>
    </row>
    <row r="456" spans="5:17" s="16" customFormat="1" ht="13" hidden="1" x14ac:dyDescent="0.3">
      <c r="E456" s="138">
        <v>36086</v>
      </c>
      <c r="F456" s="16">
        <v>291</v>
      </c>
      <c r="G456" s="16">
        <v>1998</v>
      </c>
      <c r="H456" s="139">
        <f t="shared" si="30"/>
        <v>0</v>
      </c>
      <c r="I456" s="140">
        <v>10.826666666666668</v>
      </c>
      <c r="J456" s="141">
        <f t="shared" si="31"/>
        <v>1</v>
      </c>
      <c r="K456" s="81">
        <f t="shared" si="32"/>
        <v>9.173333333333332</v>
      </c>
      <c r="L456" s="142">
        <v>11.9</v>
      </c>
      <c r="M456" s="140"/>
      <c r="N456" s="141">
        <f t="shared" si="33"/>
        <v>1</v>
      </c>
      <c r="O456" s="141"/>
      <c r="P456" s="141"/>
      <c r="Q456" s="81">
        <f t="shared" si="34"/>
        <v>8.1</v>
      </c>
    </row>
    <row r="457" spans="5:17" s="16" customFormat="1" ht="13" hidden="1" x14ac:dyDescent="0.3">
      <c r="E457" s="138">
        <v>36087</v>
      </c>
      <c r="F457" s="16">
        <v>292</v>
      </c>
      <c r="G457" s="16">
        <v>1998</v>
      </c>
      <c r="H457" s="139">
        <f t="shared" si="30"/>
        <v>0</v>
      </c>
      <c r="I457" s="140">
        <v>10.64</v>
      </c>
      <c r="J457" s="141">
        <f t="shared" si="31"/>
        <v>1</v>
      </c>
      <c r="K457" s="81">
        <f t="shared" si="32"/>
        <v>9.36</v>
      </c>
      <c r="L457" s="142">
        <v>9.5</v>
      </c>
      <c r="M457" s="140"/>
      <c r="N457" s="141">
        <f t="shared" si="33"/>
        <v>1</v>
      </c>
      <c r="O457" s="141"/>
      <c r="P457" s="141"/>
      <c r="Q457" s="81">
        <f t="shared" si="34"/>
        <v>10.5</v>
      </c>
    </row>
    <row r="458" spans="5:17" s="16" customFormat="1" ht="13" hidden="1" x14ac:dyDescent="0.3">
      <c r="E458" s="138">
        <v>36088</v>
      </c>
      <c r="F458" s="16">
        <v>293</v>
      </c>
      <c r="G458" s="16">
        <v>1998</v>
      </c>
      <c r="H458" s="139">
        <f t="shared" si="30"/>
        <v>0</v>
      </c>
      <c r="I458" s="140">
        <v>10.453333333333333</v>
      </c>
      <c r="J458" s="141">
        <f t="shared" si="31"/>
        <v>1</v>
      </c>
      <c r="K458" s="81">
        <f t="shared" si="32"/>
        <v>9.5466666666666669</v>
      </c>
      <c r="L458" s="142">
        <v>7.4</v>
      </c>
      <c r="M458" s="140"/>
      <c r="N458" s="141">
        <f t="shared" si="33"/>
        <v>1</v>
      </c>
      <c r="O458" s="141"/>
      <c r="P458" s="141"/>
      <c r="Q458" s="81">
        <f t="shared" si="34"/>
        <v>12.6</v>
      </c>
    </row>
    <row r="459" spans="5:17" s="16" customFormat="1" ht="13" hidden="1" x14ac:dyDescent="0.3">
      <c r="E459" s="138">
        <v>36089</v>
      </c>
      <c r="F459" s="16">
        <v>294</v>
      </c>
      <c r="G459" s="16">
        <v>1998</v>
      </c>
      <c r="H459" s="139">
        <f t="shared" si="30"/>
        <v>0</v>
      </c>
      <c r="I459" s="140">
        <v>10.266666666666666</v>
      </c>
      <c r="J459" s="141">
        <f t="shared" si="31"/>
        <v>1</v>
      </c>
      <c r="K459" s="81">
        <f t="shared" si="32"/>
        <v>9.7333333333333343</v>
      </c>
      <c r="L459" s="142">
        <v>7.8</v>
      </c>
      <c r="M459" s="140"/>
      <c r="N459" s="141">
        <f t="shared" si="33"/>
        <v>1</v>
      </c>
      <c r="O459" s="141"/>
      <c r="P459" s="141"/>
      <c r="Q459" s="81">
        <f t="shared" si="34"/>
        <v>12.2</v>
      </c>
    </row>
    <row r="460" spans="5:17" s="16" customFormat="1" ht="13" hidden="1" x14ac:dyDescent="0.3">
      <c r="E460" s="138">
        <v>36090</v>
      </c>
      <c r="F460" s="16">
        <v>295</v>
      </c>
      <c r="G460" s="16">
        <v>1998</v>
      </c>
      <c r="H460" s="139">
        <f t="shared" si="30"/>
        <v>0</v>
      </c>
      <c r="I460" s="140">
        <v>10.08</v>
      </c>
      <c r="J460" s="141">
        <f t="shared" si="31"/>
        <v>1</v>
      </c>
      <c r="K460" s="81">
        <f t="shared" si="32"/>
        <v>9.92</v>
      </c>
      <c r="L460" s="142">
        <v>10.1</v>
      </c>
      <c r="M460" s="140"/>
      <c r="N460" s="141">
        <f t="shared" si="33"/>
        <v>1</v>
      </c>
      <c r="O460" s="141"/>
      <c r="P460" s="141"/>
      <c r="Q460" s="81">
        <f t="shared" si="34"/>
        <v>9.9</v>
      </c>
    </row>
    <row r="461" spans="5:17" s="16" customFormat="1" ht="13" hidden="1" x14ac:dyDescent="0.3">
      <c r="E461" s="138">
        <v>36091</v>
      </c>
      <c r="F461" s="16">
        <v>296</v>
      </c>
      <c r="G461" s="16">
        <v>1998</v>
      </c>
      <c r="H461" s="139">
        <f t="shared" si="30"/>
        <v>0</v>
      </c>
      <c r="I461" s="140">
        <v>9.8933333333333309</v>
      </c>
      <c r="J461" s="141">
        <f t="shared" si="31"/>
        <v>1</v>
      </c>
      <c r="K461" s="81">
        <f t="shared" si="32"/>
        <v>10.106666666666669</v>
      </c>
      <c r="L461" s="142">
        <v>11.9</v>
      </c>
      <c r="M461" s="140"/>
      <c r="N461" s="141">
        <f t="shared" si="33"/>
        <v>1</v>
      </c>
      <c r="O461" s="141"/>
      <c r="P461" s="141"/>
      <c r="Q461" s="81">
        <f t="shared" si="34"/>
        <v>8.1</v>
      </c>
    </row>
    <row r="462" spans="5:17" s="16" customFormat="1" ht="13" hidden="1" x14ac:dyDescent="0.3">
      <c r="E462" s="138">
        <v>36092</v>
      </c>
      <c r="F462" s="16">
        <v>297</v>
      </c>
      <c r="G462" s="16">
        <v>1998</v>
      </c>
      <c r="H462" s="139">
        <f t="shared" si="30"/>
        <v>0</v>
      </c>
      <c r="I462" s="140">
        <v>9.7066666666666634</v>
      </c>
      <c r="J462" s="141">
        <f t="shared" si="31"/>
        <v>1</v>
      </c>
      <c r="K462" s="81">
        <f t="shared" si="32"/>
        <v>10.293333333333337</v>
      </c>
      <c r="L462" s="142">
        <v>13.3</v>
      </c>
      <c r="M462" s="140"/>
      <c r="N462" s="141">
        <f t="shared" si="33"/>
        <v>1</v>
      </c>
      <c r="O462" s="141"/>
      <c r="P462" s="141"/>
      <c r="Q462" s="81">
        <f t="shared" si="34"/>
        <v>6.6999999999999993</v>
      </c>
    </row>
    <row r="463" spans="5:17" s="16" customFormat="1" ht="13" hidden="1" x14ac:dyDescent="0.3">
      <c r="E463" s="138">
        <v>36093</v>
      </c>
      <c r="F463" s="16">
        <v>298</v>
      </c>
      <c r="G463" s="16">
        <v>1998</v>
      </c>
      <c r="H463" s="139">
        <f t="shared" si="30"/>
        <v>0</v>
      </c>
      <c r="I463" s="140">
        <v>9.52</v>
      </c>
      <c r="J463" s="141">
        <f t="shared" si="31"/>
        <v>1</v>
      </c>
      <c r="K463" s="81">
        <f t="shared" si="32"/>
        <v>10.48</v>
      </c>
      <c r="L463" s="142">
        <v>12</v>
      </c>
      <c r="M463" s="140"/>
      <c r="N463" s="141">
        <f t="shared" si="33"/>
        <v>1</v>
      </c>
      <c r="O463" s="141"/>
      <c r="P463" s="141"/>
      <c r="Q463" s="81">
        <f t="shared" si="34"/>
        <v>8</v>
      </c>
    </row>
    <row r="464" spans="5:17" s="16" customFormat="1" ht="13" hidden="1" x14ac:dyDescent="0.3">
      <c r="E464" s="138">
        <v>36094</v>
      </c>
      <c r="F464" s="16">
        <v>299</v>
      </c>
      <c r="G464" s="16">
        <v>1998</v>
      </c>
      <c r="H464" s="139">
        <f t="shared" si="30"/>
        <v>0</v>
      </c>
      <c r="I464" s="140">
        <v>9.3333333333333357</v>
      </c>
      <c r="J464" s="141">
        <f t="shared" si="31"/>
        <v>1</v>
      </c>
      <c r="K464" s="81">
        <f t="shared" si="32"/>
        <v>10.666666666666664</v>
      </c>
      <c r="L464" s="142">
        <v>8.1</v>
      </c>
      <c r="M464" s="140"/>
      <c r="N464" s="141">
        <f t="shared" si="33"/>
        <v>1</v>
      </c>
      <c r="O464" s="141"/>
      <c r="P464" s="141"/>
      <c r="Q464" s="81">
        <f t="shared" si="34"/>
        <v>11.9</v>
      </c>
    </row>
    <row r="465" spans="5:17" s="16" customFormat="1" ht="13" hidden="1" x14ac:dyDescent="0.3">
      <c r="E465" s="138">
        <v>36095</v>
      </c>
      <c r="F465" s="16">
        <v>300</v>
      </c>
      <c r="G465" s="16">
        <v>1998</v>
      </c>
      <c r="H465" s="139">
        <f t="shared" si="30"/>
        <v>0</v>
      </c>
      <c r="I465" s="140">
        <v>9.1466666666666683</v>
      </c>
      <c r="J465" s="141">
        <f t="shared" si="31"/>
        <v>1</v>
      </c>
      <c r="K465" s="81">
        <f t="shared" si="32"/>
        <v>10.853333333333332</v>
      </c>
      <c r="L465" s="142">
        <v>9.9</v>
      </c>
      <c r="M465" s="140"/>
      <c r="N465" s="141">
        <f t="shared" si="33"/>
        <v>1</v>
      </c>
      <c r="O465" s="141"/>
      <c r="P465" s="141"/>
      <c r="Q465" s="81">
        <f t="shared" si="34"/>
        <v>10.1</v>
      </c>
    </row>
    <row r="466" spans="5:17" s="16" customFormat="1" ht="13" hidden="1" x14ac:dyDescent="0.3">
      <c r="E466" s="138">
        <v>36096</v>
      </c>
      <c r="F466" s="16">
        <v>301</v>
      </c>
      <c r="G466" s="16">
        <v>1998</v>
      </c>
      <c r="H466" s="139">
        <f t="shared" si="30"/>
        <v>0</v>
      </c>
      <c r="I466" s="140">
        <v>8.9600000000000009</v>
      </c>
      <c r="J466" s="141">
        <f t="shared" si="31"/>
        <v>1</v>
      </c>
      <c r="K466" s="81">
        <f t="shared" si="32"/>
        <v>11.04</v>
      </c>
      <c r="L466" s="142">
        <v>13.1</v>
      </c>
      <c r="M466" s="140"/>
      <c r="N466" s="141">
        <f t="shared" si="33"/>
        <v>1</v>
      </c>
      <c r="O466" s="141"/>
      <c r="P466" s="141"/>
      <c r="Q466" s="81">
        <f t="shared" si="34"/>
        <v>6.9</v>
      </c>
    </row>
    <row r="467" spans="5:17" s="16" customFormat="1" ht="13" hidden="1" x14ac:dyDescent="0.3">
      <c r="E467" s="138">
        <v>36097</v>
      </c>
      <c r="F467" s="16">
        <v>302</v>
      </c>
      <c r="G467" s="16">
        <v>1998</v>
      </c>
      <c r="H467" s="139">
        <f t="shared" si="30"/>
        <v>0</v>
      </c>
      <c r="I467" s="140">
        <v>8.7733333333333334</v>
      </c>
      <c r="J467" s="141">
        <f t="shared" si="31"/>
        <v>1</v>
      </c>
      <c r="K467" s="81">
        <f t="shared" si="32"/>
        <v>11.226666666666667</v>
      </c>
      <c r="L467" s="142">
        <v>11.5</v>
      </c>
      <c r="M467" s="140"/>
      <c r="N467" s="141">
        <f t="shared" si="33"/>
        <v>1</v>
      </c>
      <c r="O467" s="141"/>
      <c r="P467" s="141"/>
      <c r="Q467" s="81">
        <f t="shared" si="34"/>
        <v>8.5</v>
      </c>
    </row>
    <row r="468" spans="5:17" s="16" customFormat="1" ht="13" hidden="1" x14ac:dyDescent="0.3">
      <c r="E468" s="138">
        <v>36098</v>
      </c>
      <c r="F468" s="16">
        <v>303</v>
      </c>
      <c r="G468" s="16">
        <v>1998</v>
      </c>
      <c r="H468" s="139">
        <f t="shared" si="30"/>
        <v>0</v>
      </c>
      <c r="I468" s="140">
        <v>8.586666666666666</v>
      </c>
      <c r="J468" s="141">
        <f t="shared" si="31"/>
        <v>1</v>
      </c>
      <c r="K468" s="81">
        <f t="shared" si="32"/>
        <v>11.413333333333334</v>
      </c>
      <c r="L468" s="142">
        <v>7.2</v>
      </c>
      <c r="M468" s="140"/>
      <c r="N468" s="141">
        <f t="shared" si="33"/>
        <v>1</v>
      </c>
      <c r="O468" s="141"/>
      <c r="P468" s="141"/>
      <c r="Q468" s="81">
        <f t="shared" si="34"/>
        <v>12.8</v>
      </c>
    </row>
    <row r="469" spans="5:17" s="16" customFormat="1" ht="13" hidden="1" x14ac:dyDescent="0.3">
      <c r="E469" s="138">
        <v>36099</v>
      </c>
      <c r="F469" s="16">
        <v>304</v>
      </c>
      <c r="G469" s="16">
        <v>1998</v>
      </c>
      <c r="H469" s="139">
        <f t="shared" si="30"/>
        <v>0</v>
      </c>
      <c r="I469" s="140">
        <v>8.4</v>
      </c>
      <c r="J469" s="141">
        <f t="shared" si="31"/>
        <v>1</v>
      </c>
      <c r="K469" s="81">
        <f t="shared" si="32"/>
        <v>11.6</v>
      </c>
      <c r="L469" s="142">
        <v>8.6999999999999993</v>
      </c>
      <c r="M469" s="140"/>
      <c r="N469" s="141">
        <f t="shared" si="33"/>
        <v>1</v>
      </c>
      <c r="O469" s="141"/>
      <c r="P469" s="141"/>
      <c r="Q469" s="81">
        <f t="shared" si="34"/>
        <v>11.3</v>
      </c>
    </row>
    <row r="470" spans="5:17" s="16" customFormat="1" ht="13" hidden="1" x14ac:dyDescent="0.3">
      <c r="E470" s="138">
        <v>36100</v>
      </c>
      <c r="F470" s="16">
        <v>305</v>
      </c>
      <c r="G470" s="16">
        <v>1998</v>
      </c>
      <c r="H470" s="139">
        <f t="shared" si="30"/>
        <v>0</v>
      </c>
      <c r="I470" s="140">
        <v>8.2133333333333312</v>
      </c>
      <c r="J470" s="141">
        <f t="shared" si="31"/>
        <v>1</v>
      </c>
      <c r="K470" s="81">
        <f t="shared" si="32"/>
        <v>11.786666666666669</v>
      </c>
      <c r="L470" s="142">
        <v>10.199999999999999</v>
      </c>
      <c r="M470" s="140"/>
      <c r="N470" s="141">
        <f t="shared" si="33"/>
        <v>1</v>
      </c>
      <c r="O470" s="141"/>
      <c r="P470" s="141"/>
      <c r="Q470" s="81">
        <f t="shared" si="34"/>
        <v>9.8000000000000007</v>
      </c>
    </row>
    <row r="471" spans="5:17" s="16" customFormat="1" ht="13" hidden="1" x14ac:dyDescent="0.3">
      <c r="E471" s="138">
        <v>36101</v>
      </c>
      <c r="F471" s="16">
        <v>306</v>
      </c>
      <c r="G471" s="16">
        <v>1998</v>
      </c>
      <c r="H471" s="139">
        <f t="shared" si="30"/>
        <v>0</v>
      </c>
      <c r="I471" s="140">
        <v>8.0266666666666637</v>
      </c>
      <c r="J471" s="141">
        <f t="shared" si="31"/>
        <v>1</v>
      </c>
      <c r="K471" s="81">
        <f t="shared" si="32"/>
        <v>11.973333333333336</v>
      </c>
      <c r="L471" s="142">
        <v>8.1</v>
      </c>
      <c r="M471" s="140"/>
      <c r="N471" s="141">
        <f t="shared" si="33"/>
        <v>1</v>
      </c>
      <c r="O471" s="141"/>
      <c r="P471" s="141"/>
      <c r="Q471" s="81">
        <f t="shared" si="34"/>
        <v>11.9</v>
      </c>
    </row>
    <row r="472" spans="5:17" s="16" customFormat="1" ht="13" hidden="1" x14ac:dyDescent="0.3">
      <c r="E472" s="138">
        <v>36102</v>
      </c>
      <c r="F472" s="16">
        <v>307</v>
      </c>
      <c r="G472" s="16">
        <v>1998</v>
      </c>
      <c r="H472" s="139">
        <f t="shared" si="30"/>
        <v>0</v>
      </c>
      <c r="I472" s="140">
        <v>7.84</v>
      </c>
      <c r="J472" s="141">
        <f t="shared" si="31"/>
        <v>1</v>
      </c>
      <c r="K472" s="81">
        <f t="shared" si="32"/>
        <v>12.16</v>
      </c>
      <c r="L472" s="142">
        <v>12</v>
      </c>
      <c r="M472" s="140"/>
      <c r="N472" s="141">
        <f t="shared" si="33"/>
        <v>1</v>
      </c>
      <c r="O472" s="141"/>
      <c r="P472" s="141"/>
      <c r="Q472" s="81">
        <f t="shared" si="34"/>
        <v>8</v>
      </c>
    </row>
    <row r="473" spans="5:17" s="16" customFormat="1" ht="13" hidden="1" x14ac:dyDescent="0.3">
      <c r="E473" s="138">
        <v>36103</v>
      </c>
      <c r="F473" s="16">
        <v>308</v>
      </c>
      <c r="G473" s="16">
        <v>1998</v>
      </c>
      <c r="H473" s="139">
        <f t="shared" si="30"/>
        <v>0</v>
      </c>
      <c r="I473" s="140">
        <v>7.653333333333336</v>
      </c>
      <c r="J473" s="141">
        <f t="shared" si="31"/>
        <v>1</v>
      </c>
      <c r="K473" s="81">
        <f t="shared" si="32"/>
        <v>12.346666666666664</v>
      </c>
      <c r="L473" s="142">
        <v>8</v>
      </c>
      <c r="M473" s="140"/>
      <c r="N473" s="141">
        <f t="shared" si="33"/>
        <v>1</v>
      </c>
      <c r="O473" s="141"/>
      <c r="P473" s="141"/>
      <c r="Q473" s="81">
        <f t="shared" si="34"/>
        <v>12</v>
      </c>
    </row>
    <row r="474" spans="5:17" s="16" customFormat="1" ht="13" hidden="1" x14ac:dyDescent="0.3">
      <c r="E474" s="138">
        <v>36104</v>
      </c>
      <c r="F474" s="16">
        <v>309</v>
      </c>
      <c r="G474" s="16">
        <v>1998</v>
      </c>
      <c r="H474" s="139">
        <f t="shared" si="30"/>
        <v>0</v>
      </c>
      <c r="I474" s="140">
        <v>7.4666666666666686</v>
      </c>
      <c r="J474" s="141">
        <f t="shared" si="31"/>
        <v>1</v>
      </c>
      <c r="K474" s="81">
        <f t="shared" si="32"/>
        <v>12.533333333333331</v>
      </c>
      <c r="L474" s="142">
        <v>5.6</v>
      </c>
      <c r="M474" s="140"/>
      <c r="N474" s="141">
        <f t="shared" si="33"/>
        <v>1</v>
      </c>
      <c r="O474" s="141"/>
      <c r="P474" s="141"/>
      <c r="Q474" s="81">
        <f t="shared" si="34"/>
        <v>14.4</v>
      </c>
    </row>
    <row r="475" spans="5:17" s="16" customFormat="1" ht="13" hidden="1" x14ac:dyDescent="0.3">
      <c r="E475" s="138">
        <v>36105</v>
      </c>
      <c r="F475" s="16">
        <v>310</v>
      </c>
      <c r="G475" s="16">
        <v>1998</v>
      </c>
      <c r="H475" s="139">
        <f t="shared" si="30"/>
        <v>0</v>
      </c>
      <c r="I475" s="140">
        <v>7.28</v>
      </c>
      <c r="J475" s="141">
        <f t="shared" si="31"/>
        <v>1</v>
      </c>
      <c r="K475" s="81">
        <f t="shared" si="32"/>
        <v>12.719999999999999</v>
      </c>
      <c r="L475" s="142">
        <v>3.1</v>
      </c>
      <c r="M475" s="140"/>
      <c r="N475" s="141">
        <f t="shared" si="33"/>
        <v>1</v>
      </c>
      <c r="O475" s="141"/>
      <c r="P475" s="141"/>
      <c r="Q475" s="81">
        <f t="shared" si="34"/>
        <v>16.899999999999999</v>
      </c>
    </row>
    <row r="476" spans="5:17" s="16" customFormat="1" ht="13" hidden="1" x14ac:dyDescent="0.3">
      <c r="E476" s="138">
        <v>36106</v>
      </c>
      <c r="F476" s="16">
        <v>311</v>
      </c>
      <c r="G476" s="16">
        <v>1998</v>
      </c>
      <c r="H476" s="139">
        <f t="shared" si="30"/>
        <v>0</v>
      </c>
      <c r="I476" s="140">
        <v>7.0933333333333337</v>
      </c>
      <c r="J476" s="141">
        <f t="shared" si="31"/>
        <v>1</v>
      </c>
      <c r="K476" s="81">
        <f t="shared" si="32"/>
        <v>12.906666666666666</v>
      </c>
      <c r="L476" s="142">
        <v>3.2</v>
      </c>
      <c r="M476" s="140"/>
      <c r="N476" s="141">
        <f t="shared" si="33"/>
        <v>1</v>
      </c>
      <c r="O476" s="141"/>
      <c r="P476" s="141"/>
      <c r="Q476" s="81">
        <f t="shared" si="34"/>
        <v>16.8</v>
      </c>
    </row>
    <row r="477" spans="5:17" s="16" customFormat="1" ht="13" hidden="1" x14ac:dyDescent="0.3">
      <c r="E477" s="138">
        <v>36107</v>
      </c>
      <c r="F477" s="16">
        <v>312</v>
      </c>
      <c r="G477" s="16">
        <v>1998</v>
      </c>
      <c r="H477" s="139">
        <f t="shared" si="30"/>
        <v>0</v>
      </c>
      <c r="I477" s="140">
        <v>6.9066666666666663</v>
      </c>
      <c r="J477" s="141">
        <f t="shared" si="31"/>
        <v>1</v>
      </c>
      <c r="K477" s="81">
        <f t="shared" si="32"/>
        <v>13.093333333333334</v>
      </c>
      <c r="L477" s="142">
        <v>3.4</v>
      </c>
      <c r="M477" s="140"/>
      <c r="N477" s="141">
        <f t="shared" si="33"/>
        <v>1</v>
      </c>
      <c r="O477" s="141"/>
      <c r="P477" s="141"/>
      <c r="Q477" s="81">
        <f t="shared" si="34"/>
        <v>16.600000000000001</v>
      </c>
    </row>
    <row r="478" spans="5:17" s="16" customFormat="1" ht="13" hidden="1" x14ac:dyDescent="0.3">
      <c r="E478" s="138">
        <v>36108</v>
      </c>
      <c r="F478" s="16">
        <v>313</v>
      </c>
      <c r="G478" s="16">
        <v>1998</v>
      </c>
      <c r="H478" s="139">
        <f t="shared" si="30"/>
        <v>0</v>
      </c>
      <c r="I478" s="140">
        <v>6.72</v>
      </c>
      <c r="J478" s="141">
        <f t="shared" si="31"/>
        <v>1</v>
      </c>
      <c r="K478" s="81">
        <f t="shared" si="32"/>
        <v>13.280000000000001</v>
      </c>
      <c r="L478" s="142">
        <v>6.9</v>
      </c>
      <c r="M478" s="140"/>
      <c r="N478" s="141">
        <f t="shared" si="33"/>
        <v>1</v>
      </c>
      <c r="O478" s="141"/>
      <c r="P478" s="141"/>
      <c r="Q478" s="81">
        <f t="shared" si="34"/>
        <v>13.1</v>
      </c>
    </row>
    <row r="479" spans="5:17" s="16" customFormat="1" ht="13" hidden="1" x14ac:dyDescent="0.3">
      <c r="E479" s="138">
        <v>36109</v>
      </c>
      <c r="F479" s="16">
        <v>314</v>
      </c>
      <c r="G479" s="16">
        <v>1998</v>
      </c>
      <c r="H479" s="139">
        <f t="shared" si="30"/>
        <v>0</v>
      </c>
      <c r="I479" s="140">
        <v>6.5333333333333314</v>
      </c>
      <c r="J479" s="141">
        <f t="shared" si="31"/>
        <v>1</v>
      </c>
      <c r="K479" s="81">
        <f t="shared" si="32"/>
        <v>13.466666666666669</v>
      </c>
      <c r="L479" s="142">
        <v>9.9</v>
      </c>
      <c r="M479" s="140"/>
      <c r="N479" s="141">
        <f t="shared" si="33"/>
        <v>1</v>
      </c>
      <c r="O479" s="141"/>
      <c r="P479" s="141"/>
      <c r="Q479" s="81">
        <f t="shared" si="34"/>
        <v>10.1</v>
      </c>
    </row>
    <row r="480" spans="5:17" s="16" customFormat="1" ht="13" hidden="1" x14ac:dyDescent="0.3">
      <c r="E480" s="138">
        <v>36110</v>
      </c>
      <c r="F480" s="16">
        <v>315</v>
      </c>
      <c r="G480" s="16">
        <v>1998</v>
      </c>
      <c r="H480" s="139">
        <f t="shared" si="30"/>
        <v>0</v>
      </c>
      <c r="I480" s="140">
        <v>6.346666666666664</v>
      </c>
      <c r="J480" s="141">
        <f t="shared" si="31"/>
        <v>1</v>
      </c>
      <c r="K480" s="81">
        <f t="shared" si="32"/>
        <v>13.653333333333336</v>
      </c>
      <c r="L480" s="142">
        <v>5.2</v>
      </c>
      <c r="M480" s="140"/>
      <c r="N480" s="141">
        <f t="shared" si="33"/>
        <v>1</v>
      </c>
      <c r="O480" s="141"/>
      <c r="P480" s="141"/>
      <c r="Q480" s="81">
        <f t="shared" si="34"/>
        <v>14.8</v>
      </c>
    </row>
    <row r="481" spans="5:17" s="16" customFormat="1" ht="13" hidden="1" x14ac:dyDescent="0.3">
      <c r="E481" s="138">
        <v>36111</v>
      </c>
      <c r="F481" s="16">
        <v>316</v>
      </c>
      <c r="G481" s="16">
        <v>1998</v>
      </c>
      <c r="H481" s="139">
        <f t="shared" si="30"/>
        <v>0</v>
      </c>
      <c r="I481" s="140">
        <v>6.16</v>
      </c>
      <c r="J481" s="141">
        <f t="shared" si="31"/>
        <v>1</v>
      </c>
      <c r="K481" s="81">
        <f t="shared" si="32"/>
        <v>13.84</v>
      </c>
      <c r="L481" s="142">
        <v>3.2</v>
      </c>
      <c r="M481" s="140"/>
      <c r="N481" s="141">
        <f t="shared" si="33"/>
        <v>1</v>
      </c>
      <c r="O481" s="141"/>
      <c r="P481" s="141"/>
      <c r="Q481" s="81">
        <f t="shared" si="34"/>
        <v>16.8</v>
      </c>
    </row>
    <row r="482" spans="5:17" s="16" customFormat="1" ht="13" hidden="1" x14ac:dyDescent="0.3">
      <c r="E482" s="138">
        <v>36112</v>
      </c>
      <c r="F482" s="16">
        <v>317</v>
      </c>
      <c r="G482" s="16">
        <v>1998</v>
      </c>
      <c r="H482" s="139">
        <f t="shared" si="30"/>
        <v>0</v>
      </c>
      <c r="I482" s="140">
        <v>5.9733333333333363</v>
      </c>
      <c r="J482" s="141">
        <f t="shared" si="31"/>
        <v>1</v>
      </c>
      <c r="K482" s="81">
        <f t="shared" si="32"/>
        <v>14.026666666666664</v>
      </c>
      <c r="L482" s="142">
        <v>4.5</v>
      </c>
      <c r="M482" s="140"/>
      <c r="N482" s="141">
        <f t="shared" si="33"/>
        <v>1</v>
      </c>
      <c r="O482" s="141"/>
      <c r="P482" s="141"/>
      <c r="Q482" s="81">
        <f t="shared" si="34"/>
        <v>15.5</v>
      </c>
    </row>
    <row r="483" spans="5:17" s="16" customFormat="1" ht="13" hidden="1" x14ac:dyDescent="0.3">
      <c r="E483" s="138">
        <v>36113</v>
      </c>
      <c r="F483" s="16">
        <v>318</v>
      </c>
      <c r="G483" s="16">
        <v>1998</v>
      </c>
      <c r="H483" s="139">
        <f t="shared" si="30"/>
        <v>0</v>
      </c>
      <c r="I483" s="140">
        <v>5.7866666666666688</v>
      </c>
      <c r="J483" s="141">
        <f t="shared" si="31"/>
        <v>1</v>
      </c>
      <c r="K483" s="81">
        <f t="shared" si="32"/>
        <v>14.213333333333331</v>
      </c>
      <c r="L483" s="142">
        <v>6</v>
      </c>
      <c r="M483" s="140"/>
      <c r="N483" s="141">
        <f t="shared" si="33"/>
        <v>1</v>
      </c>
      <c r="O483" s="141"/>
      <c r="P483" s="141"/>
      <c r="Q483" s="81">
        <f t="shared" si="34"/>
        <v>14</v>
      </c>
    </row>
    <row r="484" spans="5:17" s="16" customFormat="1" ht="13" hidden="1" x14ac:dyDescent="0.3">
      <c r="E484" s="138">
        <v>36114</v>
      </c>
      <c r="F484" s="16">
        <v>319</v>
      </c>
      <c r="G484" s="16">
        <v>1998</v>
      </c>
      <c r="H484" s="139">
        <f t="shared" si="30"/>
        <v>0</v>
      </c>
      <c r="I484" s="140">
        <v>5.6</v>
      </c>
      <c r="J484" s="141">
        <f t="shared" si="31"/>
        <v>1</v>
      </c>
      <c r="K484" s="81">
        <f t="shared" si="32"/>
        <v>14.4</v>
      </c>
      <c r="L484" s="142">
        <v>4.5</v>
      </c>
      <c r="M484" s="140"/>
      <c r="N484" s="141">
        <f t="shared" si="33"/>
        <v>1</v>
      </c>
      <c r="O484" s="141"/>
      <c r="P484" s="141"/>
      <c r="Q484" s="81">
        <f t="shared" si="34"/>
        <v>15.5</v>
      </c>
    </row>
    <row r="485" spans="5:17" s="16" customFormat="1" ht="13" hidden="1" x14ac:dyDescent="0.3">
      <c r="E485" s="138">
        <v>36115</v>
      </c>
      <c r="F485" s="16">
        <v>320</v>
      </c>
      <c r="G485" s="16">
        <v>1998</v>
      </c>
      <c r="H485" s="139">
        <f t="shared" si="30"/>
        <v>0</v>
      </c>
      <c r="I485" s="140">
        <v>5.5193548387096776</v>
      </c>
      <c r="J485" s="141">
        <f t="shared" si="31"/>
        <v>1</v>
      </c>
      <c r="K485" s="81">
        <f t="shared" si="32"/>
        <v>14.480645161290322</v>
      </c>
      <c r="L485" s="142">
        <v>3.5</v>
      </c>
      <c r="M485" s="140"/>
      <c r="N485" s="141">
        <f t="shared" si="33"/>
        <v>1</v>
      </c>
      <c r="O485" s="141"/>
      <c r="P485" s="141"/>
      <c r="Q485" s="81">
        <f t="shared" si="34"/>
        <v>16.5</v>
      </c>
    </row>
    <row r="486" spans="5:17" s="16" customFormat="1" ht="13" hidden="1" x14ac:dyDescent="0.3">
      <c r="E486" s="138">
        <v>36116</v>
      </c>
      <c r="F486" s="16">
        <v>321</v>
      </c>
      <c r="G486" s="16">
        <v>1998</v>
      </c>
      <c r="H486" s="139">
        <f t="shared" ref="H486:H549" si="35">IF(AND(E486&gt;=$D$64,E486&lt;=$D$65),1,0)</f>
        <v>0</v>
      </c>
      <c r="I486" s="140">
        <v>5.4387096774193537</v>
      </c>
      <c r="J486" s="141">
        <f t="shared" ref="J486:J530" si="36">IF(I486&lt;=$E$117,1,0)</f>
        <v>1</v>
      </c>
      <c r="K486" s="81">
        <f t="shared" ref="K486:K530" si="37">J486*($E$116-I486)</f>
        <v>14.561290322580646</v>
      </c>
      <c r="L486" s="142">
        <v>1</v>
      </c>
      <c r="M486" s="140"/>
      <c r="N486" s="141">
        <f t="shared" ref="N486:N549" si="38">IF(L486&lt;=$E$117,1,0)</f>
        <v>1</v>
      </c>
      <c r="O486" s="141"/>
      <c r="P486" s="141"/>
      <c r="Q486" s="81">
        <f t="shared" ref="Q486:Q549" si="39">N486*($E$116-L486)</f>
        <v>19</v>
      </c>
    </row>
    <row r="487" spans="5:17" s="16" customFormat="1" ht="13" hidden="1" x14ac:dyDescent="0.3">
      <c r="E487" s="138">
        <v>36117</v>
      </c>
      <c r="F487" s="16">
        <v>322</v>
      </c>
      <c r="G487" s="16">
        <v>1998</v>
      </c>
      <c r="H487" s="139">
        <f t="shared" si="35"/>
        <v>0</v>
      </c>
      <c r="I487" s="140">
        <v>5.3580645161290334</v>
      </c>
      <c r="J487" s="141">
        <f t="shared" si="36"/>
        <v>1</v>
      </c>
      <c r="K487" s="81">
        <f t="shared" si="37"/>
        <v>14.641935483870967</v>
      </c>
      <c r="L487" s="142">
        <v>-0.1</v>
      </c>
      <c r="M487" s="140"/>
      <c r="N487" s="141">
        <f t="shared" si="38"/>
        <v>1</v>
      </c>
      <c r="O487" s="141"/>
      <c r="P487" s="141"/>
      <c r="Q487" s="81">
        <f t="shared" si="39"/>
        <v>20.100000000000001</v>
      </c>
    </row>
    <row r="488" spans="5:17" s="16" customFormat="1" ht="13" hidden="1" x14ac:dyDescent="0.3">
      <c r="E488" s="138">
        <v>36118</v>
      </c>
      <c r="F488" s="16">
        <v>323</v>
      </c>
      <c r="G488" s="16">
        <v>1998</v>
      </c>
      <c r="H488" s="139">
        <f t="shared" si="35"/>
        <v>0</v>
      </c>
      <c r="I488" s="140">
        <v>5.2774193548387096</v>
      </c>
      <c r="J488" s="141">
        <f t="shared" si="36"/>
        <v>1</v>
      </c>
      <c r="K488" s="81">
        <f t="shared" si="37"/>
        <v>14.72258064516129</v>
      </c>
      <c r="L488" s="142">
        <v>0.1</v>
      </c>
      <c r="M488" s="140"/>
      <c r="N488" s="141">
        <f t="shared" si="38"/>
        <v>1</v>
      </c>
      <c r="O488" s="141"/>
      <c r="P488" s="141"/>
      <c r="Q488" s="81">
        <f t="shared" si="39"/>
        <v>19.899999999999999</v>
      </c>
    </row>
    <row r="489" spans="5:17" s="16" customFormat="1" ht="13" hidden="1" x14ac:dyDescent="0.3">
      <c r="E489" s="138">
        <v>36119</v>
      </c>
      <c r="F489" s="16">
        <v>324</v>
      </c>
      <c r="G489" s="16">
        <v>1998</v>
      </c>
      <c r="H489" s="139">
        <f t="shared" si="35"/>
        <v>0</v>
      </c>
      <c r="I489" s="140">
        <v>5.1967741935483858</v>
      </c>
      <c r="J489" s="141">
        <f t="shared" si="36"/>
        <v>1</v>
      </c>
      <c r="K489" s="81">
        <f t="shared" si="37"/>
        <v>14.803225806451614</v>
      </c>
      <c r="L489" s="142">
        <v>-0.1</v>
      </c>
      <c r="M489" s="140"/>
      <c r="N489" s="141">
        <f t="shared" si="38"/>
        <v>1</v>
      </c>
      <c r="O489" s="141"/>
      <c r="P489" s="141"/>
      <c r="Q489" s="81">
        <f t="shared" si="39"/>
        <v>20.100000000000001</v>
      </c>
    </row>
    <row r="490" spans="5:17" s="16" customFormat="1" ht="13" hidden="1" x14ac:dyDescent="0.3">
      <c r="E490" s="138">
        <v>36120</v>
      </c>
      <c r="F490" s="16">
        <v>325</v>
      </c>
      <c r="G490" s="16">
        <v>1998</v>
      </c>
      <c r="H490" s="139">
        <f t="shared" si="35"/>
        <v>0</v>
      </c>
      <c r="I490" s="140">
        <v>5.1161290322580655</v>
      </c>
      <c r="J490" s="141">
        <f t="shared" si="36"/>
        <v>1</v>
      </c>
      <c r="K490" s="81">
        <f t="shared" si="37"/>
        <v>14.883870967741935</v>
      </c>
      <c r="L490" s="142">
        <v>-2</v>
      </c>
      <c r="M490" s="140"/>
      <c r="N490" s="141">
        <f t="shared" si="38"/>
        <v>1</v>
      </c>
      <c r="O490" s="141"/>
      <c r="P490" s="141"/>
      <c r="Q490" s="81">
        <f t="shared" si="39"/>
        <v>22</v>
      </c>
    </row>
    <row r="491" spans="5:17" s="16" customFormat="1" ht="13" hidden="1" x14ac:dyDescent="0.3">
      <c r="E491" s="138">
        <v>36121</v>
      </c>
      <c r="F491" s="16">
        <v>326</v>
      </c>
      <c r="G491" s="16">
        <v>1998</v>
      </c>
      <c r="H491" s="139">
        <f t="shared" si="35"/>
        <v>0</v>
      </c>
      <c r="I491" s="140">
        <v>5.0354838709677416</v>
      </c>
      <c r="J491" s="141">
        <f t="shared" si="36"/>
        <v>1</v>
      </c>
      <c r="K491" s="81">
        <f t="shared" si="37"/>
        <v>14.964516129032258</v>
      </c>
      <c r="L491" s="142">
        <v>-3.2</v>
      </c>
      <c r="M491" s="140"/>
      <c r="N491" s="141">
        <f t="shared" si="38"/>
        <v>1</v>
      </c>
      <c r="O491" s="141"/>
      <c r="P491" s="141"/>
      <c r="Q491" s="81">
        <f t="shared" si="39"/>
        <v>23.2</v>
      </c>
    </row>
    <row r="492" spans="5:17" s="16" customFormat="1" ht="13" hidden="1" x14ac:dyDescent="0.3">
      <c r="E492" s="138">
        <v>36122</v>
      </c>
      <c r="F492" s="16">
        <v>327</v>
      </c>
      <c r="G492" s="16">
        <v>1998</v>
      </c>
      <c r="H492" s="139">
        <f t="shared" si="35"/>
        <v>0</v>
      </c>
      <c r="I492" s="140">
        <v>4.9548387096774213</v>
      </c>
      <c r="J492" s="141">
        <f t="shared" si="36"/>
        <v>1</v>
      </c>
      <c r="K492" s="81">
        <f t="shared" si="37"/>
        <v>15.045161290322579</v>
      </c>
      <c r="L492" s="142">
        <v>-3.7</v>
      </c>
      <c r="M492" s="140"/>
      <c r="N492" s="141">
        <f t="shared" si="38"/>
        <v>1</v>
      </c>
      <c r="O492" s="141"/>
      <c r="P492" s="141"/>
      <c r="Q492" s="81">
        <f t="shared" si="39"/>
        <v>23.7</v>
      </c>
    </row>
    <row r="493" spans="5:17" s="16" customFormat="1" ht="13" hidden="1" x14ac:dyDescent="0.3">
      <c r="E493" s="138">
        <v>36123</v>
      </c>
      <c r="F493" s="16">
        <v>328</v>
      </c>
      <c r="G493" s="16">
        <v>1998</v>
      </c>
      <c r="H493" s="139">
        <f t="shared" si="35"/>
        <v>0</v>
      </c>
      <c r="I493" s="140">
        <v>4.8741935483870975</v>
      </c>
      <c r="J493" s="141">
        <f t="shared" si="36"/>
        <v>1</v>
      </c>
      <c r="K493" s="81">
        <f t="shared" si="37"/>
        <v>15.125806451612902</v>
      </c>
      <c r="L493" s="142">
        <v>-1.6</v>
      </c>
      <c r="M493" s="140"/>
      <c r="N493" s="141">
        <f t="shared" si="38"/>
        <v>1</v>
      </c>
      <c r="O493" s="141"/>
      <c r="P493" s="141"/>
      <c r="Q493" s="81">
        <f t="shared" si="39"/>
        <v>21.6</v>
      </c>
    </row>
    <row r="494" spans="5:17" s="16" customFormat="1" ht="13" hidden="1" x14ac:dyDescent="0.3">
      <c r="E494" s="138">
        <v>36124</v>
      </c>
      <c r="F494" s="16">
        <v>329</v>
      </c>
      <c r="G494" s="16">
        <v>1998</v>
      </c>
      <c r="H494" s="139">
        <f t="shared" si="35"/>
        <v>0</v>
      </c>
      <c r="I494" s="140">
        <v>4.7935483870967737</v>
      </c>
      <c r="J494" s="141">
        <f t="shared" si="36"/>
        <v>1</v>
      </c>
      <c r="K494" s="81">
        <f t="shared" si="37"/>
        <v>15.206451612903226</v>
      </c>
      <c r="L494" s="142">
        <v>-1</v>
      </c>
      <c r="M494" s="140"/>
      <c r="N494" s="141">
        <f t="shared" si="38"/>
        <v>1</v>
      </c>
      <c r="O494" s="141"/>
      <c r="P494" s="141"/>
      <c r="Q494" s="81">
        <f t="shared" si="39"/>
        <v>21</v>
      </c>
    </row>
    <row r="495" spans="5:17" s="16" customFormat="1" ht="13" hidden="1" x14ac:dyDescent="0.3">
      <c r="E495" s="138">
        <v>36125</v>
      </c>
      <c r="F495" s="16">
        <v>330</v>
      </c>
      <c r="G495" s="16">
        <v>1998</v>
      </c>
      <c r="H495" s="139">
        <f t="shared" si="35"/>
        <v>0</v>
      </c>
      <c r="I495" s="140">
        <v>4.7129032258064534</v>
      </c>
      <c r="J495" s="141">
        <f t="shared" si="36"/>
        <v>1</v>
      </c>
      <c r="K495" s="81">
        <f t="shared" si="37"/>
        <v>15.287096774193547</v>
      </c>
      <c r="L495" s="142">
        <v>1.5</v>
      </c>
      <c r="M495" s="140"/>
      <c r="N495" s="141">
        <f t="shared" si="38"/>
        <v>1</v>
      </c>
      <c r="O495" s="141"/>
      <c r="P495" s="141"/>
      <c r="Q495" s="81">
        <f t="shared" si="39"/>
        <v>18.5</v>
      </c>
    </row>
    <row r="496" spans="5:17" s="16" customFormat="1" ht="13" hidden="1" x14ac:dyDescent="0.3">
      <c r="E496" s="138">
        <v>36126</v>
      </c>
      <c r="F496" s="16">
        <v>331</v>
      </c>
      <c r="G496" s="16">
        <v>1998</v>
      </c>
      <c r="H496" s="139">
        <f t="shared" si="35"/>
        <v>0</v>
      </c>
      <c r="I496" s="140">
        <v>4.6322580645161295</v>
      </c>
      <c r="J496" s="141">
        <f t="shared" si="36"/>
        <v>1</v>
      </c>
      <c r="K496" s="81">
        <f t="shared" si="37"/>
        <v>15.36774193548387</v>
      </c>
      <c r="L496" s="142">
        <v>2.1</v>
      </c>
      <c r="M496" s="140"/>
      <c r="N496" s="141">
        <f t="shared" si="38"/>
        <v>1</v>
      </c>
      <c r="O496" s="141"/>
      <c r="P496" s="141"/>
      <c r="Q496" s="81">
        <f t="shared" si="39"/>
        <v>17.899999999999999</v>
      </c>
    </row>
    <row r="497" spans="5:17" s="16" customFormat="1" ht="13" hidden="1" x14ac:dyDescent="0.3">
      <c r="E497" s="138">
        <v>36127</v>
      </c>
      <c r="F497" s="16">
        <v>332</v>
      </c>
      <c r="G497" s="16">
        <v>1998</v>
      </c>
      <c r="H497" s="139">
        <f t="shared" si="35"/>
        <v>0</v>
      </c>
      <c r="I497" s="140">
        <v>4.5516129032258057</v>
      </c>
      <c r="J497" s="141">
        <f t="shared" si="36"/>
        <v>1</v>
      </c>
      <c r="K497" s="81">
        <f t="shared" si="37"/>
        <v>15.448387096774194</v>
      </c>
      <c r="L497" s="142">
        <v>1.2</v>
      </c>
      <c r="M497" s="140"/>
      <c r="N497" s="141">
        <f t="shared" si="38"/>
        <v>1</v>
      </c>
      <c r="O497" s="141"/>
      <c r="P497" s="141"/>
      <c r="Q497" s="81">
        <f t="shared" si="39"/>
        <v>18.8</v>
      </c>
    </row>
    <row r="498" spans="5:17" s="16" customFormat="1" ht="13" hidden="1" x14ac:dyDescent="0.3">
      <c r="E498" s="138">
        <v>36128</v>
      </c>
      <c r="F498" s="16">
        <v>333</v>
      </c>
      <c r="G498" s="16">
        <v>1998</v>
      </c>
      <c r="H498" s="139">
        <f t="shared" si="35"/>
        <v>0</v>
      </c>
      <c r="I498" s="140">
        <v>4.4709677419354854</v>
      </c>
      <c r="J498" s="141">
        <f t="shared" si="36"/>
        <v>1</v>
      </c>
      <c r="K498" s="81">
        <f t="shared" si="37"/>
        <v>15.529032258064515</v>
      </c>
      <c r="L498" s="142">
        <v>1.4</v>
      </c>
      <c r="M498" s="140"/>
      <c r="N498" s="141">
        <f t="shared" si="38"/>
        <v>1</v>
      </c>
      <c r="O498" s="141"/>
      <c r="P498" s="141"/>
      <c r="Q498" s="81">
        <f t="shared" si="39"/>
        <v>18.600000000000001</v>
      </c>
    </row>
    <row r="499" spans="5:17" s="16" customFormat="1" ht="13" hidden="1" x14ac:dyDescent="0.3">
      <c r="E499" s="138">
        <v>36129</v>
      </c>
      <c r="F499" s="16">
        <v>334</v>
      </c>
      <c r="G499" s="16">
        <v>1998</v>
      </c>
      <c r="H499" s="139">
        <f t="shared" si="35"/>
        <v>0</v>
      </c>
      <c r="I499" s="140">
        <v>4.3903225806451616</v>
      </c>
      <c r="J499" s="141">
        <f t="shared" si="36"/>
        <v>1</v>
      </c>
      <c r="K499" s="81">
        <f t="shared" si="37"/>
        <v>15.609677419354838</v>
      </c>
      <c r="L499" s="142">
        <v>2.2000000000000002</v>
      </c>
      <c r="M499" s="140"/>
      <c r="N499" s="141">
        <f t="shared" si="38"/>
        <v>1</v>
      </c>
      <c r="O499" s="141"/>
      <c r="P499" s="141"/>
      <c r="Q499" s="81">
        <f t="shared" si="39"/>
        <v>17.8</v>
      </c>
    </row>
    <row r="500" spans="5:17" s="16" customFormat="1" ht="13" hidden="1" x14ac:dyDescent="0.3">
      <c r="E500" s="138">
        <v>36130</v>
      </c>
      <c r="F500" s="16">
        <v>335</v>
      </c>
      <c r="G500" s="16">
        <v>1998</v>
      </c>
      <c r="H500" s="139">
        <f t="shared" si="35"/>
        <v>0</v>
      </c>
      <c r="I500" s="140">
        <v>4.3096774193548377</v>
      </c>
      <c r="J500" s="141">
        <f t="shared" si="36"/>
        <v>1</v>
      </c>
      <c r="K500" s="81">
        <f t="shared" si="37"/>
        <v>15.690322580645162</v>
      </c>
      <c r="L500" s="142">
        <v>1.3</v>
      </c>
      <c r="M500" s="140"/>
      <c r="N500" s="141">
        <f t="shared" si="38"/>
        <v>1</v>
      </c>
      <c r="O500" s="141"/>
      <c r="P500" s="141"/>
      <c r="Q500" s="81">
        <f t="shared" si="39"/>
        <v>18.7</v>
      </c>
    </row>
    <row r="501" spans="5:17" s="16" customFormat="1" ht="13" hidden="1" x14ac:dyDescent="0.3">
      <c r="E501" s="138">
        <v>36131</v>
      </c>
      <c r="F501" s="16">
        <v>336</v>
      </c>
      <c r="G501" s="16">
        <v>1998</v>
      </c>
      <c r="H501" s="139">
        <f t="shared" si="35"/>
        <v>0</v>
      </c>
      <c r="I501" s="140">
        <v>4.2290322580645174</v>
      </c>
      <c r="J501" s="141">
        <f t="shared" si="36"/>
        <v>1</v>
      </c>
      <c r="K501" s="81">
        <f t="shared" si="37"/>
        <v>15.770967741935483</v>
      </c>
      <c r="L501" s="142">
        <v>1.1000000000000001</v>
      </c>
      <c r="M501" s="140"/>
      <c r="N501" s="141">
        <f t="shared" si="38"/>
        <v>1</v>
      </c>
      <c r="O501" s="141"/>
      <c r="P501" s="141"/>
      <c r="Q501" s="81">
        <f t="shared" si="39"/>
        <v>18.899999999999999</v>
      </c>
    </row>
    <row r="502" spans="5:17" s="16" customFormat="1" ht="13" hidden="1" x14ac:dyDescent="0.3">
      <c r="E502" s="138">
        <v>36132</v>
      </c>
      <c r="F502" s="16">
        <v>337</v>
      </c>
      <c r="G502" s="16">
        <v>1998</v>
      </c>
      <c r="H502" s="139">
        <f t="shared" si="35"/>
        <v>0</v>
      </c>
      <c r="I502" s="140">
        <v>4.1483870967741936</v>
      </c>
      <c r="J502" s="141">
        <f t="shared" si="36"/>
        <v>1</v>
      </c>
      <c r="K502" s="81">
        <f t="shared" si="37"/>
        <v>15.851612903225806</v>
      </c>
      <c r="L502" s="142">
        <v>-0.1</v>
      </c>
      <c r="M502" s="140"/>
      <c r="N502" s="141">
        <f t="shared" si="38"/>
        <v>1</v>
      </c>
      <c r="O502" s="141"/>
      <c r="P502" s="141"/>
      <c r="Q502" s="81">
        <f t="shared" si="39"/>
        <v>20.100000000000001</v>
      </c>
    </row>
    <row r="503" spans="5:17" s="16" customFormat="1" ht="13" hidden="1" x14ac:dyDescent="0.3">
      <c r="E503" s="138">
        <v>36133</v>
      </c>
      <c r="F503" s="16">
        <v>338</v>
      </c>
      <c r="G503" s="16">
        <v>1998</v>
      </c>
      <c r="H503" s="139">
        <f t="shared" si="35"/>
        <v>0</v>
      </c>
      <c r="I503" s="140">
        <v>4.0677419354838698</v>
      </c>
      <c r="J503" s="141">
        <f t="shared" si="36"/>
        <v>1</v>
      </c>
      <c r="K503" s="81">
        <f t="shared" si="37"/>
        <v>15.93225806451613</v>
      </c>
      <c r="L503" s="142">
        <v>-0.7</v>
      </c>
      <c r="M503" s="140"/>
      <c r="N503" s="141">
        <f t="shared" si="38"/>
        <v>1</v>
      </c>
      <c r="O503" s="141"/>
      <c r="P503" s="141"/>
      <c r="Q503" s="81">
        <f t="shared" si="39"/>
        <v>20.7</v>
      </c>
    </row>
    <row r="504" spans="5:17" s="16" customFormat="1" ht="13" hidden="1" x14ac:dyDescent="0.3">
      <c r="E504" s="138">
        <v>36134</v>
      </c>
      <c r="F504" s="16">
        <v>339</v>
      </c>
      <c r="G504" s="16">
        <v>1998</v>
      </c>
      <c r="H504" s="139">
        <f t="shared" si="35"/>
        <v>0</v>
      </c>
      <c r="I504" s="140">
        <v>3.9870967741935495</v>
      </c>
      <c r="J504" s="141">
        <f t="shared" si="36"/>
        <v>1</v>
      </c>
      <c r="K504" s="81">
        <f t="shared" si="37"/>
        <v>16.012903225806451</v>
      </c>
      <c r="L504" s="142">
        <v>0.2</v>
      </c>
      <c r="M504" s="140"/>
      <c r="N504" s="141">
        <f t="shared" si="38"/>
        <v>1</v>
      </c>
      <c r="O504" s="141"/>
      <c r="P504" s="141"/>
      <c r="Q504" s="81">
        <f t="shared" si="39"/>
        <v>19.8</v>
      </c>
    </row>
    <row r="505" spans="5:17" s="16" customFormat="1" ht="13" hidden="1" x14ac:dyDescent="0.3">
      <c r="E505" s="138">
        <v>36135</v>
      </c>
      <c r="F505" s="16">
        <v>340</v>
      </c>
      <c r="G505" s="16">
        <v>1998</v>
      </c>
      <c r="H505" s="139">
        <f t="shared" si="35"/>
        <v>0</v>
      </c>
      <c r="I505" s="140">
        <v>3.9064516129032256</v>
      </c>
      <c r="J505" s="141">
        <f t="shared" si="36"/>
        <v>1</v>
      </c>
      <c r="K505" s="81">
        <f t="shared" si="37"/>
        <v>16.093548387096774</v>
      </c>
      <c r="L505" s="142">
        <v>-0.6</v>
      </c>
      <c r="M505" s="140"/>
      <c r="N505" s="141">
        <f t="shared" si="38"/>
        <v>1</v>
      </c>
      <c r="O505" s="141"/>
      <c r="P505" s="141"/>
      <c r="Q505" s="81">
        <f t="shared" si="39"/>
        <v>20.6</v>
      </c>
    </row>
    <row r="506" spans="5:17" s="16" customFormat="1" ht="13" hidden="1" x14ac:dyDescent="0.3">
      <c r="E506" s="138">
        <v>36136</v>
      </c>
      <c r="F506" s="16">
        <v>341</v>
      </c>
      <c r="G506" s="16">
        <v>1998</v>
      </c>
      <c r="H506" s="139">
        <f t="shared" si="35"/>
        <v>0</v>
      </c>
      <c r="I506" s="140">
        <v>3.8258064516129053</v>
      </c>
      <c r="J506" s="141">
        <f t="shared" si="36"/>
        <v>1</v>
      </c>
      <c r="K506" s="81">
        <f t="shared" si="37"/>
        <v>16.174193548387095</v>
      </c>
      <c r="L506" s="142">
        <v>-3.7</v>
      </c>
      <c r="M506" s="140"/>
      <c r="N506" s="141">
        <f t="shared" si="38"/>
        <v>1</v>
      </c>
      <c r="O506" s="141"/>
      <c r="P506" s="141"/>
      <c r="Q506" s="81">
        <f t="shared" si="39"/>
        <v>23.7</v>
      </c>
    </row>
    <row r="507" spans="5:17" s="16" customFormat="1" ht="13" hidden="1" x14ac:dyDescent="0.3">
      <c r="E507" s="138">
        <v>36137</v>
      </c>
      <c r="F507" s="16">
        <v>342</v>
      </c>
      <c r="G507" s="16">
        <v>1998</v>
      </c>
      <c r="H507" s="139">
        <f t="shared" si="35"/>
        <v>0</v>
      </c>
      <c r="I507" s="140">
        <v>3.7451612903225815</v>
      </c>
      <c r="J507" s="141">
        <f t="shared" si="36"/>
        <v>1</v>
      </c>
      <c r="K507" s="81">
        <f t="shared" si="37"/>
        <v>16.254838709677419</v>
      </c>
      <c r="L507" s="142">
        <v>-4.5</v>
      </c>
      <c r="M507" s="140"/>
      <c r="N507" s="141">
        <f t="shared" si="38"/>
        <v>1</v>
      </c>
      <c r="O507" s="141"/>
      <c r="P507" s="141"/>
      <c r="Q507" s="81">
        <f t="shared" si="39"/>
        <v>24.5</v>
      </c>
    </row>
    <row r="508" spans="5:17" s="16" customFormat="1" ht="13" hidden="1" x14ac:dyDescent="0.3">
      <c r="E508" s="138">
        <v>36138</v>
      </c>
      <c r="F508" s="16">
        <v>343</v>
      </c>
      <c r="G508" s="16">
        <v>1998</v>
      </c>
      <c r="H508" s="139">
        <f t="shared" si="35"/>
        <v>0</v>
      </c>
      <c r="I508" s="140">
        <v>3.6645161290322577</v>
      </c>
      <c r="J508" s="141">
        <f t="shared" si="36"/>
        <v>1</v>
      </c>
      <c r="K508" s="81">
        <f t="shared" si="37"/>
        <v>16.335483870967742</v>
      </c>
      <c r="L508" s="142">
        <v>-2.5</v>
      </c>
      <c r="M508" s="140"/>
      <c r="N508" s="141">
        <f t="shared" si="38"/>
        <v>1</v>
      </c>
      <c r="O508" s="141"/>
      <c r="P508" s="141"/>
      <c r="Q508" s="81">
        <f t="shared" si="39"/>
        <v>22.5</v>
      </c>
    </row>
    <row r="509" spans="5:17" s="16" customFormat="1" ht="13" hidden="1" x14ac:dyDescent="0.3">
      <c r="E509" s="138">
        <v>36139</v>
      </c>
      <c r="F509" s="16">
        <v>344</v>
      </c>
      <c r="G509" s="16">
        <v>1998</v>
      </c>
      <c r="H509" s="139">
        <f t="shared" si="35"/>
        <v>0</v>
      </c>
      <c r="I509" s="140">
        <v>3.5838709677419374</v>
      </c>
      <c r="J509" s="141">
        <f t="shared" si="36"/>
        <v>1</v>
      </c>
      <c r="K509" s="81">
        <f t="shared" si="37"/>
        <v>16.416129032258063</v>
      </c>
      <c r="L509" s="142">
        <v>0.7</v>
      </c>
      <c r="M509" s="140"/>
      <c r="N509" s="141">
        <f t="shared" si="38"/>
        <v>1</v>
      </c>
      <c r="O509" s="141"/>
      <c r="P509" s="141"/>
      <c r="Q509" s="81">
        <f t="shared" si="39"/>
        <v>19.3</v>
      </c>
    </row>
    <row r="510" spans="5:17" s="16" customFormat="1" ht="13" hidden="1" x14ac:dyDescent="0.3">
      <c r="E510" s="138">
        <v>36140</v>
      </c>
      <c r="F510" s="16">
        <v>345</v>
      </c>
      <c r="G510" s="16">
        <v>1998</v>
      </c>
      <c r="H510" s="139">
        <f t="shared" si="35"/>
        <v>0</v>
      </c>
      <c r="I510" s="140">
        <v>3.5032258064516135</v>
      </c>
      <c r="J510" s="141">
        <f t="shared" si="36"/>
        <v>1</v>
      </c>
      <c r="K510" s="81">
        <f t="shared" si="37"/>
        <v>16.496774193548386</v>
      </c>
      <c r="L510" s="142">
        <v>4.0999999999999996</v>
      </c>
      <c r="M510" s="140"/>
      <c r="N510" s="141">
        <f t="shared" si="38"/>
        <v>1</v>
      </c>
      <c r="O510" s="141"/>
      <c r="P510" s="141"/>
      <c r="Q510" s="81">
        <f t="shared" si="39"/>
        <v>15.9</v>
      </c>
    </row>
    <row r="511" spans="5:17" s="16" customFormat="1" ht="13" hidden="1" x14ac:dyDescent="0.3">
      <c r="E511" s="138">
        <v>36141</v>
      </c>
      <c r="F511" s="16">
        <v>346</v>
      </c>
      <c r="G511" s="16">
        <v>1998</v>
      </c>
      <c r="H511" s="139">
        <f t="shared" si="35"/>
        <v>0</v>
      </c>
      <c r="I511" s="140">
        <v>3.4225806451612897</v>
      </c>
      <c r="J511" s="141">
        <f t="shared" si="36"/>
        <v>1</v>
      </c>
      <c r="K511" s="81">
        <f t="shared" si="37"/>
        <v>16.57741935483871</v>
      </c>
      <c r="L511" s="142">
        <v>2.4</v>
      </c>
      <c r="M511" s="140"/>
      <c r="N511" s="141">
        <f t="shared" si="38"/>
        <v>1</v>
      </c>
      <c r="O511" s="141"/>
      <c r="P511" s="141"/>
      <c r="Q511" s="81">
        <f t="shared" si="39"/>
        <v>17.600000000000001</v>
      </c>
    </row>
    <row r="512" spans="5:17" s="16" customFormat="1" ht="13" hidden="1" x14ac:dyDescent="0.3">
      <c r="E512" s="138">
        <v>36142</v>
      </c>
      <c r="F512" s="16">
        <v>347</v>
      </c>
      <c r="G512" s="16">
        <v>1998</v>
      </c>
      <c r="H512" s="139">
        <f t="shared" si="35"/>
        <v>0</v>
      </c>
      <c r="I512" s="140">
        <v>3.3419354838709694</v>
      </c>
      <c r="J512" s="141">
        <f t="shared" si="36"/>
        <v>1</v>
      </c>
      <c r="K512" s="81">
        <f t="shared" si="37"/>
        <v>16.658064516129031</v>
      </c>
      <c r="L512" s="142">
        <v>7.3</v>
      </c>
      <c r="M512" s="140"/>
      <c r="N512" s="141">
        <f t="shared" si="38"/>
        <v>1</v>
      </c>
      <c r="O512" s="141"/>
      <c r="P512" s="141"/>
      <c r="Q512" s="81">
        <f t="shared" si="39"/>
        <v>12.7</v>
      </c>
    </row>
    <row r="513" spans="5:17" s="16" customFormat="1" ht="13" hidden="1" x14ac:dyDescent="0.3">
      <c r="E513" s="138">
        <v>36143</v>
      </c>
      <c r="F513" s="16">
        <v>348</v>
      </c>
      <c r="G513" s="16">
        <v>1998</v>
      </c>
      <c r="H513" s="139">
        <f t="shared" si="35"/>
        <v>0</v>
      </c>
      <c r="I513" s="140">
        <v>3.2612903225806456</v>
      </c>
      <c r="J513" s="141">
        <f t="shared" si="36"/>
        <v>1</v>
      </c>
      <c r="K513" s="81">
        <f t="shared" si="37"/>
        <v>16.738709677419354</v>
      </c>
      <c r="L513" s="142">
        <v>3</v>
      </c>
      <c r="M513" s="140"/>
      <c r="N513" s="141">
        <f t="shared" si="38"/>
        <v>1</v>
      </c>
      <c r="O513" s="141"/>
      <c r="P513" s="141"/>
      <c r="Q513" s="81">
        <f t="shared" si="39"/>
        <v>17</v>
      </c>
    </row>
    <row r="514" spans="5:17" s="16" customFormat="1" ht="13" hidden="1" x14ac:dyDescent="0.3">
      <c r="E514" s="138">
        <v>36144</v>
      </c>
      <c r="F514" s="16">
        <v>349</v>
      </c>
      <c r="G514" s="16">
        <v>1998</v>
      </c>
      <c r="H514" s="139">
        <f t="shared" si="35"/>
        <v>0</v>
      </c>
      <c r="I514" s="140">
        <v>3.1806451612903217</v>
      </c>
      <c r="J514" s="141">
        <f t="shared" si="36"/>
        <v>1</v>
      </c>
      <c r="K514" s="81">
        <f t="shared" si="37"/>
        <v>16.819354838709678</v>
      </c>
      <c r="L514" s="142">
        <v>1.7</v>
      </c>
      <c r="M514" s="140"/>
      <c r="N514" s="141">
        <f t="shared" si="38"/>
        <v>1</v>
      </c>
      <c r="O514" s="141"/>
      <c r="P514" s="141"/>
      <c r="Q514" s="81">
        <f t="shared" si="39"/>
        <v>18.3</v>
      </c>
    </row>
    <row r="515" spans="5:17" s="16" customFormat="1" ht="13" hidden="1" x14ac:dyDescent="0.3">
      <c r="E515" s="138">
        <v>36145</v>
      </c>
      <c r="F515" s="16">
        <v>350</v>
      </c>
      <c r="G515" s="16">
        <v>1998</v>
      </c>
      <c r="H515" s="139">
        <f t="shared" si="35"/>
        <v>0</v>
      </c>
      <c r="I515" s="140">
        <v>3.1</v>
      </c>
      <c r="J515" s="141">
        <f t="shared" si="36"/>
        <v>1</v>
      </c>
      <c r="K515" s="81">
        <f t="shared" si="37"/>
        <v>16.899999999999999</v>
      </c>
      <c r="L515" s="142">
        <v>1.7</v>
      </c>
      <c r="M515" s="140"/>
      <c r="N515" s="141">
        <f t="shared" si="38"/>
        <v>1</v>
      </c>
      <c r="O515" s="141"/>
      <c r="P515" s="141"/>
      <c r="Q515" s="81">
        <f t="shared" si="39"/>
        <v>18.3</v>
      </c>
    </row>
    <row r="516" spans="5:17" s="16" customFormat="1" ht="13" hidden="1" x14ac:dyDescent="0.3">
      <c r="E516" s="138">
        <v>36146</v>
      </c>
      <c r="F516" s="16">
        <v>351</v>
      </c>
      <c r="G516" s="16">
        <v>1998</v>
      </c>
      <c r="H516" s="139">
        <f t="shared" si="35"/>
        <v>0</v>
      </c>
      <c r="I516" s="140">
        <v>3.0533333333333381</v>
      </c>
      <c r="J516" s="141">
        <f t="shared" si="36"/>
        <v>1</v>
      </c>
      <c r="K516" s="81">
        <f t="shared" si="37"/>
        <v>16.946666666666662</v>
      </c>
      <c r="L516" s="142">
        <v>2.5</v>
      </c>
      <c r="M516" s="140"/>
      <c r="N516" s="141">
        <f t="shared" si="38"/>
        <v>1</v>
      </c>
      <c r="O516" s="141"/>
      <c r="P516" s="141"/>
      <c r="Q516" s="81">
        <f t="shared" si="39"/>
        <v>17.5</v>
      </c>
    </row>
    <row r="517" spans="5:17" s="16" customFormat="1" ht="13" hidden="1" x14ac:dyDescent="0.3">
      <c r="E517" s="138">
        <v>36147</v>
      </c>
      <c r="F517" s="16">
        <v>352</v>
      </c>
      <c r="G517" s="16">
        <v>1998</v>
      </c>
      <c r="H517" s="139">
        <f t="shared" si="35"/>
        <v>0</v>
      </c>
      <c r="I517" s="140">
        <v>3.0066666666666713</v>
      </c>
      <c r="J517" s="141">
        <f t="shared" si="36"/>
        <v>1</v>
      </c>
      <c r="K517" s="81">
        <f t="shared" si="37"/>
        <v>16.993333333333329</v>
      </c>
      <c r="L517" s="142">
        <v>0.8</v>
      </c>
      <c r="M517" s="140"/>
      <c r="N517" s="141">
        <f t="shared" si="38"/>
        <v>1</v>
      </c>
      <c r="O517" s="141"/>
      <c r="P517" s="141"/>
      <c r="Q517" s="81">
        <f t="shared" si="39"/>
        <v>19.2</v>
      </c>
    </row>
    <row r="518" spans="5:17" s="16" customFormat="1" ht="13" hidden="1" x14ac:dyDescent="0.3">
      <c r="E518" s="138">
        <v>36148</v>
      </c>
      <c r="F518" s="16">
        <v>353</v>
      </c>
      <c r="G518" s="16">
        <v>1998</v>
      </c>
      <c r="H518" s="139">
        <f t="shared" si="35"/>
        <v>0</v>
      </c>
      <c r="I518" s="140">
        <v>2.96</v>
      </c>
      <c r="J518" s="141">
        <f t="shared" si="36"/>
        <v>1</v>
      </c>
      <c r="K518" s="81">
        <f t="shared" si="37"/>
        <v>17.04</v>
      </c>
      <c r="L518" s="142">
        <v>4.4000000000000004</v>
      </c>
      <c r="M518" s="140"/>
      <c r="N518" s="141">
        <f t="shared" si="38"/>
        <v>1</v>
      </c>
      <c r="O518" s="141"/>
      <c r="P518" s="141"/>
      <c r="Q518" s="81">
        <f t="shared" si="39"/>
        <v>15.6</v>
      </c>
    </row>
    <row r="519" spans="5:17" s="16" customFormat="1" ht="13" hidden="1" x14ac:dyDescent="0.3">
      <c r="E519" s="138">
        <v>36149</v>
      </c>
      <c r="F519" s="16">
        <v>354</v>
      </c>
      <c r="G519" s="16">
        <v>1998</v>
      </c>
      <c r="H519" s="139">
        <f t="shared" si="35"/>
        <v>0</v>
      </c>
      <c r="I519" s="140">
        <v>2.9133333333333375</v>
      </c>
      <c r="J519" s="141">
        <f t="shared" si="36"/>
        <v>1</v>
      </c>
      <c r="K519" s="81">
        <f t="shared" si="37"/>
        <v>17.086666666666662</v>
      </c>
      <c r="L519" s="142">
        <v>1</v>
      </c>
      <c r="M519" s="140"/>
      <c r="N519" s="141">
        <f t="shared" si="38"/>
        <v>1</v>
      </c>
      <c r="O519" s="141"/>
      <c r="P519" s="141"/>
      <c r="Q519" s="81">
        <f t="shared" si="39"/>
        <v>19</v>
      </c>
    </row>
    <row r="520" spans="5:17" s="16" customFormat="1" ht="13" hidden="1" x14ac:dyDescent="0.3">
      <c r="E520" s="138">
        <v>36150</v>
      </c>
      <c r="F520" s="16">
        <v>355</v>
      </c>
      <c r="G520" s="16">
        <v>1998</v>
      </c>
      <c r="H520" s="139">
        <f t="shared" si="35"/>
        <v>0</v>
      </c>
      <c r="I520" s="140">
        <v>2.8666666666666707</v>
      </c>
      <c r="J520" s="141">
        <f t="shared" si="36"/>
        <v>1</v>
      </c>
      <c r="K520" s="81">
        <f t="shared" si="37"/>
        <v>17.133333333333329</v>
      </c>
      <c r="L520" s="142">
        <v>1.5</v>
      </c>
      <c r="M520" s="140"/>
      <c r="N520" s="141">
        <f t="shared" si="38"/>
        <v>1</v>
      </c>
      <c r="O520" s="141"/>
      <c r="P520" s="141"/>
      <c r="Q520" s="81">
        <f t="shared" si="39"/>
        <v>18.5</v>
      </c>
    </row>
    <row r="521" spans="5:17" s="16" customFormat="1" ht="13" hidden="1" x14ac:dyDescent="0.3">
      <c r="E521" s="138">
        <v>36151</v>
      </c>
      <c r="F521" s="16">
        <v>356</v>
      </c>
      <c r="G521" s="16">
        <v>1998</v>
      </c>
      <c r="H521" s="139">
        <f t="shared" si="35"/>
        <v>0</v>
      </c>
      <c r="I521" s="140">
        <v>2.82</v>
      </c>
      <c r="J521" s="141">
        <f t="shared" si="36"/>
        <v>1</v>
      </c>
      <c r="K521" s="81">
        <f t="shared" si="37"/>
        <v>17.18</v>
      </c>
      <c r="L521" s="142">
        <v>-1.4</v>
      </c>
      <c r="M521" s="140"/>
      <c r="N521" s="141">
        <f t="shared" si="38"/>
        <v>1</v>
      </c>
      <c r="O521" s="141"/>
      <c r="P521" s="141"/>
      <c r="Q521" s="81">
        <f t="shared" si="39"/>
        <v>21.4</v>
      </c>
    </row>
    <row r="522" spans="5:17" s="16" customFormat="1" ht="13" hidden="1" x14ac:dyDescent="0.3">
      <c r="E522" s="138">
        <v>36152</v>
      </c>
      <c r="F522" s="16">
        <v>357</v>
      </c>
      <c r="G522" s="16">
        <v>1998</v>
      </c>
      <c r="H522" s="139">
        <f t="shared" si="35"/>
        <v>0</v>
      </c>
      <c r="I522" s="140">
        <v>2.773333333333337</v>
      </c>
      <c r="J522" s="141">
        <f t="shared" si="36"/>
        <v>1</v>
      </c>
      <c r="K522" s="81">
        <f t="shared" si="37"/>
        <v>17.226666666666663</v>
      </c>
      <c r="L522" s="142">
        <v>-3.7</v>
      </c>
      <c r="M522" s="140"/>
      <c r="N522" s="141">
        <f t="shared" si="38"/>
        <v>1</v>
      </c>
      <c r="O522" s="141"/>
      <c r="P522" s="141"/>
      <c r="Q522" s="81">
        <f t="shared" si="39"/>
        <v>23.7</v>
      </c>
    </row>
    <row r="523" spans="5:17" s="16" customFormat="1" ht="13" hidden="1" x14ac:dyDescent="0.3">
      <c r="E523" s="138">
        <v>36153</v>
      </c>
      <c r="F523" s="16">
        <v>358</v>
      </c>
      <c r="G523" s="16">
        <v>1998</v>
      </c>
      <c r="H523" s="139">
        <f t="shared" si="35"/>
        <v>0</v>
      </c>
      <c r="I523" s="140">
        <v>2.7266666666666701</v>
      </c>
      <c r="J523" s="141">
        <f t="shared" si="36"/>
        <v>1</v>
      </c>
      <c r="K523" s="81">
        <f t="shared" si="37"/>
        <v>17.27333333333333</v>
      </c>
      <c r="L523" s="142">
        <v>0</v>
      </c>
      <c r="M523" s="140"/>
      <c r="N523" s="141">
        <f t="shared" si="38"/>
        <v>1</v>
      </c>
      <c r="O523" s="141"/>
      <c r="P523" s="141"/>
      <c r="Q523" s="81">
        <f t="shared" si="39"/>
        <v>20</v>
      </c>
    </row>
    <row r="524" spans="5:17" s="16" customFormat="1" ht="13" hidden="1" x14ac:dyDescent="0.3">
      <c r="E524" s="138">
        <v>36154</v>
      </c>
      <c r="F524" s="16">
        <v>359</v>
      </c>
      <c r="G524" s="16">
        <v>1998</v>
      </c>
      <c r="H524" s="139">
        <f t="shared" si="35"/>
        <v>0</v>
      </c>
      <c r="I524" s="140">
        <v>2.68</v>
      </c>
      <c r="J524" s="141">
        <f t="shared" si="36"/>
        <v>1</v>
      </c>
      <c r="K524" s="81">
        <f t="shared" si="37"/>
        <v>17.32</v>
      </c>
      <c r="L524" s="142">
        <v>-1.1000000000000001</v>
      </c>
      <c r="M524" s="140"/>
      <c r="N524" s="141">
        <f t="shared" si="38"/>
        <v>1</v>
      </c>
      <c r="O524" s="141"/>
      <c r="P524" s="141"/>
      <c r="Q524" s="81">
        <f t="shared" si="39"/>
        <v>21.1</v>
      </c>
    </row>
    <row r="525" spans="5:17" s="16" customFormat="1" ht="13" hidden="1" x14ac:dyDescent="0.3">
      <c r="E525" s="138">
        <v>36155</v>
      </c>
      <c r="F525" s="16">
        <v>360</v>
      </c>
      <c r="G525" s="16">
        <v>1998</v>
      </c>
      <c r="H525" s="139">
        <f t="shared" si="35"/>
        <v>0</v>
      </c>
      <c r="I525" s="140">
        <v>2.6333333333333364</v>
      </c>
      <c r="J525" s="141">
        <f t="shared" si="36"/>
        <v>1</v>
      </c>
      <c r="K525" s="81">
        <f t="shared" si="37"/>
        <v>17.366666666666664</v>
      </c>
      <c r="L525" s="142">
        <v>2.4</v>
      </c>
      <c r="M525" s="140"/>
      <c r="N525" s="141">
        <f t="shared" si="38"/>
        <v>1</v>
      </c>
      <c r="O525" s="141"/>
      <c r="P525" s="141"/>
      <c r="Q525" s="81">
        <f t="shared" si="39"/>
        <v>17.600000000000001</v>
      </c>
    </row>
    <row r="526" spans="5:17" s="16" customFormat="1" ht="13" hidden="1" x14ac:dyDescent="0.3">
      <c r="E526" s="138">
        <v>36156</v>
      </c>
      <c r="F526" s="16">
        <v>361</v>
      </c>
      <c r="G526" s="16">
        <v>1998</v>
      </c>
      <c r="H526" s="139">
        <f t="shared" si="35"/>
        <v>0</v>
      </c>
      <c r="I526" s="140">
        <v>2.5866666666666696</v>
      </c>
      <c r="J526" s="141">
        <f t="shared" si="36"/>
        <v>1</v>
      </c>
      <c r="K526" s="81">
        <f t="shared" si="37"/>
        <v>17.41333333333333</v>
      </c>
      <c r="L526" s="142">
        <v>6.9</v>
      </c>
      <c r="M526" s="140"/>
      <c r="N526" s="141">
        <f t="shared" si="38"/>
        <v>1</v>
      </c>
      <c r="O526" s="141"/>
      <c r="P526" s="141"/>
      <c r="Q526" s="81">
        <f t="shared" si="39"/>
        <v>13.1</v>
      </c>
    </row>
    <row r="527" spans="5:17" s="16" customFormat="1" ht="13" hidden="1" x14ac:dyDescent="0.3">
      <c r="E527" s="138">
        <v>36157</v>
      </c>
      <c r="F527" s="16">
        <v>362</v>
      </c>
      <c r="G527" s="16">
        <v>1998</v>
      </c>
      <c r="H527" s="139">
        <f t="shared" si="35"/>
        <v>0</v>
      </c>
      <c r="I527" s="140">
        <v>2.54</v>
      </c>
      <c r="J527" s="141">
        <f t="shared" si="36"/>
        <v>1</v>
      </c>
      <c r="K527" s="81">
        <f t="shared" si="37"/>
        <v>17.46</v>
      </c>
      <c r="L527" s="142">
        <v>8.1</v>
      </c>
      <c r="M527" s="140"/>
      <c r="N527" s="141">
        <f t="shared" si="38"/>
        <v>1</v>
      </c>
      <c r="O527" s="141"/>
      <c r="P527" s="141"/>
      <c r="Q527" s="81">
        <f t="shared" si="39"/>
        <v>11.9</v>
      </c>
    </row>
    <row r="528" spans="5:17" s="16" customFormat="1" ht="13" hidden="1" x14ac:dyDescent="0.3">
      <c r="E528" s="138">
        <v>36158</v>
      </c>
      <c r="F528" s="16">
        <v>363</v>
      </c>
      <c r="G528" s="16">
        <v>1998</v>
      </c>
      <c r="H528" s="139">
        <f t="shared" si="35"/>
        <v>0</v>
      </c>
      <c r="I528" s="140">
        <v>2.4933333333333358</v>
      </c>
      <c r="J528" s="141">
        <f t="shared" si="36"/>
        <v>1</v>
      </c>
      <c r="K528" s="81">
        <f t="shared" si="37"/>
        <v>17.506666666666664</v>
      </c>
      <c r="L528" s="142">
        <v>3.4</v>
      </c>
      <c r="M528" s="140"/>
      <c r="N528" s="141">
        <f t="shared" si="38"/>
        <v>1</v>
      </c>
      <c r="O528" s="141"/>
      <c r="P528" s="141"/>
      <c r="Q528" s="81">
        <f t="shared" si="39"/>
        <v>16.600000000000001</v>
      </c>
    </row>
    <row r="529" spans="5:17" s="16" customFormat="1" ht="13" hidden="1" x14ac:dyDescent="0.3">
      <c r="E529" s="138">
        <v>36159</v>
      </c>
      <c r="F529" s="16">
        <v>364</v>
      </c>
      <c r="G529" s="16">
        <v>1998</v>
      </c>
      <c r="H529" s="139">
        <f t="shared" si="35"/>
        <v>0</v>
      </c>
      <c r="I529" s="140">
        <v>2.446666666666669</v>
      </c>
      <c r="J529" s="141">
        <f t="shared" si="36"/>
        <v>1</v>
      </c>
      <c r="K529" s="81">
        <f t="shared" si="37"/>
        <v>17.553333333333331</v>
      </c>
      <c r="L529" s="142">
        <v>0.8</v>
      </c>
      <c r="M529" s="140"/>
      <c r="N529" s="141">
        <f t="shared" si="38"/>
        <v>1</v>
      </c>
      <c r="O529" s="141"/>
      <c r="P529" s="141"/>
      <c r="Q529" s="81">
        <f t="shared" si="39"/>
        <v>19.2</v>
      </c>
    </row>
    <row r="530" spans="5:17" s="16" customFormat="1" ht="13" hidden="1" x14ac:dyDescent="0.3">
      <c r="E530" s="138">
        <v>36160</v>
      </c>
      <c r="F530" s="16">
        <v>365</v>
      </c>
      <c r="G530" s="16">
        <v>1998</v>
      </c>
      <c r="H530" s="139">
        <f t="shared" si="35"/>
        <v>0</v>
      </c>
      <c r="I530" s="140">
        <v>2.4</v>
      </c>
      <c r="J530" s="141">
        <f t="shared" si="36"/>
        <v>1</v>
      </c>
      <c r="K530" s="81">
        <f t="shared" si="37"/>
        <v>17.600000000000001</v>
      </c>
      <c r="L530" s="142">
        <v>1.5</v>
      </c>
      <c r="M530" s="140"/>
      <c r="N530" s="141">
        <f t="shared" si="38"/>
        <v>1</v>
      </c>
      <c r="O530" s="141"/>
      <c r="P530" s="141"/>
      <c r="Q530" s="81">
        <f t="shared" si="39"/>
        <v>18.5</v>
      </c>
    </row>
    <row r="531" spans="5:17" s="16" customFormat="1" ht="13" hidden="1" x14ac:dyDescent="0.3">
      <c r="E531" s="133">
        <v>36161</v>
      </c>
      <c r="F531" s="31">
        <v>1</v>
      </c>
      <c r="G531" s="31">
        <v>1999</v>
      </c>
      <c r="H531" s="134">
        <f t="shared" si="35"/>
        <v>0</v>
      </c>
      <c r="I531" s="135">
        <v>2.3774193548387101</v>
      </c>
      <c r="J531" s="136">
        <f t="shared" ref="J531:J549" si="40">IF(I531&lt;=$E$117,1,0)</f>
        <v>1</v>
      </c>
      <c r="K531" s="81">
        <f t="shared" ref="K531:K549" si="41">J531*($E$116-I531)</f>
        <v>17.622580645161289</v>
      </c>
      <c r="L531" s="137">
        <v>1.4</v>
      </c>
      <c r="M531" s="135"/>
      <c r="N531" s="136">
        <f t="shared" si="38"/>
        <v>1</v>
      </c>
      <c r="O531" s="136"/>
      <c r="P531" s="136"/>
      <c r="Q531" s="81">
        <f t="shared" si="39"/>
        <v>18.600000000000001</v>
      </c>
    </row>
    <row r="532" spans="5:17" s="16" customFormat="1" ht="13" hidden="1" x14ac:dyDescent="0.3">
      <c r="E532" s="138">
        <v>36162</v>
      </c>
      <c r="F532" s="16">
        <v>2</v>
      </c>
      <c r="G532" s="16">
        <v>1999</v>
      </c>
      <c r="H532" s="139">
        <f t="shared" si="35"/>
        <v>0</v>
      </c>
      <c r="I532" s="140">
        <v>2.3322580645161293</v>
      </c>
      <c r="J532" s="141">
        <f t="shared" si="40"/>
        <v>1</v>
      </c>
      <c r="K532" s="81">
        <f t="shared" si="41"/>
        <v>17.667741935483871</v>
      </c>
      <c r="L532" s="142">
        <v>2.7</v>
      </c>
      <c r="M532" s="140"/>
      <c r="N532" s="141">
        <f t="shared" si="38"/>
        <v>1</v>
      </c>
      <c r="O532" s="141"/>
      <c r="P532" s="141"/>
      <c r="Q532" s="81">
        <f t="shared" si="39"/>
        <v>17.3</v>
      </c>
    </row>
    <row r="533" spans="5:17" s="16" customFormat="1" ht="13" hidden="1" x14ac:dyDescent="0.3">
      <c r="E533" s="138">
        <v>36163</v>
      </c>
      <c r="F533" s="16">
        <v>3</v>
      </c>
      <c r="G533" s="16">
        <v>1999</v>
      </c>
      <c r="H533" s="139">
        <f t="shared" si="35"/>
        <v>0</v>
      </c>
      <c r="I533" s="140">
        <v>2.2870967741935484</v>
      </c>
      <c r="J533" s="141">
        <f t="shared" si="40"/>
        <v>1</v>
      </c>
      <c r="K533" s="81">
        <f t="shared" si="41"/>
        <v>17.71290322580645</v>
      </c>
      <c r="L533" s="142">
        <v>6.1</v>
      </c>
      <c r="M533" s="140"/>
      <c r="N533" s="141">
        <f t="shared" si="38"/>
        <v>1</v>
      </c>
      <c r="O533" s="141"/>
      <c r="P533" s="141"/>
      <c r="Q533" s="81">
        <f t="shared" si="39"/>
        <v>13.9</v>
      </c>
    </row>
    <row r="534" spans="5:17" s="16" customFormat="1" ht="13" hidden="1" x14ac:dyDescent="0.3">
      <c r="E534" s="138">
        <v>36164</v>
      </c>
      <c r="F534" s="16">
        <v>4</v>
      </c>
      <c r="G534" s="16">
        <v>1999</v>
      </c>
      <c r="H534" s="139">
        <f t="shared" si="35"/>
        <v>0</v>
      </c>
      <c r="I534" s="140">
        <v>2.241935483870968</v>
      </c>
      <c r="J534" s="141">
        <f t="shared" si="40"/>
        <v>1</v>
      </c>
      <c r="K534" s="81">
        <f t="shared" si="41"/>
        <v>17.758064516129032</v>
      </c>
      <c r="L534" s="142">
        <v>7.9</v>
      </c>
      <c r="M534" s="140"/>
      <c r="N534" s="141">
        <f t="shared" si="38"/>
        <v>1</v>
      </c>
      <c r="O534" s="141"/>
      <c r="P534" s="141"/>
      <c r="Q534" s="81">
        <f t="shared" si="39"/>
        <v>12.1</v>
      </c>
    </row>
    <row r="535" spans="5:17" s="16" customFormat="1" ht="13" hidden="1" x14ac:dyDescent="0.3">
      <c r="E535" s="138">
        <v>36165</v>
      </c>
      <c r="F535" s="16">
        <v>5</v>
      </c>
      <c r="G535" s="16">
        <v>1999</v>
      </c>
      <c r="H535" s="139">
        <f t="shared" si="35"/>
        <v>0</v>
      </c>
      <c r="I535" s="140">
        <v>2.1967741935483875</v>
      </c>
      <c r="J535" s="141">
        <f t="shared" si="40"/>
        <v>1</v>
      </c>
      <c r="K535" s="81">
        <f t="shared" si="41"/>
        <v>17.803225806451614</v>
      </c>
      <c r="L535" s="142">
        <v>4.0999999999999996</v>
      </c>
      <c r="M535" s="140"/>
      <c r="N535" s="141">
        <f t="shared" si="38"/>
        <v>1</v>
      </c>
      <c r="O535" s="141"/>
      <c r="P535" s="141"/>
      <c r="Q535" s="81">
        <f t="shared" si="39"/>
        <v>15.9</v>
      </c>
    </row>
    <row r="536" spans="5:17" s="16" customFormat="1" ht="13" hidden="1" x14ac:dyDescent="0.3">
      <c r="E536" s="138">
        <v>36166</v>
      </c>
      <c r="F536" s="16">
        <v>6</v>
      </c>
      <c r="G536" s="16">
        <v>1999</v>
      </c>
      <c r="H536" s="139">
        <f t="shared" si="35"/>
        <v>0</v>
      </c>
      <c r="I536" s="140">
        <v>2.1516129032258067</v>
      </c>
      <c r="J536" s="141">
        <f t="shared" si="40"/>
        <v>1</v>
      </c>
      <c r="K536" s="81">
        <f t="shared" si="41"/>
        <v>17.848387096774193</v>
      </c>
      <c r="L536" s="142">
        <v>1.3</v>
      </c>
      <c r="M536" s="140"/>
      <c r="N536" s="141">
        <f t="shared" si="38"/>
        <v>1</v>
      </c>
      <c r="O536" s="141"/>
      <c r="P536" s="141"/>
      <c r="Q536" s="81">
        <f t="shared" si="39"/>
        <v>18.7</v>
      </c>
    </row>
    <row r="537" spans="5:17" s="16" customFormat="1" ht="13" hidden="1" x14ac:dyDescent="0.3">
      <c r="E537" s="138">
        <v>36167</v>
      </c>
      <c r="F537" s="16">
        <v>7</v>
      </c>
      <c r="G537" s="16">
        <v>1999</v>
      </c>
      <c r="H537" s="139">
        <f t="shared" si="35"/>
        <v>0</v>
      </c>
      <c r="I537" s="140">
        <v>2.1064516129032258</v>
      </c>
      <c r="J537" s="141">
        <f t="shared" si="40"/>
        <v>1</v>
      </c>
      <c r="K537" s="81">
        <f t="shared" si="41"/>
        <v>17.893548387096775</v>
      </c>
      <c r="L537" s="142">
        <v>5.7</v>
      </c>
      <c r="M537" s="140"/>
      <c r="N537" s="141">
        <f t="shared" si="38"/>
        <v>1</v>
      </c>
      <c r="O537" s="141"/>
      <c r="P537" s="141"/>
      <c r="Q537" s="81">
        <f t="shared" si="39"/>
        <v>14.3</v>
      </c>
    </row>
    <row r="538" spans="5:17" s="16" customFormat="1" ht="13" hidden="1" x14ac:dyDescent="0.3">
      <c r="E538" s="138">
        <v>36168</v>
      </c>
      <c r="F538" s="16">
        <v>8</v>
      </c>
      <c r="G538" s="16">
        <v>1999</v>
      </c>
      <c r="H538" s="139">
        <f t="shared" si="35"/>
        <v>0</v>
      </c>
      <c r="I538" s="140">
        <v>2.0612903225806454</v>
      </c>
      <c r="J538" s="141">
        <f t="shared" si="40"/>
        <v>1</v>
      </c>
      <c r="K538" s="81">
        <f t="shared" si="41"/>
        <v>17.938709677419354</v>
      </c>
      <c r="L538" s="142">
        <v>7.4</v>
      </c>
      <c r="M538" s="140"/>
      <c r="N538" s="141">
        <f t="shared" si="38"/>
        <v>1</v>
      </c>
      <c r="O538" s="141"/>
      <c r="P538" s="141"/>
      <c r="Q538" s="81">
        <f t="shared" si="39"/>
        <v>12.6</v>
      </c>
    </row>
    <row r="539" spans="5:17" s="16" customFormat="1" ht="13" hidden="1" x14ac:dyDescent="0.3">
      <c r="E539" s="138">
        <v>36169</v>
      </c>
      <c r="F539" s="16">
        <v>9</v>
      </c>
      <c r="G539" s="16">
        <v>1999</v>
      </c>
      <c r="H539" s="139">
        <f t="shared" si="35"/>
        <v>0</v>
      </c>
      <c r="I539" s="140">
        <v>2.0161290322580649</v>
      </c>
      <c r="J539" s="141">
        <f t="shared" si="40"/>
        <v>1</v>
      </c>
      <c r="K539" s="81">
        <f t="shared" si="41"/>
        <v>17.983870967741936</v>
      </c>
      <c r="L539" s="142">
        <v>3.1</v>
      </c>
      <c r="M539" s="140"/>
      <c r="N539" s="141">
        <f t="shared" si="38"/>
        <v>1</v>
      </c>
      <c r="O539" s="141"/>
      <c r="P539" s="141"/>
      <c r="Q539" s="81">
        <f t="shared" si="39"/>
        <v>16.899999999999999</v>
      </c>
    </row>
    <row r="540" spans="5:17" s="16" customFormat="1" ht="13" hidden="1" x14ac:dyDescent="0.3">
      <c r="E540" s="138">
        <v>36170</v>
      </c>
      <c r="F540" s="16">
        <v>10</v>
      </c>
      <c r="G540" s="16">
        <v>1999</v>
      </c>
      <c r="H540" s="139">
        <f t="shared" si="35"/>
        <v>0</v>
      </c>
      <c r="I540" s="140">
        <v>1.9709677419354841</v>
      </c>
      <c r="J540" s="141">
        <f t="shared" si="40"/>
        <v>1</v>
      </c>
      <c r="K540" s="81">
        <f t="shared" si="41"/>
        <v>18.029032258064515</v>
      </c>
      <c r="L540" s="142">
        <v>1.7</v>
      </c>
      <c r="M540" s="140"/>
      <c r="N540" s="141">
        <f t="shared" si="38"/>
        <v>1</v>
      </c>
      <c r="O540" s="141"/>
      <c r="P540" s="141"/>
      <c r="Q540" s="81">
        <f t="shared" si="39"/>
        <v>18.3</v>
      </c>
    </row>
    <row r="541" spans="5:17" s="16" customFormat="1" ht="13" hidden="1" x14ac:dyDescent="0.3">
      <c r="E541" s="138">
        <v>36171</v>
      </c>
      <c r="F541" s="16">
        <v>11</v>
      </c>
      <c r="G541" s="16">
        <v>1999</v>
      </c>
      <c r="H541" s="139">
        <f t="shared" si="35"/>
        <v>0</v>
      </c>
      <c r="I541" s="140">
        <v>1.9258064516129034</v>
      </c>
      <c r="J541" s="141">
        <f t="shared" si="40"/>
        <v>1</v>
      </c>
      <c r="K541" s="81">
        <f t="shared" si="41"/>
        <v>18.074193548387097</v>
      </c>
      <c r="L541" s="142">
        <v>0.8</v>
      </c>
      <c r="M541" s="140"/>
      <c r="N541" s="141">
        <f t="shared" si="38"/>
        <v>1</v>
      </c>
      <c r="O541" s="141"/>
      <c r="P541" s="141"/>
      <c r="Q541" s="81">
        <f t="shared" si="39"/>
        <v>19.2</v>
      </c>
    </row>
    <row r="542" spans="5:17" s="16" customFormat="1" ht="13" hidden="1" x14ac:dyDescent="0.3">
      <c r="E542" s="138">
        <v>36172</v>
      </c>
      <c r="F542" s="16">
        <v>12</v>
      </c>
      <c r="G542" s="16">
        <v>1999</v>
      </c>
      <c r="H542" s="139">
        <f t="shared" si="35"/>
        <v>0</v>
      </c>
      <c r="I542" s="140">
        <v>1.8806451612903228</v>
      </c>
      <c r="J542" s="141">
        <f t="shared" si="40"/>
        <v>1</v>
      </c>
      <c r="K542" s="81">
        <f t="shared" si="41"/>
        <v>18.119354838709675</v>
      </c>
      <c r="L542" s="142">
        <v>-1.2</v>
      </c>
      <c r="M542" s="140"/>
      <c r="N542" s="141">
        <f t="shared" si="38"/>
        <v>1</v>
      </c>
      <c r="O542" s="141"/>
      <c r="P542" s="141"/>
      <c r="Q542" s="81">
        <f t="shared" si="39"/>
        <v>21.2</v>
      </c>
    </row>
    <row r="543" spans="5:17" s="16" customFormat="1" ht="13" hidden="1" x14ac:dyDescent="0.3">
      <c r="E543" s="138">
        <v>36173</v>
      </c>
      <c r="F543" s="16">
        <v>13</v>
      </c>
      <c r="G543" s="16">
        <v>1999</v>
      </c>
      <c r="H543" s="139">
        <f t="shared" si="35"/>
        <v>0</v>
      </c>
      <c r="I543" s="140">
        <v>1.8354838709677421</v>
      </c>
      <c r="J543" s="141">
        <f t="shared" si="40"/>
        <v>1</v>
      </c>
      <c r="K543" s="81">
        <f t="shared" si="41"/>
        <v>18.164516129032258</v>
      </c>
      <c r="L543" s="142">
        <v>0.4</v>
      </c>
      <c r="M543" s="140"/>
      <c r="N543" s="141">
        <f t="shared" si="38"/>
        <v>1</v>
      </c>
      <c r="O543" s="141"/>
      <c r="P543" s="141"/>
      <c r="Q543" s="81">
        <f t="shared" si="39"/>
        <v>19.600000000000001</v>
      </c>
    </row>
    <row r="544" spans="5:17" s="16" customFormat="1" ht="13" hidden="1" x14ac:dyDescent="0.3">
      <c r="E544" s="138">
        <v>36174</v>
      </c>
      <c r="F544" s="16">
        <v>14</v>
      </c>
      <c r="G544" s="16">
        <v>1999</v>
      </c>
      <c r="H544" s="139">
        <f t="shared" si="35"/>
        <v>0</v>
      </c>
      <c r="I544" s="140">
        <v>1.7903225806451615</v>
      </c>
      <c r="J544" s="141">
        <f t="shared" si="40"/>
        <v>1</v>
      </c>
      <c r="K544" s="81">
        <f t="shared" si="41"/>
        <v>18.20967741935484</v>
      </c>
      <c r="L544" s="142">
        <v>1</v>
      </c>
      <c r="M544" s="140"/>
      <c r="N544" s="141">
        <f t="shared" si="38"/>
        <v>1</v>
      </c>
      <c r="O544" s="141"/>
      <c r="P544" s="141"/>
      <c r="Q544" s="81">
        <f t="shared" si="39"/>
        <v>19</v>
      </c>
    </row>
    <row r="545" spans="5:17" s="16" customFormat="1" ht="13" hidden="1" x14ac:dyDescent="0.3">
      <c r="E545" s="138">
        <v>36175</v>
      </c>
      <c r="F545" s="16">
        <v>15</v>
      </c>
      <c r="G545" s="16">
        <v>1999</v>
      </c>
      <c r="H545" s="139">
        <f t="shared" si="35"/>
        <v>0</v>
      </c>
      <c r="I545" s="140">
        <v>1.7451612903225808</v>
      </c>
      <c r="J545" s="141">
        <f t="shared" si="40"/>
        <v>1</v>
      </c>
      <c r="K545" s="81">
        <f t="shared" si="41"/>
        <v>18.254838709677419</v>
      </c>
      <c r="L545" s="142">
        <v>-0.2</v>
      </c>
      <c r="M545" s="140"/>
      <c r="N545" s="141">
        <f t="shared" si="38"/>
        <v>1</v>
      </c>
      <c r="O545" s="141"/>
      <c r="P545" s="141"/>
      <c r="Q545" s="81">
        <f t="shared" si="39"/>
        <v>20.2</v>
      </c>
    </row>
    <row r="546" spans="5:17" s="16" customFormat="1" ht="13" hidden="1" x14ac:dyDescent="0.3">
      <c r="E546" s="138">
        <v>36176</v>
      </c>
      <c r="F546" s="16">
        <v>16</v>
      </c>
      <c r="G546" s="16">
        <v>1999</v>
      </c>
      <c r="H546" s="139">
        <f t="shared" si="35"/>
        <v>0</v>
      </c>
      <c r="I546" s="140">
        <v>1.7</v>
      </c>
      <c r="J546" s="141">
        <f t="shared" si="40"/>
        <v>1</v>
      </c>
      <c r="K546" s="81">
        <f t="shared" si="41"/>
        <v>18.3</v>
      </c>
      <c r="L546" s="142">
        <v>4.7</v>
      </c>
      <c r="M546" s="140"/>
      <c r="N546" s="141">
        <f t="shared" si="38"/>
        <v>1</v>
      </c>
      <c r="O546" s="141"/>
      <c r="P546" s="141"/>
      <c r="Q546" s="81">
        <f t="shared" si="39"/>
        <v>15.3</v>
      </c>
    </row>
    <row r="547" spans="5:17" s="16" customFormat="1" ht="13" hidden="1" x14ac:dyDescent="0.3">
      <c r="E547" s="138">
        <v>36177</v>
      </c>
      <c r="F547" s="16">
        <v>17</v>
      </c>
      <c r="G547" s="16">
        <v>1999</v>
      </c>
      <c r="H547" s="139">
        <f t="shared" si="35"/>
        <v>0</v>
      </c>
      <c r="I547" s="140">
        <v>1.7428571428571429</v>
      </c>
      <c r="J547" s="141">
        <f t="shared" si="40"/>
        <v>1</v>
      </c>
      <c r="K547" s="81">
        <f t="shared" si="41"/>
        <v>18.257142857142856</v>
      </c>
      <c r="L547" s="142">
        <v>3.7</v>
      </c>
      <c r="M547" s="140"/>
      <c r="N547" s="141">
        <f t="shared" si="38"/>
        <v>1</v>
      </c>
      <c r="O547" s="141"/>
      <c r="P547" s="141"/>
      <c r="Q547" s="81">
        <f t="shared" si="39"/>
        <v>16.3</v>
      </c>
    </row>
    <row r="548" spans="5:17" s="16" customFormat="1" ht="13" hidden="1" x14ac:dyDescent="0.3">
      <c r="E548" s="138">
        <v>36178</v>
      </c>
      <c r="F548" s="16">
        <v>18</v>
      </c>
      <c r="G548" s="16">
        <v>1999</v>
      </c>
      <c r="H548" s="139">
        <f t="shared" si="35"/>
        <v>0</v>
      </c>
      <c r="I548" s="140">
        <v>1.7857142857142856</v>
      </c>
      <c r="J548" s="141">
        <f t="shared" si="40"/>
        <v>1</v>
      </c>
      <c r="K548" s="81">
        <f t="shared" si="41"/>
        <v>18.214285714285715</v>
      </c>
      <c r="L548" s="142">
        <v>4.3</v>
      </c>
      <c r="M548" s="140"/>
      <c r="N548" s="141">
        <f t="shared" si="38"/>
        <v>1</v>
      </c>
      <c r="O548" s="141"/>
      <c r="P548" s="141"/>
      <c r="Q548" s="81">
        <f t="shared" si="39"/>
        <v>15.7</v>
      </c>
    </row>
    <row r="549" spans="5:17" s="16" customFormat="1" ht="13" hidden="1" x14ac:dyDescent="0.3">
      <c r="E549" s="138">
        <v>36179</v>
      </c>
      <c r="F549" s="16">
        <v>19</v>
      </c>
      <c r="G549" s="16">
        <v>1999</v>
      </c>
      <c r="H549" s="139">
        <f t="shared" si="35"/>
        <v>0</v>
      </c>
      <c r="I549" s="140">
        <v>1.8285714285714285</v>
      </c>
      <c r="J549" s="141">
        <f t="shared" si="40"/>
        <v>1</v>
      </c>
      <c r="K549" s="81">
        <f t="shared" si="41"/>
        <v>18.171428571428571</v>
      </c>
      <c r="L549" s="142">
        <v>1.6</v>
      </c>
      <c r="M549" s="140"/>
      <c r="N549" s="141">
        <f t="shared" si="38"/>
        <v>1</v>
      </c>
      <c r="O549" s="141"/>
      <c r="P549" s="141"/>
      <c r="Q549" s="81">
        <f t="shared" si="39"/>
        <v>18.399999999999999</v>
      </c>
    </row>
    <row r="550" spans="5:17" s="16" customFormat="1" ht="13" hidden="1" x14ac:dyDescent="0.3">
      <c r="E550" s="138">
        <v>36180</v>
      </c>
      <c r="F550" s="16">
        <v>20</v>
      </c>
      <c r="G550" s="16">
        <v>1999</v>
      </c>
      <c r="H550" s="139">
        <f t="shared" ref="H550:H613" si="42">IF(AND(E550&gt;=$D$64,E550&lt;=$D$65),1,0)</f>
        <v>0</v>
      </c>
      <c r="I550" s="140">
        <v>1.8714285714285714</v>
      </c>
      <c r="J550" s="141">
        <f t="shared" ref="J550:J613" si="43">IF(I550&lt;=$E$117,1,0)</f>
        <v>1</v>
      </c>
      <c r="K550" s="81">
        <f t="shared" ref="K550:K613" si="44">J550*($E$116-I550)</f>
        <v>18.12857142857143</v>
      </c>
      <c r="L550" s="142">
        <v>0.1</v>
      </c>
      <c r="M550" s="140"/>
      <c r="N550" s="141">
        <f t="shared" ref="N550:N613" si="45">IF(L550&lt;=$E$117,1,0)</f>
        <v>1</v>
      </c>
      <c r="O550" s="141"/>
      <c r="P550" s="141"/>
      <c r="Q550" s="81">
        <f t="shared" ref="Q550:Q613" si="46">N550*($E$116-L550)</f>
        <v>19.899999999999999</v>
      </c>
    </row>
    <row r="551" spans="5:17" s="16" customFormat="1" ht="13" hidden="1" x14ac:dyDescent="0.3">
      <c r="E551" s="138">
        <v>36181</v>
      </c>
      <c r="F551" s="16">
        <v>21</v>
      </c>
      <c r="G551" s="16">
        <v>1999</v>
      </c>
      <c r="H551" s="139">
        <f t="shared" si="42"/>
        <v>0</v>
      </c>
      <c r="I551" s="140">
        <v>1.9142857142857141</v>
      </c>
      <c r="J551" s="141">
        <f t="shared" si="43"/>
        <v>1</v>
      </c>
      <c r="K551" s="81">
        <f t="shared" si="44"/>
        <v>18.085714285714285</v>
      </c>
      <c r="L551" s="142">
        <v>-0.3</v>
      </c>
      <c r="M551" s="140"/>
      <c r="N551" s="141">
        <f t="shared" si="45"/>
        <v>1</v>
      </c>
      <c r="O551" s="141"/>
      <c r="P551" s="141"/>
      <c r="Q551" s="81">
        <f t="shared" si="46"/>
        <v>20.3</v>
      </c>
    </row>
    <row r="552" spans="5:17" s="16" customFormat="1" ht="13" hidden="1" x14ac:dyDescent="0.3">
      <c r="E552" s="138">
        <v>36182</v>
      </c>
      <c r="F552" s="16">
        <v>22</v>
      </c>
      <c r="G552" s="16">
        <v>1999</v>
      </c>
      <c r="H552" s="139">
        <f t="shared" si="42"/>
        <v>0</v>
      </c>
      <c r="I552" s="140">
        <v>1.9571428571428571</v>
      </c>
      <c r="J552" s="141">
        <f t="shared" si="43"/>
        <v>1</v>
      </c>
      <c r="K552" s="81">
        <f t="shared" si="44"/>
        <v>18.042857142857144</v>
      </c>
      <c r="L552" s="142">
        <v>-0.2</v>
      </c>
      <c r="M552" s="140"/>
      <c r="N552" s="141">
        <f t="shared" si="45"/>
        <v>1</v>
      </c>
      <c r="O552" s="141"/>
      <c r="P552" s="141"/>
      <c r="Q552" s="81">
        <f t="shared" si="46"/>
        <v>20.2</v>
      </c>
    </row>
    <row r="553" spans="5:17" s="16" customFormat="1" ht="13" hidden="1" x14ac:dyDescent="0.3">
      <c r="E553" s="138">
        <v>36183</v>
      </c>
      <c r="F553" s="16">
        <v>23</v>
      </c>
      <c r="G553" s="16">
        <v>1999</v>
      </c>
      <c r="H553" s="139">
        <f t="shared" si="42"/>
        <v>0</v>
      </c>
      <c r="I553" s="140">
        <v>2</v>
      </c>
      <c r="J553" s="141">
        <f t="shared" si="43"/>
        <v>1</v>
      </c>
      <c r="K553" s="81">
        <f t="shared" si="44"/>
        <v>18</v>
      </c>
      <c r="L553" s="142">
        <v>-0.4</v>
      </c>
      <c r="M553" s="140"/>
      <c r="N553" s="141">
        <f t="shared" si="45"/>
        <v>1</v>
      </c>
      <c r="O553" s="141"/>
      <c r="P553" s="141"/>
      <c r="Q553" s="81">
        <f t="shared" si="46"/>
        <v>20.399999999999999</v>
      </c>
    </row>
    <row r="554" spans="5:17" s="16" customFormat="1" ht="13" hidden="1" x14ac:dyDescent="0.3">
      <c r="E554" s="138">
        <v>36184</v>
      </c>
      <c r="F554" s="16">
        <v>24</v>
      </c>
      <c r="G554" s="16">
        <v>1999</v>
      </c>
      <c r="H554" s="139">
        <f t="shared" si="42"/>
        <v>0</v>
      </c>
      <c r="I554" s="140">
        <v>2.0428571428571427</v>
      </c>
      <c r="J554" s="141">
        <f t="shared" si="43"/>
        <v>1</v>
      </c>
      <c r="K554" s="81">
        <f t="shared" si="44"/>
        <v>17.957142857142856</v>
      </c>
      <c r="L554" s="142">
        <v>-0.9</v>
      </c>
      <c r="M554" s="140"/>
      <c r="N554" s="141">
        <f t="shared" si="45"/>
        <v>1</v>
      </c>
      <c r="O554" s="141"/>
      <c r="P554" s="141"/>
      <c r="Q554" s="81">
        <f t="shared" si="46"/>
        <v>20.9</v>
      </c>
    </row>
    <row r="555" spans="5:17" s="16" customFormat="1" ht="13" hidden="1" x14ac:dyDescent="0.3">
      <c r="E555" s="138">
        <v>36185</v>
      </c>
      <c r="F555" s="16">
        <v>25</v>
      </c>
      <c r="G555" s="16">
        <v>1999</v>
      </c>
      <c r="H555" s="139">
        <f t="shared" si="42"/>
        <v>0</v>
      </c>
      <c r="I555" s="140">
        <v>2.0857142857142854</v>
      </c>
      <c r="J555" s="141">
        <f t="shared" si="43"/>
        <v>1</v>
      </c>
      <c r="K555" s="81">
        <f t="shared" si="44"/>
        <v>17.914285714285715</v>
      </c>
      <c r="L555" s="142">
        <v>1.5</v>
      </c>
      <c r="M555" s="140"/>
      <c r="N555" s="141">
        <f t="shared" si="45"/>
        <v>1</v>
      </c>
      <c r="O555" s="141"/>
      <c r="P555" s="141"/>
      <c r="Q555" s="81">
        <f t="shared" si="46"/>
        <v>18.5</v>
      </c>
    </row>
    <row r="556" spans="5:17" s="16" customFormat="1" ht="13" hidden="1" x14ac:dyDescent="0.3">
      <c r="E556" s="138">
        <v>36186</v>
      </c>
      <c r="F556" s="16">
        <v>26</v>
      </c>
      <c r="G556" s="16">
        <v>1999</v>
      </c>
      <c r="H556" s="139">
        <f t="shared" si="42"/>
        <v>0</v>
      </c>
      <c r="I556" s="140">
        <v>2.1285714285714286</v>
      </c>
      <c r="J556" s="141">
        <f t="shared" si="43"/>
        <v>1</v>
      </c>
      <c r="K556" s="81">
        <f t="shared" si="44"/>
        <v>17.87142857142857</v>
      </c>
      <c r="L556" s="142">
        <v>5.6</v>
      </c>
      <c r="M556" s="140"/>
      <c r="N556" s="141">
        <f t="shared" si="45"/>
        <v>1</v>
      </c>
      <c r="O556" s="141"/>
      <c r="P556" s="141"/>
      <c r="Q556" s="81">
        <f t="shared" si="46"/>
        <v>14.4</v>
      </c>
    </row>
    <row r="557" spans="5:17" s="16" customFormat="1" ht="13" hidden="1" x14ac:dyDescent="0.3">
      <c r="E557" s="138">
        <v>36187</v>
      </c>
      <c r="F557" s="16">
        <v>27</v>
      </c>
      <c r="G557" s="16">
        <v>1999</v>
      </c>
      <c r="H557" s="139">
        <f t="shared" si="42"/>
        <v>0</v>
      </c>
      <c r="I557" s="140">
        <v>2.1714285714285717</v>
      </c>
      <c r="J557" s="141">
        <f t="shared" si="43"/>
        <v>1</v>
      </c>
      <c r="K557" s="81">
        <f t="shared" si="44"/>
        <v>17.828571428571429</v>
      </c>
      <c r="L557" s="142">
        <v>3.4</v>
      </c>
      <c r="M557" s="140"/>
      <c r="N557" s="141">
        <f t="shared" si="45"/>
        <v>1</v>
      </c>
      <c r="O557" s="141"/>
      <c r="P557" s="141"/>
      <c r="Q557" s="81">
        <f t="shared" si="46"/>
        <v>16.600000000000001</v>
      </c>
    </row>
    <row r="558" spans="5:17" s="16" customFormat="1" ht="13" hidden="1" x14ac:dyDescent="0.3">
      <c r="E558" s="138">
        <v>36188</v>
      </c>
      <c r="F558" s="16">
        <v>28</v>
      </c>
      <c r="G558" s="16">
        <v>1999</v>
      </c>
      <c r="H558" s="139">
        <f t="shared" si="42"/>
        <v>0</v>
      </c>
      <c r="I558" s="140">
        <v>2.2142857142857144</v>
      </c>
      <c r="J558" s="141">
        <f t="shared" si="43"/>
        <v>1</v>
      </c>
      <c r="K558" s="81">
        <f t="shared" si="44"/>
        <v>17.785714285714285</v>
      </c>
      <c r="L558" s="142">
        <v>2.5</v>
      </c>
      <c r="M558" s="140"/>
      <c r="N558" s="141">
        <f t="shared" si="45"/>
        <v>1</v>
      </c>
      <c r="O558" s="141"/>
      <c r="P558" s="141"/>
      <c r="Q558" s="81">
        <f t="shared" si="46"/>
        <v>17.5</v>
      </c>
    </row>
    <row r="559" spans="5:17" s="16" customFormat="1" ht="13" hidden="1" x14ac:dyDescent="0.3">
      <c r="E559" s="138">
        <v>36189</v>
      </c>
      <c r="F559" s="16">
        <v>29</v>
      </c>
      <c r="G559" s="16">
        <v>1999</v>
      </c>
      <c r="H559" s="139">
        <f t="shared" si="42"/>
        <v>0</v>
      </c>
      <c r="I559" s="140">
        <v>2.2571428571428571</v>
      </c>
      <c r="J559" s="141">
        <f t="shared" si="43"/>
        <v>1</v>
      </c>
      <c r="K559" s="81">
        <f t="shared" si="44"/>
        <v>17.742857142857144</v>
      </c>
      <c r="L559" s="142">
        <v>2.2000000000000002</v>
      </c>
      <c r="M559" s="140"/>
      <c r="N559" s="141">
        <f t="shared" si="45"/>
        <v>1</v>
      </c>
      <c r="O559" s="141"/>
      <c r="P559" s="141"/>
      <c r="Q559" s="81">
        <f t="shared" si="46"/>
        <v>17.8</v>
      </c>
    </row>
    <row r="560" spans="5:17" s="16" customFormat="1" ht="13" hidden="1" x14ac:dyDescent="0.3">
      <c r="E560" s="138">
        <v>36190</v>
      </c>
      <c r="F560" s="16">
        <v>30</v>
      </c>
      <c r="G560" s="16">
        <v>1999</v>
      </c>
      <c r="H560" s="139">
        <f t="shared" si="42"/>
        <v>0</v>
      </c>
      <c r="I560" s="140">
        <v>2.2999999999999998</v>
      </c>
      <c r="J560" s="141">
        <f t="shared" si="43"/>
        <v>1</v>
      </c>
      <c r="K560" s="81">
        <f t="shared" si="44"/>
        <v>17.7</v>
      </c>
      <c r="L560" s="142">
        <v>-3.2</v>
      </c>
      <c r="M560" s="140"/>
      <c r="N560" s="141">
        <f t="shared" si="45"/>
        <v>1</v>
      </c>
      <c r="O560" s="141"/>
      <c r="P560" s="141"/>
      <c r="Q560" s="81">
        <f t="shared" si="46"/>
        <v>23.2</v>
      </c>
    </row>
    <row r="561" spans="5:17" s="16" customFormat="1" ht="13" hidden="1" x14ac:dyDescent="0.3">
      <c r="E561" s="138">
        <v>36191</v>
      </c>
      <c r="F561" s="16">
        <v>31</v>
      </c>
      <c r="G561" s="16">
        <v>1999</v>
      </c>
      <c r="H561" s="139">
        <f t="shared" si="42"/>
        <v>0</v>
      </c>
      <c r="I561" s="140">
        <v>2.3428571428571425</v>
      </c>
      <c r="J561" s="141">
        <f t="shared" si="43"/>
        <v>1</v>
      </c>
      <c r="K561" s="81">
        <f t="shared" si="44"/>
        <v>17.657142857142858</v>
      </c>
      <c r="L561" s="142">
        <v>-4.0999999999999996</v>
      </c>
      <c r="M561" s="140"/>
      <c r="N561" s="141">
        <f t="shared" si="45"/>
        <v>1</v>
      </c>
      <c r="O561" s="141"/>
      <c r="P561" s="141"/>
      <c r="Q561" s="81">
        <f t="shared" si="46"/>
        <v>24.1</v>
      </c>
    </row>
    <row r="562" spans="5:17" s="16" customFormat="1" ht="13" hidden="1" x14ac:dyDescent="0.3">
      <c r="E562" s="138">
        <v>36192</v>
      </c>
      <c r="F562" s="16">
        <v>32</v>
      </c>
      <c r="G562" s="16">
        <v>1999</v>
      </c>
      <c r="H562" s="139">
        <f t="shared" si="42"/>
        <v>0</v>
      </c>
      <c r="I562" s="140">
        <v>2.3857142857142857</v>
      </c>
      <c r="J562" s="141">
        <f t="shared" si="43"/>
        <v>1</v>
      </c>
      <c r="K562" s="81">
        <f t="shared" si="44"/>
        <v>17.614285714285714</v>
      </c>
      <c r="L562" s="142">
        <v>-3</v>
      </c>
      <c r="M562" s="140"/>
      <c r="N562" s="141">
        <f t="shared" si="45"/>
        <v>1</v>
      </c>
      <c r="O562" s="141"/>
      <c r="P562" s="141"/>
      <c r="Q562" s="81">
        <f t="shared" si="46"/>
        <v>23</v>
      </c>
    </row>
    <row r="563" spans="5:17" s="16" customFormat="1" ht="13" hidden="1" x14ac:dyDescent="0.3">
      <c r="E563" s="138">
        <v>36193</v>
      </c>
      <c r="F563" s="16">
        <v>33</v>
      </c>
      <c r="G563" s="16">
        <v>1999</v>
      </c>
      <c r="H563" s="139">
        <f t="shared" si="42"/>
        <v>0</v>
      </c>
      <c r="I563" s="140">
        <v>2.4285714285714288</v>
      </c>
      <c r="J563" s="141">
        <f t="shared" si="43"/>
        <v>1</v>
      </c>
      <c r="K563" s="81">
        <f t="shared" si="44"/>
        <v>17.571428571428569</v>
      </c>
      <c r="L563" s="142">
        <v>-0.5</v>
      </c>
      <c r="M563" s="140"/>
      <c r="N563" s="141">
        <f t="shared" si="45"/>
        <v>1</v>
      </c>
      <c r="O563" s="141"/>
      <c r="P563" s="141"/>
      <c r="Q563" s="81">
        <f t="shared" si="46"/>
        <v>20.5</v>
      </c>
    </row>
    <row r="564" spans="5:17" s="16" customFormat="1" ht="13" hidden="1" x14ac:dyDescent="0.3">
      <c r="E564" s="138">
        <v>36194</v>
      </c>
      <c r="F564" s="16">
        <v>34</v>
      </c>
      <c r="G564" s="16">
        <v>1999</v>
      </c>
      <c r="H564" s="139">
        <f t="shared" si="42"/>
        <v>0</v>
      </c>
      <c r="I564" s="140">
        <v>2.4714285714285715</v>
      </c>
      <c r="J564" s="141">
        <f t="shared" si="43"/>
        <v>1</v>
      </c>
      <c r="K564" s="81">
        <f t="shared" si="44"/>
        <v>17.528571428571428</v>
      </c>
      <c r="L564" s="142">
        <v>1.5</v>
      </c>
      <c r="M564" s="140"/>
      <c r="N564" s="141">
        <f t="shared" si="45"/>
        <v>1</v>
      </c>
      <c r="O564" s="141"/>
      <c r="P564" s="141"/>
      <c r="Q564" s="81">
        <f t="shared" si="46"/>
        <v>18.5</v>
      </c>
    </row>
    <row r="565" spans="5:17" s="16" customFormat="1" ht="13" hidden="1" x14ac:dyDescent="0.3">
      <c r="E565" s="138">
        <v>36195</v>
      </c>
      <c r="F565" s="16">
        <v>35</v>
      </c>
      <c r="G565" s="16">
        <v>1999</v>
      </c>
      <c r="H565" s="139">
        <f t="shared" si="42"/>
        <v>0</v>
      </c>
      <c r="I565" s="140">
        <v>2.5142857142857142</v>
      </c>
      <c r="J565" s="141">
        <f t="shared" si="43"/>
        <v>1</v>
      </c>
      <c r="K565" s="81">
        <f t="shared" si="44"/>
        <v>17.485714285714288</v>
      </c>
      <c r="L565" s="142">
        <v>1.8</v>
      </c>
      <c r="M565" s="140"/>
      <c r="N565" s="141">
        <f t="shared" si="45"/>
        <v>1</v>
      </c>
      <c r="O565" s="141"/>
      <c r="P565" s="141"/>
      <c r="Q565" s="81">
        <f t="shared" si="46"/>
        <v>18.2</v>
      </c>
    </row>
    <row r="566" spans="5:17" s="16" customFormat="1" ht="13" hidden="1" x14ac:dyDescent="0.3">
      <c r="E566" s="138">
        <v>36196</v>
      </c>
      <c r="F566" s="16">
        <v>36</v>
      </c>
      <c r="G566" s="16">
        <v>1999</v>
      </c>
      <c r="H566" s="139">
        <f t="shared" si="42"/>
        <v>0</v>
      </c>
      <c r="I566" s="140">
        <v>2.5571428571428569</v>
      </c>
      <c r="J566" s="141">
        <f t="shared" si="43"/>
        <v>1</v>
      </c>
      <c r="K566" s="81">
        <f t="shared" si="44"/>
        <v>17.442857142857143</v>
      </c>
      <c r="L566" s="142">
        <v>3.5</v>
      </c>
      <c r="M566" s="140"/>
      <c r="N566" s="141">
        <f t="shared" si="45"/>
        <v>1</v>
      </c>
      <c r="O566" s="141"/>
      <c r="P566" s="141"/>
      <c r="Q566" s="81">
        <f t="shared" si="46"/>
        <v>16.5</v>
      </c>
    </row>
    <row r="567" spans="5:17" s="16" customFormat="1" ht="13" hidden="1" x14ac:dyDescent="0.3">
      <c r="E567" s="138">
        <v>36197</v>
      </c>
      <c r="F567" s="16">
        <v>37</v>
      </c>
      <c r="G567" s="16">
        <v>1999</v>
      </c>
      <c r="H567" s="139">
        <f t="shared" si="42"/>
        <v>0</v>
      </c>
      <c r="I567" s="140">
        <v>2.6</v>
      </c>
      <c r="J567" s="141">
        <f t="shared" si="43"/>
        <v>1</v>
      </c>
      <c r="K567" s="81">
        <f t="shared" si="44"/>
        <v>17.399999999999999</v>
      </c>
      <c r="L567" s="142">
        <v>3.1</v>
      </c>
      <c r="M567" s="140"/>
      <c r="N567" s="141">
        <f t="shared" si="45"/>
        <v>1</v>
      </c>
      <c r="O567" s="141"/>
      <c r="P567" s="141"/>
      <c r="Q567" s="81">
        <f t="shared" si="46"/>
        <v>16.899999999999999</v>
      </c>
    </row>
    <row r="568" spans="5:17" s="16" customFormat="1" ht="13" hidden="1" x14ac:dyDescent="0.3">
      <c r="E568" s="138">
        <v>36198</v>
      </c>
      <c r="F568" s="16">
        <v>38</v>
      </c>
      <c r="G568" s="16">
        <v>1999</v>
      </c>
      <c r="H568" s="139">
        <f t="shared" si="42"/>
        <v>0</v>
      </c>
      <c r="I568" s="140">
        <v>2.6428571428571428</v>
      </c>
      <c r="J568" s="141">
        <f t="shared" si="43"/>
        <v>1</v>
      </c>
      <c r="K568" s="81">
        <f t="shared" si="44"/>
        <v>17.357142857142858</v>
      </c>
      <c r="L568" s="142">
        <v>1.9</v>
      </c>
      <c r="M568" s="140"/>
      <c r="N568" s="141">
        <f t="shared" si="45"/>
        <v>1</v>
      </c>
      <c r="O568" s="141"/>
      <c r="P568" s="141"/>
      <c r="Q568" s="81">
        <f t="shared" si="46"/>
        <v>18.100000000000001</v>
      </c>
    </row>
    <row r="569" spans="5:17" s="16" customFormat="1" ht="13" hidden="1" x14ac:dyDescent="0.3">
      <c r="E569" s="138">
        <v>36199</v>
      </c>
      <c r="F569" s="16">
        <v>39</v>
      </c>
      <c r="G569" s="16">
        <v>1999</v>
      </c>
      <c r="H569" s="139">
        <f t="shared" si="42"/>
        <v>0</v>
      </c>
      <c r="I569" s="140">
        <v>2.6857142857142859</v>
      </c>
      <c r="J569" s="141">
        <f t="shared" si="43"/>
        <v>1</v>
      </c>
      <c r="K569" s="81">
        <f t="shared" si="44"/>
        <v>17.314285714285713</v>
      </c>
      <c r="L569" s="142">
        <v>-1.7</v>
      </c>
      <c r="M569" s="140"/>
      <c r="N569" s="141">
        <f t="shared" si="45"/>
        <v>1</v>
      </c>
      <c r="O569" s="141"/>
      <c r="P569" s="141"/>
      <c r="Q569" s="81">
        <f t="shared" si="46"/>
        <v>21.7</v>
      </c>
    </row>
    <row r="570" spans="5:17" s="16" customFormat="1" ht="13" hidden="1" x14ac:dyDescent="0.3">
      <c r="E570" s="138">
        <v>36200</v>
      </c>
      <c r="F570" s="16">
        <v>40</v>
      </c>
      <c r="G570" s="16">
        <v>1999</v>
      </c>
      <c r="H570" s="139">
        <f t="shared" si="42"/>
        <v>0</v>
      </c>
      <c r="I570" s="140">
        <v>2.7285714285714286</v>
      </c>
      <c r="J570" s="141">
        <f t="shared" si="43"/>
        <v>1</v>
      </c>
      <c r="K570" s="81">
        <f t="shared" si="44"/>
        <v>17.271428571428572</v>
      </c>
      <c r="L570" s="142">
        <v>2.2000000000000002</v>
      </c>
      <c r="M570" s="140"/>
      <c r="N570" s="141">
        <f t="shared" si="45"/>
        <v>1</v>
      </c>
      <c r="O570" s="141"/>
      <c r="P570" s="141"/>
      <c r="Q570" s="81">
        <f t="shared" si="46"/>
        <v>17.8</v>
      </c>
    </row>
    <row r="571" spans="5:17" s="16" customFormat="1" ht="13" hidden="1" x14ac:dyDescent="0.3">
      <c r="E571" s="138">
        <v>36201</v>
      </c>
      <c r="F571" s="16">
        <v>41</v>
      </c>
      <c r="G571" s="16">
        <v>1999</v>
      </c>
      <c r="H571" s="139">
        <f t="shared" si="42"/>
        <v>0</v>
      </c>
      <c r="I571" s="140">
        <v>2.7714285714285714</v>
      </c>
      <c r="J571" s="141">
        <f t="shared" si="43"/>
        <v>1</v>
      </c>
      <c r="K571" s="81">
        <f t="shared" si="44"/>
        <v>17.228571428571428</v>
      </c>
      <c r="L571" s="142">
        <v>-2.5</v>
      </c>
      <c r="M571" s="140"/>
      <c r="N571" s="141">
        <f t="shared" si="45"/>
        <v>1</v>
      </c>
      <c r="O571" s="141"/>
      <c r="P571" s="141"/>
      <c r="Q571" s="81">
        <f t="shared" si="46"/>
        <v>22.5</v>
      </c>
    </row>
    <row r="572" spans="5:17" s="16" customFormat="1" ht="13" hidden="1" x14ac:dyDescent="0.3">
      <c r="E572" s="138">
        <v>36202</v>
      </c>
      <c r="F572" s="16">
        <v>42</v>
      </c>
      <c r="G572" s="16">
        <v>1999</v>
      </c>
      <c r="H572" s="139">
        <f t="shared" si="42"/>
        <v>0</v>
      </c>
      <c r="I572" s="140">
        <v>2.8142857142857141</v>
      </c>
      <c r="J572" s="141">
        <f t="shared" si="43"/>
        <v>1</v>
      </c>
      <c r="K572" s="81">
        <f t="shared" si="44"/>
        <v>17.185714285714287</v>
      </c>
      <c r="L572" s="142">
        <v>-3.2</v>
      </c>
      <c r="M572" s="140"/>
      <c r="N572" s="141">
        <f t="shared" si="45"/>
        <v>1</v>
      </c>
      <c r="O572" s="141"/>
      <c r="P572" s="141"/>
      <c r="Q572" s="81">
        <f t="shared" si="46"/>
        <v>23.2</v>
      </c>
    </row>
    <row r="573" spans="5:17" s="16" customFormat="1" ht="13" hidden="1" x14ac:dyDescent="0.3">
      <c r="E573" s="138">
        <v>36203</v>
      </c>
      <c r="F573" s="16">
        <v>43</v>
      </c>
      <c r="G573" s="16">
        <v>1999</v>
      </c>
      <c r="H573" s="139">
        <f t="shared" si="42"/>
        <v>0</v>
      </c>
      <c r="I573" s="140">
        <v>2.8571428571428572</v>
      </c>
      <c r="J573" s="141">
        <f t="shared" si="43"/>
        <v>1</v>
      </c>
      <c r="K573" s="81">
        <f t="shared" si="44"/>
        <v>17.142857142857142</v>
      </c>
      <c r="L573" s="142">
        <v>-4.3</v>
      </c>
      <c r="M573" s="140"/>
      <c r="N573" s="141">
        <f t="shared" si="45"/>
        <v>1</v>
      </c>
      <c r="O573" s="141"/>
      <c r="P573" s="141"/>
      <c r="Q573" s="81">
        <f t="shared" si="46"/>
        <v>24.3</v>
      </c>
    </row>
    <row r="574" spans="5:17" s="16" customFormat="1" ht="13" hidden="1" x14ac:dyDescent="0.3">
      <c r="E574" s="138">
        <v>36204</v>
      </c>
      <c r="F574" s="16">
        <v>44</v>
      </c>
      <c r="G574" s="16">
        <v>1999</v>
      </c>
      <c r="H574" s="139">
        <f t="shared" si="42"/>
        <v>0</v>
      </c>
      <c r="I574" s="140">
        <v>2.9</v>
      </c>
      <c r="J574" s="141">
        <f t="shared" si="43"/>
        <v>1</v>
      </c>
      <c r="K574" s="81">
        <f t="shared" si="44"/>
        <v>17.100000000000001</v>
      </c>
      <c r="L574" s="142">
        <v>-5.3</v>
      </c>
      <c r="M574" s="140"/>
      <c r="N574" s="141">
        <f t="shared" si="45"/>
        <v>1</v>
      </c>
      <c r="O574" s="141"/>
      <c r="P574" s="141"/>
      <c r="Q574" s="81">
        <f t="shared" si="46"/>
        <v>25.3</v>
      </c>
    </row>
    <row r="575" spans="5:17" s="16" customFormat="1" ht="13" hidden="1" x14ac:dyDescent="0.3">
      <c r="E575" s="138">
        <v>36205</v>
      </c>
      <c r="F575" s="16">
        <v>45</v>
      </c>
      <c r="G575" s="16">
        <v>1999</v>
      </c>
      <c r="H575" s="139">
        <f t="shared" si="42"/>
        <v>0</v>
      </c>
      <c r="I575" s="140">
        <v>3.0161290322580636</v>
      </c>
      <c r="J575" s="141">
        <f t="shared" si="43"/>
        <v>1</v>
      </c>
      <c r="K575" s="81">
        <f t="shared" si="44"/>
        <v>16.983870967741936</v>
      </c>
      <c r="L575" s="142">
        <v>-3.5</v>
      </c>
      <c r="M575" s="140"/>
      <c r="N575" s="141">
        <f t="shared" si="45"/>
        <v>1</v>
      </c>
      <c r="O575" s="141"/>
      <c r="P575" s="141"/>
      <c r="Q575" s="81">
        <f t="shared" si="46"/>
        <v>23.5</v>
      </c>
    </row>
    <row r="576" spans="5:17" s="16" customFormat="1" ht="13" hidden="1" x14ac:dyDescent="0.3">
      <c r="E576" s="138">
        <v>36206</v>
      </c>
      <c r="F576" s="16">
        <v>46</v>
      </c>
      <c r="G576" s="16">
        <v>1999</v>
      </c>
      <c r="H576" s="139">
        <f t="shared" si="42"/>
        <v>0</v>
      </c>
      <c r="I576" s="140">
        <v>3.1322580645161282</v>
      </c>
      <c r="J576" s="141">
        <f t="shared" si="43"/>
        <v>1</v>
      </c>
      <c r="K576" s="81">
        <f t="shared" si="44"/>
        <v>16.86774193548387</v>
      </c>
      <c r="L576" s="142">
        <v>-2.1</v>
      </c>
      <c r="M576" s="140"/>
      <c r="N576" s="141">
        <f t="shared" si="45"/>
        <v>1</v>
      </c>
      <c r="O576" s="141"/>
      <c r="P576" s="141"/>
      <c r="Q576" s="81">
        <f t="shared" si="46"/>
        <v>22.1</v>
      </c>
    </row>
    <row r="577" spans="5:17" s="16" customFormat="1" ht="13" hidden="1" x14ac:dyDescent="0.3">
      <c r="E577" s="138">
        <v>36207</v>
      </c>
      <c r="F577" s="16">
        <v>47</v>
      </c>
      <c r="G577" s="16">
        <v>1999</v>
      </c>
      <c r="H577" s="139">
        <f t="shared" si="42"/>
        <v>0</v>
      </c>
      <c r="I577" s="140">
        <v>3.2483870967741928</v>
      </c>
      <c r="J577" s="141">
        <f t="shared" si="43"/>
        <v>1</v>
      </c>
      <c r="K577" s="81">
        <f t="shared" si="44"/>
        <v>16.751612903225809</v>
      </c>
      <c r="L577" s="142">
        <v>0.4</v>
      </c>
      <c r="M577" s="140"/>
      <c r="N577" s="141">
        <f t="shared" si="45"/>
        <v>1</v>
      </c>
      <c r="O577" s="141"/>
      <c r="P577" s="141"/>
      <c r="Q577" s="81">
        <f t="shared" si="46"/>
        <v>19.600000000000001</v>
      </c>
    </row>
    <row r="578" spans="5:17" s="16" customFormat="1" ht="13" hidden="1" x14ac:dyDescent="0.3">
      <c r="E578" s="138">
        <v>36208</v>
      </c>
      <c r="F578" s="16">
        <v>48</v>
      </c>
      <c r="G578" s="16">
        <v>1999</v>
      </c>
      <c r="H578" s="139">
        <f t="shared" si="42"/>
        <v>0</v>
      </c>
      <c r="I578" s="140">
        <v>3.3645161290322574</v>
      </c>
      <c r="J578" s="141">
        <f t="shared" si="43"/>
        <v>1</v>
      </c>
      <c r="K578" s="81">
        <f t="shared" si="44"/>
        <v>16.635483870967743</v>
      </c>
      <c r="L578" s="142">
        <v>1.9</v>
      </c>
      <c r="M578" s="140"/>
      <c r="N578" s="141">
        <f t="shared" si="45"/>
        <v>1</v>
      </c>
      <c r="O578" s="141"/>
      <c r="P578" s="141"/>
      <c r="Q578" s="81">
        <f t="shared" si="46"/>
        <v>18.100000000000001</v>
      </c>
    </row>
    <row r="579" spans="5:17" s="16" customFormat="1" ht="13" hidden="1" x14ac:dyDescent="0.3">
      <c r="E579" s="138">
        <v>36209</v>
      </c>
      <c r="F579" s="16">
        <v>49</v>
      </c>
      <c r="G579" s="16">
        <v>1999</v>
      </c>
      <c r="H579" s="139">
        <f t="shared" si="42"/>
        <v>0</v>
      </c>
      <c r="I579" s="140">
        <v>3.480645161290322</v>
      </c>
      <c r="J579" s="141">
        <f t="shared" si="43"/>
        <v>1</v>
      </c>
      <c r="K579" s="81">
        <f t="shared" si="44"/>
        <v>16.519354838709678</v>
      </c>
      <c r="L579" s="142">
        <v>1.9</v>
      </c>
      <c r="M579" s="140"/>
      <c r="N579" s="141">
        <f t="shared" si="45"/>
        <v>1</v>
      </c>
      <c r="O579" s="141"/>
      <c r="P579" s="141"/>
      <c r="Q579" s="81">
        <f t="shared" si="46"/>
        <v>18.100000000000001</v>
      </c>
    </row>
    <row r="580" spans="5:17" s="16" customFormat="1" ht="13" hidden="1" x14ac:dyDescent="0.3">
      <c r="E580" s="138">
        <v>36210</v>
      </c>
      <c r="F580" s="16">
        <v>50</v>
      </c>
      <c r="G580" s="16">
        <v>1999</v>
      </c>
      <c r="H580" s="139">
        <f t="shared" si="42"/>
        <v>0</v>
      </c>
      <c r="I580" s="140">
        <v>3.5967741935483866</v>
      </c>
      <c r="J580" s="141">
        <f t="shared" si="43"/>
        <v>1</v>
      </c>
      <c r="K580" s="81">
        <f t="shared" si="44"/>
        <v>16.403225806451612</v>
      </c>
      <c r="L580" s="142">
        <v>4.9000000000000004</v>
      </c>
      <c r="M580" s="140"/>
      <c r="N580" s="141">
        <f t="shared" si="45"/>
        <v>1</v>
      </c>
      <c r="O580" s="141"/>
      <c r="P580" s="141"/>
      <c r="Q580" s="81">
        <f t="shared" si="46"/>
        <v>15.1</v>
      </c>
    </row>
    <row r="581" spans="5:17" s="16" customFormat="1" ht="13" hidden="1" x14ac:dyDescent="0.3">
      <c r="E581" s="138">
        <v>36211</v>
      </c>
      <c r="F581" s="16">
        <v>51</v>
      </c>
      <c r="G581" s="16">
        <v>1999</v>
      </c>
      <c r="H581" s="139">
        <f t="shared" si="42"/>
        <v>0</v>
      </c>
      <c r="I581" s="140">
        <v>3.7129032258064512</v>
      </c>
      <c r="J581" s="141">
        <f t="shared" si="43"/>
        <v>1</v>
      </c>
      <c r="K581" s="81">
        <f t="shared" si="44"/>
        <v>16.28709677419355</v>
      </c>
      <c r="L581" s="142">
        <v>6.4</v>
      </c>
      <c r="M581" s="140"/>
      <c r="N581" s="141">
        <f t="shared" si="45"/>
        <v>1</v>
      </c>
      <c r="O581" s="141"/>
      <c r="P581" s="141"/>
      <c r="Q581" s="81">
        <f t="shared" si="46"/>
        <v>13.6</v>
      </c>
    </row>
    <row r="582" spans="5:17" s="16" customFormat="1" ht="13" hidden="1" x14ac:dyDescent="0.3">
      <c r="E582" s="138">
        <v>36212</v>
      </c>
      <c r="F582" s="16">
        <v>52</v>
      </c>
      <c r="G582" s="16">
        <v>1999</v>
      </c>
      <c r="H582" s="139">
        <f t="shared" si="42"/>
        <v>0</v>
      </c>
      <c r="I582" s="140">
        <v>3.8290322580645157</v>
      </c>
      <c r="J582" s="141">
        <f t="shared" si="43"/>
        <v>1</v>
      </c>
      <c r="K582" s="81">
        <f t="shared" si="44"/>
        <v>16.170967741935485</v>
      </c>
      <c r="L582" s="142">
        <v>7.3</v>
      </c>
      <c r="M582" s="140"/>
      <c r="N582" s="141">
        <f t="shared" si="45"/>
        <v>1</v>
      </c>
      <c r="O582" s="141"/>
      <c r="P582" s="141"/>
      <c r="Q582" s="81">
        <f t="shared" si="46"/>
        <v>12.7</v>
      </c>
    </row>
    <row r="583" spans="5:17" s="16" customFormat="1" ht="13" hidden="1" x14ac:dyDescent="0.3">
      <c r="E583" s="138">
        <v>36213</v>
      </c>
      <c r="F583" s="16">
        <v>53</v>
      </c>
      <c r="G583" s="16">
        <v>1999</v>
      </c>
      <c r="H583" s="139">
        <f t="shared" si="42"/>
        <v>0</v>
      </c>
      <c r="I583" s="140">
        <v>3.9451612903225803</v>
      </c>
      <c r="J583" s="141">
        <f t="shared" si="43"/>
        <v>1</v>
      </c>
      <c r="K583" s="81">
        <f t="shared" si="44"/>
        <v>16.054838709677419</v>
      </c>
      <c r="L583" s="142">
        <v>4</v>
      </c>
      <c r="M583" s="140"/>
      <c r="N583" s="141">
        <f t="shared" si="45"/>
        <v>1</v>
      </c>
      <c r="O583" s="141"/>
      <c r="P583" s="141"/>
      <c r="Q583" s="81">
        <f t="shared" si="46"/>
        <v>16</v>
      </c>
    </row>
    <row r="584" spans="5:17" s="16" customFormat="1" ht="13" hidden="1" x14ac:dyDescent="0.3">
      <c r="E584" s="138">
        <v>36214</v>
      </c>
      <c r="F584" s="16">
        <v>54</v>
      </c>
      <c r="G584" s="16">
        <v>1999</v>
      </c>
      <c r="H584" s="139">
        <f t="shared" si="42"/>
        <v>0</v>
      </c>
      <c r="I584" s="140">
        <v>4.0612903225806445</v>
      </c>
      <c r="J584" s="141">
        <f t="shared" si="43"/>
        <v>1</v>
      </c>
      <c r="K584" s="81">
        <f t="shared" si="44"/>
        <v>15.938709677419356</v>
      </c>
      <c r="L584" s="142">
        <v>1.5</v>
      </c>
      <c r="M584" s="140"/>
      <c r="N584" s="141">
        <f t="shared" si="45"/>
        <v>1</v>
      </c>
      <c r="O584" s="141"/>
      <c r="P584" s="141"/>
      <c r="Q584" s="81">
        <f t="shared" si="46"/>
        <v>18.5</v>
      </c>
    </row>
    <row r="585" spans="5:17" s="16" customFormat="1" ht="13" hidden="1" x14ac:dyDescent="0.3">
      <c r="E585" s="138">
        <v>36215</v>
      </c>
      <c r="F585" s="16">
        <v>55</v>
      </c>
      <c r="G585" s="16">
        <v>1999</v>
      </c>
      <c r="H585" s="139">
        <f t="shared" si="42"/>
        <v>0</v>
      </c>
      <c r="I585" s="140">
        <v>4.17741935483871</v>
      </c>
      <c r="J585" s="141">
        <f t="shared" si="43"/>
        <v>1</v>
      </c>
      <c r="K585" s="81">
        <f t="shared" si="44"/>
        <v>15.82258064516129</v>
      </c>
      <c r="L585" s="142">
        <v>0.4</v>
      </c>
      <c r="M585" s="140"/>
      <c r="N585" s="141">
        <f t="shared" si="45"/>
        <v>1</v>
      </c>
      <c r="O585" s="141"/>
      <c r="P585" s="141"/>
      <c r="Q585" s="81">
        <f t="shared" si="46"/>
        <v>19.600000000000001</v>
      </c>
    </row>
    <row r="586" spans="5:17" s="16" customFormat="1" ht="13" hidden="1" x14ac:dyDescent="0.3">
      <c r="E586" s="138">
        <v>36216</v>
      </c>
      <c r="F586" s="16">
        <v>56</v>
      </c>
      <c r="G586" s="16">
        <v>1999</v>
      </c>
      <c r="H586" s="139">
        <f t="shared" si="42"/>
        <v>0</v>
      </c>
      <c r="I586" s="140">
        <v>4.2935483870967737</v>
      </c>
      <c r="J586" s="141">
        <f t="shared" si="43"/>
        <v>1</v>
      </c>
      <c r="K586" s="81">
        <f t="shared" si="44"/>
        <v>15.706451612903226</v>
      </c>
      <c r="L586" s="142">
        <v>2.8</v>
      </c>
      <c r="M586" s="140"/>
      <c r="N586" s="141">
        <f t="shared" si="45"/>
        <v>1</v>
      </c>
      <c r="O586" s="141"/>
      <c r="P586" s="141"/>
      <c r="Q586" s="81">
        <f t="shared" si="46"/>
        <v>17.2</v>
      </c>
    </row>
    <row r="587" spans="5:17" s="16" customFormat="1" ht="13" hidden="1" x14ac:dyDescent="0.3">
      <c r="E587" s="138">
        <v>36217</v>
      </c>
      <c r="F587" s="16">
        <v>57</v>
      </c>
      <c r="G587" s="16">
        <v>1999</v>
      </c>
      <c r="H587" s="139">
        <f t="shared" si="42"/>
        <v>0</v>
      </c>
      <c r="I587" s="140">
        <v>4.4096774193548391</v>
      </c>
      <c r="J587" s="141">
        <f t="shared" si="43"/>
        <v>1</v>
      </c>
      <c r="K587" s="81">
        <f t="shared" si="44"/>
        <v>15.590322580645161</v>
      </c>
      <c r="L587" s="142">
        <v>2.7</v>
      </c>
      <c r="M587" s="140"/>
      <c r="N587" s="141">
        <f t="shared" si="45"/>
        <v>1</v>
      </c>
      <c r="O587" s="141"/>
      <c r="P587" s="141"/>
      <c r="Q587" s="81">
        <f t="shared" si="46"/>
        <v>17.3</v>
      </c>
    </row>
    <row r="588" spans="5:17" s="16" customFormat="1" ht="13" hidden="1" x14ac:dyDescent="0.3">
      <c r="E588" s="138">
        <v>36218</v>
      </c>
      <c r="F588" s="16">
        <v>58</v>
      </c>
      <c r="G588" s="16">
        <v>1999</v>
      </c>
      <c r="H588" s="139">
        <f t="shared" si="42"/>
        <v>0</v>
      </c>
      <c r="I588" s="140">
        <v>4.5258064516129028</v>
      </c>
      <c r="J588" s="141">
        <f t="shared" si="43"/>
        <v>1</v>
      </c>
      <c r="K588" s="81">
        <f t="shared" si="44"/>
        <v>15.474193548387097</v>
      </c>
      <c r="L588" s="142">
        <v>4.5</v>
      </c>
      <c r="M588" s="140"/>
      <c r="N588" s="141">
        <f t="shared" si="45"/>
        <v>1</v>
      </c>
      <c r="O588" s="141"/>
      <c r="P588" s="141"/>
      <c r="Q588" s="81">
        <f t="shared" si="46"/>
        <v>15.5</v>
      </c>
    </row>
    <row r="589" spans="5:17" s="16" customFormat="1" ht="13" hidden="1" x14ac:dyDescent="0.3">
      <c r="E589" s="138">
        <v>36219</v>
      </c>
      <c r="F589" s="16">
        <v>59</v>
      </c>
      <c r="G589" s="16">
        <v>1999</v>
      </c>
      <c r="H589" s="139">
        <f t="shared" si="42"/>
        <v>0</v>
      </c>
      <c r="I589" s="140">
        <v>4.6419354838709666</v>
      </c>
      <c r="J589" s="141">
        <f t="shared" si="43"/>
        <v>1</v>
      </c>
      <c r="K589" s="81">
        <f t="shared" si="44"/>
        <v>15.358064516129033</v>
      </c>
      <c r="L589" s="142">
        <v>5.5</v>
      </c>
      <c r="M589" s="140"/>
      <c r="N589" s="141">
        <f t="shared" si="45"/>
        <v>1</v>
      </c>
      <c r="O589" s="141"/>
      <c r="P589" s="141"/>
      <c r="Q589" s="81">
        <f t="shared" si="46"/>
        <v>14.5</v>
      </c>
    </row>
    <row r="590" spans="5:17" s="16" customFormat="1" ht="13" hidden="1" x14ac:dyDescent="0.3">
      <c r="E590" s="138">
        <v>36220</v>
      </c>
      <c r="F590" s="16">
        <v>60</v>
      </c>
      <c r="G590" s="16">
        <v>1999</v>
      </c>
      <c r="H590" s="139">
        <f t="shared" si="42"/>
        <v>0</v>
      </c>
      <c r="I590" s="140">
        <v>4.758064516129032</v>
      </c>
      <c r="J590" s="141">
        <f t="shared" si="43"/>
        <v>1</v>
      </c>
      <c r="K590" s="81">
        <f t="shared" si="44"/>
        <v>15.241935483870968</v>
      </c>
      <c r="L590" s="142">
        <v>6.4</v>
      </c>
      <c r="M590" s="140"/>
      <c r="N590" s="141">
        <f t="shared" si="45"/>
        <v>1</v>
      </c>
      <c r="O590" s="141"/>
      <c r="P590" s="141"/>
      <c r="Q590" s="81">
        <f t="shared" si="46"/>
        <v>13.6</v>
      </c>
    </row>
    <row r="591" spans="5:17" s="16" customFormat="1" ht="13" hidden="1" x14ac:dyDescent="0.3">
      <c r="E591" s="138">
        <v>36221</v>
      </c>
      <c r="F591" s="16">
        <v>61</v>
      </c>
      <c r="G591" s="16">
        <v>1999</v>
      </c>
      <c r="H591" s="139">
        <f t="shared" si="42"/>
        <v>0</v>
      </c>
      <c r="I591" s="140">
        <v>4.8741935483870957</v>
      </c>
      <c r="J591" s="141">
        <f t="shared" si="43"/>
        <v>1</v>
      </c>
      <c r="K591" s="81">
        <f t="shared" si="44"/>
        <v>15.125806451612904</v>
      </c>
      <c r="L591" s="142">
        <v>9.1999999999999993</v>
      </c>
      <c r="M591" s="140"/>
      <c r="N591" s="141">
        <f t="shared" si="45"/>
        <v>1</v>
      </c>
      <c r="O591" s="141"/>
      <c r="P591" s="141"/>
      <c r="Q591" s="81">
        <f t="shared" si="46"/>
        <v>10.8</v>
      </c>
    </row>
    <row r="592" spans="5:17" s="16" customFormat="1" ht="13" hidden="1" x14ac:dyDescent="0.3">
      <c r="E592" s="138">
        <v>36222</v>
      </c>
      <c r="F592" s="16">
        <v>62</v>
      </c>
      <c r="G592" s="16">
        <v>1999</v>
      </c>
      <c r="H592" s="139">
        <f t="shared" si="42"/>
        <v>0</v>
      </c>
      <c r="I592" s="140">
        <v>4.9903225806451612</v>
      </c>
      <c r="J592" s="141">
        <f t="shared" si="43"/>
        <v>1</v>
      </c>
      <c r="K592" s="81">
        <f t="shared" si="44"/>
        <v>15.009677419354839</v>
      </c>
      <c r="L592" s="142">
        <v>9.6</v>
      </c>
      <c r="M592" s="140"/>
      <c r="N592" s="141">
        <f t="shared" si="45"/>
        <v>1</v>
      </c>
      <c r="O592" s="141"/>
      <c r="P592" s="141"/>
      <c r="Q592" s="81">
        <f t="shared" si="46"/>
        <v>10.4</v>
      </c>
    </row>
    <row r="593" spans="5:17" s="16" customFormat="1" ht="13" hidden="1" x14ac:dyDescent="0.3">
      <c r="E593" s="138">
        <v>36223</v>
      </c>
      <c r="F593" s="16">
        <v>63</v>
      </c>
      <c r="G593" s="16">
        <v>1999</v>
      </c>
      <c r="H593" s="139">
        <f t="shared" si="42"/>
        <v>0</v>
      </c>
      <c r="I593" s="140">
        <v>5.1064516129032249</v>
      </c>
      <c r="J593" s="141">
        <f t="shared" si="43"/>
        <v>1</v>
      </c>
      <c r="K593" s="81">
        <f t="shared" si="44"/>
        <v>14.893548387096775</v>
      </c>
      <c r="L593" s="142">
        <v>2.8</v>
      </c>
      <c r="M593" s="140"/>
      <c r="N593" s="141">
        <f t="shared" si="45"/>
        <v>1</v>
      </c>
      <c r="O593" s="141"/>
      <c r="P593" s="141"/>
      <c r="Q593" s="81">
        <f t="shared" si="46"/>
        <v>17.2</v>
      </c>
    </row>
    <row r="594" spans="5:17" s="16" customFormat="1" ht="13" hidden="1" x14ac:dyDescent="0.3">
      <c r="E594" s="138">
        <v>36224</v>
      </c>
      <c r="F594" s="16">
        <v>64</v>
      </c>
      <c r="G594" s="16">
        <v>1999</v>
      </c>
      <c r="H594" s="139">
        <f t="shared" si="42"/>
        <v>0</v>
      </c>
      <c r="I594" s="140">
        <v>5.2225806451612904</v>
      </c>
      <c r="J594" s="141">
        <f t="shared" si="43"/>
        <v>1</v>
      </c>
      <c r="K594" s="81">
        <f t="shared" si="44"/>
        <v>14.77741935483871</v>
      </c>
      <c r="L594" s="142">
        <v>3.4</v>
      </c>
      <c r="M594" s="140"/>
      <c r="N594" s="141">
        <f t="shared" si="45"/>
        <v>1</v>
      </c>
      <c r="O594" s="141"/>
      <c r="P594" s="141"/>
      <c r="Q594" s="81">
        <f t="shared" si="46"/>
        <v>16.600000000000001</v>
      </c>
    </row>
    <row r="595" spans="5:17" s="16" customFormat="1" ht="13" hidden="1" x14ac:dyDescent="0.3">
      <c r="E595" s="138">
        <v>36225</v>
      </c>
      <c r="F595" s="16">
        <v>65</v>
      </c>
      <c r="G595" s="16">
        <v>1999</v>
      </c>
      <c r="H595" s="139">
        <f t="shared" si="42"/>
        <v>0</v>
      </c>
      <c r="I595" s="140">
        <v>5.3387096774193541</v>
      </c>
      <c r="J595" s="141">
        <f t="shared" si="43"/>
        <v>1</v>
      </c>
      <c r="K595" s="81">
        <f t="shared" si="44"/>
        <v>14.661290322580646</v>
      </c>
      <c r="L595" s="142">
        <v>2.1</v>
      </c>
      <c r="M595" s="140"/>
      <c r="N595" s="141">
        <f t="shared" si="45"/>
        <v>1</v>
      </c>
      <c r="O595" s="141"/>
      <c r="P595" s="141"/>
      <c r="Q595" s="81">
        <f t="shared" si="46"/>
        <v>17.899999999999999</v>
      </c>
    </row>
    <row r="596" spans="5:17" s="16" customFormat="1" ht="13" hidden="1" x14ac:dyDescent="0.3">
      <c r="E596" s="138">
        <v>36226</v>
      </c>
      <c r="F596" s="16">
        <v>66</v>
      </c>
      <c r="G596" s="16">
        <v>1999</v>
      </c>
      <c r="H596" s="139">
        <f t="shared" si="42"/>
        <v>0</v>
      </c>
      <c r="I596" s="140">
        <v>5.4548387096774196</v>
      </c>
      <c r="J596" s="141">
        <f t="shared" si="43"/>
        <v>1</v>
      </c>
      <c r="K596" s="81">
        <f t="shared" si="44"/>
        <v>14.54516129032258</v>
      </c>
      <c r="L596" s="142">
        <v>1.2</v>
      </c>
      <c r="M596" s="140"/>
      <c r="N596" s="141">
        <f t="shared" si="45"/>
        <v>1</v>
      </c>
      <c r="O596" s="141"/>
      <c r="P596" s="141"/>
      <c r="Q596" s="81">
        <f t="shared" si="46"/>
        <v>18.8</v>
      </c>
    </row>
    <row r="597" spans="5:17" s="16" customFormat="1" ht="13" hidden="1" x14ac:dyDescent="0.3">
      <c r="E597" s="138">
        <v>36227</v>
      </c>
      <c r="F597" s="16">
        <v>67</v>
      </c>
      <c r="G597" s="16">
        <v>1999</v>
      </c>
      <c r="H597" s="139">
        <f t="shared" si="42"/>
        <v>0</v>
      </c>
      <c r="I597" s="140">
        <v>5.5709677419354833</v>
      </c>
      <c r="J597" s="141">
        <f t="shared" si="43"/>
        <v>1</v>
      </c>
      <c r="K597" s="81">
        <f t="shared" si="44"/>
        <v>14.429032258064517</v>
      </c>
      <c r="L597" s="142">
        <v>2.2999999999999998</v>
      </c>
      <c r="M597" s="140"/>
      <c r="N597" s="141">
        <f t="shared" si="45"/>
        <v>1</v>
      </c>
      <c r="O597" s="141"/>
      <c r="P597" s="141"/>
      <c r="Q597" s="81">
        <f t="shared" si="46"/>
        <v>17.7</v>
      </c>
    </row>
    <row r="598" spans="5:17" s="16" customFormat="1" ht="13" hidden="1" x14ac:dyDescent="0.3">
      <c r="E598" s="138">
        <v>36228</v>
      </c>
      <c r="F598" s="16">
        <v>68</v>
      </c>
      <c r="G598" s="16">
        <v>1999</v>
      </c>
      <c r="H598" s="139">
        <f t="shared" si="42"/>
        <v>0</v>
      </c>
      <c r="I598" s="140">
        <v>5.6870967741935488</v>
      </c>
      <c r="J598" s="141">
        <f t="shared" si="43"/>
        <v>1</v>
      </c>
      <c r="K598" s="81">
        <f t="shared" si="44"/>
        <v>14.312903225806451</v>
      </c>
      <c r="L598" s="142">
        <v>10.5</v>
      </c>
      <c r="M598" s="140"/>
      <c r="N598" s="141">
        <f t="shared" si="45"/>
        <v>1</v>
      </c>
      <c r="O598" s="141"/>
      <c r="P598" s="141"/>
      <c r="Q598" s="81">
        <f t="shared" si="46"/>
        <v>9.5</v>
      </c>
    </row>
    <row r="599" spans="5:17" s="16" customFormat="1" ht="13" hidden="1" x14ac:dyDescent="0.3">
      <c r="E599" s="138">
        <v>36229</v>
      </c>
      <c r="F599" s="16">
        <v>69</v>
      </c>
      <c r="G599" s="16">
        <v>1999</v>
      </c>
      <c r="H599" s="139">
        <f t="shared" si="42"/>
        <v>0</v>
      </c>
      <c r="I599" s="140">
        <v>5.8032258064516125</v>
      </c>
      <c r="J599" s="141">
        <f t="shared" si="43"/>
        <v>1</v>
      </c>
      <c r="K599" s="81">
        <f t="shared" si="44"/>
        <v>14.196774193548388</v>
      </c>
      <c r="L599" s="142">
        <v>10</v>
      </c>
      <c r="M599" s="140"/>
      <c r="N599" s="141">
        <f t="shared" si="45"/>
        <v>1</v>
      </c>
      <c r="O599" s="141"/>
      <c r="P599" s="141"/>
      <c r="Q599" s="81">
        <f t="shared" si="46"/>
        <v>10</v>
      </c>
    </row>
    <row r="600" spans="5:17" s="16" customFormat="1" ht="13" hidden="1" x14ac:dyDescent="0.3">
      <c r="E600" s="138">
        <v>36230</v>
      </c>
      <c r="F600" s="16">
        <v>70</v>
      </c>
      <c r="G600" s="16">
        <v>1999</v>
      </c>
      <c r="H600" s="139">
        <f t="shared" si="42"/>
        <v>0</v>
      </c>
      <c r="I600" s="140">
        <v>5.9193548387096762</v>
      </c>
      <c r="J600" s="141">
        <f t="shared" si="43"/>
        <v>1</v>
      </c>
      <c r="K600" s="81">
        <f t="shared" si="44"/>
        <v>14.080645161290324</v>
      </c>
      <c r="L600" s="142">
        <v>7.2</v>
      </c>
      <c r="M600" s="140"/>
      <c r="N600" s="141">
        <f t="shared" si="45"/>
        <v>1</v>
      </c>
      <c r="O600" s="141"/>
      <c r="P600" s="141"/>
      <c r="Q600" s="81">
        <f t="shared" si="46"/>
        <v>12.8</v>
      </c>
    </row>
    <row r="601" spans="5:17" s="16" customFormat="1" ht="13" hidden="1" x14ac:dyDescent="0.3">
      <c r="E601" s="138">
        <v>36231</v>
      </c>
      <c r="F601" s="16">
        <v>71</v>
      </c>
      <c r="G601" s="16">
        <v>1999</v>
      </c>
      <c r="H601" s="139">
        <f t="shared" si="42"/>
        <v>0</v>
      </c>
      <c r="I601" s="140">
        <v>6.0354838709677416</v>
      </c>
      <c r="J601" s="141">
        <f t="shared" si="43"/>
        <v>1</v>
      </c>
      <c r="K601" s="81">
        <f t="shared" si="44"/>
        <v>13.964516129032258</v>
      </c>
      <c r="L601" s="142">
        <v>7.9</v>
      </c>
      <c r="M601" s="140"/>
      <c r="N601" s="141">
        <f t="shared" si="45"/>
        <v>1</v>
      </c>
      <c r="O601" s="141"/>
      <c r="P601" s="141"/>
      <c r="Q601" s="81">
        <f t="shared" si="46"/>
        <v>12.1</v>
      </c>
    </row>
    <row r="602" spans="5:17" s="16" customFormat="1" ht="13" hidden="1" x14ac:dyDescent="0.3">
      <c r="E602" s="138">
        <v>36232</v>
      </c>
      <c r="F602" s="16">
        <v>72</v>
      </c>
      <c r="G602" s="16">
        <v>1999</v>
      </c>
      <c r="H602" s="139">
        <f t="shared" si="42"/>
        <v>0</v>
      </c>
      <c r="I602" s="140">
        <v>6.1516129032258053</v>
      </c>
      <c r="J602" s="141">
        <f t="shared" si="43"/>
        <v>1</v>
      </c>
      <c r="K602" s="81">
        <f t="shared" si="44"/>
        <v>13.848387096774195</v>
      </c>
      <c r="L602" s="142">
        <v>8.6</v>
      </c>
      <c r="M602" s="140"/>
      <c r="N602" s="141">
        <f t="shared" si="45"/>
        <v>1</v>
      </c>
      <c r="O602" s="141"/>
      <c r="P602" s="141"/>
      <c r="Q602" s="81">
        <f t="shared" si="46"/>
        <v>11.4</v>
      </c>
    </row>
    <row r="603" spans="5:17" s="16" customFormat="1" ht="13" hidden="1" x14ac:dyDescent="0.3">
      <c r="E603" s="138">
        <v>36233</v>
      </c>
      <c r="F603" s="16">
        <v>73</v>
      </c>
      <c r="G603" s="16">
        <v>1999</v>
      </c>
      <c r="H603" s="139">
        <f t="shared" si="42"/>
        <v>0</v>
      </c>
      <c r="I603" s="140">
        <v>6.2677419354838708</v>
      </c>
      <c r="J603" s="141">
        <f t="shared" si="43"/>
        <v>1</v>
      </c>
      <c r="K603" s="81">
        <f t="shared" si="44"/>
        <v>13.732258064516129</v>
      </c>
      <c r="L603" s="142">
        <v>9.6999999999999993</v>
      </c>
      <c r="M603" s="140"/>
      <c r="N603" s="141">
        <f t="shared" si="45"/>
        <v>1</v>
      </c>
      <c r="O603" s="141"/>
      <c r="P603" s="141"/>
      <c r="Q603" s="81">
        <f t="shared" si="46"/>
        <v>10.3</v>
      </c>
    </row>
    <row r="604" spans="5:17" s="16" customFormat="1" ht="13" hidden="1" x14ac:dyDescent="0.3">
      <c r="E604" s="138">
        <v>36234</v>
      </c>
      <c r="F604" s="16">
        <v>74</v>
      </c>
      <c r="G604" s="16">
        <v>1999</v>
      </c>
      <c r="H604" s="139">
        <f t="shared" si="42"/>
        <v>0</v>
      </c>
      <c r="I604" s="140">
        <v>6.3838709677419345</v>
      </c>
      <c r="J604" s="141">
        <f t="shared" si="43"/>
        <v>1</v>
      </c>
      <c r="K604" s="81">
        <f t="shared" si="44"/>
        <v>13.616129032258065</v>
      </c>
      <c r="L604" s="142">
        <v>9.3000000000000007</v>
      </c>
      <c r="M604" s="140"/>
      <c r="N604" s="141">
        <f t="shared" si="45"/>
        <v>1</v>
      </c>
      <c r="O604" s="141"/>
      <c r="P604" s="141"/>
      <c r="Q604" s="81">
        <f t="shared" si="46"/>
        <v>10.7</v>
      </c>
    </row>
    <row r="605" spans="5:17" s="16" customFormat="1" ht="13" hidden="1" x14ac:dyDescent="0.3">
      <c r="E605" s="138">
        <v>36235</v>
      </c>
      <c r="F605" s="16">
        <v>75</v>
      </c>
      <c r="G605" s="16">
        <v>1999</v>
      </c>
      <c r="H605" s="139">
        <f t="shared" si="42"/>
        <v>0</v>
      </c>
      <c r="I605" s="140">
        <v>6.5</v>
      </c>
      <c r="J605" s="141">
        <f t="shared" si="43"/>
        <v>1</v>
      </c>
      <c r="K605" s="81">
        <f t="shared" si="44"/>
        <v>13.5</v>
      </c>
      <c r="L605" s="142">
        <v>8.6999999999999993</v>
      </c>
      <c r="M605" s="140"/>
      <c r="N605" s="141">
        <f t="shared" si="45"/>
        <v>1</v>
      </c>
      <c r="O605" s="141"/>
      <c r="P605" s="141"/>
      <c r="Q605" s="81">
        <f t="shared" si="46"/>
        <v>11.3</v>
      </c>
    </row>
    <row r="606" spans="5:17" s="16" customFormat="1" ht="13" hidden="1" x14ac:dyDescent="0.3">
      <c r="E606" s="138">
        <v>36236</v>
      </c>
      <c r="F606" s="16">
        <v>76</v>
      </c>
      <c r="G606" s="16">
        <v>1999</v>
      </c>
      <c r="H606" s="139">
        <f t="shared" si="42"/>
        <v>0</v>
      </c>
      <c r="I606" s="140">
        <v>6.5966666666666667</v>
      </c>
      <c r="J606" s="141">
        <f t="shared" si="43"/>
        <v>1</v>
      </c>
      <c r="K606" s="81">
        <f t="shared" si="44"/>
        <v>13.403333333333332</v>
      </c>
      <c r="L606" s="142">
        <v>7.1</v>
      </c>
      <c r="M606" s="140"/>
      <c r="N606" s="141">
        <f t="shared" si="45"/>
        <v>1</v>
      </c>
      <c r="O606" s="141"/>
      <c r="P606" s="141"/>
      <c r="Q606" s="81">
        <f t="shared" si="46"/>
        <v>12.9</v>
      </c>
    </row>
    <row r="607" spans="5:17" s="16" customFormat="1" ht="13" hidden="1" x14ac:dyDescent="0.3">
      <c r="E607" s="138">
        <v>36237</v>
      </c>
      <c r="F607" s="16">
        <v>77</v>
      </c>
      <c r="G607" s="16">
        <v>1999</v>
      </c>
      <c r="H607" s="139">
        <f t="shared" si="42"/>
        <v>0</v>
      </c>
      <c r="I607" s="140">
        <v>6.6933333333333334</v>
      </c>
      <c r="J607" s="141">
        <f t="shared" si="43"/>
        <v>1</v>
      </c>
      <c r="K607" s="81">
        <f t="shared" si="44"/>
        <v>13.306666666666667</v>
      </c>
      <c r="L607" s="142">
        <v>6.1</v>
      </c>
      <c r="M607" s="140"/>
      <c r="N607" s="141">
        <f t="shared" si="45"/>
        <v>1</v>
      </c>
      <c r="O607" s="141"/>
      <c r="P607" s="141"/>
      <c r="Q607" s="81">
        <f t="shared" si="46"/>
        <v>13.9</v>
      </c>
    </row>
    <row r="608" spans="5:17" s="16" customFormat="1" ht="13" hidden="1" x14ac:dyDescent="0.3">
      <c r="E608" s="138">
        <v>36238</v>
      </c>
      <c r="F608" s="16">
        <v>78</v>
      </c>
      <c r="G608" s="16">
        <v>1999</v>
      </c>
      <c r="H608" s="139">
        <f t="shared" si="42"/>
        <v>0</v>
      </c>
      <c r="I608" s="140">
        <v>6.79</v>
      </c>
      <c r="J608" s="141">
        <f t="shared" si="43"/>
        <v>1</v>
      </c>
      <c r="K608" s="81">
        <f t="shared" si="44"/>
        <v>13.21</v>
      </c>
      <c r="L608" s="142">
        <v>5</v>
      </c>
      <c r="M608" s="140"/>
      <c r="N608" s="141">
        <f t="shared" si="45"/>
        <v>1</v>
      </c>
      <c r="O608" s="141"/>
      <c r="P608" s="141"/>
      <c r="Q608" s="81">
        <f t="shared" si="46"/>
        <v>15</v>
      </c>
    </row>
    <row r="609" spans="5:17" s="16" customFormat="1" ht="13" hidden="1" x14ac:dyDescent="0.3">
      <c r="E609" s="138">
        <v>36239</v>
      </c>
      <c r="F609" s="16">
        <v>79</v>
      </c>
      <c r="G609" s="16">
        <v>1999</v>
      </c>
      <c r="H609" s="139">
        <f t="shared" si="42"/>
        <v>0</v>
      </c>
      <c r="I609" s="140">
        <v>6.8866666666666667</v>
      </c>
      <c r="J609" s="141">
        <f t="shared" si="43"/>
        <v>1</v>
      </c>
      <c r="K609" s="81">
        <f t="shared" si="44"/>
        <v>13.113333333333333</v>
      </c>
      <c r="L609" s="142">
        <v>4.2</v>
      </c>
      <c r="M609" s="140"/>
      <c r="N609" s="141">
        <f t="shared" si="45"/>
        <v>1</v>
      </c>
      <c r="O609" s="141"/>
      <c r="P609" s="141"/>
      <c r="Q609" s="81">
        <f t="shared" si="46"/>
        <v>15.8</v>
      </c>
    </row>
    <row r="610" spans="5:17" s="16" customFormat="1" ht="13" hidden="1" x14ac:dyDescent="0.3">
      <c r="E610" s="138">
        <v>36240</v>
      </c>
      <c r="F610" s="16">
        <v>80</v>
      </c>
      <c r="G610" s="16">
        <v>1999</v>
      </c>
      <c r="H610" s="139">
        <f t="shared" si="42"/>
        <v>0</v>
      </c>
      <c r="I610" s="140">
        <v>6.9833333333333334</v>
      </c>
      <c r="J610" s="141">
        <f t="shared" si="43"/>
        <v>1</v>
      </c>
      <c r="K610" s="81">
        <f t="shared" si="44"/>
        <v>13.016666666666666</v>
      </c>
      <c r="L610" s="142">
        <v>5.7</v>
      </c>
      <c r="M610" s="140"/>
      <c r="N610" s="141">
        <f t="shared" si="45"/>
        <v>1</v>
      </c>
      <c r="O610" s="141"/>
      <c r="P610" s="141"/>
      <c r="Q610" s="81">
        <f t="shared" si="46"/>
        <v>14.3</v>
      </c>
    </row>
    <row r="611" spans="5:17" s="16" customFormat="1" ht="13" hidden="1" x14ac:dyDescent="0.3">
      <c r="E611" s="138">
        <v>36241</v>
      </c>
      <c r="F611" s="16">
        <v>81</v>
      </c>
      <c r="G611" s="16">
        <v>1999</v>
      </c>
      <c r="H611" s="139">
        <f t="shared" si="42"/>
        <v>0</v>
      </c>
      <c r="I611" s="140">
        <v>7.08</v>
      </c>
      <c r="J611" s="141">
        <f t="shared" si="43"/>
        <v>1</v>
      </c>
      <c r="K611" s="81">
        <f t="shared" si="44"/>
        <v>12.92</v>
      </c>
      <c r="L611" s="142">
        <v>5.3</v>
      </c>
      <c r="M611" s="140"/>
      <c r="N611" s="141">
        <f t="shared" si="45"/>
        <v>1</v>
      </c>
      <c r="O611" s="141"/>
      <c r="P611" s="141"/>
      <c r="Q611" s="81">
        <f t="shared" si="46"/>
        <v>14.7</v>
      </c>
    </row>
    <row r="612" spans="5:17" s="16" customFormat="1" ht="13" hidden="1" x14ac:dyDescent="0.3">
      <c r="E612" s="138">
        <v>36242</v>
      </c>
      <c r="F612" s="16">
        <v>82</v>
      </c>
      <c r="G612" s="16">
        <v>1999</v>
      </c>
      <c r="H612" s="139">
        <f t="shared" si="42"/>
        <v>0</v>
      </c>
      <c r="I612" s="140">
        <v>7.1766666666666667</v>
      </c>
      <c r="J612" s="141">
        <f t="shared" si="43"/>
        <v>1</v>
      </c>
      <c r="K612" s="81">
        <f t="shared" si="44"/>
        <v>12.823333333333334</v>
      </c>
      <c r="L612" s="142">
        <v>5.7</v>
      </c>
      <c r="M612" s="140"/>
      <c r="N612" s="141">
        <f t="shared" si="45"/>
        <v>1</v>
      </c>
      <c r="O612" s="141"/>
      <c r="P612" s="141"/>
      <c r="Q612" s="81">
        <f t="shared" si="46"/>
        <v>14.3</v>
      </c>
    </row>
    <row r="613" spans="5:17" s="16" customFormat="1" ht="13" hidden="1" x14ac:dyDescent="0.3">
      <c r="E613" s="138">
        <v>36243</v>
      </c>
      <c r="F613" s="16">
        <v>83</v>
      </c>
      <c r="G613" s="16">
        <v>1999</v>
      </c>
      <c r="H613" s="139">
        <f t="shared" si="42"/>
        <v>0</v>
      </c>
      <c r="I613" s="140">
        <v>7.2733333333333325</v>
      </c>
      <c r="J613" s="141">
        <f t="shared" si="43"/>
        <v>1</v>
      </c>
      <c r="K613" s="81">
        <f t="shared" si="44"/>
        <v>12.726666666666667</v>
      </c>
      <c r="L613" s="142">
        <v>6.6</v>
      </c>
      <c r="M613" s="140"/>
      <c r="N613" s="141">
        <f t="shared" si="45"/>
        <v>1</v>
      </c>
      <c r="O613" s="141"/>
      <c r="P613" s="141"/>
      <c r="Q613" s="81">
        <f t="shared" si="46"/>
        <v>13.4</v>
      </c>
    </row>
    <row r="614" spans="5:17" s="16" customFormat="1" ht="13" hidden="1" x14ac:dyDescent="0.3">
      <c r="E614" s="138">
        <v>36244</v>
      </c>
      <c r="F614" s="16">
        <v>84</v>
      </c>
      <c r="G614" s="16">
        <v>1999</v>
      </c>
      <c r="H614" s="139">
        <f t="shared" ref="H614:H677" si="47">IF(AND(E614&gt;=$D$64,E614&lt;=$D$65),1,0)</f>
        <v>0</v>
      </c>
      <c r="I614" s="140">
        <v>7.37</v>
      </c>
      <c r="J614" s="141">
        <f t="shared" ref="J614:J677" si="48">IF(I614&lt;=$E$117,1,0)</f>
        <v>1</v>
      </c>
      <c r="K614" s="81">
        <f t="shared" ref="K614:K677" si="49">J614*($E$116-I614)</f>
        <v>12.629999999999999</v>
      </c>
      <c r="L614" s="142">
        <v>8.8000000000000007</v>
      </c>
      <c r="M614" s="140"/>
      <c r="N614" s="141">
        <f t="shared" ref="N614:N677" si="50">IF(L614&lt;=$E$117,1,0)</f>
        <v>1</v>
      </c>
      <c r="O614" s="141"/>
      <c r="P614" s="141"/>
      <c r="Q614" s="81">
        <f t="shared" ref="Q614:Q677" si="51">N614*($E$116-L614)</f>
        <v>11.2</v>
      </c>
    </row>
    <row r="615" spans="5:17" s="16" customFormat="1" ht="13" hidden="1" x14ac:dyDescent="0.3">
      <c r="E615" s="138">
        <v>36245</v>
      </c>
      <c r="F615" s="16">
        <v>85</v>
      </c>
      <c r="G615" s="16">
        <v>1999</v>
      </c>
      <c r="H615" s="139">
        <f t="shared" si="47"/>
        <v>0</v>
      </c>
      <c r="I615" s="140">
        <v>7.4666666666666677</v>
      </c>
      <c r="J615" s="141">
        <f t="shared" si="48"/>
        <v>1</v>
      </c>
      <c r="K615" s="81">
        <f t="shared" si="49"/>
        <v>12.533333333333331</v>
      </c>
      <c r="L615" s="142">
        <v>9</v>
      </c>
      <c r="M615" s="140"/>
      <c r="N615" s="141">
        <f t="shared" si="50"/>
        <v>1</v>
      </c>
      <c r="O615" s="141"/>
      <c r="P615" s="141"/>
      <c r="Q615" s="81">
        <f t="shared" si="51"/>
        <v>11</v>
      </c>
    </row>
    <row r="616" spans="5:17" s="16" customFormat="1" ht="13" hidden="1" x14ac:dyDescent="0.3">
      <c r="E616" s="138">
        <v>36246</v>
      </c>
      <c r="F616" s="16">
        <v>86</v>
      </c>
      <c r="G616" s="16">
        <v>1999</v>
      </c>
      <c r="H616" s="139">
        <f t="shared" si="47"/>
        <v>0</v>
      </c>
      <c r="I616" s="140">
        <v>7.5633333333333335</v>
      </c>
      <c r="J616" s="141">
        <f t="shared" si="48"/>
        <v>1</v>
      </c>
      <c r="K616" s="81">
        <f t="shared" si="49"/>
        <v>12.436666666666667</v>
      </c>
      <c r="L616" s="142">
        <v>4.9000000000000004</v>
      </c>
      <c r="M616" s="140"/>
      <c r="N616" s="141">
        <f t="shared" si="50"/>
        <v>1</v>
      </c>
      <c r="O616" s="141"/>
      <c r="P616" s="141"/>
      <c r="Q616" s="81">
        <f t="shared" si="51"/>
        <v>15.1</v>
      </c>
    </row>
    <row r="617" spans="5:17" s="16" customFormat="1" ht="13" hidden="1" x14ac:dyDescent="0.3">
      <c r="E617" s="138">
        <v>36247</v>
      </c>
      <c r="F617" s="16">
        <v>87</v>
      </c>
      <c r="G617" s="16">
        <v>1999</v>
      </c>
      <c r="H617" s="139">
        <f t="shared" si="47"/>
        <v>0</v>
      </c>
      <c r="I617" s="140">
        <v>7.66</v>
      </c>
      <c r="J617" s="141">
        <f t="shared" si="48"/>
        <v>1</v>
      </c>
      <c r="K617" s="81">
        <f t="shared" si="49"/>
        <v>12.34</v>
      </c>
      <c r="L617" s="142">
        <v>4.7</v>
      </c>
      <c r="M617" s="140"/>
      <c r="N617" s="141">
        <f t="shared" si="50"/>
        <v>1</v>
      </c>
      <c r="O617" s="141"/>
      <c r="P617" s="141"/>
      <c r="Q617" s="81">
        <f t="shared" si="51"/>
        <v>15.3</v>
      </c>
    </row>
    <row r="618" spans="5:17" s="16" customFormat="1" ht="13" hidden="1" x14ac:dyDescent="0.3">
      <c r="E618" s="138">
        <v>36248</v>
      </c>
      <c r="F618" s="16">
        <v>88</v>
      </c>
      <c r="G618" s="16">
        <v>1999</v>
      </c>
      <c r="H618" s="139">
        <f t="shared" si="47"/>
        <v>0</v>
      </c>
      <c r="I618" s="140">
        <v>7.7566666666666668</v>
      </c>
      <c r="J618" s="141">
        <f t="shared" si="48"/>
        <v>1</v>
      </c>
      <c r="K618" s="81">
        <f t="shared" si="49"/>
        <v>12.243333333333332</v>
      </c>
      <c r="L618" s="142">
        <v>5.2</v>
      </c>
      <c r="M618" s="140"/>
      <c r="N618" s="141">
        <f t="shared" si="50"/>
        <v>1</v>
      </c>
      <c r="O618" s="141"/>
      <c r="P618" s="141"/>
      <c r="Q618" s="81">
        <f t="shared" si="51"/>
        <v>14.8</v>
      </c>
    </row>
    <row r="619" spans="5:17" s="16" customFormat="1" ht="13" hidden="1" x14ac:dyDescent="0.3">
      <c r="E619" s="138">
        <v>36249</v>
      </c>
      <c r="F619" s="16">
        <v>89</v>
      </c>
      <c r="G619" s="16">
        <v>1999</v>
      </c>
      <c r="H619" s="139">
        <f t="shared" si="47"/>
        <v>0</v>
      </c>
      <c r="I619" s="140">
        <v>7.8533333333333344</v>
      </c>
      <c r="J619" s="141">
        <f t="shared" si="48"/>
        <v>1</v>
      </c>
      <c r="K619" s="81">
        <f t="shared" si="49"/>
        <v>12.146666666666665</v>
      </c>
      <c r="L619" s="142">
        <v>6.8</v>
      </c>
      <c r="M619" s="140"/>
      <c r="N619" s="141">
        <f t="shared" si="50"/>
        <v>1</v>
      </c>
      <c r="O619" s="141"/>
      <c r="P619" s="141"/>
      <c r="Q619" s="81">
        <f t="shared" si="51"/>
        <v>13.2</v>
      </c>
    </row>
    <row r="620" spans="5:17" s="16" customFormat="1" ht="13" hidden="1" x14ac:dyDescent="0.3">
      <c r="E620" s="138">
        <v>36250</v>
      </c>
      <c r="F620" s="16">
        <v>90</v>
      </c>
      <c r="G620" s="16">
        <v>1999</v>
      </c>
      <c r="H620" s="139">
        <f t="shared" si="47"/>
        <v>0</v>
      </c>
      <c r="I620" s="140">
        <v>7.95</v>
      </c>
      <c r="J620" s="141">
        <f t="shared" si="48"/>
        <v>1</v>
      </c>
      <c r="K620" s="81">
        <f t="shared" si="49"/>
        <v>12.05</v>
      </c>
      <c r="L620" s="142">
        <v>8.1</v>
      </c>
      <c r="M620" s="140"/>
      <c r="N620" s="141">
        <f t="shared" si="50"/>
        <v>1</v>
      </c>
      <c r="O620" s="141"/>
      <c r="P620" s="141"/>
      <c r="Q620" s="81">
        <f t="shared" si="51"/>
        <v>11.9</v>
      </c>
    </row>
    <row r="621" spans="5:17" s="16" customFormat="1" ht="13" hidden="1" x14ac:dyDescent="0.3">
      <c r="E621" s="138">
        <v>36251</v>
      </c>
      <c r="F621" s="16">
        <v>91</v>
      </c>
      <c r="G621" s="16">
        <v>1999</v>
      </c>
      <c r="H621" s="139">
        <f t="shared" si="47"/>
        <v>0</v>
      </c>
      <c r="I621" s="140">
        <v>8.0466666666666669</v>
      </c>
      <c r="J621" s="141">
        <f t="shared" si="48"/>
        <v>1</v>
      </c>
      <c r="K621" s="81">
        <f t="shared" si="49"/>
        <v>11.953333333333333</v>
      </c>
      <c r="L621" s="142">
        <v>9.8000000000000007</v>
      </c>
      <c r="M621" s="140"/>
      <c r="N621" s="141">
        <f t="shared" si="50"/>
        <v>1</v>
      </c>
      <c r="O621" s="141"/>
      <c r="P621" s="141"/>
      <c r="Q621" s="81">
        <f t="shared" si="51"/>
        <v>10.199999999999999</v>
      </c>
    </row>
    <row r="622" spans="5:17" s="16" customFormat="1" ht="13" hidden="1" x14ac:dyDescent="0.3">
      <c r="E622" s="138">
        <v>36252</v>
      </c>
      <c r="F622" s="16">
        <v>92</v>
      </c>
      <c r="G622" s="16">
        <v>1999</v>
      </c>
      <c r="H622" s="139">
        <f t="shared" si="47"/>
        <v>0</v>
      </c>
      <c r="I622" s="140">
        <v>8.1433333333333344</v>
      </c>
      <c r="J622" s="141">
        <f t="shared" si="48"/>
        <v>1</v>
      </c>
      <c r="K622" s="81">
        <f t="shared" si="49"/>
        <v>11.856666666666666</v>
      </c>
      <c r="L622" s="142">
        <v>10.9</v>
      </c>
      <c r="M622" s="140"/>
      <c r="N622" s="141">
        <f t="shared" si="50"/>
        <v>1</v>
      </c>
      <c r="O622" s="141"/>
      <c r="P622" s="141"/>
      <c r="Q622" s="81">
        <f t="shared" si="51"/>
        <v>9.1</v>
      </c>
    </row>
    <row r="623" spans="5:17" s="16" customFormat="1" ht="13" hidden="1" x14ac:dyDescent="0.3">
      <c r="E623" s="138">
        <v>36253</v>
      </c>
      <c r="F623" s="16">
        <v>93</v>
      </c>
      <c r="G623" s="16">
        <v>1999</v>
      </c>
      <c r="H623" s="139">
        <f t="shared" si="47"/>
        <v>0</v>
      </c>
      <c r="I623" s="140">
        <v>8.24</v>
      </c>
      <c r="J623" s="141">
        <f t="shared" si="48"/>
        <v>1</v>
      </c>
      <c r="K623" s="81">
        <f t="shared" si="49"/>
        <v>11.76</v>
      </c>
      <c r="L623" s="142">
        <v>10.8</v>
      </c>
      <c r="M623" s="140"/>
      <c r="N623" s="141">
        <f t="shared" si="50"/>
        <v>1</v>
      </c>
      <c r="O623" s="141"/>
      <c r="P623" s="141"/>
      <c r="Q623" s="81">
        <f t="shared" si="51"/>
        <v>9.1999999999999993</v>
      </c>
    </row>
    <row r="624" spans="5:17" s="16" customFormat="1" ht="13" hidden="1" x14ac:dyDescent="0.3">
      <c r="E624" s="138">
        <v>36254</v>
      </c>
      <c r="F624" s="16">
        <v>94</v>
      </c>
      <c r="G624" s="16">
        <v>1999</v>
      </c>
      <c r="H624" s="139">
        <f t="shared" si="47"/>
        <v>0</v>
      </c>
      <c r="I624" s="140">
        <v>8.336666666666666</v>
      </c>
      <c r="J624" s="141">
        <f t="shared" si="48"/>
        <v>1</v>
      </c>
      <c r="K624" s="81">
        <f t="shared" si="49"/>
        <v>11.663333333333334</v>
      </c>
      <c r="L624" s="142">
        <v>12.1</v>
      </c>
      <c r="M624" s="140"/>
      <c r="N624" s="141">
        <f t="shared" si="50"/>
        <v>1</v>
      </c>
      <c r="O624" s="141"/>
      <c r="P624" s="141"/>
      <c r="Q624" s="81">
        <f t="shared" si="51"/>
        <v>7.9</v>
      </c>
    </row>
    <row r="625" spans="5:17" s="16" customFormat="1" ht="13" hidden="1" x14ac:dyDescent="0.3">
      <c r="E625" s="138">
        <v>36255</v>
      </c>
      <c r="F625" s="16">
        <v>95</v>
      </c>
      <c r="G625" s="16">
        <v>1999</v>
      </c>
      <c r="H625" s="139">
        <f t="shared" si="47"/>
        <v>0</v>
      </c>
      <c r="I625" s="140">
        <v>8.4333333333333336</v>
      </c>
      <c r="J625" s="141">
        <f t="shared" si="48"/>
        <v>1</v>
      </c>
      <c r="K625" s="81">
        <f t="shared" si="49"/>
        <v>11.566666666666666</v>
      </c>
      <c r="L625" s="142">
        <v>10.9</v>
      </c>
      <c r="M625" s="140"/>
      <c r="N625" s="141">
        <f t="shared" si="50"/>
        <v>1</v>
      </c>
      <c r="O625" s="141"/>
      <c r="P625" s="141"/>
      <c r="Q625" s="81">
        <f t="shared" si="51"/>
        <v>9.1</v>
      </c>
    </row>
    <row r="626" spans="5:17" s="16" customFormat="1" ht="13" hidden="1" x14ac:dyDescent="0.3">
      <c r="E626" s="138">
        <v>36256</v>
      </c>
      <c r="F626" s="16">
        <v>96</v>
      </c>
      <c r="G626" s="16">
        <v>1999</v>
      </c>
      <c r="H626" s="139">
        <f t="shared" si="47"/>
        <v>0</v>
      </c>
      <c r="I626" s="140">
        <v>8.5299999999999994</v>
      </c>
      <c r="J626" s="141">
        <f t="shared" si="48"/>
        <v>1</v>
      </c>
      <c r="K626" s="81">
        <f t="shared" si="49"/>
        <v>11.47</v>
      </c>
      <c r="L626" s="142">
        <v>13.4</v>
      </c>
      <c r="M626" s="140"/>
      <c r="N626" s="141">
        <f t="shared" si="50"/>
        <v>1</v>
      </c>
      <c r="O626" s="141"/>
      <c r="P626" s="141"/>
      <c r="Q626" s="81">
        <f t="shared" si="51"/>
        <v>6.6</v>
      </c>
    </row>
    <row r="627" spans="5:17" s="16" customFormat="1" ht="13" hidden="1" x14ac:dyDescent="0.3">
      <c r="E627" s="138">
        <v>36257</v>
      </c>
      <c r="F627" s="16">
        <v>97</v>
      </c>
      <c r="G627" s="16">
        <v>1999</v>
      </c>
      <c r="H627" s="139">
        <f t="shared" si="47"/>
        <v>0</v>
      </c>
      <c r="I627" s="140">
        <v>8.6266666666666687</v>
      </c>
      <c r="J627" s="141">
        <f t="shared" si="48"/>
        <v>1</v>
      </c>
      <c r="K627" s="81">
        <f t="shared" si="49"/>
        <v>11.373333333333331</v>
      </c>
      <c r="L627" s="142">
        <v>9.3000000000000007</v>
      </c>
      <c r="M627" s="140"/>
      <c r="N627" s="141">
        <f t="shared" si="50"/>
        <v>1</v>
      </c>
      <c r="O627" s="141"/>
      <c r="P627" s="141"/>
      <c r="Q627" s="81">
        <f t="shared" si="51"/>
        <v>10.7</v>
      </c>
    </row>
    <row r="628" spans="5:17" s="16" customFormat="1" ht="13" hidden="1" x14ac:dyDescent="0.3">
      <c r="E628" s="138">
        <v>36258</v>
      </c>
      <c r="F628" s="16">
        <v>98</v>
      </c>
      <c r="G628" s="16">
        <v>1999</v>
      </c>
      <c r="H628" s="139">
        <f t="shared" si="47"/>
        <v>0</v>
      </c>
      <c r="I628" s="140">
        <v>8.7233333333333327</v>
      </c>
      <c r="J628" s="141">
        <f t="shared" si="48"/>
        <v>1</v>
      </c>
      <c r="K628" s="81">
        <f t="shared" si="49"/>
        <v>11.276666666666667</v>
      </c>
      <c r="L628" s="142">
        <v>8.5</v>
      </c>
      <c r="M628" s="140"/>
      <c r="N628" s="141">
        <f t="shared" si="50"/>
        <v>1</v>
      </c>
      <c r="O628" s="141"/>
      <c r="P628" s="141"/>
      <c r="Q628" s="81">
        <f t="shared" si="51"/>
        <v>11.5</v>
      </c>
    </row>
    <row r="629" spans="5:17" s="16" customFormat="1" ht="13" hidden="1" x14ac:dyDescent="0.3">
      <c r="E629" s="138">
        <v>36259</v>
      </c>
      <c r="F629" s="16">
        <v>99</v>
      </c>
      <c r="G629" s="16">
        <v>1999</v>
      </c>
      <c r="H629" s="139">
        <f t="shared" si="47"/>
        <v>0</v>
      </c>
      <c r="I629" s="140">
        <v>8.82</v>
      </c>
      <c r="J629" s="141">
        <f t="shared" si="48"/>
        <v>1</v>
      </c>
      <c r="K629" s="81">
        <f t="shared" si="49"/>
        <v>11.18</v>
      </c>
      <c r="L629" s="142">
        <v>9.1</v>
      </c>
      <c r="M629" s="140"/>
      <c r="N629" s="141">
        <f t="shared" si="50"/>
        <v>1</v>
      </c>
      <c r="O629" s="141"/>
      <c r="P629" s="141"/>
      <c r="Q629" s="81">
        <f t="shared" si="51"/>
        <v>10.9</v>
      </c>
    </row>
    <row r="630" spans="5:17" s="16" customFormat="1" ht="13" hidden="1" x14ac:dyDescent="0.3">
      <c r="E630" s="138">
        <v>36260</v>
      </c>
      <c r="F630" s="16">
        <v>100</v>
      </c>
      <c r="G630" s="16">
        <v>1999</v>
      </c>
      <c r="H630" s="139">
        <f t="shared" si="47"/>
        <v>0</v>
      </c>
      <c r="I630" s="140">
        <v>8.9166666666666679</v>
      </c>
      <c r="J630" s="141">
        <f t="shared" si="48"/>
        <v>1</v>
      </c>
      <c r="K630" s="81">
        <f t="shared" si="49"/>
        <v>11.083333333333332</v>
      </c>
      <c r="L630" s="142">
        <v>9.3000000000000007</v>
      </c>
      <c r="M630" s="140"/>
      <c r="N630" s="141">
        <f t="shared" si="50"/>
        <v>1</v>
      </c>
      <c r="O630" s="141"/>
      <c r="P630" s="141"/>
      <c r="Q630" s="81">
        <f t="shared" si="51"/>
        <v>10.7</v>
      </c>
    </row>
    <row r="631" spans="5:17" s="16" customFormat="1" ht="13" hidden="1" x14ac:dyDescent="0.3">
      <c r="E631" s="138">
        <v>36261</v>
      </c>
      <c r="F631" s="16">
        <v>101</v>
      </c>
      <c r="G631" s="16">
        <v>1999</v>
      </c>
      <c r="H631" s="139">
        <f t="shared" si="47"/>
        <v>0</v>
      </c>
      <c r="I631" s="140">
        <v>9.0133333333333354</v>
      </c>
      <c r="J631" s="141">
        <f t="shared" si="48"/>
        <v>1</v>
      </c>
      <c r="K631" s="81">
        <f t="shared" si="49"/>
        <v>10.986666666666665</v>
      </c>
      <c r="L631" s="142">
        <v>8.5</v>
      </c>
      <c r="M631" s="140"/>
      <c r="N631" s="141">
        <f t="shared" si="50"/>
        <v>1</v>
      </c>
      <c r="O631" s="141"/>
      <c r="P631" s="141"/>
      <c r="Q631" s="81">
        <f t="shared" si="51"/>
        <v>11.5</v>
      </c>
    </row>
    <row r="632" spans="5:17" s="16" customFormat="1" ht="13" hidden="1" x14ac:dyDescent="0.3">
      <c r="E632" s="138">
        <v>36262</v>
      </c>
      <c r="F632" s="16">
        <v>102</v>
      </c>
      <c r="G632" s="16">
        <v>1999</v>
      </c>
      <c r="H632" s="139">
        <f t="shared" si="47"/>
        <v>0</v>
      </c>
      <c r="I632" s="140">
        <v>9.11</v>
      </c>
      <c r="J632" s="141">
        <f t="shared" si="48"/>
        <v>1</v>
      </c>
      <c r="K632" s="81">
        <f t="shared" si="49"/>
        <v>10.89</v>
      </c>
      <c r="L632" s="142">
        <v>5.4</v>
      </c>
      <c r="M632" s="140"/>
      <c r="N632" s="141">
        <f t="shared" si="50"/>
        <v>1</v>
      </c>
      <c r="O632" s="141"/>
      <c r="P632" s="141"/>
      <c r="Q632" s="81">
        <f t="shared" si="51"/>
        <v>14.6</v>
      </c>
    </row>
    <row r="633" spans="5:17" s="16" customFormat="1" ht="13" hidden="1" x14ac:dyDescent="0.3">
      <c r="E633" s="138">
        <v>36263</v>
      </c>
      <c r="F633" s="16">
        <v>103</v>
      </c>
      <c r="G633" s="16">
        <v>1999</v>
      </c>
      <c r="H633" s="139">
        <f t="shared" si="47"/>
        <v>0</v>
      </c>
      <c r="I633" s="140">
        <v>9.206666666666667</v>
      </c>
      <c r="J633" s="141">
        <f t="shared" si="48"/>
        <v>1</v>
      </c>
      <c r="K633" s="81">
        <f t="shared" si="49"/>
        <v>10.793333333333333</v>
      </c>
      <c r="L633" s="142">
        <v>6.3</v>
      </c>
      <c r="M633" s="140"/>
      <c r="N633" s="141">
        <f t="shared" si="50"/>
        <v>1</v>
      </c>
      <c r="O633" s="141"/>
      <c r="P633" s="141"/>
      <c r="Q633" s="81">
        <f t="shared" si="51"/>
        <v>13.7</v>
      </c>
    </row>
    <row r="634" spans="5:17" s="16" customFormat="1" ht="13" hidden="1" x14ac:dyDescent="0.3">
      <c r="E634" s="138">
        <v>36264</v>
      </c>
      <c r="F634" s="16">
        <v>104</v>
      </c>
      <c r="G634" s="16">
        <v>1999</v>
      </c>
      <c r="H634" s="139">
        <f t="shared" si="47"/>
        <v>0</v>
      </c>
      <c r="I634" s="140">
        <v>9.3033333333333346</v>
      </c>
      <c r="J634" s="141">
        <f t="shared" si="48"/>
        <v>1</v>
      </c>
      <c r="K634" s="81">
        <f t="shared" si="49"/>
        <v>10.696666666666665</v>
      </c>
      <c r="L634" s="142">
        <v>8.1</v>
      </c>
      <c r="M634" s="140"/>
      <c r="N634" s="141">
        <f t="shared" si="50"/>
        <v>1</v>
      </c>
      <c r="O634" s="141"/>
      <c r="P634" s="141"/>
      <c r="Q634" s="81">
        <f t="shared" si="51"/>
        <v>11.9</v>
      </c>
    </row>
    <row r="635" spans="5:17" s="16" customFormat="1" ht="13" hidden="1" x14ac:dyDescent="0.3">
      <c r="E635" s="138">
        <v>36265</v>
      </c>
      <c r="F635" s="16">
        <v>105</v>
      </c>
      <c r="G635" s="16">
        <v>1999</v>
      </c>
      <c r="H635" s="139">
        <f t="shared" si="47"/>
        <v>0</v>
      </c>
      <c r="I635" s="140">
        <v>9.4</v>
      </c>
      <c r="J635" s="141">
        <f t="shared" si="48"/>
        <v>1</v>
      </c>
      <c r="K635" s="81">
        <f t="shared" si="49"/>
        <v>10.6</v>
      </c>
      <c r="L635" s="142">
        <v>2.2999999999999998</v>
      </c>
      <c r="M635" s="140"/>
      <c r="N635" s="141">
        <f t="shared" si="50"/>
        <v>1</v>
      </c>
      <c r="O635" s="141"/>
      <c r="P635" s="141"/>
      <c r="Q635" s="81">
        <f t="shared" si="51"/>
        <v>17.7</v>
      </c>
    </row>
    <row r="636" spans="5:17" s="16" customFormat="1" ht="13" hidden="1" x14ac:dyDescent="0.3">
      <c r="E636" s="138">
        <v>36266</v>
      </c>
      <c r="F636" s="16">
        <v>106</v>
      </c>
      <c r="G636" s="16">
        <v>1999</v>
      </c>
      <c r="H636" s="139">
        <f t="shared" si="47"/>
        <v>0</v>
      </c>
      <c r="I636" s="140">
        <v>9.561290322580648</v>
      </c>
      <c r="J636" s="141">
        <f t="shared" si="48"/>
        <v>1</v>
      </c>
      <c r="K636" s="81">
        <f t="shared" si="49"/>
        <v>10.438709677419352</v>
      </c>
      <c r="L636" s="142">
        <v>3.5</v>
      </c>
      <c r="M636" s="140"/>
      <c r="N636" s="141">
        <f t="shared" si="50"/>
        <v>1</v>
      </c>
      <c r="O636" s="141"/>
      <c r="P636" s="141"/>
      <c r="Q636" s="81">
        <f t="shared" si="51"/>
        <v>16.5</v>
      </c>
    </row>
    <row r="637" spans="5:17" s="16" customFormat="1" ht="13" hidden="1" x14ac:dyDescent="0.3">
      <c r="E637" s="138">
        <v>36267</v>
      </c>
      <c r="F637" s="16">
        <v>107</v>
      </c>
      <c r="G637" s="16">
        <v>1999</v>
      </c>
      <c r="H637" s="139">
        <f t="shared" si="47"/>
        <v>0</v>
      </c>
      <c r="I637" s="140">
        <v>9.7225806451612922</v>
      </c>
      <c r="J637" s="141">
        <f t="shared" si="48"/>
        <v>1</v>
      </c>
      <c r="K637" s="81">
        <f t="shared" si="49"/>
        <v>10.277419354838708</v>
      </c>
      <c r="L637" s="142">
        <v>4.9000000000000004</v>
      </c>
      <c r="M637" s="140"/>
      <c r="N637" s="141">
        <f t="shared" si="50"/>
        <v>1</v>
      </c>
      <c r="O637" s="141"/>
      <c r="P637" s="141"/>
      <c r="Q637" s="81">
        <f t="shared" si="51"/>
        <v>15.1</v>
      </c>
    </row>
    <row r="638" spans="5:17" s="16" customFormat="1" ht="13" hidden="1" x14ac:dyDescent="0.3">
      <c r="E638" s="138">
        <v>36268</v>
      </c>
      <c r="F638" s="16">
        <v>108</v>
      </c>
      <c r="G638" s="16">
        <v>1999</v>
      </c>
      <c r="H638" s="139">
        <f t="shared" si="47"/>
        <v>0</v>
      </c>
      <c r="I638" s="140">
        <v>9.8838709677419363</v>
      </c>
      <c r="J638" s="141">
        <f t="shared" si="48"/>
        <v>1</v>
      </c>
      <c r="K638" s="81">
        <f t="shared" si="49"/>
        <v>10.116129032258064</v>
      </c>
      <c r="L638" s="142">
        <v>4.8</v>
      </c>
      <c r="M638" s="140"/>
      <c r="N638" s="141">
        <f t="shared" si="50"/>
        <v>1</v>
      </c>
      <c r="O638" s="141"/>
      <c r="P638" s="141"/>
      <c r="Q638" s="81">
        <f t="shared" si="51"/>
        <v>15.2</v>
      </c>
    </row>
    <row r="639" spans="5:17" s="16" customFormat="1" ht="13" hidden="1" x14ac:dyDescent="0.3">
      <c r="E639" s="138">
        <v>36269</v>
      </c>
      <c r="F639" s="16">
        <v>109</v>
      </c>
      <c r="G639" s="16">
        <v>1999</v>
      </c>
      <c r="H639" s="139">
        <f t="shared" si="47"/>
        <v>0</v>
      </c>
      <c r="I639" s="140">
        <v>10.045161290322584</v>
      </c>
      <c r="J639" s="141">
        <f t="shared" si="48"/>
        <v>1</v>
      </c>
      <c r="K639" s="81">
        <f t="shared" si="49"/>
        <v>9.954838709677416</v>
      </c>
      <c r="L639" s="142">
        <v>6.9</v>
      </c>
      <c r="M639" s="140"/>
      <c r="N639" s="141">
        <f t="shared" si="50"/>
        <v>1</v>
      </c>
      <c r="O639" s="141"/>
      <c r="P639" s="141"/>
      <c r="Q639" s="81">
        <f t="shared" si="51"/>
        <v>13.1</v>
      </c>
    </row>
    <row r="640" spans="5:17" s="16" customFormat="1" ht="13" hidden="1" x14ac:dyDescent="0.3">
      <c r="E640" s="138">
        <v>36270</v>
      </c>
      <c r="F640" s="16">
        <v>110</v>
      </c>
      <c r="G640" s="16">
        <v>1999</v>
      </c>
      <c r="H640" s="139">
        <f t="shared" si="47"/>
        <v>0</v>
      </c>
      <c r="I640" s="140">
        <v>10.206451612903228</v>
      </c>
      <c r="J640" s="141">
        <f t="shared" si="48"/>
        <v>1</v>
      </c>
      <c r="K640" s="81">
        <f t="shared" si="49"/>
        <v>9.7935483870967719</v>
      </c>
      <c r="L640" s="142">
        <v>6.9</v>
      </c>
      <c r="M640" s="140"/>
      <c r="N640" s="141">
        <f t="shared" si="50"/>
        <v>1</v>
      </c>
      <c r="O640" s="141"/>
      <c r="P640" s="141"/>
      <c r="Q640" s="81">
        <f t="shared" si="51"/>
        <v>13.1</v>
      </c>
    </row>
    <row r="641" spans="5:17" s="16" customFormat="1" ht="13" hidden="1" x14ac:dyDescent="0.3">
      <c r="E641" s="138">
        <v>36271</v>
      </c>
      <c r="F641" s="16">
        <v>111</v>
      </c>
      <c r="G641" s="16">
        <v>1999</v>
      </c>
      <c r="H641" s="139">
        <f t="shared" si="47"/>
        <v>0</v>
      </c>
      <c r="I641" s="140">
        <v>10.367741935483872</v>
      </c>
      <c r="J641" s="141">
        <f t="shared" si="48"/>
        <v>1</v>
      </c>
      <c r="K641" s="81">
        <f t="shared" si="49"/>
        <v>9.6322580645161278</v>
      </c>
      <c r="L641" s="142">
        <v>10</v>
      </c>
      <c r="M641" s="140"/>
      <c r="N641" s="141">
        <f t="shared" si="50"/>
        <v>1</v>
      </c>
      <c r="O641" s="141"/>
      <c r="P641" s="141"/>
      <c r="Q641" s="81">
        <f t="shared" si="51"/>
        <v>10</v>
      </c>
    </row>
    <row r="642" spans="5:17" s="16" customFormat="1" ht="13" hidden="1" x14ac:dyDescent="0.3">
      <c r="E642" s="138">
        <v>36272</v>
      </c>
      <c r="F642" s="16">
        <v>112</v>
      </c>
      <c r="G642" s="16">
        <v>1999</v>
      </c>
      <c r="H642" s="139">
        <f t="shared" si="47"/>
        <v>0</v>
      </c>
      <c r="I642" s="140">
        <v>10.529032258064516</v>
      </c>
      <c r="J642" s="141">
        <f t="shared" si="48"/>
        <v>1</v>
      </c>
      <c r="K642" s="81">
        <f t="shared" si="49"/>
        <v>9.4709677419354836</v>
      </c>
      <c r="L642" s="142">
        <v>10.9</v>
      </c>
      <c r="M642" s="140"/>
      <c r="N642" s="141">
        <f t="shared" si="50"/>
        <v>1</v>
      </c>
      <c r="O642" s="141"/>
      <c r="P642" s="141"/>
      <c r="Q642" s="81">
        <f t="shared" si="51"/>
        <v>9.1</v>
      </c>
    </row>
    <row r="643" spans="5:17" s="16" customFormat="1" ht="13" hidden="1" x14ac:dyDescent="0.3">
      <c r="E643" s="138">
        <v>36273</v>
      </c>
      <c r="F643" s="16">
        <v>113</v>
      </c>
      <c r="G643" s="16">
        <v>1999</v>
      </c>
      <c r="H643" s="139">
        <f t="shared" si="47"/>
        <v>0</v>
      </c>
      <c r="I643" s="140">
        <v>10.690322580645164</v>
      </c>
      <c r="J643" s="141">
        <f t="shared" si="48"/>
        <v>1</v>
      </c>
      <c r="K643" s="81">
        <f t="shared" si="49"/>
        <v>9.3096774193548359</v>
      </c>
      <c r="L643" s="142">
        <v>8.6</v>
      </c>
      <c r="M643" s="140"/>
      <c r="N643" s="141">
        <f t="shared" si="50"/>
        <v>1</v>
      </c>
      <c r="O643" s="141"/>
      <c r="P643" s="141"/>
      <c r="Q643" s="81">
        <f t="shared" si="51"/>
        <v>11.4</v>
      </c>
    </row>
    <row r="644" spans="5:17" s="16" customFormat="1" ht="13" hidden="1" x14ac:dyDescent="0.3">
      <c r="E644" s="138">
        <v>36274</v>
      </c>
      <c r="F644" s="16">
        <v>114</v>
      </c>
      <c r="G644" s="16">
        <v>1999</v>
      </c>
      <c r="H644" s="139">
        <f t="shared" si="47"/>
        <v>0</v>
      </c>
      <c r="I644" s="140">
        <v>10.851612903225808</v>
      </c>
      <c r="J644" s="141">
        <f t="shared" si="48"/>
        <v>1</v>
      </c>
      <c r="K644" s="81">
        <f t="shared" si="49"/>
        <v>9.1483870967741918</v>
      </c>
      <c r="L644" s="142">
        <v>8.6999999999999993</v>
      </c>
      <c r="M644" s="140"/>
      <c r="N644" s="141">
        <f t="shared" si="50"/>
        <v>1</v>
      </c>
      <c r="O644" s="141"/>
      <c r="P644" s="141"/>
      <c r="Q644" s="81">
        <f t="shared" si="51"/>
        <v>11.3</v>
      </c>
    </row>
    <row r="645" spans="5:17" s="16" customFormat="1" ht="13" hidden="1" x14ac:dyDescent="0.3">
      <c r="E645" s="138">
        <v>36275</v>
      </c>
      <c r="F645" s="16">
        <v>115</v>
      </c>
      <c r="G645" s="16">
        <v>1999</v>
      </c>
      <c r="H645" s="139">
        <f t="shared" si="47"/>
        <v>0</v>
      </c>
      <c r="I645" s="140">
        <v>11.012903225806452</v>
      </c>
      <c r="J645" s="141">
        <f t="shared" si="48"/>
        <v>1</v>
      </c>
      <c r="K645" s="81">
        <f t="shared" si="49"/>
        <v>8.9870967741935477</v>
      </c>
      <c r="L645" s="142">
        <v>10.5</v>
      </c>
      <c r="M645" s="140"/>
      <c r="N645" s="141">
        <f t="shared" si="50"/>
        <v>1</v>
      </c>
      <c r="O645" s="141"/>
      <c r="P645" s="141"/>
      <c r="Q645" s="81">
        <f t="shared" si="51"/>
        <v>9.5</v>
      </c>
    </row>
    <row r="646" spans="5:17" s="16" customFormat="1" ht="13" hidden="1" x14ac:dyDescent="0.3">
      <c r="E646" s="138">
        <v>36276</v>
      </c>
      <c r="F646" s="16">
        <v>116</v>
      </c>
      <c r="G646" s="16">
        <v>1999</v>
      </c>
      <c r="H646" s="139">
        <f t="shared" si="47"/>
        <v>0</v>
      </c>
      <c r="I646" s="140">
        <v>11.1741935483871</v>
      </c>
      <c r="J646" s="141">
        <f t="shared" si="48"/>
        <v>1</v>
      </c>
      <c r="K646" s="81">
        <f t="shared" si="49"/>
        <v>8.8258064516129</v>
      </c>
      <c r="L646" s="142">
        <v>12.1</v>
      </c>
      <c r="M646" s="140"/>
      <c r="N646" s="141">
        <f t="shared" si="50"/>
        <v>1</v>
      </c>
      <c r="O646" s="141"/>
      <c r="P646" s="141"/>
      <c r="Q646" s="81">
        <f t="shared" si="51"/>
        <v>7.9</v>
      </c>
    </row>
    <row r="647" spans="5:17" s="16" customFormat="1" ht="13" hidden="1" x14ac:dyDescent="0.3">
      <c r="E647" s="138">
        <v>36277</v>
      </c>
      <c r="F647" s="16">
        <v>117</v>
      </c>
      <c r="G647" s="16">
        <v>1999</v>
      </c>
      <c r="H647" s="139">
        <f t="shared" si="47"/>
        <v>0</v>
      </c>
      <c r="I647" s="140">
        <v>11.335483870967744</v>
      </c>
      <c r="J647" s="141">
        <f t="shared" si="48"/>
        <v>1</v>
      </c>
      <c r="K647" s="81">
        <f t="shared" si="49"/>
        <v>8.6645161290322559</v>
      </c>
      <c r="L647" s="142">
        <v>13.5</v>
      </c>
      <c r="M647" s="140"/>
      <c r="N647" s="141">
        <f t="shared" si="50"/>
        <v>1</v>
      </c>
      <c r="O647" s="141"/>
      <c r="P647" s="141"/>
      <c r="Q647" s="81">
        <f t="shared" si="51"/>
        <v>6.5</v>
      </c>
    </row>
    <row r="648" spans="5:17" s="16" customFormat="1" ht="13" hidden="1" x14ac:dyDescent="0.3">
      <c r="E648" s="138">
        <v>36278</v>
      </c>
      <c r="F648" s="16">
        <v>118</v>
      </c>
      <c r="G648" s="16">
        <v>1999</v>
      </c>
      <c r="H648" s="139">
        <f t="shared" si="47"/>
        <v>0</v>
      </c>
      <c r="I648" s="140">
        <v>11.496774193548388</v>
      </c>
      <c r="J648" s="141">
        <f t="shared" si="48"/>
        <v>1</v>
      </c>
      <c r="K648" s="81">
        <f t="shared" si="49"/>
        <v>8.5032258064516117</v>
      </c>
      <c r="L648" s="142">
        <v>11.7</v>
      </c>
      <c r="M648" s="140"/>
      <c r="N648" s="141">
        <f t="shared" si="50"/>
        <v>1</v>
      </c>
      <c r="O648" s="141"/>
      <c r="P648" s="141"/>
      <c r="Q648" s="81">
        <f t="shared" si="51"/>
        <v>8.3000000000000007</v>
      </c>
    </row>
    <row r="649" spans="5:17" s="16" customFormat="1" ht="13" hidden="1" x14ac:dyDescent="0.3">
      <c r="E649" s="138">
        <v>36279</v>
      </c>
      <c r="F649" s="16">
        <v>119</v>
      </c>
      <c r="G649" s="16">
        <v>1999</v>
      </c>
      <c r="H649" s="139">
        <f t="shared" si="47"/>
        <v>0</v>
      </c>
      <c r="I649" s="140">
        <v>11.658064516129032</v>
      </c>
      <c r="J649" s="141">
        <f t="shared" si="48"/>
        <v>1</v>
      </c>
      <c r="K649" s="81">
        <f t="shared" si="49"/>
        <v>8.3419354838709676</v>
      </c>
      <c r="L649" s="142">
        <v>12.8</v>
      </c>
      <c r="M649" s="140"/>
      <c r="N649" s="141">
        <f t="shared" si="50"/>
        <v>1</v>
      </c>
      <c r="O649" s="141"/>
      <c r="P649" s="141"/>
      <c r="Q649" s="81">
        <f t="shared" si="51"/>
        <v>7.1999999999999993</v>
      </c>
    </row>
    <row r="650" spans="5:17" s="16" customFormat="1" ht="13" hidden="1" x14ac:dyDescent="0.3">
      <c r="E650" s="138">
        <v>36280</v>
      </c>
      <c r="F650" s="16">
        <v>120</v>
      </c>
      <c r="G650" s="16">
        <v>1999</v>
      </c>
      <c r="H650" s="139">
        <f t="shared" si="47"/>
        <v>0</v>
      </c>
      <c r="I650" s="140">
        <v>11.81935483870968</v>
      </c>
      <c r="J650" s="141">
        <f t="shared" si="48"/>
        <v>1</v>
      </c>
      <c r="K650" s="81">
        <f t="shared" si="49"/>
        <v>8.1806451612903199</v>
      </c>
      <c r="L650" s="142">
        <v>13.6</v>
      </c>
      <c r="M650" s="140"/>
      <c r="N650" s="141">
        <f t="shared" si="50"/>
        <v>1</v>
      </c>
      <c r="O650" s="141"/>
      <c r="P650" s="141"/>
      <c r="Q650" s="81">
        <f t="shared" si="51"/>
        <v>6.4</v>
      </c>
    </row>
    <row r="651" spans="5:17" s="16" customFormat="1" ht="13" hidden="1" x14ac:dyDescent="0.3">
      <c r="E651" s="138">
        <v>36281</v>
      </c>
      <c r="F651" s="16">
        <v>121</v>
      </c>
      <c r="G651" s="16">
        <v>1999</v>
      </c>
      <c r="H651" s="139">
        <f t="shared" si="47"/>
        <v>0</v>
      </c>
      <c r="I651" s="140">
        <v>11.980645161290324</v>
      </c>
      <c r="J651" s="141">
        <f t="shared" si="48"/>
        <v>1</v>
      </c>
      <c r="K651" s="81">
        <f t="shared" si="49"/>
        <v>8.0193548387096758</v>
      </c>
      <c r="L651" s="142">
        <v>14.1</v>
      </c>
      <c r="M651" s="140"/>
      <c r="N651" s="141">
        <f t="shared" si="50"/>
        <v>1</v>
      </c>
      <c r="O651" s="141"/>
      <c r="P651" s="141"/>
      <c r="Q651" s="81">
        <f t="shared" si="51"/>
        <v>5.9</v>
      </c>
    </row>
    <row r="652" spans="5:17" s="16" customFormat="1" ht="13" hidden="1" x14ac:dyDescent="0.3">
      <c r="E652" s="138">
        <v>36282</v>
      </c>
      <c r="F652" s="16">
        <v>122</v>
      </c>
      <c r="G652" s="16">
        <v>1999</v>
      </c>
      <c r="H652" s="139">
        <f t="shared" si="47"/>
        <v>0</v>
      </c>
      <c r="I652" s="140">
        <v>12.141935483870968</v>
      </c>
      <c r="J652" s="141">
        <f t="shared" si="48"/>
        <v>1</v>
      </c>
      <c r="K652" s="81">
        <f t="shared" si="49"/>
        <v>7.8580645161290317</v>
      </c>
      <c r="L652" s="142">
        <v>14.7</v>
      </c>
      <c r="M652" s="140"/>
      <c r="N652" s="141">
        <f t="shared" si="50"/>
        <v>1</v>
      </c>
      <c r="O652" s="141"/>
      <c r="P652" s="141"/>
      <c r="Q652" s="81">
        <f t="shared" si="51"/>
        <v>5.3000000000000007</v>
      </c>
    </row>
    <row r="653" spans="5:17" s="16" customFormat="1" ht="13" hidden="1" x14ac:dyDescent="0.3">
      <c r="E653" s="138">
        <v>36283</v>
      </c>
      <c r="F653" s="16">
        <v>123</v>
      </c>
      <c r="G653" s="16">
        <v>1999</v>
      </c>
      <c r="H653" s="139">
        <f t="shared" si="47"/>
        <v>0</v>
      </c>
      <c r="I653" s="140">
        <v>12.303225806451616</v>
      </c>
      <c r="J653" s="141">
        <f t="shared" si="48"/>
        <v>1</v>
      </c>
      <c r="K653" s="81">
        <f t="shared" si="49"/>
        <v>7.696774193548384</v>
      </c>
      <c r="L653" s="142">
        <v>16.100000000000001</v>
      </c>
      <c r="M653" s="140"/>
      <c r="N653" s="141">
        <f t="shared" si="50"/>
        <v>0</v>
      </c>
      <c r="O653" s="141"/>
      <c r="P653" s="141"/>
      <c r="Q653" s="81">
        <f t="shared" si="51"/>
        <v>0</v>
      </c>
    </row>
    <row r="654" spans="5:17" s="16" customFormat="1" ht="13" hidden="1" x14ac:dyDescent="0.3">
      <c r="E654" s="138">
        <v>36284</v>
      </c>
      <c r="F654" s="16">
        <v>124</v>
      </c>
      <c r="G654" s="16">
        <v>1999</v>
      </c>
      <c r="H654" s="139">
        <f t="shared" si="47"/>
        <v>0</v>
      </c>
      <c r="I654" s="140">
        <v>12.46451612903226</v>
      </c>
      <c r="J654" s="141">
        <f t="shared" si="48"/>
        <v>1</v>
      </c>
      <c r="K654" s="81">
        <f t="shared" si="49"/>
        <v>7.5354838709677399</v>
      </c>
      <c r="L654" s="142">
        <v>15.9</v>
      </c>
      <c r="M654" s="140"/>
      <c r="N654" s="141">
        <f t="shared" si="50"/>
        <v>1</v>
      </c>
      <c r="O654" s="141"/>
      <c r="P654" s="141"/>
      <c r="Q654" s="81">
        <f t="shared" si="51"/>
        <v>4.0999999999999996</v>
      </c>
    </row>
    <row r="655" spans="5:17" s="16" customFormat="1" ht="13" hidden="1" x14ac:dyDescent="0.3">
      <c r="E655" s="138">
        <v>36285</v>
      </c>
      <c r="F655" s="16">
        <v>125</v>
      </c>
      <c r="G655" s="16">
        <v>1999</v>
      </c>
      <c r="H655" s="139">
        <f t="shared" si="47"/>
        <v>0</v>
      </c>
      <c r="I655" s="140">
        <v>12.625806451612904</v>
      </c>
      <c r="J655" s="141">
        <f t="shared" si="48"/>
        <v>1</v>
      </c>
      <c r="K655" s="81">
        <f t="shared" si="49"/>
        <v>7.3741935483870957</v>
      </c>
      <c r="L655" s="142">
        <v>15.9</v>
      </c>
      <c r="M655" s="140"/>
      <c r="N655" s="141">
        <f t="shared" si="50"/>
        <v>1</v>
      </c>
      <c r="O655" s="141"/>
      <c r="P655" s="141"/>
      <c r="Q655" s="81">
        <f t="shared" si="51"/>
        <v>4.0999999999999996</v>
      </c>
    </row>
    <row r="656" spans="5:17" s="16" customFormat="1" ht="13" hidden="1" x14ac:dyDescent="0.3">
      <c r="E656" s="138">
        <v>36286</v>
      </c>
      <c r="F656" s="16">
        <v>126</v>
      </c>
      <c r="G656" s="16">
        <v>1999</v>
      </c>
      <c r="H656" s="139">
        <f t="shared" si="47"/>
        <v>0</v>
      </c>
      <c r="I656" s="140">
        <v>12.787096774193548</v>
      </c>
      <c r="J656" s="141">
        <f t="shared" si="48"/>
        <v>1</v>
      </c>
      <c r="K656" s="81">
        <f t="shared" si="49"/>
        <v>7.2129032258064516</v>
      </c>
      <c r="L656" s="142">
        <v>16.600000000000001</v>
      </c>
      <c r="M656" s="140"/>
      <c r="N656" s="141">
        <f t="shared" si="50"/>
        <v>0</v>
      </c>
      <c r="O656" s="141"/>
      <c r="P656" s="141"/>
      <c r="Q656" s="81">
        <f t="shared" si="51"/>
        <v>0</v>
      </c>
    </row>
    <row r="657" spans="5:17" s="16" customFormat="1" ht="13" hidden="1" x14ac:dyDescent="0.3">
      <c r="E657" s="138">
        <v>36287</v>
      </c>
      <c r="F657" s="16">
        <v>127</v>
      </c>
      <c r="G657" s="16">
        <v>1999</v>
      </c>
      <c r="H657" s="139">
        <f t="shared" si="47"/>
        <v>0</v>
      </c>
      <c r="I657" s="140">
        <v>12.948387096774196</v>
      </c>
      <c r="J657" s="141">
        <f t="shared" si="48"/>
        <v>1</v>
      </c>
      <c r="K657" s="81">
        <f t="shared" si="49"/>
        <v>7.0516129032258039</v>
      </c>
      <c r="L657" s="142">
        <v>16.2</v>
      </c>
      <c r="M657" s="140"/>
      <c r="N657" s="141">
        <f t="shared" si="50"/>
        <v>0</v>
      </c>
      <c r="O657" s="141"/>
      <c r="P657" s="141"/>
      <c r="Q657" s="81">
        <f t="shared" si="51"/>
        <v>0</v>
      </c>
    </row>
    <row r="658" spans="5:17" s="16" customFormat="1" ht="13" hidden="1" x14ac:dyDescent="0.3">
      <c r="E658" s="138">
        <v>36288</v>
      </c>
      <c r="F658" s="16">
        <v>128</v>
      </c>
      <c r="G658" s="16">
        <v>1999</v>
      </c>
      <c r="H658" s="139">
        <f t="shared" si="47"/>
        <v>0</v>
      </c>
      <c r="I658" s="140">
        <v>13.10967741935484</v>
      </c>
      <c r="J658" s="141">
        <f t="shared" si="48"/>
        <v>1</v>
      </c>
      <c r="K658" s="81">
        <f t="shared" si="49"/>
        <v>6.8903225806451598</v>
      </c>
      <c r="L658" s="142">
        <v>13.8</v>
      </c>
      <c r="M658" s="140"/>
      <c r="N658" s="141">
        <f t="shared" si="50"/>
        <v>1</v>
      </c>
      <c r="O658" s="141"/>
      <c r="P658" s="141"/>
      <c r="Q658" s="81">
        <f t="shared" si="51"/>
        <v>6.1999999999999993</v>
      </c>
    </row>
    <row r="659" spans="5:17" s="16" customFormat="1" ht="13" hidden="1" x14ac:dyDescent="0.3">
      <c r="E659" s="138">
        <v>36289</v>
      </c>
      <c r="F659" s="16">
        <v>129</v>
      </c>
      <c r="G659" s="16">
        <v>1999</v>
      </c>
      <c r="H659" s="139">
        <f t="shared" si="47"/>
        <v>0</v>
      </c>
      <c r="I659" s="140">
        <v>13.270967741935484</v>
      </c>
      <c r="J659" s="141">
        <f t="shared" si="48"/>
        <v>1</v>
      </c>
      <c r="K659" s="81">
        <f t="shared" si="49"/>
        <v>6.7290322580645157</v>
      </c>
      <c r="L659" s="142">
        <v>14.2</v>
      </c>
      <c r="M659" s="140"/>
      <c r="N659" s="141">
        <f t="shared" si="50"/>
        <v>1</v>
      </c>
      <c r="O659" s="141"/>
      <c r="P659" s="141"/>
      <c r="Q659" s="81">
        <f t="shared" si="51"/>
        <v>5.8000000000000007</v>
      </c>
    </row>
    <row r="660" spans="5:17" s="16" customFormat="1" ht="13" hidden="1" x14ac:dyDescent="0.3">
      <c r="E660" s="138">
        <v>36290</v>
      </c>
      <c r="F660" s="16">
        <v>130</v>
      </c>
      <c r="G660" s="16">
        <v>1999</v>
      </c>
      <c r="H660" s="139">
        <f t="shared" si="47"/>
        <v>0</v>
      </c>
      <c r="I660" s="140">
        <v>13.432258064516132</v>
      </c>
      <c r="J660" s="141">
        <f t="shared" si="48"/>
        <v>1</v>
      </c>
      <c r="K660" s="81">
        <f t="shared" si="49"/>
        <v>6.567741935483868</v>
      </c>
      <c r="L660" s="142">
        <v>17</v>
      </c>
      <c r="M660" s="140"/>
      <c r="N660" s="141">
        <f t="shared" si="50"/>
        <v>0</v>
      </c>
      <c r="O660" s="141"/>
      <c r="P660" s="141"/>
      <c r="Q660" s="81">
        <f t="shared" si="51"/>
        <v>0</v>
      </c>
    </row>
    <row r="661" spans="5:17" s="16" customFormat="1" ht="13" hidden="1" x14ac:dyDescent="0.3">
      <c r="E661" s="138">
        <v>36291</v>
      </c>
      <c r="F661" s="16">
        <v>131</v>
      </c>
      <c r="G661" s="16">
        <v>1999</v>
      </c>
      <c r="H661" s="139">
        <f t="shared" si="47"/>
        <v>0</v>
      </c>
      <c r="I661" s="140">
        <v>13.593548387096776</v>
      </c>
      <c r="J661" s="141">
        <f t="shared" si="48"/>
        <v>1</v>
      </c>
      <c r="K661" s="81">
        <f t="shared" si="49"/>
        <v>6.4064516129032238</v>
      </c>
      <c r="L661" s="142">
        <v>16.600000000000001</v>
      </c>
      <c r="M661" s="140"/>
      <c r="N661" s="141">
        <f t="shared" si="50"/>
        <v>0</v>
      </c>
      <c r="O661" s="141"/>
      <c r="P661" s="141"/>
      <c r="Q661" s="81">
        <f t="shared" si="51"/>
        <v>0</v>
      </c>
    </row>
    <row r="662" spans="5:17" s="16" customFormat="1" ht="13" hidden="1" x14ac:dyDescent="0.3">
      <c r="E662" s="138">
        <v>36292</v>
      </c>
      <c r="F662" s="16">
        <v>132</v>
      </c>
      <c r="G662" s="16">
        <v>1999</v>
      </c>
      <c r="H662" s="139">
        <f t="shared" si="47"/>
        <v>0</v>
      </c>
      <c r="I662" s="140">
        <v>13.75483870967742</v>
      </c>
      <c r="J662" s="141">
        <f t="shared" si="48"/>
        <v>1</v>
      </c>
      <c r="K662" s="81">
        <f t="shared" si="49"/>
        <v>6.2451612903225797</v>
      </c>
      <c r="L662" s="142">
        <v>17.5</v>
      </c>
      <c r="M662" s="140"/>
      <c r="N662" s="141">
        <f t="shared" si="50"/>
        <v>0</v>
      </c>
      <c r="O662" s="141"/>
      <c r="P662" s="141"/>
      <c r="Q662" s="81">
        <f t="shared" si="51"/>
        <v>0</v>
      </c>
    </row>
    <row r="663" spans="5:17" s="16" customFormat="1" ht="13" hidden="1" x14ac:dyDescent="0.3">
      <c r="E663" s="138">
        <v>36293</v>
      </c>
      <c r="F663" s="16">
        <v>133</v>
      </c>
      <c r="G663" s="16">
        <v>1999</v>
      </c>
      <c r="H663" s="139">
        <f t="shared" si="47"/>
        <v>0</v>
      </c>
      <c r="I663" s="140">
        <v>13.916129032258064</v>
      </c>
      <c r="J663" s="141">
        <f t="shared" si="48"/>
        <v>1</v>
      </c>
      <c r="K663" s="81">
        <f t="shared" si="49"/>
        <v>6.0838709677419356</v>
      </c>
      <c r="L663" s="142">
        <v>18.600000000000001</v>
      </c>
      <c r="M663" s="140"/>
      <c r="N663" s="141">
        <f t="shared" si="50"/>
        <v>0</v>
      </c>
      <c r="O663" s="141"/>
      <c r="P663" s="141"/>
      <c r="Q663" s="81">
        <f t="shared" si="51"/>
        <v>0</v>
      </c>
    </row>
    <row r="664" spans="5:17" s="16" customFormat="1" ht="13" hidden="1" x14ac:dyDescent="0.3">
      <c r="E664" s="138">
        <v>36294</v>
      </c>
      <c r="F664" s="16">
        <v>134</v>
      </c>
      <c r="G664" s="16">
        <v>1999</v>
      </c>
      <c r="H664" s="139">
        <f t="shared" si="47"/>
        <v>0</v>
      </c>
      <c r="I664" s="140">
        <v>14.077419354838712</v>
      </c>
      <c r="J664" s="141">
        <f t="shared" si="48"/>
        <v>1</v>
      </c>
      <c r="K664" s="81">
        <f t="shared" si="49"/>
        <v>5.9225806451612879</v>
      </c>
      <c r="L664" s="142">
        <v>15</v>
      </c>
      <c r="M664" s="140"/>
      <c r="N664" s="141">
        <f t="shared" si="50"/>
        <v>1</v>
      </c>
      <c r="O664" s="141"/>
      <c r="P664" s="141"/>
      <c r="Q664" s="81">
        <f t="shared" si="51"/>
        <v>5</v>
      </c>
    </row>
    <row r="665" spans="5:17" s="16" customFormat="1" ht="13" hidden="1" x14ac:dyDescent="0.3">
      <c r="E665" s="138">
        <v>36295</v>
      </c>
      <c r="F665" s="16">
        <v>135</v>
      </c>
      <c r="G665" s="16">
        <v>1999</v>
      </c>
      <c r="H665" s="139">
        <f t="shared" si="47"/>
        <v>0</v>
      </c>
      <c r="I665" s="140">
        <v>14.238709677419356</v>
      </c>
      <c r="J665" s="141">
        <f t="shared" si="48"/>
        <v>1</v>
      </c>
      <c r="K665" s="81">
        <f t="shared" si="49"/>
        <v>5.7612903225806438</v>
      </c>
      <c r="L665" s="142">
        <v>13.1</v>
      </c>
      <c r="M665" s="140"/>
      <c r="N665" s="141">
        <f t="shared" si="50"/>
        <v>1</v>
      </c>
      <c r="O665" s="141"/>
      <c r="P665" s="141"/>
      <c r="Q665" s="81">
        <f t="shared" si="51"/>
        <v>6.9</v>
      </c>
    </row>
    <row r="666" spans="5:17" s="16" customFormat="1" ht="13" hidden="1" x14ac:dyDescent="0.3">
      <c r="E666" s="138">
        <v>36296</v>
      </c>
      <c r="F666" s="16">
        <v>136</v>
      </c>
      <c r="G666" s="16">
        <v>1999</v>
      </c>
      <c r="H666" s="139">
        <f t="shared" si="47"/>
        <v>0</v>
      </c>
      <c r="I666" s="140">
        <v>14.4</v>
      </c>
      <c r="J666" s="141">
        <f t="shared" si="48"/>
        <v>1</v>
      </c>
      <c r="K666" s="81">
        <f t="shared" si="49"/>
        <v>5.6</v>
      </c>
      <c r="L666" s="142">
        <v>14.1</v>
      </c>
      <c r="M666" s="140"/>
      <c r="N666" s="141">
        <f t="shared" si="50"/>
        <v>1</v>
      </c>
      <c r="O666" s="141"/>
      <c r="P666" s="141"/>
      <c r="Q666" s="81">
        <f t="shared" si="51"/>
        <v>5.9</v>
      </c>
    </row>
    <row r="667" spans="5:17" s="16" customFormat="1" ht="13" hidden="1" x14ac:dyDescent="0.3">
      <c r="E667" s="138">
        <v>36297</v>
      </c>
      <c r="F667" s="16">
        <v>137</v>
      </c>
      <c r="G667" s="16">
        <v>1999</v>
      </c>
      <c r="H667" s="139">
        <f t="shared" si="47"/>
        <v>0</v>
      </c>
      <c r="I667" s="140">
        <v>14.506666666666668</v>
      </c>
      <c r="J667" s="141">
        <f t="shared" si="48"/>
        <v>1</v>
      </c>
      <c r="K667" s="81">
        <f t="shared" si="49"/>
        <v>5.4933333333333323</v>
      </c>
      <c r="L667" s="142">
        <v>11.3</v>
      </c>
      <c r="M667" s="140"/>
      <c r="N667" s="141">
        <f t="shared" si="50"/>
        <v>1</v>
      </c>
      <c r="O667" s="141"/>
      <c r="P667" s="141"/>
      <c r="Q667" s="81">
        <f t="shared" si="51"/>
        <v>8.6999999999999993</v>
      </c>
    </row>
    <row r="668" spans="5:17" s="16" customFormat="1" ht="13" hidden="1" x14ac:dyDescent="0.3">
      <c r="E668" s="138">
        <v>36298</v>
      </c>
      <c r="F668" s="16">
        <v>138</v>
      </c>
      <c r="G668" s="16">
        <v>1999</v>
      </c>
      <c r="H668" s="139">
        <f t="shared" si="47"/>
        <v>0</v>
      </c>
      <c r="I668" s="140">
        <v>14.613333333333333</v>
      </c>
      <c r="J668" s="141">
        <f t="shared" si="48"/>
        <v>1</v>
      </c>
      <c r="K668" s="81">
        <f t="shared" si="49"/>
        <v>5.3866666666666667</v>
      </c>
      <c r="L668" s="142">
        <v>14.8</v>
      </c>
      <c r="M668" s="140"/>
      <c r="N668" s="141">
        <f t="shared" si="50"/>
        <v>1</v>
      </c>
      <c r="O668" s="141"/>
      <c r="P668" s="141"/>
      <c r="Q668" s="81">
        <f t="shared" si="51"/>
        <v>5.1999999999999993</v>
      </c>
    </row>
    <row r="669" spans="5:17" s="16" customFormat="1" ht="13" hidden="1" x14ac:dyDescent="0.3">
      <c r="E669" s="138">
        <v>36299</v>
      </c>
      <c r="F669" s="16">
        <v>139</v>
      </c>
      <c r="G669" s="16">
        <v>1999</v>
      </c>
      <c r="H669" s="139">
        <f t="shared" si="47"/>
        <v>0</v>
      </c>
      <c r="I669" s="140">
        <v>14.72</v>
      </c>
      <c r="J669" s="141">
        <f t="shared" si="48"/>
        <v>1</v>
      </c>
      <c r="K669" s="81">
        <f t="shared" si="49"/>
        <v>5.2799999999999994</v>
      </c>
      <c r="L669" s="142">
        <v>13.4</v>
      </c>
      <c r="M669" s="140"/>
      <c r="N669" s="141">
        <f t="shared" si="50"/>
        <v>1</v>
      </c>
      <c r="O669" s="141"/>
      <c r="P669" s="141"/>
      <c r="Q669" s="81">
        <f t="shared" si="51"/>
        <v>6.6</v>
      </c>
    </row>
    <row r="670" spans="5:17" s="16" customFormat="1" ht="13" hidden="1" x14ac:dyDescent="0.3">
      <c r="E670" s="138">
        <v>36300</v>
      </c>
      <c r="F670" s="16">
        <v>140</v>
      </c>
      <c r="G670" s="16">
        <v>1999</v>
      </c>
      <c r="H670" s="139">
        <f t="shared" si="47"/>
        <v>0</v>
      </c>
      <c r="I670" s="140">
        <v>14.826666666666668</v>
      </c>
      <c r="J670" s="141">
        <f t="shared" si="48"/>
        <v>1</v>
      </c>
      <c r="K670" s="81">
        <f t="shared" si="49"/>
        <v>5.173333333333332</v>
      </c>
      <c r="L670" s="142">
        <v>11.6</v>
      </c>
      <c r="M670" s="140"/>
      <c r="N670" s="141">
        <f t="shared" si="50"/>
        <v>1</v>
      </c>
      <c r="O670" s="141"/>
      <c r="P670" s="141"/>
      <c r="Q670" s="81">
        <f t="shared" si="51"/>
        <v>8.4</v>
      </c>
    </row>
    <row r="671" spans="5:17" s="16" customFormat="1" ht="13" hidden="1" x14ac:dyDescent="0.3">
      <c r="E671" s="138">
        <v>36301</v>
      </c>
      <c r="F671" s="16">
        <v>141</v>
      </c>
      <c r="G671" s="16">
        <v>1999</v>
      </c>
      <c r="H671" s="139">
        <f t="shared" si="47"/>
        <v>0</v>
      </c>
      <c r="I671" s="140">
        <v>14.933333333333334</v>
      </c>
      <c r="J671" s="141">
        <f t="shared" si="48"/>
        <v>1</v>
      </c>
      <c r="K671" s="81">
        <f t="shared" si="49"/>
        <v>5.0666666666666664</v>
      </c>
      <c r="L671" s="142">
        <v>12.4</v>
      </c>
      <c r="M671" s="140"/>
      <c r="N671" s="141">
        <f t="shared" si="50"/>
        <v>1</v>
      </c>
      <c r="O671" s="141"/>
      <c r="P671" s="141"/>
      <c r="Q671" s="81">
        <f t="shared" si="51"/>
        <v>7.6</v>
      </c>
    </row>
    <row r="672" spans="5:17" s="16" customFormat="1" ht="13" hidden="1" x14ac:dyDescent="0.3">
      <c r="E672" s="138">
        <v>36302</v>
      </c>
      <c r="F672" s="16">
        <v>142</v>
      </c>
      <c r="G672" s="16">
        <v>1999</v>
      </c>
      <c r="H672" s="139">
        <f t="shared" si="47"/>
        <v>0</v>
      </c>
      <c r="I672" s="140">
        <v>15.04</v>
      </c>
      <c r="J672" s="141">
        <f t="shared" si="48"/>
        <v>1</v>
      </c>
      <c r="K672" s="81">
        <f t="shared" si="49"/>
        <v>4.9600000000000009</v>
      </c>
      <c r="L672" s="142">
        <v>13.9</v>
      </c>
      <c r="M672" s="140"/>
      <c r="N672" s="141">
        <f t="shared" si="50"/>
        <v>1</v>
      </c>
      <c r="O672" s="141"/>
      <c r="P672" s="141"/>
      <c r="Q672" s="81">
        <f t="shared" si="51"/>
        <v>6.1</v>
      </c>
    </row>
    <row r="673" spans="5:17" s="16" customFormat="1" ht="13" hidden="1" x14ac:dyDescent="0.3">
      <c r="E673" s="138">
        <v>36303</v>
      </c>
      <c r="F673" s="16">
        <v>143</v>
      </c>
      <c r="G673" s="16">
        <v>1999</v>
      </c>
      <c r="H673" s="139">
        <f t="shared" si="47"/>
        <v>0</v>
      </c>
      <c r="I673" s="140">
        <v>15.146666666666667</v>
      </c>
      <c r="J673" s="141">
        <f t="shared" si="48"/>
        <v>1</v>
      </c>
      <c r="K673" s="81">
        <f t="shared" si="49"/>
        <v>4.8533333333333335</v>
      </c>
      <c r="L673" s="142">
        <v>15.1</v>
      </c>
      <c r="M673" s="140"/>
      <c r="N673" s="141">
        <f t="shared" si="50"/>
        <v>1</v>
      </c>
      <c r="O673" s="141"/>
      <c r="P673" s="141"/>
      <c r="Q673" s="81">
        <f t="shared" si="51"/>
        <v>4.9000000000000004</v>
      </c>
    </row>
    <row r="674" spans="5:17" s="16" customFormat="1" ht="13" hidden="1" x14ac:dyDescent="0.3">
      <c r="E674" s="138">
        <v>36304</v>
      </c>
      <c r="F674" s="16">
        <v>144</v>
      </c>
      <c r="G674" s="16">
        <v>1999</v>
      </c>
      <c r="H674" s="139">
        <f t="shared" si="47"/>
        <v>0</v>
      </c>
      <c r="I674" s="140">
        <v>15.253333333333334</v>
      </c>
      <c r="J674" s="141">
        <f t="shared" si="48"/>
        <v>1</v>
      </c>
      <c r="K674" s="81">
        <f t="shared" si="49"/>
        <v>4.7466666666666661</v>
      </c>
      <c r="L674" s="142">
        <v>17</v>
      </c>
      <c r="M674" s="140"/>
      <c r="N674" s="141">
        <f t="shared" si="50"/>
        <v>0</v>
      </c>
      <c r="O674" s="141"/>
      <c r="P674" s="141"/>
      <c r="Q674" s="81">
        <f t="shared" si="51"/>
        <v>0</v>
      </c>
    </row>
    <row r="675" spans="5:17" s="16" customFormat="1" ht="13" hidden="1" x14ac:dyDescent="0.3">
      <c r="E675" s="138">
        <v>36305</v>
      </c>
      <c r="F675" s="16">
        <v>145</v>
      </c>
      <c r="G675" s="16">
        <v>1999</v>
      </c>
      <c r="H675" s="139">
        <f t="shared" si="47"/>
        <v>0</v>
      </c>
      <c r="I675" s="140">
        <v>15.36</v>
      </c>
      <c r="J675" s="141">
        <f t="shared" si="48"/>
        <v>1</v>
      </c>
      <c r="K675" s="81">
        <f t="shared" si="49"/>
        <v>4.6400000000000006</v>
      </c>
      <c r="L675" s="142">
        <v>17.8</v>
      </c>
      <c r="M675" s="140"/>
      <c r="N675" s="141">
        <f t="shared" si="50"/>
        <v>0</v>
      </c>
      <c r="O675" s="141"/>
      <c r="P675" s="141"/>
      <c r="Q675" s="81">
        <f t="shared" si="51"/>
        <v>0</v>
      </c>
    </row>
    <row r="676" spans="5:17" s="16" customFormat="1" ht="13" hidden="1" x14ac:dyDescent="0.3">
      <c r="E676" s="138">
        <v>36306</v>
      </c>
      <c r="F676" s="16">
        <v>146</v>
      </c>
      <c r="G676" s="16">
        <v>1999</v>
      </c>
      <c r="H676" s="139">
        <f t="shared" si="47"/>
        <v>0</v>
      </c>
      <c r="I676" s="140">
        <v>15.466666666666667</v>
      </c>
      <c r="J676" s="141">
        <f t="shared" si="48"/>
        <v>1</v>
      </c>
      <c r="K676" s="81">
        <f t="shared" si="49"/>
        <v>4.5333333333333332</v>
      </c>
      <c r="L676" s="142">
        <v>17.600000000000001</v>
      </c>
      <c r="M676" s="140"/>
      <c r="N676" s="141">
        <f t="shared" si="50"/>
        <v>0</v>
      </c>
      <c r="O676" s="141"/>
      <c r="P676" s="141"/>
      <c r="Q676" s="81">
        <f t="shared" si="51"/>
        <v>0</v>
      </c>
    </row>
    <row r="677" spans="5:17" s="16" customFormat="1" ht="13" hidden="1" x14ac:dyDescent="0.3">
      <c r="E677" s="138">
        <v>36307</v>
      </c>
      <c r="F677" s="16">
        <v>147</v>
      </c>
      <c r="G677" s="16">
        <v>1999</v>
      </c>
      <c r="H677" s="139">
        <f t="shared" si="47"/>
        <v>0</v>
      </c>
      <c r="I677" s="140">
        <v>15.573333333333334</v>
      </c>
      <c r="J677" s="141">
        <f t="shared" si="48"/>
        <v>1</v>
      </c>
      <c r="K677" s="81">
        <f t="shared" si="49"/>
        <v>4.4266666666666659</v>
      </c>
      <c r="L677" s="142">
        <v>19.8</v>
      </c>
      <c r="M677" s="140"/>
      <c r="N677" s="141">
        <f t="shared" si="50"/>
        <v>0</v>
      </c>
      <c r="O677" s="141"/>
      <c r="P677" s="141"/>
      <c r="Q677" s="81">
        <f t="shared" si="51"/>
        <v>0</v>
      </c>
    </row>
    <row r="678" spans="5:17" s="16" customFormat="1" ht="13" hidden="1" x14ac:dyDescent="0.3">
      <c r="E678" s="138">
        <v>36308</v>
      </c>
      <c r="F678" s="16">
        <v>148</v>
      </c>
      <c r="G678" s="16">
        <v>1999</v>
      </c>
      <c r="H678" s="139">
        <f t="shared" ref="H678:H741" si="52">IF(AND(E678&gt;=$D$64,E678&lt;=$D$65),1,0)</f>
        <v>0</v>
      </c>
      <c r="I678" s="140">
        <v>15.68</v>
      </c>
      <c r="J678" s="141">
        <f t="shared" ref="J678:J741" si="53">IF(I678&lt;=$E$117,1,0)</f>
        <v>1</v>
      </c>
      <c r="K678" s="81">
        <f t="shared" ref="K678:K741" si="54">J678*($E$116-I678)</f>
        <v>4.32</v>
      </c>
      <c r="L678" s="142">
        <v>20.6</v>
      </c>
      <c r="M678" s="140"/>
      <c r="N678" s="141">
        <f t="shared" ref="N678:N741" si="55">IF(L678&lt;=$E$117,1,0)</f>
        <v>0</v>
      </c>
      <c r="O678" s="141"/>
      <c r="P678" s="141"/>
      <c r="Q678" s="81">
        <f t="shared" ref="Q678:Q741" si="56">N678*($E$116-L678)</f>
        <v>0</v>
      </c>
    </row>
    <row r="679" spans="5:17" s="16" customFormat="1" ht="13" hidden="1" x14ac:dyDescent="0.3">
      <c r="E679" s="138">
        <v>36309</v>
      </c>
      <c r="F679" s="16">
        <v>149</v>
      </c>
      <c r="G679" s="16">
        <v>1999</v>
      </c>
      <c r="H679" s="139">
        <f t="shared" si="52"/>
        <v>0</v>
      </c>
      <c r="I679" s="140">
        <v>15.786666666666667</v>
      </c>
      <c r="J679" s="141">
        <f t="shared" si="53"/>
        <v>1</v>
      </c>
      <c r="K679" s="81">
        <f t="shared" si="54"/>
        <v>4.2133333333333329</v>
      </c>
      <c r="L679" s="142">
        <v>21.7</v>
      </c>
      <c r="M679" s="140"/>
      <c r="N679" s="141">
        <f t="shared" si="55"/>
        <v>0</v>
      </c>
      <c r="O679" s="141"/>
      <c r="P679" s="141"/>
      <c r="Q679" s="81">
        <f t="shared" si="56"/>
        <v>0</v>
      </c>
    </row>
    <row r="680" spans="5:17" s="16" customFormat="1" ht="13" hidden="1" x14ac:dyDescent="0.3">
      <c r="E680" s="138">
        <v>36310</v>
      </c>
      <c r="F680" s="16">
        <v>150</v>
      </c>
      <c r="G680" s="16">
        <v>1999</v>
      </c>
      <c r="H680" s="139">
        <f t="shared" si="52"/>
        <v>0</v>
      </c>
      <c r="I680" s="140">
        <v>15.893333333333333</v>
      </c>
      <c r="J680" s="141">
        <f t="shared" si="53"/>
        <v>1</v>
      </c>
      <c r="K680" s="81">
        <f t="shared" si="54"/>
        <v>4.1066666666666674</v>
      </c>
      <c r="L680" s="142">
        <v>21.5</v>
      </c>
      <c r="M680" s="140"/>
      <c r="N680" s="141">
        <f t="shared" si="55"/>
        <v>0</v>
      </c>
      <c r="O680" s="141"/>
      <c r="P680" s="141"/>
      <c r="Q680" s="81">
        <f t="shared" si="56"/>
        <v>0</v>
      </c>
    </row>
    <row r="681" spans="5:17" s="16" customFormat="1" ht="13" hidden="1" x14ac:dyDescent="0.3">
      <c r="E681" s="138">
        <v>36311</v>
      </c>
      <c r="F681" s="16">
        <v>151</v>
      </c>
      <c r="G681" s="16">
        <v>1999</v>
      </c>
      <c r="H681" s="139">
        <f t="shared" si="52"/>
        <v>0</v>
      </c>
      <c r="I681" s="140">
        <v>16</v>
      </c>
      <c r="J681" s="141">
        <f t="shared" si="53"/>
        <v>1</v>
      </c>
      <c r="K681" s="81">
        <f t="shared" si="54"/>
        <v>4</v>
      </c>
      <c r="L681" s="142">
        <v>20.399999999999999</v>
      </c>
      <c r="M681" s="140"/>
      <c r="N681" s="141">
        <f t="shared" si="55"/>
        <v>0</v>
      </c>
      <c r="O681" s="141"/>
      <c r="P681" s="141"/>
      <c r="Q681" s="81">
        <f t="shared" si="56"/>
        <v>0</v>
      </c>
    </row>
    <row r="682" spans="5:17" s="16" customFormat="1" ht="13" hidden="1" x14ac:dyDescent="0.3">
      <c r="E682" s="138">
        <v>36312</v>
      </c>
      <c r="F682" s="16">
        <v>152</v>
      </c>
      <c r="G682" s="16">
        <v>1999</v>
      </c>
      <c r="H682" s="139">
        <f t="shared" si="52"/>
        <v>0</v>
      </c>
      <c r="I682" s="140">
        <v>16.106666666666669</v>
      </c>
      <c r="J682" s="141">
        <f t="shared" si="53"/>
        <v>0</v>
      </c>
      <c r="K682" s="81">
        <f t="shared" si="54"/>
        <v>0</v>
      </c>
      <c r="L682" s="142">
        <v>21.3</v>
      </c>
      <c r="M682" s="140"/>
      <c r="N682" s="141">
        <f t="shared" si="55"/>
        <v>0</v>
      </c>
      <c r="O682" s="141"/>
      <c r="P682" s="141"/>
      <c r="Q682" s="81">
        <f t="shared" si="56"/>
        <v>0</v>
      </c>
    </row>
    <row r="683" spans="5:17" s="16" customFormat="1" ht="13" hidden="1" x14ac:dyDescent="0.3">
      <c r="E683" s="138">
        <v>36313</v>
      </c>
      <c r="F683" s="16">
        <v>153</v>
      </c>
      <c r="G683" s="16">
        <v>1999</v>
      </c>
      <c r="H683" s="139">
        <f t="shared" si="52"/>
        <v>0</v>
      </c>
      <c r="I683" s="140">
        <v>16.213333333333331</v>
      </c>
      <c r="J683" s="141">
        <f t="shared" si="53"/>
        <v>0</v>
      </c>
      <c r="K683" s="81">
        <f t="shared" si="54"/>
        <v>0</v>
      </c>
      <c r="L683" s="142">
        <v>19.8</v>
      </c>
      <c r="M683" s="140"/>
      <c r="N683" s="141">
        <f t="shared" si="55"/>
        <v>0</v>
      </c>
      <c r="O683" s="141"/>
      <c r="P683" s="141"/>
      <c r="Q683" s="81">
        <f t="shared" si="56"/>
        <v>0</v>
      </c>
    </row>
    <row r="684" spans="5:17" s="16" customFormat="1" ht="13" hidden="1" x14ac:dyDescent="0.3">
      <c r="E684" s="138">
        <v>36314</v>
      </c>
      <c r="F684" s="16">
        <v>154</v>
      </c>
      <c r="G684" s="16">
        <v>1999</v>
      </c>
      <c r="H684" s="139">
        <f t="shared" si="52"/>
        <v>0</v>
      </c>
      <c r="I684" s="140">
        <v>16.32</v>
      </c>
      <c r="J684" s="141">
        <f t="shared" si="53"/>
        <v>0</v>
      </c>
      <c r="K684" s="81">
        <f t="shared" si="54"/>
        <v>0</v>
      </c>
      <c r="L684" s="142">
        <v>18.2</v>
      </c>
      <c r="M684" s="140"/>
      <c r="N684" s="141">
        <f t="shared" si="55"/>
        <v>0</v>
      </c>
      <c r="O684" s="141"/>
      <c r="P684" s="141"/>
      <c r="Q684" s="81">
        <f t="shared" si="56"/>
        <v>0</v>
      </c>
    </row>
    <row r="685" spans="5:17" s="16" customFormat="1" ht="13" hidden="1" x14ac:dyDescent="0.3">
      <c r="E685" s="138">
        <v>36315</v>
      </c>
      <c r="F685" s="16">
        <v>155</v>
      </c>
      <c r="G685" s="16">
        <v>1999</v>
      </c>
      <c r="H685" s="139">
        <f t="shared" si="52"/>
        <v>0</v>
      </c>
      <c r="I685" s="140">
        <v>16.426666666666669</v>
      </c>
      <c r="J685" s="141">
        <f t="shared" si="53"/>
        <v>0</v>
      </c>
      <c r="K685" s="81">
        <f t="shared" si="54"/>
        <v>0</v>
      </c>
      <c r="L685" s="142">
        <v>15</v>
      </c>
      <c r="M685" s="140"/>
      <c r="N685" s="141">
        <f t="shared" si="55"/>
        <v>1</v>
      </c>
      <c r="O685" s="141"/>
      <c r="P685" s="141"/>
      <c r="Q685" s="81">
        <f t="shared" si="56"/>
        <v>5</v>
      </c>
    </row>
    <row r="686" spans="5:17" s="16" customFormat="1" ht="13" hidden="1" x14ac:dyDescent="0.3">
      <c r="E686" s="138">
        <v>36316</v>
      </c>
      <c r="F686" s="16">
        <v>156</v>
      </c>
      <c r="G686" s="16">
        <v>1999</v>
      </c>
      <c r="H686" s="139">
        <f t="shared" si="52"/>
        <v>0</v>
      </c>
      <c r="I686" s="140">
        <v>16.533333333333331</v>
      </c>
      <c r="J686" s="141">
        <f t="shared" si="53"/>
        <v>0</v>
      </c>
      <c r="K686" s="81">
        <f t="shared" si="54"/>
        <v>0</v>
      </c>
      <c r="L686" s="142">
        <v>14.7</v>
      </c>
      <c r="M686" s="140"/>
      <c r="N686" s="141">
        <f t="shared" si="55"/>
        <v>1</v>
      </c>
      <c r="O686" s="141"/>
      <c r="P686" s="141"/>
      <c r="Q686" s="81">
        <f t="shared" si="56"/>
        <v>5.3000000000000007</v>
      </c>
    </row>
    <row r="687" spans="5:17" s="16" customFormat="1" ht="13" hidden="1" x14ac:dyDescent="0.3">
      <c r="E687" s="138">
        <v>36317</v>
      </c>
      <c r="F687" s="16">
        <v>157</v>
      </c>
      <c r="G687" s="16">
        <v>1999</v>
      </c>
      <c r="H687" s="139">
        <f t="shared" si="52"/>
        <v>0</v>
      </c>
      <c r="I687" s="140">
        <v>16.64</v>
      </c>
      <c r="J687" s="141">
        <f t="shared" si="53"/>
        <v>0</v>
      </c>
      <c r="K687" s="81">
        <f t="shared" si="54"/>
        <v>0</v>
      </c>
      <c r="L687" s="142">
        <v>12.1</v>
      </c>
      <c r="M687" s="140"/>
      <c r="N687" s="141">
        <f t="shared" si="55"/>
        <v>1</v>
      </c>
      <c r="O687" s="141"/>
      <c r="P687" s="141"/>
      <c r="Q687" s="81">
        <f t="shared" si="56"/>
        <v>7.9</v>
      </c>
    </row>
    <row r="688" spans="5:17" s="16" customFormat="1" ht="13" hidden="1" x14ac:dyDescent="0.3">
      <c r="E688" s="138">
        <v>36318</v>
      </c>
      <c r="F688" s="16">
        <v>158</v>
      </c>
      <c r="G688" s="16">
        <v>1999</v>
      </c>
      <c r="H688" s="139">
        <f t="shared" si="52"/>
        <v>0</v>
      </c>
      <c r="I688" s="140">
        <v>16.74666666666667</v>
      </c>
      <c r="J688" s="141">
        <f t="shared" si="53"/>
        <v>0</v>
      </c>
      <c r="K688" s="81">
        <f t="shared" si="54"/>
        <v>0</v>
      </c>
      <c r="L688" s="142">
        <v>14.1</v>
      </c>
      <c r="M688" s="140"/>
      <c r="N688" s="141">
        <f t="shared" si="55"/>
        <v>1</v>
      </c>
      <c r="O688" s="141"/>
      <c r="P688" s="141"/>
      <c r="Q688" s="81">
        <f t="shared" si="56"/>
        <v>5.9</v>
      </c>
    </row>
    <row r="689" spans="5:17" s="16" customFormat="1" ht="13" hidden="1" x14ac:dyDescent="0.3">
      <c r="E689" s="138">
        <v>36319</v>
      </c>
      <c r="F689" s="16">
        <v>159</v>
      </c>
      <c r="G689" s="16">
        <v>1999</v>
      </c>
      <c r="H689" s="139">
        <f t="shared" si="52"/>
        <v>0</v>
      </c>
      <c r="I689" s="140">
        <v>16.853333333333332</v>
      </c>
      <c r="J689" s="141">
        <f t="shared" si="53"/>
        <v>0</v>
      </c>
      <c r="K689" s="81">
        <f t="shared" si="54"/>
        <v>0</v>
      </c>
      <c r="L689" s="142">
        <v>14</v>
      </c>
      <c r="M689" s="140"/>
      <c r="N689" s="141">
        <f t="shared" si="55"/>
        <v>1</v>
      </c>
      <c r="O689" s="141"/>
      <c r="P689" s="141"/>
      <c r="Q689" s="81">
        <f t="shared" si="56"/>
        <v>6</v>
      </c>
    </row>
    <row r="690" spans="5:17" s="16" customFormat="1" ht="13" hidden="1" x14ac:dyDescent="0.3">
      <c r="E690" s="138">
        <v>36320</v>
      </c>
      <c r="F690" s="16">
        <v>160</v>
      </c>
      <c r="G690" s="16">
        <v>1999</v>
      </c>
      <c r="H690" s="139">
        <f t="shared" si="52"/>
        <v>0</v>
      </c>
      <c r="I690" s="140">
        <v>16.96</v>
      </c>
      <c r="J690" s="141">
        <f t="shared" si="53"/>
        <v>0</v>
      </c>
      <c r="K690" s="81">
        <f t="shared" si="54"/>
        <v>0</v>
      </c>
      <c r="L690" s="142">
        <v>15.2</v>
      </c>
      <c r="M690" s="140"/>
      <c r="N690" s="141">
        <f t="shared" si="55"/>
        <v>1</v>
      </c>
      <c r="O690" s="141"/>
      <c r="P690" s="141"/>
      <c r="Q690" s="81">
        <f t="shared" si="56"/>
        <v>4.8000000000000007</v>
      </c>
    </row>
    <row r="691" spans="5:17" s="16" customFormat="1" ht="13" hidden="1" x14ac:dyDescent="0.3">
      <c r="E691" s="138">
        <v>36321</v>
      </c>
      <c r="F691" s="16">
        <v>161</v>
      </c>
      <c r="G691" s="16">
        <v>1999</v>
      </c>
      <c r="H691" s="139">
        <f t="shared" si="52"/>
        <v>0</v>
      </c>
      <c r="I691" s="140">
        <v>17.06666666666667</v>
      </c>
      <c r="J691" s="141">
        <f t="shared" si="53"/>
        <v>0</v>
      </c>
      <c r="K691" s="81">
        <f t="shared" si="54"/>
        <v>0</v>
      </c>
      <c r="L691" s="142">
        <v>13.8</v>
      </c>
      <c r="M691" s="140"/>
      <c r="N691" s="141">
        <f t="shared" si="55"/>
        <v>1</v>
      </c>
      <c r="O691" s="141"/>
      <c r="P691" s="141"/>
      <c r="Q691" s="81">
        <f t="shared" si="56"/>
        <v>6.1999999999999993</v>
      </c>
    </row>
    <row r="692" spans="5:17" s="16" customFormat="1" ht="13" hidden="1" x14ac:dyDescent="0.3">
      <c r="E692" s="138">
        <v>36322</v>
      </c>
      <c r="F692" s="16">
        <v>162</v>
      </c>
      <c r="G692" s="16">
        <v>1999</v>
      </c>
      <c r="H692" s="139">
        <f t="shared" si="52"/>
        <v>0</v>
      </c>
      <c r="I692" s="140">
        <v>17.173333333333332</v>
      </c>
      <c r="J692" s="141">
        <f t="shared" si="53"/>
        <v>0</v>
      </c>
      <c r="K692" s="81">
        <f t="shared" si="54"/>
        <v>0</v>
      </c>
      <c r="L692" s="142">
        <v>15.6</v>
      </c>
      <c r="M692" s="140"/>
      <c r="N692" s="141">
        <f t="shared" si="55"/>
        <v>1</v>
      </c>
      <c r="O692" s="141"/>
      <c r="P692" s="141"/>
      <c r="Q692" s="81">
        <f t="shared" si="56"/>
        <v>4.4000000000000004</v>
      </c>
    </row>
    <row r="693" spans="5:17" s="16" customFormat="1" ht="13" hidden="1" x14ac:dyDescent="0.3">
      <c r="E693" s="138">
        <v>36323</v>
      </c>
      <c r="F693" s="16">
        <v>163</v>
      </c>
      <c r="G693" s="16">
        <v>1999</v>
      </c>
      <c r="H693" s="139">
        <f t="shared" si="52"/>
        <v>0</v>
      </c>
      <c r="I693" s="140">
        <v>17.28</v>
      </c>
      <c r="J693" s="141">
        <f t="shared" si="53"/>
        <v>0</v>
      </c>
      <c r="K693" s="81">
        <f t="shared" si="54"/>
        <v>0</v>
      </c>
      <c r="L693" s="142">
        <v>15.6</v>
      </c>
      <c r="M693" s="140"/>
      <c r="N693" s="141">
        <f t="shared" si="55"/>
        <v>1</v>
      </c>
      <c r="O693" s="141"/>
      <c r="P693" s="141"/>
      <c r="Q693" s="81">
        <f t="shared" si="56"/>
        <v>4.4000000000000004</v>
      </c>
    </row>
    <row r="694" spans="5:17" s="16" customFormat="1" ht="13" hidden="1" x14ac:dyDescent="0.3">
      <c r="E694" s="138">
        <v>36324</v>
      </c>
      <c r="F694" s="16">
        <v>164</v>
      </c>
      <c r="G694" s="16">
        <v>1999</v>
      </c>
      <c r="H694" s="139">
        <f t="shared" si="52"/>
        <v>0</v>
      </c>
      <c r="I694" s="140">
        <v>17.38666666666667</v>
      </c>
      <c r="J694" s="141">
        <f t="shared" si="53"/>
        <v>0</v>
      </c>
      <c r="K694" s="81">
        <f t="shared" si="54"/>
        <v>0</v>
      </c>
      <c r="L694" s="142">
        <v>16.899999999999999</v>
      </c>
      <c r="M694" s="140"/>
      <c r="N694" s="141">
        <f t="shared" si="55"/>
        <v>0</v>
      </c>
      <c r="O694" s="141"/>
      <c r="P694" s="141"/>
      <c r="Q694" s="81">
        <f t="shared" si="56"/>
        <v>0</v>
      </c>
    </row>
    <row r="695" spans="5:17" s="16" customFormat="1" ht="13" hidden="1" x14ac:dyDescent="0.3">
      <c r="E695" s="138">
        <v>36325</v>
      </c>
      <c r="F695" s="16">
        <v>165</v>
      </c>
      <c r="G695" s="16">
        <v>1999</v>
      </c>
      <c r="H695" s="139">
        <f t="shared" si="52"/>
        <v>0</v>
      </c>
      <c r="I695" s="140">
        <v>17.493333333333332</v>
      </c>
      <c r="J695" s="141">
        <f t="shared" si="53"/>
        <v>0</v>
      </c>
      <c r="K695" s="81">
        <f t="shared" si="54"/>
        <v>0</v>
      </c>
      <c r="L695" s="142">
        <v>14.6</v>
      </c>
      <c r="M695" s="140"/>
      <c r="N695" s="141">
        <f t="shared" si="55"/>
        <v>1</v>
      </c>
      <c r="O695" s="141"/>
      <c r="P695" s="141"/>
      <c r="Q695" s="81">
        <f t="shared" si="56"/>
        <v>5.4</v>
      </c>
    </row>
    <row r="696" spans="5:17" s="16" customFormat="1" ht="13" hidden="1" x14ac:dyDescent="0.3">
      <c r="E696" s="138">
        <v>36326</v>
      </c>
      <c r="F696" s="16">
        <v>166</v>
      </c>
      <c r="G696" s="16">
        <v>1999</v>
      </c>
      <c r="H696" s="139">
        <f t="shared" si="52"/>
        <v>0</v>
      </c>
      <c r="I696" s="140">
        <v>17.600000000000001</v>
      </c>
      <c r="J696" s="141">
        <f t="shared" si="53"/>
        <v>0</v>
      </c>
      <c r="K696" s="81">
        <f t="shared" si="54"/>
        <v>0</v>
      </c>
      <c r="L696" s="142">
        <v>17.100000000000001</v>
      </c>
      <c r="M696" s="140"/>
      <c r="N696" s="141">
        <f t="shared" si="55"/>
        <v>0</v>
      </c>
      <c r="O696" s="141"/>
      <c r="P696" s="141"/>
      <c r="Q696" s="81">
        <f t="shared" si="56"/>
        <v>0</v>
      </c>
    </row>
    <row r="697" spans="5:17" s="16" customFormat="1" ht="13" hidden="1" x14ac:dyDescent="0.3">
      <c r="E697" s="138">
        <v>36327</v>
      </c>
      <c r="F697" s="16">
        <v>167</v>
      </c>
      <c r="G697" s="16">
        <v>1999</v>
      </c>
      <c r="H697" s="139">
        <f t="shared" si="52"/>
        <v>0</v>
      </c>
      <c r="I697" s="140">
        <v>17.683870967741939</v>
      </c>
      <c r="J697" s="141">
        <f t="shared" si="53"/>
        <v>0</v>
      </c>
      <c r="K697" s="81">
        <f t="shared" si="54"/>
        <v>0</v>
      </c>
      <c r="L697" s="142">
        <v>17.5</v>
      </c>
      <c r="M697" s="140"/>
      <c r="N697" s="141">
        <f t="shared" si="55"/>
        <v>0</v>
      </c>
      <c r="O697" s="141"/>
      <c r="P697" s="141"/>
      <c r="Q697" s="81">
        <f t="shared" si="56"/>
        <v>0</v>
      </c>
    </row>
    <row r="698" spans="5:17" s="16" customFormat="1" ht="13" hidden="1" x14ac:dyDescent="0.3">
      <c r="E698" s="138">
        <v>36328</v>
      </c>
      <c r="F698" s="16">
        <v>168</v>
      </c>
      <c r="G698" s="16">
        <v>1999</v>
      </c>
      <c r="H698" s="139">
        <f t="shared" si="52"/>
        <v>0</v>
      </c>
      <c r="I698" s="140">
        <v>17.767741935483873</v>
      </c>
      <c r="J698" s="141">
        <f t="shared" si="53"/>
        <v>0</v>
      </c>
      <c r="K698" s="81">
        <f t="shared" si="54"/>
        <v>0</v>
      </c>
      <c r="L698" s="142">
        <v>18.8</v>
      </c>
      <c r="M698" s="140"/>
      <c r="N698" s="141">
        <f t="shared" si="55"/>
        <v>0</v>
      </c>
      <c r="O698" s="141"/>
      <c r="P698" s="141"/>
      <c r="Q698" s="81">
        <f t="shared" si="56"/>
        <v>0</v>
      </c>
    </row>
    <row r="699" spans="5:17" s="16" customFormat="1" ht="13" hidden="1" x14ac:dyDescent="0.3">
      <c r="E699" s="138">
        <v>36329</v>
      </c>
      <c r="F699" s="16">
        <v>169</v>
      </c>
      <c r="G699" s="16">
        <v>1999</v>
      </c>
      <c r="H699" s="139">
        <f t="shared" si="52"/>
        <v>0</v>
      </c>
      <c r="I699" s="140">
        <v>17.851612903225806</v>
      </c>
      <c r="J699" s="141">
        <f t="shared" si="53"/>
        <v>0</v>
      </c>
      <c r="K699" s="81">
        <f t="shared" si="54"/>
        <v>0</v>
      </c>
      <c r="L699" s="142">
        <v>17.899999999999999</v>
      </c>
      <c r="M699" s="140"/>
      <c r="N699" s="141">
        <f t="shared" si="55"/>
        <v>0</v>
      </c>
      <c r="O699" s="141"/>
      <c r="P699" s="141"/>
      <c r="Q699" s="81">
        <f t="shared" si="56"/>
        <v>0</v>
      </c>
    </row>
    <row r="700" spans="5:17" s="16" customFormat="1" ht="13" hidden="1" x14ac:dyDescent="0.3">
      <c r="E700" s="138">
        <v>36330</v>
      </c>
      <c r="F700" s="16">
        <v>170</v>
      </c>
      <c r="G700" s="16">
        <v>1999</v>
      </c>
      <c r="H700" s="139">
        <f t="shared" si="52"/>
        <v>0</v>
      </c>
      <c r="I700" s="140">
        <v>17.935483870967744</v>
      </c>
      <c r="J700" s="141">
        <f t="shared" si="53"/>
        <v>0</v>
      </c>
      <c r="K700" s="81">
        <f t="shared" si="54"/>
        <v>0</v>
      </c>
      <c r="L700" s="142">
        <v>16.5</v>
      </c>
      <c r="M700" s="140"/>
      <c r="N700" s="141">
        <f t="shared" si="55"/>
        <v>0</v>
      </c>
      <c r="O700" s="141"/>
      <c r="P700" s="141"/>
      <c r="Q700" s="81">
        <f t="shared" si="56"/>
        <v>0</v>
      </c>
    </row>
    <row r="701" spans="5:17" s="16" customFormat="1" ht="13" hidden="1" x14ac:dyDescent="0.3">
      <c r="E701" s="138">
        <v>36331</v>
      </c>
      <c r="F701" s="16">
        <v>171</v>
      </c>
      <c r="G701" s="16">
        <v>1999</v>
      </c>
      <c r="H701" s="139">
        <f t="shared" si="52"/>
        <v>0</v>
      </c>
      <c r="I701" s="140">
        <v>18.019354838709681</v>
      </c>
      <c r="J701" s="141">
        <f t="shared" si="53"/>
        <v>0</v>
      </c>
      <c r="K701" s="81">
        <f t="shared" si="54"/>
        <v>0</v>
      </c>
      <c r="L701" s="142">
        <v>16.5</v>
      </c>
      <c r="M701" s="140"/>
      <c r="N701" s="141">
        <f t="shared" si="55"/>
        <v>0</v>
      </c>
      <c r="O701" s="141"/>
      <c r="P701" s="141"/>
      <c r="Q701" s="81">
        <f t="shared" si="56"/>
        <v>0</v>
      </c>
    </row>
    <row r="702" spans="5:17" s="16" customFormat="1" ht="13" hidden="1" x14ac:dyDescent="0.3">
      <c r="E702" s="138">
        <v>36332</v>
      </c>
      <c r="F702" s="16">
        <v>172</v>
      </c>
      <c r="G702" s="16">
        <v>1999</v>
      </c>
      <c r="H702" s="139">
        <f t="shared" si="52"/>
        <v>0</v>
      </c>
      <c r="I702" s="140">
        <v>18.103225806451615</v>
      </c>
      <c r="J702" s="141">
        <f t="shared" si="53"/>
        <v>0</v>
      </c>
      <c r="K702" s="81">
        <f t="shared" si="54"/>
        <v>0</v>
      </c>
      <c r="L702" s="142">
        <v>14.7</v>
      </c>
      <c r="M702" s="140"/>
      <c r="N702" s="141">
        <f t="shared" si="55"/>
        <v>1</v>
      </c>
      <c r="O702" s="141"/>
      <c r="P702" s="141"/>
      <c r="Q702" s="81">
        <f t="shared" si="56"/>
        <v>5.3000000000000007</v>
      </c>
    </row>
    <row r="703" spans="5:17" s="16" customFormat="1" ht="13" hidden="1" x14ac:dyDescent="0.3">
      <c r="E703" s="138">
        <v>36333</v>
      </c>
      <c r="F703" s="16">
        <v>173</v>
      </c>
      <c r="G703" s="16">
        <v>1999</v>
      </c>
      <c r="H703" s="139">
        <f t="shared" si="52"/>
        <v>0</v>
      </c>
      <c r="I703" s="140">
        <v>18.187096774193549</v>
      </c>
      <c r="J703" s="141">
        <f t="shared" si="53"/>
        <v>0</v>
      </c>
      <c r="K703" s="81">
        <f t="shared" si="54"/>
        <v>0</v>
      </c>
      <c r="L703" s="142">
        <v>13.4</v>
      </c>
      <c r="M703" s="140"/>
      <c r="N703" s="141">
        <f t="shared" si="55"/>
        <v>1</v>
      </c>
      <c r="O703" s="141"/>
      <c r="P703" s="141"/>
      <c r="Q703" s="81">
        <f t="shared" si="56"/>
        <v>6.6</v>
      </c>
    </row>
    <row r="704" spans="5:17" s="16" customFormat="1" ht="13" hidden="1" x14ac:dyDescent="0.3">
      <c r="E704" s="138">
        <v>36334</v>
      </c>
      <c r="F704" s="16">
        <v>174</v>
      </c>
      <c r="G704" s="16">
        <v>1999</v>
      </c>
      <c r="H704" s="139">
        <f t="shared" si="52"/>
        <v>0</v>
      </c>
      <c r="I704" s="140">
        <v>18.270967741935486</v>
      </c>
      <c r="J704" s="141">
        <f t="shared" si="53"/>
        <v>0</v>
      </c>
      <c r="K704" s="81">
        <f t="shared" si="54"/>
        <v>0</v>
      </c>
      <c r="L704" s="142">
        <v>14.7</v>
      </c>
      <c r="M704" s="140"/>
      <c r="N704" s="141">
        <f t="shared" si="55"/>
        <v>1</v>
      </c>
      <c r="O704" s="141"/>
      <c r="P704" s="141"/>
      <c r="Q704" s="81">
        <f t="shared" si="56"/>
        <v>5.3000000000000007</v>
      </c>
    </row>
    <row r="705" spans="5:17" s="16" customFormat="1" ht="13" hidden="1" x14ac:dyDescent="0.3">
      <c r="E705" s="138">
        <v>36335</v>
      </c>
      <c r="F705" s="16">
        <v>175</v>
      </c>
      <c r="G705" s="16">
        <v>1999</v>
      </c>
      <c r="H705" s="139">
        <f t="shared" si="52"/>
        <v>0</v>
      </c>
      <c r="I705" s="140">
        <v>18.354838709677423</v>
      </c>
      <c r="J705" s="141">
        <f t="shared" si="53"/>
        <v>0</v>
      </c>
      <c r="K705" s="81">
        <f t="shared" si="54"/>
        <v>0</v>
      </c>
      <c r="L705" s="142">
        <v>16.8</v>
      </c>
      <c r="M705" s="140"/>
      <c r="N705" s="141">
        <f t="shared" si="55"/>
        <v>0</v>
      </c>
      <c r="O705" s="141"/>
      <c r="P705" s="141"/>
      <c r="Q705" s="81">
        <f t="shared" si="56"/>
        <v>0</v>
      </c>
    </row>
    <row r="706" spans="5:17" s="16" customFormat="1" ht="13" hidden="1" x14ac:dyDescent="0.3">
      <c r="E706" s="138">
        <v>36336</v>
      </c>
      <c r="F706" s="16">
        <v>176</v>
      </c>
      <c r="G706" s="16">
        <v>1999</v>
      </c>
      <c r="H706" s="139">
        <f t="shared" si="52"/>
        <v>0</v>
      </c>
      <c r="I706" s="140">
        <v>18.438709677419357</v>
      </c>
      <c r="J706" s="141">
        <f t="shared" si="53"/>
        <v>0</v>
      </c>
      <c r="K706" s="81">
        <f t="shared" si="54"/>
        <v>0</v>
      </c>
      <c r="L706" s="142">
        <v>19.899999999999999</v>
      </c>
      <c r="M706" s="140"/>
      <c r="N706" s="141">
        <f t="shared" si="55"/>
        <v>0</v>
      </c>
      <c r="O706" s="141"/>
      <c r="P706" s="141"/>
      <c r="Q706" s="81">
        <f t="shared" si="56"/>
        <v>0</v>
      </c>
    </row>
    <row r="707" spans="5:17" s="16" customFormat="1" ht="13" hidden="1" x14ac:dyDescent="0.3">
      <c r="E707" s="138">
        <v>36337</v>
      </c>
      <c r="F707" s="16">
        <v>177</v>
      </c>
      <c r="G707" s="16">
        <v>1999</v>
      </c>
      <c r="H707" s="139">
        <f t="shared" si="52"/>
        <v>0</v>
      </c>
      <c r="I707" s="140">
        <v>18.522580645161291</v>
      </c>
      <c r="J707" s="141">
        <f t="shared" si="53"/>
        <v>0</v>
      </c>
      <c r="K707" s="81">
        <f t="shared" si="54"/>
        <v>0</v>
      </c>
      <c r="L707" s="142">
        <v>17.899999999999999</v>
      </c>
      <c r="M707" s="140"/>
      <c r="N707" s="141">
        <f t="shared" si="55"/>
        <v>0</v>
      </c>
      <c r="O707" s="141"/>
      <c r="P707" s="141"/>
      <c r="Q707" s="81">
        <f t="shared" si="56"/>
        <v>0</v>
      </c>
    </row>
    <row r="708" spans="5:17" s="16" customFormat="1" ht="13" hidden="1" x14ac:dyDescent="0.3">
      <c r="E708" s="138">
        <v>36338</v>
      </c>
      <c r="F708" s="16">
        <v>178</v>
      </c>
      <c r="G708" s="16">
        <v>1999</v>
      </c>
      <c r="H708" s="139">
        <f t="shared" si="52"/>
        <v>0</v>
      </c>
      <c r="I708" s="140">
        <v>18.606451612903228</v>
      </c>
      <c r="J708" s="141">
        <f t="shared" si="53"/>
        <v>0</v>
      </c>
      <c r="K708" s="81">
        <f t="shared" si="54"/>
        <v>0</v>
      </c>
      <c r="L708" s="142">
        <v>18.5</v>
      </c>
      <c r="M708" s="140"/>
      <c r="N708" s="141">
        <f t="shared" si="55"/>
        <v>0</v>
      </c>
      <c r="O708" s="141"/>
      <c r="P708" s="141"/>
      <c r="Q708" s="81">
        <f t="shared" si="56"/>
        <v>0</v>
      </c>
    </row>
    <row r="709" spans="5:17" s="16" customFormat="1" ht="13" hidden="1" x14ac:dyDescent="0.3">
      <c r="E709" s="138">
        <v>36339</v>
      </c>
      <c r="F709" s="16">
        <v>179</v>
      </c>
      <c r="G709" s="16">
        <v>1999</v>
      </c>
      <c r="H709" s="139">
        <f t="shared" si="52"/>
        <v>0</v>
      </c>
      <c r="I709" s="140">
        <v>18.690322580645162</v>
      </c>
      <c r="J709" s="141">
        <f t="shared" si="53"/>
        <v>0</v>
      </c>
      <c r="K709" s="81">
        <f t="shared" si="54"/>
        <v>0</v>
      </c>
      <c r="L709" s="142">
        <v>16.7</v>
      </c>
      <c r="M709" s="140"/>
      <c r="N709" s="141">
        <f t="shared" si="55"/>
        <v>0</v>
      </c>
      <c r="O709" s="141"/>
      <c r="P709" s="141"/>
      <c r="Q709" s="81">
        <f t="shared" si="56"/>
        <v>0</v>
      </c>
    </row>
    <row r="710" spans="5:17" s="16" customFormat="1" ht="13" hidden="1" x14ac:dyDescent="0.3">
      <c r="E710" s="138">
        <v>36340</v>
      </c>
      <c r="F710" s="16">
        <v>180</v>
      </c>
      <c r="G710" s="16">
        <v>1999</v>
      </c>
      <c r="H710" s="139">
        <f t="shared" si="52"/>
        <v>0</v>
      </c>
      <c r="I710" s="140">
        <v>18.774193548387096</v>
      </c>
      <c r="J710" s="141">
        <f t="shared" si="53"/>
        <v>0</v>
      </c>
      <c r="K710" s="81">
        <f t="shared" si="54"/>
        <v>0</v>
      </c>
      <c r="L710" s="142">
        <v>17.399999999999999</v>
      </c>
      <c r="M710" s="140"/>
      <c r="N710" s="141">
        <f t="shared" si="55"/>
        <v>0</v>
      </c>
      <c r="O710" s="141"/>
      <c r="P710" s="141"/>
      <c r="Q710" s="81">
        <f t="shared" si="56"/>
        <v>0</v>
      </c>
    </row>
    <row r="711" spans="5:17" s="16" customFormat="1" ht="13" hidden="1" x14ac:dyDescent="0.3">
      <c r="E711" s="138">
        <v>36341</v>
      </c>
      <c r="F711" s="16">
        <v>181</v>
      </c>
      <c r="G711" s="16">
        <v>1999</v>
      </c>
      <c r="H711" s="139">
        <f t="shared" si="52"/>
        <v>0</v>
      </c>
      <c r="I711" s="140">
        <v>18.858064516129033</v>
      </c>
      <c r="J711" s="141">
        <f t="shared" si="53"/>
        <v>0</v>
      </c>
      <c r="K711" s="81">
        <f t="shared" si="54"/>
        <v>0</v>
      </c>
      <c r="L711" s="142">
        <v>19.2</v>
      </c>
      <c r="M711" s="140"/>
      <c r="N711" s="141">
        <f t="shared" si="55"/>
        <v>0</v>
      </c>
      <c r="O711" s="141"/>
      <c r="P711" s="141"/>
      <c r="Q711" s="81">
        <f t="shared" si="56"/>
        <v>0</v>
      </c>
    </row>
    <row r="712" spans="5:17" s="16" customFormat="1" ht="13" hidden="1" x14ac:dyDescent="0.3">
      <c r="E712" s="138">
        <v>36342</v>
      </c>
      <c r="F712" s="16">
        <v>182</v>
      </c>
      <c r="G712" s="16">
        <v>1999</v>
      </c>
      <c r="H712" s="139">
        <f t="shared" si="52"/>
        <v>0</v>
      </c>
      <c r="I712" s="140">
        <v>18.941935483870971</v>
      </c>
      <c r="J712" s="141">
        <f t="shared" si="53"/>
        <v>0</v>
      </c>
      <c r="K712" s="81">
        <f t="shared" si="54"/>
        <v>0</v>
      </c>
      <c r="L712" s="142">
        <v>19.399999999999999</v>
      </c>
      <c r="M712" s="140"/>
      <c r="N712" s="141">
        <f t="shared" si="55"/>
        <v>0</v>
      </c>
      <c r="O712" s="141"/>
      <c r="P712" s="141"/>
      <c r="Q712" s="81">
        <f t="shared" si="56"/>
        <v>0</v>
      </c>
    </row>
    <row r="713" spans="5:17" s="16" customFormat="1" ht="13" hidden="1" x14ac:dyDescent="0.3">
      <c r="E713" s="138">
        <v>36343</v>
      </c>
      <c r="F713" s="16">
        <v>183</v>
      </c>
      <c r="G713" s="16">
        <v>1999</v>
      </c>
      <c r="H713" s="139">
        <f t="shared" si="52"/>
        <v>0</v>
      </c>
      <c r="I713" s="140">
        <v>19.025806451612905</v>
      </c>
      <c r="J713" s="141">
        <f t="shared" si="53"/>
        <v>0</v>
      </c>
      <c r="K713" s="81">
        <f t="shared" si="54"/>
        <v>0</v>
      </c>
      <c r="L713" s="142">
        <v>21.4</v>
      </c>
      <c r="M713" s="140"/>
      <c r="N713" s="141">
        <f t="shared" si="55"/>
        <v>0</v>
      </c>
      <c r="O713" s="141"/>
      <c r="P713" s="141"/>
      <c r="Q713" s="81">
        <f t="shared" si="56"/>
        <v>0</v>
      </c>
    </row>
    <row r="714" spans="5:17" s="16" customFormat="1" ht="13" hidden="1" x14ac:dyDescent="0.3">
      <c r="E714" s="138">
        <v>36344</v>
      </c>
      <c r="F714" s="16">
        <v>184</v>
      </c>
      <c r="G714" s="16">
        <v>1999</v>
      </c>
      <c r="H714" s="139">
        <f t="shared" si="52"/>
        <v>0</v>
      </c>
      <c r="I714" s="140">
        <v>19.109677419354838</v>
      </c>
      <c r="J714" s="141">
        <f t="shared" si="53"/>
        <v>0</v>
      </c>
      <c r="K714" s="81">
        <f t="shared" si="54"/>
        <v>0</v>
      </c>
      <c r="L714" s="142">
        <v>24.2</v>
      </c>
      <c r="M714" s="140"/>
      <c r="N714" s="141">
        <f t="shared" si="55"/>
        <v>0</v>
      </c>
      <c r="O714" s="141"/>
      <c r="P714" s="141"/>
      <c r="Q714" s="81">
        <f t="shared" si="56"/>
        <v>0</v>
      </c>
    </row>
    <row r="715" spans="5:17" s="16" customFormat="1" ht="13" hidden="1" x14ac:dyDescent="0.3">
      <c r="E715" s="138">
        <v>36345</v>
      </c>
      <c r="F715" s="16">
        <v>185</v>
      </c>
      <c r="G715" s="16">
        <v>1999</v>
      </c>
      <c r="H715" s="139">
        <f t="shared" si="52"/>
        <v>0</v>
      </c>
      <c r="I715" s="140">
        <v>19.193548387096776</v>
      </c>
      <c r="J715" s="141">
        <f t="shared" si="53"/>
        <v>0</v>
      </c>
      <c r="K715" s="81">
        <f t="shared" si="54"/>
        <v>0</v>
      </c>
      <c r="L715" s="142">
        <v>24.5</v>
      </c>
      <c r="M715" s="140"/>
      <c r="N715" s="141">
        <f t="shared" si="55"/>
        <v>0</v>
      </c>
      <c r="O715" s="141"/>
      <c r="P715" s="141"/>
      <c r="Q715" s="81">
        <f t="shared" si="56"/>
        <v>0</v>
      </c>
    </row>
    <row r="716" spans="5:17" s="16" customFormat="1" ht="13" hidden="1" x14ac:dyDescent="0.3">
      <c r="E716" s="138">
        <v>36346</v>
      </c>
      <c r="F716" s="16">
        <v>186</v>
      </c>
      <c r="G716" s="16">
        <v>1999</v>
      </c>
      <c r="H716" s="139">
        <f t="shared" si="52"/>
        <v>0</v>
      </c>
      <c r="I716" s="140">
        <v>19.277419354838713</v>
      </c>
      <c r="J716" s="141">
        <f t="shared" si="53"/>
        <v>0</v>
      </c>
      <c r="K716" s="81">
        <f t="shared" si="54"/>
        <v>0</v>
      </c>
      <c r="L716" s="142">
        <v>21.9</v>
      </c>
      <c r="M716" s="140"/>
      <c r="N716" s="141">
        <f t="shared" si="55"/>
        <v>0</v>
      </c>
      <c r="O716" s="141"/>
      <c r="P716" s="141"/>
      <c r="Q716" s="81">
        <f t="shared" si="56"/>
        <v>0</v>
      </c>
    </row>
    <row r="717" spans="5:17" s="16" customFormat="1" ht="13" hidden="1" x14ac:dyDescent="0.3">
      <c r="E717" s="138">
        <v>36347</v>
      </c>
      <c r="F717" s="16">
        <v>187</v>
      </c>
      <c r="G717" s="16">
        <v>1999</v>
      </c>
      <c r="H717" s="139">
        <f t="shared" si="52"/>
        <v>0</v>
      </c>
      <c r="I717" s="140">
        <v>19.361290322580643</v>
      </c>
      <c r="J717" s="141">
        <f t="shared" si="53"/>
        <v>0</v>
      </c>
      <c r="K717" s="81">
        <f t="shared" si="54"/>
        <v>0</v>
      </c>
      <c r="L717" s="142">
        <v>17.8</v>
      </c>
      <c r="M717" s="140"/>
      <c r="N717" s="141">
        <f t="shared" si="55"/>
        <v>0</v>
      </c>
      <c r="O717" s="141"/>
      <c r="P717" s="141"/>
      <c r="Q717" s="81">
        <f t="shared" si="56"/>
        <v>0</v>
      </c>
    </row>
    <row r="718" spans="5:17" s="16" customFormat="1" ht="13" hidden="1" x14ac:dyDescent="0.3">
      <c r="E718" s="138">
        <v>36348</v>
      </c>
      <c r="F718" s="16">
        <v>188</v>
      </c>
      <c r="G718" s="16">
        <v>1999</v>
      </c>
      <c r="H718" s="139">
        <f t="shared" si="52"/>
        <v>0</v>
      </c>
      <c r="I718" s="140">
        <v>19.445161290322581</v>
      </c>
      <c r="J718" s="141">
        <f t="shared" si="53"/>
        <v>0</v>
      </c>
      <c r="K718" s="81">
        <f t="shared" si="54"/>
        <v>0</v>
      </c>
      <c r="L718" s="142">
        <v>17.600000000000001</v>
      </c>
      <c r="M718" s="140"/>
      <c r="N718" s="141">
        <f t="shared" si="55"/>
        <v>0</v>
      </c>
      <c r="O718" s="141"/>
      <c r="P718" s="141"/>
      <c r="Q718" s="81">
        <f t="shared" si="56"/>
        <v>0</v>
      </c>
    </row>
    <row r="719" spans="5:17" s="16" customFormat="1" ht="13" hidden="1" x14ac:dyDescent="0.3">
      <c r="E719" s="138">
        <v>36349</v>
      </c>
      <c r="F719" s="16">
        <v>189</v>
      </c>
      <c r="G719" s="16">
        <v>1999</v>
      </c>
      <c r="H719" s="139">
        <f t="shared" si="52"/>
        <v>0</v>
      </c>
      <c r="I719" s="140">
        <v>19.529032258064518</v>
      </c>
      <c r="J719" s="141">
        <f t="shared" si="53"/>
        <v>0</v>
      </c>
      <c r="K719" s="81">
        <f t="shared" si="54"/>
        <v>0</v>
      </c>
      <c r="L719" s="142">
        <v>18.600000000000001</v>
      </c>
      <c r="M719" s="140"/>
      <c r="N719" s="141">
        <f t="shared" si="55"/>
        <v>0</v>
      </c>
      <c r="O719" s="141"/>
      <c r="P719" s="141"/>
      <c r="Q719" s="81">
        <f t="shared" si="56"/>
        <v>0</v>
      </c>
    </row>
    <row r="720" spans="5:17" s="16" customFormat="1" ht="13" hidden="1" x14ac:dyDescent="0.3">
      <c r="E720" s="138">
        <v>36350</v>
      </c>
      <c r="F720" s="16">
        <v>190</v>
      </c>
      <c r="G720" s="16">
        <v>1999</v>
      </c>
      <c r="H720" s="139">
        <f t="shared" si="52"/>
        <v>0</v>
      </c>
      <c r="I720" s="140">
        <v>19.612903225806452</v>
      </c>
      <c r="J720" s="141">
        <f t="shared" si="53"/>
        <v>0</v>
      </c>
      <c r="K720" s="81">
        <f t="shared" si="54"/>
        <v>0</v>
      </c>
      <c r="L720" s="142">
        <v>18.3</v>
      </c>
      <c r="M720" s="140"/>
      <c r="N720" s="141">
        <f t="shared" si="55"/>
        <v>0</v>
      </c>
      <c r="O720" s="141"/>
      <c r="P720" s="141"/>
      <c r="Q720" s="81">
        <f t="shared" si="56"/>
        <v>0</v>
      </c>
    </row>
    <row r="721" spans="5:17" s="16" customFormat="1" ht="13" hidden="1" x14ac:dyDescent="0.3">
      <c r="E721" s="138">
        <v>36351</v>
      </c>
      <c r="F721" s="16">
        <v>191</v>
      </c>
      <c r="G721" s="16">
        <v>1999</v>
      </c>
      <c r="H721" s="139">
        <f t="shared" si="52"/>
        <v>0</v>
      </c>
      <c r="I721" s="140">
        <v>19.696774193548389</v>
      </c>
      <c r="J721" s="141">
        <f t="shared" si="53"/>
        <v>0</v>
      </c>
      <c r="K721" s="81">
        <f t="shared" si="54"/>
        <v>0</v>
      </c>
      <c r="L721" s="142">
        <v>19.100000000000001</v>
      </c>
      <c r="M721" s="140"/>
      <c r="N721" s="141">
        <f t="shared" si="55"/>
        <v>0</v>
      </c>
      <c r="O721" s="141"/>
      <c r="P721" s="141"/>
      <c r="Q721" s="81">
        <f t="shared" si="56"/>
        <v>0</v>
      </c>
    </row>
    <row r="722" spans="5:17" s="16" customFormat="1" ht="13" hidden="1" x14ac:dyDescent="0.3">
      <c r="E722" s="138">
        <v>36352</v>
      </c>
      <c r="F722" s="16">
        <v>192</v>
      </c>
      <c r="G722" s="16">
        <v>1999</v>
      </c>
      <c r="H722" s="139">
        <f t="shared" si="52"/>
        <v>0</v>
      </c>
      <c r="I722" s="140">
        <v>19.780645161290323</v>
      </c>
      <c r="J722" s="141">
        <f t="shared" si="53"/>
        <v>0</v>
      </c>
      <c r="K722" s="81">
        <f t="shared" si="54"/>
        <v>0</v>
      </c>
      <c r="L722" s="142">
        <v>20.399999999999999</v>
      </c>
      <c r="M722" s="140"/>
      <c r="N722" s="141">
        <f t="shared" si="55"/>
        <v>0</v>
      </c>
      <c r="O722" s="141"/>
      <c r="P722" s="141"/>
      <c r="Q722" s="81">
        <f t="shared" si="56"/>
        <v>0</v>
      </c>
    </row>
    <row r="723" spans="5:17" s="16" customFormat="1" ht="13" hidden="1" x14ac:dyDescent="0.3">
      <c r="E723" s="138">
        <v>36353</v>
      </c>
      <c r="F723" s="16">
        <v>193</v>
      </c>
      <c r="G723" s="16">
        <v>1999</v>
      </c>
      <c r="H723" s="139">
        <f t="shared" si="52"/>
        <v>0</v>
      </c>
      <c r="I723" s="140">
        <v>19.864516129032257</v>
      </c>
      <c r="J723" s="141">
        <f t="shared" si="53"/>
        <v>0</v>
      </c>
      <c r="K723" s="81">
        <f t="shared" si="54"/>
        <v>0</v>
      </c>
      <c r="L723" s="142">
        <v>21.6</v>
      </c>
      <c r="M723" s="140"/>
      <c r="N723" s="141">
        <f t="shared" si="55"/>
        <v>0</v>
      </c>
      <c r="O723" s="141"/>
      <c r="P723" s="141"/>
      <c r="Q723" s="81">
        <f t="shared" si="56"/>
        <v>0</v>
      </c>
    </row>
    <row r="724" spans="5:17" s="16" customFormat="1" ht="13" hidden="1" x14ac:dyDescent="0.3">
      <c r="E724" s="138">
        <v>36354</v>
      </c>
      <c r="F724" s="16">
        <v>194</v>
      </c>
      <c r="G724" s="16">
        <v>1999</v>
      </c>
      <c r="H724" s="139">
        <f t="shared" si="52"/>
        <v>0</v>
      </c>
      <c r="I724" s="140">
        <v>19.948387096774194</v>
      </c>
      <c r="J724" s="141">
        <f t="shared" si="53"/>
        <v>0</v>
      </c>
      <c r="K724" s="81">
        <f t="shared" si="54"/>
        <v>0</v>
      </c>
      <c r="L724" s="142">
        <v>21.4</v>
      </c>
      <c r="M724" s="140"/>
      <c r="N724" s="141">
        <f t="shared" si="55"/>
        <v>0</v>
      </c>
      <c r="O724" s="141"/>
      <c r="P724" s="141"/>
      <c r="Q724" s="81">
        <f t="shared" si="56"/>
        <v>0</v>
      </c>
    </row>
    <row r="725" spans="5:17" s="16" customFormat="1" ht="13" hidden="1" x14ac:dyDescent="0.3">
      <c r="E725" s="138">
        <v>36355</v>
      </c>
      <c r="F725" s="16">
        <v>195</v>
      </c>
      <c r="G725" s="16">
        <v>1999</v>
      </c>
      <c r="H725" s="139">
        <f t="shared" si="52"/>
        <v>0</v>
      </c>
      <c r="I725" s="140">
        <v>20.032258064516128</v>
      </c>
      <c r="J725" s="141">
        <f t="shared" si="53"/>
        <v>0</v>
      </c>
      <c r="K725" s="81">
        <f t="shared" si="54"/>
        <v>0</v>
      </c>
      <c r="L725" s="142">
        <v>19.8</v>
      </c>
      <c r="M725" s="140"/>
      <c r="N725" s="141">
        <f t="shared" si="55"/>
        <v>0</v>
      </c>
      <c r="O725" s="141"/>
      <c r="P725" s="141"/>
      <c r="Q725" s="81">
        <f t="shared" si="56"/>
        <v>0</v>
      </c>
    </row>
    <row r="726" spans="5:17" s="16" customFormat="1" ht="13" hidden="1" x14ac:dyDescent="0.3">
      <c r="E726" s="138">
        <v>36356</v>
      </c>
      <c r="F726" s="16">
        <v>196</v>
      </c>
      <c r="G726" s="16">
        <v>1999</v>
      </c>
      <c r="H726" s="139">
        <f t="shared" si="52"/>
        <v>0</v>
      </c>
      <c r="I726" s="140">
        <v>20.116129032258065</v>
      </c>
      <c r="J726" s="141">
        <f t="shared" si="53"/>
        <v>0</v>
      </c>
      <c r="K726" s="81">
        <f t="shared" si="54"/>
        <v>0</v>
      </c>
      <c r="L726" s="142">
        <v>19.3</v>
      </c>
      <c r="M726" s="140"/>
      <c r="N726" s="141">
        <f t="shared" si="55"/>
        <v>0</v>
      </c>
      <c r="O726" s="141"/>
      <c r="P726" s="141"/>
      <c r="Q726" s="81">
        <f t="shared" si="56"/>
        <v>0</v>
      </c>
    </row>
    <row r="727" spans="5:17" s="16" customFormat="1" ht="13" hidden="1" x14ac:dyDescent="0.3">
      <c r="E727" s="138">
        <v>36357</v>
      </c>
      <c r="F727" s="16">
        <v>197</v>
      </c>
      <c r="G727" s="16">
        <v>1999</v>
      </c>
      <c r="H727" s="139">
        <f t="shared" si="52"/>
        <v>0</v>
      </c>
      <c r="I727" s="140">
        <v>20.2</v>
      </c>
      <c r="J727" s="141">
        <f t="shared" si="53"/>
        <v>0</v>
      </c>
      <c r="K727" s="81">
        <f t="shared" si="54"/>
        <v>0</v>
      </c>
      <c r="L727" s="142">
        <v>18.8</v>
      </c>
      <c r="M727" s="140"/>
      <c r="N727" s="141">
        <f t="shared" si="55"/>
        <v>0</v>
      </c>
      <c r="O727" s="141"/>
      <c r="P727" s="141"/>
      <c r="Q727" s="81">
        <f t="shared" si="56"/>
        <v>0</v>
      </c>
    </row>
    <row r="728" spans="5:17" s="16" customFormat="1" ht="13" hidden="1" x14ac:dyDescent="0.3">
      <c r="E728" s="138">
        <v>36358</v>
      </c>
      <c r="F728" s="16">
        <v>198</v>
      </c>
      <c r="G728" s="16">
        <v>1999</v>
      </c>
      <c r="H728" s="139">
        <f t="shared" si="52"/>
        <v>0</v>
      </c>
      <c r="I728" s="140">
        <v>20.193548387096772</v>
      </c>
      <c r="J728" s="141">
        <f t="shared" si="53"/>
        <v>0</v>
      </c>
      <c r="K728" s="81">
        <f t="shared" si="54"/>
        <v>0</v>
      </c>
      <c r="L728" s="142">
        <v>20.399999999999999</v>
      </c>
      <c r="M728" s="140"/>
      <c r="N728" s="141">
        <f t="shared" si="55"/>
        <v>0</v>
      </c>
      <c r="O728" s="141"/>
      <c r="P728" s="141"/>
      <c r="Q728" s="81">
        <f t="shared" si="56"/>
        <v>0</v>
      </c>
    </row>
    <row r="729" spans="5:17" s="16" customFormat="1" ht="13" hidden="1" x14ac:dyDescent="0.3">
      <c r="E729" s="138">
        <v>36359</v>
      </c>
      <c r="F729" s="16">
        <v>199</v>
      </c>
      <c r="G729" s="16">
        <v>1999</v>
      </c>
      <c r="H729" s="139">
        <f t="shared" si="52"/>
        <v>0</v>
      </c>
      <c r="I729" s="140">
        <v>20.187096774193549</v>
      </c>
      <c r="J729" s="141">
        <f t="shared" si="53"/>
        <v>0</v>
      </c>
      <c r="K729" s="81">
        <f t="shared" si="54"/>
        <v>0</v>
      </c>
      <c r="L729" s="142">
        <v>22.1</v>
      </c>
      <c r="M729" s="140"/>
      <c r="N729" s="141">
        <f t="shared" si="55"/>
        <v>0</v>
      </c>
      <c r="O729" s="141"/>
      <c r="P729" s="141"/>
      <c r="Q729" s="81">
        <f t="shared" si="56"/>
        <v>0</v>
      </c>
    </row>
    <row r="730" spans="5:17" s="16" customFormat="1" ht="13" hidden="1" x14ac:dyDescent="0.3">
      <c r="E730" s="138">
        <v>36360</v>
      </c>
      <c r="F730" s="16">
        <v>200</v>
      </c>
      <c r="G730" s="16">
        <v>1999</v>
      </c>
      <c r="H730" s="139">
        <f t="shared" si="52"/>
        <v>0</v>
      </c>
      <c r="I730" s="140">
        <v>20.180645161290322</v>
      </c>
      <c r="J730" s="141">
        <f t="shared" si="53"/>
        <v>0</v>
      </c>
      <c r="K730" s="81">
        <f t="shared" si="54"/>
        <v>0</v>
      </c>
      <c r="L730" s="142">
        <v>22.1</v>
      </c>
      <c r="M730" s="140"/>
      <c r="N730" s="141">
        <f t="shared" si="55"/>
        <v>0</v>
      </c>
      <c r="O730" s="141"/>
      <c r="P730" s="141"/>
      <c r="Q730" s="81">
        <f t="shared" si="56"/>
        <v>0</v>
      </c>
    </row>
    <row r="731" spans="5:17" s="16" customFormat="1" ht="13" hidden="1" x14ac:dyDescent="0.3">
      <c r="E731" s="138">
        <v>36361</v>
      </c>
      <c r="F731" s="16">
        <v>201</v>
      </c>
      <c r="G731" s="16">
        <v>1999</v>
      </c>
      <c r="H731" s="139">
        <f t="shared" si="52"/>
        <v>0</v>
      </c>
      <c r="I731" s="140">
        <v>20.174193548387095</v>
      </c>
      <c r="J731" s="141">
        <f t="shared" si="53"/>
        <v>0</v>
      </c>
      <c r="K731" s="81">
        <f t="shared" si="54"/>
        <v>0</v>
      </c>
      <c r="L731" s="142">
        <v>22.4</v>
      </c>
      <c r="M731" s="140"/>
      <c r="N731" s="141">
        <f t="shared" si="55"/>
        <v>0</v>
      </c>
      <c r="O731" s="141"/>
      <c r="P731" s="141"/>
      <c r="Q731" s="81">
        <f t="shared" si="56"/>
        <v>0</v>
      </c>
    </row>
    <row r="732" spans="5:17" s="16" customFormat="1" ht="13" hidden="1" x14ac:dyDescent="0.3">
      <c r="E732" s="138">
        <v>36362</v>
      </c>
      <c r="F732" s="16">
        <v>202</v>
      </c>
      <c r="G732" s="16">
        <v>1999</v>
      </c>
      <c r="H732" s="139">
        <f t="shared" si="52"/>
        <v>0</v>
      </c>
      <c r="I732" s="140">
        <v>20.167741935483871</v>
      </c>
      <c r="J732" s="141">
        <f t="shared" si="53"/>
        <v>0</v>
      </c>
      <c r="K732" s="81">
        <f t="shared" si="54"/>
        <v>0</v>
      </c>
      <c r="L732" s="142">
        <v>22.4</v>
      </c>
      <c r="M732" s="140"/>
      <c r="N732" s="141">
        <f t="shared" si="55"/>
        <v>0</v>
      </c>
      <c r="O732" s="141"/>
      <c r="P732" s="141"/>
      <c r="Q732" s="81">
        <f t="shared" si="56"/>
        <v>0</v>
      </c>
    </row>
    <row r="733" spans="5:17" s="16" customFormat="1" ht="13" hidden="1" x14ac:dyDescent="0.3">
      <c r="E733" s="138">
        <v>36363</v>
      </c>
      <c r="F733" s="16">
        <v>203</v>
      </c>
      <c r="G733" s="16">
        <v>1999</v>
      </c>
      <c r="H733" s="139">
        <f t="shared" si="52"/>
        <v>0</v>
      </c>
      <c r="I733" s="140">
        <v>20.161290322580644</v>
      </c>
      <c r="J733" s="141">
        <f t="shared" si="53"/>
        <v>0</v>
      </c>
      <c r="K733" s="81">
        <f t="shared" si="54"/>
        <v>0</v>
      </c>
      <c r="L733" s="142">
        <v>18.399999999999999</v>
      </c>
      <c r="M733" s="140"/>
      <c r="N733" s="141">
        <f t="shared" si="55"/>
        <v>0</v>
      </c>
      <c r="O733" s="141"/>
      <c r="P733" s="141"/>
      <c r="Q733" s="81">
        <f t="shared" si="56"/>
        <v>0</v>
      </c>
    </row>
    <row r="734" spans="5:17" s="16" customFormat="1" ht="13" hidden="1" x14ac:dyDescent="0.3">
      <c r="E734" s="138">
        <v>36364</v>
      </c>
      <c r="F734" s="16">
        <v>204</v>
      </c>
      <c r="G734" s="16">
        <v>1999</v>
      </c>
      <c r="H734" s="139">
        <f t="shared" si="52"/>
        <v>0</v>
      </c>
      <c r="I734" s="140">
        <v>20.154838709677417</v>
      </c>
      <c r="J734" s="141">
        <f t="shared" si="53"/>
        <v>0</v>
      </c>
      <c r="K734" s="81">
        <f t="shared" si="54"/>
        <v>0</v>
      </c>
      <c r="L734" s="142">
        <v>16.8</v>
      </c>
      <c r="M734" s="140"/>
      <c r="N734" s="141">
        <f t="shared" si="55"/>
        <v>0</v>
      </c>
      <c r="O734" s="141"/>
      <c r="P734" s="141"/>
      <c r="Q734" s="81">
        <f t="shared" si="56"/>
        <v>0</v>
      </c>
    </row>
    <row r="735" spans="5:17" s="16" customFormat="1" ht="13" hidden="1" x14ac:dyDescent="0.3">
      <c r="E735" s="138">
        <v>36365</v>
      </c>
      <c r="F735" s="16">
        <v>205</v>
      </c>
      <c r="G735" s="16">
        <v>1999</v>
      </c>
      <c r="H735" s="139">
        <f t="shared" si="52"/>
        <v>0</v>
      </c>
      <c r="I735" s="140">
        <v>20.148387096774194</v>
      </c>
      <c r="J735" s="141">
        <f t="shared" si="53"/>
        <v>0</v>
      </c>
      <c r="K735" s="81">
        <f t="shared" si="54"/>
        <v>0</v>
      </c>
      <c r="L735" s="142">
        <v>17.600000000000001</v>
      </c>
      <c r="M735" s="140"/>
      <c r="N735" s="141">
        <f t="shared" si="55"/>
        <v>0</v>
      </c>
      <c r="O735" s="141"/>
      <c r="P735" s="141"/>
      <c r="Q735" s="81">
        <f t="shared" si="56"/>
        <v>0</v>
      </c>
    </row>
    <row r="736" spans="5:17" s="16" customFormat="1" ht="13" hidden="1" x14ac:dyDescent="0.3">
      <c r="E736" s="138">
        <v>36366</v>
      </c>
      <c r="F736" s="16">
        <v>206</v>
      </c>
      <c r="G736" s="16">
        <v>1999</v>
      </c>
      <c r="H736" s="139">
        <f t="shared" si="52"/>
        <v>0</v>
      </c>
      <c r="I736" s="140">
        <v>20.141935483870967</v>
      </c>
      <c r="J736" s="141">
        <f t="shared" si="53"/>
        <v>0</v>
      </c>
      <c r="K736" s="81">
        <f t="shared" si="54"/>
        <v>0</v>
      </c>
      <c r="L736" s="142">
        <v>19.100000000000001</v>
      </c>
      <c r="M736" s="140"/>
      <c r="N736" s="141">
        <f t="shared" si="55"/>
        <v>0</v>
      </c>
      <c r="O736" s="141"/>
      <c r="P736" s="141"/>
      <c r="Q736" s="81">
        <f t="shared" si="56"/>
        <v>0</v>
      </c>
    </row>
    <row r="737" spans="5:17" s="16" customFormat="1" ht="13" hidden="1" x14ac:dyDescent="0.3">
      <c r="E737" s="138">
        <v>36367</v>
      </c>
      <c r="F737" s="16">
        <v>207</v>
      </c>
      <c r="G737" s="16">
        <v>1999</v>
      </c>
      <c r="H737" s="139">
        <f t="shared" si="52"/>
        <v>0</v>
      </c>
      <c r="I737" s="140">
        <v>20.13548387096774</v>
      </c>
      <c r="J737" s="141">
        <f t="shared" si="53"/>
        <v>0</v>
      </c>
      <c r="K737" s="81">
        <f t="shared" si="54"/>
        <v>0</v>
      </c>
      <c r="L737" s="142">
        <v>20.8</v>
      </c>
      <c r="M737" s="140"/>
      <c r="N737" s="141">
        <f t="shared" si="55"/>
        <v>0</v>
      </c>
      <c r="O737" s="141"/>
      <c r="P737" s="141"/>
      <c r="Q737" s="81">
        <f t="shared" si="56"/>
        <v>0</v>
      </c>
    </row>
    <row r="738" spans="5:17" s="16" customFormat="1" ht="13" hidden="1" x14ac:dyDescent="0.3">
      <c r="E738" s="138">
        <v>36368</v>
      </c>
      <c r="F738" s="16">
        <v>208</v>
      </c>
      <c r="G738" s="16">
        <v>1999</v>
      </c>
      <c r="H738" s="139">
        <f t="shared" si="52"/>
        <v>0</v>
      </c>
      <c r="I738" s="140">
        <v>20.129032258064516</v>
      </c>
      <c r="J738" s="141">
        <f t="shared" si="53"/>
        <v>0</v>
      </c>
      <c r="K738" s="81">
        <f t="shared" si="54"/>
        <v>0</v>
      </c>
      <c r="L738" s="142">
        <v>22.1</v>
      </c>
      <c r="M738" s="140"/>
      <c r="N738" s="141">
        <f t="shared" si="55"/>
        <v>0</v>
      </c>
      <c r="O738" s="141"/>
      <c r="P738" s="141"/>
      <c r="Q738" s="81">
        <f t="shared" si="56"/>
        <v>0</v>
      </c>
    </row>
    <row r="739" spans="5:17" s="16" customFormat="1" ht="13" hidden="1" x14ac:dyDescent="0.3">
      <c r="E739" s="138">
        <v>36369</v>
      </c>
      <c r="F739" s="16">
        <v>209</v>
      </c>
      <c r="G739" s="16">
        <v>1999</v>
      </c>
      <c r="H739" s="139">
        <f t="shared" si="52"/>
        <v>0</v>
      </c>
      <c r="I739" s="140">
        <v>20.122580645161289</v>
      </c>
      <c r="J739" s="141">
        <f t="shared" si="53"/>
        <v>0</v>
      </c>
      <c r="K739" s="81">
        <f t="shared" si="54"/>
        <v>0</v>
      </c>
      <c r="L739" s="142">
        <v>20.3</v>
      </c>
      <c r="M739" s="140"/>
      <c r="N739" s="141">
        <f t="shared" si="55"/>
        <v>0</v>
      </c>
      <c r="O739" s="141"/>
      <c r="P739" s="141"/>
      <c r="Q739" s="81">
        <f t="shared" si="56"/>
        <v>0</v>
      </c>
    </row>
    <row r="740" spans="5:17" s="16" customFormat="1" ht="13" hidden="1" x14ac:dyDescent="0.3">
      <c r="E740" s="138">
        <v>36370</v>
      </c>
      <c r="F740" s="16">
        <v>210</v>
      </c>
      <c r="G740" s="16">
        <v>1999</v>
      </c>
      <c r="H740" s="139">
        <f t="shared" si="52"/>
        <v>0</v>
      </c>
      <c r="I740" s="140">
        <v>20.116129032258065</v>
      </c>
      <c r="J740" s="141">
        <f t="shared" si="53"/>
        <v>0</v>
      </c>
      <c r="K740" s="81">
        <f t="shared" si="54"/>
        <v>0</v>
      </c>
      <c r="L740" s="142">
        <v>21.5</v>
      </c>
      <c r="M740" s="140"/>
      <c r="N740" s="141">
        <f t="shared" si="55"/>
        <v>0</v>
      </c>
      <c r="O740" s="141"/>
      <c r="P740" s="141"/>
      <c r="Q740" s="81">
        <f t="shared" si="56"/>
        <v>0</v>
      </c>
    </row>
    <row r="741" spans="5:17" s="16" customFormat="1" ht="13" hidden="1" x14ac:dyDescent="0.3">
      <c r="E741" s="138">
        <v>36371</v>
      </c>
      <c r="F741" s="16">
        <v>211</v>
      </c>
      <c r="G741" s="16">
        <v>1999</v>
      </c>
      <c r="H741" s="139">
        <f t="shared" si="52"/>
        <v>0</v>
      </c>
      <c r="I741" s="140">
        <v>20.109677419354838</v>
      </c>
      <c r="J741" s="141">
        <f t="shared" si="53"/>
        <v>0</v>
      </c>
      <c r="K741" s="81">
        <f t="shared" si="54"/>
        <v>0</v>
      </c>
      <c r="L741" s="142">
        <v>21</v>
      </c>
      <c r="M741" s="140"/>
      <c r="N741" s="141">
        <f t="shared" si="55"/>
        <v>0</v>
      </c>
      <c r="O741" s="141"/>
      <c r="P741" s="141"/>
      <c r="Q741" s="81">
        <f t="shared" si="56"/>
        <v>0</v>
      </c>
    </row>
    <row r="742" spans="5:17" s="16" customFormat="1" ht="13" hidden="1" x14ac:dyDescent="0.3">
      <c r="E742" s="138">
        <v>36372</v>
      </c>
      <c r="F742" s="16">
        <v>212</v>
      </c>
      <c r="G742" s="16">
        <v>1999</v>
      </c>
      <c r="H742" s="139">
        <f t="shared" ref="H742:H805" si="57">IF(AND(E742&gt;=$D$64,E742&lt;=$D$65),1,0)</f>
        <v>0</v>
      </c>
      <c r="I742" s="140">
        <v>20.103225806451611</v>
      </c>
      <c r="J742" s="141">
        <f t="shared" ref="J742:J805" si="58">IF(I742&lt;=$E$117,1,0)</f>
        <v>0</v>
      </c>
      <c r="K742" s="81">
        <f t="shared" ref="K742:K805" si="59">J742*($E$116-I742)</f>
        <v>0</v>
      </c>
      <c r="L742" s="142">
        <v>20.2</v>
      </c>
      <c r="M742" s="140"/>
      <c r="N742" s="141">
        <f t="shared" ref="N742:N805" si="60">IF(L742&lt;=$E$117,1,0)</f>
        <v>0</v>
      </c>
      <c r="O742" s="141"/>
      <c r="P742" s="141"/>
      <c r="Q742" s="81">
        <f t="shared" ref="Q742:Q805" si="61">N742*($E$116-L742)</f>
        <v>0</v>
      </c>
    </row>
    <row r="743" spans="5:17" s="16" customFormat="1" ht="13" hidden="1" x14ac:dyDescent="0.3">
      <c r="E743" s="138">
        <v>36373</v>
      </c>
      <c r="F743" s="16">
        <v>213</v>
      </c>
      <c r="G743" s="16">
        <v>1999</v>
      </c>
      <c r="H743" s="139">
        <f t="shared" si="57"/>
        <v>0</v>
      </c>
      <c r="I743" s="140">
        <v>20.096774193548388</v>
      </c>
      <c r="J743" s="141">
        <f t="shared" si="58"/>
        <v>0</v>
      </c>
      <c r="K743" s="81">
        <f t="shared" si="59"/>
        <v>0</v>
      </c>
      <c r="L743" s="142">
        <v>20.5</v>
      </c>
      <c r="M743" s="140"/>
      <c r="N743" s="141">
        <f t="shared" si="60"/>
        <v>0</v>
      </c>
      <c r="O743" s="141"/>
      <c r="P743" s="141"/>
      <c r="Q743" s="81">
        <f t="shared" si="61"/>
        <v>0</v>
      </c>
    </row>
    <row r="744" spans="5:17" s="16" customFormat="1" ht="13" hidden="1" x14ac:dyDescent="0.3">
      <c r="E744" s="138">
        <v>36374</v>
      </c>
      <c r="F744" s="16">
        <v>214</v>
      </c>
      <c r="G744" s="16">
        <v>1999</v>
      </c>
      <c r="H744" s="139">
        <f t="shared" si="57"/>
        <v>0</v>
      </c>
      <c r="I744" s="140">
        <v>20.090322580645161</v>
      </c>
      <c r="J744" s="141">
        <f t="shared" si="58"/>
        <v>0</v>
      </c>
      <c r="K744" s="81">
        <f t="shared" si="59"/>
        <v>0</v>
      </c>
      <c r="L744" s="142">
        <v>21</v>
      </c>
      <c r="M744" s="140"/>
      <c r="N744" s="141">
        <f t="shared" si="60"/>
        <v>0</v>
      </c>
      <c r="O744" s="141"/>
      <c r="P744" s="141"/>
      <c r="Q744" s="81">
        <f t="shared" si="61"/>
        <v>0</v>
      </c>
    </row>
    <row r="745" spans="5:17" s="16" customFormat="1" ht="13" hidden="1" x14ac:dyDescent="0.3">
      <c r="E745" s="138">
        <v>36375</v>
      </c>
      <c r="F745" s="16">
        <v>215</v>
      </c>
      <c r="G745" s="16">
        <v>1999</v>
      </c>
      <c r="H745" s="139">
        <f t="shared" si="57"/>
        <v>0</v>
      </c>
      <c r="I745" s="140">
        <v>20.083870967741934</v>
      </c>
      <c r="J745" s="141">
        <f t="shared" si="58"/>
        <v>0</v>
      </c>
      <c r="K745" s="81">
        <f t="shared" si="59"/>
        <v>0</v>
      </c>
      <c r="L745" s="142">
        <v>22.2</v>
      </c>
      <c r="M745" s="140"/>
      <c r="N745" s="141">
        <f t="shared" si="60"/>
        <v>0</v>
      </c>
      <c r="O745" s="141"/>
      <c r="P745" s="141"/>
      <c r="Q745" s="81">
        <f t="shared" si="61"/>
        <v>0</v>
      </c>
    </row>
    <row r="746" spans="5:17" s="16" customFormat="1" ht="13" hidden="1" x14ac:dyDescent="0.3">
      <c r="E746" s="138">
        <v>36376</v>
      </c>
      <c r="F746" s="16">
        <v>216</v>
      </c>
      <c r="G746" s="16">
        <v>1999</v>
      </c>
      <c r="H746" s="139">
        <f t="shared" si="57"/>
        <v>0</v>
      </c>
      <c r="I746" s="140">
        <v>20.07741935483871</v>
      </c>
      <c r="J746" s="141">
        <f t="shared" si="58"/>
        <v>0</v>
      </c>
      <c r="K746" s="81">
        <f t="shared" si="59"/>
        <v>0</v>
      </c>
      <c r="L746" s="142">
        <v>20.6</v>
      </c>
      <c r="M746" s="140"/>
      <c r="N746" s="141">
        <f t="shared" si="60"/>
        <v>0</v>
      </c>
      <c r="O746" s="141"/>
      <c r="P746" s="141"/>
      <c r="Q746" s="81">
        <f t="shared" si="61"/>
        <v>0</v>
      </c>
    </row>
    <row r="747" spans="5:17" s="16" customFormat="1" ht="13" hidden="1" x14ac:dyDescent="0.3">
      <c r="E747" s="138">
        <v>36377</v>
      </c>
      <c r="F747" s="16">
        <v>217</v>
      </c>
      <c r="G747" s="16">
        <v>1999</v>
      </c>
      <c r="H747" s="139">
        <f t="shared" si="57"/>
        <v>0</v>
      </c>
      <c r="I747" s="140">
        <v>20.070967741935483</v>
      </c>
      <c r="J747" s="141">
        <f t="shared" si="58"/>
        <v>0</v>
      </c>
      <c r="K747" s="81">
        <f t="shared" si="59"/>
        <v>0</v>
      </c>
      <c r="L747" s="142">
        <v>23.1</v>
      </c>
      <c r="M747" s="140"/>
      <c r="N747" s="141">
        <f t="shared" si="60"/>
        <v>0</v>
      </c>
      <c r="O747" s="141"/>
      <c r="P747" s="141"/>
      <c r="Q747" s="81">
        <f t="shared" si="61"/>
        <v>0</v>
      </c>
    </row>
    <row r="748" spans="5:17" s="16" customFormat="1" ht="13" hidden="1" x14ac:dyDescent="0.3">
      <c r="E748" s="138">
        <v>36378</v>
      </c>
      <c r="F748" s="16">
        <v>218</v>
      </c>
      <c r="G748" s="16">
        <v>1999</v>
      </c>
      <c r="H748" s="139">
        <f t="shared" si="57"/>
        <v>0</v>
      </c>
      <c r="I748" s="140">
        <v>20.064516129032256</v>
      </c>
      <c r="J748" s="141">
        <f t="shared" si="58"/>
        <v>0</v>
      </c>
      <c r="K748" s="81">
        <f t="shared" si="59"/>
        <v>0</v>
      </c>
      <c r="L748" s="142">
        <v>22.5</v>
      </c>
      <c r="M748" s="140"/>
      <c r="N748" s="141">
        <f t="shared" si="60"/>
        <v>0</v>
      </c>
      <c r="O748" s="141"/>
      <c r="P748" s="141"/>
      <c r="Q748" s="81">
        <f t="shared" si="61"/>
        <v>0</v>
      </c>
    </row>
    <row r="749" spans="5:17" s="16" customFormat="1" ht="13" hidden="1" x14ac:dyDescent="0.3">
      <c r="E749" s="138">
        <v>36379</v>
      </c>
      <c r="F749" s="16">
        <v>219</v>
      </c>
      <c r="G749" s="16">
        <v>1999</v>
      </c>
      <c r="H749" s="139">
        <f t="shared" si="57"/>
        <v>0</v>
      </c>
      <c r="I749" s="140">
        <v>20.058064516129033</v>
      </c>
      <c r="J749" s="141">
        <f t="shared" si="58"/>
        <v>0</v>
      </c>
      <c r="K749" s="81">
        <f t="shared" si="59"/>
        <v>0</v>
      </c>
      <c r="L749" s="142">
        <v>21.3</v>
      </c>
      <c r="M749" s="140"/>
      <c r="N749" s="141">
        <f t="shared" si="60"/>
        <v>0</v>
      </c>
      <c r="O749" s="141"/>
      <c r="P749" s="141"/>
      <c r="Q749" s="81">
        <f t="shared" si="61"/>
        <v>0</v>
      </c>
    </row>
    <row r="750" spans="5:17" s="16" customFormat="1" ht="13" hidden="1" x14ac:dyDescent="0.3">
      <c r="E750" s="138">
        <v>36380</v>
      </c>
      <c r="F750" s="16">
        <v>220</v>
      </c>
      <c r="G750" s="16">
        <v>1999</v>
      </c>
      <c r="H750" s="139">
        <f t="shared" si="57"/>
        <v>0</v>
      </c>
      <c r="I750" s="140">
        <v>20.051612903225806</v>
      </c>
      <c r="J750" s="141">
        <f t="shared" si="58"/>
        <v>0</v>
      </c>
      <c r="K750" s="81">
        <f t="shared" si="59"/>
        <v>0</v>
      </c>
      <c r="L750" s="142">
        <v>21</v>
      </c>
      <c r="M750" s="140"/>
      <c r="N750" s="141">
        <f t="shared" si="60"/>
        <v>0</v>
      </c>
      <c r="O750" s="141"/>
      <c r="P750" s="141"/>
      <c r="Q750" s="81">
        <f t="shared" si="61"/>
        <v>0</v>
      </c>
    </row>
    <row r="751" spans="5:17" s="16" customFormat="1" ht="13" hidden="1" x14ac:dyDescent="0.3">
      <c r="E751" s="138">
        <v>36381</v>
      </c>
      <c r="F751" s="16">
        <v>221</v>
      </c>
      <c r="G751" s="16">
        <v>1999</v>
      </c>
      <c r="H751" s="139">
        <f t="shared" si="57"/>
        <v>0</v>
      </c>
      <c r="I751" s="140">
        <v>20.045161290322579</v>
      </c>
      <c r="J751" s="141">
        <f t="shared" si="58"/>
        <v>0</v>
      </c>
      <c r="K751" s="81">
        <f t="shared" si="59"/>
        <v>0</v>
      </c>
      <c r="L751" s="142">
        <v>21.6</v>
      </c>
      <c r="M751" s="140"/>
      <c r="N751" s="141">
        <f t="shared" si="60"/>
        <v>0</v>
      </c>
      <c r="O751" s="141"/>
      <c r="P751" s="141"/>
      <c r="Q751" s="81">
        <f t="shared" si="61"/>
        <v>0</v>
      </c>
    </row>
    <row r="752" spans="5:17" s="16" customFormat="1" ht="13" hidden="1" x14ac:dyDescent="0.3">
      <c r="E752" s="138">
        <v>36382</v>
      </c>
      <c r="F752" s="16">
        <v>222</v>
      </c>
      <c r="G752" s="16">
        <v>1999</v>
      </c>
      <c r="H752" s="139">
        <f t="shared" si="57"/>
        <v>0</v>
      </c>
      <c r="I752" s="140">
        <v>20.038709677419355</v>
      </c>
      <c r="J752" s="141">
        <f t="shared" si="58"/>
        <v>0</v>
      </c>
      <c r="K752" s="81">
        <f t="shared" si="59"/>
        <v>0</v>
      </c>
      <c r="L752" s="142">
        <v>20.5</v>
      </c>
      <c r="M752" s="140"/>
      <c r="N752" s="141">
        <f t="shared" si="60"/>
        <v>0</v>
      </c>
      <c r="O752" s="141"/>
      <c r="P752" s="141"/>
      <c r="Q752" s="81">
        <f t="shared" si="61"/>
        <v>0</v>
      </c>
    </row>
    <row r="753" spans="5:17" s="16" customFormat="1" ht="13" hidden="1" x14ac:dyDescent="0.3">
      <c r="E753" s="138">
        <v>36383</v>
      </c>
      <c r="F753" s="16">
        <v>223</v>
      </c>
      <c r="G753" s="16">
        <v>1999</v>
      </c>
      <c r="H753" s="139">
        <f t="shared" si="57"/>
        <v>0</v>
      </c>
      <c r="I753" s="140">
        <v>20.032258064516128</v>
      </c>
      <c r="J753" s="141">
        <f t="shared" si="58"/>
        <v>0</v>
      </c>
      <c r="K753" s="81">
        <f t="shared" si="59"/>
        <v>0</v>
      </c>
      <c r="L753" s="142">
        <v>18.3</v>
      </c>
      <c r="M753" s="140"/>
      <c r="N753" s="141">
        <f t="shared" si="60"/>
        <v>0</v>
      </c>
      <c r="O753" s="141"/>
      <c r="P753" s="141"/>
      <c r="Q753" s="81">
        <f t="shared" si="61"/>
        <v>0</v>
      </c>
    </row>
    <row r="754" spans="5:17" s="16" customFormat="1" ht="13" hidden="1" x14ac:dyDescent="0.3">
      <c r="E754" s="138">
        <v>36384</v>
      </c>
      <c r="F754" s="16">
        <v>224</v>
      </c>
      <c r="G754" s="16">
        <v>1999</v>
      </c>
      <c r="H754" s="139">
        <f t="shared" si="57"/>
        <v>0</v>
      </c>
      <c r="I754" s="140">
        <v>20.025806451612901</v>
      </c>
      <c r="J754" s="141">
        <f t="shared" si="58"/>
        <v>0</v>
      </c>
      <c r="K754" s="81">
        <f t="shared" si="59"/>
        <v>0</v>
      </c>
      <c r="L754" s="142">
        <v>16.8</v>
      </c>
      <c r="M754" s="140"/>
      <c r="N754" s="141">
        <f t="shared" si="60"/>
        <v>0</v>
      </c>
      <c r="O754" s="141"/>
      <c r="P754" s="141"/>
      <c r="Q754" s="81">
        <f t="shared" si="61"/>
        <v>0</v>
      </c>
    </row>
    <row r="755" spans="5:17" s="16" customFormat="1" ht="13" hidden="1" x14ac:dyDescent="0.3">
      <c r="E755" s="138">
        <v>36385</v>
      </c>
      <c r="F755" s="16">
        <v>225</v>
      </c>
      <c r="G755" s="16">
        <v>1999</v>
      </c>
      <c r="H755" s="139">
        <f t="shared" si="57"/>
        <v>0</v>
      </c>
      <c r="I755" s="140">
        <v>20.019354838709678</v>
      </c>
      <c r="J755" s="141">
        <f t="shared" si="58"/>
        <v>0</v>
      </c>
      <c r="K755" s="81">
        <f t="shared" si="59"/>
        <v>0</v>
      </c>
      <c r="L755" s="142">
        <v>16.399999999999999</v>
      </c>
      <c r="M755" s="140"/>
      <c r="N755" s="141">
        <f t="shared" si="60"/>
        <v>0</v>
      </c>
      <c r="O755" s="141"/>
      <c r="P755" s="141"/>
      <c r="Q755" s="81">
        <f t="shared" si="61"/>
        <v>0</v>
      </c>
    </row>
    <row r="756" spans="5:17" s="16" customFormat="1" ht="13" hidden="1" x14ac:dyDescent="0.3">
      <c r="E756" s="138">
        <v>36386</v>
      </c>
      <c r="F756" s="16">
        <v>226</v>
      </c>
      <c r="G756" s="16">
        <v>1999</v>
      </c>
      <c r="H756" s="139">
        <f t="shared" si="57"/>
        <v>0</v>
      </c>
      <c r="I756" s="140">
        <v>20.012903225806451</v>
      </c>
      <c r="J756" s="141">
        <f t="shared" si="58"/>
        <v>0</v>
      </c>
      <c r="K756" s="81">
        <f t="shared" si="59"/>
        <v>0</v>
      </c>
      <c r="L756" s="142">
        <v>18.600000000000001</v>
      </c>
      <c r="M756" s="140"/>
      <c r="N756" s="141">
        <f t="shared" si="60"/>
        <v>0</v>
      </c>
      <c r="O756" s="141"/>
      <c r="P756" s="141"/>
      <c r="Q756" s="81">
        <f t="shared" si="61"/>
        <v>0</v>
      </c>
    </row>
    <row r="757" spans="5:17" s="16" customFormat="1" ht="13" hidden="1" x14ac:dyDescent="0.3">
      <c r="E757" s="138">
        <v>36387</v>
      </c>
      <c r="F757" s="16">
        <v>227</v>
      </c>
      <c r="G757" s="16">
        <v>1999</v>
      </c>
      <c r="H757" s="139">
        <f t="shared" si="57"/>
        <v>0</v>
      </c>
      <c r="I757" s="140">
        <v>20.006451612903227</v>
      </c>
      <c r="J757" s="141">
        <f t="shared" si="58"/>
        <v>0</v>
      </c>
      <c r="K757" s="81">
        <f t="shared" si="59"/>
        <v>0</v>
      </c>
      <c r="L757" s="142">
        <v>19.899999999999999</v>
      </c>
      <c r="M757" s="140"/>
      <c r="N757" s="141">
        <f t="shared" si="60"/>
        <v>0</v>
      </c>
      <c r="O757" s="141"/>
      <c r="P757" s="141"/>
      <c r="Q757" s="81">
        <f t="shared" si="61"/>
        <v>0</v>
      </c>
    </row>
    <row r="758" spans="5:17" s="16" customFormat="1" ht="13" hidden="1" x14ac:dyDescent="0.3">
      <c r="E758" s="138">
        <v>36388</v>
      </c>
      <c r="F758" s="16">
        <v>228</v>
      </c>
      <c r="G758" s="16">
        <v>1999</v>
      </c>
      <c r="H758" s="139">
        <f t="shared" si="57"/>
        <v>0</v>
      </c>
      <c r="I758" s="140">
        <v>20</v>
      </c>
      <c r="J758" s="141">
        <f t="shared" si="58"/>
        <v>0</v>
      </c>
      <c r="K758" s="81">
        <f t="shared" si="59"/>
        <v>0</v>
      </c>
      <c r="L758" s="142">
        <v>16.5</v>
      </c>
      <c r="M758" s="140"/>
      <c r="N758" s="141">
        <f t="shared" si="60"/>
        <v>0</v>
      </c>
      <c r="O758" s="141"/>
      <c r="P758" s="141"/>
      <c r="Q758" s="81">
        <f t="shared" si="61"/>
        <v>0</v>
      </c>
    </row>
    <row r="759" spans="5:17" s="16" customFormat="1" ht="13" hidden="1" x14ac:dyDescent="0.3">
      <c r="E759" s="138">
        <v>36389</v>
      </c>
      <c r="F759" s="16">
        <v>229</v>
      </c>
      <c r="G759" s="16">
        <v>1999</v>
      </c>
      <c r="H759" s="139">
        <f t="shared" si="57"/>
        <v>0</v>
      </c>
      <c r="I759" s="140">
        <v>19.846666666666664</v>
      </c>
      <c r="J759" s="141">
        <f t="shared" si="58"/>
        <v>0</v>
      </c>
      <c r="K759" s="81">
        <f t="shared" si="59"/>
        <v>0</v>
      </c>
      <c r="L759" s="142">
        <v>17.899999999999999</v>
      </c>
      <c r="M759" s="140"/>
      <c r="N759" s="141">
        <f t="shared" si="60"/>
        <v>0</v>
      </c>
      <c r="O759" s="141"/>
      <c r="P759" s="141"/>
      <c r="Q759" s="81">
        <f t="shared" si="61"/>
        <v>0</v>
      </c>
    </row>
    <row r="760" spans="5:17" s="16" customFormat="1" ht="13" hidden="1" x14ac:dyDescent="0.3">
      <c r="E760" s="138">
        <v>36390</v>
      </c>
      <c r="F760" s="16">
        <v>230</v>
      </c>
      <c r="G760" s="16">
        <v>1999</v>
      </c>
      <c r="H760" s="139">
        <f t="shared" si="57"/>
        <v>0</v>
      </c>
      <c r="I760" s="140">
        <v>19.693333333333328</v>
      </c>
      <c r="J760" s="141">
        <f t="shared" si="58"/>
        <v>0</v>
      </c>
      <c r="K760" s="81">
        <f t="shared" si="59"/>
        <v>0</v>
      </c>
      <c r="L760" s="142">
        <v>19.100000000000001</v>
      </c>
      <c r="M760" s="140"/>
      <c r="N760" s="141">
        <f t="shared" si="60"/>
        <v>0</v>
      </c>
      <c r="O760" s="141"/>
      <c r="P760" s="141"/>
      <c r="Q760" s="81">
        <f t="shared" si="61"/>
        <v>0</v>
      </c>
    </row>
    <row r="761" spans="5:17" s="16" customFormat="1" ht="13" hidden="1" x14ac:dyDescent="0.3">
      <c r="E761" s="138">
        <v>36391</v>
      </c>
      <c r="F761" s="16">
        <v>231</v>
      </c>
      <c r="G761" s="16">
        <v>1999</v>
      </c>
      <c r="H761" s="139">
        <f t="shared" si="57"/>
        <v>0</v>
      </c>
      <c r="I761" s="140">
        <v>19.54</v>
      </c>
      <c r="J761" s="141">
        <f t="shared" si="58"/>
        <v>0</v>
      </c>
      <c r="K761" s="81">
        <f t="shared" si="59"/>
        <v>0</v>
      </c>
      <c r="L761" s="142">
        <v>17.3</v>
      </c>
      <c r="M761" s="140"/>
      <c r="N761" s="141">
        <f t="shared" si="60"/>
        <v>0</v>
      </c>
      <c r="O761" s="141"/>
      <c r="P761" s="141"/>
      <c r="Q761" s="81">
        <f t="shared" si="61"/>
        <v>0</v>
      </c>
    </row>
    <row r="762" spans="5:17" s="16" customFormat="1" ht="13" hidden="1" x14ac:dyDescent="0.3">
      <c r="E762" s="138">
        <v>36392</v>
      </c>
      <c r="F762" s="16">
        <v>232</v>
      </c>
      <c r="G762" s="16">
        <v>1999</v>
      </c>
      <c r="H762" s="139">
        <f t="shared" si="57"/>
        <v>0</v>
      </c>
      <c r="I762" s="140">
        <v>19.386666666666663</v>
      </c>
      <c r="J762" s="141">
        <f t="shared" si="58"/>
        <v>0</v>
      </c>
      <c r="K762" s="81">
        <f t="shared" si="59"/>
        <v>0</v>
      </c>
      <c r="L762" s="142">
        <v>15.6</v>
      </c>
      <c r="M762" s="140"/>
      <c r="N762" s="141">
        <f t="shared" si="60"/>
        <v>1</v>
      </c>
      <c r="O762" s="141"/>
      <c r="P762" s="141"/>
      <c r="Q762" s="81">
        <f t="shared" si="61"/>
        <v>4.4000000000000004</v>
      </c>
    </row>
    <row r="763" spans="5:17" s="16" customFormat="1" ht="13" hidden="1" x14ac:dyDescent="0.3">
      <c r="E763" s="138">
        <v>36393</v>
      </c>
      <c r="F763" s="16">
        <v>233</v>
      </c>
      <c r="G763" s="16">
        <v>1999</v>
      </c>
      <c r="H763" s="139">
        <f t="shared" si="57"/>
        <v>0</v>
      </c>
      <c r="I763" s="140">
        <v>19.233333333333327</v>
      </c>
      <c r="J763" s="141">
        <f t="shared" si="58"/>
        <v>0</v>
      </c>
      <c r="K763" s="81">
        <f t="shared" si="59"/>
        <v>0</v>
      </c>
      <c r="L763" s="142">
        <v>16.2</v>
      </c>
      <c r="M763" s="140"/>
      <c r="N763" s="141">
        <f t="shared" si="60"/>
        <v>0</v>
      </c>
      <c r="O763" s="141"/>
      <c r="P763" s="141"/>
      <c r="Q763" s="81">
        <f t="shared" si="61"/>
        <v>0</v>
      </c>
    </row>
    <row r="764" spans="5:17" s="16" customFormat="1" ht="13" hidden="1" x14ac:dyDescent="0.3">
      <c r="E764" s="138">
        <v>36394</v>
      </c>
      <c r="F764" s="16">
        <v>234</v>
      </c>
      <c r="G764" s="16">
        <v>1999</v>
      </c>
      <c r="H764" s="139">
        <f t="shared" si="57"/>
        <v>0</v>
      </c>
      <c r="I764" s="140">
        <v>19.079999999999998</v>
      </c>
      <c r="J764" s="141">
        <f t="shared" si="58"/>
        <v>0</v>
      </c>
      <c r="K764" s="81">
        <f t="shared" si="59"/>
        <v>0</v>
      </c>
      <c r="L764" s="142">
        <v>16.7</v>
      </c>
      <c r="M764" s="140"/>
      <c r="N764" s="141">
        <f t="shared" si="60"/>
        <v>0</v>
      </c>
      <c r="O764" s="141"/>
      <c r="P764" s="141"/>
      <c r="Q764" s="81">
        <f t="shared" si="61"/>
        <v>0</v>
      </c>
    </row>
    <row r="765" spans="5:17" s="16" customFormat="1" ht="13" hidden="1" x14ac:dyDescent="0.3">
      <c r="E765" s="138">
        <v>36395</v>
      </c>
      <c r="F765" s="16">
        <v>235</v>
      </c>
      <c r="G765" s="16">
        <v>1999</v>
      </c>
      <c r="H765" s="139">
        <f t="shared" si="57"/>
        <v>0</v>
      </c>
      <c r="I765" s="140">
        <v>18.926666666666662</v>
      </c>
      <c r="J765" s="141">
        <f t="shared" si="58"/>
        <v>0</v>
      </c>
      <c r="K765" s="81">
        <f t="shared" si="59"/>
        <v>0</v>
      </c>
      <c r="L765" s="142">
        <v>17.600000000000001</v>
      </c>
      <c r="M765" s="140"/>
      <c r="N765" s="141">
        <f t="shared" si="60"/>
        <v>0</v>
      </c>
      <c r="O765" s="141"/>
      <c r="P765" s="141"/>
      <c r="Q765" s="81">
        <f t="shared" si="61"/>
        <v>0</v>
      </c>
    </row>
    <row r="766" spans="5:17" s="16" customFormat="1" ht="13" hidden="1" x14ac:dyDescent="0.3">
      <c r="E766" s="138">
        <v>36396</v>
      </c>
      <c r="F766" s="16">
        <v>236</v>
      </c>
      <c r="G766" s="16">
        <v>1999</v>
      </c>
      <c r="H766" s="139">
        <f t="shared" si="57"/>
        <v>0</v>
      </c>
      <c r="I766" s="140">
        <v>18.773333333333326</v>
      </c>
      <c r="J766" s="141">
        <f t="shared" si="58"/>
        <v>0</v>
      </c>
      <c r="K766" s="81">
        <f t="shared" si="59"/>
        <v>0</v>
      </c>
      <c r="L766" s="142">
        <v>21.2</v>
      </c>
      <c r="M766" s="140"/>
      <c r="N766" s="141">
        <f t="shared" si="60"/>
        <v>0</v>
      </c>
      <c r="O766" s="141"/>
      <c r="P766" s="141"/>
      <c r="Q766" s="81">
        <f t="shared" si="61"/>
        <v>0</v>
      </c>
    </row>
    <row r="767" spans="5:17" s="16" customFormat="1" ht="13" hidden="1" x14ac:dyDescent="0.3">
      <c r="E767" s="138">
        <v>36397</v>
      </c>
      <c r="F767" s="16">
        <v>237</v>
      </c>
      <c r="G767" s="16">
        <v>1999</v>
      </c>
      <c r="H767" s="139">
        <f t="shared" si="57"/>
        <v>0</v>
      </c>
      <c r="I767" s="140">
        <v>18.62</v>
      </c>
      <c r="J767" s="141">
        <f t="shared" si="58"/>
        <v>0</v>
      </c>
      <c r="K767" s="81">
        <f t="shared" si="59"/>
        <v>0</v>
      </c>
      <c r="L767" s="142">
        <v>21.6</v>
      </c>
      <c r="M767" s="140"/>
      <c r="N767" s="141">
        <f t="shared" si="60"/>
        <v>0</v>
      </c>
      <c r="O767" s="141"/>
      <c r="P767" s="141"/>
      <c r="Q767" s="81">
        <f t="shared" si="61"/>
        <v>0</v>
      </c>
    </row>
    <row r="768" spans="5:17" s="16" customFormat="1" ht="13" hidden="1" x14ac:dyDescent="0.3">
      <c r="E768" s="138">
        <v>36398</v>
      </c>
      <c r="F768" s="16">
        <v>238</v>
      </c>
      <c r="G768" s="16">
        <v>1999</v>
      </c>
      <c r="H768" s="139">
        <f t="shared" si="57"/>
        <v>0</v>
      </c>
      <c r="I768" s="140">
        <v>18.466666666666661</v>
      </c>
      <c r="J768" s="141">
        <f t="shared" si="58"/>
        <v>0</v>
      </c>
      <c r="K768" s="81">
        <f t="shared" si="59"/>
        <v>0</v>
      </c>
      <c r="L768" s="142">
        <v>20.100000000000001</v>
      </c>
      <c r="M768" s="140"/>
      <c r="N768" s="141">
        <f t="shared" si="60"/>
        <v>0</v>
      </c>
      <c r="O768" s="141"/>
      <c r="P768" s="141"/>
      <c r="Q768" s="81">
        <f t="shared" si="61"/>
        <v>0</v>
      </c>
    </row>
    <row r="769" spans="5:17" s="16" customFormat="1" ht="13" hidden="1" x14ac:dyDescent="0.3">
      <c r="E769" s="138">
        <v>36399</v>
      </c>
      <c r="F769" s="16">
        <v>239</v>
      </c>
      <c r="G769" s="16">
        <v>1999</v>
      </c>
      <c r="H769" s="139">
        <f t="shared" si="57"/>
        <v>0</v>
      </c>
      <c r="I769" s="140">
        <v>18.313333333333333</v>
      </c>
      <c r="J769" s="141">
        <f t="shared" si="58"/>
        <v>0</v>
      </c>
      <c r="K769" s="81">
        <f t="shared" si="59"/>
        <v>0</v>
      </c>
      <c r="L769" s="142">
        <v>20.2</v>
      </c>
      <c r="M769" s="140"/>
      <c r="N769" s="141">
        <f t="shared" si="60"/>
        <v>0</v>
      </c>
      <c r="O769" s="141"/>
      <c r="P769" s="141"/>
      <c r="Q769" s="81">
        <f t="shared" si="61"/>
        <v>0</v>
      </c>
    </row>
    <row r="770" spans="5:17" s="16" customFormat="1" ht="13" hidden="1" x14ac:dyDescent="0.3">
      <c r="E770" s="138">
        <v>36400</v>
      </c>
      <c r="F770" s="16">
        <v>240</v>
      </c>
      <c r="G770" s="16">
        <v>1999</v>
      </c>
      <c r="H770" s="139">
        <f t="shared" si="57"/>
        <v>0</v>
      </c>
      <c r="I770" s="140">
        <v>18.16</v>
      </c>
      <c r="J770" s="141">
        <f t="shared" si="58"/>
        <v>0</v>
      </c>
      <c r="K770" s="81">
        <f t="shared" si="59"/>
        <v>0</v>
      </c>
      <c r="L770" s="142">
        <v>19.899999999999999</v>
      </c>
      <c r="M770" s="140"/>
      <c r="N770" s="141">
        <f t="shared" si="60"/>
        <v>0</v>
      </c>
      <c r="O770" s="141"/>
      <c r="P770" s="141"/>
      <c r="Q770" s="81">
        <f t="shared" si="61"/>
        <v>0</v>
      </c>
    </row>
    <row r="771" spans="5:17" s="16" customFormat="1" ht="13" hidden="1" x14ac:dyDescent="0.3">
      <c r="E771" s="138">
        <v>36401</v>
      </c>
      <c r="F771" s="16">
        <v>241</v>
      </c>
      <c r="G771" s="16">
        <v>1999</v>
      </c>
      <c r="H771" s="139">
        <f t="shared" si="57"/>
        <v>0</v>
      </c>
      <c r="I771" s="140">
        <v>18.006666666666661</v>
      </c>
      <c r="J771" s="141">
        <f t="shared" si="58"/>
        <v>0</v>
      </c>
      <c r="K771" s="81">
        <f t="shared" si="59"/>
        <v>0</v>
      </c>
      <c r="L771" s="142">
        <v>19.100000000000001</v>
      </c>
      <c r="M771" s="140"/>
      <c r="N771" s="141">
        <f t="shared" si="60"/>
        <v>0</v>
      </c>
      <c r="O771" s="141"/>
      <c r="P771" s="141"/>
      <c r="Q771" s="81">
        <f t="shared" si="61"/>
        <v>0</v>
      </c>
    </row>
    <row r="772" spans="5:17" s="16" customFormat="1" ht="13" hidden="1" x14ac:dyDescent="0.3">
      <c r="E772" s="138">
        <v>36402</v>
      </c>
      <c r="F772" s="16">
        <v>242</v>
      </c>
      <c r="G772" s="16">
        <v>1999</v>
      </c>
      <c r="H772" s="139">
        <f t="shared" si="57"/>
        <v>0</v>
      </c>
      <c r="I772" s="140">
        <v>17.853333333333332</v>
      </c>
      <c r="J772" s="141">
        <f t="shared" si="58"/>
        <v>0</v>
      </c>
      <c r="K772" s="81">
        <f t="shared" si="59"/>
        <v>0</v>
      </c>
      <c r="L772" s="142">
        <v>17.399999999999999</v>
      </c>
      <c r="M772" s="140"/>
      <c r="N772" s="141">
        <f t="shared" si="60"/>
        <v>0</v>
      </c>
      <c r="O772" s="141"/>
      <c r="P772" s="141"/>
      <c r="Q772" s="81">
        <f t="shared" si="61"/>
        <v>0</v>
      </c>
    </row>
    <row r="773" spans="5:17" s="16" customFormat="1" ht="13" hidden="1" x14ac:dyDescent="0.3">
      <c r="E773" s="138">
        <v>36403</v>
      </c>
      <c r="F773" s="16">
        <v>243</v>
      </c>
      <c r="G773" s="16">
        <v>1999</v>
      </c>
      <c r="H773" s="139">
        <f t="shared" si="57"/>
        <v>0</v>
      </c>
      <c r="I773" s="140">
        <v>17.7</v>
      </c>
      <c r="J773" s="141">
        <f t="shared" si="58"/>
        <v>0</v>
      </c>
      <c r="K773" s="81">
        <f t="shared" si="59"/>
        <v>0</v>
      </c>
      <c r="L773" s="142">
        <v>18</v>
      </c>
      <c r="M773" s="140"/>
      <c r="N773" s="141">
        <f t="shared" si="60"/>
        <v>0</v>
      </c>
      <c r="O773" s="141"/>
      <c r="P773" s="141"/>
      <c r="Q773" s="81">
        <f t="shared" si="61"/>
        <v>0</v>
      </c>
    </row>
    <row r="774" spans="5:17" s="16" customFormat="1" ht="13" hidden="1" x14ac:dyDescent="0.3">
      <c r="E774" s="138">
        <v>36404</v>
      </c>
      <c r="F774" s="16">
        <v>244</v>
      </c>
      <c r="G774" s="16">
        <v>1999</v>
      </c>
      <c r="H774" s="139">
        <f t="shared" si="57"/>
        <v>0</v>
      </c>
      <c r="I774" s="140">
        <v>17.546666666666667</v>
      </c>
      <c r="J774" s="141">
        <f t="shared" si="58"/>
        <v>0</v>
      </c>
      <c r="K774" s="81">
        <f t="shared" si="59"/>
        <v>0</v>
      </c>
      <c r="L774" s="142">
        <v>18.8</v>
      </c>
      <c r="M774" s="140"/>
      <c r="N774" s="141">
        <f t="shared" si="60"/>
        <v>0</v>
      </c>
      <c r="O774" s="141"/>
      <c r="P774" s="141"/>
      <c r="Q774" s="81">
        <f t="shared" si="61"/>
        <v>0</v>
      </c>
    </row>
    <row r="775" spans="5:17" s="16" customFormat="1" ht="13" hidden="1" x14ac:dyDescent="0.3">
      <c r="E775" s="138">
        <v>36405</v>
      </c>
      <c r="F775" s="16">
        <v>245</v>
      </c>
      <c r="G775" s="16">
        <v>1999</v>
      </c>
      <c r="H775" s="139">
        <f t="shared" si="57"/>
        <v>0</v>
      </c>
      <c r="I775" s="140">
        <v>17.393333333333331</v>
      </c>
      <c r="J775" s="141">
        <f t="shared" si="58"/>
        <v>0</v>
      </c>
      <c r="K775" s="81">
        <f t="shared" si="59"/>
        <v>0</v>
      </c>
      <c r="L775" s="142">
        <v>18.5</v>
      </c>
      <c r="M775" s="140"/>
      <c r="N775" s="141">
        <f t="shared" si="60"/>
        <v>0</v>
      </c>
      <c r="O775" s="141"/>
      <c r="P775" s="141"/>
      <c r="Q775" s="81">
        <f t="shared" si="61"/>
        <v>0</v>
      </c>
    </row>
    <row r="776" spans="5:17" s="16" customFormat="1" ht="13" hidden="1" x14ac:dyDescent="0.3">
      <c r="E776" s="138">
        <v>36406</v>
      </c>
      <c r="F776" s="16">
        <v>246</v>
      </c>
      <c r="G776" s="16">
        <v>1999</v>
      </c>
      <c r="H776" s="139">
        <f t="shared" si="57"/>
        <v>0</v>
      </c>
      <c r="I776" s="140">
        <v>17.239999999999998</v>
      </c>
      <c r="J776" s="141">
        <f t="shared" si="58"/>
        <v>0</v>
      </c>
      <c r="K776" s="81">
        <f t="shared" si="59"/>
        <v>0</v>
      </c>
      <c r="L776" s="142">
        <v>17.100000000000001</v>
      </c>
      <c r="M776" s="140"/>
      <c r="N776" s="141">
        <f t="shared" si="60"/>
        <v>0</v>
      </c>
      <c r="O776" s="141"/>
      <c r="P776" s="141"/>
      <c r="Q776" s="81">
        <f t="shared" si="61"/>
        <v>0</v>
      </c>
    </row>
    <row r="777" spans="5:17" s="16" customFormat="1" ht="13" hidden="1" x14ac:dyDescent="0.3">
      <c r="E777" s="138">
        <v>36407</v>
      </c>
      <c r="F777" s="16">
        <v>247</v>
      </c>
      <c r="G777" s="16">
        <v>1999</v>
      </c>
      <c r="H777" s="139">
        <f t="shared" si="57"/>
        <v>0</v>
      </c>
      <c r="I777" s="140">
        <v>17.086666666666666</v>
      </c>
      <c r="J777" s="141">
        <f t="shared" si="58"/>
        <v>0</v>
      </c>
      <c r="K777" s="81">
        <f t="shared" si="59"/>
        <v>0</v>
      </c>
      <c r="L777" s="142">
        <v>17.7</v>
      </c>
      <c r="M777" s="140"/>
      <c r="N777" s="141">
        <f t="shared" si="60"/>
        <v>0</v>
      </c>
      <c r="O777" s="141"/>
      <c r="P777" s="141"/>
      <c r="Q777" s="81">
        <f t="shared" si="61"/>
        <v>0</v>
      </c>
    </row>
    <row r="778" spans="5:17" s="16" customFormat="1" ht="13" hidden="1" x14ac:dyDescent="0.3">
      <c r="E778" s="138">
        <v>36408</v>
      </c>
      <c r="F778" s="16">
        <v>248</v>
      </c>
      <c r="G778" s="16">
        <v>1999</v>
      </c>
      <c r="H778" s="139">
        <f t="shared" si="57"/>
        <v>0</v>
      </c>
      <c r="I778" s="140">
        <v>16.93333333333333</v>
      </c>
      <c r="J778" s="141">
        <f t="shared" si="58"/>
        <v>0</v>
      </c>
      <c r="K778" s="81">
        <f t="shared" si="59"/>
        <v>0</v>
      </c>
      <c r="L778" s="142">
        <v>19</v>
      </c>
      <c r="M778" s="140"/>
      <c r="N778" s="141">
        <f t="shared" si="60"/>
        <v>0</v>
      </c>
      <c r="O778" s="141"/>
      <c r="P778" s="141"/>
      <c r="Q778" s="81">
        <f t="shared" si="61"/>
        <v>0</v>
      </c>
    </row>
    <row r="779" spans="5:17" s="16" customFormat="1" ht="13" hidden="1" x14ac:dyDescent="0.3">
      <c r="E779" s="138">
        <v>36409</v>
      </c>
      <c r="F779" s="16">
        <v>249</v>
      </c>
      <c r="G779" s="16">
        <v>1999</v>
      </c>
      <c r="H779" s="139">
        <f t="shared" si="57"/>
        <v>0</v>
      </c>
      <c r="I779" s="140">
        <v>16.78</v>
      </c>
      <c r="J779" s="141">
        <f t="shared" si="58"/>
        <v>0</v>
      </c>
      <c r="K779" s="81">
        <f t="shared" si="59"/>
        <v>0</v>
      </c>
      <c r="L779" s="142">
        <v>17.600000000000001</v>
      </c>
      <c r="M779" s="140"/>
      <c r="N779" s="141">
        <f t="shared" si="60"/>
        <v>0</v>
      </c>
      <c r="O779" s="141"/>
      <c r="P779" s="141"/>
      <c r="Q779" s="81">
        <f t="shared" si="61"/>
        <v>0</v>
      </c>
    </row>
    <row r="780" spans="5:17" s="16" customFormat="1" ht="13" hidden="1" x14ac:dyDescent="0.3">
      <c r="E780" s="138">
        <v>36410</v>
      </c>
      <c r="F780" s="16">
        <v>250</v>
      </c>
      <c r="G780" s="16">
        <v>1999</v>
      </c>
      <c r="H780" s="139">
        <f t="shared" si="57"/>
        <v>0</v>
      </c>
      <c r="I780" s="140">
        <v>16.626666666666665</v>
      </c>
      <c r="J780" s="141">
        <f t="shared" si="58"/>
        <v>0</v>
      </c>
      <c r="K780" s="81">
        <f t="shared" si="59"/>
        <v>0</v>
      </c>
      <c r="L780" s="142">
        <v>18.600000000000001</v>
      </c>
      <c r="M780" s="140"/>
      <c r="N780" s="141">
        <f t="shared" si="60"/>
        <v>0</v>
      </c>
      <c r="O780" s="141"/>
      <c r="P780" s="141"/>
      <c r="Q780" s="81">
        <f t="shared" si="61"/>
        <v>0</v>
      </c>
    </row>
    <row r="781" spans="5:17" s="16" customFormat="1" ht="13" hidden="1" x14ac:dyDescent="0.3">
      <c r="E781" s="138">
        <v>36411</v>
      </c>
      <c r="F781" s="16">
        <v>251</v>
      </c>
      <c r="G781" s="16">
        <v>1999</v>
      </c>
      <c r="H781" s="139">
        <f t="shared" si="57"/>
        <v>0</v>
      </c>
      <c r="I781" s="140">
        <v>16.473333333333329</v>
      </c>
      <c r="J781" s="141">
        <f t="shared" si="58"/>
        <v>0</v>
      </c>
      <c r="K781" s="81">
        <f t="shared" si="59"/>
        <v>0</v>
      </c>
      <c r="L781" s="142">
        <v>18.399999999999999</v>
      </c>
      <c r="M781" s="140"/>
      <c r="N781" s="141">
        <f t="shared" si="60"/>
        <v>0</v>
      </c>
      <c r="O781" s="141"/>
      <c r="P781" s="141"/>
      <c r="Q781" s="81">
        <f t="shared" si="61"/>
        <v>0</v>
      </c>
    </row>
    <row r="782" spans="5:17" s="16" customFormat="1" ht="13" hidden="1" x14ac:dyDescent="0.3">
      <c r="E782" s="138">
        <v>36412</v>
      </c>
      <c r="F782" s="16">
        <v>252</v>
      </c>
      <c r="G782" s="16">
        <v>1999</v>
      </c>
      <c r="H782" s="139">
        <f t="shared" si="57"/>
        <v>0</v>
      </c>
      <c r="I782" s="140">
        <v>16.32</v>
      </c>
      <c r="J782" s="141">
        <f t="shared" si="58"/>
        <v>0</v>
      </c>
      <c r="K782" s="81">
        <f t="shared" si="59"/>
        <v>0</v>
      </c>
      <c r="L782" s="142">
        <v>19</v>
      </c>
      <c r="M782" s="140"/>
      <c r="N782" s="141">
        <f t="shared" si="60"/>
        <v>0</v>
      </c>
      <c r="O782" s="141"/>
      <c r="P782" s="141"/>
      <c r="Q782" s="81">
        <f t="shared" si="61"/>
        <v>0</v>
      </c>
    </row>
    <row r="783" spans="5:17" s="16" customFormat="1" ht="13" hidden="1" x14ac:dyDescent="0.3">
      <c r="E783" s="138">
        <v>36413</v>
      </c>
      <c r="F783" s="16">
        <v>253</v>
      </c>
      <c r="G783" s="16">
        <v>1999</v>
      </c>
      <c r="H783" s="139">
        <f t="shared" si="57"/>
        <v>0</v>
      </c>
      <c r="I783" s="140">
        <v>16.166666666666664</v>
      </c>
      <c r="J783" s="141">
        <f t="shared" si="58"/>
        <v>0</v>
      </c>
      <c r="K783" s="81">
        <f t="shared" si="59"/>
        <v>0</v>
      </c>
      <c r="L783" s="142">
        <v>18.8</v>
      </c>
      <c r="M783" s="140"/>
      <c r="N783" s="141">
        <f t="shared" si="60"/>
        <v>0</v>
      </c>
      <c r="O783" s="141"/>
      <c r="P783" s="141"/>
      <c r="Q783" s="81">
        <f t="shared" si="61"/>
        <v>0</v>
      </c>
    </row>
    <row r="784" spans="5:17" s="16" customFormat="1" ht="13" hidden="1" x14ac:dyDescent="0.3">
      <c r="E784" s="138">
        <v>36414</v>
      </c>
      <c r="F784" s="16">
        <v>254</v>
      </c>
      <c r="G784" s="16">
        <v>1999</v>
      </c>
      <c r="H784" s="139">
        <f t="shared" si="57"/>
        <v>0</v>
      </c>
      <c r="I784" s="140">
        <v>16.013333333333328</v>
      </c>
      <c r="J784" s="141">
        <f t="shared" si="58"/>
        <v>0</v>
      </c>
      <c r="K784" s="81">
        <f t="shared" si="59"/>
        <v>0</v>
      </c>
      <c r="L784" s="142">
        <v>19.899999999999999</v>
      </c>
      <c r="M784" s="140"/>
      <c r="N784" s="141">
        <f t="shared" si="60"/>
        <v>0</v>
      </c>
      <c r="O784" s="141"/>
      <c r="P784" s="141"/>
      <c r="Q784" s="81">
        <f t="shared" si="61"/>
        <v>0</v>
      </c>
    </row>
    <row r="785" spans="5:17" s="16" customFormat="1" ht="13" hidden="1" x14ac:dyDescent="0.3">
      <c r="E785" s="138">
        <v>36415</v>
      </c>
      <c r="F785" s="16">
        <v>255</v>
      </c>
      <c r="G785" s="16">
        <v>1999</v>
      </c>
      <c r="H785" s="139">
        <f t="shared" si="57"/>
        <v>0</v>
      </c>
      <c r="I785" s="140">
        <v>15.86</v>
      </c>
      <c r="J785" s="141">
        <f t="shared" si="58"/>
        <v>1</v>
      </c>
      <c r="K785" s="81">
        <f t="shared" si="59"/>
        <v>4.1400000000000006</v>
      </c>
      <c r="L785" s="142">
        <v>19.600000000000001</v>
      </c>
      <c r="M785" s="140"/>
      <c r="N785" s="141">
        <f t="shared" si="60"/>
        <v>0</v>
      </c>
      <c r="O785" s="141"/>
      <c r="P785" s="141"/>
      <c r="Q785" s="81">
        <f t="shared" si="61"/>
        <v>0</v>
      </c>
    </row>
    <row r="786" spans="5:17" s="16" customFormat="1" ht="13" hidden="1" x14ac:dyDescent="0.3">
      <c r="E786" s="138">
        <v>36416</v>
      </c>
      <c r="F786" s="16">
        <v>256</v>
      </c>
      <c r="G786" s="16">
        <v>1999</v>
      </c>
      <c r="H786" s="139">
        <f t="shared" si="57"/>
        <v>0</v>
      </c>
      <c r="I786" s="140">
        <v>15.706666666666663</v>
      </c>
      <c r="J786" s="141">
        <f t="shared" si="58"/>
        <v>1</v>
      </c>
      <c r="K786" s="81">
        <f t="shared" si="59"/>
        <v>4.2933333333333366</v>
      </c>
      <c r="L786" s="142">
        <v>20.6</v>
      </c>
      <c r="M786" s="140"/>
      <c r="N786" s="141">
        <f t="shared" si="60"/>
        <v>0</v>
      </c>
      <c r="O786" s="141"/>
      <c r="P786" s="141"/>
      <c r="Q786" s="81">
        <f t="shared" si="61"/>
        <v>0</v>
      </c>
    </row>
    <row r="787" spans="5:17" s="16" customFormat="1" ht="13" hidden="1" x14ac:dyDescent="0.3">
      <c r="E787" s="138">
        <v>36417</v>
      </c>
      <c r="F787" s="16">
        <v>257</v>
      </c>
      <c r="G787" s="16">
        <v>1999</v>
      </c>
      <c r="H787" s="139">
        <f t="shared" si="57"/>
        <v>0</v>
      </c>
      <c r="I787" s="140">
        <v>15.553333333333327</v>
      </c>
      <c r="J787" s="141">
        <f t="shared" si="58"/>
        <v>1</v>
      </c>
      <c r="K787" s="81">
        <f t="shared" si="59"/>
        <v>4.4466666666666725</v>
      </c>
      <c r="L787" s="142">
        <v>20.100000000000001</v>
      </c>
      <c r="M787" s="140"/>
      <c r="N787" s="141">
        <f t="shared" si="60"/>
        <v>0</v>
      </c>
      <c r="O787" s="141"/>
      <c r="P787" s="141"/>
      <c r="Q787" s="81">
        <f t="shared" si="61"/>
        <v>0</v>
      </c>
    </row>
    <row r="788" spans="5:17" s="16" customFormat="1" ht="13" hidden="1" x14ac:dyDescent="0.3">
      <c r="E788" s="138">
        <v>36418</v>
      </c>
      <c r="F788" s="16">
        <v>258</v>
      </c>
      <c r="G788" s="16">
        <v>1999</v>
      </c>
      <c r="H788" s="139">
        <f t="shared" si="57"/>
        <v>0</v>
      </c>
      <c r="I788" s="140">
        <v>15.4</v>
      </c>
      <c r="J788" s="141">
        <f t="shared" si="58"/>
        <v>1</v>
      </c>
      <c r="K788" s="81">
        <f t="shared" si="59"/>
        <v>4.5999999999999996</v>
      </c>
      <c r="L788" s="142">
        <v>18.8</v>
      </c>
      <c r="M788" s="140"/>
      <c r="N788" s="141">
        <f t="shared" si="60"/>
        <v>0</v>
      </c>
      <c r="O788" s="141"/>
      <c r="P788" s="141"/>
      <c r="Q788" s="81">
        <f t="shared" si="61"/>
        <v>0</v>
      </c>
    </row>
    <row r="789" spans="5:17" s="16" customFormat="1" ht="13" hidden="1" x14ac:dyDescent="0.3">
      <c r="E789" s="138">
        <v>36419</v>
      </c>
      <c r="F789" s="16">
        <v>259</v>
      </c>
      <c r="G789" s="16">
        <v>1999</v>
      </c>
      <c r="H789" s="139">
        <f t="shared" si="57"/>
        <v>0</v>
      </c>
      <c r="I789" s="140">
        <v>15.264516129032259</v>
      </c>
      <c r="J789" s="141">
        <f t="shared" si="58"/>
        <v>1</v>
      </c>
      <c r="K789" s="81">
        <f t="shared" si="59"/>
        <v>4.7354838709677409</v>
      </c>
      <c r="L789" s="142">
        <v>17.5</v>
      </c>
      <c r="M789" s="140"/>
      <c r="N789" s="141">
        <f t="shared" si="60"/>
        <v>0</v>
      </c>
      <c r="O789" s="141"/>
      <c r="P789" s="141"/>
      <c r="Q789" s="81">
        <f t="shared" si="61"/>
        <v>0</v>
      </c>
    </row>
    <row r="790" spans="5:17" s="16" customFormat="1" ht="13" hidden="1" x14ac:dyDescent="0.3">
      <c r="E790" s="138">
        <v>36420</v>
      </c>
      <c r="F790" s="16">
        <v>260</v>
      </c>
      <c r="G790" s="16">
        <v>1999</v>
      </c>
      <c r="H790" s="139">
        <f t="shared" si="57"/>
        <v>0</v>
      </c>
      <c r="I790" s="140">
        <v>15.12903225806452</v>
      </c>
      <c r="J790" s="141">
        <f t="shared" si="58"/>
        <v>1</v>
      </c>
      <c r="K790" s="81">
        <f t="shared" si="59"/>
        <v>4.8709677419354804</v>
      </c>
      <c r="L790" s="142">
        <v>17.2</v>
      </c>
      <c r="M790" s="140"/>
      <c r="N790" s="141">
        <f t="shared" si="60"/>
        <v>0</v>
      </c>
      <c r="O790" s="141"/>
      <c r="P790" s="141"/>
      <c r="Q790" s="81">
        <f t="shared" si="61"/>
        <v>0</v>
      </c>
    </row>
    <row r="791" spans="5:17" s="16" customFormat="1" ht="13" hidden="1" x14ac:dyDescent="0.3">
      <c r="E791" s="138">
        <v>36421</v>
      </c>
      <c r="F791" s="16">
        <v>261</v>
      </c>
      <c r="G791" s="16">
        <v>1999</v>
      </c>
      <c r="H791" s="139">
        <f t="shared" si="57"/>
        <v>0</v>
      </c>
      <c r="I791" s="140">
        <v>14.993548387096773</v>
      </c>
      <c r="J791" s="141">
        <f t="shared" si="58"/>
        <v>1</v>
      </c>
      <c r="K791" s="81">
        <f t="shared" si="59"/>
        <v>5.006451612903227</v>
      </c>
      <c r="L791" s="142">
        <v>15.5</v>
      </c>
      <c r="M791" s="140"/>
      <c r="N791" s="141">
        <f t="shared" si="60"/>
        <v>1</v>
      </c>
      <c r="O791" s="141"/>
      <c r="P791" s="141"/>
      <c r="Q791" s="81">
        <f t="shared" si="61"/>
        <v>4.5</v>
      </c>
    </row>
    <row r="792" spans="5:17" s="16" customFormat="1" ht="13" hidden="1" x14ac:dyDescent="0.3">
      <c r="E792" s="138">
        <v>36422</v>
      </c>
      <c r="F792" s="16">
        <v>262</v>
      </c>
      <c r="G792" s="16">
        <v>1999</v>
      </c>
      <c r="H792" s="139">
        <f t="shared" si="57"/>
        <v>0</v>
      </c>
      <c r="I792" s="140">
        <v>14.858064516129033</v>
      </c>
      <c r="J792" s="141">
        <f t="shared" si="58"/>
        <v>1</v>
      </c>
      <c r="K792" s="81">
        <f t="shared" si="59"/>
        <v>5.1419354838709666</v>
      </c>
      <c r="L792" s="142">
        <v>15.6</v>
      </c>
      <c r="M792" s="140"/>
      <c r="N792" s="141">
        <f t="shared" si="60"/>
        <v>1</v>
      </c>
      <c r="O792" s="141"/>
      <c r="P792" s="141"/>
      <c r="Q792" s="81">
        <f t="shared" si="61"/>
        <v>4.4000000000000004</v>
      </c>
    </row>
    <row r="793" spans="5:17" s="16" customFormat="1" ht="13" hidden="1" x14ac:dyDescent="0.3">
      <c r="E793" s="138">
        <v>36423</v>
      </c>
      <c r="F793" s="16">
        <v>263</v>
      </c>
      <c r="G793" s="16">
        <v>1999</v>
      </c>
      <c r="H793" s="139">
        <f t="shared" si="57"/>
        <v>0</v>
      </c>
      <c r="I793" s="140">
        <v>14.722580645161294</v>
      </c>
      <c r="J793" s="141">
        <f t="shared" si="58"/>
        <v>1</v>
      </c>
      <c r="K793" s="81">
        <f t="shared" si="59"/>
        <v>5.2774193548387061</v>
      </c>
      <c r="L793" s="142">
        <v>15.7</v>
      </c>
      <c r="M793" s="140"/>
      <c r="N793" s="141">
        <f t="shared" si="60"/>
        <v>1</v>
      </c>
      <c r="O793" s="141"/>
      <c r="P793" s="141"/>
      <c r="Q793" s="81">
        <f t="shared" si="61"/>
        <v>4.3000000000000007</v>
      </c>
    </row>
    <row r="794" spans="5:17" s="16" customFormat="1" ht="13" hidden="1" x14ac:dyDescent="0.3">
      <c r="E794" s="138">
        <v>36424</v>
      </c>
      <c r="F794" s="16">
        <v>264</v>
      </c>
      <c r="G794" s="16">
        <v>1999</v>
      </c>
      <c r="H794" s="139">
        <f t="shared" si="57"/>
        <v>0</v>
      </c>
      <c r="I794" s="140">
        <v>14.587096774193547</v>
      </c>
      <c r="J794" s="141">
        <f t="shared" si="58"/>
        <v>1</v>
      </c>
      <c r="K794" s="81">
        <f t="shared" si="59"/>
        <v>5.4129032258064527</v>
      </c>
      <c r="L794" s="142">
        <v>16</v>
      </c>
      <c r="M794" s="140"/>
      <c r="N794" s="141">
        <f t="shared" si="60"/>
        <v>1</v>
      </c>
      <c r="O794" s="141"/>
      <c r="P794" s="141"/>
      <c r="Q794" s="81">
        <f t="shared" si="61"/>
        <v>4</v>
      </c>
    </row>
    <row r="795" spans="5:17" s="16" customFormat="1" ht="13" hidden="1" x14ac:dyDescent="0.3">
      <c r="E795" s="138">
        <v>36425</v>
      </c>
      <c r="F795" s="16">
        <v>265</v>
      </c>
      <c r="G795" s="16">
        <v>1999</v>
      </c>
      <c r="H795" s="139">
        <f t="shared" si="57"/>
        <v>0</v>
      </c>
      <c r="I795" s="140">
        <v>14.451612903225808</v>
      </c>
      <c r="J795" s="141">
        <f t="shared" si="58"/>
        <v>1</v>
      </c>
      <c r="K795" s="81">
        <f t="shared" si="59"/>
        <v>5.5483870967741922</v>
      </c>
      <c r="L795" s="142">
        <v>17.8</v>
      </c>
      <c r="M795" s="140"/>
      <c r="N795" s="141">
        <f t="shared" si="60"/>
        <v>0</v>
      </c>
      <c r="O795" s="141"/>
      <c r="P795" s="141"/>
      <c r="Q795" s="81">
        <f t="shared" si="61"/>
        <v>0</v>
      </c>
    </row>
    <row r="796" spans="5:17" s="16" customFormat="1" ht="13" hidden="1" x14ac:dyDescent="0.3">
      <c r="E796" s="138">
        <v>36426</v>
      </c>
      <c r="F796" s="16">
        <v>266</v>
      </c>
      <c r="G796" s="16">
        <v>1999</v>
      </c>
      <c r="H796" s="139">
        <f t="shared" si="57"/>
        <v>0</v>
      </c>
      <c r="I796" s="140">
        <v>14.316129032258068</v>
      </c>
      <c r="J796" s="141">
        <f t="shared" si="58"/>
        <v>1</v>
      </c>
      <c r="K796" s="81">
        <f t="shared" si="59"/>
        <v>5.6838709677419317</v>
      </c>
      <c r="L796" s="142">
        <v>19.100000000000001</v>
      </c>
      <c r="M796" s="140"/>
      <c r="N796" s="141">
        <f t="shared" si="60"/>
        <v>0</v>
      </c>
      <c r="O796" s="141"/>
      <c r="P796" s="141"/>
      <c r="Q796" s="81">
        <f t="shared" si="61"/>
        <v>0</v>
      </c>
    </row>
    <row r="797" spans="5:17" s="16" customFormat="1" ht="13" hidden="1" x14ac:dyDescent="0.3">
      <c r="E797" s="138">
        <v>36427</v>
      </c>
      <c r="F797" s="16">
        <v>267</v>
      </c>
      <c r="G797" s="16">
        <v>1999</v>
      </c>
      <c r="H797" s="139">
        <f t="shared" si="57"/>
        <v>0</v>
      </c>
      <c r="I797" s="140">
        <v>14.180645161290322</v>
      </c>
      <c r="J797" s="141">
        <f t="shared" si="58"/>
        <v>1</v>
      </c>
      <c r="K797" s="81">
        <f t="shared" si="59"/>
        <v>5.8193548387096783</v>
      </c>
      <c r="L797" s="142">
        <v>19.5</v>
      </c>
      <c r="M797" s="140"/>
      <c r="N797" s="141">
        <f t="shared" si="60"/>
        <v>0</v>
      </c>
      <c r="O797" s="141"/>
      <c r="P797" s="141"/>
      <c r="Q797" s="81">
        <f t="shared" si="61"/>
        <v>0</v>
      </c>
    </row>
    <row r="798" spans="5:17" s="16" customFormat="1" ht="13" hidden="1" x14ac:dyDescent="0.3">
      <c r="E798" s="138">
        <v>36428</v>
      </c>
      <c r="F798" s="16">
        <v>268</v>
      </c>
      <c r="G798" s="16">
        <v>1999</v>
      </c>
      <c r="H798" s="139">
        <f t="shared" si="57"/>
        <v>0</v>
      </c>
      <c r="I798" s="140">
        <v>14.045161290322582</v>
      </c>
      <c r="J798" s="141">
        <f t="shared" si="58"/>
        <v>1</v>
      </c>
      <c r="K798" s="81">
        <f t="shared" si="59"/>
        <v>5.9548387096774178</v>
      </c>
      <c r="L798" s="142">
        <v>17.399999999999999</v>
      </c>
      <c r="M798" s="140"/>
      <c r="N798" s="141">
        <f t="shared" si="60"/>
        <v>0</v>
      </c>
      <c r="O798" s="141"/>
      <c r="P798" s="141"/>
      <c r="Q798" s="81">
        <f t="shared" si="61"/>
        <v>0</v>
      </c>
    </row>
    <row r="799" spans="5:17" s="16" customFormat="1" ht="13" hidden="1" x14ac:dyDescent="0.3">
      <c r="E799" s="138">
        <v>36429</v>
      </c>
      <c r="F799" s="16">
        <v>269</v>
      </c>
      <c r="G799" s="16">
        <v>1999</v>
      </c>
      <c r="H799" s="139">
        <f t="shared" si="57"/>
        <v>0</v>
      </c>
      <c r="I799" s="140">
        <v>13.909677419354836</v>
      </c>
      <c r="J799" s="141">
        <f t="shared" si="58"/>
        <v>1</v>
      </c>
      <c r="K799" s="81">
        <f t="shared" si="59"/>
        <v>6.0903225806451644</v>
      </c>
      <c r="L799" s="142">
        <v>15.4</v>
      </c>
      <c r="M799" s="140"/>
      <c r="N799" s="141">
        <f t="shared" si="60"/>
        <v>1</v>
      </c>
      <c r="O799" s="141"/>
      <c r="P799" s="141"/>
      <c r="Q799" s="81">
        <f t="shared" si="61"/>
        <v>4.5999999999999996</v>
      </c>
    </row>
    <row r="800" spans="5:17" s="16" customFormat="1" ht="13" hidden="1" x14ac:dyDescent="0.3">
      <c r="E800" s="138">
        <v>36430</v>
      </c>
      <c r="F800" s="16">
        <v>270</v>
      </c>
      <c r="G800" s="16">
        <v>1999</v>
      </c>
      <c r="H800" s="139">
        <f t="shared" si="57"/>
        <v>0</v>
      </c>
      <c r="I800" s="140">
        <v>13.774193548387096</v>
      </c>
      <c r="J800" s="141">
        <f t="shared" si="58"/>
        <v>1</v>
      </c>
      <c r="K800" s="81">
        <f t="shared" si="59"/>
        <v>6.2258064516129039</v>
      </c>
      <c r="L800" s="142">
        <v>14.6</v>
      </c>
      <c r="M800" s="140"/>
      <c r="N800" s="141">
        <f t="shared" si="60"/>
        <v>1</v>
      </c>
      <c r="O800" s="141"/>
      <c r="P800" s="141"/>
      <c r="Q800" s="81">
        <f t="shared" si="61"/>
        <v>5.4</v>
      </c>
    </row>
    <row r="801" spans="5:17" s="16" customFormat="1" ht="13" hidden="1" x14ac:dyDescent="0.3">
      <c r="E801" s="138">
        <v>36431</v>
      </c>
      <c r="F801" s="16">
        <v>271</v>
      </c>
      <c r="G801" s="16">
        <v>1999</v>
      </c>
      <c r="H801" s="139">
        <f t="shared" si="57"/>
        <v>0</v>
      </c>
      <c r="I801" s="140">
        <v>13.638709677419357</v>
      </c>
      <c r="J801" s="141">
        <f t="shared" si="58"/>
        <v>1</v>
      </c>
      <c r="K801" s="81">
        <f t="shared" si="59"/>
        <v>6.3612903225806434</v>
      </c>
      <c r="L801" s="142">
        <v>14.2</v>
      </c>
      <c r="M801" s="140"/>
      <c r="N801" s="141">
        <f t="shared" si="60"/>
        <v>1</v>
      </c>
      <c r="O801" s="141"/>
      <c r="P801" s="141"/>
      <c r="Q801" s="81">
        <f t="shared" si="61"/>
        <v>5.8000000000000007</v>
      </c>
    </row>
    <row r="802" spans="5:17" s="16" customFormat="1" ht="13" hidden="1" x14ac:dyDescent="0.3">
      <c r="E802" s="138">
        <v>36432</v>
      </c>
      <c r="F802" s="16">
        <v>272</v>
      </c>
      <c r="G802" s="16">
        <v>1999</v>
      </c>
      <c r="H802" s="139">
        <f t="shared" si="57"/>
        <v>0</v>
      </c>
      <c r="I802" s="140">
        <v>13.50322580645161</v>
      </c>
      <c r="J802" s="141">
        <f t="shared" si="58"/>
        <v>1</v>
      </c>
      <c r="K802" s="81">
        <f t="shared" si="59"/>
        <v>6.49677419354839</v>
      </c>
      <c r="L802" s="142">
        <v>16.100000000000001</v>
      </c>
      <c r="M802" s="140"/>
      <c r="N802" s="141">
        <f t="shared" si="60"/>
        <v>0</v>
      </c>
      <c r="O802" s="141"/>
      <c r="P802" s="141"/>
      <c r="Q802" s="81">
        <f t="shared" si="61"/>
        <v>0</v>
      </c>
    </row>
    <row r="803" spans="5:17" s="16" customFormat="1" ht="13" hidden="1" x14ac:dyDescent="0.3">
      <c r="E803" s="138">
        <v>36433</v>
      </c>
      <c r="F803" s="16">
        <v>273</v>
      </c>
      <c r="G803" s="16">
        <v>1999</v>
      </c>
      <c r="H803" s="139">
        <f t="shared" si="57"/>
        <v>0</v>
      </c>
      <c r="I803" s="140">
        <v>13.36774193548387</v>
      </c>
      <c r="J803" s="141">
        <f t="shared" si="58"/>
        <v>1</v>
      </c>
      <c r="K803" s="81">
        <f t="shared" si="59"/>
        <v>6.6322580645161295</v>
      </c>
      <c r="L803" s="142">
        <v>14</v>
      </c>
      <c r="M803" s="140"/>
      <c r="N803" s="141">
        <f t="shared" si="60"/>
        <v>1</v>
      </c>
      <c r="O803" s="141"/>
      <c r="P803" s="141"/>
      <c r="Q803" s="81">
        <f t="shared" si="61"/>
        <v>6</v>
      </c>
    </row>
    <row r="804" spans="5:17" s="16" customFormat="1" ht="13" hidden="1" x14ac:dyDescent="0.3">
      <c r="E804" s="138">
        <v>36434</v>
      </c>
      <c r="F804" s="16">
        <v>274</v>
      </c>
      <c r="G804" s="16">
        <v>1999</v>
      </c>
      <c r="H804" s="139">
        <f t="shared" si="57"/>
        <v>0</v>
      </c>
      <c r="I804" s="140">
        <v>13.232258064516131</v>
      </c>
      <c r="J804" s="141">
        <f t="shared" si="58"/>
        <v>1</v>
      </c>
      <c r="K804" s="81">
        <f t="shared" si="59"/>
        <v>6.767741935483869</v>
      </c>
      <c r="L804" s="142">
        <v>13.7</v>
      </c>
      <c r="M804" s="140"/>
      <c r="N804" s="141">
        <f t="shared" si="60"/>
        <v>1</v>
      </c>
      <c r="O804" s="141"/>
      <c r="P804" s="141"/>
      <c r="Q804" s="81">
        <f t="shared" si="61"/>
        <v>6.3000000000000007</v>
      </c>
    </row>
    <row r="805" spans="5:17" s="16" customFormat="1" ht="13" hidden="1" x14ac:dyDescent="0.3">
      <c r="E805" s="138">
        <v>36435</v>
      </c>
      <c r="F805" s="16">
        <v>275</v>
      </c>
      <c r="G805" s="16">
        <v>1999</v>
      </c>
      <c r="H805" s="139">
        <f t="shared" si="57"/>
        <v>0</v>
      </c>
      <c r="I805" s="140">
        <v>13.096774193548384</v>
      </c>
      <c r="J805" s="141">
        <f t="shared" si="58"/>
        <v>1</v>
      </c>
      <c r="K805" s="81">
        <f t="shared" si="59"/>
        <v>6.9032258064516157</v>
      </c>
      <c r="L805" s="142">
        <v>14.1</v>
      </c>
      <c r="M805" s="140"/>
      <c r="N805" s="141">
        <f t="shared" si="60"/>
        <v>1</v>
      </c>
      <c r="O805" s="141"/>
      <c r="P805" s="141"/>
      <c r="Q805" s="81">
        <f t="shared" si="61"/>
        <v>5.9</v>
      </c>
    </row>
    <row r="806" spans="5:17" s="16" customFormat="1" ht="13" hidden="1" x14ac:dyDescent="0.3">
      <c r="E806" s="138">
        <v>36436</v>
      </c>
      <c r="F806" s="16">
        <v>276</v>
      </c>
      <c r="G806" s="16">
        <v>1999</v>
      </c>
      <c r="H806" s="139">
        <f t="shared" ref="H806:H869" si="62">IF(AND(E806&gt;=$D$64,E806&lt;=$D$65),1,0)</f>
        <v>0</v>
      </c>
      <c r="I806" s="140">
        <v>12.961290322580645</v>
      </c>
      <c r="J806" s="141">
        <f t="shared" ref="J806:J869" si="63">IF(I806&lt;=$E$117,1,0)</f>
        <v>1</v>
      </c>
      <c r="K806" s="81">
        <f t="shared" ref="K806:K869" si="64">J806*($E$116-I806)</f>
        <v>7.0387096774193552</v>
      </c>
      <c r="L806" s="142">
        <v>11.3</v>
      </c>
      <c r="M806" s="140"/>
      <c r="N806" s="141">
        <f t="shared" ref="N806:N869" si="65">IF(L806&lt;=$E$117,1,0)</f>
        <v>1</v>
      </c>
      <c r="O806" s="141"/>
      <c r="P806" s="141"/>
      <c r="Q806" s="81">
        <f t="shared" ref="Q806:Q869" si="66">N806*($E$116-L806)</f>
        <v>8.6999999999999993</v>
      </c>
    </row>
    <row r="807" spans="5:17" s="16" customFormat="1" ht="13" hidden="1" x14ac:dyDescent="0.3">
      <c r="E807" s="138">
        <v>36437</v>
      </c>
      <c r="F807" s="16">
        <v>277</v>
      </c>
      <c r="G807" s="16">
        <v>1999</v>
      </c>
      <c r="H807" s="139">
        <f t="shared" si="62"/>
        <v>0</v>
      </c>
      <c r="I807" s="140">
        <v>12.825806451612905</v>
      </c>
      <c r="J807" s="141">
        <f t="shared" si="63"/>
        <v>1</v>
      </c>
      <c r="K807" s="81">
        <f t="shared" si="64"/>
        <v>7.1741935483870947</v>
      </c>
      <c r="L807" s="142">
        <v>9</v>
      </c>
      <c r="M807" s="140"/>
      <c r="N807" s="141">
        <f t="shared" si="65"/>
        <v>1</v>
      </c>
      <c r="O807" s="141"/>
      <c r="P807" s="141"/>
      <c r="Q807" s="81">
        <f t="shared" si="66"/>
        <v>11</v>
      </c>
    </row>
    <row r="808" spans="5:17" s="16" customFormat="1" ht="13" hidden="1" x14ac:dyDescent="0.3">
      <c r="E808" s="138">
        <v>36438</v>
      </c>
      <c r="F808" s="16">
        <v>278</v>
      </c>
      <c r="G808" s="16">
        <v>1999</v>
      </c>
      <c r="H808" s="139">
        <f t="shared" si="62"/>
        <v>0</v>
      </c>
      <c r="I808" s="140">
        <v>12.690322580645159</v>
      </c>
      <c r="J808" s="141">
        <f t="shared" si="63"/>
        <v>1</v>
      </c>
      <c r="K808" s="81">
        <f t="shared" si="64"/>
        <v>7.3096774193548413</v>
      </c>
      <c r="L808" s="142">
        <v>7.4</v>
      </c>
      <c r="M808" s="140"/>
      <c r="N808" s="141">
        <f t="shared" si="65"/>
        <v>1</v>
      </c>
      <c r="O808" s="141"/>
      <c r="P808" s="141"/>
      <c r="Q808" s="81">
        <f t="shared" si="66"/>
        <v>12.6</v>
      </c>
    </row>
    <row r="809" spans="5:17" s="16" customFormat="1" ht="13" hidden="1" x14ac:dyDescent="0.3">
      <c r="E809" s="138">
        <v>36439</v>
      </c>
      <c r="F809" s="16">
        <v>279</v>
      </c>
      <c r="G809" s="16">
        <v>1999</v>
      </c>
      <c r="H809" s="139">
        <f t="shared" si="62"/>
        <v>0</v>
      </c>
      <c r="I809" s="140">
        <v>12.554838709677419</v>
      </c>
      <c r="J809" s="141">
        <f t="shared" si="63"/>
        <v>1</v>
      </c>
      <c r="K809" s="81">
        <f t="shared" si="64"/>
        <v>7.4451612903225808</v>
      </c>
      <c r="L809" s="142">
        <v>8.4</v>
      </c>
      <c r="M809" s="140"/>
      <c r="N809" s="141">
        <f t="shared" si="65"/>
        <v>1</v>
      </c>
      <c r="O809" s="141"/>
      <c r="P809" s="141"/>
      <c r="Q809" s="81">
        <f t="shared" si="66"/>
        <v>11.6</v>
      </c>
    </row>
    <row r="810" spans="5:17" s="16" customFormat="1" ht="13" hidden="1" x14ac:dyDescent="0.3">
      <c r="E810" s="138">
        <v>36440</v>
      </c>
      <c r="F810" s="16">
        <v>280</v>
      </c>
      <c r="G810" s="16">
        <v>1999</v>
      </c>
      <c r="H810" s="139">
        <f t="shared" si="62"/>
        <v>0</v>
      </c>
      <c r="I810" s="140">
        <v>12.41935483870968</v>
      </c>
      <c r="J810" s="141">
        <f t="shared" si="63"/>
        <v>1</v>
      </c>
      <c r="K810" s="81">
        <f t="shared" si="64"/>
        <v>7.5806451612903203</v>
      </c>
      <c r="L810" s="142">
        <v>7.6</v>
      </c>
      <c r="M810" s="140"/>
      <c r="N810" s="141">
        <f t="shared" si="65"/>
        <v>1</v>
      </c>
      <c r="O810" s="141"/>
      <c r="P810" s="141"/>
      <c r="Q810" s="81">
        <f t="shared" si="66"/>
        <v>12.4</v>
      </c>
    </row>
    <row r="811" spans="5:17" s="16" customFormat="1" ht="13" hidden="1" x14ac:dyDescent="0.3">
      <c r="E811" s="138">
        <v>36441</v>
      </c>
      <c r="F811" s="16">
        <v>281</v>
      </c>
      <c r="G811" s="16">
        <v>1999</v>
      </c>
      <c r="H811" s="139">
        <f t="shared" si="62"/>
        <v>0</v>
      </c>
      <c r="I811" s="140">
        <v>12.283870967741933</v>
      </c>
      <c r="J811" s="141">
        <f t="shared" si="63"/>
        <v>1</v>
      </c>
      <c r="K811" s="81">
        <f t="shared" si="64"/>
        <v>7.7161290322580669</v>
      </c>
      <c r="L811" s="142">
        <v>9.1999999999999993</v>
      </c>
      <c r="M811" s="140"/>
      <c r="N811" s="141">
        <f t="shared" si="65"/>
        <v>1</v>
      </c>
      <c r="O811" s="141"/>
      <c r="P811" s="141"/>
      <c r="Q811" s="81">
        <f t="shared" si="66"/>
        <v>10.8</v>
      </c>
    </row>
    <row r="812" spans="5:17" s="16" customFormat="1" ht="13" hidden="1" x14ac:dyDescent="0.3">
      <c r="E812" s="138">
        <v>36442</v>
      </c>
      <c r="F812" s="16">
        <v>282</v>
      </c>
      <c r="G812" s="16">
        <v>1999</v>
      </c>
      <c r="H812" s="139">
        <f t="shared" si="62"/>
        <v>0</v>
      </c>
      <c r="I812" s="140">
        <v>12.148387096774194</v>
      </c>
      <c r="J812" s="141">
        <f t="shared" si="63"/>
        <v>1</v>
      </c>
      <c r="K812" s="81">
        <f t="shared" si="64"/>
        <v>7.8516129032258064</v>
      </c>
      <c r="L812" s="142">
        <v>11</v>
      </c>
      <c r="M812" s="140"/>
      <c r="N812" s="141">
        <f t="shared" si="65"/>
        <v>1</v>
      </c>
      <c r="O812" s="141"/>
      <c r="P812" s="141"/>
      <c r="Q812" s="81">
        <f t="shared" si="66"/>
        <v>9</v>
      </c>
    </row>
    <row r="813" spans="5:17" s="16" customFormat="1" ht="13" hidden="1" x14ac:dyDescent="0.3">
      <c r="E813" s="138">
        <v>36443</v>
      </c>
      <c r="F813" s="16">
        <v>283</v>
      </c>
      <c r="G813" s="16">
        <v>1999</v>
      </c>
      <c r="H813" s="139">
        <f t="shared" si="62"/>
        <v>0</v>
      </c>
      <c r="I813" s="140">
        <v>12.012903225806454</v>
      </c>
      <c r="J813" s="141">
        <f t="shared" si="63"/>
        <v>1</v>
      </c>
      <c r="K813" s="81">
        <f t="shared" si="64"/>
        <v>7.9870967741935459</v>
      </c>
      <c r="L813" s="142">
        <v>10.9</v>
      </c>
      <c r="M813" s="140"/>
      <c r="N813" s="141">
        <f t="shared" si="65"/>
        <v>1</v>
      </c>
      <c r="O813" s="141"/>
      <c r="P813" s="141"/>
      <c r="Q813" s="81">
        <f t="shared" si="66"/>
        <v>9.1</v>
      </c>
    </row>
    <row r="814" spans="5:17" s="16" customFormat="1" ht="13" hidden="1" x14ac:dyDescent="0.3">
      <c r="E814" s="138">
        <v>36444</v>
      </c>
      <c r="F814" s="16">
        <v>284</v>
      </c>
      <c r="G814" s="16">
        <v>1999</v>
      </c>
      <c r="H814" s="139">
        <f t="shared" si="62"/>
        <v>0</v>
      </c>
      <c r="I814" s="140">
        <v>11.877419354838707</v>
      </c>
      <c r="J814" s="141">
        <f t="shared" si="63"/>
        <v>1</v>
      </c>
      <c r="K814" s="81">
        <f t="shared" si="64"/>
        <v>8.1225806451612925</v>
      </c>
      <c r="L814" s="142">
        <v>10.4</v>
      </c>
      <c r="M814" s="140"/>
      <c r="N814" s="141">
        <f t="shared" si="65"/>
        <v>1</v>
      </c>
      <c r="O814" s="141"/>
      <c r="P814" s="141"/>
      <c r="Q814" s="81">
        <f t="shared" si="66"/>
        <v>9.6</v>
      </c>
    </row>
    <row r="815" spans="5:17" s="16" customFormat="1" ht="13" hidden="1" x14ac:dyDescent="0.3">
      <c r="E815" s="138">
        <v>36445</v>
      </c>
      <c r="F815" s="16">
        <v>285</v>
      </c>
      <c r="G815" s="16">
        <v>1999</v>
      </c>
      <c r="H815" s="139">
        <f t="shared" si="62"/>
        <v>0</v>
      </c>
      <c r="I815" s="140">
        <v>11.741935483870968</v>
      </c>
      <c r="J815" s="141">
        <f t="shared" si="63"/>
        <v>1</v>
      </c>
      <c r="K815" s="81">
        <f t="shared" si="64"/>
        <v>8.258064516129032</v>
      </c>
      <c r="L815" s="142">
        <v>11.9</v>
      </c>
      <c r="M815" s="140"/>
      <c r="N815" s="141">
        <f t="shared" si="65"/>
        <v>1</v>
      </c>
      <c r="O815" s="141"/>
      <c r="P815" s="141"/>
      <c r="Q815" s="81">
        <f t="shared" si="66"/>
        <v>8.1</v>
      </c>
    </row>
    <row r="816" spans="5:17" s="16" customFormat="1" ht="13" hidden="1" x14ac:dyDescent="0.3">
      <c r="E816" s="138">
        <v>36446</v>
      </c>
      <c r="F816" s="16">
        <v>286</v>
      </c>
      <c r="G816" s="16">
        <v>1999</v>
      </c>
      <c r="H816" s="139">
        <f t="shared" si="62"/>
        <v>0</v>
      </c>
      <c r="I816" s="140">
        <v>11.606451612903228</v>
      </c>
      <c r="J816" s="141">
        <f t="shared" si="63"/>
        <v>1</v>
      </c>
      <c r="K816" s="81">
        <f t="shared" si="64"/>
        <v>8.3935483870967715</v>
      </c>
      <c r="L816" s="142">
        <v>12</v>
      </c>
      <c r="M816" s="140"/>
      <c r="N816" s="141">
        <f t="shared" si="65"/>
        <v>1</v>
      </c>
      <c r="O816" s="141"/>
      <c r="P816" s="141"/>
      <c r="Q816" s="81">
        <f t="shared" si="66"/>
        <v>8</v>
      </c>
    </row>
    <row r="817" spans="5:17" s="16" customFormat="1" ht="13" hidden="1" x14ac:dyDescent="0.3">
      <c r="E817" s="138">
        <v>36447</v>
      </c>
      <c r="F817" s="16">
        <v>287</v>
      </c>
      <c r="G817" s="16">
        <v>1999</v>
      </c>
      <c r="H817" s="139">
        <f t="shared" si="62"/>
        <v>0</v>
      </c>
      <c r="I817" s="140">
        <v>11.470967741935482</v>
      </c>
      <c r="J817" s="141">
        <f t="shared" si="63"/>
        <v>1</v>
      </c>
      <c r="K817" s="81">
        <f t="shared" si="64"/>
        <v>8.5290322580645181</v>
      </c>
      <c r="L817" s="142">
        <v>13.1</v>
      </c>
      <c r="M817" s="140"/>
      <c r="N817" s="141">
        <f t="shared" si="65"/>
        <v>1</v>
      </c>
      <c r="O817" s="141"/>
      <c r="P817" s="141"/>
      <c r="Q817" s="81">
        <f t="shared" si="66"/>
        <v>6.9</v>
      </c>
    </row>
    <row r="818" spans="5:17" s="16" customFormat="1" ht="13" hidden="1" x14ac:dyDescent="0.3">
      <c r="E818" s="138">
        <v>36448</v>
      </c>
      <c r="F818" s="16">
        <v>288</v>
      </c>
      <c r="G818" s="16">
        <v>1999</v>
      </c>
      <c r="H818" s="139">
        <f t="shared" si="62"/>
        <v>0</v>
      </c>
      <c r="I818" s="140">
        <v>11.335483870967742</v>
      </c>
      <c r="J818" s="141">
        <f t="shared" si="63"/>
        <v>1</v>
      </c>
      <c r="K818" s="81">
        <f t="shared" si="64"/>
        <v>8.6645161290322577</v>
      </c>
      <c r="L818" s="142">
        <v>11.7</v>
      </c>
      <c r="M818" s="140"/>
      <c r="N818" s="141">
        <f t="shared" si="65"/>
        <v>1</v>
      </c>
      <c r="O818" s="141"/>
      <c r="P818" s="141"/>
      <c r="Q818" s="81">
        <f t="shared" si="66"/>
        <v>8.3000000000000007</v>
      </c>
    </row>
    <row r="819" spans="5:17" s="16" customFormat="1" ht="13" hidden="1" x14ac:dyDescent="0.3">
      <c r="E819" s="138">
        <v>36449</v>
      </c>
      <c r="F819" s="16">
        <v>289</v>
      </c>
      <c r="G819" s="16">
        <v>1999</v>
      </c>
      <c r="H819" s="139">
        <f t="shared" si="62"/>
        <v>0</v>
      </c>
      <c r="I819" s="140">
        <v>11.2</v>
      </c>
      <c r="J819" s="141">
        <f t="shared" si="63"/>
        <v>1</v>
      </c>
      <c r="K819" s="81">
        <f t="shared" si="64"/>
        <v>8.8000000000000007</v>
      </c>
      <c r="L819" s="142">
        <v>10.5</v>
      </c>
      <c r="M819" s="140"/>
      <c r="N819" s="141">
        <f t="shared" si="65"/>
        <v>1</v>
      </c>
      <c r="O819" s="141"/>
      <c r="P819" s="141"/>
      <c r="Q819" s="81">
        <f t="shared" si="66"/>
        <v>9.5</v>
      </c>
    </row>
    <row r="820" spans="5:17" s="16" customFormat="1" ht="13" hidden="1" x14ac:dyDescent="0.3">
      <c r="E820" s="138">
        <v>36450</v>
      </c>
      <c r="F820" s="16">
        <v>290</v>
      </c>
      <c r="G820" s="16">
        <v>1999</v>
      </c>
      <c r="H820" s="139">
        <f t="shared" si="62"/>
        <v>0</v>
      </c>
      <c r="I820" s="140">
        <v>11.013333333333335</v>
      </c>
      <c r="J820" s="141">
        <f t="shared" si="63"/>
        <v>1</v>
      </c>
      <c r="K820" s="81">
        <f t="shared" si="64"/>
        <v>8.9866666666666646</v>
      </c>
      <c r="L820" s="142">
        <v>10.8</v>
      </c>
      <c r="M820" s="140"/>
      <c r="N820" s="141">
        <f t="shared" si="65"/>
        <v>1</v>
      </c>
      <c r="O820" s="141"/>
      <c r="P820" s="141"/>
      <c r="Q820" s="81">
        <f t="shared" si="66"/>
        <v>9.1999999999999993</v>
      </c>
    </row>
    <row r="821" spans="5:17" s="16" customFormat="1" ht="13" hidden="1" x14ac:dyDescent="0.3">
      <c r="E821" s="138">
        <v>36451</v>
      </c>
      <c r="F821" s="16">
        <v>291</v>
      </c>
      <c r="G821" s="16">
        <v>1999</v>
      </c>
      <c r="H821" s="139">
        <f t="shared" si="62"/>
        <v>0</v>
      </c>
      <c r="I821" s="140">
        <v>10.826666666666668</v>
      </c>
      <c r="J821" s="141">
        <f t="shared" si="63"/>
        <v>1</v>
      </c>
      <c r="K821" s="81">
        <f t="shared" si="64"/>
        <v>9.173333333333332</v>
      </c>
      <c r="L821" s="142">
        <v>7.2</v>
      </c>
      <c r="M821" s="140"/>
      <c r="N821" s="141">
        <f t="shared" si="65"/>
        <v>1</v>
      </c>
      <c r="O821" s="141"/>
      <c r="P821" s="141"/>
      <c r="Q821" s="81">
        <f t="shared" si="66"/>
        <v>12.8</v>
      </c>
    </row>
    <row r="822" spans="5:17" s="16" customFormat="1" ht="13" hidden="1" x14ac:dyDescent="0.3">
      <c r="E822" s="138">
        <v>36452</v>
      </c>
      <c r="F822" s="16">
        <v>292</v>
      </c>
      <c r="G822" s="16">
        <v>1999</v>
      </c>
      <c r="H822" s="139">
        <f t="shared" si="62"/>
        <v>0</v>
      </c>
      <c r="I822" s="140">
        <v>10.64</v>
      </c>
      <c r="J822" s="141">
        <f t="shared" si="63"/>
        <v>1</v>
      </c>
      <c r="K822" s="81">
        <f t="shared" si="64"/>
        <v>9.36</v>
      </c>
      <c r="L822" s="142">
        <v>7.5</v>
      </c>
      <c r="M822" s="140"/>
      <c r="N822" s="141">
        <f t="shared" si="65"/>
        <v>1</v>
      </c>
      <c r="O822" s="141"/>
      <c r="P822" s="141"/>
      <c r="Q822" s="81">
        <f t="shared" si="66"/>
        <v>12.5</v>
      </c>
    </row>
    <row r="823" spans="5:17" s="16" customFormat="1" ht="13" hidden="1" x14ac:dyDescent="0.3">
      <c r="E823" s="138">
        <v>36453</v>
      </c>
      <c r="F823" s="16">
        <v>293</v>
      </c>
      <c r="G823" s="16">
        <v>1999</v>
      </c>
      <c r="H823" s="139">
        <f t="shared" si="62"/>
        <v>0</v>
      </c>
      <c r="I823" s="140">
        <v>10.453333333333333</v>
      </c>
      <c r="J823" s="141">
        <f t="shared" si="63"/>
        <v>1</v>
      </c>
      <c r="K823" s="81">
        <f t="shared" si="64"/>
        <v>9.5466666666666669</v>
      </c>
      <c r="L823" s="142">
        <v>9.4</v>
      </c>
      <c r="M823" s="140"/>
      <c r="N823" s="141">
        <f t="shared" si="65"/>
        <v>1</v>
      </c>
      <c r="O823" s="141"/>
      <c r="P823" s="141"/>
      <c r="Q823" s="81">
        <f t="shared" si="66"/>
        <v>10.6</v>
      </c>
    </row>
    <row r="824" spans="5:17" s="16" customFormat="1" ht="13" hidden="1" x14ac:dyDescent="0.3">
      <c r="E824" s="138">
        <v>36454</v>
      </c>
      <c r="F824" s="16">
        <v>294</v>
      </c>
      <c r="G824" s="16">
        <v>1999</v>
      </c>
      <c r="H824" s="139">
        <f t="shared" si="62"/>
        <v>0</v>
      </c>
      <c r="I824" s="140">
        <v>10.266666666666666</v>
      </c>
      <c r="J824" s="141">
        <f t="shared" si="63"/>
        <v>1</v>
      </c>
      <c r="K824" s="81">
        <f t="shared" si="64"/>
        <v>9.7333333333333343</v>
      </c>
      <c r="L824" s="142">
        <v>10.1</v>
      </c>
      <c r="M824" s="140"/>
      <c r="N824" s="141">
        <f t="shared" si="65"/>
        <v>1</v>
      </c>
      <c r="O824" s="141"/>
      <c r="P824" s="141"/>
      <c r="Q824" s="81">
        <f t="shared" si="66"/>
        <v>9.9</v>
      </c>
    </row>
    <row r="825" spans="5:17" s="16" customFormat="1" ht="13" hidden="1" x14ac:dyDescent="0.3">
      <c r="E825" s="138">
        <v>36455</v>
      </c>
      <c r="F825" s="16">
        <v>295</v>
      </c>
      <c r="G825" s="16">
        <v>1999</v>
      </c>
      <c r="H825" s="139">
        <f t="shared" si="62"/>
        <v>0</v>
      </c>
      <c r="I825" s="140">
        <v>10.08</v>
      </c>
      <c r="J825" s="141">
        <f t="shared" si="63"/>
        <v>1</v>
      </c>
      <c r="K825" s="81">
        <f t="shared" si="64"/>
        <v>9.92</v>
      </c>
      <c r="L825" s="142">
        <v>10.1</v>
      </c>
      <c r="M825" s="140"/>
      <c r="N825" s="141">
        <f t="shared" si="65"/>
        <v>1</v>
      </c>
      <c r="O825" s="141"/>
      <c r="P825" s="141"/>
      <c r="Q825" s="81">
        <f t="shared" si="66"/>
        <v>9.9</v>
      </c>
    </row>
    <row r="826" spans="5:17" s="16" customFormat="1" ht="13" hidden="1" x14ac:dyDescent="0.3">
      <c r="E826" s="138">
        <v>36456</v>
      </c>
      <c r="F826" s="16">
        <v>296</v>
      </c>
      <c r="G826" s="16">
        <v>1999</v>
      </c>
      <c r="H826" s="139">
        <f t="shared" si="62"/>
        <v>0</v>
      </c>
      <c r="I826" s="140">
        <v>9.8933333333333309</v>
      </c>
      <c r="J826" s="141">
        <f t="shared" si="63"/>
        <v>1</v>
      </c>
      <c r="K826" s="81">
        <f t="shared" si="64"/>
        <v>10.106666666666669</v>
      </c>
      <c r="L826" s="142">
        <v>11.4</v>
      </c>
      <c r="M826" s="140"/>
      <c r="N826" s="141">
        <f t="shared" si="65"/>
        <v>1</v>
      </c>
      <c r="O826" s="141"/>
      <c r="P826" s="141"/>
      <c r="Q826" s="81">
        <f t="shared" si="66"/>
        <v>8.6</v>
      </c>
    </row>
    <row r="827" spans="5:17" s="16" customFormat="1" ht="13" hidden="1" x14ac:dyDescent="0.3">
      <c r="E827" s="138">
        <v>36457</v>
      </c>
      <c r="F827" s="16">
        <v>297</v>
      </c>
      <c r="G827" s="16">
        <v>1999</v>
      </c>
      <c r="H827" s="139">
        <f t="shared" si="62"/>
        <v>0</v>
      </c>
      <c r="I827" s="140">
        <v>9.7066666666666634</v>
      </c>
      <c r="J827" s="141">
        <f t="shared" si="63"/>
        <v>1</v>
      </c>
      <c r="K827" s="81">
        <f t="shared" si="64"/>
        <v>10.293333333333337</v>
      </c>
      <c r="L827" s="142">
        <v>10.199999999999999</v>
      </c>
      <c r="M827" s="140"/>
      <c r="N827" s="141">
        <f t="shared" si="65"/>
        <v>1</v>
      </c>
      <c r="O827" s="141"/>
      <c r="P827" s="141"/>
      <c r="Q827" s="81">
        <f t="shared" si="66"/>
        <v>9.8000000000000007</v>
      </c>
    </row>
    <row r="828" spans="5:17" s="16" customFormat="1" ht="13" hidden="1" x14ac:dyDescent="0.3">
      <c r="E828" s="138">
        <v>36458</v>
      </c>
      <c r="F828" s="16">
        <v>298</v>
      </c>
      <c r="G828" s="16">
        <v>1999</v>
      </c>
      <c r="H828" s="139">
        <f t="shared" si="62"/>
        <v>0</v>
      </c>
      <c r="I828" s="140">
        <v>9.52</v>
      </c>
      <c r="J828" s="141">
        <f t="shared" si="63"/>
        <v>1</v>
      </c>
      <c r="K828" s="81">
        <f t="shared" si="64"/>
        <v>10.48</v>
      </c>
      <c r="L828" s="142">
        <v>11.5</v>
      </c>
      <c r="M828" s="140"/>
      <c r="N828" s="141">
        <f t="shared" si="65"/>
        <v>1</v>
      </c>
      <c r="O828" s="141"/>
      <c r="P828" s="141"/>
      <c r="Q828" s="81">
        <f t="shared" si="66"/>
        <v>8.5</v>
      </c>
    </row>
    <row r="829" spans="5:17" s="16" customFormat="1" ht="13" hidden="1" x14ac:dyDescent="0.3">
      <c r="E829" s="138">
        <v>36459</v>
      </c>
      <c r="F829" s="16">
        <v>299</v>
      </c>
      <c r="G829" s="16">
        <v>1999</v>
      </c>
      <c r="H829" s="139">
        <f t="shared" si="62"/>
        <v>0</v>
      </c>
      <c r="I829" s="140">
        <v>9.3333333333333357</v>
      </c>
      <c r="J829" s="141">
        <f t="shared" si="63"/>
        <v>1</v>
      </c>
      <c r="K829" s="81">
        <f t="shared" si="64"/>
        <v>10.666666666666664</v>
      </c>
      <c r="L829" s="142">
        <v>11.7</v>
      </c>
      <c r="M829" s="140"/>
      <c r="N829" s="141">
        <f t="shared" si="65"/>
        <v>1</v>
      </c>
      <c r="O829" s="141"/>
      <c r="P829" s="141"/>
      <c r="Q829" s="81">
        <f t="shared" si="66"/>
        <v>8.3000000000000007</v>
      </c>
    </row>
    <row r="830" spans="5:17" s="16" customFormat="1" ht="13" hidden="1" x14ac:dyDescent="0.3">
      <c r="E830" s="138">
        <v>36460</v>
      </c>
      <c r="F830" s="16">
        <v>300</v>
      </c>
      <c r="G830" s="16">
        <v>1999</v>
      </c>
      <c r="H830" s="139">
        <f t="shared" si="62"/>
        <v>0</v>
      </c>
      <c r="I830" s="140">
        <v>9.1466666666666683</v>
      </c>
      <c r="J830" s="141">
        <f t="shared" si="63"/>
        <v>1</v>
      </c>
      <c r="K830" s="81">
        <f t="shared" si="64"/>
        <v>10.853333333333332</v>
      </c>
      <c r="L830" s="142">
        <v>10.4</v>
      </c>
      <c r="M830" s="140"/>
      <c r="N830" s="141">
        <f t="shared" si="65"/>
        <v>1</v>
      </c>
      <c r="O830" s="141"/>
      <c r="P830" s="141"/>
      <c r="Q830" s="81">
        <f t="shared" si="66"/>
        <v>9.6</v>
      </c>
    </row>
    <row r="831" spans="5:17" s="16" customFormat="1" ht="13" hidden="1" x14ac:dyDescent="0.3">
      <c r="E831" s="138">
        <v>36461</v>
      </c>
      <c r="F831" s="16">
        <v>301</v>
      </c>
      <c r="G831" s="16">
        <v>1999</v>
      </c>
      <c r="H831" s="139">
        <f t="shared" si="62"/>
        <v>0</v>
      </c>
      <c r="I831" s="140">
        <v>8.9600000000000009</v>
      </c>
      <c r="J831" s="141">
        <f t="shared" si="63"/>
        <v>1</v>
      </c>
      <c r="K831" s="81">
        <f t="shared" si="64"/>
        <v>11.04</v>
      </c>
      <c r="L831" s="142">
        <v>10.9</v>
      </c>
      <c r="M831" s="140"/>
      <c r="N831" s="141">
        <f t="shared" si="65"/>
        <v>1</v>
      </c>
      <c r="O831" s="141"/>
      <c r="P831" s="141"/>
      <c r="Q831" s="81">
        <f t="shared" si="66"/>
        <v>9.1</v>
      </c>
    </row>
    <row r="832" spans="5:17" s="16" customFormat="1" ht="13" hidden="1" x14ac:dyDescent="0.3">
      <c r="E832" s="138">
        <v>36462</v>
      </c>
      <c r="F832" s="16">
        <v>302</v>
      </c>
      <c r="G832" s="16">
        <v>1999</v>
      </c>
      <c r="H832" s="139">
        <f t="shared" si="62"/>
        <v>0</v>
      </c>
      <c r="I832" s="140">
        <v>8.7733333333333334</v>
      </c>
      <c r="J832" s="141">
        <f t="shared" si="63"/>
        <v>1</v>
      </c>
      <c r="K832" s="81">
        <f t="shared" si="64"/>
        <v>11.226666666666667</v>
      </c>
      <c r="L832" s="142">
        <v>13.6</v>
      </c>
      <c r="M832" s="140"/>
      <c r="N832" s="141">
        <f t="shared" si="65"/>
        <v>1</v>
      </c>
      <c r="O832" s="141"/>
      <c r="P832" s="141"/>
      <c r="Q832" s="81">
        <f t="shared" si="66"/>
        <v>6.4</v>
      </c>
    </row>
    <row r="833" spans="5:17" s="16" customFormat="1" ht="13" hidden="1" x14ac:dyDescent="0.3">
      <c r="E833" s="138">
        <v>36463</v>
      </c>
      <c r="F833" s="16">
        <v>303</v>
      </c>
      <c r="G833" s="16">
        <v>1999</v>
      </c>
      <c r="H833" s="139">
        <f t="shared" si="62"/>
        <v>0</v>
      </c>
      <c r="I833" s="140">
        <v>8.586666666666666</v>
      </c>
      <c r="J833" s="141">
        <f t="shared" si="63"/>
        <v>1</v>
      </c>
      <c r="K833" s="81">
        <f t="shared" si="64"/>
        <v>11.413333333333334</v>
      </c>
      <c r="L833" s="142">
        <v>13.8</v>
      </c>
      <c r="M833" s="140"/>
      <c r="N833" s="141">
        <f t="shared" si="65"/>
        <v>1</v>
      </c>
      <c r="O833" s="141"/>
      <c r="P833" s="141"/>
      <c r="Q833" s="81">
        <f t="shared" si="66"/>
        <v>6.1999999999999993</v>
      </c>
    </row>
    <row r="834" spans="5:17" s="16" customFormat="1" ht="13" hidden="1" x14ac:dyDescent="0.3">
      <c r="E834" s="138">
        <v>36464</v>
      </c>
      <c r="F834" s="16">
        <v>304</v>
      </c>
      <c r="G834" s="16">
        <v>1999</v>
      </c>
      <c r="H834" s="139">
        <f t="shared" si="62"/>
        <v>0</v>
      </c>
      <c r="I834" s="140">
        <v>8.4</v>
      </c>
      <c r="J834" s="141">
        <f t="shared" si="63"/>
        <v>1</v>
      </c>
      <c r="K834" s="81">
        <f t="shared" si="64"/>
        <v>11.6</v>
      </c>
      <c r="L834" s="142">
        <v>13</v>
      </c>
      <c r="M834" s="140"/>
      <c r="N834" s="141">
        <f t="shared" si="65"/>
        <v>1</v>
      </c>
      <c r="O834" s="141"/>
      <c r="P834" s="141"/>
      <c r="Q834" s="81">
        <f t="shared" si="66"/>
        <v>7</v>
      </c>
    </row>
    <row r="835" spans="5:17" s="16" customFormat="1" ht="13" hidden="1" x14ac:dyDescent="0.3">
      <c r="E835" s="138">
        <v>36465</v>
      </c>
      <c r="F835" s="16">
        <v>305</v>
      </c>
      <c r="G835" s="16">
        <v>1999</v>
      </c>
      <c r="H835" s="139">
        <f t="shared" si="62"/>
        <v>0</v>
      </c>
      <c r="I835" s="140">
        <v>8.2133333333333312</v>
      </c>
      <c r="J835" s="141">
        <f t="shared" si="63"/>
        <v>1</v>
      </c>
      <c r="K835" s="81">
        <f t="shared" si="64"/>
        <v>11.786666666666669</v>
      </c>
      <c r="L835" s="142">
        <v>12.1</v>
      </c>
      <c r="M835" s="140"/>
      <c r="N835" s="141">
        <f t="shared" si="65"/>
        <v>1</v>
      </c>
      <c r="O835" s="141"/>
      <c r="P835" s="141"/>
      <c r="Q835" s="81">
        <f t="shared" si="66"/>
        <v>7.9</v>
      </c>
    </row>
    <row r="836" spans="5:17" s="16" customFormat="1" ht="13" hidden="1" x14ac:dyDescent="0.3">
      <c r="E836" s="138">
        <v>36466</v>
      </c>
      <c r="F836" s="16">
        <v>306</v>
      </c>
      <c r="G836" s="16">
        <v>1999</v>
      </c>
      <c r="H836" s="139">
        <f t="shared" si="62"/>
        <v>0</v>
      </c>
      <c r="I836" s="140">
        <v>8.0266666666666637</v>
      </c>
      <c r="J836" s="141">
        <f t="shared" si="63"/>
        <v>1</v>
      </c>
      <c r="K836" s="81">
        <f t="shared" si="64"/>
        <v>11.973333333333336</v>
      </c>
      <c r="L836" s="142">
        <v>13.7</v>
      </c>
      <c r="M836" s="140"/>
      <c r="N836" s="141">
        <f t="shared" si="65"/>
        <v>1</v>
      </c>
      <c r="O836" s="141"/>
      <c r="P836" s="141"/>
      <c r="Q836" s="81">
        <f t="shared" si="66"/>
        <v>6.3000000000000007</v>
      </c>
    </row>
    <row r="837" spans="5:17" s="16" customFormat="1" ht="13" hidden="1" x14ac:dyDescent="0.3">
      <c r="E837" s="138">
        <v>36467</v>
      </c>
      <c r="F837" s="16">
        <v>307</v>
      </c>
      <c r="G837" s="16">
        <v>1999</v>
      </c>
      <c r="H837" s="139">
        <f t="shared" si="62"/>
        <v>0</v>
      </c>
      <c r="I837" s="140">
        <v>7.84</v>
      </c>
      <c r="J837" s="141">
        <f t="shared" si="63"/>
        <v>1</v>
      </c>
      <c r="K837" s="81">
        <f t="shared" si="64"/>
        <v>12.16</v>
      </c>
      <c r="L837" s="142">
        <v>10.5</v>
      </c>
      <c r="M837" s="140"/>
      <c r="N837" s="141">
        <f t="shared" si="65"/>
        <v>1</v>
      </c>
      <c r="O837" s="141"/>
      <c r="P837" s="141"/>
      <c r="Q837" s="81">
        <f t="shared" si="66"/>
        <v>9.5</v>
      </c>
    </row>
    <row r="838" spans="5:17" s="16" customFormat="1" ht="13" hidden="1" x14ac:dyDescent="0.3">
      <c r="E838" s="138">
        <v>36468</v>
      </c>
      <c r="F838" s="16">
        <v>308</v>
      </c>
      <c r="G838" s="16">
        <v>1999</v>
      </c>
      <c r="H838" s="139">
        <f t="shared" si="62"/>
        <v>0</v>
      </c>
      <c r="I838" s="140">
        <v>7.653333333333336</v>
      </c>
      <c r="J838" s="141">
        <f t="shared" si="63"/>
        <v>1</v>
      </c>
      <c r="K838" s="81">
        <f t="shared" si="64"/>
        <v>12.346666666666664</v>
      </c>
      <c r="L838" s="142">
        <v>9.3000000000000007</v>
      </c>
      <c r="M838" s="140"/>
      <c r="N838" s="141">
        <f t="shared" si="65"/>
        <v>1</v>
      </c>
      <c r="O838" s="141"/>
      <c r="P838" s="141"/>
      <c r="Q838" s="81">
        <f t="shared" si="66"/>
        <v>10.7</v>
      </c>
    </row>
    <row r="839" spans="5:17" s="16" customFormat="1" ht="13" hidden="1" x14ac:dyDescent="0.3">
      <c r="E839" s="138">
        <v>36469</v>
      </c>
      <c r="F839" s="16">
        <v>309</v>
      </c>
      <c r="G839" s="16">
        <v>1999</v>
      </c>
      <c r="H839" s="139">
        <f t="shared" si="62"/>
        <v>0</v>
      </c>
      <c r="I839" s="140">
        <v>7.4666666666666686</v>
      </c>
      <c r="J839" s="141">
        <f t="shared" si="63"/>
        <v>1</v>
      </c>
      <c r="K839" s="81">
        <f t="shared" si="64"/>
        <v>12.533333333333331</v>
      </c>
      <c r="L839" s="142">
        <v>11.6</v>
      </c>
      <c r="M839" s="140"/>
      <c r="N839" s="141">
        <f t="shared" si="65"/>
        <v>1</v>
      </c>
      <c r="O839" s="141"/>
      <c r="P839" s="141"/>
      <c r="Q839" s="81">
        <f t="shared" si="66"/>
        <v>8.4</v>
      </c>
    </row>
    <row r="840" spans="5:17" s="16" customFormat="1" ht="13" hidden="1" x14ac:dyDescent="0.3">
      <c r="E840" s="138">
        <v>36470</v>
      </c>
      <c r="F840" s="16">
        <v>310</v>
      </c>
      <c r="G840" s="16">
        <v>1999</v>
      </c>
      <c r="H840" s="139">
        <f t="shared" si="62"/>
        <v>0</v>
      </c>
      <c r="I840" s="140">
        <v>7.28</v>
      </c>
      <c r="J840" s="141">
        <f t="shared" si="63"/>
        <v>1</v>
      </c>
      <c r="K840" s="81">
        <f t="shared" si="64"/>
        <v>12.719999999999999</v>
      </c>
      <c r="L840" s="142">
        <v>8.1</v>
      </c>
      <c r="M840" s="140"/>
      <c r="N840" s="141">
        <f t="shared" si="65"/>
        <v>1</v>
      </c>
      <c r="O840" s="141"/>
      <c r="P840" s="141"/>
      <c r="Q840" s="81">
        <f t="shared" si="66"/>
        <v>11.9</v>
      </c>
    </row>
    <row r="841" spans="5:17" s="16" customFormat="1" ht="13" hidden="1" x14ac:dyDescent="0.3">
      <c r="E841" s="138">
        <v>36471</v>
      </c>
      <c r="F841" s="16">
        <v>311</v>
      </c>
      <c r="G841" s="16">
        <v>1999</v>
      </c>
      <c r="H841" s="139">
        <f t="shared" si="62"/>
        <v>0</v>
      </c>
      <c r="I841" s="140">
        <v>7.0933333333333337</v>
      </c>
      <c r="J841" s="141">
        <f t="shared" si="63"/>
        <v>1</v>
      </c>
      <c r="K841" s="81">
        <f t="shared" si="64"/>
        <v>12.906666666666666</v>
      </c>
      <c r="L841" s="142">
        <v>5.8</v>
      </c>
      <c r="M841" s="140"/>
      <c r="N841" s="141">
        <f t="shared" si="65"/>
        <v>1</v>
      </c>
      <c r="O841" s="141"/>
      <c r="P841" s="141"/>
      <c r="Q841" s="81">
        <f t="shared" si="66"/>
        <v>14.2</v>
      </c>
    </row>
    <row r="842" spans="5:17" s="16" customFormat="1" ht="13" hidden="1" x14ac:dyDescent="0.3">
      <c r="E842" s="138">
        <v>36472</v>
      </c>
      <c r="F842" s="16">
        <v>312</v>
      </c>
      <c r="G842" s="16">
        <v>1999</v>
      </c>
      <c r="H842" s="139">
        <f t="shared" si="62"/>
        <v>0</v>
      </c>
      <c r="I842" s="140">
        <v>6.9066666666666663</v>
      </c>
      <c r="J842" s="141">
        <f t="shared" si="63"/>
        <v>1</v>
      </c>
      <c r="K842" s="81">
        <f t="shared" si="64"/>
        <v>13.093333333333334</v>
      </c>
      <c r="L842" s="142">
        <v>6.4</v>
      </c>
      <c r="M842" s="140"/>
      <c r="N842" s="141">
        <f t="shared" si="65"/>
        <v>1</v>
      </c>
      <c r="O842" s="141"/>
      <c r="P842" s="141"/>
      <c r="Q842" s="81">
        <f t="shared" si="66"/>
        <v>13.6</v>
      </c>
    </row>
    <row r="843" spans="5:17" s="16" customFormat="1" ht="13" hidden="1" x14ac:dyDescent="0.3">
      <c r="E843" s="138">
        <v>36473</v>
      </c>
      <c r="F843" s="16">
        <v>313</v>
      </c>
      <c r="G843" s="16">
        <v>1999</v>
      </c>
      <c r="H843" s="139">
        <f t="shared" si="62"/>
        <v>0</v>
      </c>
      <c r="I843" s="140">
        <v>6.72</v>
      </c>
      <c r="J843" s="141">
        <f t="shared" si="63"/>
        <v>1</v>
      </c>
      <c r="K843" s="81">
        <f t="shared" si="64"/>
        <v>13.280000000000001</v>
      </c>
      <c r="L843" s="142">
        <v>7.5</v>
      </c>
      <c r="M843" s="140"/>
      <c r="N843" s="141">
        <f t="shared" si="65"/>
        <v>1</v>
      </c>
      <c r="O843" s="141"/>
      <c r="P843" s="141"/>
      <c r="Q843" s="81">
        <f t="shared" si="66"/>
        <v>12.5</v>
      </c>
    </row>
    <row r="844" spans="5:17" s="16" customFormat="1" ht="13" hidden="1" x14ac:dyDescent="0.3">
      <c r="E844" s="138">
        <v>36474</v>
      </c>
      <c r="F844" s="16">
        <v>314</v>
      </c>
      <c r="G844" s="16">
        <v>1999</v>
      </c>
      <c r="H844" s="139">
        <f t="shared" si="62"/>
        <v>0</v>
      </c>
      <c r="I844" s="140">
        <v>6.5333333333333314</v>
      </c>
      <c r="J844" s="141">
        <f t="shared" si="63"/>
        <v>1</v>
      </c>
      <c r="K844" s="81">
        <f t="shared" si="64"/>
        <v>13.466666666666669</v>
      </c>
      <c r="L844" s="142">
        <v>5.8</v>
      </c>
      <c r="M844" s="140"/>
      <c r="N844" s="141">
        <f t="shared" si="65"/>
        <v>1</v>
      </c>
      <c r="O844" s="141"/>
      <c r="P844" s="141"/>
      <c r="Q844" s="81">
        <f t="shared" si="66"/>
        <v>14.2</v>
      </c>
    </row>
    <row r="845" spans="5:17" s="16" customFormat="1" ht="13" hidden="1" x14ac:dyDescent="0.3">
      <c r="E845" s="138">
        <v>36475</v>
      </c>
      <c r="F845" s="16">
        <v>315</v>
      </c>
      <c r="G845" s="16">
        <v>1999</v>
      </c>
      <c r="H845" s="139">
        <f t="shared" si="62"/>
        <v>0</v>
      </c>
      <c r="I845" s="140">
        <v>6.346666666666664</v>
      </c>
      <c r="J845" s="141">
        <f t="shared" si="63"/>
        <v>1</v>
      </c>
      <c r="K845" s="81">
        <f t="shared" si="64"/>
        <v>13.653333333333336</v>
      </c>
      <c r="L845" s="142">
        <v>4.2</v>
      </c>
      <c r="M845" s="140"/>
      <c r="N845" s="141">
        <f t="shared" si="65"/>
        <v>1</v>
      </c>
      <c r="O845" s="141"/>
      <c r="P845" s="141"/>
      <c r="Q845" s="81">
        <f t="shared" si="66"/>
        <v>15.8</v>
      </c>
    </row>
    <row r="846" spans="5:17" s="16" customFormat="1" ht="13" hidden="1" x14ac:dyDescent="0.3">
      <c r="E846" s="138">
        <v>36476</v>
      </c>
      <c r="F846" s="16">
        <v>316</v>
      </c>
      <c r="G846" s="16">
        <v>1999</v>
      </c>
      <c r="H846" s="139">
        <f t="shared" si="62"/>
        <v>0</v>
      </c>
      <c r="I846" s="140">
        <v>6.16</v>
      </c>
      <c r="J846" s="141">
        <f t="shared" si="63"/>
        <v>1</v>
      </c>
      <c r="K846" s="81">
        <f t="shared" si="64"/>
        <v>13.84</v>
      </c>
      <c r="L846" s="142">
        <v>4</v>
      </c>
      <c r="M846" s="140"/>
      <c r="N846" s="141">
        <f t="shared" si="65"/>
        <v>1</v>
      </c>
      <c r="O846" s="141"/>
      <c r="P846" s="141"/>
      <c r="Q846" s="81">
        <f t="shared" si="66"/>
        <v>16</v>
      </c>
    </row>
    <row r="847" spans="5:17" s="16" customFormat="1" ht="13" hidden="1" x14ac:dyDescent="0.3">
      <c r="E847" s="138">
        <v>36477</v>
      </c>
      <c r="F847" s="16">
        <v>317</v>
      </c>
      <c r="G847" s="16">
        <v>1999</v>
      </c>
      <c r="H847" s="139">
        <f t="shared" si="62"/>
        <v>0</v>
      </c>
      <c r="I847" s="140">
        <v>5.9733333333333363</v>
      </c>
      <c r="J847" s="141">
        <f t="shared" si="63"/>
        <v>1</v>
      </c>
      <c r="K847" s="81">
        <f t="shared" si="64"/>
        <v>14.026666666666664</v>
      </c>
      <c r="L847" s="142">
        <v>4.5</v>
      </c>
      <c r="M847" s="140"/>
      <c r="N847" s="141">
        <f t="shared" si="65"/>
        <v>1</v>
      </c>
      <c r="O847" s="141"/>
      <c r="P847" s="141"/>
      <c r="Q847" s="81">
        <f t="shared" si="66"/>
        <v>15.5</v>
      </c>
    </row>
    <row r="848" spans="5:17" s="16" customFormat="1" ht="13" hidden="1" x14ac:dyDescent="0.3">
      <c r="E848" s="138">
        <v>36478</v>
      </c>
      <c r="F848" s="16">
        <v>318</v>
      </c>
      <c r="G848" s="16">
        <v>1999</v>
      </c>
      <c r="H848" s="139">
        <f t="shared" si="62"/>
        <v>0</v>
      </c>
      <c r="I848" s="140">
        <v>5.7866666666666688</v>
      </c>
      <c r="J848" s="141">
        <f t="shared" si="63"/>
        <v>1</v>
      </c>
      <c r="K848" s="81">
        <f t="shared" si="64"/>
        <v>14.213333333333331</v>
      </c>
      <c r="L848" s="142">
        <v>4</v>
      </c>
      <c r="M848" s="140"/>
      <c r="N848" s="141">
        <f t="shared" si="65"/>
        <v>1</v>
      </c>
      <c r="O848" s="141"/>
      <c r="P848" s="141"/>
      <c r="Q848" s="81">
        <f t="shared" si="66"/>
        <v>16</v>
      </c>
    </row>
    <row r="849" spans="5:17" s="16" customFormat="1" ht="13" hidden="1" x14ac:dyDescent="0.3">
      <c r="E849" s="138">
        <v>36479</v>
      </c>
      <c r="F849" s="16">
        <v>319</v>
      </c>
      <c r="G849" s="16">
        <v>1999</v>
      </c>
      <c r="H849" s="139">
        <f t="shared" si="62"/>
        <v>0</v>
      </c>
      <c r="I849" s="140">
        <v>5.6</v>
      </c>
      <c r="J849" s="141">
        <f t="shared" si="63"/>
        <v>1</v>
      </c>
      <c r="K849" s="81">
        <f t="shared" si="64"/>
        <v>14.4</v>
      </c>
      <c r="L849" s="142">
        <v>4.0999999999999996</v>
      </c>
      <c r="M849" s="140"/>
      <c r="N849" s="141">
        <f t="shared" si="65"/>
        <v>1</v>
      </c>
      <c r="O849" s="141"/>
      <c r="P849" s="141"/>
      <c r="Q849" s="81">
        <f t="shared" si="66"/>
        <v>15.9</v>
      </c>
    </row>
    <row r="850" spans="5:17" s="16" customFormat="1" ht="13" hidden="1" x14ac:dyDescent="0.3">
      <c r="E850" s="138">
        <v>36480</v>
      </c>
      <c r="F850" s="16">
        <v>320</v>
      </c>
      <c r="G850" s="16">
        <v>1999</v>
      </c>
      <c r="H850" s="139">
        <f t="shared" si="62"/>
        <v>0</v>
      </c>
      <c r="I850" s="140">
        <v>5.5193548387096776</v>
      </c>
      <c r="J850" s="141">
        <f t="shared" si="63"/>
        <v>1</v>
      </c>
      <c r="K850" s="81">
        <f t="shared" si="64"/>
        <v>14.480645161290322</v>
      </c>
      <c r="L850" s="142">
        <v>3.4</v>
      </c>
      <c r="M850" s="140"/>
      <c r="N850" s="141">
        <f t="shared" si="65"/>
        <v>1</v>
      </c>
      <c r="O850" s="141"/>
      <c r="P850" s="141"/>
      <c r="Q850" s="81">
        <f t="shared" si="66"/>
        <v>16.600000000000001</v>
      </c>
    </row>
    <row r="851" spans="5:17" s="16" customFormat="1" ht="13" hidden="1" x14ac:dyDescent="0.3">
      <c r="E851" s="138">
        <v>36481</v>
      </c>
      <c r="F851" s="16">
        <v>321</v>
      </c>
      <c r="G851" s="16">
        <v>1999</v>
      </c>
      <c r="H851" s="139">
        <f t="shared" si="62"/>
        <v>0</v>
      </c>
      <c r="I851" s="140">
        <v>5.4387096774193537</v>
      </c>
      <c r="J851" s="141">
        <f t="shared" si="63"/>
        <v>1</v>
      </c>
      <c r="K851" s="81">
        <f t="shared" si="64"/>
        <v>14.561290322580646</v>
      </c>
      <c r="L851" s="142">
        <v>0.8</v>
      </c>
      <c r="M851" s="140"/>
      <c r="N851" s="141">
        <f t="shared" si="65"/>
        <v>1</v>
      </c>
      <c r="O851" s="141"/>
      <c r="P851" s="141"/>
      <c r="Q851" s="81">
        <f t="shared" si="66"/>
        <v>19.2</v>
      </c>
    </row>
    <row r="852" spans="5:17" s="16" customFormat="1" ht="13" hidden="1" x14ac:dyDescent="0.3">
      <c r="E852" s="138">
        <v>36482</v>
      </c>
      <c r="F852" s="16">
        <v>322</v>
      </c>
      <c r="G852" s="16">
        <v>1999</v>
      </c>
      <c r="H852" s="139">
        <f t="shared" si="62"/>
        <v>0</v>
      </c>
      <c r="I852" s="140">
        <v>5.3580645161290334</v>
      </c>
      <c r="J852" s="141">
        <f t="shared" si="63"/>
        <v>1</v>
      </c>
      <c r="K852" s="81">
        <f t="shared" si="64"/>
        <v>14.641935483870967</v>
      </c>
      <c r="L852" s="142">
        <v>1.3</v>
      </c>
      <c r="M852" s="140"/>
      <c r="N852" s="141">
        <f t="shared" si="65"/>
        <v>1</v>
      </c>
      <c r="O852" s="141"/>
      <c r="P852" s="141"/>
      <c r="Q852" s="81">
        <f t="shared" si="66"/>
        <v>18.7</v>
      </c>
    </row>
    <row r="853" spans="5:17" s="16" customFormat="1" ht="13" hidden="1" x14ac:dyDescent="0.3">
      <c r="E853" s="138">
        <v>36483</v>
      </c>
      <c r="F853" s="16">
        <v>323</v>
      </c>
      <c r="G853" s="16">
        <v>1999</v>
      </c>
      <c r="H853" s="139">
        <f t="shared" si="62"/>
        <v>0</v>
      </c>
      <c r="I853" s="140">
        <v>5.2774193548387096</v>
      </c>
      <c r="J853" s="141">
        <f t="shared" si="63"/>
        <v>1</v>
      </c>
      <c r="K853" s="81">
        <f t="shared" si="64"/>
        <v>14.72258064516129</v>
      </c>
      <c r="L853" s="142">
        <v>0.4</v>
      </c>
      <c r="M853" s="140"/>
      <c r="N853" s="141">
        <f t="shared" si="65"/>
        <v>1</v>
      </c>
      <c r="O853" s="141"/>
      <c r="P853" s="141"/>
      <c r="Q853" s="81">
        <f t="shared" si="66"/>
        <v>19.600000000000001</v>
      </c>
    </row>
    <row r="854" spans="5:17" s="16" customFormat="1" ht="13" hidden="1" x14ac:dyDescent="0.3">
      <c r="E854" s="138">
        <v>36484</v>
      </c>
      <c r="F854" s="16">
        <v>324</v>
      </c>
      <c r="G854" s="16">
        <v>1999</v>
      </c>
      <c r="H854" s="139">
        <f t="shared" si="62"/>
        <v>0</v>
      </c>
      <c r="I854" s="140">
        <v>5.1967741935483858</v>
      </c>
      <c r="J854" s="141">
        <f t="shared" si="63"/>
        <v>1</v>
      </c>
      <c r="K854" s="81">
        <f t="shared" si="64"/>
        <v>14.803225806451614</v>
      </c>
      <c r="L854" s="142">
        <v>-0.9</v>
      </c>
      <c r="M854" s="140"/>
      <c r="N854" s="141">
        <f t="shared" si="65"/>
        <v>1</v>
      </c>
      <c r="O854" s="141"/>
      <c r="P854" s="141"/>
      <c r="Q854" s="81">
        <f t="shared" si="66"/>
        <v>20.9</v>
      </c>
    </row>
    <row r="855" spans="5:17" s="16" customFormat="1" ht="13" hidden="1" x14ac:dyDescent="0.3">
      <c r="E855" s="138">
        <v>36485</v>
      </c>
      <c r="F855" s="16">
        <v>325</v>
      </c>
      <c r="G855" s="16">
        <v>1999</v>
      </c>
      <c r="H855" s="139">
        <f t="shared" si="62"/>
        <v>0</v>
      </c>
      <c r="I855" s="140">
        <v>5.1161290322580655</v>
      </c>
      <c r="J855" s="141">
        <f t="shared" si="63"/>
        <v>1</v>
      </c>
      <c r="K855" s="81">
        <f t="shared" si="64"/>
        <v>14.883870967741935</v>
      </c>
      <c r="L855" s="142">
        <v>-2.2999999999999998</v>
      </c>
      <c r="M855" s="140"/>
      <c r="N855" s="141">
        <f t="shared" si="65"/>
        <v>1</v>
      </c>
      <c r="O855" s="141"/>
      <c r="P855" s="141"/>
      <c r="Q855" s="81">
        <f t="shared" si="66"/>
        <v>22.3</v>
      </c>
    </row>
    <row r="856" spans="5:17" s="16" customFormat="1" ht="13" hidden="1" x14ac:dyDescent="0.3">
      <c r="E856" s="138">
        <v>36486</v>
      </c>
      <c r="F856" s="16">
        <v>326</v>
      </c>
      <c r="G856" s="16">
        <v>1999</v>
      </c>
      <c r="H856" s="139">
        <f t="shared" si="62"/>
        <v>0</v>
      </c>
      <c r="I856" s="140">
        <v>5.0354838709677416</v>
      </c>
      <c r="J856" s="141">
        <f t="shared" si="63"/>
        <v>1</v>
      </c>
      <c r="K856" s="81">
        <f t="shared" si="64"/>
        <v>14.964516129032258</v>
      </c>
      <c r="L856" s="142">
        <v>-2.2999999999999998</v>
      </c>
      <c r="M856" s="140"/>
      <c r="N856" s="141">
        <f t="shared" si="65"/>
        <v>1</v>
      </c>
      <c r="O856" s="141"/>
      <c r="P856" s="141"/>
      <c r="Q856" s="81">
        <f t="shared" si="66"/>
        <v>22.3</v>
      </c>
    </row>
    <row r="857" spans="5:17" s="16" customFormat="1" ht="13" hidden="1" x14ac:dyDescent="0.3">
      <c r="E857" s="138">
        <v>36487</v>
      </c>
      <c r="F857" s="16">
        <v>327</v>
      </c>
      <c r="G857" s="16">
        <v>1999</v>
      </c>
      <c r="H857" s="139">
        <f t="shared" si="62"/>
        <v>0</v>
      </c>
      <c r="I857" s="140">
        <v>4.9548387096774213</v>
      </c>
      <c r="J857" s="141">
        <f t="shared" si="63"/>
        <v>1</v>
      </c>
      <c r="K857" s="81">
        <f t="shared" si="64"/>
        <v>15.045161290322579</v>
      </c>
      <c r="L857" s="142">
        <v>-1</v>
      </c>
      <c r="M857" s="140"/>
      <c r="N857" s="141">
        <f t="shared" si="65"/>
        <v>1</v>
      </c>
      <c r="O857" s="141"/>
      <c r="P857" s="141"/>
      <c r="Q857" s="81">
        <f t="shared" si="66"/>
        <v>21</v>
      </c>
    </row>
    <row r="858" spans="5:17" s="16" customFormat="1" ht="13" hidden="1" x14ac:dyDescent="0.3">
      <c r="E858" s="138">
        <v>36488</v>
      </c>
      <c r="F858" s="16">
        <v>328</v>
      </c>
      <c r="G858" s="16">
        <v>1999</v>
      </c>
      <c r="H858" s="139">
        <f t="shared" si="62"/>
        <v>0</v>
      </c>
      <c r="I858" s="140">
        <v>4.8741935483870975</v>
      </c>
      <c r="J858" s="141">
        <f t="shared" si="63"/>
        <v>1</v>
      </c>
      <c r="K858" s="81">
        <f t="shared" si="64"/>
        <v>15.125806451612902</v>
      </c>
      <c r="L858" s="142">
        <v>2.2000000000000002</v>
      </c>
      <c r="M858" s="140"/>
      <c r="N858" s="141">
        <f t="shared" si="65"/>
        <v>1</v>
      </c>
      <c r="O858" s="141"/>
      <c r="P858" s="141"/>
      <c r="Q858" s="81">
        <f t="shared" si="66"/>
        <v>17.8</v>
      </c>
    </row>
    <row r="859" spans="5:17" s="16" customFormat="1" ht="13" hidden="1" x14ac:dyDescent="0.3">
      <c r="E859" s="138">
        <v>36489</v>
      </c>
      <c r="F859" s="16">
        <v>329</v>
      </c>
      <c r="G859" s="16">
        <v>1999</v>
      </c>
      <c r="H859" s="139">
        <f t="shared" si="62"/>
        <v>0</v>
      </c>
      <c r="I859" s="140">
        <v>4.7935483870967737</v>
      </c>
      <c r="J859" s="141">
        <f t="shared" si="63"/>
        <v>1</v>
      </c>
      <c r="K859" s="81">
        <f t="shared" si="64"/>
        <v>15.206451612903226</v>
      </c>
      <c r="L859" s="142">
        <v>2.2000000000000002</v>
      </c>
      <c r="M859" s="140"/>
      <c r="N859" s="141">
        <f t="shared" si="65"/>
        <v>1</v>
      </c>
      <c r="O859" s="141"/>
      <c r="P859" s="141"/>
      <c r="Q859" s="81">
        <f t="shared" si="66"/>
        <v>17.8</v>
      </c>
    </row>
    <row r="860" spans="5:17" s="16" customFormat="1" ht="13" hidden="1" x14ac:dyDescent="0.3">
      <c r="E860" s="138">
        <v>36490</v>
      </c>
      <c r="F860" s="16">
        <v>330</v>
      </c>
      <c r="G860" s="16">
        <v>1999</v>
      </c>
      <c r="H860" s="139">
        <f t="shared" si="62"/>
        <v>0</v>
      </c>
      <c r="I860" s="140">
        <v>4.7129032258064534</v>
      </c>
      <c r="J860" s="141">
        <f t="shared" si="63"/>
        <v>1</v>
      </c>
      <c r="K860" s="81">
        <f t="shared" si="64"/>
        <v>15.287096774193547</v>
      </c>
      <c r="L860" s="142">
        <v>0.8</v>
      </c>
      <c r="M860" s="140"/>
      <c r="N860" s="141">
        <f t="shared" si="65"/>
        <v>1</v>
      </c>
      <c r="O860" s="141"/>
      <c r="P860" s="141"/>
      <c r="Q860" s="81">
        <f t="shared" si="66"/>
        <v>19.2</v>
      </c>
    </row>
    <row r="861" spans="5:17" s="16" customFormat="1" ht="13" hidden="1" x14ac:dyDescent="0.3">
      <c r="E861" s="138">
        <v>36491</v>
      </c>
      <c r="F861" s="16">
        <v>331</v>
      </c>
      <c r="G861" s="16">
        <v>1999</v>
      </c>
      <c r="H861" s="139">
        <f t="shared" si="62"/>
        <v>0</v>
      </c>
      <c r="I861" s="140">
        <v>4.6322580645161295</v>
      </c>
      <c r="J861" s="141">
        <f t="shared" si="63"/>
        <v>1</v>
      </c>
      <c r="K861" s="81">
        <f t="shared" si="64"/>
        <v>15.36774193548387</v>
      </c>
      <c r="L861" s="142">
        <v>0.4</v>
      </c>
      <c r="M861" s="140"/>
      <c r="N861" s="141">
        <f t="shared" si="65"/>
        <v>1</v>
      </c>
      <c r="O861" s="141"/>
      <c r="P861" s="141"/>
      <c r="Q861" s="81">
        <f t="shared" si="66"/>
        <v>19.600000000000001</v>
      </c>
    </row>
    <row r="862" spans="5:17" s="16" customFormat="1" ht="13" hidden="1" x14ac:dyDescent="0.3">
      <c r="E862" s="138">
        <v>36492</v>
      </c>
      <c r="F862" s="16">
        <v>332</v>
      </c>
      <c r="G862" s="16">
        <v>1999</v>
      </c>
      <c r="H862" s="139">
        <f t="shared" si="62"/>
        <v>0</v>
      </c>
      <c r="I862" s="140">
        <v>4.5516129032258057</v>
      </c>
      <c r="J862" s="141">
        <f t="shared" si="63"/>
        <v>1</v>
      </c>
      <c r="K862" s="81">
        <f t="shared" si="64"/>
        <v>15.448387096774194</v>
      </c>
      <c r="L862" s="142">
        <v>-0.5</v>
      </c>
      <c r="M862" s="140"/>
      <c r="N862" s="141">
        <f t="shared" si="65"/>
        <v>1</v>
      </c>
      <c r="O862" s="141"/>
      <c r="P862" s="141"/>
      <c r="Q862" s="81">
        <f t="shared" si="66"/>
        <v>20.5</v>
      </c>
    </row>
    <row r="863" spans="5:17" s="16" customFormat="1" ht="13" hidden="1" x14ac:dyDescent="0.3">
      <c r="E863" s="138">
        <v>36493</v>
      </c>
      <c r="F863" s="16">
        <v>333</v>
      </c>
      <c r="G863" s="16">
        <v>1999</v>
      </c>
      <c r="H863" s="139">
        <f t="shared" si="62"/>
        <v>0</v>
      </c>
      <c r="I863" s="140">
        <v>4.4709677419354854</v>
      </c>
      <c r="J863" s="141">
        <f t="shared" si="63"/>
        <v>1</v>
      </c>
      <c r="K863" s="81">
        <f t="shared" si="64"/>
        <v>15.529032258064515</v>
      </c>
      <c r="L863" s="142">
        <v>-0.3</v>
      </c>
      <c r="M863" s="140"/>
      <c r="N863" s="141">
        <f t="shared" si="65"/>
        <v>1</v>
      </c>
      <c r="O863" s="141"/>
      <c r="P863" s="141"/>
      <c r="Q863" s="81">
        <f t="shared" si="66"/>
        <v>20.3</v>
      </c>
    </row>
    <row r="864" spans="5:17" s="16" customFormat="1" ht="13" hidden="1" x14ac:dyDescent="0.3">
      <c r="E864" s="138">
        <v>36494</v>
      </c>
      <c r="F864" s="16">
        <v>334</v>
      </c>
      <c r="G864" s="16">
        <v>1999</v>
      </c>
      <c r="H864" s="139">
        <f t="shared" si="62"/>
        <v>0</v>
      </c>
      <c r="I864" s="140">
        <v>4.3903225806451616</v>
      </c>
      <c r="J864" s="141">
        <f t="shared" si="63"/>
        <v>1</v>
      </c>
      <c r="K864" s="81">
        <f t="shared" si="64"/>
        <v>15.609677419354838</v>
      </c>
      <c r="L864" s="142">
        <v>-0.4</v>
      </c>
      <c r="M864" s="140"/>
      <c r="N864" s="141">
        <f t="shared" si="65"/>
        <v>1</v>
      </c>
      <c r="O864" s="141"/>
      <c r="P864" s="141"/>
      <c r="Q864" s="81">
        <f t="shared" si="66"/>
        <v>20.399999999999999</v>
      </c>
    </row>
    <row r="865" spans="5:17" s="16" customFormat="1" ht="13" hidden="1" x14ac:dyDescent="0.3">
      <c r="E865" s="138">
        <v>36495</v>
      </c>
      <c r="F865" s="16">
        <v>335</v>
      </c>
      <c r="G865" s="16">
        <v>1999</v>
      </c>
      <c r="H865" s="139">
        <f t="shared" si="62"/>
        <v>0</v>
      </c>
      <c r="I865" s="140">
        <v>4.3096774193548377</v>
      </c>
      <c r="J865" s="141">
        <f t="shared" si="63"/>
        <v>1</v>
      </c>
      <c r="K865" s="81">
        <f t="shared" si="64"/>
        <v>15.690322580645162</v>
      </c>
      <c r="L865" s="142">
        <v>0.6</v>
      </c>
      <c r="M865" s="140"/>
      <c r="N865" s="141">
        <f t="shared" si="65"/>
        <v>1</v>
      </c>
      <c r="O865" s="141"/>
      <c r="P865" s="141"/>
      <c r="Q865" s="81">
        <f t="shared" si="66"/>
        <v>19.399999999999999</v>
      </c>
    </row>
    <row r="866" spans="5:17" s="16" customFormat="1" ht="13" hidden="1" x14ac:dyDescent="0.3">
      <c r="E866" s="138">
        <v>36496</v>
      </c>
      <c r="F866" s="16">
        <v>336</v>
      </c>
      <c r="G866" s="16">
        <v>1999</v>
      </c>
      <c r="H866" s="139">
        <f t="shared" si="62"/>
        <v>0</v>
      </c>
      <c r="I866" s="140">
        <v>4.2290322580645174</v>
      </c>
      <c r="J866" s="141">
        <f t="shared" si="63"/>
        <v>1</v>
      </c>
      <c r="K866" s="81">
        <f t="shared" si="64"/>
        <v>15.770967741935483</v>
      </c>
      <c r="L866" s="142">
        <v>3.9</v>
      </c>
      <c r="M866" s="140"/>
      <c r="N866" s="141">
        <f t="shared" si="65"/>
        <v>1</v>
      </c>
      <c r="O866" s="141"/>
      <c r="P866" s="141"/>
      <c r="Q866" s="81">
        <f t="shared" si="66"/>
        <v>16.100000000000001</v>
      </c>
    </row>
    <row r="867" spans="5:17" s="16" customFormat="1" ht="13" hidden="1" x14ac:dyDescent="0.3">
      <c r="E867" s="138">
        <v>36497</v>
      </c>
      <c r="F867" s="16">
        <v>337</v>
      </c>
      <c r="G867" s="16">
        <v>1999</v>
      </c>
      <c r="H867" s="139">
        <f t="shared" si="62"/>
        <v>0</v>
      </c>
      <c r="I867" s="140">
        <v>4.1483870967741936</v>
      </c>
      <c r="J867" s="141">
        <f t="shared" si="63"/>
        <v>1</v>
      </c>
      <c r="K867" s="81">
        <f t="shared" si="64"/>
        <v>15.851612903225806</v>
      </c>
      <c r="L867" s="142">
        <v>4.0999999999999996</v>
      </c>
      <c r="M867" s="140"/>
      <c r="N867" s="141">
        <f t="shared" si="65"/>
        <v>1</v>
      </c>
      <c r="O867" s="141"/>
      <c r="P867" s="141"/>
      <c r="Q867" s="81">
        <f t="shared" si="66"/>
        <v>15.9</v>
      </c>
    </row>
    <row r="868" spans="5:17" s="16" customFormat="1" ht="13" hidden="1" x14ac:dyDescent="0.3">
      <c r="E868" s="138">
        <v>36498</v>
      </c>
      <c r="F868" s="16">
        <v>338</v>
      </c>
      <c r="G868" s="16">
        <v>1999</v>
      </c>
      <c r="H868" s="139">
        <f t="shared" si="62"/>
        <v>0</v>
      </c>
      <c r="I868" s="140">
        <v>4.0677419354838698</v>
      </c>
      <c r="J868" s="141">
        <f t="shared" si="63"/>
        <v>1</v>
      </c>
      <c r="K868" s="81">
        <f t="shared" si="64"/>
        <v>15.93225806451613</v>
      </c>
      <c r="L868" s="142">
        <v>6.6</v>
      </c>
      <c r="M868" s="140"/>
      <c r="N868" s="141">
        <f t="shared" si="65"/>
        <v>1</v>
      </c>
      <c r="O868" s="141"/>
      <c r="P868" s="141"/>
      <c r="Q868" s="81">
        <f t="shared" si="66"/>
        <v>13.4</v>
      </c>
    </row>
    <row r="869" spans="5:17" s="16" customFormat="1" ht="13" hidden="1" x14ac:dyDescent="0.3">
      <c r="E869" s="138">
        <v>36499</v>
      </c>
      <c r="F869" s="16">
        <v>339</v>
      </c>
      <c r="G869" s="16">
        <v>1999</v>
      </c>
      <c r="H869" s="139">
        <f t="shared" si="62"/>
        <v>0</v>
      </c>
      <c r="I869" s="140">
        <v>3.9870967741935495</v>
      </c>
      <c r="J869" s="141">
        <f t="shared" si="63"/>
        <v>1</v>
      </c>
      <c r="K869" s="81">
        <f t="shared" si="64"/>
        <v>16.012903225806451</v>
      </c>
      <c r="L869" s="142">
        <v>1.8</v>
      </c>
      <c r="M869" s="140"/>
      <c r="N869" s="141">
        <f t="shared" si="65"/>
        <v>1</v>
      </c>
      <c r="O869" s="141"/>
      <c r="P869" s="141"/>
      <c r="Q869" s="81">
        <f t="shared" si="66"/>
        <v>18.2</v>
      </c>
    </row>
    <row r="870" spans="5:17" s="16" customFormat="1" ht="13" hidden="1" x14ac:dyDescent="0.3">
      <c r="E870" s="138">
        <v>36500</v>
      </c>
      <c r="F870" s="16">
        <v>340</v>
      </c>
      <c r="G870" s="16">
        <v>1999</v>
      </c>
      <c r="H870" s="139">
        <f t="shared" ref="H870:H895" si="67">IF(AND(E870&gt;=$D$64,E870&lt;=$D$65),1,0)</f>
        <v>0</v>
      </c>
      <c r="I870" s="140">
        <v>3.9064516129032256</v>
      </c>
      <c r="J870" s="141">
        <f t="shared" ref="J870:J933" si="68">IF(I870&lt;=$E$117,1,0)</f>
        <v>1</v>
      </c>
      <c r="K870" s="81">
        <f t="shared" ref="K870:K933" si="69">J870*($E$116-I870)</f>
        <v>16.093548387096774</v>
      </c>
      <c r="L870" s="142">
        <v>-1.3</v>
      </c>
      <c r="M870" s="140"/>
      <c r="N870" s="141">
        <f t="shared" ref="N870:N933" si="70">IF(L870&lt;=$E$117,1,0)</f>
        <v>1</v>
      </c>
      <c r="O870" s="141"/>
      <c r="P870" s="141"/>
      <c r="Q870" s="81">
        <f t="shared" ref="Q870:Q933" si="71">N870*($E$116-L870)</f>
        <v>21.3</v>
      </c>
    </row>
    <row r="871" spans="5:17" s="16" customFormat="1" ht="13" hidden="1" x14ac:dyDescent="0.3">
      <c r="E871" s="138">
        <v>36501</v>
      </c>
      <c r="F871" s="16">
        <v>341</v>
      </c>
      <c r="G871" s="16">
        <v>1999</v>
      </c>
      <c r="H871" s="139">
        <f t="shared" si="67"/>
        <v>0</v>
      </c>
      <c r="I871" s="140">
        <v>3.8258064516129053</v>
      </c>
      <c r="J871" s="141">
        <f t="shared" si="68"/>
        <v>1</v>
      </c>
      <c r="K871" s="81">
        <f t="shared" si="69"/>
        <v>16.174193548387095</v>
      </c>
      <c r="L871" s="142">
        <v>3.1</v>
      </c>
      <c r="M871" s="140"/>
      <c r="N871" s="141">
        <f t="shared" si="70"/>
        <v>1</v>
      </c>
      <c r="O871" s="141"/>
      <c r="P871" s="141"/>
      <c r="Q871" s="81">
        <f t="shared" si="71"/>
        <v>16.899999999999999</v>
      </c>
    </row>
    <row r="872" spans="5:17" s="16" customFormat="1" ht="13" hidden="1" x14ac:dyDescent="0.3">
      <c r="E872" s="138">
        <v>36502</v>
      </c>
      <c r="F872" s="16">
        <v>342</v>
      </c>
      <c r="G872" s="16">
        <v>1999</v>
      </c>
      <c r="H872" s="139">
        <f t="shared" si="67"/>
        <v>0</v>
      </c>
      <c r="I872" s="140">
        <v>3.7451612903225815</v>
      </c>
      <c r="J872" s="141">
        <f t="shared" si="68"/>
        <v>1</v>
      </c>
      <c r="K872" s="81">
        <f t="shared" si="69"/>
        <v>16.254838709677419</v>
      </c>
      <c r="L872" s="142">
        <v>6.9</v>
      </c>
      <c r="M872" s="140"/>
      <c r="N872" s="141">
        <f t="shared" si="70"/>
        <v>1</v>
      </c>
      <c r="O872" s="141"/>
      <c r="P872" s="141"/>
      <c r="Q872" s="81">
        <f t="shared" si="71"/>
        <v>13.1</v>
      </c>
    </row>
    <row r="873" spans="5:17" s="16" customFormat="1" ht="13" hidden="1" x14ac:dyDescent="0.3">
      <c r="E873" s="138">
        <v>36503</v>
      </c>
      <c r="F873" s="16">
        <v>343</v>
      </c>
      <c r="G873" s="16">
        <v>1999</v>
      </c>
      <c r="H873" s="139">
        <f t="shared" si="67"/>
        <v>0</v>
      </c>
      <c r="I873" s="140">
        <v>3.6645161290322577</v>
      </c>
      <c r="J873" s="141">
        <f t="shared" si="68"/>
        <v>1</v>
      </c>
      <c r="K873" s="81">
        <f t="shared" si="69"/>
        <v>16.335483870967742</v>
      </c>
      <c r="L873" s="142">
        <v>7.2</v>
      </c>
      <c r="M873" s="140"/>
      <c r="N873" s="141">
        <f t="shared" si="70"/>
        <v>1</v>
      </c>
      <c r="O873" s="141"/>
      <c r="P873" s="141"/>
      <c r="Q873" s="81">
        <f t="shared" si="71"/>
        <v>12.8</v>
      </c>
    </row>
    <row r="874" spans="5:17" s="16" customFormat="1" ht="13" hidden="1" x14ac:dyDescent="0.3">
      <c r="E874" s="138">
        <v>36504</v>
      </c>
      <c r="F874" s="16">
        <v>344</v>
      </c>
      <c r="G874" s="16">
        <v>1999</v>
      </c>
      <c r="H874" s="139">
        <f t="shared" si="67"/>
        <v>0</v>
      </c>
      <c r="I874" s="140">
        <v>3.5838709677419374</v>
      </c>
      <c r="J874" s="141">
        <f t="shared" si="68"/>
        <v>1</v>
      </c>
      <c r="K874" s="81">
        <f t="shared" si="69"/>
        <v>16.416129032258063</v>
      </c>
      <c r="L874" s="142">
        <v>5.3</v>
      </c>
      <c r="M874" s="140"/>
      <c r="N874" s="141">
        <f t="shared" si="70"/>
        <v>1</v>
      </c>
      <c r="O874" s="141"/>
      <c r="P874" s="141"/>
      <c r="Q874" s="81">
        <f t="shared" si="71"/>
        <v>14.7</v>
      </c>
    </row>
    <row r="875" spans="5:17" s="16" customFormat="1" ht="13" hidden="1" x14ac:dyDescent="0.3">
      <c r="E875" s="138">
        <v>36505</v>
      </c>
      <c r="F875" s="16">
        <v>345</v>
      </c>
      <c r="G875" s="16">
        <v>1999</v>
      </c>
      <c r="H875" s="139">
        <f t="shared" si="67"/>
        <v>0</v>
      </c>
      <c r="I875" s="140">
        <v>3.5032258064516135</v>
      </c>
      <c r="J875" s="141">
        <f t="shared" si="68"/>
        <v>1</v>
      </c>
      <c r="K875" s="81">
        <f t="shared" si="69"/>
        <v>16.496774193548386</v>
      </c>
      <c r="L875" s="142">
        <v>3.3</v>
      </c>
      <c r="M875" s="140"/>
      <c r="N875" s="141">
        <f t="shared" si="70"/>
        <v>1</v>
      </c>
      <c r="O875" s="141"/>
      <c r="P875" s="141"/>
      <c r="Q875" s="81">
        <f t="shared" si="71"/>
        <v>16.7</v>
      </c>
    </row>
    <row r="876" spans="5:17" s="16" customFormat="1" ht="13" hidden="1" x14ac:dyDescent="0.3">
      <c r="E876" s="138">
        <v>36506</v>
      </c>
      <c r="F876" s="16">
        <v>346</v>
      </c>
      <c r="G876" s="16">
        <v>1999</v>
      </c>
      <c r="H876" s="139">
        <f t="shared" si="67"/>
        <v>0</v>
      </c>
      <c r="I876" s="140">
        <v>3.4225806451612897</v>
      </c>
      <c r="J876" s="141">
        <f t="shared" si="68"/>
        <v>1</v>
      </c>
      <c r="K876" s="81">
        <f t="shared" si="69"/>
        <v>16.57741935483871</v>
      </c>
      <c r="L876" s="142">
        <v>7.7</v>
      </c>
      <c r="M876" s="140"/>
      <c r="N876" s="141">
        <f t="shared" si="70"/>
        <v>1</v>
      </c>
      <c r="O876" s="141"/>
      <c r="P876" s="141"/>
      <c r="Q876" s="81">
        <f t="shared" si="71"/>
        <v>12.3</v>
      </c>
    </row>
    <row r="877" spans="5:17" s="16" customFormat="1" ht="13" hidden="1" x14ac:dyDescent="0.3">
      <c r="E877" s="138">
        <v>36507</v>
      </c>
      <c r="F877" s="16">
        <v>347</v>
      </c>
      <c r="G877" s="16">
        <v>1999</v>
      </c>
      <c r="H877" s="139">
        <f t="shared" si="67"/>
        <v>0</v>
      </c>
      <c r="I877" s="140">
        <v>3.3419354838709694</v>
      </c>
      <c r="J877" s="141">
        <f t="shared" si="68"/>
        <v>1</v>
      </c>
      <c r="K877" s="81">
        <f t="shared" si="69"/>
        <v>16.658064516129031</v>
      </c>
      <c r="L877" s="142">
        <v>4</v>
      </c>
      <c r="M877" s="140"/>
      <c r="N877" s="141">
        <f t="shared" si="70"/>
        <v>1</v>
      </c>
      <c r="O877" s="141"/>
      <c r="P877" s="141"/>
      <c r="Q877" s="81">
        <f t="shared" si="71"/>
        <v>16</v>
      </c>
    </row>
    <row r="878" spans="5:17" s="16" customFormat="1" ht="13" hidden="1" x14ac:dyDescent="0.3">
      <c r="E878" s="138">
        <v>36508</v>
      </c>
      <c r="F878" s="16">
        <v>348</v>
      </c>
      <c r="G878" s="16">
        <v>1999</v>
      </c>
      <c r="H878" s="139">
        <f t="shared" si="67"/>
        <v>0</v>
      </c>
      <c r="I878" s="140">
        <v>3.2612903225806456</v>
      </c>
      <c r="J878" s="141">
        <f t="shared" si="68"/>
        <v>1</v>
      </c>
      <c r="K878" s="81">
        <f t="shared" si="69"/>
        <v>16.738709677419354</v>
      </c>
      <c r="L878" s="142">
        <v>4.8</v>
      </c>
      <c r="M878" s="140"/>
      <c r="N878" s="141">
        <f t="shared" si="70"/>
        <v>1</v>
      </c>
      <c r="O878" s="141"/>
      <c r="P878" s="141"/>
      <c r="Q878" s="81">
        <f t="shared" si="71"/>
        <v>15.2</v>
      </c>
    </row>
    <row r="879" spans="5:17" s="16" customFormat="1" ht="13" hidden="1" x14ac:dyDescent="0.3">
      <c r="E879" s="138">
        <v>36509</v>
      </c>
      <c r="F879" s="16">
        <v>349</v>
      </c>
      <c r="G879" s="16">
        <v>1999</v>
      </c>
      <c r="H879" s="139">
        <f t="shared" si="67"/>
        <v>0</v>
      </c>
      <c r="I879" s="140">
        <v>3.1806451612903217</v>
      </c>
      <c r="J879" s="141">
        <f t="shared" si="68"/>
        <v>1</v>
      </c>
      <c r="K879" s="81">
        <f t="shared" si="69"/>
        <v>16.819354838709678</v>
      </c>
      <c r="L879" s="142">
        <v>1.1000000000000001</v>
      </c>
      <c r="M879" s="140"/>
      <c r="N879" s="141">
        <f t="shared" si="70"/>
        <v>1</v>
      </c>
      <c r="O879" s="141"/>
      <c r="P879" s="141"/>
      <c r="Q879" s="81">
        <f t="shared" si="71"/>
        <v>18.899999999999999</v>
      </c>
    </row>
    <row r="880" spans="5:17" s="16" customFormat="1" ht="13" hidden="1" x14ac:dyDescent="0.3">
      <c r="E880" s="138">
        <v>36510</v>
      </c>
      <c r="F880" s="16">
        <v>350</v>
      </c>
      <c r="G880" s="16">
        <v>1999</v>
      </c>
      <c r="H880" s="139">
        <f t="shared" si="67"/>
        <v>0</v>
      </c>
      <c r="I880" s="140">
        <v>3.1</v>
      </c>
      <c r="J880" s="141">
        <f t="shared" si="68"/>
        <v>1</v>
      </c>
      <c r="K880" s="81">
        <f t="shared" si="69"/>
        <v>16.899999999999999</v>
      </c>
      <c r="L880" s="142">
        <v>-0.7</v>
      </c>
      <c r="M880" s="140"/>
      <c r="N880" s="141">
        <f t="shared" si="70"/>
        <v>1</v>
      </c>
      <c r="O880" s="141"/>
      <c r="P880" s="141"/>
      <c r="Q880" s="81">
        <f t="shared" si="71"/>
        <v>20.7</v>
      </c>
    </row>
    <row r="881" spans="5:17" s="16" customFormat="1" ht="13" hidden="1" x14ac:dyDescent="0.3">
      <c r="E881" s="138">
        <v>36511</v>
      </c>
      <c r="F881" s="16">
        <v>351</v>
      </c>
      <c r="G881" s="16">
        <v>1999</v>
      </c>
      <c r="H881" s="139">
        <f t="shared" si="67"/>
        <v>0</v>
      </c>
      <c r="I881" s="140">
        <v>3.0533333333333381</v>
      </c>
      <c r="J881" s="141">
        <f t="shared" si="68"/>
        <v>1</v>
      </c>
      <c r="K881" s="81">
        <f t="shared" si="69"/>
        <v>16.946666666666662</v>
      </c>
      <c r="L881" s="142">
        <v>-2</v>
      </c>
      <c r="M881" s="140"/>
      <c r="N881" s="141">
        <f t="shared" si="70"/>
        <v>1</v>
      </c>
      <c r="O881" s="141"/>
      <c r="P881" s="141"/>
      <c r="Q881" s="81">
        <f t="shared" si="71"/>
        <v>22</v>
      </c>
    </row>
    <row r="882" spans="5:17" s="16" customFormat="1" ht="13" hidden="1" x14ac:dyDescent="0.3">
      <c r="E882" s="138">
        <v>36512</v>
      </c>
      <c r="F882" s="16">
        <v>352</v>
      </c>
      <c r="G882" s="16">
        <v>1999</v>
      </c>
      <c r="H882" s="139">
        <f t="shared" si="67"/>
        <v>0</v>
      </c>
      <c r="I882" s="140">
        <v>3.0066666666666713</v>
      </c>
      <c r="J882" s="141">
        <f t="shared" si="68"/>
        <v>1</v>
      </c>
      <c r="K882" s="81">
        <f t="shared" si="69"/>
        <v>16.993333333333329</v>
      </c>
      <c r="L882" s="142">
        <v>3.1</v>
      </c>
      <c r="M882" s="140"/>
      <c r="N882" s="141">
        <f t="shared" si="70"/>
        <v>1</v>
      </c>
      <c r="O882" s="141"/>
      <c r="P882" s="141"/>
      <c r="Q882" s="81">
        <f t="shared" si="71"/>
        <v>16.899999999999999</v>
      </c>
    </row>
    <row r="883" spans="5:17" s="16" customFormat="1" ht="13" hidden="1" x14ac:dyDescent="0.3">
      <c r="E883" s="138">
        <v>36513</v>
      </c>
      <c r="F883" s="16">
        <v>353</v>
      </c>
      <c r="G883" s="16">
        <v>1999</v>
      </c>
      <c r="H883" s="139">
        <f t="shared" si="67"/>
        <v>0</v>
      </c>
      <c r="I883" s="140">
        <v>2.96</v>
      </c>
      <c r="J883" s="141">
        <f t="shared" si="68"/>
        <v>1</v>
      </c>
      <c r="K883" s="81">
        <f t="shared" si="69"/>
        <v>17.04</v>
      </c>
      <c r="L883" s="142">
        <v>7</v>
      </c>
      <c r="M883" s="140"/>
      <c r="N883" s="141">
        <f t="shared" si="70"/>
        <v>1</v>
      </c>
      <c r="O883" s="141"/>
      <c r="P883" s="141"/>
      <c r="Q883" s="81">
        <f t="shared" si="71"/>
        <v>13</v>
      </c>
    </row>
    <row r="884" spans="5:17" s="16" customFormat="1" ht="13" hidden="1" x14ac:dyDescent="0.3">
      <c r="E884" s="138">
        <v>36514</v>
      </c>
      <c r="F884" s="16">
        <v>354</v>
      </c>
      <c r="G884" s="16">
        <v>1999</v>
      </c>
      <c r="H884" s="139">
        <f t="shared" si="67"/>
        <v>0</v>
      </c>
      <c r="I884" s="140">
        <v>2.9133333333333375</v>
      </c>
      <c r="J884" s="141">
        <f t="shared" si="68"/>
        <v>1</v>
      </c>
      <c r="K884" s="81">
        <f t="shared" si="69"/>
        <v>17.086666666666662</v>
      </c>
      <c r="L884" s="142">
        <v>-0.4</v>
      </c>
      <c r="M884" s="140"/>
      <c r="N884" s="141">
        <f t="shared" si="70"/>
        <v>1</v>
      </c>
      <c r="O884" s="141"/>
      <c r="P884" s="141"/>
      <c r="Q884" s="81">
        <f t="shared" si="71"/>
        <v>20.399999999999999</v>
      </c>
    </row>
    <row r="885" spans="5:17" s="16" customFormat="1" ht="13" hidden="1" x14ac:dyDescent="0.3">
      <c r="E885" s="138">
        <v>36515</v>
      </c>
      <c r="F885" s="16">
        <v>355</v>
      </c>
      <c r="G885" s="16">
        <v>1999</v>
      </c>
      <c r="H885" s="139">
        <f t="shared" si="67"/>
        <v>0</v>
      </c>
      <c r="I885" s="140">
        <v>2.8666666666666707</v>
      </c>
      <c r="J885" s="141">
        <f t="shared" si="68"/>
        <v>1</v>
      </c>
      <c r="K885" s="81">
        <f t="shared" si="69"/>
        <v>17.133333333333329</v>
      </c>
      <c r="L885" s="142">
        <v>-1.3</v>
      </c>
      <c r="M885" s="140"/>
      <c r="N885" s="141">
        <f t="shared" si="70"/>
        <v>1</v>
      </c>
      <c r="O885" s="141"/>
      <c r="P885" s="141"/>
      <c r="Q885" s="81">
        <f t="shared" si="71"/>
        <v>21.3</v>
      </c>
    </row>
    <row r="886" spans="5:17" s="16" customFormat="1" ht="13" hidden="1" x14ac:dyDescent="0.3">
      <c r="E886" s="138">
        <v>36516</v>
      </c>
      <c r="F886" s="16">
        <v>356</v>
      </c>
      <c r="G886" s="16">
        <v>1999</v>
      </c>
      <c r="H886" s="139">
        <f t="shared" si="67"/>
        <v>0</v>
      </c>
      <c r="I886" s="140">
        <v>2.82</v>
      </c>
      <c r="J886" s="141">
        <f t="shared" si="68"/>
        <v>1</v>
      </c>
      <c r="K886" s="81">
        <f t="shared" si="69"/>
        <v>17.18</v>
      </c>
      <c r="L886" s="142">
        <v>-3.1</v>
      </c>
      <c r="M886" s="140"/>
      <c r="N886" s="141">
        <f t="shared" si="70"/>
        <v>1</v>
      </c>
      <c r="O886" s="141"/>
      <c r="P886" s="141"/>
      <c r="Q886" s="81">
        <f t="shared" si="71"/>
        <v>23.1</v>
      </c>
    </row>
    <row r="887" spans="5:17" s="16" customFormat="1" ht="13" hidden="1" x14ac:dyDescent="0.3">
      <c r="E887" s="138">
        <v>36517</v>
      </c>
      <c r="F887" s="16">
        <v>357</v>
      </c>
      <c r="G887" s="16">
        <v>1999</v>
      </c>
      <c r="H887" s="139">
        <f t="shared" si="67"/>
        <v>0</v>
      </c>
      <c r="I887" s="140">
        <v>2.773333333333337</v>
      </c>
      <c r="J887" s="141">
        <f t="shared" si="68"/>
        <v>1</v>
      </c>
      <c r="K887" s="81">
        <f t="shared" si="69"/>
        <v>17.226666666666663</v>
      </c>
      <c r="L887" s="142">
        <v>0.1</v>
      </c>
      <c r="M887" s="140"/>
      <c r="N887" s="141">
        <f t="shared" si="70"/>
        <v>1</v>
      </c>
      <c r="O887" s="141"/>
      <c r="P887" s="141"/>
      <c r="Q887" s="81">
        <f t="shared" si="71"/>
        <v>19.899999999999999</v>
      </c>
    </row>
    <row r="888" spans="5:17" s="16" customFormat="1" ht="13" hidden="1" x14ac:dyDescent="0.3">
      <c r="E888" s="138">
        <v>36518</v>
      </c>
      <c r="F888" s="16">
        <v>358</v>
      </c>
      <c r="G888" s="16">
        <v>1999</v>
      </c>
      <c r="H888" s="139">
        <f t="shared" si="67"/>
        <v>0</v>
      </c>
      <c r="I888" s="140">
        <v>2.7266666666666701</v>
      </c>
      <c r="J888" s="141">
        <f t="shared" si="68"/>
        <v>1</v>
      </c>
      <c r="K888" s="81">
        <f t="shared" si="69"/>
        <v>17.27333333333333</v>
      </c>
      <c r="L888" s="142">
        <v>4.5</v>
      </c>
      <c r="M888" s="140"/>
      <c r="N888" s="141">
        <f t="shared" si="70"/>
        <v>1</v>
      </c>
      <c r="O888" s="141"/>
      <c r="P888" s="141"/>
      <c r="Q888" s="81">
        <f t="shared" si="71"/>
        <v>15.5</v>
      </c>
    </row>
    <row r="889" spans="5:17" s="16" customFormat="1" ht="13" hidden="1" x14ac:dyDescent="0.3">
      <c r="E889" s="138">
        <v>36519</v>
      </c>
      <c r="F889" s="16">
        <v>359</v>
      </c>
      <c r="G889" s="16">
        <v>1999</v>
      </c>
      <c r="H889" s="139">
        <f t="shared" si="67"/>
        <v>0</v>
      </c>
      <c r="I889" s="140">
        <v>2.68</v>
      </c>
      <c r="J889" s="141">
        <f t="shared" si="68"/>
        <v>1</v>
      </c>
      <c r="K889" s="81">
        <f t="shared" si="69"/>
        <v>17.32</v>
      </c>
      <c r="L889" s="142">
        <v>8.3000000000000007</v>
      </c>
      <c r="M889" s="140"/>
      <c r="N889" s="141">
        <f t="shared" si="70"/>
        <v>1</v>
      </c>
      <c r="O889" s="141"/>
      <c r="P889" s="141"/>
      <c r="Q889" s="81">
        <f t="shared" si="71"/>
        <v>11.7</v>
      </c>
    </row>
    <row r="890" spans="5:17" s="16" customFormat="1" ht="13" hidden="1" x14ac:dyDescent="0.3">
      <c r="E890" s="138">
        <v>36520</v>
      </c>
      <c r="F890" s="16">
        <v>360</v>
      </c>
      <c r="G890" s="16">
        <v>1999</v>
      </c>
      <c r="H890" s="139">
        <f t="shared" si="67"/>
        <v>0</v>
      </c>
      <c r="I890" s="140">
        <v>2.6333333333333364</v>
      </c>
      <c r="J890" s="141">
        <f t="shared" si="68"/>
        <v>1</v>
      </c>
      <c r="K890" s="81">
        <f t="shared" si="69"/>
        <v>17.366666666666664</v>
      </c>
      <c r="L890" s="142">
        <v>9</v>
      </c>
      <c r="M890" s="140"/>
      <c r="N890" s="141">
        <f t="shared" si="70"/>
        <v>1</v>
      </c>
      <c r="O890" s="141"/>
      <c r="P890" s="141"/>
      <c r="Q890" s="81">
        <f t="shared" si="71"/>
        <v>11</v>
      </c>
    </row>
    <row r="891" spans="5:17" s="16" customFormat="1" ht="13" hidden="1" x14ac:dyDescent="0.3">
      <c r="E891" s="138">
        <v>36521</v>
      </c>
      <c r="F891" s="16">
        <v>361</v>
      </c>
      <c r="G891" s="16">
        <v>1999</v>
      </c>
      <c r="H891" s="139">
        <f t="shared" si="67"/>
        <v>0</v>
      </c>
      <c r="I891" s="140">
        <v>2.5866666666666696</v>
      </c>
      <c r="J891" s="141">
        <f t="shared" si="68"/>
        <v>1</v>
      </c>
      <c r="K891" s="81">
        <f t="shared" si="69"/>
        <v>17.41333333333333</v>
      </c>
      <c r="L891" s="142">
        <v>5.6</v>
      </c>
      <c r="M891" s="140"/>
      <c r="N891" s="141">
        <f t="shared" si="70"/>
        <v>1</v>
      </c>
      <c r="O891" s="141"/>
      <c r="P891" s="141"/>
      <c r="Q891" s="81">
        <f t="shared" si="71"/>
        <v>14.4</v>
      </c>
    </row>
    <row r="892" spans="5:17" s="16" customFormat="1" ht="13" hidden="1" x14ac:dyDescent="0.3">
      <c r="E892" s="138">
        <v>36522</v>
      </c>
      <c r="F892" s="16">
        <v>362</v>
      </c>
      <c r="G892" s="16">
        <v>1999</v>
      </c>
      <c r="H892" s="139">
        <f t="shared" si="67"/>
        <v>0</v>
      </c>
      <c r="I892" s="140">
        <v>2.54</v>
      </c>
      <c r="J892" s="141">
        <f t="shared" si="68"/>
        <v>1</v>
      </c>
      <c r="K892" s="81">
        <f t="shared" si="69"/>
        <v>17.46</v>
      </c>
      <c r="L892" s="142">
        <v>2.1</v>
      </c>
      <c r="M892" s="140"/>
      <c r="N892" s="141">
        <f t="shared" si="70"/>
        <v>1</v>
      </c>
      <c r="O892" s="141"/>
      <c r="P892" s="141"/>
      <c r="Q892" s="81">
        <f t="shared" si="71"/>
        <v>17.899999999999999</v>
      </c>
    </row>
    <row r="893" spans="5:17" s="16" customFormat="1" ht="13" hidden="1" x14ac:dyDescent="0.3">
      <c r="E893" s="138">
        <v>36523</v>
      </c>
      <c r="F893" s="16">
        <v>363</v>
      </c>
      <c r="G893" s="16">
        <v>1999</v>
      </c>
      <c r="H893" s="139">
        <f t="shared" si="67"/>
        <v>0</v>
      </c>
      <c r="I893" s="140">
        <v>2.4933333333333358</v>
      </c>
      <c r="J893" s="141">
        <f t="shared" si="68"/>
        <v>1</v>
      </c>
      <c r="K893" s="81">
        <f t="shared" si="69"/>
        <v>17.506666666666664</v>
      </c>
      <c r="L893" s="142">
        <v>1.1000000000000001</v>
      </c>
      <c r="M893" s="140"/>
      <c r="N893" s="141">
        <f t="shared" si="70"/>
        <v>1</v>
      </c>
      <c r="O893" s="141"/>
      <c r="P893" s="141"/>
      <c r="Q893" s="81">
        <f t="shared" si="71"/>
        <v>18.899999999999999</v>
      </c>
    </row>
    <row r="894" spans="5:17" s="16" customFormat="1" ht="13" hidden="1" x14ac:dyDescent="0.3">
      <c r="E894" s="138">
        <v>36524</v>
      </c>
      <c r="F894" s="16">
        <v>364</v>
      </c>
      <c r="G894" s="16">
        <v>1999</v>
      </c>
      <c r="H894" s="139">
        <f t="shared" si="67"/>
        <v>0</v>
      </c>
      <c r="I894" s="140">
        <v>2.446666666666669</v>
      </c>
      <c r="J894" s="141">
        <f t="shared" si="68"/>
        <v>1</v>
      </c>
      <c r="K894" s="81">
        <f t="shared" si="69"/>
        <v>17.553333333333331</v>
      </c>
      <c r="L894" s="142">
        <v>-1.4</v>
      </c>
      <c r="M894" s="140"/>
      <c r="N894" s="141">
        <f t="shared" si="70"/>
        <v>1</v>
      </c>
      <c r="O894" s="141"/>
      <c r="P894" s="141"/>
      <c r="Q894" s="81">
        <f t="shared" si="71"/>
        <v>21.4</v>
      </c>
    </row>
    <row r="895" spans="5:17" s="16" customFormat="1" ht="13" hidden="1" x14ac:dyDescent="0.3">
      <c r="E895" s="138">
        <v>36525</v>
      </c>
      <c r="F895" s="16">
        <v>365</v>
      </c>
      <c r="G895" s="16">
        <v>1999</v>
      </c>
      <c r="H895" s="139">
        <f t="shared" si="67"/>
        <v>0</v>
      </c>
      <c r="I895" s="140">
        <v>2.4</v>
      </c>
      <c r="J895" s="141">
        <f t="shared" si="68"/>
        <v>1</v>
      </c>
      <c r="K895" s="81">
        <f t="shared" si="69"/>
        <v>17.600000000000001</v>
      </c>
      <c r="L895" s="142">
        <v>-0.8</v>
      </c>
      <c r="M895" s="140"/>
      <c r="N895" s="141">
        <f t="shared" si="70"/>
        <v>1</v>
      </c>
      <c r="O895" s="141"/>
      <c r="P895" s="141"/>
      <c r="Q895" s="81">
        <f t="shared" si="71"/>
        <v>20.8</v>
      </c>
    </row>
    <row r="896" spans="5:17" s="16" customFormat="1" ht="13" hidden="1" x14ac:dyDescent="0.3">
      <c r="E896" s="133">
        <v>36526</v>
      </c>
      <c r="F896" s="31">
        <v>1</v>
      </c>
      <c r="G896" s="31">
        <v>2000</v>
      </c>
      <c r="H896" s="134">
        <f t="shared" ref="H896:H959" si="72">IF(AND(E895&gt;=$D$64,E895&lt;=$D$65),1,0)</f>
        <v>0</v>
      </c>
      <c r="I896" s="135">
        <v>2.3774193548387101</v>
      </c>
      <c r="J896" s="136">
        <f t="shared" si="68"/>
        <v>1</v>
      </c>
      <c r="K896" s="81">
        <f t="shared" si="69"/>
        <v>17.622580645161289</v>
      </c>
      <c r="L896" s="137">
        <v>1.1000000000000001</v>
      </c>
      <c r="M896" s="135"/>
      <c r="N896" s="136">
        <f t="shared" si="70"/>
        <v>1</v>
      </c>
      <c r="O896" s="136"/>
      <c r="P896" s="136"/>
      <c r="Q896" s="81">
        <f t="shared" si="71"/>
        <v>18.899999999999999</v>
      </c>
    </row>
    <row r="897" spans="5:17" s="16" customFormat="1" ht="13" hidden="1" x14ac:dyDescent="0.3">
      <c r="E897" s="138">
        <v>36527</v>
      </c>
      <c r="F897" s="16">
        <v>2</v>
      </c>
      <c r="G897" s="16">
        <v>2000</v>
      </c>
      <c r="H897" s="139">
        <f t="shared" si="72"/>
        <v>0</v>
      </c>
      <c r="I897" s="140">
        <v>2.3322580645161293</v>
      </c>
      <c r="J897" s="141">
        <f t="shared" si="68"/>
        <v>1</v>
      </c>
      <c r="K897" s="81">
        <f t="shared" si="69"/>
        <v>17.667741935483871</v>
      </c>
      <c r="L897" s="142">
        <v>2.4</v>
      </c>
      <c r="M897" s="140"/>
      <c r="N897" s="141">
        <f t="shared" si="70"/>
        <v>1</v>
      </c>
      <c r="O897" s="141"/>
      <c r="P897" s="141"/>
      <c r="Q897" s="81">
        <f t="shared" si="71"/>
        <v>17.600000000000001</v>
      </c>
    </row>
    <row r="898" spans="5:17" s="16" customFormat="1" ht="13" hidden="1" x14ac:dyDescent="0.3">
      <c r="E898" s="138">
        <v>36528</v>
      </c>
      <c r="F898" s="16">
        <v>3</v>
      </c>
      <c r="G898" s="16">
        <v>2000</v>
      </c>
      <c r="H898" s="139">
        <f t="shared" si="72"/>
        <v>0</v>
      </c>
      <c r="I898" s="140">
        <v>2.2870967741935484</v>
      </c>
      <c r="J898" s="141">
        <f t="shared" si="68"/>
        <v>1</v>
      </c>
      <c r="K898" s="81">
        <f t="shared" si="69"/>
        <v>17.71290322580645</v>
      </c>
      <c r="L898" s="142">
        <v>1.8</v>
      </c>
      <c r="M898" s="140"/>
      <c r="N898" s="141">
        <f t="shared" si="70"/>
        <v>1</v>
      </c>
      <c r="O898" s="141"/>
      <c r="P898" s="141"/>
      <c r="Q898" s="81">
        <f t="shared" si="71"/>
        <v>18.2</v>
      </c>
    </row>
    <row r="899" spans="5:17" s="16" customFormat="1" ht="13" hidden="1" x14ac:dyDescent="0.3">
      <c r="E899" s="138">
        <v>36529</v>
      </c>
      <c r="F899" s="16">
        <v>4</v>
      </c>
      <c r="G899" s="16">
        <v>2000</v>
      </c>
      <c r="H899" s="139">
        <f t="shared" si="72"/>
        <v>0</v>
      </c>
      <c r="I899" s="140">
        <v>2.241935483870968</v>
      </c>
      <c r="J899" s="141">
        <f t="shared" si="68"/>
        <v>1</v>
      </c>
      <c r="K899" s="81">
        <f t="shared" si="69"/>
        <v>17.758064516129032</v>
      </c>
      <c r="L899" s="142">
        <v>2.2000000000000002</v>
      </c>
      <c r="M899" s="140"/>
      <c r="N899" s="141">
        <f t="shared" si="70"/>
        <v>1</v>
      </c>
      <c r="O899" s="141"/>
      <c r="P899" s="141"/>
      <c r="Q899" s="81">
        <f t="shared" si="71"/>
        <v>17.8</v>
      </c>
    </row>
    <row r="900" spans="5:17" s="16" customFormat="1" ht="13" hidden="1" x14ac:dyDescent="0.3">
      <c r="E900" s="138">
        <v>36530</v>
      </c>
      <c r="F900" s="16">
        <v>5</v>
      </c>
      <c r="G900" s="16">
        <v>2000</v>
      </c>
      <c r="H900" s="139">
        <f t="shared" si="72"/>
        <v>0</v>
      </c>
      <c r="I900" s="140">
        <v>2.1967741935483875</v>
      </c>
      <c r="J900" s="141">
        <f t="shared" si="68"/>
        <v>1</v>
      </c>
      <c r="K900" s="81">
        <f t="shared" si="69"/>
        <v>17.803225806451614</v>
      </c>
      <c r="L900" s="142">
        <v>4.3</v>
      </c>
      <c r="M900" s="140"/>
      <c r="N900" s="141">
        <f t="shared" si="70"/>
        <v>1</v>
      </c>
      <c r="O900" s="141"/>
      <c r="P900" s="141"/>
      <c r="Q900" s="81">
        <f t="shared" si="71"/>
        <v>15.7</v>
      </c>
    </row>
    <row r="901" spans="5:17" s="16" customFormat="1" ht="13" hidden="1" x14ac:dyDescent="0.3">
      <c r="E901" s="138">
        <v>36531</v>
      </c>
      <c r="F901" s="16">
        <v>6</v>
      </c>
      <c r="G901" s="16">
        <v>2000</v>
      </c>
      <c r="H901" s="139">
        <f t="shared" si="72"/>
        <v>0</v>
      </c>
      <c r="I901" s="140">
        <v>2.1516129032258067</v>
      </c>
      <c r="J901" s="141">
        <f t="shared" si="68"/>
        <v>1</v>
      </c>
      <c r="K901" s="81">
        <f t="shared" si="69"/>
        <v>17.848387096774193</v>
      </c>
      <c r="L901" s="142">
        <v>3.4</v>
      </c>
      <c r="M901" s="140"/>
      <c r="N901" s="141">
        <f t="shared" si="70"/>
        <v>1</v>
      </c>
      <c r="O901" s="141"/>
      <c r="P901" s="141"/>
      <c r="Q901" s="81">
        <f t="shared" si="71"/>
        <v>16.600000000000001</v>
      </c>
    </row>
    <row r="902" spans="5:17" s="16" customFormat="1" ht="13" hidden="1" x14ac:dyDescent="0.3">
      <c r="E902" s="138">
        <v>36532</v>
      </c>
      <c r="F902" s="16">
        <v>7</v>
      </c>
      <c r="G902" s="16">
        <v>2000</v>
      </c>
      <c r="H902" s="139">
        <f t="shared" si="72"/>
        <v>0</v>
      </c>
      <c r="I902" s="140">
        <v>2.1064516129032258</v>
      </c>
      <c r="J902" s="141">
        <f t="shared" si="68"/>
        <v>1</v>
      </c>
      <c r="K902" s="81">
        <f t="shared" si="69"/>
        <v>17.893548387096775</v>
      </c>
      <c r="L902" s="142">
        <v>2</v>
      </c>
      <c r="M902" s="140"/>
      <c r="N902" s="141">
        <f t="shared" si="70"/>
        <v>1</v>
      </c>
      <c r="O902" s="141"/>
      <c r="P902" s="141"/>
      <c r="Q902" s="81">
        <f t="shared" si="71"/>
        <v>18</v>
      </c>
    </row>
    <row r="903" spans="5:17" s="16" customFormat="1" ht="13" hidden="1" x14ac:dyDescent="0.3">
      <c r="E903" s="138">
        <v>36533</v>
      </c>
      <c r="F903" s="16">
        <v>8</v>
      </c>
      <c r="G903" s="16">
        <v>2000</v>
      </c>
      <c r="H903" s="139">
        <f t="shared" si="72"/>
        <v>0</v>
      </c>
      <c r="I903" s="140">
        <v>2.0612903225806454</v>
      </c>
      <c r="J903" s="141">
        <f t="shared" si="68"/>
        <v>1</v>
      </c>
      <c r="K903" s="81">
        <f t="shared" si="69"/>
        <v>17.938709677419354</v>
      </c>
      <c r="L903" s="142">
        <v>1.7</v>
      </c>
      <c r="M903" s="140"/>
      <c r="N903" s="141">
        <f t="shared" si="70"/>
        <v>1</v>
      </c>
      <c r="O903" s="141"/>
      <c r="P903" s="141"/>
      <c r="Q903" s="81">
        <f t="shared" si="71"/>
        <v>18.3</v>
      </c>
    </row>
    <row r="904" spans="5:17" s="16" customFormat="1" ht="13" hidden="1" x14ac:dyDescent="0.3">
      <c r="E904" s="138">
        <v>36534</v>
      </c>
      <c r="F904" s="16">
        <v>9</v>
      </c>
      <c r="G904" s="16">
        <v>2000</v>
      </c>
      <c r="H904" s="139">
        <f t="shared" si="72"/>
        <v>0</v>
      </c>
      <c r="I904" s="140">
        <v>2.0161290322580649</v>
      </c>
      <c r="J904" s="141">
        <f t="shared" si="68"/>
        <v>1</v>
      </c>
      <c r="K904" s="81">
        <f t="shared" si="69"/>
        <v>17.983870967741936</v>
      </c>
      <c r="L904" s="142">
        <v>3.5</v>
      </c>
      <c r="M904" s="140"/>
      <c r="N904" s="141">
        <f t="shared" si="70"/>
        <v>1</v>
      </c>
      <c r="O904" s="141"/>
      <c r="P904" s="141"/>
      <c r="Q904" s="81">
        <f t="shared" si="71"/>
        <v>16.5</v>
      </c>
    </row>
    <row r="905" spans="5:17" s="16" customFormat="1" ht="13" hidden="1" x14ac:dyDescent="0.3">
      <c r="E905" s="138">
        <v>36535</v>
      </c>
      <c r="F905" s="16">
        <v>10</v>
      </c>
      <c r="G905" s="16">
        <v>2000</v>
      </c>
      <c r="H905" s="139">
        <f t="shared" si="72"/>
        <v>0</v>
      </c>
      <c r="I905" s="140">
        <v>1.9709677419354841</v>
      </c>
      <c r="J905" s="141">
        <f t="shared" si="68"/>
        <v>1</v>
      </c>
      <c r="K905" s="81">
        <f t="shared" si="69"/>
        <v>18.029032258064515</v>
      </c>
      <c r="L905" s="142">
        <v>4.2</v>
      </c>
      <c r="M905" s="140"/>
      <c r="N905" s="141">
        <f t="shared" si="70"/>
        <v>1</v>
      </c>
      <c r="O905" s="141"/>
      <c r="P905" s="141"/>
      <c r="Q905" s="81">
        <f t="shared" si="71"/>
        <v>15.8</v>
      </c>
    </row>
    <row r="906" spans="5:17" s="16" customFormat="1" ht="13" hidden="1" x14ac:dyDescent="0.3">
      <c r="E906" s="138">
        <v>36536</v>
      </c>
      <c r="F906" s="16">
        <v>11</v>
      </c>
      <c r="G906" s="16">
        <v>2000</v>
      </c>
      <c r="H906" s="139">
        <f t="shared" si="72"/>
        <v>0</v>
      </c>
      <c r="I906" s="140">
        <v>1.9258064516129034</v>
      </c>
      <c r="J906" s="141">
        <f t="shared" si="68"/>
        <v>1</v>
      </c>
      <c r="K906" s="81">
        <f t="shared" si="69"/>
        <v>18.074193548387097</v>
      </c>
      <c r="L906" s="142">
        <v>3.7</v>
      </c>
      <c r="M906" s="140"/>
      <c r="N906" s="141">
        <f t="shared" si="70"/>
        <v>1</v>
      </c>
      <c r="O906" s="141"/>
      <c r="P906" s="141"/>
      <c r="Q906" s="81">
        <f t="shared" si="71"/>
        <v>16.3</v>
      </c>
    </row>
    <row r="907" spans="5:17" s="16" customFormat="1" ht="13" hidden="1" x14ac:dyDescent="0.3">
      <c r="E907" s="138">
        <v>36537</v>
      </c>
      <c r="F907" s="16">
        <v>12</v>
      </c>
      <c r="G907" s="16">
        <v>2000</v>
      </c>
      <c r="H907" s="139">
        <f t="shared" si="72"/>
        <v>0</v>
      </c>
      <c r="I907" s="140">
        <v>1.8806451612903228</v>
      </c>
      <c r="J907" s="141">
        <f t="shared" si="68"/>
        <v>1</v>
      </c>
      <c r="K907" s="81">
        <f t="shared" si="69"/>
        <v>18.119354838709675</v>
      </c>
      <c r="L907" s="142">
        <v>2.1</v>
      </c>
      <c r="M907" s="140"/>
      <c r="N907" s="141">
        <f t="shared" si="70"/>
        <v>1</v>
      </c>
      <c r="O907" s="141"/>
      <c r="P907" s="141"/>
      <c r="Q907" s="81">
        <f t="shared" si="71"/>
        <v>17.899999999999999</v>
      </c>
    </row>
    <row r="908" spans="5:17" s="16" customFormat="1" ht="13" hidden="1" x14ac:dyDescent="0.3">
      <c r="E908" s="138">
        <v>36538</v>
      </c>
      <c r="F908" s="16">
        <v>13</v>
      </c>
      <c r="G908" s="16">
        <v>2000</v>
      </c>
      <c r="H908" s="139">
        <f t="shared" si="72"/>
        <v>0</v>
      </c>
      <c r="I908" s="140">
        <v>1.8354838709677421</v>
      </c>
      <c r="J908" s="141">
        <f t="shared" si="68"/>
        <v>1</v>
      </c>
      <c r="K908" s="81">
        <f t="shared" si="69"/>
        <v>18.164516129032258</v>
      </c>
      <c r="L908" s="142">
        <v>-0.5</v>
      </c>
      <c r="M908" s="140"/>
      <c r="N908" s="141">
        <f t="shared" si="70"/>
        <v>1</v>
      </c>
      <c r="O908" s="141"/>
      <c r="P908" s="141"/>
      <c r="Q908" s="81">
        <f t="shared" si="71"/>
        <v>20.5</v>
      </c>
    </row>
    <row r="909" spans="5:17" s="16" customFormat="1" ht="13" hidden="1" x14ac:dyDescent="0.3">
      <c r="E909" s="138">
        <v>36539</v>
      </c>
      <c r="F909" s="16">
        <v>14</v>
      </c>
      <c r="G909" s="16">
        <v>2000</v>
      </c>
      <c r="H909" s="139">
        <f t="shared" si="72"/>
        <v>0</v>
      </c>
      <c r="I909" s="140">
        <v>1.7903225806451615</v>
      </c>
      <c r="J909" s="141">
        <f t="shared" si="68"/>
        <v>1</v>
      </c>
      <c r="K909" s="81">
        <f t="shared" si="69"/>
        <v>18.20967741935484</v>
      </c>
      <c r="L909" s="142">
        <v>-0.8</v>
      </c>
      <c r="M909" s="140"/>
      <c r="N909" s="141">
        <f t="shared" si="70"/>
        <v>1</v>
      </c>
      <c r="O909" s="141"/>
      <c r="P909" s="141"/>
      <c r="Q909" s="81">
        <f t="shared" si="71"/>
        <v>20.8</v>
      </c>
    </row>
    <row r="910" spans="5:17" s="16" customFormat="1" ht="13" hidden="1" x14ac:dyDescent="0.3">
      <c r="E910" s="138">
        <v>36540</v>
      </c>
      <c r="F910" s="16">
        <v>15</v>
      </c>
      <c r="G910" s="16">
        <v>2000</v>
      </c>
      <c r="H910" s="139">
        <f t="shared" si="72"/>
        <v>0</v>
      </c>
      <c r="I910" s="140">
        <v>1.7451612903225808</v>
      </c>
      <c r="J910" s="141">
        <f t="shared" si="68"/>
        <v>1</v>
      </c>
      <c r="K910" s="81">
        <f t="shared" si="69"/>
        <v>18.254838709677419</v>
      </c>
      <c r="L910" s="142">
        <v>-0.9</v>
      </c>
      <c r="M910" s="140"/>
      <c r="N910" s="141">
        <f t="shared" si="70"/>
        <v>1</v>
      </c>
      <c r="O910" s="141"/>
      <c r="P910" s="141"/>
      <c r="Q910" s="81">
        <f t="shared" si="71"/>
        <v>20.9</v>
      </c>
    </row>
    <row r="911" spans="5:17" s="16" customFormat="1" ht="13" hidden="1" x14ac:dyDescent="0.3">
      <c r="E911" s="138">
        <v>36541</v>
      </c>
      <c r="F911" s="16">
        <v>16</v>
      </c>
      <c r="G911" s="16">
        <v>2000</v>
      </c>
      <c r="H911" s="139">
        <f t="shared" si="72"/>
        <v>0</v>
      </c>
      <c r="I911" s="140">
        <v>1.7</v>
      </c>
      <c r="J911" s="141">
        <f t="shared" si="68"/>
        <v>1</v>
      </c>
      <c r="K911" s="81">
        <f t="shared" si="69"/>
        <v>18.3</v>
      </c>
      <c r="L911" s="142">
        <v>-0.6</v>
      </c>
      <c r="M911" s="140"/>
      <c r="N911" s="141">
        <f t="shared" si="70"/>
        <v>1</v>
      </c>
      <c r="O911" s="141"/>
      <c r="P911" s="141"/>
      <c r="Q911" s="81">
        <f t="shared" si="71"/>
        <v>20.6</v>
      </c>
    </row>
    <row r="912" spans="5:17" s="16" customFormat="1" ht="13" hidden="1" x14ac:dyDescent="0.3">
      <c r="E912" s="138">
        <v>36542</v>
      </c>
      <c r="F912" s="16">
        <v>17</v>
      </c>
      <c r="G912" s="16">
        <v>2000</v>
      </c>
      <c r="H912" s="139">
        <f t="shared" si="72"/>
        <v>0</v>
      </c>
      <c r="I912" s="140">
        <v>1.7428571428571429</v>
      </c>
      <c r="J912" s="141">
        <f t="shared" si="68"/>
        <v>1</v>
      </c>
      <c r="K912" s="81">
        <f t="shared" si="69"/>
        <v>18.257142857142856</v>
      </c>
      <c r="L912" s="142">
        <v>-0.9</v>
      </c>
      <c r="M912" s="140"/>
      <c r="N912" s="141">
        <f t="shared" si="70"/>
        <v>1</v>
      </c>
      <c r="O912" s="141"/>
      <c r="P912" s="141"/>
      <c r="Q912" s="81">
        <f t="shared" si="71"/>
        <v>20.9</v>
      </c>
    </row>
    <row r="913" spans="5:17" s="16" customFormat="1" ht="13" hidden="1" x14ac:dyDescent="0.3">
      <c r="E913" s="138">
        <v>36543</v>
      </c>
      <c r="F913" s="16">
        <v>18</v>
      </c>
      <c r="G913" s="16">
        <v>2000</v>
      </c>
      <c r="H913" s="139">
        <f t="shared" si="72"/>
        <v>0</v>
      </c>
      <c r="I913" s="140">
        <v>1.7857142857142856</v>
      </c>
      <c r="J913" s="141">
        <f t="shared" si="68"/>
        <v>1</v>
      </c>
      <c r="K913" s="81">
        <f t="shared" si="69"/>
        <v>18.214285714285715</v>
      </c>
      <c r="L913" s="142">
        <v>1.3</v>
      </c>
      <c r="M913" s="140"/>
      <c r="N913" s="141">
        <f t="shared" si="70"/>
        <v>1</v>
      </c>
      <c r="O913" s="141"/>
      <c r="P913" s="141"/>
      <c r="Q913" s="81">
        <f t="shared" si="71"/>
        <v>18.7</v>
      </c>
    </row>
    <row r="914" spans="5:17" s="16" customFormat="1" ht="13" hidden="1" x14ac:dyDescent="0.3">
      <c r="E914" s="138">
        <v>36544</v>
      </c>
      <c r="F914" s="16">
        <v>19</v>
      </c>
      <c r="G914" s="16">
        <v>2000</v>
      </c>
      <c r="H914" s="139">
        <f t="shared" si="72"/>
        <v>0</v>
      </c>
      <c r="I914" s="140">
        <v>1.8285714285714285</v>
      </c>
      <c r="J914" s="141">
        <f t="shared" si="68"/>
        <v>1</v>
      </c>
      <c r="K914" s="81">
        <f t="shared" si="69"/>
        <v>18.171428571428571</v>
      </c>
      <c r="L914" s="142">
        <v>2.2999999999999998</v>
      </c>
      <c r="M914" s="140"/>
      <c r="N914" s="141">
        <f t="shared" si="70"/>
        <v>1</v>
      </c>
      <c r="O914" s="141"/>
      <c r="P914" s="141"/>
      <c r="Q914" s="81">
        <f t="shared" si="71"/>
        <v>17.7</v>
      </c>
    </row>
    <row r="915" spans="5:17" s="16" customFormat="1" ht="13" hidden="1" x14ac:dyDescent="0.3">
      <c r="E915" s="138">
        <v>36545</v>
      </c>
      <c r="F915" s="16">
        <v>20</v>
      </c>
      <c r="G915" s="16">
        <v>2000</v>
      </c>
      <c r="H915" s="139">
        <f t="shared" si="72"/>
        <v>0</v>
      </c>
      <c r="I915" s="140">
        <v>1.8714285714285714</v>
      </c>
      <c r="J915" s="141">
        <f t="shared" si="68"/>
        <v>1</v>
      </c>
      <c r="K915" s="81">
        <f t="shared" si="69"/>
        <v>18.12857142857143</v>
      </c>
      <c r="L915" s="142">
        <v>-0.7</v>
      </c>
      <c r="M915" s="140"/>
      <c r="N915" s="141">
        <f t="shared" si="70"/>
        <v>1</v>
      </c>
      <c r="O915" s="141"/>
      <c r="P915" s="141"/>
      <c r="Q915" s="81">
        <f t="shared" si="71"/>
        <v>20.7</v>
      </c>
    </row>
    <row r="916" spans="5:17" s="16" customFormat="1" ht="13" hidden="1" x14ac:dyDescent="0.3">
      <c r="E916" s="138">
        <v>36546</v>
      </c>
      <c r="F916" s="16">
        <v>21</v>
      </c>
      <c r="G916" s="16">
        <v>2000</v>
      </c>
      <c r="H916" s="139">
        <f t="shared" si="72"/>
        <v>0</v>
      </c>
      <c r="I916" s="140">
        <v>1.9142857142857141</v>
      </c>
      <c r="J916" s="141">
        <f t="shared" si="68"/>
        <v>1</v>
      </c>
      <c r="K916" s="81">
        <f t="shared" si="69"/>
        <v>18.085714285714285</v>
      </c>
      <c r="L916" s="142">
        <v>0.2</v>
      </c>
      <c r="M916" s="140"/>
      <c r="N916" s="141">
        <f t="shared" si="70"/>
        <v>1</v>
      </c>
      <c r="O916" s="141"/>
      <c r="P916" s="141"/>
      <c r="Q916" s="81">
        <f t="shared" si="71"/>
        <v>19.8</v>
      </c>
    </row>
    <row r="917" spans="5:17" s="16" customFormat="1" ht="13" hidden="1" x14ac:dyDescent="0.3">
      <c r="E917" s="138">
        <v>36547</v>
      </c>
      <c r="F917" s="16">
        <v>22</v>
      </c>
      <c r="G917" s="16">
        <v>2000</v>
      </c>
      <c r="H917" s="139">
        <f t="shared" si="72"/>
        <v>0</v>
      </c>
      <c r="I917" s="140">
        <v>1.9571428571428571</v>
      </c>
      <c r="J917" s="141">
        <f t="shared" si="68"/>
        <v>1</v>
      </c>
      <c r="K917" s="81">
        <f t="shared" si="69"/>
        <v>18.042857142857144</v>
      </c>
      <c r="L917" s="142">
        <v>-0.6</v>
      </c>
      <c r="M917" s="140"/>
      <c r="N917" s="141">
        <f t="shared" si="70"/>
        <v>1</v>
      </c>
      <c r="O917" s="141"/>
      <c r="P917" s="141"/>
      <c r="Q917" s="81">
        <f t="shared" si="71"/>
        <v>20.6</v>
      </c>
    </row>
    <row r="918" spans="5:17" s="16" customFormat="1" ht="13" hidden="1" x14ac:dyDescent="0.3">
      <c r="E918" s="138">
        <v>36548</v>
      </c>
      <c r="F918" s="16">
        <v>23</v>
      </c>
      <c r="G918" s="16">
        <v>2000</v>
      </c>
      <c r="H918" s="139">
        <f t="shared" si="72"/>
        <v>0</v>
      </c>
      <c r="I918" s="140">
        <v>2</v>
      </c>
      <c r="J918" s="141">
        <f t="shared" si="68"/>
        <v>1</v>
      </c>
      <c r="K918" s="81">
        <f t="shared" si="69"/>
        <v>18</v>
      </c>
      <c r="L918" s="142">
        <v>0.4</v>
      </c>
      <c r="M918" s="140"/>
      <c r="N918" s="141">
        <f t="shared" si="70"/>
        <v>1</v>
      </c>
      <c r="O918" s="141"/>
      <c r="P918" s="141"/>
      <c r="Q918" s="81">
        <f t="shared" si="71"/>
        <v>19.600000000000001</v>
      </c>
    </row>
    <row r="919" spans="5:17" s="16" customFormat="1" ht="13" hidden="1" x14ac:dyDescent="0.3">
      <c r="E919" s="138">
        <v>36549</v>
      </c>
      <c r="F919" s="16">
        <v>24</v>
      </c>
      <c r="G919" s="16">
        <v>2000</v>
      </c>
      <c r="H919" s="139">
        <f t="shared" si="72"/>
        <v>0</v>
      </c>
      <c r="I919" s="140">
        <v>2.0428571428571427</v>
      </c>
      <c r="J919" s="141">
        <f t="shared" si="68"/>
        <v>1</v>
      </c>
      <c r="K919" s="81">
        <f t="shared" si="69"/>
        <v>17.957142857142856</v>
      </c>
      <c r="L919" s="142">
        <v>-2.2999999999999998</v>
      </c>
      <c r="M919" s="140"/>
      <c r="N919" s="141">
        <f t="shared" si="70"/>
        <v>1</v>
      </c>
      <c r="O919" s="141"/>
      <c r="P919" s="141"/>
      <c r="Q919" s="81">
        <f t="shared" si="71"/>
        <v>22.3</v>
      </c>
    </row>
    <row r="920" spans="5:17" s="16" customFormat="1" ht="13" hidden="1" x14ac:dyDescent="0.3">
      <c r="E920" s="138">
        <v>36550</v>
      </c>
      <c r="F920" s="16">
        <v>25</v>
      </c>
      <c r="G920" s="16">
        <v>2000</v>
      </c>
      <c r="H920" s="139">
        <f t="shared" si="72"/>
        <v>0</v>
      </c>
      <c r="I920" s="140">
        <v>2.0857142857142854</v>
      </c>
      <c r="J920" s="141">
        <f t="shared" si="68"/>
        <v>1</v>
      </c>
      <c r="K920" s="81">
        <f t="shared" si="69"/>
        <v>17.914285714285715</v>
      </c>
      <c r="L920" s="142">
        <v>-5.5</v>
      </c>
      <c r="M920" s="140"/>
      <c r="N920" s="141">
        <f t="shared" si="70"/>
        <v>1</v>
      </c>
      <c r="O920" s="141"/>
      <c r="P920" s="141"/>
      <c r="Q920" s="81">
        <f t="shared" si="71"/>
        <v>25.5</v>
      </c>
    </row>
    <row r="921" spans="5:17" s="16" customFormat="1" ht="13" hidden="1" x14ac:dyDescent="0.3">
      <c r="E921" s="138">
        <v>36551</v>
      </c>
      <c r="F921" s="16">
        <v>26</v>
      </c>
      <c r="G921" s="16">
        <v>2000</v>
      </c>
      <c r="H921" s="139">
        <f t="shared" si="72"/>
        <v>0</v>
      </c>
      <c r="I921" s="140">
        <v>2.1285714285714286</v>
      </c>
      <c r="J921" s="141">
        <f t="shared" si="68"/>
        <v>1</v>
      </c>
      <c r="K921" s="81">
        <f t="shared" si="69"/>
        <v>17.87142857142857</v>
      </c>
      <c r="L921" s="142">
        <v>-6</v>
      </c>
      <c r="M921" s="140"/>
      <c r="N921" s="141">
        <f t="shared" si="70"/>
        <v>1</v>
      </c>
      <c r="O921" s="141"/>
      <c r="P921" s="141"/>
      <c r="Q921" s="81">
        <f t="shared" si="71"/>
        <v>26</v>
      </c>
    </row>
    <row r="922" spans="5:17" s="16" customFormat="1" ht="13" hidden="1" x14ac:dyDescent="0.3">
      <c r="E922" s="138">
        <v>36552</v>
      </c>
      <c r="F922" s="16">
        <v>27</v>
      </c>
      <c r="G922" s="16">
        <v>2000</v>
      </c>
      <c r="H922" s="139">
        <f t="shared" si="72"/>
        <v>0</v>
      </c>
      <c r="I922" s="140">
        <v>2.1714285714285717</v>
      </c>
      <c r="J922" s="141">
        <f t="shared" si="68"/>
        <v>1</v>
      </c>
      <c r="K922" s="81">
        <f t="shared" si="69"/>
        <v>17.828571428571429</v>
      </c>
      <c r="L922" s="142">
        <v>-5.3</v>
      </c>
      <c r="M922" s="140"/>
      <c r="N922" s="141">
        <f t="shared" si="70"/>
        <v>1</v>
      </c>
      <c r="O922" s="141"/>
      <c r="P922" s="141"/>
      <c r="Q922" s="81">
        <f t="shared" si="71"/>
        <v>25.3</v>
      </c>
    </row>
    <row r="923" spans="5:17" s="16" customFormat="1" ht="13" hidden="1" x14ac:dyDescent="0.3">
      <c r="E923" s="138">
        <v>36553</v>
      </c>
      <c r="F923" s="16">
        <v>28</v>
      </c>
      <c r="G923" s="16">
        <v>2000</v>
      </c>
      <c r="H923" s="139">
        <f t="shared" si="72"/>
        <v>0</v>
      </c>
      <c r="I923" s="140">
        <v>2.2142857142857144</v>
      </c>
      <c r="J923" s="141">
        <f t="shared" si="68"/>
        <v>1</v>
      </c>
      <c r="K923" s="81">
        <f t="shared" si="69"/>
        <v>17.785714285714285</v>
      </c>
      <c r="L923" s="142">
        <v>-4</v>
      </c>
      <c r="M923" s="140"/>
      <c r="N923" s="141">
        <f t="shared" si="70"/>
        <v>1</v>
      </c>
      <c r="O923" s="141"/>
      <c r="P923" s="141"/>
      <c r="Q923" s="81">
        <f t="shared" si="71"/>
        <v>24</v>
      </c>
    </row>
    <row r="924" spans="5:17" s="16" customFormat="1" ht="13" hidden="1" x14ac:dyDescent="0.3">
      <c r="E924" s="138">
        <v>36554</v>
      </c>
      <c r="F924" s="16">
        <v>29</v>
      </c>
      <c r="G924" s="16">
        <v>2000</v>
      </c>
      <c r="H924" s="139">
        <f t="shared" si="72"/>
        <v>0</v>
      </c>
      <c r="I924" s="140">
        <v>2.2571428571428571</v>
      </c>
      <c r="J924" s="141">
        <f t="shared" si="68"/>
        <v>1</v>
      </c>
      <c r="K924" s="81">
        <f t="shared" si="69"/>
        <v>17.742857142857144</v>
      </c>
      <c r="L924" s="142">
        <v>2</v>
      </c>
      <c r="M924" s="140"/>
      <c r="N924" s="141">
        <f t="shared" si="70"/>
        <v>1</v>
      </c>
      <c r="O924" s="141"/>
      <c r="P924" s="141"/>
      <c r="Q924" s="81">
        <f t="shared" si="71"/>
        <v>18</v>
      </c>
    </row>
    <row r="925" spans="5:17" s="16" customFormat="1" ht="13" hidden="1" x14ac:dyDescent="0.3">
      <c r="E925" s="138">
        <v>36555</v>
      </c>
      <c r="F925" s="16">
        <v>30</v>
      </c>
      <c r="G925" s="16">
        <v>2000</v>
      </c>
      <c r="H925" s="139">
        <f t="shared" si="72"/>
        <v>0</v>
      </c>
      <c r="I925" s="140">
        <v>2.2999999999999998</v>
      </c>
      <c r="J925" s="141">
        <f t="shared" si="68"/>
        <v>1</v>
      </c>
      <c r="K925" s="81">
        <f t="shared" si="69"/>
        <v>17.7</v>
      </c>
      <c r="L925" s="142">
        <v>7.4</v>
      </c>
      <c r="M925" s="140"/>
      <c r="N925" s="141">
        <f t="shared" si="70"/>
        <v>1</v>
      </c>
      <c r="O925" s="141"/>
      <c r="P925" s="141"/>
      <c r="Q925" s="81">
        <f t="shared" si="71"/>
        <v>12.6</v>
      </c>
    </row>
    <row r="926" spans="5:17" s="16" customFormat="1" ht="13" hidden="1" x14ac:dyDescent="0.3">
      <c r="E926" s="138">
        <v>36556</v>
      </c>
      <c r="F926" s="16">
        <v>31</v>
      </c>
      <c r="G926" s="16">
        <v>2000</v>
      </c>
      <c r="H926" s="139">
        <f t="shared" si="72"/>
        <v>0</v>
      </c>
      <c r="I926" s="140">
        <v>2.3428571428571425</v>
      </c>
      <c r="J926" s="141">
        <f t="shared" si="68"/>
        <v>1</v>
      </c>
      <c r="K926" s="81">
        <f t="shared" si="69"/>
        <v>17.657142857142858</v>
      </c>
      <c r="L926" s="142">
        <v>4.5</v>
      </c>
      <c r="M926" s="140"/>
      <c r="N926" s="141">
        <f t="shared" si="70"/>
        <v>1</v>
      </c>
      <c r="O926" s="141"/>
      <c r="P926" s="141"/>
      <c r="Q926" s="81">
        <f t="shared" si="71"/>
        <v>15.5</v>
      </c>
    </row>
    <row r="927" spans="5:17" s="16" customFormat="1" ht="13" hidden="1" x14ac:dyDescent="0.3">
      <c r="E927" s="138">
        <v>36557</v>
      </c>
      <c r="F927" s="16">
        <v>32</v>
      </c>
      <c r="G927" s="16">
        <v>2000</v>
      </c>
      <c r="H927" s="139">
        <f t="shared" si="72"/>
        <v>0</v>
      </c>
      <c r="I927" s="140">
        <v>2.3857142857142857</v>
      </c>
      <c r="J927" s="141">
        <f t="shared" si="68"/>
        <v>1</v>
      </c>
      <c r="K927" s="81">
        <f t="shared" si="69"/>
        <v>17.614285714285714</v>
      </c>
      <c r="L927" s="142">
        <v>2.4</v>
      </c>
      <c r="M927" s="140"/>
      <c r="N927" s="141">
        <f t="shared" si="70"/>
        <v>1</v>
      </c>
      <c r="O927" s="141"/>
      <c r="P927" s="141"/>
      <c r="Q927" s="81">
        <f t="shared" si="71"/>
        <v>17.600000000000001</v>
      </c>
    </row>
    <row r="928" spans="5:17" s="16" customFormat="1" ht="13" hidden="1" x14ac:dyDescent="0.3">
      <c r="E928" s="138">
        <v>36558</v>
      </c>
      <c r="F928" s="16">
        <v>33</v>
      </c>
      <c r="G928" s="16">
        <v>2000</v>
      </c>
      <c r="H928" s="139">
        <f t="shared" si="72"/>
        <v>0</v>
      </c>
      <c r="I928" s="140">
        <v>2.4285714285714288</v>
      </c>
      <c r="J928" s="141">
        <f t="shared" si="68"/>
        <v>1</v>
      </c>
      <c r="K928" s="81">
        <f t="shared" si="69"/>
        <v>17.571428571428569</v>
      </c>
      <c r="L928" s="142">
        <v>6.4</v>
      </c>
      <c r="M928" s="140"/>
      <c r="N928" s="141">
        <f t="shared" si="70"/>
        <v>1</v>
      </c>
      <c r="O928" s="141"/>
      <c r="P928" s="141"/>
      <c r="Q928" s="81">
        <f t="shared" si="71"/>
        <v>13.6</v>
      </c>
    </row>
    <row r="929" spans="5:17" s="16" customFormat="1" ht="13" hidden="1" x14ac:dyDescent="0.3">
      <c r="E929" s="138">
        <v>36559</v>
      </c>
      <c r="F929" s="16">
        <v>34</v>
      </c>
      <c r="G929" s="16">
        <v>2000</v>
      </c>
      <c r="H929" s="139">
        <f t="shared" si="72"/>
        <v>0</v>
      </c>
      <c r="I929" s="140">
        <v>2.4714285714285715</v>
      </c>
      <c r="J929" s="141">
        <f t="shared" si="68"/>
        <v>1</v>
      </c>
      <c r="K929" s="81">
        <f t="shared" si="69"/>
        <v>17.528571428571428</v>
      </c>
      <c r="L929" s="142">
        <v>4</v>
      </c>
      <c r="M929" s="140"/>
      <c r="N929" s="141">
        <f t="shared" si="70"/>
        <v>1</v>
      </c>
      <c r="O929" s="141"/>
      <c r="P929" s="141"/>
      <c r="Q929" s="81">
        <f t="shared" si="71"/>
        <v>16</v>
      </c>
    </row>
    <row r="930" spans="5:17" s="16" customFormat="1" ht="13" hidden="1" x14ac:dyDescent="0.3">
      <c r="E930" s="138">
        <v>36560</v>
      </c>
      <c r="F930" s="16">
        <v>35</v>
      </c>
      <c r="G930" s="16">
        <v>2000</v>
      </c>
      <c r="H930" s="139">
        <f t="shared" si="72"/>
        <v>0</v>
      </c>
      <c r="I930" s="140">
        <v>2.5142857142857142</v>
      </c>
      <c r="J930" s="141">
        <f t="shared" si="68"/>
        <v>1</v>
      </c>
      <c r="K930" s="81">
        <f t="shared" si="69"/>
        <v>17.485714285714288</v>
      </c>
      <c r="L930" s="142">
        <v>1.6</v>
      </c>
      <c r="M930" s="140"/>
      <c r="N930" s="141">
        <f t="shared" si="70"/>
        <v>1</v>
      </c>
      <c r="O930" s="141"/>
      <c r="P930" s="141"/>
      <c r="Q930" s="81">
        <f t="shared" si="71"/>
        <v>18.399999999999999</v>
      </c>
    </row>
    <row r="931" spans="5:17" s="16" customFormat="1" ht="13" hidden="1" x14ac:dyDescent="0.3">
      <c r="E931" s="138">
        <v>36561</v>
      </c>
      <c r="F931" s="16">
        <v>36</v>
      </c>
      <c r="G931" s="16">
        <v>2000</v>
      </c>
      <c r="H931" s="139">
        <f t="shared" si="72"/>
        <v>0</v>
      </c>
      <c r="I931" s="140">
        <v>2.5571428571428569</v>
      </c>
      <c r="J931" s="141">
        <f t="shared" si="68"/>
        <v>1</v>
      </c>
      <c r="K931" s="81">
        <f t="shared" si="69"/>
        <v>17.442857142857143</v>
      </c>
      <c r="L931" s="142">
        <v>2.4</v>
      </c>
      <c r="M931" s="140"/>
      <c r="N931" s="141">
        <f t="shared" si="70"/>
        <v>1</v>
      </c>
      <c r="O931" s="141"/>
      <c r="P931" s="141"/>
      <c r="Q931" s="81">
        <f t="shared" si="71"/>
        <v>17.600000000000001</v>
      </c>
    </row>
    <row r="932" spans="5:17" s="16" customFormat="1" ht="13" hidden="1" x14ac:dyDescent="0.3">
      <c r="E932" s="138">
        <v>36562</v>
      </c>
      <c r="F932" s="16">
        <v>37</v>
      </c>
      <c r="G932" s="16">
        <v>2000</v>
      </c>
      <c r="H932" s="139">
        <f t="shared" si="72"/>
        <v>0</v>
      </c>
      <c r="I932" s="140">
        <v>2.6</v>
      </c>
      <c r="J932" s="141">
        <f t="shared" si="68"/>
        <v>1</v>
      </c>
      <c r="K932" s="81">
        <f t="shared" si="69"/>
        <v>17.399999999999999</v>
      </c>
      <c r="L932" s="142">
        <v>4.0999999999999996</v>
      </c>
      <c r="M932" s="140"/>
      <c r="N932" s="141">
        <f t="shared" si="70"/>
        <v>1</v>
      </c>
      <c r="O932" s="141"/>
      <c r="P932" s="141"/>
      <c r="Q932" s="81">
        <f t="shared" si="71"/>
        <v>15.9</v>
      </c>
    </row>
    <row r="933" spans="5:17" s="16" customFormat="1" ht="13" hidden="1" x14ac:dyDescent="0.3">
      <c r="E933" s="138">
        <v>36563</v>
      </c>
      <c r="F933" s="16">
        <v>38</v>
      </c>
      <c r="G933" s="16">
        <v>2000</v>
      </c>
      <c r="H933" s="139">
        <f t="shared" si="72"/>
        <v>0</v>
      </c>
      <c r="I933" s="140">
        <v>2.6428571428571428</v>
      </c>
      <c r="J933" s="141">
        <f t="shared" si="68"/>
        <v>1</v>
      </c>
      <c r="K933" s="81">
        <f t="shared" si="69"/>
        <v>17.357142857142858</v>
      </c>
      <c r="L933" s="142">
        <v>7.7</v>
      </c>
      <c r="M933" s="140"/>
      <c r="N933" s="141">
        <f t="shared" si="70"/>
        <v>1</v>
      </c>
      <c r="O933" s="141"/>
      <c r="P933" s="141"/>
      <c r="Q933" s="81">
        <f t="shared" si="71"/>
        <v>12.3</v>
      </c>
    </row>
    <row r="934" spans="5:17" s="16" customFormat="1" ht="13" hidden="1" x14ac:dyDescent="0.3">
      <c r="E934" s="138">
        <v>36564</v>
      </c>
      <c r="F934" s="16">
        <v>39</v>
      </c>
      <c r="G934" s="16">
        <v>2000</v>
      </c>
      <c r="H934" s="139">
        <f t="shared" si="72"/>
        <v>0</v>
      </c>
      <c r="I934" s="140">
        <v>2.6857142857142859</v>
      </c>
      <c r="J934" s="141">
        <f t="shared" ref="J934:J997" si="73">IF(I934&lt;=$E$117,1,0)</f>
        <v>1</v>
      </c>
      <c r="K934" s="81">
        <f t="shared" ref="K934:K997" si="74">J934*($E$116-I934)</f>
        <v>17.314285714285713</v>
      </c>
      <c r="L934" s="142">
        <v>8.1999999999999993</v>
      </c>
      <c r="M934" s="140"/>
      <c r="N934" s="141">
        <f t="shared" ref="N934:N997" si="75">IF(L934&lt;=$E$117,1,0)</f>
        <v>1</v>
      </c>
      <c r="O934" s="141"/>
      <c r="P934" s="141"/>
      <c r="Q934" s="81">
        <f t="shared" ref="Q934:Q997" si="76">N934*($E$116-L934)</f>
        <v>11.8</v>
      </c>
    </row>
    <row r="935" spans="5:17" s="16" customFormat="1" ht="13" hidden="1" x14ac:dyDescent="0.3">
      <c r="E935" s="138">
        <v>36565</v>
      </c>
      <c r="F935" s="16">
        <v>40</v>
      </c>
      <c r="G935" s="16">
        <v>2000</v>
      </c>
      <c r="H935" s="139">
        <f t="shared" si="72"/>
        <v>0</v>
      </c>
      <c r="I935" s="140">
        <v>2.7285714285714286</v>
      </c>
      <c r="J935" s="141">
        <f t="shared" si="73"/>
        <v>1</v>
      </c>
      <c r="K935" s="81">
        <f t="shared" si="74"/>
        <v>17.271428571428572</v>
      </c>
      <c r="L935" s="142">
        <v>5.9</v>
      </c>
      <c r="M935" s="140"/>
      <c r="N935" s="141">
        <f t="shared" si="75"/>
        <v>1</v>
      </c>
      <c r="O935" s="141"/>
      <c r="P935" s="141"/>
      <c r="Q935" s="81">
        <f t="shared" si="76"/>
        <v>14.1</v>
      </c>
    </row>
    <row r="936" spans="5:17" s="16" customFormat="1" ht="13" hidden="1" x14ac:dyDescent="0.3">
      <c r="E936" s="138">
        <v>36566</v>
      </c>
      <c r="F936" s="16">
        <v>41</v>
      </c>
      <c r="G936" s="16">
        <v>2000</v>
      </c>
      <c r="H936" s="139">
        <f t="shared" si="72"/>
        <v>0</v>
      </c>
      <c r="I936" s="140">
        <v>2.7714285714285714</v>
      </c>
      <c r="J936" s="141">
        <f t="shared" si="73"/>
        <v>1</v>
      </c>
      <c r="K936" s="81">
        <f t="shared" si="74"/>
        <v>17.228571428571428</v>
      </c>
      <c r="L936" s="142">
        <v>3.6</v>
      </c>
      <c r="M936" s="140"/>
      <c r="N936" s="141">
        <f t="shared" si="75"/>
        <v>1</v>
      </c>
      <c r="O936" s="141"/>
      <c r="P936" s="141"/>
      <c r="Q936" s="81">
        <f t="shared" si="76"/>
        <v>16.399999999999999</v>
      </c>
    </row>
    <row r="937" spans="5:17" s="16" customFormat="1" ht="13" hidden="1" x14ac:dyDescent="0.3">
      <c r="E937" s="138">
        <v>36567</v>
      </c>
      <c r="F937" s="16">
        <v>42</v>
      </c>
      <c r="G937" s="16">
        <v>2000</v>
      </c>
      <c r="H937" s="139">
        <f t="shared" si="72"/>
        <v>0</v>
      </c>
      <c r="I937" s="140">
        <v>2.8142857142857141</v>
      </c>
      <c r="J937" s="141">
        <f t="shared" si="73"/>
        <v>1</v>
      </c>
      <c r="K937" s="81">
        <f t="shared" si="74"/>
        <v>17.185714285714287</v>
      </c>
      <c r="L937" s="142">
        <v>5.3</v>
      </c>
      <c r="M937" s="140"/>
      <c r="N937" s="141">
        <f t="shared" si="75"/>
        <v>1</v>
      </c>
      <c r="O937" s="141"/>
      <c r="P937" s="141"/>
      <c r="Q937" s="81">
        <f t="shared" si="76"/>
        <v>14.7</v>
      </c>
    </row>
    <row r="938" spans="5:17" s="16" customFormat="1" ht="13" hidden="1" x14ac:dyDescent="0.3">
      <c r="E938" s="138">
        <v>36568</v>
      </c>
      <c r="F938" s="16">
        <v>43</v>
      </c>
      <c r="G938" s="16">
        <v>2000</v>
      </c>
      <c r="H938" s="139">
        <f t="shared" si="72"/>
        <v>0</v>
      </c>
      <c r="I938" s="140">
        <v>2.8571428571428572</v>
      </c>
      <c r="J938" s="141">
        <f t="shared" si="73"/>
        <v>1</v>
      </c>
      <c r="K938" s="81">
        <f t="shared" si="74"/>
        <v>17.142857142857142</v>
      </c>
      <c r="L938" s="142">
        <v>4</v>
      </c>
      <c r="M938" s="140"/>
      <c r="N938" s="141">
        <f t="shared" si="75"/>
        <v>1</v>
      </c>
      <c r="O938" s="141"/>
      <c r="P938" s="141"/>
      <c r="Q938" s="81">
        <f t="shared" si="76"/>
        <v>16</v>
      </c>
    </row>
    <row r="939" spans="5:17" s="16" customFormat="1" ht="13" hidden="1" x14ac:dyDescent="0.3">
      <c r="E939" s="138">
        <v>36569</v>
      </c>
      <c r="F939" s="16">
        <v>44</v>
      </c>
      <c r="G939" s="16">
        <v>2000</v>
      </c>
      <c r="H939" s="139">
        <f t="shared" si="72"/>
        <v>0</v>
      </c>
      <c r="I939" s="140">
        <v>2.9</v>
      </c>
      <c r="J939" s="141">
        <f t="shared" si="73"/>
        <v>1</v>
      </c>
      <c r="K939" s="81">
        <f t="shared" si="74"/>
        <v>17.100000000000001</v>
      </c>
      <c r="L939" s="142">
        <v>3.6</v>
      </c>
      <c r="M939" s="140"/>
      <c r="N939" s="141">
        <f t="shared" si="75"/>
        <v>1</v>
      </c>
      <c r="O939" s="141"/>
      <c r="P939" s="141"/>
      <c r="Q939" s="81">
        <f t="shared" si="76"/>
        <v>16.399999999999999</v>
      </c>
    </row>
    <row r="940" spans="5:17" s="16" customFormat="1" ht="13" hidden="1" x14ac:dyDescent="0.3">
      <c r="E940" s="138">
        <v>36570</v>
      </c>
      <c r="F940" s="16">
        <v>45</v>
      </c>
      <c r="G940" s="16">
        <v>2000</v>
      </c>
      <c r="H940" s="139">
        <f t="shared" si="72"/>
        <v>0</v>
      </c>
      <c r="I940" s="140">
        <v>3.0161290322580636</v>
      </c>
      <c r="J940" s="141">
        <f t="shared" si="73"/>
        <v>1</v>
      </c>
      <c r="K940" s="81">
        <f t="shared" si="74"/>
        <v>16.983870967741936</v>
      </c>
      <c r="L940" s="142">
        <v>3</v>
      </c>
      <c r="M940" s="140"/>
      <c r="N940" s="141">
        <f t="shared" si="75"/>
        <v>1</v>
      </c>
      <c r="O940" s="141"/>
      <c r="P940" s="141"/>
      <c r="Q940" s="81">
        <f t="shared" si="76"/>
        <v>17</v>
      </c>
    </row>
    <row r="941" spans="5:17" s="16" customFormat="1" ht="13" hidden="1" x14ac:dyDescent="0.3">
      <c r="E941" s="138">
        <v>36571</v>
      </c>
      <c r="F941" s="16">
        <v>46</v>
      </c>
      <c r="G941" s="16">
        <v>2000</v>
      </c>
      <c r="H941" s="139">
        <f t="shared" si="72"/>
        <v>0</v>
      </c>
      <c r="I941" s="140">
        <v>3.1322580645161282</v>
      </c>
      <c r="J941" s="141">
        <f t="shared" si="73"/>
        <v>1</v>
      </c>
      <c r="K941" s="81">
        <f t="shared" si="74"/>
        <v>16.86774193548387</v>
      </c>
      <c r="L941" s="142">
        <v>7.2</v>
      </c>
      <c r="M941" s="140"/>
      <c r="N941" s="141">
        <f t="shared" si="75"/>
        <v>1</v>
      </c>
      <c r="O941" s="141"/>
      <c r="P941" s="141"/>
      <c r="Q941" s="81">
        <f t="shared" si="76"/>
        <v>12.8</v>
      </c>
    </row>
    <row r="942" spans="5:17" s="16" customFormat="1" ht="13" hidden="1" x14ac:dyDescent="0.3">
      <c r="E942" s="138">
        <v>36572</v>
      </c>
      <c r="F942" s="16">
        <v>47</v>
      </c>
      <c r="G942" s="16">
        <v>2000</v>
      </c>
      <c r="H942" s="139">
        <f t="shared" si="72"/>
        <v>0</v>
      </c>
      <c r="I942" s="140">
        <v>3.2483870967741928</v>
      </c>
      <c r="J942" s="141">
        <f t="shared" si="73"/>
        <v>1</v>
      </c>
      <c r="K942" s="81">
        <f t="shared" si="74"/>
        <v>16.751612903225809</v>
      </c>
      <c r="L942" s="142">
        <v>4.9000000000000004</v>
      </c>
      <c r="M942" s="140"/>
      <c r="N942" s="141">
        <f t="shared" si="75"/>
        <v>1</v>
      </c>
      <c r="O942" s="141"/>
      <c r="P942" s="141"/>
      <c r="Q942" s="81">
        <f t="shared" si="76"/>
        <v>15.1</v>
      </c>
    </row>
    <row r="943" spans="5:17" s="16" customFormat="1" ht="13" hidden="1" x14ac:dyDescent="0.3">
      <c r="E943" s="138">
        <v>36573</v>
      </c>
      <c r="F943" s="16">
        <v>48</v>
      </c>
      <c r="G943" s="16">
        <v>2000</v>
      </c>
      <c r="H943" s="139">
        <f t="shared" si="72"/>
        <v>0</v>
      </c>
      <c r="I943" s="140">
        <v>3.3645161290322574</v>
      </c>
      <c r="J943" s="141">
        <f t="shared" si="73"/>
        <v>1</v>
      </c>
      <c r="K943" s="81">
        <f t="shared" si="74"/>
        <v>16.635483870967743</v>
      </c>
      <c r="L943" s="142">
        <v>1.5</v>
      </c>
      <c r="M943" s="140"/>
      <c r="N943" s="141">
        <f t="shared" si="75"/>
        <v>1</v>
      </c>
      <c r="O943" s="141"/>
      <c r="P943" s="141"/>
      <c r="Q943" s="81">
        <f t="shared" si="76"/>
        <v>18.5</v>
      </c>
    </row>
    <row r="944" spans="5:17" s="16" customFormat="1" ht="13" hidden="1" x14ac:dyDescent="0.3">
      <c r="E944" s="138">
        <v>36574</v>
      </c>
      <c r="F944" s="16">
        <v>49</v>
      </c>
      <c r="G944" s="16">
        <v>2000</v>
      </c>
      <c r="H944" s="139">
        <f t="shared" si="72"/>
        <v>0</v>
      </c>
      <c r="I944" s="140">
        <v>3.480645161290322</v>
      </c>
      <c r="J944" s="141">
        <f t="shared" si="73"/>
        <v>1</v>
      </c>
      <c r="K944" s="81">
        <f t="shared" si="74"/>
        <v>16.519354838709678</v>
      </c>
      <c r="L944" s="142">
        <v>2.9</v>
      </c>
      <c r="M944" s="140"/>
      <c r="N944" s="141">
        <f t="shared" si="75"/>
        <v>1</v>
      </c>
      <c r="O944" s="141"/>
      <c r="P944" s="141"/>
      <c r="Q944" s="81">
        <f t="shared" si="76"/>
        <v>17.100000000000001</v>
      </c>
    </row>
    <row r="945" spans="5:17" s="16" customFormat="1" ht="13" hidden="1" x14ac:dyDescent="0.3">
      <c r="E945" s="138">
        <v>36575</v>
      </c>
      <c r="F945" s="16">
        <v>50</v>
      </c>
      <c r="G945" s="16">
        <v>2000</v>
      </c>
      <c r="H945" s="139">
        <f t="shared" si="72"/>
        <v>0</v>
      </c>
      <c r="I945" s="140">
        <v>3.5967741935483866</v>
      </c>
      <c r="J945" s="141">
        <f t="shared" si="73"/>
        <v>1</v>
      </c>
      <c r="K945" s="81">
        <f t="shared" si="74"/>
        <v>16.403225806451612</v>
      </c>
      <c r="L945" s="142">
        <v>6</v>
      </c>
      <c r="M945" s="140"/>
      <c r="N945" s="141">
        <f t="shared" si="75"/>
        <v>1</v>
      </c>
      <c r="O945" s="141"/>
      <c r="P945" s="141"/>
      <c r="Q945" s="81">
        <f t="shared" si="76"/>
        <v>14</v>
      </c>
    </row>
    <row r="946" spans="5:17" s="16" customFormat="1" ht="13" hidden="1" x14ac:dyDescent="0.3">
      <c r="E946" s="138">
        <v>36576</v>
      </c>
      <c r="F946" s="16">
        <v>51</v>
      </c>
      <c r="G946" s="16">
        <v>2000</v>
      </c>
      <c r="H946" s="139">
        <f t="shared" si="72"/>
        <v>0</v>
      </c>
      <c r="I946" s="140">
        <v>3.7129032258064512</v>
      </c>
      <c r="J946" s="141">
        <f t="shared" si="73"/>
        <v>1</v>
      </c>
      <c r="K946" s="81">
        <f t="shared" si="74"/>
        <v>16.28709677419355</v>
      </c>
      <c r="L946" s="142">
        <v>2</v>
      </c>
      <c r="M946" s="140"/>
      <c r="N946" s="141">
        <f t="shared" si="75"/>
        <v>1</v>
      </c>
      <c r="O946" s="141"/>
      <c r="P946" s="141"/>
      <c r="Q946" s="81">
        <f t="shared" si="76"/>
        <v>18</v>
      </c>
    </row>
    <row r="947" spans="5:17" s="16" customFormat="1" ht="13" hidden="1" x14ac:dyDescent="0.3">
      <c r="E947" s="138">
        <v>36577</v>
      </c>
      <c r="F947" s="16">
        <v>52</v>
      </c>
      <c r="G947" s="16">
        <v>2000</v>
      </c>
      <c r="H947" s="139">
        <f t="shared" si="72"/>
        <v>0</v>
      </c>
      <c r="I947" s="140">
        <v>3.8290322580645157</v>
      </c>
      <c r="J947" s="141">
        <f t="shared" si="73"/>
        <v>1</v>
      </c>
      <c r="K947" s="81">
        <f t="shared" si="74"/>
        <v>16.170967741935485</v>
      </c>
      <c r="L947" s="142">
        <v>0.9</v>
      </c>
      <c r="M947" s="140"/>
      <c r="N947" s="141">
        <f t="shared" si="75"/>
        <v>1</v>
      </c>
      <c r="O947" s="141"/>
      <c r="P947" s="141"/>
      <c r="Q947" s="81">
        <f t="shared" si="76"/>
        <v>19.100000000000001</v>
      </c>
    </row>
    <row r="948" spans="5:17" s="16" customFormat="1" ht="13" hidden="1" x14ac:dyDescent="0.3">
      <c r="E948" s="138">
        <v>36578</v>
      </c>
      <c r="F948" s="16">
        <v>53</v>
      </c>
      <c r="G948" s="16">
        <v>2000</v>
      </c>
      <c r="H948" s="139">
        <f t="shared" si="72"/>
        <v>0</v>
      </c>
      <c r="I948" s="140">
        <v>3.9451612903225803</v>
      </c>
      <c r="J948" s="141">
        <f t="shared" si="73"/>
        <v>1</v>
      </c>
      <c r="K948" s="81">
        <f t="shared" si="74"/>
        <v>16.054838709677419</v>
      </c>
      <c r="L948" s="142">
        <v>0.5</v>
      </c>
      <c r="M948" s="140"/>
      <c r="N948" s="141">
        <f t="shared" si="75"/>
        <v>1</v>
      </c>
      <c r="O948" s="141"/>
      <c r="P948" s="141"/>
      <c r="Q948" s="81">
        <f t="shared" si="76"/>
        <v>19.5</v>
      </c>
    </row>
    <row r="949" spans="5:17" s="16" customFormat="1" ht="13" hidden="1" x14ac:dyDescent="0.3">
      <c r="E949" s="138">
        <v>36579</v>
      </c>
      <c r="F949" s="16">
        <v>54</v>
      </c>
      <c r="G949" s="16">
        <v>2000</v>
      </c>
      <c r="H949" s="139">
        <f t="shared" si="72"/>
        <v>0</v>
      </c>
      <c r="I949" s="140">
        <v>4.0612903225806445</v>
      </c>
      <c r="J949" s="141">
        <f t="shared" si="73"/>
        <v>1</v>
      </c>
      <c r="K949" s="81">
        <f t="shared" si="74"/>
        <v>15.938709677419356</v>
      </c>
      <c r="L949" s="142">
        <v>0.7</v>
      </c>
      <c r="M949" s="140"/>
      <c r="N949" s="141">
        <f t="shared" si="75"/>
        <v>1</v>
      </c>
      <c r="O949" s="141"/>
      <c r="P949" s="141"/>
      <c r="Q949" s="81">
        <f t="shared" si="76"/>
        <v>19.3</v>
      </c>
    </row>
    <row r="950" spans="5:17" s="16" customFormat="1" ht="13" hidden="1" x14ac:dyDescent="0.3">
      <c r="E950" s="138">
        <v>36580</v>
      </c>
      <c r="F950" s="16">
        <v>55</v>
      </c>
      <c r="G950" s="16">
        <v>2000</v>
      </c>
      <c r="H950" s="139">
        <f t="shared" si="72"/>
        <v>0</v>
      </c>
      <c r="I950" s="140">
        <v>4.17741935483871</v>
      </c>
      <c r="J950" s="141">
        <f t="shared" si="73"/>
        <v>1</v>
      </c>
      <c r="K950" s="81">
        <f t="shared" si="74"/>
        <v>15.82258064516129</v>
      </c>
      <c r="L950" s="142">
        <v>2</v>
      </c>
      <c r="M950" s="140"/>
      <c r="N950" s="141">
        <f t="shared" si="75"/>
        <v>1</v>
      </c>
      <c r="O950" s="141"/>
      <c r="P950" s="141"/>
      <c r="Q950" s="81">
        <f t="shared" si="76"/>
        <v>18</v>
      </c>
    </row>
    <row r="951" spans="5:17" s="16" customFormat="1" ht="13" hidden="1" x14ac:dyDescent="0.3">
      <c r="E951" s="138">
        <v>36581</v>
      </c>
      <c r="F951" s="16">
        <v>56</v>
      </c>
      <c r="G951" s="16">
        <v>2000</v>
      </c>
      <c r="H951" s="139">
        <f t="shared" si="72"/>
        <v>0</v>
      </c>
      <c r="I951" s="140">
        <v>4.2935483870967737</v>
      </c>
      <c r="J951" s="141">
        <f t="shared" si="73"/>
        <v>1</v>
      </c>
      <c r="K951" s="81">
        <f t="shared" si="74"/>
        <v>15.706451612903226</v>
      </c>
      <c r="L951" s="142">
        <v>5.5</v>
      </c>
      <c r="M951" s="140"/>
      <c r="N951" s="141">
        <f t="shared" si="75"/>
        <v>1</v>
      </c>
      <c r="O951" s="141"/>
      <c r="P951" s="141"/>
      <c r="Q951" s="81">
        <f t="shared" si="76"/>
        <v>14.5</v>
      </c>
    </row>
    <row r="952" spans="5:17" s="16" customFormat="1" ht="13" hidden="1" x14ac:dyDescent="0.3">
      <c r="E952" s="138">
        <v>36582</v>
      </c>
      <c r="F952" s="16">
        <v>57</v>
      </c>
      <c r="G952" s="16">
        <v>2000</v>
      </c>
      <c r="H952" s="139">
        <f t="shared" si="72"/>
        <v>0</v>
      </c>
      <c r="I952" s="140">
        <v>4.4096774193548391</v>
      </c>
      <c r="J952" s="141">
        <f t="shared" si="73"/>
        <v>1</v>
      </c>
      <c r="K952" s="81">
        <f t="shared" si="74"/>
        <v>15.590322580645161</v>
      </c>
      <c r="L952" s="142">
        <v>5.5</v>
      </c>
      <c r="M952" s="140"/>
      <c r="N952" s="141">
        <f t="shared" si="75"/>
        <v>1</v>
      </c>
      <c r="O952" s="141"/>
      <c r="P952" s="141"/>
      <c r="Q952" s="81">
        <f t="shared" si="76"/>
        <v>14.5</v>
      </c>
    </row>
    <row r="953" spans="5:17" s="16" customFormat="1" ht="13" hidden="1" x14ac:dyDescent="0.3">
      <c r="E953" s="138">
        <v>36583</v>
      </c>
      <c r="F953" s="16">
        <v>58</v>
      </c>
      <c r="G953" s="16">
        <v>2000</v>
      </c>
      <c r="H953" s="139">
        <f t="shared" si="72"/>
        <v>0</v>
      </c>
      <c r="I953" s="140">
        <v>4.5258064516129028</v>
      </c>
      <c r="J953" s="141">
        <f t="shared" si="73"/>
        <v>1</v>
      </c>
      <c r="K953" s="81">
        <f t="shared" si="74"/>
        <v>15.474193548387097</v>
      </c>
      <c r="L953" s="142">
        <v>5.6</v>
      </c>
      <c r="M953" s="140"/>
      <c r="N953" s="141">
        <f t="shared" si="75"/>
        <v>1</v>
      </c>
      <c r="O953" s="141"/>
      <c r="P953" s="141"/>
      <c r="Q953" s="81">
        <f t="shared" si="76"/>
        <v>14.4</v>
      </c>
    </row>
    <row r="954" spans="5:17" s="16" customFormat="1" ht="13" hidden="1" x14ac:dyDescent="0.3">
      <c r="E954" s="138">
        <v>36584</v>
      </c>
      <c r="F954" s="16">
        <v>59</v>
      </c>
      <c r="G954" s="16">
        <v>2000</v>
      </c>
      <c r="H954" s="139">
        <f t="shared" si="72"/>
        <v>0</v>
      </c>
      <c r="I954" s="140">
        <v>4.6419354838709666</v>
      </c>
      <c r="J954" s="141">
        <f t="shared" si="73"/>
        <v>1</v>
      </c>
      <c r="K954" s="81">
        <f t="shared" si="74"/>
        <v>15.358064516129033</v>
      </c>
      <c r="L954" s="142">
        <v>9.9</v>
      </c>
      <c r="M954" s="140"/>
      <c r="N954" s="141">
        <f t="shared" si="75"/>
        <v>1</v>
      </c>
      <c r="O954" s="141"/>
      <c r="P954" s="141"/>
      <c r="Q954" s="81">
        <f t="shared" si="76"/>
        <v>10.1</v>
      </c>
    </row>
    <row r="955" spans="5:17" s="16" customFormat="1" ht="13" hidden="1" x14ac:dyDescent="0.3">
      <c r="E955" s="138">
        <v>36585</v>
      </c>
      <c r="F955" s="16">
        <v>60</v>
      </c>
      <c r="G955" s="16">
        <v>2000</v>
      </c>
      <c r="H955" s="139">
        <f t="shared" si="72"/>
        <v>0</v>
      </c>
      <c r="I955" s="140">
        <v>4.7</v>
      </c>
      <c r="J955" s="141">
        <f t="shared" si="73"/>
        <v>1</v>
      </c>
      <c r="K955" s="81">
        <f t="shared" si="74"/>
        <v>15.3</v>
      </c>
      <c r="L955" s="142">
        <v>8.1</v>
      </c>
      <c r="M955" s="140"/>
      <c r="N955" s="141">
        <f t="shared" si="75"/>
        <v>1</v>
      </c>
      <c r="O955" s="141"/>
      <c r="P955" s="141"/>
      <c r="Q955" s="81">
        <f t="shared" si="76"/>
        <v>11.9</v>
      </c>
    </row>
    <row r="956" spans="5:17" s="16" customFormat="1" ht="13" hidden="1" x14ac:dyDescent="0.3">
      <c r="E956" s="138">
        <v>36586</v>
      </c>
      <c r="F956" s="16">
        <v>61</v>
      </c>
      <c r="G956" s="16">
        <v>2000</v>
      </c>
      <c r="H956" s="139">
        <f t="shared" si="72"/>
        <v>0</v>
      </c>
      <c r="I956" s="140">
        <v>4.758064516129032</v>
      </c>
      <c r="J956" s="141">
        <f t="shared" si="73"/>
        <v>1</v>
      </c>
      <c r="K956" s="81">
        <f t="shared" si="74"/>
        <v>15.241935483870968</v>
      </c>
      <c r="L956" s="142">
        <v>6.4</v>
      </c>
      <c r="M956" s="140"/>
      <c r="N956" s="141">
        <f t="shared" si="75"/>
        <v>1</v>
      </c>
      <c r="O956" s="141"/>
      <c r="P956" s="141"/>
      <c r="Q956" s="81">
        <f t="shared" si="76"/>
        <v>13.6</v>
      </c>
    </row>
    <row r="957" spans="5:17" s="16" customFormat="1" ht="13" hidden="1" x14ac:dyDescent="0.3">
      <c r="E957" s="138">
        <v>36587</v>
      </c>
      <c r="F957" s="16">
        <v>62</v>
      </c>
      <c r="G957" s="16">
        <v>2000</v>
      </c>
      <c r="H957" s="139">
        <f t="shared" si="72"/>
        <v>0</v>
      </c>
      <c r="I957" s="140">
        <v>4.8741935483870957</v>
      </c>
      <c r="J957" s="141">
        <f t="shared" si="73"/>
        <v>1</v>
      </c>
      <c r="K957" s="81">
        <f t="shared" si="74"/>
        <v>15.125806451612904</v>
      </c>
      <c r="L957" s="142">
        <v>3.3</v>
      </c>
      <c r="M957" s="140"/>
      <c r="N957" s="141">
        <f t="shared" si="75"/>
        <v>1</v>
      </c>
      <c r="O957" s="141"/>
      <c r="P957" s="141"/>
      <c r="Q957" s="81">
        <f t="shared" si="76"/>
        <v>16.7</v>
      </c>
    </row>
    <row r="958" spans="5:17" s="16" customFormat="1" ht="13" hidden="1" x14ac:dyDescent="0.3">
      <c r="E958" s="138">
        <v>36588</v>
      </c>
      <c r="F958" s="16">
        <v>63</v>
      </c>
      <c r="G958" s="16">
        <v>2000</v>
      </c>
      <c r="H958" s="139">
        <f t="shared" si="72"/>
        <v>0</v>
      </c>
      <c r="I958" s="140">
        <v>4.9903225806451612</v>
      </c>
      <c r="J958" s="141">
        <f t="shared" si="73"/>
        <v>1</v>
      </c>
      <c r="K958" s="81">
        <f t="shared" si="74"/>
        <v>15.009677419354839</v>
      </c>
      <c r="L958" s="142">
        <v>5</v>
      </c>
      <c r="M958" s="140"/>
      <c r="N958" s="141">
        <f t="shared" si="75"/>
        <v>1</v>
      </c>
      <c r="O958" s="141"/>
      <c r="P958" s="141"/>
      <c r="Q958" s="81">
        <f t="shared" si="76"/>
        <v>15</v>
      </c>
    </row>
    <row r="959" spans="5:17" s="16" customFormat="1" ht="13" hidden="1" x14ac:dyDescent="0.3">
      <c r="E959" s="138">
        <v>36589</v>
      </c>
      <c r="F959" s="16">
        <v>64</v>
      </c>
      <c r="G959" s="16">
        <v>2000</v>
      </c>
      <c r="H959" s="139">
        <f t="shared" si="72"/>
        <v>0</v>
      </c>
      <c r="I959" s="140">
        <v>5.1064516129032249</v>
      </c>
      <c r="J959" s="141">
        <f t="shared" si="73"/>
        <v>1</v>
      </c>
      <c r="K959" s="81">
        <f t="shared" si="74"/>
        <v>14.893548387096775</v>
      </c>
      <c r="L959" s="142">
        <v>5.0999999999999996</v>
      </c>
      <c r="M959" s="140"/>
      <c r="N959" s="141">
        <f t="shared" si="75"/>
        <v>1</v>
      </c>
      <c r="O959" s="141"/>
      <c r="P959" s="141"/>
      <c r="Q959" s="81">
        <f t="shared" si="76"/>
        <v>14.9</v>
      </c>
    </row>
    <row r="960" spans="5:17" s="16" customFormat="1" ht="13" hidden="1" x14ac:dyDescent="0.3">
      <c r="E960" s="138">
        <v>36590</v>
      </c>
      <c r="F960" s="16">
        <v>65</v>
      </c>
      <c r="G960" s="16">
        <v>2000</v>
      </c>
      <c r="H960" s="139">
        <f t="shared" ref="H960:H1023" si="77">IF(AND(E959&gt;=$D$64,E959&lt;=$D$65),1,0)</f>
        <v>0</v>
      </c>
      <c r="I960" s="140">
        <v>5.2225806451612904</v>
      </c>
      <c r="J960" s="141">
        <f t="shared" si="73"/>
        <v>1</v>
      </c>
      <c r="K960" s="81">
        <f t="shared" si="74"/>
        <v>14.77741935483871</v>
      </c>
      <c r="L960" s="142">
        <v>1.7</v>
      </c>
      <c r="M960" s="140"/>
      <c r="N960" s="141">
        <f t="shared" si="75"/>
        <v>1</v>
      </c>
      <c r="O960" s="141"/>
      <c r="P960" s="141"/>
      <c r="Q960" s="81">
        <f t="shared" si="76"/>
        <v>18.3</v>
      </c>
    </row>
    <row r="961" spans="5:17" s="16" customFormat="1" ht="13" hidden="1" x14ac:dyDescent="0.3">
      <c r="E961" s="138">
        <v>36591</v>
      </c>
      <c r="F961" s="16">
        <v>66</v>
      </c>
      <c r="G961" s="16">
        <v>2000</v>
      </c>
      <c r="H961" s="139">
        <f t="shared" si="77"/>
        <v>0</v>
      </c>
      <c r="I961" s="140">
        <v>5.3387096774193541</v>
      </c>
      <c r="J961" s="141">
        <f t="shared" si="73"/>
        <v>1</v>
      </c>
      <c r="K961" s="81">
        <f t="shared" si="74"/>
        <v>14.661290322580646</v>
      </c>
      <c r="L961" s="142">
        <v>2.4</v>
      </c>
      <c r="M961" s="140"/>
      <c r="N961" s="141">
        <f t="shared" si="75"/>
        <v>1</v>
      </c>
      <c r="O961" s="141"/>
      <c r="P961" s="141"/>
      <c r="Q961" s="81">
        <f t="shared" si="76"/>
        <v>17.600000000000001</v>
      </c>
    </row>
    <row r="962" spans="5:17" s="16" customFormat="1" ht="13" hidden="1" x14ac:dyDescent="0.3">
      <c r="E962" s="138">
        <v>36592</v>
      </c>
      <c r="F962" s="16">
        <v>67</v>
      </c>
      <c r="G962" s="16">
        <v>2000</v>
      </c>
      <c r="H962" s="139">
        <f t="shared" si="77"/>
        <v>0</v>
      </c>
      <c r="I962" s="140">
        <v>5.4548387096774196</v>
      </c>
      <c r="J962" s="141">
        <f t="shared" si="73"/>
        <v>1</v>
      </c>
      <c r="K962" s="81">
        <f t="shared" si="74"/>
        <v>14.54516129032258</v>
      </c>
      <c r="L962" s="142">
        <v>5.8</v>
      </c>
      <c r="M962" s="140"/>
      <c r="N962" s="141">
        <f t="shared" si="75"/>
        <v>1</v>
      </c>
      <c r="O962" s="141"/>
      <c r="P962" s="141"/>
      <c r="Q962" s="81">
        <f t="shared" si="76"/>
        <v>14.2</v>
      </c>
    </row>
    <row r="963" spans="5:17" s="16" customFormat="1" ht="13" hidden="1" x14ac:dyDescent="0.3">
      <c r="E963" s="138">
        <v>36593</v>
      </c>
      <c r="F963" s="16">
        <v>68</v>
      </c>
      <c r="G963" s="16">
        <v>2000</v>
      </c>
      <c r="H963" s="139">
        <f t="shared" si="77"/>
        <v>0</v>
      </c>
      <c r="I963" s="140">
        <v>5.5709677419354833</v>
      </c>
      <c r="J963" s="141">
        <f t="shared" si="73"/>
        <v>1</v>
      </c>
      <c r="K963" s="81">
        <f t="shared" si="74"/>
        <v>14.429032258064517</v>
      </c>
      <c r="L963" s="142">
        <v>6.7</v>
      </c>
      <c r="M963" s="140"/>
      <c r="N963" s="141">
        <f t="shared" si="75"/>
        <v>1</v>
      </c>
      <c r="O963" s="141"/>
      <c r="P963" s="141"/>
      <c r="Q963" s="81">
        <f t="shared" si="76"/>
        <v>13.3</v>
      </c>
    </row>
    <row r="964" spans="5:17" s="16" customFormat="1" ht="13" hidden="1" x14ac:dyDescent="0.3">
      <c r="E964" s="138">
        <v>36594</v>
      </c>
      <c r="F964" s="16">
        <v>69</v>
      </c>
      <c r="G964" s="16">
        <v>2000</v>
      </c>
      <c r="H964" s="139">
        <f t="shared" si="77"/>
        <v>0</v>
      </c>
      <c r="I964" s="140">
        <v>5.6870967741935488</v>
      </c>
      <c r="J964" s="141">
        <f t="shared" si="73"/>
        <v>1</v>
      </c>
      <c r="K964" s="81">
        <f t="shared" si="74"/>
        <v>14.312903225806451</v>
      </c>
      <c r="L964" s="142">
        <v>10.5</v>
      </c>
      <c r="M964" s="140"/>
      <c r="N964" s="141">
        <f t="shared" si="75"/>
        <v>1</v>
      </c>
      <c r="O964" s="141"/>
      <c r="P964" s="141"/>
      <c r="Q964" s="81">
        <f t="shared" si="76"/>
        <v>9.5</v>
      </c>
    </row>
    <row r="965" spans="5:17" s="16" customFormat="1" ht="13" hidden="1" x14ac:dyDescent="0.3">
      <c r="E965" s="138">
        <v>36595</v>
      </c>
      <c r="F965" s="16">
        <v>70</v>
      </c>
      <c r="G965" s="16">
        <v>2000</v>
      </c>
      <c r="H965" s="139">
        <f t="shared" si="77"/>
        <v>0</v>
      </c>
      <c r="I965" s="140">
        <v>5.8032258064516125</v>
      </c>
      <c r="J965" s="141">
        <f t="shared" si="73"/>
        <v>1</v>
      </c>
      <c r="K965" s="81">
        <f t="shared" si="74"/>
        <v>14.196774193548388</v>
      </c>
      <c r="L965" s="142">
        <v>9.4</v>
      </c>
      <c r="M965" s="140"/>
      <c r="N965" s="141">
        <f t="shared" si="75"/>
        <v>1</v>
      </c>
      <c r="O965" s="141"/>
      <c r="P965" s="141"/>
      <c r="Q965" s="81">
        <f t="shared" si="76"/>
        <v>10.6</v>
      </c>
    </row>
    <row r="966" spans="5:17" s="16" customFormat="1" ht="13" hidden="1" x14ac:dyDescent="0.3">
      <c r="E966" s="138">
        <v>36596</v>
      </c>
      <c r="F966" s="16">
        <v>71</v>
      </c>
      <c r="G966" s="16">
        <v>2000</v>
      </c>
      <c r="H966" s="139">
        <f t="shared" si="77"/>
        <v>0</v>
      </c>
      <c r="I966" s="140">
        <v>5.9193548387096762</v>
      </c>
      <c r="J966" s="141">
        <f t="shared" si="73"/>
        <v>1</v>
      </c>
      <c r="K966" s="81">
        <f t="shared" si="74"/>
        <v>14.080645161290324</v>
      </c>
      <c r="L966" s="142">
        <v>10.199999999999999</v>
      </c>
      <c r="M966" s="140"/>
      <c r="N966" s="141">
        <f t="shared" si="75"/>
        <v>1</v>
      </c>
      <c r="O966" s="141"/>
      <c r="P966" s="141"/>
      <c r="Q966" s="81">
        <f t="shared" si="76"/>
        <v>9.8000000000000007</v>
      </c>
    </row>
    <row r="967" spans="5:17" s="16" customFormat="1" ht="13" hidden="1" x14ac:dyDescent="0.3">
      <c r="E967" s="138">
        <v>36597</v>
      </c>
      <c r="F967" s="16">
        <v>72</v>
      </c>
      <c r="G967" s="16">
        <v>2000</v>
      </c>
      <c r="H967" s="139">
        <f t="shared" si="77"/>
        <v>0</v>
      </c>
      <c r="I967" s="140">
        <v>6.0354838709677416</v>
      </c>
      <c r="J967" s="141">
        <f t="shared" si="73"/>
        <v>1</v>
      </c>
      <c r="K967" s="81">
        <f t="shared" si="74"/>
        <v>13.964516129032258</v>
      </c>
      <c r="L967" s="142">
        <v>8.5</v>
      </c>
      <c r="M967" s="140"/>
      <c r="N967" s="141">
        <f t="shared" si="75"/>
        <v>1</v>
      </c>
      <c r="O967" s="141"/>
      <c r="P967" s="141"/>
      <c r="Q967" s="81">
        <f t="shared" si="76"/>
        <v>11.5</v>
      </c>
    </row>
    <row r="968" spans="5:17" s="16" customFormat="1" ht="13" hidden="1" x14ac:dyDescent="0.3">
      <c r="E968" s="138">
        <v>36598</v>
      </c>
      <c r="F968" s="16">
        <v>73</v>
      </c>
      <c r="G968" s="16">
        <v>2000</v>
      </c>
      <c r="H968" s="139">
        <f t="shared" si="77"/>
        <v>0</v>
      </c>
      <c r="I968" s="140">
        <v>6.1516129032258053</v>
      </c>
      <c r="J968" s="141">
        <f t="shared" si="73"/>
        <v>1</v>
      </c>
      <c r="K968" s="81">
        <f t="shared" si="74"/>
        <v>13.848387096774195</v>
      </c>
      <c r="L968" s="142">
        <v>7.7</v>
      </c>
      <c r="M968" s="140"/>
      <c r="N968" s="141">
        <f t="shared" si="75"/>
        <v>1</v>
      </c>
      <c r="O968" s="141"/>
      <c r="P968" s="141"/>
      <c r="Q968" s="81">
        <f t="shared" si="76"/>
        <v>12.3</v>
      </c>
    </row>
    <row r="969" spans="5:17" s="16" customFormat="1" ht="13" hidden="1" x14ac:dyDescent="0.3">
      <c r="E969" s="138">
        <v>36599</v>
      </c>
      <c r="F969" s="16">
        <v>74</v>
      </c>
      <c r="G969" s="16">
        <v>2000</v>
      </c>
      <c r="H969" s="139">
        <f t="shared" si="77"/>
        <v>0</v>
      </c>
      <c r="I969" s="140">
        <v>6.2677419354838708</v>
      </c>
      <c r="J969" s="141">
        <f t="shared" si="73"/>
        <v>1</v>
      </c>
      <c r="K969" s="81">
        <f t="shared" si="74"/>
        <v>13.732258064516129</v>
      </c>
      <c r="L969" s="142">
        <v>10.8</v>
      </c>
      <c r="M969" s="140"/>
      <c r="N969" s="141">
        <f t="shared" si="75"/>
        <v>1</v>
      </c>
      <c r="O969" s="141"/>
      <c r="P969" s="141"/>
      <c r="Q969" s="81">
        <f t="shared" si="76"/>
        <v>9.1999999999999993</v>
      </c>
    </row>
    <row r="970" spans="5:17" s="16" customFormat="1" ht="13" hidden="1" x14ac:dyDescent="0.3">
      <c r="E970" s="138">
        <v>36600</v>
      </c>
      <c r="F970" s="16">
        <v>75</v>
      </c>
      <c r="G970" s="16">
        <v>2000</v>
      </c>
      <c r="H970" s="139">
        <f t="shared" si="77"/>
        <v>0</v>
      </c>
      <c r="I970" s="140">
        <v>6.3838709677419345</v>
      </c>
      <c r="J970" s="141">
        <f t="shared" si="73"/>
        <v>1</v>
      </c>
      <c r="K970" s="81">
        <f t="shared" si="74"/>
        <v>13.616129032258065</v>
      </c>
      <c r="L970" s="142">
        <v>6.8</v>
      </c>
      <c r="M970" s="140"/>
      <c r="N970" s="141">
        <f t="shared" si="75"/>
        <v>1</v>
      </c>
      <c r="O970" s="141"/>
      <c r="P970" s="141"/>
      <c r="Q970" s="81">
        <f t="shared" si="76"/>
        <v>13.2</v>
      </c>
    </row>
    <row r="971" spans="5:17" s="16" customFormat="1" ht="13" hidden="1" x14ac:dyDescent="0.3">
      <c r="E971" s="138">
        <v>36601</v>
      </c>
      <c r="F971" s="16">
        <v>76</v>
      </c>
      <c r="G971" s="16">
        <v>2000</v>
      </c>
      <c r="H971" s="139">
        <f t="shared" si="77"/>
        <v>0</v>
      </c>
      <c r="I971" s="140">
        <v>6.5</v>
      </c>
      <c r="J971" s="141">
        <f t="shared" si="73"/>
        <v>1</v>
      </c>
      <c r="K971" s="81">
        <f t="shared" si="74"/>
        <v>13.5</v>
      </c>
      <c r="L971" s="142">
        <v>5.9</v>
      </c>
      <c r="M971" s="140"/>
      <c r="N971" s="141">
        <f t="shared" si="75"/>
        <v>1</v>
      </c>
      <c r="O971" s="141"/>
      <c r="P971" s="141"/>
      <c r="Q971" s="81">
        <f t="shared" si="76"/>
        <v>14.1</v>
      </c>
    </row>
    <row r="972" spans="5:17" s="16" customFormat="1" ht="13" hidden="1" x14ac:dyDescent="0.3">
      <c r="E972" s="138">
        <v>36602</v>
      </c>
      <c r="F972" s="16">
        <v>77</v>
      </c>
      <c r="G972" s="16">
        <v>2000</v>
      </c>
      <c r="H972" s="139">
        <f t="shared" si="77"/>
        <v>0</v>
      </c>
      <c r="I972" s="140">
        <v>6.5966666666666667</v>
      </c>
      <c r="J972" s="141">
        <f t="shared" si="73"/>
        <v>1</v>
      </c>
      <c r="K972" s="81">
        <f t="shared" si="74"/>
        <v>13.403333333333332</v>
      </c>
      <c r="L972" s="142">
        <v>7.5</v>
      </c>
      <c r="M972" s="140"/>
      <c r="N972" s="141">
        <f t="shared" si="75"/>
        <v>1</v>
      </c>
      <c r="O972" s="141"/>
      <c r="P972" s="141"/>
      <c r="Q972" s="81">
        <f t="shared" si="76"/>
        <v>12.5</v>
      </c>
    </row>
    <row r="973" spans="5:17" s="16" customFormat="1" ht="13" hidden="1" x14ac:dyDescent="0.3">
      <c r="E973" s="138">
        <v>36603</v>
      </c>
      <c r="F973" s="16">
        <v>78</v>
      </c>
      <c r="G973" s="16">
        <v>2000</v>
      </c>
      <c r="H973" s="139">
        <f t="shared" si="77"/>
        <v>0</v>
      </c>
      <c r="I973" s="140">
        <v>6.6933333333333334</v>
      </c>
      <c r="J973" s="141">
        <f t="shared" si="73"/>
        <v>1</v>
      </c>
      <c r="K973" s="81">
        <f t="shared" si="74"/>
        <v>13.306666666666667</v>
      </c>
      <c r="L973" s="142">
        <v>7.4</v>
      </c>
      <c r="M973" s="140"/>
      <c r="N973" s="141">
        <f t="shared" si="75"/>
        <v>1</v>
      </c>
      <c r="O973" s="141"/>
      <c r="P973" s="141"/>
      <c r="Q973" s="81">
        <f t="shared" si="76"/>
        <v>12.6</v>
      </c>
    </row>
    <row r="974" spans="5:17" s="16" customFormat="1" ht="13" hidden="1" x14ac:dyDescent="0.3">
      <c r="E974" s="138">
        <v>36604</v>
      </c>
      <c r="F974" s="16">
        <v>79</v>
      </c>
      <c r="G974" s="16">
        <v>2000</v>
      </c>
      <c r="H974" s="139">
        <f t="shared" si="77"/>
        <v>0</v>
      </c>
      <c r="I974" s="140">
        <v>6.79</v>
      </c>
      <c r="J974" s="141">
        <f t="shared" si="73"/>
        <v>1</v>
      </c>
      <c r="K974" s="81">
        <f t="shared" si="74"/>
        <v>13.21</v>
      </c>
      <c r="L974" s="142">
        <v>7.3</v>
      </c>
      <c r="M974" s="140"/>
      <c r="N974" s="141">
        <f t="shared" si="75"/>
        <v>1</v>
      </c>
      <c r="O974" s="141"/>
      <c r="P974" s="141"/>
      <c r="Q974" s="81">
        <f t="shared" si="76"/>
        <v>12.7</v>
      </c>
    </row>
    <row r="975" spans="5:17" s="16" customFormat="1" ht="13" hidden="1" x14ac:dyDescent="0.3">
      <c r="E975" s="138">
        <v>36605</v>
      </c>
      <c r="F975" s="16">
        <v>80</v>
      </c>
      <c r="G975" s="16">
        <v>2000</v>
      </c>
      <c r="H975" s="139">
        <f t="shared" si="77"/>
        <v>0</v>
      </c>
      <c r="I975" s="140">
        <v>6.8866666666666667</v>
      </c>
      <c r="J975" s="141">
        <f t="shared" si="73"/>
        <v>1</v>
      </c>
      <c r="K975" s="81">
        <f t="shared" si="74"/>
        <v>13.113333333333333</v>
      </c>
      <c r="L975" s="142">
        <v>5.4</v>
      </c>
      <c r="M975" s="140"/>
      <c r="N975" s="141">
        <f t="shared" si="75"/>
        <v>1</v>
      </c>
      <c r="O975" s="141"/>
      <c r="P975" s="141"/>
      <c r="Q975" s="81">
        <f t="shared" si="76"/>
        <v>14.6</v>
      </c>
    </row>
    <row r="976" spans="5:17" s="16" customFormat="1" ht="13" hidden="1" x14ac:dyDescent="0.3">
      <c r="E976" s="138">
        <v>36606</v>
      </c>
      <c r="F976" s="16">
        <v>81</v>
      </c>
      <c r="G976" s="16">
        <v>2000</v>
      </c>
      <c r="H976" s="139">
        <f t="shared" si="77"/>
        <v>0</v>
      </c>
      <c r="I976" s="140">
        <v>6.9833333333333334</v>
      </c>
      <c r="J976" s="141">
        <f t="shared" si="73"/>
        <v>1</v>
      </c>
      <c r="K976" s="81">
        <f t="shared" si="74"/>
        <v>13.016666666666666</v>
      </c>
      <c r="L976" s="142">
        <v>5.0999999999999996</v>
      </c>
      <c r="M976" s="140"/>
      <c r="N976" s="141">
        <f t="shared" si="75"/>
        <v>1</v>
      </c>
      <c r="O976" s="141"/>
      <c r="P976" s="141"/>
      <c r="Q976" s="81">
        <f t="shared" si="76"/>
        <v>14.9</v>
      </c>
    </row>
    <row r="977" spans="5:17" s="16" customFormat="1" ht="13" hidden="1" x14ac:dyDescent="0.3">
      <c r="E977" s="138">
        <v>36607</v>
      </c>
      <c r="F977" s="16">
        <v>82</v>
      </c>
      <c r="G977" s="16">
        <v>2000</v>
      </c>
      <c r="H977" s="139">
        <f t="shared" si="77"/>
        <v>0</v>
      </c>
      <c r="I977" s="140">
        <v>7.08</v>
      </c>
      <c r="J977" s="141">
        <f t="shared" si="73"/>
        <v>1</v>
      </c>
      <c r="K977" s="81">
        <f t="shared" si="74"/>
        <v>12.92</v>
      </c>
      <c r="L977" s="142">
        <v>7</v>
      </c>
      <c r="M977" s="140"/>
      <c r="N977" s="141">
        <f t="shared" si="75"/>
        <v>1</v>
      </c>
      <c r="O977" s="141"/>
      <c r="P977" s="141"/>
      <c r="Q977" s="81">
        <f t="shared" si="76"/>
        <v>13</v>
      </c>
    </row>
    <row r="978" spans="5:17" s="16" customFormat="1" ht="13" hidden="1" x14ac:dyDescent="0.3">
      <c r="E978" s="138">
        <v>36608</v>
      </c>
      <c r="F978" s="16">
        <v>83</v>
      </c>
      <c r="G978" s="16">
        <v>2000</v>
      </c>
      <c r="H978" s="139">
        <f t="shared" si="77"/>
        <v>0</v>
      </c>
      <c r="I978" s="140">
        <v>7.1766666666666667</v>
      </c>
      <c r="J978" s="141">
        <f t="shared" si="73"/>
        <v>1</v>
      </c>
      <c r="K978" s="81">
        <f t="shared" si="74"/>
        <v>12.823333333333334</v>
      </c>
      <c r="L978" s="142">
        <v>7.1</v>
      </c>
      <c r="M978" s="140"/>
      <c r="N978" s="141">
        <f t="shared" si="75"/>
        <v>1</v>
      </c>
      <c r="O978" s="141"/>
      <c r="P978" s="141"/>
      <c r="Q978" s="81">
        <f t="shared" si="76"/>
        <v>12.9</v>
      </c>
    </row>
    <row r="979" spans="5:17" s="16" customFormat="1" ht="13" hidden="1" x14ac:dyDescent="0.3">
      <c r="E979" s="138">
        <v>36609</v>
      </c>
      <c r="F979" s="16">
        <v>84</v>
      </c>
      <c r="G979" s="16">
        <v>2000</v>
      </c>
      <c r="H979" s="139">
        <f t="shared" si="77"/>
        <v>0</v>
      </c>
      <c r="I979" s="140">
        <v>7.2733333333333325</v>
      </c>
      <c r="J979" s="141">
        <f t="shared" si="73"/>
        <v>1</v>
      </c>
      <c r="K979" s="81">
        <f t="shared" si="74"/>
        <v>12.726666666666667</v>
      </c>
      <c r="L979" s="142">
        <v>8</v>
      </c>
      <c r="M979" s="140"/>
      <c r="N979" s="141">
        <f t="shared" si="75"/>
        <v>1</v>
      </c>
      <c r="O979" s="141"/>
      <c r="P979" s="141"/>
      <c r="Q979" s="81">
        <f t="shared" si="76"/>
        <v>12</v>
      </c>
    </row>
    <row r="980" spans="5:17" s="16" customFormat="1" ht="13" hidden="1" x14ac:dyDescent="0.3">
      <c r="E980" s="138">
        <v>36610</v>
      </c>
      <c r="F980" s="16">
        <v>85</v>
      </c>
      <c r="G980" s="16">
        <v>2000</v>
      </c>
      <c r="H980" s="139">
        <f t="shared" si="77"/>
        <v>0</v>
      </c>
      <c r="I980" s="140">
        <v>7.37</v>
      </c>
      <c r="J980" s="141">
        <f t="shared" si="73"/>
        <v>1</v>
      </c>
      <c r="K980" s="81">
        <f t="shared" si="74"/>
        <v>12.629999999999999</v>
      </c>
      <c r="L980" s="142">
        <v>9.1</v>
      </c>
      <c r="M980" s="140"/>
      <c r="N980" s="141">
        <f t="shared" si="75"/>
        <v>1</v>
      </c>
      <c r="O980" s="141"/>
      <c r="P980" s="141"/>
      <c r="Q980" s="81">
        <f t="shared" si="76"/>
        <v>10.9</v>
      </c>
    </row>
    <row r="981" spans="5:17" s="16" customFormat="1" ht="13" hidden="1" x14ac:dyDescent="0.3">
      <c r="E981" s="138">
        <v>36611</v>
      </c>
      <c r="F981" s="16">
        <v>86</v>
      </c>
      <c r="G981" s="16">
        <v>2000</v>
      </c>
      <c r="H981" s="139">
        <f t="shared" si="77"/>
        <v>0</v>
      </c>
      <c r="I981" s="140">
        <v>7.4666666666666677</v>
      </c>
      <c r="J981" s="141">
        <f t="shared" si="73"/>
        <v>1</v>
      </c>
      <c r="K981" s="81">
        <f t="shared" si="74"/>
        <v>12.533333333333331</v>
      </c>
      <c r="L981" s="142">
        <v>7.2</v>
      </c>
      <c r="M981" s="140"/>
      <c r="N981" s="141">
        <f t="shared" si="75"/>
        <v>1</v>
      </c>
      <c r="O981" s="141"/>
      <c r="P981" s="141"/>
      <c r="Q981" s="81">
        <f t="shared" si="76"/>
        <v>12.8</v>
      </c>
    </row>
    <row r="982" spans="5:17" s="16" customFormat="1" ht="13" hidden="1" x14ac:dyDescent="0.3">
      <c r="E982" s="138">
        <v>36612</v>
      </c>
      <c r="F982" s="16">
        <v>87</v>
      </c>
      <c r="G982" s="16">
        <v>2000</v>
      </c>
      <c r="H982" s="139">
        <f t="shared" si="77"/>
        <v>0</v>
      </c>
      <c r="I982" s="140">
        <v>7.5633333333333335</v>
      </c>
      <c r="J982" s="141">
        <f t="shared" si="73"/>
        <v>1</v>
      </c>
      <c r="K982" s="81">
        <f t="shared" si="74"/>
        <v>12.436666666666667</v>
      </c>
      <c r="L982" s="142">
        <v>5</v>
      </c>
      <c r="M982" s="140"/>
      <c r="N982" s="141">
        <f t="shared" si="75"/>
        <v>1</v>
      </c>
      <c r="O982" s="141"/>
      <c r="P982" s="141"/>
      <c r="Q982" s="81">
        <f t="shared" si="76"/>
        <v>15</v>
      </c>
    </row>
    <row r="983" spans="5:17" s="16" customFormat="1" ht="13" hidden="1" x14ac:dyDescent="0.3">
      <c r="E983" s="138">
        <v>36613</v>
      </c>
      <c r="F983" s="16">
        <v>88</v>
      </c>
      <c r="G983" s="16">
        <v>2000</v>
      </c>
      <c r="H983" s="139">
        <f t="shared" si="77"/>
        <v>0</v>
      </c>
      <c r="I983" s="140">
        <v>7.66</v>
      </c>
      <c r="J983" s="141">
        <f t="shared" si="73"/>
        <v>1</v>
      </c>
      <c r="K983" s="81">
        <f t="shared" si="74"/>
        <v>12.34</v>
      </c>
      <c r="L983" s="142">
        <v>4.7</v>
      </c>
      <c r="M983" s="140"/>
      <c r="N983" s="141">
        <f t="shared" si="75"/>
        <v>1</v>
      </c>
      <c r="O983" s="141"/>
      <c r="P983" s="141"/>
      <c r="Q983" s="81">
        <f t="shared" si="76"/>
        <v>15.3</v>
      </c>
    </row>
    <row r="984" spans="5:17" s="16" customFormat="1" ht="13" hidden="1" x14ac:dyDescent="0.3">
      <c r="E984" s="138">
        <v>36614</v>
      </c>
      <c r="F984" s="16">
        <v>89</v>
      </c>
      <c r="G984" s="16">
        <v>2000</v>
      </c>
      <c r="H984" s="139">
        <f t="shared" si="77"/>
        <v>0</v>
      </c>
      <c r="I984" s="140">
        <v>7.7566666666666668</v>
      </c>
      <c r="J984" s="141">
        <f t="shared" si="73"/>
        <v>1</v>
      </c>
      <c r="K984" s="81">
        <f t="shared" si="74"/>
        <v>12.243333333333332</v>
      </c>
      <c r="L984" s="142">
        <v>4.4000000000000004</v>
      </c>
      <c r="M984" s="140"/>
      <c r="N984" s="141">
        <f t="shared" si="75"/>
        <v>1</v>
      </c>
      <c r="O984" s="141"/>
      <c r="P984" s="141"/>
      <c r="Q984" s="81">
        <f t="shared" si="76"/>
        <v>15.6</v>
      </c>
    </row>
    <row r="985" spans="5:17" s="16" customFormat="1" ht="13" hidden="1" x14ac:dyDescent="0.3">
      <c r="E985" s="138">
        <v>36615</v>
      </c>
      <c r="F985" s="16">
        <v>90</v>
      </c>
      <c r="G985" s="16">
        <v>2000</v>
      </c>
      <c r="H985" s="139">
        <f t="shared" si="77"/>
        <v>0</v>
      </c>
      <c r="I985" s="140">
        <v>7.8533333333333344</v>
      </c>
      <c r="J985" s="141">
        <f t="shared" si="73"/>
        <v>1</v>
      </c>
      <c r="K985" s="81">
        <f t="shared" si="74"/>
        <v>12.146666666666665</v>
      </c>
      <c r="L985" s="142">
        <v>5.4</v>
      </c>
      <c r="M985" s="140"/>
      <c r="N985" s="141">
        <f t="shared" si="75"/>
        <v>1</v>
      </c>
      <c r="O985" s="141"/>
      <c r="P985" s="141"/>
      <c r="Q985" s="81">
        <f t="shared" si="76"/>
        <v>14.6</v>
      </c>
    </row>
    <row r="986" spans="5:17" s="16" customFormat="1" ht="13" hidden="1" x14ac:dyDescent="0.3">
      <c r="E986" s="138">
        <v>36616</v>
      </c>
      <c r="F986" s="16">
        <v>91</v>
      </c>
      <c r="G986" s="16">
        <v>2000</v>
      </c>
      <c r="H986" s="139">
        <f t="shared" si="77"/>
        <v>0</v>
      </c>
      <c r="I986" s="140">
        <v>7.95</v>
      </c>
      <c r="J986" s="141">
        <f t="shared" si="73"/>
        <v>1</v>
      </c>
      <c r="K986" s="81">
        <f t="shared" si="74"/>
        <v>12.05</v>
      </c>
      <c r="L986" s="142">
        <v>5.6</v>
      </c>
      <c r="M986" s="140"/>
      <c r="N986" s="141">
        <f t="shared" si="75"/>
        <v>1</v>
      </c>
      <c r="O986" s="141"/>
      <c r="P986" s="141"/>
      <c r="Q986" s="81">
        <f t="shared" si="76"/>
        <v>14.4</v>
      </c>
    </row>
    <row r="987" spans="5:17" s="16" customFormat="1" ht="13" hidden="1" x14ac:dyDescent="0.3">
      <c r="E987" s="138">
        <v>36617</v>
      </c>
      <c r="F987" s="16">
        <v>92</v>
      </c>
      <c r="G987" s="16">
        <v>2000</v>
      </c>
      <c r="H987" s="139">
        <f t="shared" si="77"/>
        <v>0</v>
      </c>
      <c r="I987" s="140">
        <v>8.0466666666666669</v>
      </c>
      <c r="J987" s="141">
        <f t="shared" si="73"/>
        <v>1</v>
      </c>
      <c r="K987" s="81">
        <f t="shared" si="74"/>
        <v>11.953333333333333</v>
      </c>
      <c r="L987" s="142">
        <v>6.1</v>
      </c>
      <c r="M987" s="140"/>
      <c r="N987" s="141">
        <f t="shared" si="75"/>
        <v>1</v>
      </c>
      <c r="O987" s="141"/>
      <c r="P987" s="141"/>
      <c r="Q987" s="81">
        <f t="shared" si="76"/>
        <v>13.9</v>
      </c>
    </row>
    <row r="988" spans="5:17" s="16" customFormat="1" ht="13" hidden="1" x14ac:dyDescent="0.3">
      <c r="E988" s="138">
        <v>36618</v>
      </c>
      <c r="F988" s="16">
        <v>93</v>
      </c>
      <c r="G988" s="16">
        <v>2000</v>
      </c>
      <c r="H988" s="139">
        <f t="shared" si="77"/>
        <v>0</v>
      </c>
      <c r="I988" s="140">
        <v>8.1433333333333344</v>
      </c>
      <c r="J988" s="141">
        <f t="shared" si="73"/>
        <v>1</v>
      </c>
      <c r="K988" s="81">
        <f t="shared" si="74"/>
        <v>11.856666666666666</v>
      </c>
      <c r="L988" s="142">
        <v>6.6</v>
      </c>
      <c r="M988" s="140"/>
      <c r="N988" s="141">
        <f t="shared" si="75"/>
        <v>1</v>
      </c>
      <c r="O988" s="141"/>
      <c r="P988" s="141"/>
      <c r="Q988" s="81">
        <f t="shared" si="76"/>
        <v>13.4</v>
      </c>
    </row>
    <row r="989" spans="5:17" s="16" customFormat="1" ht="13" hidden="1" x14ac:dyDescent="0.3">
      <c r="E989" s="138">
        <v>36619</v>
      </c>
      <c r="F989" s="16">
        <v>94</v>
      </c>
      <c r="G989" s="16">
        <v>2000</v>
      </c>
      <c r="H989" s="139">
        <f t="shared" si="77"/>
        <v>0</v>
      </c>
      <c r="I989" s="140">
        <v>8.24</v>
      </c>
      <c r="J989" s="141">
        <f t="shared" si="73"/>
        <v>1</v>
      </c>
      <c r="K989" s="81">
        <f t="shared" si="74"/>
        <v>11.76</v>
      </c>
      <c r="L989" s="142">
        <v>10.5</v>
      </c>
      <c r="M989" s="140"/>
      <c r="N989" s="141">
        <f t="shared" si="75"/>
        <v>1</v>
      </c>
      <c r="O989" s="141"/>
      <c r="P989" s="141"/>
      <c r="Q989" s="81">
        <f t="shared" si="76"/>
        <v>9.5</v>
      </c>
    </row>
    <row r="990" spans="5:17" s="16" customFormat="1" ht="13" hidden="1" x14ac:dyDescent="0.3">
      <c r="E990" s="138">
        <v>36620</v>
      </c>
      <c r="F990" s="16">
        <v>95</v>
      </c>
      <c r="G990" s="16">
        <v>2000</v>
      </c>
      <c r="H990" s="139">
        <f t="shared" si="77"/>
        <v>0</v>
      </c>
      <c r="I990" s="140">
        <v>8.336666666666666</v>
      </c>
      <c r="J990" s="141">
        <f t="shared" si="73"/>
        <v>1</v>
      </c>
      <c r="K990" s="81">
        <f t="shared" si="74"/>
        <v>11.663333333333334</v>
      </c>
      <c r="L990" s="142">
        <v>9.6999999999999993</v>
      </c>
      <c r="M990" s="140"/>
      <c r="N990" s="141">
        <f t="shared" si="75"/>
        <v>1</v>
      </c>
      <c r="O990" s="141"/>
      <c r="P990" s="141"/>
      <c r="Q990" s="81">
        <f t="shared" si="76"/>
        <v>10.3</v>
      </c>
    </row>
    <row r="991" spans="5:17" s="16" customFormat="1" ht="13" hidden="1" x14ac:dyDescent="0.3">
      <c r="E991" s="138">
        <v>36621</v>
      </c>
      <c r="F991" s="16">
        <v>96</v>
      </c>
      <c r="G991" s="16">
        <v>2000</v>
      </c>
      <c r="H991" s="139">
        <f t="shared" si="77"/>
        <v>0</v>
      </c>
      <c r="I991" s="140">
        <v>8.4333333333333336</v>
      </c>
      <c r="J991" s="141">
        <f t="shared" si="73"/>
        <v>1</v>
      </c>
      <c r="K991" s="81">
        <f t="shared" si="74"/>
        <v>11.566666666666666</v>
      </c>
      <c r="L991" s="142">
        <v>8.5</v>
      </c>
      <c r="M991" s="140"/>
      <c r="N991" s="141">
        <f t="shared" si="75"/>
        <v>1</v>
      </c>
      <c r="O991" s="141"/>
      <c r="P991" s="141"/>
      <c r="Q991" s="81">
        <f t="shared" si="76"/>
        <v>11.5</v>
      </c>
    </row>
    <row r="992" spans="5:17" s="16" customFormat="1" ht="13" hidden="1" x14ac:dyDescent="0.3">
      <c r="E992" s="138">
        <v>36622</v>
      </c>
      <c r="F992" s="16">
        <v>97</v>
      </c>
      <c r="G992" s="16">
        <v>2000</v>
      </c>
      <c r="H992" s="139">
        <f t="shared" si="77"/>
        <v>0</v>
      </c>
      <c r="I992" s="140">
        <v>8.5299999999999994</v>
      </c>
      <c r="J992" s="141">
        <f t="shared" si="73"/>
        <v>1</v>
      </c>
      <c r="K992" s="81">
        <f t="shared" si="74"/>
        <v>11.47</v>
      </c>
      <c r="L992" s="142">
        <v>6.7</v>
      </c>
      <c r="M992" s="140"/>
      <c r="N992" s="141">
        <f t="shared" si="75"/>
        <v>1</v>
      </c>
      <c r="O992" s="141"/>
      <c r="P992" s="141"/>
      <c r="Q992" s="81">
        <f t="shared" si="76"/>
        <v>13.3</v>
      </c>
    </row>
    <row r="993" spans="5:17" s="16" customFormat="1" ht="13" hidden="1" x14ac:dyDescent="0.3">
      <c r="E993" s="138">
        <v>36623</v>
      </c>
      <c r="F993" s="16">
        <v>98</v>
      </c>
      <c r="G993" s="16">
        <v>2000</v>
      </c>
      <c r="H993" s="139">
        <f t="shared" si="77"/>
        <v>0</v>
      </c>
      <c r="I993" s="140">
        <v>8.6266666666666687</v>
      </c>
      <c r="J993" s="141">
        <f t="shared" si="73"/>
        <v>1</v>
      </c>
      <c r="K993" s="81">
        <f t="shared" si="74"/>
        <v>11.373333333333331</v>
      </c>
      <c r="L993" s="142">
        <v>5.9</v>
      </c>
      <c r="M993" s="140"/>
      <c r="N993" s="141">
        <f t="shared" si="75"/>
        <v>1</v>
      </c>
      <c r="O993" s="141"/>
      <c r="P993" s="141"/>
      <c r="Q993" s="81">
        <f t="shared" si="76"/>
        <v>14.1</v>
      </c>
    </row>
    <row r="994" spans="5:17" s="16" customFormat="1" ht="13" hidden="1" x14ac:dyDescent="0.3">
      <c r="E994" s="138">
        <v>36624</v>
      </c>
      <c r="F994" s="16">
        <v>99</v>
      </c>
      <c r="G994" s="16">
        <v>2000</v>
      </c>
      <c r="H994" s="139">
        <f t="shared" si="77"/>
        <v>0</v>
      </c>
      <c r="I994" s="140">
        <v>8.7233333333333327</v>
      </c>
      <c r="J994" s="141">
        <f t="shared" si="73"/>
        <v>1</v>
      </c>
      <c r="K994" s="81">
        <f t="shared" si="74"/>
        <v>11.276666666666667</v>
      </c>
      <c r="L994" s="142">
        <v>7.4</v>
      </c>
      <c r="M994" s="140"/>
      <c r="N994" s="141">
        <f t="shared" si="75"/>
        <v>1</v>
      </c>
      <c r="O994" s="141"/>
      <c r="P994" s="141"/>
      <c r="Q994" s="81">
        <f t="shared" si="76"/>
        <v>12.6</v>
      </c>
    </row>
    <row r="995" spans="5:17" s="16" customFormat="1" ht="13" hidden="1" x14ac:dyDescent="0.3">
      <c r="E995" s="138">
        <v>36625</v>
      </c>
      <c r="F995" s="16">
        <v>100</v>
      </c>
      <c r="G995" s="16">
        <v>2000</v>
      </c>
      <c r="H995" s="139">
        <f t="shared" si="77"/>
        <v>0</v>
      </c>
      <c r="I995" s="140">
        <v>8.82</v>
      </c>
      <c r="J995" s="141">
        <f t="shared" si="73"/>
        <v>1</v>
      </c>
      <c r="K995" s="81">
        <f t="shared" si="74"/>
        <v>11.18</v>
      </c>
      <c r="L995" s="142">
        <v>8.1</v>
      </c>
      <c r="M995" s="140"/>
      <c r="N995" s="141">
        <f t="shared" si="75"/>
        <v>1</v>
      </c>
      <c r="O995" s="141"/>
      <c r="P995" s="141"/>
      <c r="Q995" s="81">
        <f t="shared" si="76"/>
        <v>11.9</v>
      </c>
    </row>
    <row r="996" spans="5:17" s="16" customFormat="1" ht="13" hidden="1" x14ac:dyDescent="0.3">
      <c r="E996" s="138">
        <v>36626</v>
      </c>
      <c r="F996" s="16">
        <v>101</v>
      </c>
      <c r="G996" s="16">
        <v>2000</v>
      </c>
      <c r="H996" s="139">
        <f t="shared" si="77"/>
        <v>0</v>
      </c>
      <c r="I996" s="140">
        <v>8.9166666666666679</v>
      </c>
      <c r="J996" s="141">
        <f t="shared" si="73"/>
        <v>1</v>
      </c>
      <c r="K996" s="81">
        <f t="shared" si="74"/>
        <v>11.083333333333332</v>
      </c>
      <c r="L996" s="142">
        <v>10.3</v>
      </c>
      <c r="M996" s="140"/>
      <c r="N996" s="141">
        <f t="shared" si="75"/>
        <v>1</v>
      </c>
      <c r="O996" s="141"/>
      <c r="P996" s="141"/>
      <c r="Q996" s="81">
        <f t="shared" si="76"/>
        <v>9.6999999999999993</v>
      </c>
    </row>
    <row r="997" spans="5:17" s="16" customFormat="1" ht="13" hidden="1" x14ac:dyDescent="0.3">
      <c r="E997" s="138">
        <v>36627</v>
      </c>
      <c r="F997" s="16">
        <v>102</v>
      </c>
      <c r="G997" s="16">
        <v>2000</v>
      </c>
      <c r="H997" s="139">
        <f t="shared" si="77"/>
        <v>0</v>
      </c>
      <c r="I997" s="140">
        <v>9.0133333333333354</v>
      </c>
      <c r="J997" s="141">
        <f t="shared" si="73"/>
        <v>1</v>
      </c>
      <c r="K997" s="81">
        <f t="shared" si="74"/>
        <v>10.986666666666665</v>
      </c>
      <c r="L997" s="142">
        <v>10.199999999999999</v>
      </c>
      <c r="M997" s="140"/>
      <c r="N997" s="141">
        <f t="shared" si="75"/>
        <v>1</v>
      </c>
      <c r="O997" s="141"/>
      <c r="P997" s="141"/>
      <c r="Q997" s="81">
        <f t="shared" si="76"/>
        <v>9.8000000000000007</v>
      </c>
    </row>
    <row r="998" spans="5:17" s="16" customFormat="1" ht="13" hidden="1" x14ac:dyDescent="0.3">
      <c r="E998" s="138">
        <v>36628</v>
      </c>
      <c r="F998" s="16">
        <v>103</v>
      </c>
      <c r="G998" s="16">
        <v>2000</v>
      </c>
      <c r="H998" s="139">
        <f t="shared" si="77"/>
        <v>0</v>
      </c>
      <c r="I998" s="140">
        <v>9.11</v>
      </c>
      <c r="J998" s="141">
        <f t="shared" ref="J998:J1061" si="78">IF(I998&lt;=$E$117,1,0)</f>
        <v>1</v>
      </c>
      <c r="K998" s="81">
        <f t="shared" ref="K998:K1061" si="79">J998*($E$116-I998)</f>
        <v>10.89</v>
      </c>
      <c r="L998" s="142">
        <v>8</v>
      </c>
      <c r="M998" s="140"/>
      <c r="N998" s="141">
        <f t="shared" ref="N998:N1061" si="80">IF(L998&lt;=$E$117,1,0)</f>
        <v>1</v>
      </c>
      <c r="O998" s="141"/>
      <c r="P998" s="141"/>
      <c r="Q998" s="81">
        <f t="shared" ref="Q998:Q1061" si="81">N998*($E$116-L998)</f>
        <v>12</v>
      </c>
    </row>
    <row r="999" spans="5:17" s="16" customFormat="1" ht="13" hidden="1" x14ac:dyDescent="0.3">
      <c r="E999" s="138">
        <v>36629</v>
      </c>
      <c r="F999" s="16">
        <v>104</v>
      </c>
      <c r="G999" s="16">
        <v>2000</v>
      </c>
      <c r="H999" s="139">
        <f t="shared" si="77"/>
        <v>0</v>
      </c>
      <c r="I999" s="140">
        <v>9.206666666666667</v>
      </c>
      <c r="J999" s="141">
        <f t="shared" si="78"/>
        <v>1</v>
      </c>
      <c r="K999" s="81">
        <f t="shared" si="79"/>
        <v>10.793333333333333</v>
      </c>
      <c r="L999" s="142">
        <v>8.8000000000000007</v>
      </c>
      <c r="M999" s="140"/>
      <c r="N999" s="141">
        <f t="shared" si="80"/>
        <v>1</v>
      </c>
      <c r="O999" s="141"/>
      <c r="P999" s="141"/>
      <c r="Q999" s="81">
        <f t="shared" si="81"/>
        <v>11.2</v>
      </c>
    </row>
    <row r="1000" spans="5:17" s="16" customFormat="1" ht="13" hidden="1" x14ac:dyDescent="0.3">
      <c r="E1000" s="138">
        <v>36630</v>
      </c>
      <c r="F1000" s="16">
        <v>105</v>
      </c>
      <c r="G1000" s="16">
        <v>2000</v>
      </c>
      <c r="H1000" s="139">
        <f t="shared" si="77"/>
        <v>0</v>
      </c>
      <c r="I1000" s="140">
        <v>9.3033333333333346</v>
      </c>
      <c r="J1000" s="141">
        <f t="shared" si="78"/>
        <v>1</v>
      </c>
      <c r="K1000" s="81">
        <f t="shared" si="79"/>
        <v>10.696666666666665</v>
      </c>
      <c r="L1000" s="142">
        <v>13.1</v>
      </c>
      <c r="M1000" s="140"/>
      <c r="N1000" s="141">
        <f t="shared" si="80"/>
        <v>1</v>
      </c>
      <c r="O1000" s="141"/>
      <c r="P1000" s="141"/>
      <c r="Q1000" s="81">
        <f t="shared" si="81"/>
        <v>6.9</v>
      </c>
    </row>
    <row r="1001" spans="5:17" s="16" customFormat="1" ht="13" hidden="1" x14ac:dyDescent="0.3">
      <c r="E1001" s="138">
        <v>36631</v>
      </c>
      <c r="F1001" s="16">
        <v>106</v>
      </c>
      <c r="G1001" s="16">
        <v>2000</v>
      </c>
      <c r="H1001" s="139">
        <f t="shared" si="77"/>
        <v>0</v>
      </c>
      <c r="I1001" s="140">
        <v>9.4</v>
      </c>
      <c r="J1001" s="141">
        <f t="shared" si="78"/>
        <v>1</v>
      </c>
      <c r="K1001" s="81">
        <f t="shared" si="79"/>
        <v>10.6</v>
      </c>
      <c r="L1001" s="142">
        <v>10.3</v>
      </c>
      <c r="M1001" s="140"/>
      <c r="N1001" s="141">
        <f t="shared" si="80"/>
        <v>1</v>
      </c>
      <c r="O1001" s="141"/>
      <c r="P1001" s="141"/>
      <c r="Q1001" s="81">
        <f t="shared" si="81"/>
        <v>9.6999999999999993</v>
      </c>
    </row>
    <row r="1002" spans="5:17" s="16" customFormat="1" ht="13" hidden="1" x14ac:dyDescent="0.3">
      <c r="E1002" s="138">
        <v>36632</v>
      </c>
      <c r="F1002" s="16">
        <v>107</v>
      </c>
      <c r="G1002" s="16">
        <v>2000</v>
      </c>
      <c r="H1002" s="139">
        <f t="shared" si="77"/>
        <v>0</v>
      </c>
      <c r="I1002" s="140">
        <v>9.561290322580648</v>
      </c>
      <c r="J1002" s="141">
        <f t="shared" si="78"/>
        <v>1</v>
      </c>
      <c r="K1002" s="81">
        <f t="shared" si="79"/>
        <v>10.438709677419352</v>
      </c>
      <c r="L1002" s="142">
        <v>7.9</v>
      </c>
      <c r="M1002" s="140"/>
      <c r="N1002" s="141">
        <f t="shared" si="80"/>
        <v>1</v>
      </c>
      <c r="O1002" s="141"/>
      <c r="P1002" s="141"/>
      <c r="Q1002" s="81">
        <f t="shared" si="81"/>
        <v>12.1</v>
      </c>
    </row>
    <row r="1003" spans="5:17" s="16" customFormat="1" ht="13" hidden="1" x14ac:dyDescent="0.3">
      <c r="E1003" s="138">
        <v>36633</v>
      </c>
      <c r="F1003" s="16">
        <v>108</v>
      </c>
      <c r="G1003" s="16">
        <v>2000</v>
      </c>
      <c r="H1003" s="139">
        <f t="shared" si="77"/>
        <v>0</v>
      </c>
      <c r="I1003" s="140">
        <v>9.7225806451612922</v>
      </c>
      <c r="J1003" s="141">
        <f t="shared" si="78"/>
        <v>1</v>
      </c>
      <c r="K1003" s="81">
        <f t="shared" si="79"/>
        <v>10.277419354838708</v>
      </c>
      <c r="L1003" s="142">
        <v>8.3000000000000007</v>
      </c>
      <c r="M1003" s="140"/>
      <c r="N1003" s="141">
        <f t="shared" si="80"/>
        <v>1</v>
      </c>
      <c r="O1003" s="141"/>
      <c r="P1003" s="141"/>
      <c r="Q1003" s="81">
        <f t="shared" si="81"/>
        <v>11.7</v>
      </c>
    </row>
    <row r="1004" spans="5:17" s="16" customFormat="1" ht="13" hidden="1" x14ac:dyDescent="0.3">
      <c r="E1004" s="138">
        <v>36634</v>
      </c>
      <c r="F1004" s="16">
        <v>109</v>
      </c>
      <c r="G1004" s="16">
        <v>2000</v>
      </c>
      <c r="H1004" s="139">
        <f t="shared" si="77"/>
        <v>0</v>
      </c>
      <c r="I1004" s="140">
        <v>9.8838709677419363</v>
      </c>
      <c r="J1004" s="141">
        <f t="shared" si="78"/>
        <v>1</v>
      </c>
      <c r="K1004" s="81">
        <f t="shared" si="79"/>
        <v>10.116129032258064</v>
      </c>
      <c r="L1004" s="142">
        <v>8.6</v>
      </c>
      <c r="M1004" s="140"/>
      <c r="N1004" s="141">
        <f t="shared" si="80"/>
        <v>1</v>
      </c>
      <c r="O1004" s="141"/>
      <c r="P1004" s="141"/>
      <c r="Q1004" s="81">
        <f t="shared" si="81"/>
        <v>11.4</v>
      </c>
    </row>
    <row r="1005" spans="5:17" s="16" customFormat="1" ht="13" hidden="1" x14ac:dyDescent="0.3">
      <c r="E1005" s="138">
        <v>36635</v>
      </c>
      <c r="F1005" s="16">
        <v>110</v>
      </c>
      <c r="G1005" s="16">
        <v>2000</v>
      </c>
      <c r="H1005" s="139">
        <f t="shared" si="77"/>
        <v>0</v>
      </c>
      <c r="I1005" s="140">
        <v>10.045161290322584</v>
      </c>
      <c r="J1005" s="141">
        <f t="shared" si="78"/>
        <v>1</v>
      </c>
      <c r="K1005" s="81">
        <f t="shared" si="79"/>
        <v>9.954838709677416</v>
      </c>
      <c r="L1005" s="142">
        <v>9</v>
      </c>
      <c r="M1005" s="140"/>
      <c r="N1005" s="141">
        <f t="shared" si="80"/>
        <v>1</v>
      </c>
      <c r="O1005" s="141"/>
      <c r="P1005" s="141"/>
      <c r="Q1005" s="81">
        <f t="shared" si="81"/>
        <v>11</v>
      </c>
    </row>
    <row r="1006" spans="5:17" s="16" customFormat="1" ht="13" hidden="1" x14ac:dyDescent="0.3">
      <c r="E1006" s="138">
        <v>36636</v>
      </c>
      <c r="F1006" s="16">
        <v>111</v>
      </c>
      <c r="G1006" s="16">
        <v>2000</v>
      </c>
      <c r="H1006" s="139">
        <f t="shared" si="77"/>
        <v>0</v>
      </c>
      <c r="I1006" s="140">
        <v>10.206451612903228</v>
      </c>
      <c r="J1006" s="141">
        <f t="shared" si="78"/>
        <v>1</v>
      </c>
      <c r="K1006" s="81">
        <f t="shared" si="79"/>
        <v>9.7935483870967719</v>
      </c>
      <c r="L1006" s="142">
        <v>10.5</v>
      </c>
      <c r="M1006" s="140"/>
      <c r="N1006" s="141">
        <f t="shared" si="80"/>
        <v>1</v>
      </c>
      <c r="O1006" s="141"/>
      <c r="P1006" s="141"/>
      <c r="Q1006" s="81">
        <f t="shared" si="81"/>
        <v>9.5</v>
      </c>
    </row>
    <row r="1007" spans="5:17" s="16" customFormat="1" ht="13" hidden="1" x14ac:dyDescent="0.3">
      <c r="E1007" s="138">
        <v>36637</v>
      </c>
      <c r="F1007" s="16">
        <v>112</v>
      </c>
      <c r="G1007" s="16">
        <v>2000</v>
      </c>
      <c r="H1007" s="139">
        <f t="shared" si="77"/>
        <v>0</v>
      </c>
      <c r="I1007" s="140">
        <v>10.367741935483872</v>
      </c>
      <c r="J1007" s="141">
        <f t="shared" si="78"/>
        <v>1</v>
      </c>
      <c r="K1007" s="81">
        <f t="shared" si="79"/>
        <v>9.6322580645161278</v>
      </c>
      <c r="L1007" s="142">
        <v>14.2</v>
      </c>
      <c r="M1007" s="140"/>
      <c r="N1007" s="141">
        <f t="shared" si="80"/>
        <v>1</v>
      </c>
      <c r="O1007" s="141"/>
      <c r="P1007" s="141"/>
      <c r="Q1007" s="81">
        <f t="shared" si="81"/>
        <v>5.8000000000000007</v>
      </c>
    </row>
    <row r="1008" spans="5:17" s="16" customFormat="1" ht="13" hidden="1" x14ac:dyDescent="0.3">
      <c r="E1008" s="138">
        <v>36638</v>
      </c>
      <c r="F1008" s="16">
        <v>113</v>
      </c>
      <c r="G1008" s="16">
        <v>2000</v>
      </c>
      <c r="H1008" s="139">
        <f t="shared" si="77"/>
        <v>0</v>
      </c>
      <c r="I1008" s="140">
        <v>10.529032258064516</v>
      </c>
      <c r="J1008" s="141">
        <f t="shared" si="78"/>
        <v>1</v>
      </c>
      <c r="K1008" s="81">
        <f t="shared" si="79"/>
        <v>9.4709677419354836</v>
      </c>
      <c r="L1008" s="142">
        <v>16.3</v>
      </c>
      <c r="M1008" s="140"/>
      <c r="N1008" s="141">
        <f t="shared" si="80"/>
        <v>0</v>
      </c>
      <c r="O1008" s="141"/>
      <c r="P1008" s="141"/>
      <c r="Q1008" s="81">
        <f t="shared" si="81"/>
        <v>0</v>
      </c>
    </row>
    <row r="1009" spans="5:17" s="16" customFormat="1" ht="13" hidden="1" x14ac:dyDescent="0.3">
      <c r="E1009" s="138">
        <v>36639</v>
      </c>
      <c r="F1009" s="16">
        <v>114</v>
      </c>
      <c r="G1009" s="16">
        <v>2000</v>
      </c>
      <c r="H1009" s="139">
        <f t="shared" si="77"/>
        <v>0</v>
      </c>
      <c r="I1009" s="140">
        <v>10.690322580645164</v>
      </c>
      <c r="J1009" s="141">
        <f t="shared" si="78"/>
        <v>1</v>
      </c>
      <c r="K1009" s="81">
        <f t="shared" si="79"/>
        <v>9.3096774193548359</v>
      </c>
      <c r="L1009" s="142">
        <v>13.3</v>
      </c>
      <c r="M1009" s="140"/>
      <c r="N1009" s="141">
        <f t="shared" si="80"/>
        <v>1</v>
      </c>
      <c r="O1009" s="141"/>
      <c r="P1009" s="141"/>
      <c r="Q1009" s="81">
        <f t="shared" si="81"/>
        <v>6.6999999999999993</v>
      </c>
    </row>
    <row r="1010" spans="5:17" s="16" customFormat="1" ht="13" hidden="1" x14ac:dyDescent="0.3">
      <c r="E1010" s="138">
        <v>36640</v>
      </c>
      <c r="F1010" s="16">
        <v>115</v>
      </c>
      <c r="G1010" s="16">
        <v>2000</v>
      </c>
      <c r="H1010" s="139">
        <f t="shared" si="77"/>
        <v>0</v>
      </c>
      <c r="I1010" s="140">
        <v>10.851612903225808</v>
      </c>
      <c r="J1010" s="141">
        <f t="shared" si="78"/>
        <v>1</v>
      </c>
      <c r="K1010" s="81">
        <f t="shared" si="79"/>
        <v>9.1483870967741918</v>
      </c>
      <c r="L1010" s="142">
        <v>9.4</v>
      </c>
      <c r="M1010" s="140"/>
      <c r="N1010" s="141">
        <f t="shared" si="80"/>
        <v>1</v>
      </c>
      <c r="O1010" s="141"/>
      <c r="P1010" s="141"/>
      <c r="Q1010" s="81">
        <f t="shared" si="81"/>
        <v>10.6</v>
      </c>
    </row>
    <row r="1011" spans="5:17" s="16" customFormat="1" ht="13" hidden="1" x14ac:dyDescent="0.3">
      <c r="E1011" s="138">
        <v>36641</v>
      </c>
      <c r="F1011" s="16">
        <v>116</v>
      </c>
      <c r="G1011" s="16">
        <v>2000</v>
      </c>
      <c r="H1011" s="139">
        <f t="shared" si="77"/>
        <v>0</v>
      </c>
      <c r="I1011" s="140">
        <v>11.012903225806452</v>
      </c>
      <c r="J1011" s="141">
        <f t="shared" si="78"/>
        <v>1</v>
      </c>
      <c r="K1011" s="81">
        <f t="shared" si="79"/>
        <v>8.9870967741935477</v>
      </c>
      <c r="L1011" s="142">
        <v>11</v>
      </c>
      <c r="M1011" s="140"/>
      <c r="N1011" s="141">
        <f t="shared" si="80"/>
        <v>1</v>
      </c>
      <c r="O1011" s="141"/>
      <c r="P1011" s="141"/>
      <c r="Q1011" s="81">
        <f t="shared" si="81"/>
        <v>9</v>
      </c>
    </row>
    <row r="1012" spans="5:17" s="16" customFormat="1" ht="13" hidden="1" x14ac:dyDescent="0.3">
      <c r="E1012" s="138">
        <v>36642</v>
      </c>
      <c r="F1012" s="16">
        <v>117</v>
      </c>
      <c r="G1012" s="16">
        <v>2000</v>
      </c>
      <c r="H1012" s="139">
        <f t="shared" si="77"/>
        <v>0</v>
      </c>
      <c r="I1012" s="140">
        <v>11.1741935483871</v>
      </c>
      <c r="J1012" s="141">
        <f t="shared" si="78"/>
        <v>1</v>
      </c>
      <c r="K1012" s="81">
        <f t="shared" si="79"/>
        <v>8.8258064516129</v>
      </c>
      <c r="L1012" s="142">
        <v>14.6</v>
      </c>
      <c r="M1012" s="140"/>
      <c r="N1012" s="141">
        <f t="shared" si="80"/>
        <v>1</v>
      </c>
      <c r="O1012" s="141"/>
      <c r="P1012" s="141"/>
      <c r="Q1012" s="81">
        <f t="shared" si="81"/>
        <v>5.4</v>
      </c>
    </row>
    <row r="1013" spans="5:17" s="16" customFormat="1" ht="13" hidden="1" x14ac:dyDescent="0.3">
      <c r="E1013" s="138">
        <v>36643</v>
      </c>
      <c r="F1013" s="16">
        <v>118</v>
      </c>
      <c r="G1013" s="16">
        <v>2000</v>
      </c>
      <c r="H1013" s="139">
        <f t="shared" si="77"/>
        <v>0</v>
      </c>
      <c r="I1013" s="140">
        <v>11.335483870967744</v>
      </c>
      <c r="J1013" s="141">
        <f t="shared" si="78"/>
        <v>1</v>
      </c>
      <c r="K1013" s="81">
        <f t="shared" si="79"/>
        <v>8.6645161290322559</v>
      </c>
      <c r="L1013" s="142">
        <v>14.8</v>
      </c>
      <c r="M1013" s="140"/>
      <c r="N1013" s="141">
        <f t="shared" si="80"/>
        <v>1</v>
      </c>
      <c r="O1013" s="141"/>
      <c r="P1013" s="141"/>
      <c r="Q1013" s="81">
        <f t="shared" si="81"/>
        <v>5.1999999999999993</v>
      </c>
    </row>
    <row r="1014" spans="5:17" s="16" customFormat="1" ht="13" hidden="1" x14ac:dyDescent="0.3">
      <c r="E1014" s="138">
        <v>36644</v>
      </c>
      <c r="F1014" s="16">
        <v>119</v>
      </c>
      <c r="G1014" s="16">
        <v>2000</v>
      </c>
      <c r="H1014" s="139">
        <f t="shared" si="77"/>
        <v>0</v>
      </c>
      <c r="I1014" s="140">
        <v>11.496774193548388</v>
      </c>
      <c r="J1014" s="141">
        <f t="shared" si="78"/>
        <v>1</v>
      </c>
      <c r="K1014" s="81">
        <f t="shared" si="79"/>
        <v>8.5032258064516117</v>
      </c>
      <c r="L1014" s="142">
        <v>12.3</v>
      </c>
      <c r="M1014" s="140"/>
      <c r="N1014" s="141">
        <f t="shared" si="80"/>
        <v>1</v>
      </c>
      <c r="O1014" s="141"/>
      <c r="P1014" s="141"/>
      <c r="Q1014" s="81">
        <f t="shared" si="81"/>
        <v>7.6999999999999993</v>
      </c>
    </row>
    <row r="1015" spans="5:17" s="16" customFormat="1" ht="13" hidden="1" x14ac:dyDescent="0.3">
      <c r="E1015" s="138">
        <v>36645</v>
      </c>
      <c r="F1015" s="16">
        <v>120</v>
      </c>
      <c r="G1015" s="16">
        <v>2000</v>
      </c>
      <c r="H1015" s="139">
        <f t="shared" si="77"/>
        <v>0</v>
      </c>
      <c r="I1015" s="140">
        <v>11.658064516129032</v>
      </c>
      <c r="J1015" s="141">
        <f t="shared" si="78"/>
        <v>1</v>
      </c>
      <c r="K1015" s="81">
        <f t="shared" si="79"/>
        <v>8.3419354838709676</v>
      </c>
      <c r="L1015" s="142">
        <v>11.3</v>
      </c>
      <c r="M1015" s="140"/>
      <c r="N1015" s="141">
        <f t="shared" si="80"/>
        <v>1</v>
      </c>
      <c r="O1015" s="141"/>
      <c r="P1015" s="141"/>
      <c r="Q1015" s="81">
        <f t="shared" si="81"/>
        <v>8.6999999999999993</v>
      </c>
    </row>
    <row r="1016" spans="5:17" s="16" customFormat="1" ht="13" hidden="1" x14ac:dyDescent="0.3">
      <c r="E1016" s="138">
        <v>36646</v>
      </c>
      <c r="F1016" s="16">
        <v>121</v>
      </c>
      <c r="G1016" s="16">
        <v>2000</v>
      </c>
      <c r="H1016" s="139">
        <f t="shared" si="77"/>
        <v>0</v>
      </c>
      <c r="I1016" s="140">
        <v>11.81935483870968</v>
      </c>
      <c r="J1016" s="141">
        <f t="shared" si="78"/>
        <v>1</v>
      </c>
      <c r="K1016" s="81">
        <f t="shared" si="79"/>
        <v>8.1806451612903199</v>
      </c>
      <c r="L1016" s="142">
        <v>13.8</v>
      </c>
      <c r="M1016" s="140"/>
      <c r="N1016" s="141">
        <f t="shared" si="80"/>
        <v>1</v>
      </c>
      <c r="O1016" s="141"/>
      <c r="P1016" s="141"/>
      <c r="Q1016" s="81">
        <f t="shared" si="81"/>
        <v>6.1999999999999993</v>
      </c>
    </row>
    <row r="1017" spans="5:17" s="16" customFormat="1" ht="13" hidden="1" x14ac:dyDescent="0.3">
      <c r="E1017" s="138">
        <v>36647</v>
      </c>
      <c r="F1017" s="16">
        <v>122</v>
      </c>
      <c r="G1017" s="16">
        <v>2000</v>
      </c>
      <c r="H1017" s="139">
        <f t="shared" si="77"/>
        <v>0</v>
      </c>
      <c r="I1017" s="140">
        <v>11.980645161290324</v>
      </c>
      <c r="J1017" s="141">
        <f t="shared" si="78"/>
        <v>1</v>
      </c>
      <c r="K1017" s="81">
        <f t="shared" si="79"/>
        <v>8.0193548387096758</v>
      </c>
      <c r="L1017" s="142">
        <v>15.6</v>
      </c>
      <c r="M1017" s="140"/>
      <c r="N1017" s="141">
        <f t="shared" si="80"/>
        <v>1</v>
      </c>
      <c r="O1017" s="141"/>
      <c r="P1017" s="141"/>
      <c r="Q1017" s="81">
        <f t="shared" si="81"/>
        <v>4.4000000000000004</v>
      </c>
    </row>
    <row r="1018" spans="5:17" s="16" customFormat="1" ht="13" hidden="1" x14ac:dyDescent="0.3">
      <c r="E1018" s="138">
        <v>36648</v>
      </c>
      <c r="F1018" s="16">
        <v>123</v>
      </c>
      <c r="G1018" s="16">
        <v>2000</v>
      </c>
      <c r="H1018" s="139">
        <f t="shared" si="77"/>
        <v>0</v>
      </c>
      <c r="I1018" s="140">
        <v>12.141935483870968</v>
      </c>
      <c r="J1018" s="141">
        <f t="shared" si="78"/>
        <v>1</v>
      </c>
      <c r="K1018" s="81">
        <f t="shared" si="79"/>
        <v>7.8580645161290317</v>
      </c>
      <c r="L1018" s="142">
        <v>16.2</v>
      </c>
      <c r="M1018" s="140"/>
      <c r="N1018" s="141">
        <f t="shared" si="80"/>
        <v>0</v>
      </c>
      <c r="O1018" s="141"/>
      <c r="P1018" s="141"/>
      <c r="Q1018" s="81">
        <f t="shared" si="81"/>
        <v>0</v>
      </c>
    </row>
    <row r="1019" spans="5:17" s="16" customFormat="1" ht="13" hidden="1" x14ac:dyDescent="0.3">
      <c r="E1019" s="138">
        <v>36649</v>
      </c>
      <c r="F1019" s="16">
        <v>124</v>
      </c>
      <c r="G1019" s="16">
        <v>2000</v>
      </c>
      <c r="H1019" s="139">
        <f t="shared" si="77"/>
        <v>0</v>
      </c>
      <c r="I1019" s="140">
        <v>12.303225806451616</v>
      </c>
      <c r="J1019" s="141">
        <f t="shared" si="78"/>
        <v>1</v>
      </c>
      <c r="K1019" s="81">
        <f t="shared" si="79"/>
        <v>7.696774193548384</v>
      </c>
      <c r="L1019" s="142">
        <v>15.3</v>
      </c>
      <c r="M1019" s="140"/>
      <c r="N1019" s="141">
        <f t="shared" si="80"/>
        <v>1</v>
      </c>
      <c r="O1019" s="141"/>
      <c r="P1019" s="141"/>
      <c r="Q1019" s="81">
        <f t="shared" si="81"/>
        <v>4.6999999999999993</v>
      </c>
    </row>
    <row r="1020" spans="5:17" s="16" customFormat="1" ht="13" hidden="1" x14ac:dyDescent="0.3">
      <c r="E1020" s="138">
        <v>36650</v>
      </c>
      <c r="F1020" s="16">
        <v>125</v>
      </c>
      <c r="G1020" s="16">
        <v>2000</v>
      </c>
      <c r="H1020" s="139">
        <f t="shared" si="77"/>
        <v>0</v>
      </c>
      <c r="I1020" s="140">
        <v>12.46451612903226</v>
      </c>
      <c r="J1020" s="141">
        <f t="shared" si="78"/>
        <v>1</v>
      </c>
      <c r="K1020" s="81">
        <f t="shared" si="79"/>
        <v>7.5354838709677399</v>
      </c>
      <c r="L1020" s="142">
        <v>16.3</v>
      </c>
      <c r="M1020" s="140"/>
      <c r="N1020" s="141">
        <f t="shared" si="80"/>
        <v>0</v>
      </c>
      <c r="O1020" s="141"/>
      <c r="P1020" s="141"/>
      <c r="Q1020" s="81">
        <f t="shared" si="81"/>
        <v>0</v>
      </c>
    </row>
    <row r="1021" spans="5:17" s="16" customFormat="1" ht="13" hidden="1" x14ac:dyDescent="0.3">
      <c r="E1021" s="138">
        <v>36651</v>
      </c>
      <c r="F1021" s="16">
        <v>126</v>
      </c>
      <c r="G1021" s="16">
        <v>2000</v>
      </c>
      <c r="H1021" s="139">
        <f t="shared" si="77"/>
        <v>0</v>
      </c>
      <c r="I1021" s="140">
        <v>12.625806451612904</v>
      </c>
      <c r="J1021" s="141">
        <f t="shared" si="78"/>
        <v>1</v>
      </c>
      <c r="K1021" s="81">
        <f t="shared" si="79"/>
        <v>7.3741935483870957</v>
      </c>
      <c r="L1021" s="142">
        <v>15.1</v>
      </c>
      <c r="M1021" s="140"/>
      <c r="N1021" s="141">
        <f t="shared" si="80"/>
        <v>1</v>
      </c>
      <c r="O1021" s="141"/>
      <c r="P1021" s="141"/>
      <c r="Q1021" s="81">
        <f t="shared" si="81"/>
        <v>4.9000000000000004</v>
      </c>
    </row>
    <row r="1022" spans="5:17" s="16" customFormat="1" ht="13" hidden="1" x14ac:dyDescent="0.3">
      <c r="E1022" s="138">
        <v>36652</v>
      </c>
      <c r="F1022" s="16">
        <v>127</v>
      </c>
      <c r="G1022" s="16">
        <v>2000</v>
      </c>
      <c r="H1022" s="139">
        <f t="shared" si="77"/>
        <v>0</v>
      </c>
      <c r="I1022" s="140">
        <v>12.787096774193548</v>
      </c>
      <c r="J1022" s="141">
        <f t="shared" si="78"/>
        <v>1</v>
      </c>
      <c r="K1022" s="81">
        <f t="shared" si="79"/>
        <v>7.2129032258064516</v>
      </c>
      <c r="L1022" s="142">
        <v>14.3</v>
      </c>
      <c r="M1022" s="140"/>
      <c r="N1022" s="141">
        <f t="shared" si="80"/>
        <v>1</v>
      </c>
      <c r="O1022" s="141"/>
      <c r="P1022" s="141"/>
      <c r="Q1022" s="81">
        <f t="shared" si="81"/>
        <v>5.6999999999999993</v>
      </c>
    </row>
    <row r="1023" spans="5:17" s="16" customFormat="1" ht="13" hidden="1" x14ac:dyDescent="0.3">
      <c r="E1023" s="138">
        <v>36653</v>
      </c>
      <c r="F1023" s="16">
        <v>128</v>
      </c>
      <c r="G1023" s="16">
        <v>2000</v>
      </c>
      <c r="H1023" s="139">
        <f t="shared" si="77"/>
        <v>0</v>
      </c>
      <c r="I1023" s="140">
        <v>12.948387096774196</v>
      </c>
      <c r="J1023" s="141">
        <f t="shared" si="78"/>
        <v>1</v>
      </c>
      <c r="K1023" s="81">
        <f t="shared" si="79"/>
        <v>7.0516129032258039</v>
      </c>
      <c r="L1023" s="142">
        <v>16.100000000000001</v>
      </c>
      <c r="M1023" s="140"/>
      <c r="N1023" s="141">
        <f t="shared" si="80"/>
        <v>0</v>
      </c>
      <c r="O1023" s="141"/>
      <c r="P1023" s="141"/>
      <c r="Q1023" s="81">
        <f t="shared" si="81"/>
        <v>0</v>
      </c>
    </row>
    <row r="1024" spans="5:17" s="16" customFormat="1" ht="13" hidden="1" x14ac:dyDescent="0.3">
      <c r="E1024" s="138">
        <v>36654</v>
      </c>
      <c r="F1024" s="16">
        <v>129</v>
      </c>
      <c r="G1024" s="16">
        <v>2000</v>
      </c>
      <c r="H1024" s="139">
        <f t="shared" ref="H1024:H1087" si="82">IF(AND(E1023&gt;=$D$64,E1023&lt;=$D$65),1,0)</f>
        <v>0</v>
      </c>
      <c r="I1024" s="140">
        <v>13.10967741935484</v>
      </c>
      <c r="J1024" s="141">
        <f t="shared" si="78"/>
        <v>1</v>
      </c>
      <c r="K1024" s="81">
        <f t="shared" si="79"/>
        <v>6.8903225806451598</v>
      </c>
      <c r="L1024" s="142">
        <v>17.3</v>
      </c>
      <c r="M1024" s="140"/>
      <c r="N1024" s="141">
        <f t="shared" si="80"/>
        <v>0</v>
      </c>
      <c r="O1024" s="141"/>
      <c r="P1024" s="141"/>
      <c r="Q1024" s="81">
        <f t="shared" si="81"/>
        <v>0</v>
      </c>
    </row>
    <row r="1025" spans="5:17" s="16" customFormat="1" ht="13" hidden="1" x14ac:dyDescent="0.3">
      <c r="E1025" s="138">
        <v>36655</v>
      </c>
      <c r="F1025" s="16">
        <v>130</v>
      </c>
      <c r="G1025" s="16">
        <v>2000</v>
      </c>
      <c r="H1025" s="139">
        <f t="shared" si="82"/>
        <v>0</v>
      </c>
      <c r="I1025" s="140">
        <v>13.270967741935484</v>
      </c>
      <c r="J1025" s="141">
        <f t="shared" si="78"/>
        <v>1</v>
      </c>
      <c r="K1025" s="81">
        <f t="shared" si="79"/>
        <v>6.7290322580645157</v>
      </c>
      <c r="L1025" s="142">
        <v>17.2</v>
      </c>
      <c r="M1025" s="140"/>
      <c r="N1025" s="141">
        <f t="shared" si="80"/>
        <v>0</v>
      </c>
      <c r="O1025" s="141"/>
      <c r="P1025" s="141"/>
      <c r="Q1025" s="81">
        <f t="shared" si="81"/>
        <v>0</v>
      </c>
    </row>
    <row r="1026" spans="5:17" s="16" customFormat="1" ht="13" hidden="1" x14ac:dyDescent="0.3">
      <c r="E1026" s="138">
        <v>36656</v>
      </c>
      <c r="F1026" s="16">
        <v>131</v>
      </c>
      <c r="G1026" s="16">
        <v>2000</v>
      </c>
      <c r="H1026" s="139">
        <f t="shared" si="82"/>
        <v>0</v>
      </c>
      <c r="I1026" s="140">
        <v>13.432258064516132</v>
      </c>
      <c r="J1026" s="141">
        <f t="shared" si="78"/>
        <v>1</v>
      </c>
      <c r="K1026" s="81">
        <f t="shared" si="79"/>
        <v>6.567741935483868</v>
      </c>
      <c r="L1026" s="142">
        <v>18</v>
      </c>
      <c r="M1026" s="140"/>
      <c r="N1026" s="141">
        <f t="shared" si="80"/>
        <v>0</v>
      </c>
      <c r="O1026" s="141"/>
      <c r="P1026" s="141"/>
      <c r="Q1026" s="81">
        <f t="shared" si="81"/>
        <v>0</v>
      </c>
    </row>
    <row r="1027" spans="5:17" s="16" customFormat="1" ht="13" hidden="1" x14ac:dyDescent="0.3">
      <c r="E1027" s="138">
        <v>36657</v>
      </c>
      <c r="F1027" s="16">
        <v>132</v>
      </c>
      <c r="G1027" s="16">
        <v>2000</v>
      </c>
      <c r="H1027" s="139">
        <f t="shared" si="82"/>
        <v>0</v>
      </c>
      <c r="I1027" s="140">
        <v>13.593548387096776</v>
      </c>
      <c r="J1027" s="141">
        <f t="shared" si="78"/>
        <v>1</v>
      </c>
      <c r="K1027" s="81">
        <f t="shared" si="79"/>
        <v>6.4064516129032238</v>
      </c>
      <c r="L1027" s="142">
        <v>17.600000000000001</v>
      </c>
      <c r="M1027" s="140"/>
      <c r="N1027" s="141">
        <f t="shared" si="80"/>
        <v>0</v>
      </c>
      <c r="O1027" s="141"/>
      <c r="P1027" s="141"/>
      <c r="Q1027" s="81">
        <f t="shared" si="81"/>
        <v>0</v>
      </c>
    </row>
    <row r="1028" spans="5:17" s="16" customFormat="1" ht="13" hidden="1" x14ac:dyDescent="0.3">
      <c r="E1028" s="138">
        <v>36658</v>
      </c>
      <c r="F1028" s="16">
        <v>133</v>
      </c>
      <c r="G1028" s="16">
        <v>2000</v>
      </c>
      <c r="H1028" s="139">
        <f t="shared" si="82"/>
        <v>0</v>
      </c>
      <c r="I1028" s="140">
        <v>13.75483870967742</v>
      </c>
      <c r="J1028" s="141">
        <f t="shared" si="78"/>
        <v>1</v>
      </c>
      <c r="K1028" s="81">
        <f t="shared" si="79"/>
        <v>6.2451612903225797</v>
      </c>
      <c r="L1028" s="142">
        <v>16.7</v>
      </c>
      <c r="M1028" s="140"/>
      <c r="N1028" s="141">
        <f t="shared" si="80"/>
        <v>0</v>
      </c>
      <c r="O1028" s="141"/>
      <c r="P1028" s="141"/>
      <c r="Q1028" s="81">
        <f t="shared" si="81"/>
        <v>0</v>
      </c>
    </row>
    <row r="1029" spans="5:17" s="16" customFormat="1" ht="13" hidden="1" x14ac:dyDescent="0.3">
      <c r="E1029" s="138">
        <v>36659</v>
      </c>
      <c r="F1029" s="16">
        <v>134</v>
      </c>
      <c r="G1029" s="16">
        <v>2000</v>
      </c>
      <c r="H1029" s="139">
        <f t="shared" si="82"/>
        <v>0</v>
      </c>
      <c r="I1029" s="140">
        <v>13.916129032258064</v>
      </c>
      <c r="J1029" s="141">
        <f t="shared" si="78"/>
        <v>1</v>
      </c>
      <c r="K1029" s="81">
        <f t="shared" si="79"/>
        <v>6.0838709677419356</v>
      </c>
      <c r="L1029" s="142">
        <v>16.2</v>
      </c>
      <c r="M1029" s="140"/>
      <c r="N1029" s="141">
        <f t="shared" si="80"/>
        <v>0</v>
      </c>
      <c r="O1029" s="141"/>
      <c r="P1029" s="141"/>
      <c r="Q1029" s="81">
        <f t="shared" si="81"/>
        <v>0</v>
      </c>
    </row>
    <row r="1030" spans="5:17" s="16" customFormat="1" ht="13" hidden="1" x14ac:dyDescent="0.3">
      <c r="E1030" s="138">
        <v>36660</v>
      </c>
      <c r="F1030" s="16">
        <v>135</v>
      </c>
      <c r="G1030" s="16">
        <v>2000</v>
      </c>
      <c r="H1030" s="139">
        <f t="shared" si="82"/>
        <v>0</v>
      </c>
      <c r="I1030" s="140">
        <v>14.077419354838712</v>
      </c>
      <c r="J1030" s="141">
        <f t="shared" si="78"/>
        <v>1</v>
      </c>
      <c r="K1030" s="81">
        <f t="shared" si="79"/>
        <v>5.9225806451612879</v>
      </c>
      <c r="L1030" s="142">
        <v>17.600000000000001</v>
      </c>
      <c r="M1030" s="140"/>
      <c r="N1030" s="141">
        <f t="shared" si="80"/>
        <v>0</v>
      </c>
      <c r="O1030" s="141"/>
      <c r="P1030" s="141"/>
      <c r="Q1030" s="81">
        <f t="shared" si="81"/>
        <v>0</v>
      </c>
    </row>
    <row r="1031" spans="5:17" s="16" customFormat="1" ht="13" hidden="1" x14ac:dyDescent="0.3">
      <c r="E1031" s="138">
        <v>36661</v>
      </c>
      <c r="F1031" s="16">
        <v>136</v>
      </c>
      <c r="G1031" s="16">
        <v>2000</v>
      </c>
      <c r="H1031" s="139">
        <f t="shared" si="82"/>
        <v>0</v>
      </c>
      <c r="I1031" s="140">
        <v>14.238709677419356</v>
      </c>
      <c r="J1031" s="141">
        <f t="shared" si="78"/>
        <v>1</v>
      </c>
      <c r="K1031" s="81">
        <f t="shared" si="79"/>
        <v>5.7612903225806438</v>
      </c>
      <c r="L1031" s="142">
        <v>19.600000000000001</v>
      </c>
      <c r="M1031" s="140"/>
      <c r="N1031" s="141">
        <f t="shared" si="80"/>
        <v>0</v>
      </c>
      <c r="O1031" s="141"/>
      <c r="P1031" s="141"/>
      <c r="Q1031" s="81">
        <f t="shared" si="81"/>
        <v>0</v>
      </c>
    </row>
    <row r="1032" spans="5:17" s="16" customFormat="1" ht="13" hidden="1" x14ac:dyDescent="0.3">
      <c r="E1032" s="138">
        <v>36662</v>
      </c>
      <c r="F1032" s="16">
        <v>137</v>
      </c>
      <c r="G1032" s="16">
        <v>2000</v>
      </c>
      <c r="H1032" s="139">
        <f t="shared" si="82"/>
        <v>0</v>
      </c>
      <c r="I1032" s="140">
        <v>14.4</v>
      </c>
      <c r="J1032" s="141">
        <f t="shared" si="78"/>
        <v>1</v>
      </c>
      <c r="K1032" s="81">
        <f t="shared" si="79"/>
        <v>5.6</v>
      </c>
      <c r="L1032" s="142">
        <v>20.8</v>
      </c>
      <c r="M1032" s="140"/>
      <c r="N1032" s="141">
        <f t="shared" si="80"/>
        <v>0</v>
      </c>
      <c r="O1032" s="141"/>
      <c r="P1032" s="141"/>
      <c r="Q1032" s="81">
        <f t="shared" si="81"/>
        <v>0</v>
      </c>
    </row>
    <row r="1033" spans="5:17" s="16" customFormat="1" ht="13" hidden="1" x14ac:dyDescent="0.3">
      <c r="E1033" s="138">
        <v>36663</v>
      </c>
      <c r="F1033" s="16">
        <v>138</v>
      </c>
      <c r="G1033" s="16">
        <v>2000</v>
      </c>
      <c r="H1033" s="139">
        <f t="shared" si="82"/>
        <v>0</v>
      </c>
      <c r="I1033" s="140">
        <v>14.506666666666668</v>
      </c>
      <c r="J1033" s="141">
        <f t="shared" si="78"/>
        <v>1</v>
      </c>
      <c r="K1033" s="81">
        <f t="shared" si="79"/>
        <v>5.4933333333333323</v>
      </c>
      <c r="L1033" s="142">
        <v>17.7</v>
      </c>
      <c r="M1033" s="140"/>
      <c r="N1033" s="141">
        <f t="shared" si="80"/>
        <v>0</v>
      </c>
      <c r="O1033" s="141"/>
      <c r="P1033" s="141"/>
      <c r="Q1033" s="81">
        <f t="shared" si="81"/>
        <v>0</v>
      </c>
    </row>
    <row r="1034" spans="5:17" s="16" customFormat="1" ht="13" hidden="1" x14ac:dyDescent="0.3">
      <c r="E1034" s="138">
        <v>36664</v>
      </c>
      <c r="F1034" s="16">
        <v>139</v>
      </c>
      <c r="G1034" s="16">
        <v>2000</v>
      </c>
      <c r="H1034" s="139">
        <f t="shared" si="82"/>
        <v>0</v>
      </c>
      <c r="I1034" s="140">
        <v>14.613333333333333</v>
      </c>
      <c r="J1034" s="141">
        <f t="shared" si="78"/>
        <v>1</v>
      </c>
      <c r="K1034" s="81">
        <f t="shared" si="79"/>
        <v>5.3866666666666667</v>
      </c>
      <c r="L1034" s="142">
        <v>14.7</v>
      </c>
      <c r="M1034" s="140"/>
      <c r="N1034" s="141">
        <f t="shared" si="80"/>
        <v>1</v>
      </c>
      <c r="O1034" s="141"/>
      <c r="P1034" s="141"/>
      <c r="Q1034" s="81">
        <f t="shared" si="81"/>
        <v>5.3000000000000007</v>
      </c>
    </row>
    <row r="1035" spans="5:17" s="16" customFormat="1" ht="13" hidden="1" x14ac:dyDescent="0.3">
      <c r="E1035" s="138">
        <v>36665</v>
      </c>
      <c r="F1035" s="16">
        <v>140</v>
      </c>
      <c r="G1035" s="16">
        <v>2000</v>
      </c>
      <c r="H1035" s="139">
        <f t="shared" si="82"/>
        <v>0</v>
      </c>
      <c r="I1035" s="140">
        <v>14.72</v>
      </c>
      <c r="J1035" s="141">
        <f t="shared" si="78"/>
        <v>1</v>
      </c>
      <c r="K1035" s="81">
        <f t="shared" si="79"/>
        <v>5.2799999999999994</v>
      </c>
      <c r="L1035" s="142">
        <v>13</v>
      </c>
      <c r="M1035" s="140"/>
      <c r="N1035" s="141">
        <f t="shared" si="80"/>
        <v>1</v>
      </c>
      <c r="O1035" s="141"/>
      <c r="P1035" s="141"/>
      <c r="Q1035" s="81">
        <f t="shared" si="81"/>
        <v>7</v>
      </c>
    </row>
    <row r="1036" spans="5:17" s="16" customFormat="1" ht="13" hidden="1" x14ac:dyDescent="0.3">
      <c r="E1036" s="138">
        <v>36666</v>
      </c>
      <c r="F1036" s="16">
        <v>141</v>
      </c>
      <c r="G1036" s="16">
        <v>2000</v>
      </c>
      <c r="H1036" s="139">
        <f t="shared" si="82"/>
        <v>0</v>
      </c>
      <c r="I1036" s="140">
        <v>14.826666666666668</v>
      </c>
      <c r="J1036" s="141">
        <f t="shared" si="78"/>
        <v>1</v>
      </c>
      <c r="K1036" s="81">
        <f t="shared" si="79"/>
        <v>5.173333333333332</v>
      </c>
      <c r="L1036" s="142">
        <v>12.9</v>
      </c>
      <c r="M1036" s="140"/>
      <c r="N1036" s="141">
        <f t="shared" si="80"/>
        <v>1</v>
      </c>
      <c r="O1036" s="141"/>
      <c r="P1036" s="141"/>
      <c r="Q1036" s="81">
        <f t="shared" si="81"/>
        <v>7.1</v>
      </c>
    </row>
    <row r="1037" spans="5:17" s="16" customFormat="1" ht="13" hidden="1" x14ac:dyDescent="0.3">
      <c r="E1037" s="138">
        <v>36667</v>
      </c>
      <c r="F1037" s="16">
        <v>142</v>
      </c>
      <c r="G1037" s="16">
        <v>2000</v>
      </c>
      <c r="H1037" s="139">
        <f t="shared" si="82"/>
        <v>0</v>
      </c>
      <c r="I1037" s="140">
        <v>14.933333333333334</v>
      </c>
      <c r="J1037" s="141">
        <f t="shared" si="78"/>
        <v>1</v>
      </c>
      <c r="K1037" s="81">
        <f t="shared" si="79"/>
        <v>5.0666666666666664</v>
      </c>
      <c r="L1037" s="142">
        <v>13.8</v>
      </c>
      <c r="M1037" s="140"/>
      <c r="N1037" s="141">
        <f t="shared" si="80"/>
        <v>1</v>
      </c>
      <c r="O1037" s="141"/>
      <c r="P1037" s="141"/>
      <c r="Q1037" s="81">
        <f t="shared" si="81"/>
        <v>6.1999999999999993</v>
      </c>
    </row>
    <row r="1038" spans="5:17" s="16" customFormat="1" ht="13" hidden="1" x14ac:dyDescent="0.3">
      <c r="E1038" s="138">
        <v>36668</v>
      </c>
      <c r="F1038" s="16">
        <v>143</v>
      </c>
      <c r="G1038" s="16">
        <v>2000</v>
      </c>
      <c r="H1038" s="139">
        <f t="shared" si="82"/>
        <v>0</v>
      </c>
      <c r="I1038" s="140">
        <v>15.04</v>
      </c>
      <c r="J1038" s="141">
        <f t="shared" si="78"/>
        <v>1</v>
      </c>
      <c r="K1038" s="81">
        <f t="shared" si="79"/>
        <v>4.9600000000000009</v>
      </c>
      <c r="L1038" s="142">
        <v>13.5</v>
      </c>
      <c r="M1038" s="140"/>
      <c r="N1038" s="141">
        <f t="shared" si="80"/>
        <v>1</v>
      </c>
      <c r="O1038" s="141"/>
      <c r="P1038" s="141"/>
      <c r="Q1038" s="81">
        <f t="shared" si="81"/>
        <v>6.5</v>
      </c>
    </row>
    <row r="1039" spans="5:17" s="16" customFormat="1" ht="13" hidden="1" x14ac:dyDescent="0.3">
      <c r="E1039" s="138">
        <v>36669</v>
      </c>
      <c r="F1039" s="16">
        <v>144</v>
      </c>
      <c r="G1039" s="16">
        <v>2000</v>
      </c>
      <c r="H1039" s="139">
        <f t="shared" si="82"/>
        <v>0</v>
      </c>
      <c r="I1039" s="140">
        <v>15.146666666666667</v>
      </c>
      <c r="J1039" s="141">
        <f t="shared" si="78"/>
        <v>1</v>
      </c>
      <c r="K1039" s="81">
        <f t="shared" si="79"/>
        <v>4.8533333333333335</v>
      </c>
      <c r="L1039" s="142">
        <v>14.2</v>
      </c>
      <c r="M1039" s="140"/>
      <c r="N1039" s="141">
        <f t="shared" si="80"/>
        <v>1</v>
      </c>
      <c r="O1039" s="141"/>
      <c r="P1039" s="141"/>
      <c r="Q1039" s="81">
        <f t="shared" si="81"/>
        <v>5.8000000000000007</v>
      </c>
    </row>
    <row r="1040" spans="5:17" s="16" customFormat="1" ht="13" hidden="1" x14ac:dyDescent="0.3">
      <c r="E1040" s="138">
        <v>36670</v>
      </c>
      <c r="F1040" s="16">
        <v>145</v>
      </c>
      <c r="G1040" s="16">
        <v>2000</v>
      </c>
      <c r="H1040" s="139">
        <f t="shared" si="82"/>
        <v>0</v>
      </c>
      <c r="I1040" s="140">
        <v>15.253333333333334</v>
      </c>
      <c r="J1040" s="141">
        <f t="shared" si="78"/>
        <v>1</v>
      </c>
      <c r="K1040" s="81">
        <f t="shared" si="79"/>
        <v>4.7466666666666661</v>
      </c>
      <c r="L1040" s="142">
        <v>17.899999999999999</v>
      </c>
      <c r="M1040" s="140"/>
      <c r="N1040" s="141">
        <f t="shared" si="80"/>
        <v>0</v>
      </c>
      <c r="O1040" s="141"/>
      <c r="P1040" s="141"/>
      <c r="Q1040" s="81">
        <f t="shared" si="81"/>
        <v>0</v>
      </c>
    </row>
    <row r="1041" spans="5:17" s="16" customFormat="1" ht="13" hidden="1" x14ac:dyDescent="0.3">
      <c r="E1041" s="138">
        <v>36671</v>
      </c>
      <c r="F1041" s="16">
        <v>146</v>
      </c>
      <c r="G1041" s="16">
        <v>2000</v>
      </c>
      <c r="H1041" s="139">
        <f t="shared" si="82"/>
        <v>0</v>
      </c>
      <c r="I1041" s="140">
        <v>15.36</v>
      </c>
      <c r="J1041" s="141">
        <f t="shared" si="78"/>
        <v>1</v>
      </c>
      <c r="K1041" s="81">
        <f t="shared" si="79"/>
        <v>4.6400000000000006</v>
      </c>
      <c r="L1041" s="142">
        <v>17</v>
      </c>
      <c r="M1041" s="140"/>
      <c r="N1041" s="141">
        <f t="shared" si="80"/>
        <v>0</v>
      </c>
      <c r="O1041" s="141"/>
      <c r="P1041" s="141"/>
      <c r="Q1041" s="81">
        <f t="shared" si="81"/>
        <v>0</v>
      </c>
    </row>
    <row r="1042" spans="5:17" s="16" customFormat="1" ht="13" hidden="1" x14ac:dyDescent="0.3">
      <c r="E1042" s="138">
        <v>36672</v>
      </c>
      <c r="F1042" s="16">
        <v>147</v>
      </c>
      <c r="G1042" s="16">
        <v>2000</v>
      </c>
      <c r="H1042" s="139">
        <f t="shared" si="82"/>
        <v>0</v>
      </c>
      <c r="I1042" s="140">
        <v>15.466666666666667</v>
      </c>
      <c r="J1042" s="141">
        <f t="shared" si="78"/>
        <v>1</v>
      </c>
      <c r="K1042" s="81">
        <f t="shared" si="79"/>
        <v>4.5333333333333332</v>
      </c>
      <c r="L1042" s="142">
        <v>19.2</v>
      </c>
      <c r="M1042" s="140"/>
      <c r="N1042" s="141">
        <f t="shared" si="80"/>
        <v>0</v>
      </c>
      <c r="O1042" s="141"/>
      <c r="P1042" s="141"/>
      <c r="Q1042" s="81">
        <f t="shared" si="81"/>
        <v>0</v>
      </c>
    </row>
    <row r="1043" spans="5:17" s="16" customFormat="1" ht="13" hidden="1" x14ac:dyDescent="0.3">
      <c r="E1043" s="138">
        <v>36673</v>
      </c>
      <c r="F1043" s="16">
        <v>148</v>
      </c>
      <c r="G1043" s="16">
        <v>2000</v>
      </c>
      <c r="H1043" s="139">
        <f t="shared" si="82"/>
        <v>0</v>
      </c>
      <c r="I1043" s="140">
        <v>15.573333333333334</v>
      </c>
      <c r="J1043" s="141">
        <f t="shared" si="78"/>
        <v>1</v>
      </c>
      <c r="K1043" s="81">
        <f t="shared" si="79"/>
        <v>4.4266666666666659</v>
      </c>
      <c r="L1043" s="142">
        <v>13</v>
      </c>
      <c r="M1043" s="140"/>
      <c r="N1043" s="141">
        <f t="shared" si="80"/>
        <v>1</v>
      </c>
      <c r="O1043" s="141"/>
      <c r="P1043" s="141"/>
      <c r="Q1043" s="81">
        <f t="shared" si="81"/>
        <v>7</v>
      </c>
    </row>
    <row r="1044" spans="5:17" s="16" customFormat="1" ht="13" hidden="1" x14ac:dyDescent="0.3">
      <c r="E1044" s="138">
        <v>36674</v>
      </c>
      <c r="F1044" s="16">
        <v>149</v>
      </c>
      <c r="G1044" s="16">
        <v>2000</v>
      </c>
      <c r="H1044" s="139">
        <f t="shared" si="82"/>
        <v>0</v>
      </c>
      <c r="I1044" s="140">
        <v>15.68</v>
      </c>
      <c r="J1044" s="141">
        <f t="shared" si="78"/>
        <v>1</v>
      </c>
      <c r="K1044" s="81">
        <f t="shared" si="79"/>
        <v>4.32</v>
      </c>
      <c r="L1044" s="142">
        <v>13.5</v>
      </c>
      <c r="M1044" s="140"/>
      <c r="N1044" s="141">
        <f t="shared" si="80"/>
        <v>1</v>
      </c>
      <c r="O1044" s="141"/>
      <c r="P1044" s="141"/>
      <c r="Q1044" s="81">
        <f t="shared" si="81"/>
        <v>6.5</v>
      </c>
    </row>
    <row r="1045" spans="5:17" s="16" customFormat="1" ht="13" hidden="1" x14ac:dyDescent="0.3">
      <c r="E1045" s="138">
        <v>36675</v>
      </c>
      <c r="F1045" s="16">
        <v>150</v>
      </c>
      <c r="G1045" s="16">
        <v>2000</v>
      </c>
      <c r="H1045" s="139">
        <f t="shared" si="82"/>
        <v>0</v>
      </c>
      <c r="I1045" s="140">
        <v>15.786666666666667</v>
      </c>
      <c r="J1045" s="141">
        <f t="shared" si="78"/>
        <v>1</v>
      </c>
      <c r="K1045" s="81">
        <f t="shared" si="79"/>
        <v>4.2133333333333329</v>
      </c>
      <c r="L1045" s="142">
        <v>13.7</v>
      </c>
      <c r="M1045" s="140"/>
      <c r="N1045" s="141">
        <f t="shared" si="80"/>
        <v>1</v>
      </c>
      <c r="O1045" s="141"/>
      <c r="P1045" s="141"/>
      <c r="Q1045" s="81">
        <f t="shared" si="81"/>
        <v>6.3000000000000007</v>
      </c>
    </row>
    <row r="1046" spans="5:17" s="16" customFormat="1" ht="13" hidden="1" x14ac:dyDescent="0.3">
      <c r="E1046" s="138">
        <v>36676</v>
      </c>
      <c r="F1046" s="16">
        <v>151</v>
      </c>
      <c r="G1046" s="16">
        <v>2000</v>
      </c>
      <c r="H1046" s="139">
        <f t="shared" si="82"/>
        <v>0</v>
      </c>
      <c r="I1046" s="140">
        <v>15.893333333333333</v>
      </c>
      <c r="J1046" s="141">
        <f t="shared" si="78"/>
        <v>1</v>
      </c>
      <c r="K1046" s="81">
        <f t="shared" si="79"/>
        <v>4.1066666666666674</v>
      </c>
      <c r="L1046" s="142">
        <v>14.2</v>
      </c>
      <c r="M1046" s="140"/>
      <c r="N1046" s="141">
        <f t="shared" si="80"/>
        <v>1</v>
      </c>
      <c r="O1046" s="141"/>
      <c r="P1046" s="141"/>
      <c r="Q1046" s="81">
        <f t="shared" si="81"/>
        <v>5.8000000000000007</v>
      </c>
    </row>
    <row r="1047" spans="5:17" s="16" customFormat="1" ht="13" hidden="1" x14ac:dyDescent="0.3">
      <c r="E1047" s="138">
        <v>36677</v>
      </c>
      <c r="F1047" s="16">
        <v>152</v>
      </c>
      <c r="G1047" s="16">
        <v>2000</v>
      </c>
      <c r="H1047" s="139">
        <f t="shared" si="82"/>
        <v>0</v>
      </c>
      <c r="I1047" s="140">
        <v>16</v>
      </c>
      <c r="J1047" s="141">
        <f t="shared" si="78"/>
        <v>1</v>
      </c>
      <c r="K1047" s="81">
        <f t="shared" si="79"/>
        <v>4</v>
      </c>
      <c r="L1047" s="142">
        <v>15.7</v>
      </c>
      <c r="M1047" s="140"/>
      <c r="N1047" s="141">
        <f t="shared" si="80"/>
        <v>1</v>
      </c>
      <c r="O1047" s="141"/>
      <c r="P1047" s="141"/>
      <c r="Q1047" s="81">
        <f t="shared" si="81"/>
        <v>4.3000000000000007</v>
      </c>
    </row>
    <row r="1048" spans="5:17" s="16" customFormat="1" ht="13" hidden="1" x14ac:dyDescent="0.3">
      <c r="E1048" s="138">
        <v>36678</v>
      </c>
      <c r="F1048" s="16">
        <v>153</v>
      </c>
      <c r="G1048" s="16">
        <v>2000</v>
      </c>
      <c r="H1048" s="139">
        <f t="shared" si="82"/>
        <v>0</v>
      </c>
      <c r="I1048" s="140">
        <v>16.106666666666669</v>
      </c>
      <c r="J1048" s="141">
        <f t="shared" si="78"/>
        <v>0</v>
      </c>
      <c r="K1048" s="81">
        <f t="shared" si="79"/>
        <v>0</v>
      </c>
      <c r="L1048" s="142">
        <v>16.5</v>
      </c>
      <c r="M1048" s="140"/>
      <c r="N1048" s="141">
        <f t="shared" si="80"/>
        <v>0</v>
      </c>
      <c r="O1048" s="141"/>
      <c r="P1048" s="141"/>
      <c r="Q1048" s="81">
        <f t="shared" si="81"/>
        <v>0</v>
      </c>
    </row>
    <row r="1049" spans="5:17" s="16" customFormat="1" ht="13" hidden="1" x14ac:dyDescent="0.3">
      <c r="E1049" s="138">
        <v>36679</v>
      </c>
      <c r="F1049" s="16">
        <v>154</v>
      </c>
      <c r="G1049" s="16">
        <v>2000</v>
      </c>
      <c r="H1049" s="139">
        <f t="shared" si="82"/>
        <v>0</v>
      </c>
      <c r="I1049" s="140">
        <v>16.213333333333331</v>
      </c>
      <c r="J1049" s="141">
        <f t="shared" si="78"/>
        <v>0</v>
      </c>
      <c r="K1049" s="81">
        <f t="shared" si="79"/>
        <v>0</v>
      </c>
      <c r="L1049" s="142">
        <v>20.3</v>
      </c>
      <c r="M1049" s="140"/>
      <c r="N1049" s="141">
        <f t="shared" si="80"/>
        <v>0</v>
      </c>
      <c r="O1049" s="141"/>
      <c r="P1049" s="141"/>
      <c r="Q1049" s="81">
        <f t="shared" si="81"/>
        <v>0</v>
      </c>
    </row>
    <row r="1050" spans="5:17" s="16" customFormat="1" ht="13" hidden="1" x14ac:dyDescent="0.3">
      <c r="E1050" s="138">
        <v>36680</v>
      </c>
      <c r="F1050" s="16">
        <v>155</v>
      </c>
      <c r="G1050" s="16">
        <v>2000</v>
      </c>
      <c r="H1050" s="139">
        <f t="shared" si="82"/>
        <v>0</v>
      </c>
      <c r="I1050" s="140">
        <v>16.32</v>
      </c>
      <c r="J1050" s="141">
        <f t="shared" si="78"/>
        <v>0</v>
      </c>
      <c r="K1050" s="81">
        <f t="shared" si="79"/>
        <v>0</v>
      </c>
      <c r="L1050" s="142">
        <v>21.9</v>
      </c>
      <c r="M1050" s="140"/>
      <c r="N1050" s="141">
        <f t="shared" si="80"/>
        <v>0</v>
      </c>
      <c r="O1050" s="141"/>
      <c r="P1050" s="141"/>
      <c r="Q1050" s="81">
        <f t="shared" si="81"/>
        <v>0</v>
      </c>
    </row>
    <row r="1051" spans="5:17" s="16" customFormat="1" ht="13" hidden="1" x14ac:dyDescent="0.3">
      <c r="E1051" s="138">
        <v>36681</v>
      </c>
      <c r="F1051" s="16">
        <v>156</v>
      </c>
      <c r="G1051" s="16">
        <v>2000</v>
      </c>
      <c r="H1051" s="139">
        <f t="shared" si="82"/>
        <v>0</v>
      </c>
      <c r="I1051" s="140">
        <v>16.426666666666669</v>
      </c>
      <c r="J1051" s="141">
        <f t="shared" si="78"/>
        <v>0</v>
      </c>
      <c r="K1051" s="81">
        <f t="shared" si="79"/>
        <v>0</v>
      </c>
      <c r="L1051" s="142">
        <v>21.5</v>
      </c>
      <c r="M1051" s="140"/>
      <c r="N1051" s="141">
        <f t="shared" si="80"/>
        <v>0</v>
      </c>
      <c r="O1051" s="141"/>
      <c r="P1051" s="141"/>
      <c r="Q1051" s="81">
        <f t="shared" si="81"/>
        <v>0</v>
      </c>
    </row>
    <row r="1052" spans="5:17" s="16" customFormat="1" ht="13" hidden="1" x14ac:dyDescent="0.3">
      <c r="E1052" s="138">
        <v>36682</v>
      </c>
      <c r="F1052" s="16">
        <v>157</v>
      </c>
      <c r="G1052" s="16">
        <v>2000</v>
      </c>
      <c r="H1052" s="139">
        <f t="shared" si="82"/>
        <v>0</v>
      </c>
      <c r="I1052" s="140">
        <v>16.533333333333331</v>
      </c>
      <c r="J1052" s="141">
        <f t="shared" si="78"/>
        <v>0</v>
      </c>
      <c r="K1052" s="81">
        <f t="shared" si="79"/>
        <v>0</v>
      </c>
      <c r="L1052" s="142">
        <v>20.2</v>
      </c>
      <c r="M1052" s="140"/>
      <c r="N1052" s="141">
        <f t="shared" si="80"/>
        <v>0</v>
      </c>
      <c r="O1052" s="141"/>
      <c r="P1052" s="141"/>
      <c r="Q1052" s="81">
        <f t="shared" si="81"/>
        <v>0</v>
      </c>
    </row>
    <row r="1053" spans="5:17" s="16" customFormat="1" ht="13" hidden="1" x14ac:dyDescent="0.3">
      <c r="E1053" s="138">
        <v>36683</v>
      </c>
      <c r="F1053" s="16">
        <v>158</v>
      </c>
      <c r="G1053" s="16">
        <v>2000</v>
      </c>
      <c r="H1053" s="139">
        <f t="shared" si="82"/>
        <v>0</v>
      </c>
      <c r="I1053" s="140">
        <v>16.64</v>
      </c>
      <c r="J1053" s="141">
        <f t="shared" si="78"/>
        <v>0</v>
      </c>
      <c r="K1053" s="81">
        <f t="shared" si="79"/>
        <v>0</v>
      </c>
      <c r="L1053" s="142">
        <v>14.2</v>
      </c>
      <c r="M1053" s="140"/>
      <c r="N1053" s="141">
        <f t="shared" si="80"/>
        <v>1</v>
      </c>
      <c r="O1053" s="141"/>
      <c r="P1053" s="141"/>
      <c r="Q1053" s="81">
        <f t="shared" si="81"/>
        <v>5.8000000000000007</v>
      </c>
    </row>
    <row r="1054" spans="5:17" s="16" customFormat="1" ht="13" hidden="1" x14ac:dyDescent="0.3">
      <c r="E1054" s="138">
        <v>36684</v>
      </c>
      <c r="F1054" s="16">
        <v>159</v>
      </c>
      <c r="G1054" s="16">
        <v>2000</v>
      </c>
      <c r="H1054" s="139">
        <f t="shared" si="82"/>
        <v>0</v>
      </c>
      <c r="I1054" s="140">
        <v>16.74666666666667</v>
      </c>
      <c r="J1054" s="141">
        <f t="shared" si="78"/>
        <v>0</v>
      </c>
      <c r="K1054" s="81">
        <f t="shared" si="79"/>
        <v>0</v>
      </c>
      <c r="L1054" s="142">
        <v>15.6</v>
      </c>
      <c r="M1054" s="140"/>
      <c r="N1054" s="141">
        <f t="shared" si="80"/>
        <v>1</v>
      </c>
      <c r="O1054" s="141"/>
      <c r="P1054" s="141"/>
      <c r="Q1054" s="81">
        <f t="shared" si="81"/>
        <v>4.4000000000000004</v>
      </c>
    </row>
    <row r="1055" spans="5:17" s="16" customFormat="1" ht="13" hidden="1" x14ac:dyDescent="0.3">
      <c r="E1055" s="138">
        <v>36685</v>
      </c>
      <c r="F1055" s="16">
        <v>160</v>
      </c>
      <c r="G1055" s="16">
        <v>2000</v>
      </c>
      <c r="H1055" s="139">
        <f t="shared" si="82"/>
        <v>0</v>
      </c>
      <c r="I1055" s="140">
        <v>16.853333333333332</v>
      </c>
      <c r="J1055" s="141">
        <f t="shared" si="78"/>
        <v>0</v>
      </c>
      <c r="K1055" s="81">
        <f t="shared" si="79"/>
        <v>0</v>
      </c>
      <c r="L1055" s="142">
        <v>17.3</v>
      </c>
      <c r="M1055" s="140"/>
      <c r="N1055" s="141">
        <f t="shared" si="80"/>
        <v>0</v>
      </c>
      <c r="O1055" s="141"/>
      <c r="P1055" s="141"/>
      <c r="Q1055" s="81">
        <f t="shared" si="81"/>
        <v>0</v>
      </c>
    </row>
    <row r="1056" spans="5:17" s="16" customFormat="1" ht="13" hidden="1" x14ac:dyDescent="0.3">
      <c r="E1056" s="138">
        <v>36686</v>
      </c>
      <c r="F1056" s="16">
        <v>161</v>
      </c>
      <c r="G1056" s="16">
        <v>2000</v>
      </c>
      <c r="H1056" s="139">
        <f t="shared" si="82"/>
        <v>0</v>
      </c>
      <c r="I1056" s="140">
        <v>16.96</v>
      </c>
      <c r="J1056" s="141">
        <f t="shared" si="78"/>
        <v>0</v>
      </c>
      <c r="K1056" s="81">
        <f t="shared" si="79"/>
        <v>0</v>
      </c>
      <c r="L1056" s="142">
        <v>22.2</v>
      </c>
      <c r="M1056" s="140"/>
      <c r="N1056" s="141">
        <f t="shared" si="80"/>
        <v>0</v>
      </c>
      <c r="O1056" s="141"/>
      <c r="P1056" s="141"/>
      <c r="Q1056" s="81">
        <f t="shared" si="81"/>
        <v>0</v>
      </c>
    </row>
    <row r="1057" spans="5:17" s="16" customFormat="1" ht="13" hidden="1" x14ac:dyDescent="0.3">
      <c r="E1057" s="138">
        <v>36687</v>
      </c>
      <c r="F1057" s="16">
        <v>162</v>
      </c>
      <c r="G1057" s="16">
        <v>2000</v>
      </c>
      <c r="H1057" s="139">
        <f t="shared" si="82"/>
        <v>0</v>
      </c>
      <c r="I1057" s="140">
        <v>17.06666666666667</v>
      </c>
      <c r="J1057" s="141">
        <f t="shared" si="78"/>
        <v>0</v>
      </c>
      <c r="K1057" s="81">
        <f t="shared" si="79"/>
        <v>0</v>
      </c>
      <c r="L1057" s="142">
        <v>21.3</v>
      </c>
      <c r="M1057" s="140"/>
      <c r="N1057" s="141">
        <f t="shared" si="80"/>
        <v>0</v>
      </c>
      <c r="O1057" s="141"/>
      <c r="P1057" s="141"/>
      <c r="Q1057" s="81">
        <f t="shared" si="81"/>
        <v>0</v>
      </c>
    </row>
    <row r="1058" spans="5:17" s="16" customFormat="1" ht="13" hidden="1" x14ac:dyDescent="0.3">
      <c r="E1058" s="138">
        <v>36688</v>
      </c>
      <c r="F1058" s="16">
        <v>163</v>
      </c>
      <c r="G1058" s="16">
        <v>2000</v>
      </c>
      <c r="H1058" s="139">
        <f t="shared" si="82"/>
        <v>0</v>
      </c>
      <c r="I1058" s="140">
        <v>17.173333333333332</v>
      </c>
      <c r="J1058" s="141">
        <f t="shared" si="78"/>
        <v>0</v>
      </c>
      <c r="K1058" s="81">
        <f t="shared" si="79"/>
        <v>0</v>
      </c>
      <c r="L1058" s="142">
        <v>17.600000000000001</v>
      </c>
      <c r="M1058" s="140"/>
      <c r="N1058" s="141">
        <f t="shared" si="80"/>
        <v>0</v>
      </c>
      <c r="O1058" s="141"/>
      <c r="P1058" s="141"/>
      <c r="Q1058" s="81">
        <f t="shared" si="81"/>
        <v>0</v>
      </c>
    </row>
    <row r="1059" spans="5:17" s="16" customFormat="1" ht="13" hidden="1" x14ac:dyDescent="0.3">
      <c r="E1059" s="138">
        <v>36689</v>
      </c>
      <c r="F1059" s="16">
        <v>164</v>
      </c>
      <c r="G1059" s="16">
        <v>2000</v>
      </c>
      <c r="H1059" s="139">
        <f t="shared" si="82"/>
        <v>0</v>
      </c>
      <c r="I1059" s="140">
        <v>17.28</v>
      </c>
      <c r="J1059" s="141">
        <f t="shared" si="78"/>
        <v>0</v>
      </c>
      <c r="K1059" s="81">
        <f t="shared" si="79"/>
        <v>0</v>
      </c>
      <c r="L1059" s="142">
        <v>17.8</v>
      </c>
      <c r="M1059" s="140"/>
      <c r="N1059" s="141">
        <f t="shared" si="80"/>
        <v>0</v>
      </c>
      <c r="O1059" s="141"/>
      <c r="P1059" s="141"/>
      <c r="Q1059" s="81">
        <f t="shared" si="81"/>
        <v>0</v>
      </c>
    </row>
    <row r="1060" spans="5:17" s="16" customFormat="1" ht="13" hidden="1" x14ac:dyDescent="0.3">
      <c r="E1060" s="138">
        <v>36690</v>
      </c>
      <c r="F1060" s="16">
        <v>165</v>
      </c>
      <c r="G1060" s="16">
        <v>2000</v>
      </c>
      <c r="H1060" s="139">
        <f t="shared" si="82"/>
        <v>0</v>
      </c>
      <c r="I1060" s="140">
        <v>17.38666666666667</v>
      </c>
      <c r="J1060" s="141">
        <f t="shared" si="78"/>
        <v>0</v>
      </c>
      <c r="K1060" s="81">
        <f t="shared" si="79"/>
        <v>0</v>
      </c>
      <c r="L1060" s="142">
        <v>20</v>
      </c>
      <c r="M1060" s="140"/>
      <c r="N1060" s="141">
        <f t="shared" si="80"/>
        <v>0</v>
      </c>
      <c r="O1060" s="141"/>
      <c r="P1060" s="141"/>
      <c r="Q1060" s="81">
        <f t="shared" si="81"/>
        <v>0</v>
      </c>
    </row>
    <row r="1061" spans="5:17" s="16" customFormat="1" ht="13" hidden="1" x14ac:dyDescent="0.3">
      <c r="E1061" s="138">
        <v>36691</v>
      </c>
      <c r="F1061" s="16">
        <v>166</v>
      </c>
      <c r="G1061" s="16">
        <v>2000</v>
      </c>
      <c r="H1061" s="139">
        <f t="shared" si="82"/>
        <v>0</v>
      </c>
      <c r="I1061" s="140">
        <v>17.493333333333332</v>
      </c>
      <c r="J1061" s="141">
        <f t="shared" si="78"/>
        <v>0</v>
      </c>
      <c r="K1061" s="81">
        <f t="shared" si="79"/>
        <v>0</v>
      </c>
      <c r="L1061" s="142">
        <v>20.2</v>
      </c>
      <c r="M1061" s="140"/>
      <c r="N1061" s="141">
        <f t="shared" si="80"/>
        <v>0</v>
      </c>
      <c r="O1061" s="141"/>
      <c r="P1061" s="141"/>
      <c r="Q1061" s="81">
        <f t="shared" si="81"/>
        <v>0</v>
      </c>
    </row>
    <row r="1062" spans="5:17" s="16" customFormat="1" ht="13" hidden="1" x14ac:dyDescent="0.3">
      <c r="E1062" s="138">
        <v>36692</v>
      </c>
      <c r="F1062" s="16">
        <v>167</v>
      </c>
      <c r="G1062" s="16">
        <v>2000</v>
      </c>
      <c r="H1062" s="139">
        <f t="shared" si="82"/>
        <v>0</v>
      </c>
      <c r="I1062" s="140">
        <v>17.600000000000001</v>
      </c>
      <c r="J1062" s="141">
        <f t="shared" ref="J1062:J1125" si="83">IF(I1062&lt;=$E$117,1,0)</f>
        <v>0</v>
      </c>
      <c r="K1062" s="81">
        <f t="shared" ref="K1062:K1125" si="84">J1062*($E$116-I1062)</f>
        <v>0</v>
      </c>
      <c r="L1062" s="142">
        <v>20.6</v>
      </c>
      <c r="M1062" s="140"/>
      <c r="N1062" s="141">
        <f t="shared" ref="N1062:N1125" si="85">IF(L1062&lt;=$E$117,1,0)</f>
        <v>0</v>
      </c>
      <c r="O1062" s="141"/>
      <c r="P1062" s="141"/>
      <c r="Q1062" s="81">
        <f t="shared" ref="Q1062:Q1125" si="86">N1062*($E$116-L1062)</f>
        <v>0</v>
      </c>
    </row>
    <row r="1063" spans="5:17" s="16" customFormat="1" ht="13" hidden="1" x14ac:dyDescent="0.3">
      <c r="E1063" s="138">
        <v>36693</v>
      </c>
      <c r="F1063" s="16">
        <v>168</v>
      </c>
      <c r="G1063" s="16">
        <v>2000</v>
      </c>
      <c r="H1063" s="139">
        <f t="shared" si="82"/>
        <v>0</v>
      </c>
      <c r="I1063" s="140">
        <v>17.683870967741939</v>
      </c>
      <c r="J1063" s="141">
        <f t="shared" si="83"/>
        <v>0</v>
      </c>
      <c r="K1063" s="81">
        <f t="shared" si="84"/>
        <v>0</v>
      </c>
      <c r="L1063" s="142">
        <v>19.8</v>
      </c>
      <c r="M1063" s="140"/>
      <c r="N1063" s="141">
        <f t="shared" si="85"/>
        <v>0</v>
      </c>
      <c r="O1063" s="141"/>
      <c r="P1063" s="141"/>
      <c r="Q1063" s="81">
        <f t="shared" si="86"/>
        <v>0</v>
      </c>
    </row>
    <row r="1064" spans="5:17" s="16" customFormat="1" ht="13" hidden="1" x14ac:dyDescent="0.3">
      <c r="E1064" s="138">
        <v>36694</v>
      </c>
      <c r="F1064" s="16">
        <v>169</v>
      </c>
      <c r="G1064" s="16">
        <v>2000</v>
      </c>
      <c r="H1064" s="139">
        <f t="shared" si="82"/>
        <v>0</v>
      </c>
      <c r="I1064" s="140">
        <v>17.767741935483873</v>
      </c>
      <c r="J1064" s="141">
        <f t="shared" si="83"/>
        <v>0</v>
      </c>
      <c r="K1064" s="81">
        <f t="shared" si="84"/>
        <v>0</v>
      </c>
      <c r="L1064" s="142">
        <v>19</v>
      </c>
      <c r="M1064" s="140"/>
      <c r="N1064" s="141">
        <f t="shared" si="85"/>
        <v>0</v>
      </c>
      <c r="O1064" s="141"/>
      <c r="P1064" s="141"/>
      <c r="Q1064" s="81">
        <f t="shared" si="86"/>
        <v>0</v>
      </c>
    </row>
    <row r="1065" spans="5:17" s="16" customFormat="1" ht="13" hidden="1" x14ac:dyDescent="0.3">
      <c r="E1065" s="138">
        <v>36695</v>
      </c>
      <c r="F1065" s="16">
        <v>170</v>
      </c>
      <c r="G1065" s="16">
        <v>2000</v>
      </c>
      <c r="H1065" s="139">
        <f t="shared" si="82"/>
        <v>0</v>
      </c>
      <c r="I1065" s="140">
        <v>17.851612903225806</v>
      </c>
      <c r="J1065" s="141">
        <f t="shared" si="83"/>
        <v>0</v>
      </c>
      <c r="K1065" s="81">
        <f t="shared" si="84"/>
        <v>0</v>
      </c>
      <c r="L1065" s="142">
        <v>19.899999999999999</v>
      </c>
      <c r="M1065" s="140"/>
      <c r="N1065" s="141">
        <f t="shared" si="85"/>
        <v>0</v>
      </c>
      <c r="O1065" s="141"/>
      <c r="P1065" s="141"/>
      <c r="Q1065" s="81">
        <f t="shared" si="86"/>
        <v>0</v>
      </c>
    </row>
    <row r="1066" spans="5:17" s="16" customFormat="1" ht="13" hidden="1" x14ac:dyDescent="0.3">
      <c r="E1066" s="138">
        <v>36696</v>
      </c>
      <c r="F1066" s="16">
        <v>171</v>
      </c>
      <c r="G1066" s="16">
        <v>2000</v>
      </c>
      <c r="H1066" s="139">
        <f t="shared" si="82"/>
        <v>0</v>
      </c>
      <c r="I1066" s="140">
        <v>17.935483870967744</v>
      </c>
      <c r="J1066" s="141">
        <f t="shared" si="83"/>
        <v>0</v>
      </c>
      <c r="K1066" s="81">
        <f t="shared" si="84"/>
        <v>0</v>
      </c>
      <c r="L1066" s="142">
        <v>23.4</v>
      </c>
      <c r="M1066" s="140"/>
      <c r="N1066" s="141">
        <f t="shared" si="85"/>
        <v>0</v>
      </c>
      <c r="O1066" s="141"/>
      <c r="P1066" s="141"/>
      <c r="Q1066" s="81">
        <f t="shared" si="86"/>
        <v>0</v>
      </c>
    </row>
    <row r="1067" spans="5:17" s="16" customFormat="1" ht="13" hidden="1" x14ac:dyDescent="0.3">
      <c r="E1067" s="138">
        <v>36697</v>
      </c>
      <c r="F1067" s="16">
        <v>172</v>
      </c>
      <c r="G1067" s="16">
        <v>2000</v>
      </c>
      <c r="H1067" s="139">
        <f t="shared" si="82"/>
        <v>0</v>
      </c>
      <c r="I1067" s="140">
        <v>18.019354838709681</v>
      </c>
      <c r="J1067" s="141">
        <f t="shared" si="83"/>
        <v>0</v>
      </c>
      <c r="K1067" s="81">
        <f t="shared" si="84"/>
        <v>0</v>
      </c>
      <c r="L1067" s="142">
        <v>23.9</v>
      </c>
      <c r="M1067" s="140"/>
      <c r="N1067" s="141">
        <f t="shared" si="85"/>
        <v>0</v>
      </c>
      <c r="O1067" s="141"/>
      <c r="P1067" s="141"/>
      <c r="Q1067" s="81">
        <f t="shared" si="86"/>
        <v>0</v>
      </c>
    </row>
    <row r="1068" spans="5:17" s="16" customFormat="1" ht="13" hidden="1" x14ac:dyDescent="0.3">
      <c r="E1068" s="138">
        <v>36698</v>
      </c>
      <c r="F1068" s="16">
        <v>173</v>
      </c>
      <c r="G1068" s="16">
        <v>2000</v>
      </c>
      <c r="H1068" s="139">
        <f t="shared" si="82"/>
        <v>0</v>
      </c>
      <c r="I1068" s="140">
        <v>18.103225806451615</v>
      </c>
      <c r="J1068" s="141">
        <f t="shared" si="83"/>
        <v>0</v>
      </c>
      <c r="K1068" s="81">
        <f t="shared" si="84"/>
        <v>0</v>
      </c>
      <c r="L1068" s="142">
        <v>23.7</v>
      </c>
      <c r="M1068" s="140"/>
      <c r="N1068" s="141">
        <f t="shared" si="85"/>
        <v>0</v>
      </c>
      <c r="O1068" s="141"/>
      <c r="P1068" s="141"/>
      <c r="Q1068" s="81">
        <f t="shared" si="86"/>
        <v>0</v>
      </c>
    </row>
    <row r="1069" spans="5:17" s="16" customFormat="1" ht="13" hidden="1" x14ac:dyDescent="0.3">
      <c r="E1069" s="138">
        <v>36699</v>
      </c>
      <c r="F1069" s="16">
        <v>174</v>
      </c>
      <c r="G1069" s="16">
        <v>2000</v>
      </c>
      <c r="H1069" s="139">
        <f t="shared" si="82"/>
        <v>0</v>
      </c>
      <c r="I1069" s="140">
        <v>18.187096774193549</v>
      </c>
      <c r="J1069" s="141">
        <f t="shared" si="83"/>
        <v>0</v>
      </c>
      <c r="K1069" s="81">
        <f t="shared" si="84"/>
        <v>0</v>
      </c>
      <c r="L1069" s="142">
        <v>21.8</v>
      </c>
      <c r="M1069" s="140"/>
      <c r="N1069" s="141">
        <f t="shared" si="85"/>
        <v>0</v>
      </c>
      <c r="O1069" s="141"/>
      <c r="P1069" s="141"/>
      <c r="Q1069" s="81">
        <f t="shared" si="86"/>
        <v>0</v>
      </c>
    </row>
    <row r="1070" spans="5:17" s="16" customFormat="1" ht="13" hidden="1" x14ac:dyDescent="0.3">
      <c r="E1070" s="138">
        <v>36700</v>
      </c>
      <c r="F1070" s="16">
        <v>175</v>
      </c>
      <c r="G1070" s="16">
        <v>2000</v>
      </c>
      <c r="H1070" s="139">
        <f t="shared" si="82"/>
        <v>0</v>
      </c>
      <c r="I1070" s="140">
        <v>18.270967741935486</v>
      </c>
      <c r="J1070" s="141">
        <f t="shared" si="83"/>
        <v>0</v>
      </c>
      <c r="K1070" s="81">
        <f t="shared" si="84"/>
        <v>0</v>
      </c>
      <c r="L1070" s="142">
        <v>18.399999999999999</v>
      </c>
      <c r="M1070" s="140"/>
      <c r="N1070" s="141">
        <f t="shared" si="85"/>
        <v>0</v>
      </c>
      <c r="O1070" s="141"/>
      <c r="P1070" s="141"/>
      <c r="Q1070" s="81">
        <f t="shared" si="86"/>
        <v>0</v>
      </c>
    </row>
    <row r="1071" spans="5:17" s="16" customFormat="1" ht="13" hidden="1" x14ac:dyDescent="0.3">
      <c r="E1071" s="138">
        <v>36701</v>
      </c>
      <c r="F1071" s="16">
        <v>176</v>
      </c>
      <c r="G1071" s="16">
        <v>2000</v>
      </c>
      <c r="H1071" s="139">
        <f t="shared" si="82"/>
        <v>0</v>
      </c>
      <c r="I1071" s="140">
        <v>18.354838709677423</v>
      </c>
      <c r="J1071" s="141">
        <f t="shared" si="83"/>
        <v>0</v>
      </c>
      <c r="K1071" s="81">
        <f t="shared" si="84"/>
        <v>0</v>
      </c>
      <c r="L1071" s="142">
        <v>15.6</v>
      </c>
      <c r="M1071" s="140"/>
      <c r="N1071" s="141">
        <f t="shared" si="85"/>
        <v>1</v>
      </c>
      <c r="O1071" s="141"/>
      <c r="P1071" s="141"/>
      <c r="Q1071" s="81">
        <f t="shared" si="86"/>
        <v>4.4000000000000004</v>
      </c>
    </row>
    <row r="1072" spans="5:17" s="16" customFormat="1" ht="13" hidden="1" x14ac:dyDescent="0.3">
      <c r="E1072" s="138">
        <v>36702</v>
      </c>
      <c r="F1072" s="16">
        <v>177</v>
      </c>
      <c r="G1072" s="16">
        <v>2000</v>
      </c>
      <c r="H1072" s="139">
        <f t="shared" si="82"/>
        <v>0</v>
      </c>
      <c r="I1072" s="140">
        <v>18.438709677419357</v>
      </c>
      <c r="J1072" s="141">
        <f t="shared" si="83"/>
        <v>0</v>
      </c>
      <c r="K1072" s="81">
        <f t="shared" si="84"/>
        <v>0</v>
      </c>
      <c r="L1072" s="142">
        <v>14.7</v>
      </c>
      <c r="M1072" s="140"/>
      <c r="N1072" s="141">
        <f t="shared" si="85"/>
        <v>1</v>
      </c>
      <c r="O1072" s="141"/>
      <c r="P1072" s="141"/>
      <c r="Q1072" s="81">
        <f t="shared" si="86"/>
        <v>5.3000000000000007</v>
      </c>
    </row>
    <row r="1073" spans="5:17" s="16" customFormat="1" ht="13" hidden="1" x14ac:dyDescent="0.3">
      <c r="E1073" s="138">
        <v>36703</v>
      </c>
      <c r="F1073" s="16">
        <v>178</v>
      </c>
      <c r="G1073" s="16">
        <v>2000</v>
      </c>
      <c r="H1073" s="139">
        <f t="shared" si="82"/>
        <v>0</v>
      </c>
      <c r="I1073" s="140">
        <v>18.522580645161291</v>
      </c>
      <c r="J1073" s="141">
        <f t="shared" si="83"/>
        <v>0</v>
      </c>
      <c r="K1073" s="81">
        <f t="shared" si="84"/>
        <v>0</v>
      </c>
      <c r="L1073" s="142">
        <v>15.8</v>
      </c>
      <c r="M1073" s="140"/>
      <c r="N1073" s="141">
        <f t="shared" si="85"/>
        <v>1</v>
      </c>
      <c r="O1073" s="141"/>
      <c r="P1073" s="141"/>
      <c r="Q1073" s="81">
        <f t="shared" si="86"/>
        <v>4.1999999999999993</v>
      </c>
    </row>
    <row r="1074" spans="5:17" s="16" customFormat="1" ht="13" hidden="1" x14ac:dyDescent="0.3">
      <c r="E1074" s="138">
        <v>36704</v>
      </c>
      <c r="F1074" s="16">
        <v>179</v>
      </c>
      <c r="G1074" s="16">
        <v>2000</v>
      </c>
      <c r="H1074" s="139">
        <f t="shared" si="82"/>
        <v>0</v>
      </c>
      <c r="I1074" s="140">
        <v>18.606451612903228</v>
      </c>
      <c r="J1074" s="141">
        <f t="shared" si="83"/>
        <v>0</v>
      </c>
      <c r="K1074" s="81">
        <f t="shared" si="84"/>
        <v>0</v>
      </c>
      <c r="L1074" s="142">
        <v>17.899999999999999</v>
      </c>
      <c r="M1074" s="140"/>
      <c r="N1074" s="141">
        <f t="shared" si="85"/>
        <v>0</v>
      </c>
      <c r="O1074" s="141"/>
      <c r="P1074" s="141"/>
      <c r="Q1074" s="81">
        <f t="shared" si="86"/>
        <v>0</v>
      </c>
    </row>
    <row r="1075" spans="5:17" s="16" customFormat="1" ht="13" hidden="1" x14ac:dyDescent="0.3">
      <c r="E1075" s="138">
        <v>36705</v>
      </c>
      <c r="F1075" s="16">
        <v>180</v>
      </c>
      <c r="G1075" s="16">
        <v>2000</v>
      </c>
      <c r="H1075" s="139">
        <f t="shared" si="82"/>
        <v>0</v>
      </c>
      <c r="I1075" s="140">
        <v>18.690322580645162</v>
      </c>
      <c r="J1075" s="141">
        <f t="shared" si="83"/>
        <v>0</v>
      </c>
      <c r="K1075" s="81">
        <f t="shared" si="84"/>
        <v>0</v>
      </c>
      <c r="L1075" s="142">
        <v>18.100000000000001</v>
      </c>
      <c r="M1075" s="140"/>
      <c r="N1075" s="141">
        <f t="shared" si="85"/>
        <v>0</v>
      </c>
      <c r="O1075" s="141"/>
      <c r="P1075" s="141"/>
      <c r="Q1075" s="81">
        <f t="shared" si="86"/>
        <v>0</v>
      </c>
    </row>
    <row r="1076" spans="5:17" s="16" customFormat="1" ht="13" hidden="1" x14ac:dyDescent="0.3">
      <c r="E1076" s="138">
        <v>36706</v>
      </c>
      <c r="F1076" s="16">
        <v>181</v>
      </c>
      <c r="G1076" s="16">
        <v>2000</v>
      </c>
      <c r="H1076" s="139">
        <f t="shared" si="82"/>
        <v>0</v>
      </c>
      <c r="I1076" s="140">
        <v>18.774193548387096</v>
      </c>
      <c r="J1076" s="141">
        <f t="shared" si="83"/>
        <v>0</v>
      </c>
      <c r="K1076" s="81">
        <f t="shared" si="84"/>
        <v>0</v>
      </c>
      <c r="L1076" s="142">
        <v>18.899999999999999</v>
      </c>
      <c r="M1076" s="140"/>
      <c r="N1076" s="141">
        <f t="shared" si="85"/>
        <v>0</v>
      </c>
      <c r="O1076" s="141"/>
      <c r="P1076" s="141"/>
      <c r="Q1076" s="81">
        <f t="shared" si="86"/>
        <v>0</v>
      </c>
    </row>
    <row r="1077" spans="5:17" s="16" customFormat="1" ht="13" hidden="1" x14ac:dyDescent="0.3">
      <c r="E1077" s="138">
        <v>36707</v>
      </c>
      <c r="F1077" s="16">
        <v>182</v>
      </c>
      <c r="G1077" s="16">
        <v>2000</v>
      </c>
      <c r="H1077" s="139">
        <f t="shared" si="82"/>
        <v>0</v>
      </c>
      <c r="I1077" s="140">
        <v>18.858064516129033</v>
      </c>
      <c r="J1077" s="141">
        <f t="shared" si="83"/>
        <v>0</v>
      </c>
      <c r="K1077" s="81">
        <f t="shared" si="84"/>
        <v>0</v>
      </c>
      <c r="L1077" s="142">
        <v>19.399999999999999</v>
      </c>
      <c r="M1077" s="140"/>
      <c r="N1077" s="141">
        <f t="shared" si="85"/>
        <v>0</v>
      </c>
      <c r="O1077" s="141"/>
      <c r="P1077" s="141"/>
      <c r="Q1077" s="81">
        <f t="shared" si="86"/>
        <v>0</v>
      </c>
    </row>
    <row r="1078" spans="5:17" s="16" customFormat="1" ht="13" hidden="1" x14ac:dyDescent="0.3">
      <c r="E1078" s="138">
        <v>36708</v>
      </c>
      <c r="F1078" s="16">
        <v>183</v>
      </c>
      <c r="G1078" s="16">
        <v>2000</v>
      </c>
      <c r="H1078" s="139">
        <f t="shared" si="82"/>
        <v>0</v>
      </c>
      <c r="I1078" s="140">
        <v>18.941935483870971</v>
      </c>
      <c r="J1078" s="141">
        <f t="shared" si="83"/>
        <v>0</v>
      </c>
      <c r="K1078" s="81">
        <f t="shared" si="84"/>
        <v>0</v>
      </c>
      <c r="L1078" s="142">
        <v>22.7</v>
      </c>
      <c r="M1078" s="140"/>
      <c r="N1078" s="141">
        <f t="shared" si="85"/>
        <v>0</v>
      </c>
      <c r="O1078" s="141"/>
      <c r="P1078" s="141"/>
      <c r="Q1078" s="81">
        <f t="shared" si="86"/>
        <v>0</v>
      </c>
    </row>
    <row r="1079" spans="5:17" s="16" customFormat="1" ht="13" hidden="1" x14ac:dyDescent="0.3">
      <c r="E1079" s="138">
        <v>36709</v>
      </c>
      <c r="F1079" s="16">
        <v>184</v>
      </c>
      <c r="G1079" s="16">
        <v>2000</v>
      </c>
      <c r="H1079" s="139">
        <f t="shared" si="82"/>
        <v>0</v>
      </c>
      <c r="I1079" s="140">
        <v>19.025806451612905</v>
      </c>
      <c r="J1079" s="141">
        <f t="shared" si="83"/>
        <v>0</v>
      </c>
      <c r="K1079" s="81">
        <f t="shared" si="84"/>
        <v>0</v>
      </c>
      <c r="L1079" s="142">
        <v>25.8</v>
      </c>
      <c r="M1079" s="140"/>
      <c r="N1079" s="141">
        <f t="shared" si="85"/>
        <v>0</v>
      </c>
      <c r="O1079" s="141"/>
      <c r="P1079" s="141"/>
      <c r="Q1079" s="81">
        <f t="shared" si="86"/>
        <v>0</v>
      </c>
    </row>
    <row r="1080" spans="5:17" s="16" customFormat="1" ht="13" hidden="1" x14ac:dyDescent="0.3">
      <c r="E1080" s="138">
        <v>36710</v>
      </c>
      <c r="F1080" s="16">
        <v>185</v>
      </c>
      <c r="G1080" s="16">
        <v>2000</v>
      </c>
      <c r="H1080" s="139">
        <f t="shared" si="82"/>
        <v>0</v>
      </c>
      <c r="I1080" s="140">
        <v>19.109677419354838</v>
      </c>
      <c r="J1080" s="141">
        <f t="shared" si="83"/>
        <v>0</v>
      </c>
      <c r="K1080" s="81">
        <f t="shared" si="84"/>
        <v>0</v>
      </c>
      <c r="L1080" s="142">
        <v>20.9</v>
      </c>
      <c r="M1080" s="140"/>
      <c r="N1080" s="141">
        <f t="shared" si="85"/>
        <v>0</v>
      </c>
      <c r="O1080" s="141"/>
      <c r="P1080" s="141"/>
      <c r="Q1080" s="81">
        <f t="shared" si="86"/>
        <v>0</v>
      </c>
    </row>
    <row r="1081" spans="5:17" s="16" customFormat="1" ht="13" hidden="1" x14ac:dyDescent="0.3">
      <c r="E1081" s="138">
        <v>36711</v>
      </c>
      <c r="F1081" s="16">
        <v>186</v>
      </c>
      <c r="G1081" s="16">
        <v>2000</v>
      </c>
      <c r="H1081" s="139">
        <f t="shared" si="82"/>
        <v>0</v>
      </c>
      <c r="I1081" s="140">
        <v>19.193548387096776</v>
      </c>
      <c r="J1081" s="141">
        <f t="shared" si="83"/>
        <v>0</v>
      </c>
      <c r="K1081" s="81">
        <f t="shared" si="84"/>
        <v>0</v>
      </c>
      <c r="L1081" s="142">
        <v>20.100000000000001</v>
      </c>
      <c r="M1081" s="140"/>
      <c r="N1081" s="141">
        <f t="shared" si="85"/>
        <v>0</v>
      </c>
      <c r="O1081" s="141"/>
      <c r="P1081" s="141"/>
      <c r="Q1081" s="81">
        <f t="shared" si="86"/>
        <v>0</v>
      </c>
    </row>
    <row r="1082" spans="5:17" s="16" customFormat="1" ht="13" hidden="1" x14ac:dyDescent="0.3">
      <c r="E1082" s="138">
        <v>36712</v>
      </c>
      <c r="F1082" s="16">
        <v>187</v>
      </c>
      <c r="G1082" s="16">
        <v>2000</v>
      </c>
      <c r="H1082" s="139">
        <f t="shared" si="82"/>
        <v>0</v>
      </c>
      <c r="I1082" s="140">
        <v>19.277419354838713</v>
      </c>
      <c r="J1082" s="141">
        <f t="shared" si="83"/>
        <v>0</v>
      </c>
      <c r="K1082" s="81">
        <f t="shared" si="84"/>
        <v>0</v>
      </c>
      <c r="L1082" s="142">
        <v>20.100000000000001</v>
      </c>
      <c r="M1082" s="140"/>
      <c r="N1082" s="141">
        <f t="shared" si="85"/>
        <v>0</v>
      </c>
      <c r="O1082" s="141"/>
      <c r="P1082" s="141"/>
      <c r="Q1082" s="81">
        <f t="shared" si="86"/>
        <v>0</v>
      </c>
    </row>
    <row r="1083" spans="5:17" s="16" customFormat="1" ht="13" hidden="1" x14ac:dyDescent="0.3">
      <c r="E1083" s="138">
        <v>36713</v>
      </c>
      <c r="F1083" s="16">
        <v>188</v>
      </c>
      <c r="G1083" s="16">
        <v>2000</v>
      </c>
      <c r="H1083" s="139">
        <f t="shared" si="82"/>
        <v>0</v>
      </c>
      <c r="I1083" s="140">
        <v>19.361290322580643</v>
      </c>
      <c r="J1083" s="141">
        <f t="shared" si="83"/>
        <v>0</v>
      </c>
      <c r="K1083" s="81">
        <f t="shared" si="84"/>
        <v>0</v>
      </c>
      <c r="L1083" s="142">
        <v>20.7</v>
      </c>
      <c r="M1083" s="140"/>
      <c r="N1083" s="141">
        <f t="shared" si="85"/>
        <v>0</v>
      </c>
      <c r="O1083" s="141"/>
      <c r="P1083" s="141"/>
      <c r="Q1083" s="81">
        <f t="shared" si="86"/>
        <v>0</v>
      </c>
    </row>
    <row r="1084" spans="5:17" s="16" customFormat="1" ht="13" hidden="1" x14ac:dyDescent="0.3">
      <c r="E1084" s="138">
        <v>36714</v>
      </c>
      <c r="F1084" s="16">
        <v>189</v>
      </c>
      <c r="G1084" s="16">
        <v>2000</v>
      </c>
      <c r="H1084" s="139">
        <f t="shared" si="82"/>
        <v>0</v>
      </c>
      <c r="I1084" s="140">
        <v>19.445161290322581</v>
      </c>
      <c r="J1084" s="141">
        <f t="shared" si="83"/>
        <v>0</v>
      </c>
      <c r="K1084" s="81">
        <f t="shared" si="84"/>
        <v>0</v>
      </c>
      <c r="L1084" s="142">
        <v>22.2</v>
      </c>
      <c r="M1084" s="140"/>
      <c r="N1084" s="141">
        <f t="shared" si="85"/>
        <v>0</v>
      </c>
      <c r="O1084" s="141"/>
      <c r="P1084" s="141"/>
      <c r="Q1084" s="81">
        <f t="shared" si="86"/>
        <v>0</v>
      </c>
    </row>
    <row r="1085" spans="5:17" s="16" customFormat="1" ht="13" hidden="1" x14ac:dyDescent="0.3">
      <c r="E1085" s="138">
        <v>36715</v>
      </c>
      <c r="F1085" s="16">
        <v>190</v>
      </c>
      <c r="G1085" s="16">
        <v>2000</v>
      </c>
      <c r="H1085" s="139">
        <f t="shared" si="82"/>
        <v>0</v>
      </c>
      <c r="I1085" s="140">
        <v>19.529032258064518</v>
      </c>
      <c r="J1085" s="141">
        <f t="shared" si="83"/>
        <v>0</v>
      </c>
      <c r="K1085" s="81">
        <f t="shared" si="84"/>
        <v>0</v>
      </c>
      <c r="L1085" s="142">
        <v>16.399999999999999</v>
      </c>
      <c r="M1085" s="140"/>
      <c r="N1085" s="141">
        <f t="shared" si="85"/>
        <v>0</v>
      </c>
      <c r="O1085" s="141"/>
      <c r="P1085" s="141"/>
      <c r="Q1085" s="81">
        <f t="shared" si="86"/>
        <v>0</v>
      </c>
    </row>
    <row r="1086" spans="5:17" s="16" customFormat="1" ht="13" hidden="1" x14ac:dyDescent="0.3">
      <c r="E1086" s="138">
        <v>36716</v>
      </c>
      <c r="F1086" s="16">
        <v>191</v>
      </c>
      <c r="G1086" s="16">
        <v>2000</v>
      </c>
      <c r="H1086" s="139">
        <f t="shared" si="82"/>
        <v>0</v>
      </c>
      <c r="I1086" s="140">
        <v>19.612903225806452</v>
      </c>
      <c r="J1086" s="141">
        <f t="shared" si="83"/>
        <v>0</v>
      </c>
      <c r="K1086" s="81">
        <f t="shared" si="84"/>
        <v>0</v>
      </c>
      <c r="L1086" s="142">
        <v>14.8</v>
      </c>
      <c r="M1086" s="140"/>
      <c r="N1086" s="141">
        <f t="shared" si="85"/>
        <v>1</v>
      </c>
      <c r="O1086" s="141"/>
      <c r="P1086" s="141"/>
      <c r="Q1086" s="81">
        <f t="shared" si="86"/>
        <v>5.1999999999999993</v>
      </c>
    </row>
    <row r="1087" spans="5:17" s="16" customFormat="1" ht="13" hidden="1" x14ac:dyDescent="0.3">
      <c r="E1087" s="138">
        <v>36717</v>
      </c>
      <c r="F1087" s="16">
        <v>192</v>
      </c>
      <c r="G1087" s="16">
        <v>2000</v>
      </c>
      <c r="H1087" s="139">
        <f t="shared" si="82"/>
        <v>0</v>
      </c>
      <c r="I1087" s="140">
        <v>19.696774193548389</v>
      </c>
      <c r="J1087" s="141">
        <f t="shared" si="83"/>
        <v>0</v>
      </c>
      <c r="K1087" s="81">
        <f t="shared" si="84"/>
        <v>0</v>
      </c>
      <c r="L1087" s="142">
        <v>15.9</v>
      </c>
      <c r="M1087" s="140"/>
      <c r="N1087" s="141">
        <f t="shared" si="85"/>
        <v>1</v>
      </c>
      <c r="O1087" s="141"/>
      <c r="P1087" s="141"/>
      <c r="Q1087" s="81">
        <f t="shared" si="86"/>
        <v>4.0999999999999996</v>
      </c>
    </row>
    <row r="1088" spans="5:17" s="16" customFormat="1" ht="13" hidden="1" x14ac:dyDescent="0.3">
      <c r="E1088" s="138">
        <v>36718</v>
      </c>
      <c r="F1088" s="16">
        <v>193</v>
      </c>
      <c r="G1088" s="16">
        <v>2000</v>
      </c>
      <c r="H1088" s="139">
        <f t="shared" ref="H1088:H1151" si="87">IF(AND(E1087&gt;=$D$64,E1087&lt;=$D$65),1,0)</f>
        <v>0</v>
      </c>
      <c r="I1088" s="140">
        <v>19.780645161290323</v>
      </c>
      <c r="J1088" s="141">
        <f t="shared" si="83"/>
        <v>0</v>
      </c>
      <c r="K1088" s="81">
        <f t="shared" si="84"/>
        <v>0</v>
      </c>
      <c r="L1088" s="142">
        <v>13.2</v>
      </c>
      <c r="M1088" s="140"/>
      <c r="N1088" s="141">
        <f t="shared" si="85"/>
        <v>1</v>
      </c>
      <c r="O1088" s="141"/>
      <c r="P1088" s="141"/>
      <c r="Q1088" s="81">
        <f t="shared" si="86"/>
        <v>6.8000000000000007</v>
      </c>
    </row>
    <row r="1089" spans="5:17" s="16" customFormat="1" ht="13" hidden="1" x14ac:dyDescent="0.3">
      <c r="E1089" s="138">
        <v>36719</v>
      </c>
      <c r="F1089" s="16">
        <v>194</v>
      </c>
      <c r="G1089" s="16">
        <v>2000</v>
      </c>
      <c r="H1089" s="139">
        <f t="shared" si="87"/>
        <v>0</v>
      </c>
      <c r="I1089" s="140">
        <v>19.864516129032257</v>
      </c>
      <c r="J1089" s="141">
        <f t="shared" si="83"/>
        <v>0</v>
      </c>
      <c r="K1089" s="81">
        <f t="shared" si="84"/>
        <v>0</v>
      </c>
      <c r="L1089" s="142">
        <v>13.1</v>
      </c>
      <c r="M1089" s="140"/>
      <c r="N1089" s="141">
        <f t="shared" si="85"/>
        <v>1</v>
      </c>
      <c r="O1089" s="141"/>
      <c r="P1089" s="141"/>
      <c r="Q1089" s="81">
        <f t="shared" si="86"/>
        <v>6.9</v>
      </c>
    </row>
    <row r="1090" spans="5:17" s="16" customFormat="1" ht="13" hidden="1" x14ac:dyDescent="0.3">
      <c r="E1090" s="138">
        <v>36720</v>
      </c>
      <c r="F1090" s="16">
        <v>195</v>
      </c>
      <c r="G1090" s="16">
        <v>2000</v>
      </c>
      <c r="H1090" s="139">
        <f t="shared" si="87"/>
        <v>0</v>
      </c>
      <c r="I1090" s="140">
        <v>19.948387096774194</v>
      </c>
      <c r="J1090" s="141">
        <f t="shared" si="83"/>
        <v>0</v>
      </c>
      <c r="K1090" s="81">
        <f t="shared" si="84"/>
        <v>0</v>
      </c>
      <c r="L1090" s="142">
        <v>14.1</v>
      </c>
      <c r="M1090" s="140"/>
      <c r="N1090" s="141">
        <f t="shared" si="85"/>
        <v>1</v>
      </c>
      <c r="O1090" s="141"/>
      <c r="P1090" s="141"/>
      <c r="Q1090" s="81">
        <f t="shared" si="86"/>
        <v>5.9</v>
      </c>
    </row>
    <row r="1091" spans="5:17" s="16" customFormat="1" ht="13" hidden="1" x14ac:dyDescent="0.3">
      <c r="E1091" s="138">
        <v>36721</v>
      </c>
      <c r="F1091" s="16">
        <v>196</v>
      </c>
      <c r="G1091" s="16">
        <v>2000</v>
      </c>
      <c r="H1091" s="139">
        <f t="shared" si="87"/>
        <v>0</v>
      </c>
      <c r="I1091" s="140">
        <v>20.032258064516128</v>
      </c>
      <c r="J1091" s="141">
        <f t="shared" si="83"/>
        <v>0</v>
      </c>
      <c r="K1091" s="81">
        <f t="shared" si="84"/>
        <v>0</v>
      </c>
      <c r="L1091" s="142">
        <v>14.1</v>
      </c>
      <c r="M1091" s="140"/>
      <c r="N1091" s="141">
        <f t="shared" si="85"/>
        <v>1</v>
      </c>
      <c r="O1091" s="141"/>
      <c r="P1091" s="141"/>
      <c r="Q1091" s="81">
        <f t="shared" si="86"/>
        <v>5.9</v>
      </c>
    </row>
    <row r="1092" spans="5:17" s="16" customFormat="1" ht="13" hidden="1" x14ac:dyDescent="0.3">
      <c r="E1092" s="138">
        <v>36722</v>
      </c>
      <c r="F1092" s="16">
        <v>197</v>
      </c>
      <c r="G1092" s="16">
        <v>2000</v>
      </c>
      <c r="H1092" s="139">
        <f t="shared" si="87"/>
        <v>0</v>
      </c>
      <c r="I1092" s="140">
        <v>20.116129032258065</v>
      </c>
      <c r="J1092" s="141">
        <f t="shared" si="83"/>
        <v>0</v>
      </c>
      <c r="K1092" s="81">
        <f t="shared" si="84"/>
        <v>0</v>
      </c>
      <c r="L1092" s="142">
        <v>12.2</v>
      </c>
      <c r="M1092" s="140"/>
      <c r="N1092" s="141">
        <f t="shared" si="85"/>
        <v>1</v>
      </c>
      <c r="O1092" s="141"/>
      <c r="P1092" s="141"/>
      <c r="Q1092" s="81">
        <f t="shared" si="86"/>
        <v>7.8000000000000007</v>
      </c>
    </row>
    <row r="1093" spans="5:17" s="16" customFormat="1" ht="13" hidden="1" x14ac:dyDescent="0.3">
      <c r="E1093" s="138">
        <v>36723</v>
      </c>
      <c r="F1093" s="16">
        <v>198</v>
      </c>
      <c r="G1093" s="16">
        <v>2000</v>
      </c>
      <c r="H1093" s="139">
        <f t="shared" si="87"/>
        <v>0</v>
      </c>
      <c r="I1093" s="140">
        <v>20.2</v>
      </c>
      <c r="J1093" s="141">
        <f t="shared" si="83"/>
        <v>0</v>
      </c>
      <c r="K1093" s="81">
        <f t="shared" si="84"/>
        <v>0</v>
      </c>
      <c r="L1093" s="142">
        <v>12.7</v>
      </c>
      <c r="M1093" s="140"/>
      <c r="N1093" s="141">
        <f t="shared" si="85"/>
        <v>1</v>
      </c>
      <c r="O1093" s="141"/>
      <c r="P1093" s="141"/>
      <c r="Q1093" s="81">
        <f t="shared" si="86"/>
        <v>7.3000000000000007</v>
      </c>
    </row>
    <row r="1094" spans="5:17" s="16" customFormat="1" ht="13" hidden="1" x14ac:dyDescent="0.3">
      <c r="E1094" s="138">
        <v>36724</v>
      </c>
      <c r="F1094" s="16">
        <v>199</v>
      </c>
      <c r="G1094" s="16">
        <v>2000</v>
      </c>
      <c r="H1094" s="139">
        <f t="shared" si="87"/>
        <v>0</v>
      </c>
      <c r="I1094" s="140">
        <v>20.193548387096772</v>
      </c>
      <c r="J1094" s="141">
        <f t="shared" si="83"/>
        <v>0</v>
      </c>
      <c r="K1094" s="81">
        <f t="shared" si="84"/>
        <v>0</v>
      </c>
      <c r="L1094" s="142">
        <v>14.5</v>
      </c>
      <c r="M1094" s="140"/>
      <c r="N1094" s="141">
        <f t="shared" si="85"/>
        <v>1</v>
      </c>
      <c r="O1094" s="141"/>
      <c r="P1094" s="141"/>
      <c r="Q1094" s="81">
        <f t="shared" si="86"/>
        <v>5.5</v>
      </c>
    </row>
    <row r="1095" spans="5:17" s="16" customFormat="1" ht="13" hidden="1" x14ac:dyDescent="0.3">
      <c r="E1095" s="138">
        <v>36725</v>
      </c>
      <c r="F1095" s="16">
        <v>200</v>
      </c>
      <c r="G1095" s="16">
        <v>2000</v>
      </c>
      <c r="H1095" s="139">
        <f t="shared" si="87"/>
        <v>0</v>
      </c>
      <c r="I1095" s="140">
        <v>20.187096774193549</v>
      </c>
      <c r="J1095" s="141">
        <f t="shared" si="83"/>
        <v>0</v>
      </c>
      <c r="K1095" s="81">
        <f t="shared" si="84"/>
        <v>0</v>
      </c>
      <c r="L1095" s="142">
        <v>17.100000000000001</v>
      </c>
      <c r="M1095" s="140"/>
      <c r="N1095" s="141">
        <f t="shared" si="85"/>
        <v>0</v>
      </c>
      <c r="O1095" s="141"/>
      <c r="P1095" s="141"/>
      <c r="Q1095" s="81">
        <f t="shared" si="86"/>
        <v>0</v>
      </c>
    </row>
    <row r="1096" spans="5:17" s="16" customFormat="1" ht="13" hidden="1" x14ac:dyDescent="0.3">
      <c r="E1096" s="138">
        <v>36726</v>
      </c>
      <c r="F1096" s="16">
        <v>201</v>
      </c>
      <c r="G1096" s="16">
        <v>2000</v>
      </c>
      <c r="H1096" s="139">
        <f t="shared" si="87"/>
        <v>0</v>
      </c>
      <c r="I1096" s="140">
        <v>20.180645161290322</v>
      </c>
      <c r="J1096" s="141">
        <f t="shared" si="83"/>
        <v>0</v>
      </c>
      <c r="K1096" s="81">
        <f t="shared" si="84"/>
        <v>0</v>
      </c>
      <c r="L1096" s="142">
        <v>17.899999999999999</v>
      </c>
      <c r="M1096" s="140"/>
      <c r="N1096" s="141">
        <f t="shared" si="85"/>
        <v>0</v>
      </c>
      <c r="O1096" s="141"/>
      <c r="P1096" s="141"/>
      <c r="Q1096" s="81">
        <f t="shared" si="86"/>
        <v>0</v>
      </c>
    </row>
    <row r="1097" spans="5:17" s="16" customFormat="1" ht="13" hidden="1" x14ac:dyDescent="0.3">
      <c r="E1097" s="138">
        <v>36727</v>
      </c>
      <c r="F1097" s="16">
        <v>202</v>
      </c>
      <c r="G1097" s="16">
        <v>2000</v>
      </c>
      <c r="H1097" s="139">
        <f t="shared" si="87"/>
        <v>0</v>
      </c>
      <c r="I1097" s="140">
        <v>20.174193548387095</v>
      </c>
      <c r="J1097" s="141">
        <f t="shared" si="83"/>
        <v>0</v>
      </c>
      <c r="K1097" s="81">
        <f t="shared" si="84"/>
        <v>0</v>
      </c>
      <c r="L1097" s="142">
        <v>18.100000000000001</v>
      </c>
      <c r="M1097" s="140"/>
      <c r="N1097" s="141">
        <f t="shared" si="85"/>
        <v>0</v>
      </c>
      <c r="O1097" s="141"/>
      <c r="P1097" s="141"/>
      <c r="Q1097" s="81">
        <f t="shared" si="86"/>
        <v>0</v>
      </c>
    </row>
    <row r="1098" spans="5:17" s="16" customFormat="1" ht="13" hidden="1" x14ac:dyDescent="0.3">
      <c r="E1098" s="138">
        <v>36728</v>
      </c>
      <c r="F1098" s="16">
        <v>203</v>
      </c>
      <c r="G1098" s="16">
        <v>2000</v>
      </c>
      <c r="H1098" s="139">
        <f t="shared" si="87"/>
        <v>0</v>
      </c>
      <c r="I1098" s="140">
        <v>20.167741935483871</v>
      </c>
      <c r="J1098" s="141">
        <f t="shared" si="83"/>
        <v>0</v>
      </c>
      <c r="K1098" s="81">
        <f t="shared" si="84"/>
        <v>0</v>
      </c>
      <c r="L1098" s="142">
        <v>18.7</v>
      </c>
      <c r="M1098" s="140"/>
      <c r="N1098" s="141">
        <f t="shared" si="85"/>
        <v>0</v>
      </c>
      <c r="O1098" s="141"/>
      <c r="P1098" s="141"/>
      <c r="Q1098" s="81">
        <f t="shared" si="86"/>
        <v>0</v>
      </c>
    </row>
    <row r="1099" spans="5:17" s="16" customFormat="1" ht="13" hidden="1" x14ac:dyDescent="0.3">
      <c r="E1099" s="138">
        <v>36729</v>
      </c>
      <c r="F1099" s="16">
        <v>204</v>
      </c>
      <c r="G1099" s="16">
        <v>2000</v>
      </c>
      <c r="H1099" s="139">
        <f t="shared" si="87"/>
        <v>0</v>
      </c>
      <c r="I1099" s="140">
        <v>20.161290322580644</v>
      </c>
      <c r="J1099" s="141">
        <f t="shared" si="83"/>
        <v>0</v>
      </c>
      <c r="K1099" s="81">
        <f t="shared" si="84"/>
        <v>0</v>
      </c>
      <c r="L1099" s="142">
        <v>20.6</v>
      </c>
      <c r="M1099" s="140"/>
      <c r="N1099" s="141">
        <f t="shared" si="85"/>
        <v>0</v>
      </c>
      <c r="O1099" s="141"/>
      <c r="P1099" s="141"/>
      <c r="Q1099" s="81">
        <f t="shared" si="86"/>
        <v>0</v>
      </c>
    </row>
    <row r="1100" spans="5:17" s="16" customFormat="1" ht="13" hidden="1" x14ac:dyDescent="0.3">
      <c r="E1100" s="138">
        <v>36730</v>
      </c>
      <c r="F1100" s="16">
        <v>205</v>
      </c>
      <c r="G1100" s="16">
        <v>2000</v>
      </c>
      <c r="H1100" s="139">
        <f t="shared" si="87"/>
        <v>0</v>
      </c>
      <c r="I1100" s="140">
        <v>20.154838709677417</v>
      </c>
      <c r="J1100" s="141">
        <f t="shared" si="83"/>
        <v>0</v>
      </c>
      <c r="K1100" s="81">
        <f t="shared" si="84"/>
        <v>0</v>
      </c>
      <c r="L1100" s="142">
        <v>21.3</v>
      </c>
      <c r="M1100" s="140"/>
      <c r="N1100" s="141">
        <f t="shared" si="85"/>
        <v>0</v>
      </c>
      <c r="O1100" s="141"/>
      <c r="P1100" s="141"/>
      <c r="Q1100" s="81">
        <f t="shared" si="86"/>
        <v>0</v>
      </c>
    </row>
    <row r="1101" spans="5:17" s="16" customFormat="1" ht="13" hidden="1" x14ac:dyDescent="0.3">
      <c r="E1101" s="138">
        <v>36731</v>
      </c>
      <c r="F1101" s="16">
        <v>206</v>
      </c>
      <c r="G1101" s="16">
        <v>2000</v>
      </c>
      <c r="H1101" s="139">
        <f t="shared" si="87"/>
        <v>0</v>
      </c>
      <c r="I1101" s="140">
        <v>20.148387096774194</v>
      </c>
      <c r="J1101" s="141">
        <f t="shared" si="83"/>
        <v>0</v>
      </c>
      <c r="K1101" s="81">
        <f t="shared" si="84"/>
        <v>0</v>
      </c>
      <c r="L1101" s="142">
        <v>18.600000000000001</v>
      </c>
      <c r="M1101" s="140"/>
      <c r="N1101" s="141">
        <f t="shared" si="85"/>
        <v>0</v>
      </c>
      <c r="O1101" s="141"/>
      <c r="P1101" s="141"/>
      <c r="Q1101" s="81">
        <f t="shared" si="86"/>
        <v>0</v>
      </c>
    </row>
    <row r="1102" spans="5:17" s="16" customFormat="1" ht="13" hidden="1" x14ac:dyDescent="0.3">
      <c r="E1102" s="138">
        <v>36732</v>
      </c>
      <c r="F1102" s="16">
        <v>207</v>
      </c>
      <c r="G1102" s="16">
        <v>2000</v>
      </c>
      <c r="H1102" s="139">
        <f t="shared" si="87"/>
        <v>0</v>
      </c>
      <c r="I1102" s="140">
        <v>20.141935483870967</v>
      </c>
      <c r="J1102" s="141">
        <f t="shared" si="83"/>
        <v>0</v>
      </c>
      <c r="K1102" s="81">
        <f t="shared" si="84"/>
        <v>0</v>
      </c>
      <c r="L1102" s="142">
        <v>18.899999999999999</v>
      </c>
      <c r="M1102" s="140"/>
      <c r="N1102" s="141">
        <f t="shared" si="85"/>
        <v>0</v>
      </c>
      <c r="O1102" s="141"/>
      <c r="P1102" s="141"/>
      <c r="Q1102" s="81">
        <f t="shared" si="86"/>
        <v>0</v>
      </c>
    </row>
    <row r="1103" spans="5:17" s="16" customFormat="1" ht="13" hidden="1" x14ac:dyDescent="0.3">
      <c r="E1103" s="138">
        <v>36733</v>
      </c>
      <c r="F1103" s="16">
        <v>208</v>
      </c>
      <c r="G1103" s="16">
        <v>2000</v>
      </c>
      <c r="H1103" s="139">
        <f t="shared" si="87"/>
        <v>0</v>
      </c>
      <c r="I1103" s="140">
        <v>20.13548387096774</v>
      </c>
      <c r="J1103" s="141">
        <f t="shared" si="83"/>
        <v>0</v>
      </c>
      <c r="K1103" s="81">
        <f t="shared" si="84"/>
        <v>0</v>
      </c>
      <c r="L1103" s="142">
        <v>19.8</v>
      </c>
      <c r="M1103" s="140"/>
      <c r="N1103" s="141">
        <f t="shared" si="85"/>
        <v>0</v>
      </c>
      <c r="O1103" s="141"/>
      <c r="P1103" s="141"/>
      <c r="Q1103" s="81">
        <f t="shared" si="86"/>
        <v>0</v>
      </c>
    </row>
    <row r="1104" spans="5:17" s="16" customFormat="1" ht="13" hidden="1" x14ac:dyDescent="0.3">
      <c r="E1104" s="138">
        <v>36734</v>
      </c>
      <c r="F1104" s="16">
        <v>209</v>
      </c>
      <c r="G1104" s="16">
        <v>2000</v>
      </c>
      <c r="H1104" s="139">
        <f t="shared" si="87"/>
        <v>0</v>
      </c>
      <c r="I1104" s="140">
        <v>20.129032258064516</v>
      </c>
      <c r="J1104" s="141">
        <f t="shared" si="83"/>
        <v>0</v>
      </c>
      <c r="K1104" s="81">
        <f t="shared" si="84"/>
        <v>0</v>
      </c>
      <c r="L1104" s="142">
        <v>19.600000000000001</v>
      </c>
      <c r="M1104" s="140"/>
      <c r="N1104" s="141">
        <f t="shared" si="85"/>
        <v>0</v>
      </c>
      <c r="O1104" s="141"/>
      <c r="P1104" s="141"/>
      <c r="Q1104" s="81">
        <f t="shared" si="86"/>
        <v>0</v>
      </c>
    </row>
    <row r="1105" spans="5:17" s="16" customFormat="1" ht="13" hidden="1" x14ac:dyDescent="0.3">
      <c r="E1105" s="138">
        <v>36735</v>
      </c>
      <c r="F1105" s="16">
        <v>210</v>
      </c>
      <c r="G1105" s="16">
        <v>2000</v>
      </c>
      <c r="H1105" s="139">
        <f t="shared" si="87"/>
        <v>0</v>
      </c>
      <c r="I1105" s="140">
        <v>20.122580645161289</v>
      </c>
      <c r="J1105" s="141">
        <f t="shared" si="83"/>
        <v>0</v>
      </c>
      <c r="K1105" s="81">
        <f t="shared" si="84"/>
        <v>0</v>
      </c>
      <c r="L1105" s="142">
        <v>17.7</v>
      </c>
      <c r="M1105" s="140"/>
      <c r="N1105" s="141">
        <f t="shared" si="85"/>
        <v>0</v>
      </c>
      <c r="O1105" s="141"/>
      <c r="P1105" s="141"/>
      <c r="Q1105" s="81">
        <f t="shared" si="86"/>
        <v>0</v>
      </c>
    </row>
    <row r="1106" spans="5:17" s="16" customFormat="1" ht="13" hidden="1" x14ac:dyDescent="0.3">
      <c r="E1106" s="138">
        <v>36736</v>
      </c>
      <c r="F1106" s="16">
        <v>211</v>
      </c>
      <c r="G1106" s="16">
        <v>2000</v>
      </c>
      <c r="H1106" s="139">
        <f t="shared" si="87"/>
        <v>0</v>
      </c>
      <c r="I1106" s="140">
        <v>20.116129032258065</v>
      </c>
      <c r="J1106" s="141">
        <f t="shared" si="83"/>
        <v>0</v>
      </c>
      <c r="K1106" s="81">
        <f t="shared" si="84"/>
        <v>0</v>
      </c>
      <c r="L1106" s="142">
        <v>17</v>
      </c>
      <c r="M1106" s="140"/>
      <c r="N1106" s="141">
        <f t="shared" si="85"/>
        <v>0</v>
      </c>
      <c r="O1106" s="141"/>
      <c r="P1106" s="141"/>
      <c r="Q1106" s="81">
        <f t="shared" si="86"/>
        <v>0</v>
      </c>
    </row>
    <row r="1107" spans="5:17" s="16" customFormat="1" ht="13" hidden="1" x14ac:dyDescent="0.3">
      <c r="E1107" s="138">
        <v>36737</v>
      </c>
      <c r="F1107" s="16">
        <v>212</v>
      </c>
      <c r="G1107" s="16">
        <v>2000</v>
      </c>
      <c r="H1107" s="139">
        <f t="shared" si="87"/>
        <v>0</v>
      </c>
      <c r="I1107" s="140">
        <v>20.109677419354838</v>
      </c>
      <c r="J1107" s="141">
        <f t="shared" si="83"/>
        <v>0</v>
      </c>
      <c r="K1107" s="81">
        <f t="shared" si="84"/>
        <v>0</v>
      </c>
      <c r="L1107" s="142">
        <v>17.8</v>
      </c>
      <c r="M1107" s="140"/>
      <c r="N1107" s="141">
        <f t="shared" si="85"/>
        <v>0</v>
      </c>
      <c r="O1107" s="141"/>
      <c r="P1107" s="141"/>
      <c r="Q1107" s="81">
        <f t="shared" si="86"/>
        <v>0</v>
      </c>
    </row>
    <row r="1108" spans="5:17" s="16" customFormat="1" ht="13" hidden="1" x14ac:dyDescent="0.3">
      <c r="E1108" s="138">
        <v>36738</v>
      </c>
      <c r="F1108" s="16">
        <v>213</v>
      </c>
      <c r="G1108" s="16">
        <v>2000</v>
      </c>
      <c r="H1108" s="139">
        <f t="shared" si="87"/>
        <v>0</v>
      </c>
      <c r="I1108" s="140">
        <v>20.103225806451611</v>
      </c>
      <c r="J1108" s="141">
        <f t="shared" si="83"/>
        <v>0</v>
      </c>
      <c r="K1108" s="81">
        <f t="shared" si="84"/>
        <v>0</v>
      </c>
      <c r="L1108" s="142">
        <v>18.8</v>
      </c>
      <c r="M1108" s="140"/>
      <c r="N1108" s="141">
        <f t="shared" si="85"/>
        <v>0</v>
      </c>
      <c r="O1108" s="141"/>
      <c r="P1108" s="141"/>
      <c r="Q1108" s="81">
        <f t="shared" si="86"/>
        <v>0</v>
      </c>
    </row>
    <row r="1109" spans="5:17" s="16" customFormat="1" ht="13" hidden="1" x14ac:dyDescent="0.3">
      <c r="E1109" s="138">
        <v>36739</v>
      </c>
      <c r="F1109" s="16">
        <v>214</v>
      </c>
      <c r="G1109" s="16">
        <v>2000</v>
      </c>
      <c r="H1109" s="139">
        <f t="shared" si="87"/>
        <v>0</v>
      </c>
      <c r="I1109" s="140">
        <v>20.096774193548388</v>
      </c>
      <c r="J1109" s="141">
        <f t="shared" si="83"/>
        <v>0</v>
      </c>
      <c r="K1109" s="81">
        <f t="shared" si="84"/>
        <v>0</v>
      </c>
      <c r="L1109" s="142">
        <v>22.3</v>
      </c>
      <c r="M1109" s="140"/>
      <c r="N1109" s="141">
        <f t="shared" si="85"/>
        <v>0</v>
      </c>
      <c r="O1109" s="141"/>
      <c r="P1109" s="141"/>
      <c r="Q1109" s="81">
        <f t="shared" si="86"/>
        <v>0</v>
      </c>
    </row>
    <row r="1110" spans="5:17" s="16" customFormat="1" ht="13" hidden="1" x14ac:dyDescent="0.3">
      <c r="E1110" s="138">
        <v>36740</v>
      </c>
      <c r="F1110" s="16">
        <v>215</v>
      </c>
      <c r="G1110" s="16">
        <v>2000</v>
      </c>
      <c r="H1110" s="139">
        <f t="shared" si="87"/>
        <v>0</v>
      </c>
      <c r="I1110" s="140">
        <v>20.090322580645161</v>
      </c>
      <c r="J1110" s="141">
        <f t="shared" si="83"/>
        <v>0</v>
      </c>
      <c r="K1110" s="81">
        <f t="shared" si="84"/>
        <v>0</v>
      </c>
      <c r="L1110" s="142">
        <v>20.2</v>
      </c>
      <c r="M1110" s="140"/>
      <c r="N1110" s="141">
        <f t="shared" si="85"/>
        <v>0</v>
      </c>
      <c r="O1110" s="141"/>
      <c r="P1110" s="141"/>
      <c r="Q1110" s="81">
        <f t="shared" si="86"/>
        <v>0</v>
      </c>
    </row>
    <row r="1111" spans="5:17" s="16" customFormat="1" ht="13" hidden="1" x14ac:dyDescent="0.3">
      <c r="E1111" s="138">
        <v>36741</v>
      </c>
      <c r="F1111" s="16">
        <v>216</v>
      </c>
      <c r="G1111" s="16">
        <v>2000</v>
      </c>
      <c r="H1111" s="139">
        <f t="shared" si="87"/>
        <v>0</v>
      </c>
      <c r="I1111" s="140">
        <v>20.083870967741934</v>
      </c>
      <c r="J1111" s="141">
        <f t="shared" si="83"/>
        <v>0</v>
      </c>
      <c r="K1111" s="81">
        <f t="shared" si="84"/>
        <v>0</v>
      </c>
      <c r="L1111" s="142">
        <v>16.600000000000001</v>
      </c>
      <c r="M1111" s="140"/>
      <c r="N1111" s="141">
        <f t="shared" si="85"/>
        <v>0</v>
      </c>
      <c r="O1111" s="141"/>
      <c r="P1111" s="141"/>
      <c r="Q1111" s="81">
        <f t="shared" si="86"/>
        <v>0</v>
      </c>
    </row>
    <row r="1112" spans="5:17" s="16" customFormat="1" ht="13" hidden="1" x14ac:dyDescent="0.3">
      <c r="E1112" s="138">
        <v>36742</v>
      </c>
      <c r="F1112" s="16">
        <v>217</v>
      </c>
      <c r="G1112" s="16">
        <v>2000</v>
      </c>
      <c r="H1112" s="139">
        <f t="shared" si="87"/>
        <v>0</v>
      </c>
      <c r="I1112" s="140">
        <v>20.07741935483871</v>
      </c>
      <c r="J1112" s="141">
        <f t="shared" si="83"/>
        <v>0</v>
      </c>
      <c r="K1112" s="81">
        <f t="shared" si="84"/>
        <v>0</v>
      </c>
      <c r="L1112" s="142">
        <v>17.3</v>
      </c>
      <c r="M1112" s="140"/>
      <c r="N1112" s="141">
        <f t="shared" si="85"/>
        <v>0</v>
      </c>
      <c r="O1112" s="141"/>
      <c r="P1112" s="141"/>
      <c r="Q1112" s="81">
        <f t="shared" si="86"/>
        <v>0</v>
      </c>
    </row>
    <row r="1113" spans="5:17" s="16" customFormat="1" ht="13" hidden="1" x14ac:dyDescent="0.3">
      <c r="E1113" s="138">
        <v>36743</v>
      </c>
      <c r="F1113" s="16">
        <v>218</v>
      </c>
      <c r="G1113" s="16">
        <v>2000</v>
      </c>
      <c r="H1113" s="139">
        <f t="shared" si="87"/>
        <v>0</v>
      </c>
      <c r="I1113" s="140">
        <v>20.070967741935483</v>
      </c>
      <c r="J1113" s="141">
        <f t="shared" si="83"/>
        <v>0</v>
      </c>
      <c r="K1113" s="81">
        <f t="shared" si="84"/>
        <v>0</v>
      </c>
      <c r="L1113" s="142">
        <v>16.100000000000001</v>
      </c>
      <c r="M1113" s="140"/>
      <c r="N1113" s="141">
        <f t="shared" si="85"/>
        <v>0</v>
      </c>
      <c r="O1113" s="141"/>
      <c r="P1113" s="141"/>
      <c r="Q1113" s="81">
        <f t="shared" si="86"/>
        <v>0</v>
      </c>
    </row>
    <row r="1114" spans="5:17" s="16" customFormat="1" ht="13" hidden="1" x14ac:dyDescent="0.3">
      <c r="E1114" s="138">
        <v>36744</v>
      </c>
      <c r="F1114" s="16">
        <v>219</v>
      </c>
      <c r="G1114" s="16">
        <v>2000</v>
      </c>
      <c r="H1114" s="139">
        <f t="shared" si="87"/>
        <v>0</v>
      </c>
      <c r="I1114" s="140">
        <v>20.064516129032256</v>
      </c>
      <c r="J1114" s="141">
        <f t="shared" si="83"/>
        <v>0</v>
      </c>
      <c r="K1114" s="81">
        <f t="shared" si="84"/>
        <v>0</v>
      </c>
      <c r="L1114" s="142">
        <v>16.600000000000001</v>
      </c>
      <c r="M1114" s="140"/>
      <c r="N1114" s="141">
        <f t="shared" si="85"/>
        <v>0</v>
      </c>
      <c r="O1114" s="141"/>
      <c r="P1114" s="141"/>
      <c r="Q1114" s="81">
        <f t="shared" si="86"/>
        <v>0</v>
      </c>
    </row>
    <row r="1115" spans="5:17" s="16" customFormat="1" ht="13" hidden="1" x14ac:dyDescent="0.3">
      <c r="E1115" s="138">
        <v>36745</v>
      </c>
      <c r="F1115" s="16">
        <v>220</v>
      </c>
      <c r="G1115" s="16">
        <v>2000</v>
      </c>
      <c r="H1115" s="139">
        <f t="shared" si="87"/>
        <v>0</v>
      </c>
      <c r="I1115" s="140">
        <v>20.058064516129033</v>
      </c>
      <c r="J1115" s="141">
        <f t="shared" si="83"/>
        <v>0</v>
      </c>
      <c r="K1115" s="81">
        <f t="shared" si="84"/>
        <v>0</v>
      </c>
      <c r="L1115" s="142">
        <v>18.2</v>
      </c>
      <c r="M1115" s="140"/>
      <c r="N1115" s="141">
        <f t="shared" si="85"/>
        <v>0</v>
      </c>
      <c r="O1115" s="141"/>
      <c r="P1115" s="141"/>
      <c r="Q1115" s="81">
        <f t="shared" si="86"/>
        <v>0</v>
      </c>
    </row>
    <row r="1116" spans="5:17" s="16" customFormat="1" ht="13" hidden="1" x14ac:dyDescent="0.3">
      <c r="E1116" s="138">
        <v>36746</v>
      </c>
      <c r="F1116" s="16">
        <v>221</v>
      </c>
      <c r="G1116" s="16">
        <v>2000</v>
      </c>
      <c r="H1116" s="139">
        <f t="shared" si="87"/>
        <v>0</v>
      </c>
      <c r="I1116" s="140">
        <v>20.051612903225806</v>
      </c>
      <c r="J1116" s="141">
        <f t="shared" si="83"/>
        <v>0</v>
      </c>
      <c r="K1116" s="81">
        <f t="shared" si="84"/>
        <v>0</v>
      </c>
      <c r="L1116" s="142">
        <v>19.2</v>
      </c>
      <c r="M1116" s="140"/>
      <c r="N1116" s="141">
        <f t="shared" si="85"/>
        <v>0</v>
      </c>
      <c r="O1116" s="141"/>
      <c r="P1116" s="141"/>
      <c r="Q1116" s="81">
        <f t="shared" si="86"/>
        <v>0</v>
      </c>
    </row>
    <row r="1117" spans="5:17" s="16" customFormat="1" ht="13" hidden="1" x14ac:dyDescent="0.3">
      <c r="E1117" s="138">
        <v>36747</v>
      </c>
      <c r="F1117" s="16">
        <v>222</v>
      </c>
      <c r="G1117" s="16">
        <v>2000</v>
      </c>
      <c r="H1117" s="139">
        <f t="shared" si="87"/>
        <v>0</v>
      </c>
      <c r="I1117" s="140">
        <v>20.045161290322579</v>
      </c>
      <c r="J1117" s="141">
        <f t="shared" si="83"/>
        <v>0</v>
      </c>
      <c r="K1117" s="81">
        <f t="shared" si="84"/>
        <v>0</v>
      </c>
      <c r="L1117" s="142">
        <v>20.7</v>
      </c>
      <c r="M1117" s="140"/>
      <c r="N1117" s="141">
        <f t="shared" si="85"/>
        <v>0</v>
      </c>
      <c r="O1117" s="141"/>
      <c r="P1117" s="141"/>
      <c r="Q1117" s="81">
        <f t="shared" si="86"/>
        <v>0</v>
      </c>
    </row>
    <row r="1118" spans="5:17" s="16" customFormat="1" ht="13" hidden="1" x14ac:dyDescent="0.3">
      <c r="E1118" s="138">
        <v>36748</v>
      </c>
      <c r="F1118" s="16">
        <v>223</v>
      </c>
      <c r="G1118" s="16">
        <v>2000</v>
      </c>
      <c r="H1118" s="139">
        <f t="shared" si="87"/>
        <v>0</v>
      </c>
      <c r="I1118" s="140">
        <v>20.038709677419355</v>
      </c>
      <c r="J1118" s="141">
        <f t="shared" si="83"/>
        <v>0</v>
      </c>
      <c r="K1118" s="81">
        <f t="shared" si="84"/>
        <v>0</v>
      </c>
      <c r="L1118" s="142">
        <v>21.8</v>
      </c>
      <c r="M1118" s="140"/>
      <c r="N1118" s="141">
        <f t="shared" si="85"/>
        <v>0</v>
      </c>
      <c r="O1118" s="141"/>
      <c r="P1118" s="141"/>
      <c r="Q1118" s="81">
        <f t="shared" si="86"/>
        <v>0</v>
      </c>
    </row>
    <row r="1119" spans="5:17" s="16" customFormat="1" ht="13" hidden="1" x14ac:dyDescent="0.3">
      <c r="E1119" s="138">
        <v>36749</v>
      </c>
      <c r="F1119" s="16">
        <v>224</v>
      </c>
      <c r="G1119" s="16">
        <v>2000</v>
      </c>
      <c r="H1119" s="139">
        <f t="shared" si="87"/>
        <v>0</v>
      </c>
      <c r="I1119" s="140">
        <v>20.032258064516128</v>
      </c>
      <c r="J1119" s="141">
        <f t="shared" si="83"/>
        <v>0</v>
      </c>
      <c r="K1119" s="81">
        <f t="shared" si="84"/>
        <v>0</v>
      </c>
      <c r="L1119" s="142">
        <v>22.3</v>
      </c>
      <c r="M1119" s="140"/>
      <c r="N1119" s="141">
        <f t="shared" si="85"/>
        <v>0</v>
      </c>
      <c r="O1119" s="141"/>
      <c r="P1119" s="141"/>
      <c r="Q1119" s="81">
        <f t="shared" si="86"/>
        <v>0</v>
      </c>
    </row>
    <row r="1120" spans="5:17" s="16" customFormat="1" ht="13" hidden="1" x14ac:dyDescent="0.3">
      <c r="E1120" s="138">
        <v>36750</v>
      </c>
      <c r="F1120" s="16">
        <v>225</v>
      </c>
      <c r="G1120" s="16">
        <v>2000</v>
      </c>
      <c r="H1120" s="139">
        <f t="shared" si="87"/>
        <v>0</v>
      </c>
      <c r="I1120" s="140">
        <v>20.025806451612901</v>
      </c>
      <c r="J1120" s="141">
        <f t="shared" si="83"/>
        <v>0</v>
      </c>
      <c r="K1120" s="81">
        <f t="shared" si="84"/>
        <v>0</v>
      </c>
      <c r="L1120" s="142">
        <v>22.6</v>
      </c>
      <c r="M1120" s="140"/>
      <c r="N1120" s="141">
        <f t="shared" si="85"/>
        <v>0</v>
      </c>
      <c r="O1120" s="141"/>
      <c r="P1120" s="141"/>
      <c r="Q1120" s="81">
        <f t="shared" si="86"/>
        <v>0</v>
      </c>
    </row>
    <row r="1121" spans="5:17" s="16" customFormat="1" ht="13" hidden="1" x14ac:dyDescent="0.3">
      <c r="E1121" s="138">
        <v>36751</v>
      </c>
      <c r="F1121" s="16">
        <v>226</v>
      </c>
      <c r="G1121" s="16">
        <v>2000</v>
      </c>
      <c r="H1121" s="139">
        <f t="shared" si="87"/>
        <v>0</v>
      </c>
      <c r="I1121" s="140">
        <v>20.019354838709678</v>
      </c>
      <c r="J1121" s="141">
        <f t="shared" si="83"/>
        <v>0</v>
      </c>
      <c r="K1121" s="81">
        <f t="shared" si="84"/>
        <v>0</v>
      </c>
      <c r="L1121" s="142">
        <v>21.4</v>
      </c>
      <c r="M1121" s="140"/>
      <c r="N1121" s="141">
        <f t="shared" si="85"/>
        <v>0</v>
      </c>
      <c r="O1121" s="141"/>
      <c r="P1121" s="141"/>
      <c r="Q1121" s="81">
        <f t="shared" si="86"/>
        <v>0</v>
      </c>
    </row>
    <row r="1122" spans="5:17" s="16" customFormat="1" ht="13" hidden="1" x14ac:dyDescent="0.3">
      <c r="E1122" s="138">
        <v>36752</v>
      </c>
      <c r="F1122" s="16">
        <v>227</v>
      </c>
      <c r="G1122" s="16">
        <v>2000</v>
      </c>
      <c r="H1122" s="139">
        <f t="shared" si="87"/>
        <v>0</v>
      </c>
      <c r="I1122" s="140">
        <v>20.012903225806451</v>
      </c>
      <c r="J1122" s="141">
        <f t="shared" si="83"/>
        <v>0</v>
      </c>
      <c r="K1122" s="81">
        <f t="shared" si="84"/>
        <v>0</v>
      </c>
      <c r="L1122" s="142">
        <v>23</v>
      </c>
      <c r="M1122" s="140"/>
      <c r="N1122" s="141">
        <f t="shared" si="85"/>
        <v>0</v>
      </c>
      <c r="O1122" s="141"/>
      <c r="P1122" s="141"/>
      <c r="Q1122" s="81">
        <f t="shared" si="86"/>
        <v>0</v>
      </c>
    </row>
    <row r="1123" spans="5:17" s="16" customFormat="1" ht="13" hidden="1" x14ac:dyDescent="0.3">
      <c r="E1123" s="138">
        <v>36753</v>
      </c>
      <c r="F1123" s="16">
        <v>228</v>
      </c>
      <c r="G1123" s="16">
        <v>2000</v>
      </c>
      <c r="H1123" s="139">
        <f t="shared" si="87"/>
        <v>0</v>
      </c>
      <c r="I1123" s="140">
        <v>20.006451612903227</v>
      </c>
      <c r="J1123" s="141">
        <f t="shared" si="83"/>
        <v>0</v>
      </c>
      <c r="K1123" s="81">
        <f t="shared" si="84"/>
        <v>0</v>
      </c>
      <c r="L1123" s="142">
        <v>23.1</v>
      </c>
      <c r="M1123" s="140"/>
      <c r="N1123" s="141">
        <f t="shared" si="85"/>
        <v>0</v>
      </c>
      <c r="O1123" s="141"/>
      <c r="P1123" s="141"/>
      <c r="Q1123" s="81">
        <f t="shared" si="86"/>
        <v>0</v>
      </c>
    </row>
    <row r="1124" spans="5:17" s="16" customFormat="1" ht="13" hidden="1" x14ac:dyDescent="0.3">
      <c r="E1124" s="138">
        <v>36754</v>
      </c>
      <c r="F1124" s="16">
        <v>229</v>
      </c>
      <c r="G1124" s="16">
        <v>2000</v>
      </c>
      <c r="H1124" s="139">
        <f t="shared" si="87"/>
        <v>0</v>
      </c>
      <c r="I1124" s="140">
        <v>20</v>
      </c>
      <c r="J1124" s="141">
        <f t="shared" si="83"/>
        <v>0</v>
      </c>
      <c r="K1124" s="81">
        <f t="shared" si="84"/>
        <v>0</v>
      </c>
      <c r="L1124" s="142">
        <v>23.1</v>
      </c>
      <c r="M1124" s="140"/>
      <c r="N1124" s="141">
        <f t="shared" si="85"/>
        <v>0</v>
      </c>
      <c r="O1124" s="141"/>
      <c r="P1124" s="141"/>
      <c r="Q1124" s="81">
        <f t="shared" si="86"/>
        <v>0</v>
      </c>
    </row>
    <row r="1125" spans="5:17" s="16" customFormat="1" ht="13" hidden="1" x14ac:dyDescent="0.3">
      <c r="E1125" s="138">
        <v>36755</v>
      </c>
      <c r="F1125" s="16">
        <v>230</v>
      </c>
      <c r="G1125" s="16">
        <v>2000</v>
      </c>
      <c r="H1125" s="139">
        <f t="shared" si="87"/>
        <v>0</v>
      </c>
      <c r="I1125" s="140">
        <v>19.846666666666664</v>
      </c>
      <c r="J1125" s="141">
        <f t="shared" si="83"/>
        <v>0</v>
      </c>
      <c r="K1125" s="81">
        <f t="shared" si="84"/>
        <v>0</v>
      </c>
      <c r="L1125" s="142">
        <v>23</v>
      </c>
      <c r="M1125" s="140"/>
      <c r="N1125" s="141">
        <f t="shared" si="85"/>
        <v>0</v>
      </c>
      <c r="O1125" s="141"/>
      <c r="P1125" s="141"/>
      <c r="Q1125" s="81">
        <f t="shared" si="86"/>
        <v>0</v>
      </c>
    </row>
    <row r="1126" spans="5:17" s="16" customFormat="1" ht="13" hidden="1" x14ac:dyDescent="0.3">
      <c r="E1126" s="138">
        <v>36756</v>
      </c>
      <c r="F1126" s="16">
        <v>231</v>
      </c>
      <c r="G1126" s="16">
        <v>2000</v>
      </c>
      <c r="H1126" s="139">
        <f t="shared" si="87"/>
        <v>0</v>
      </c>
      <c r="I1126" s="140">
        <v>19.693333333333328</v>
      </c>
      <c r="J1126" s="141">
        <f t="shared" ref="J1126:J1189" si="88">IF(I1126&lt;=$E$117,1,0)</f>
        <v>0</v>
      </c>
      <c r="K1126" s="81">
        <f t="shared" ref="K1126:K1189" si="89">J1126*($E$116-I1126)</f>
        <v>0</v>
      </c>
      <c r="L1126" s="142">
        <v>23</v>
      </c>
      <c r="M1126" s="140"/>
      <c r="N1126" s="141">
        <f t="shared" ref="N1126:N1189" si="90">IF(L1126&lt;=$E$117,1,0)</f>
        <v>0</v>
      </c>
      <c r="O1126" s="141"/>
      <c r="P1126" s="141"/>
      <c r="Q1126" s="81">
        <f t="shared" ref="Q1126:Q1189" si="91">N1126*($E$116-L1126)</f>
        <v>0</v>
      </c>
    </row>
    <row r="1127" spans="5:17" s="16" customFormat="1" ht="13" hidden="1" x14ac:dyDescent="0.3">
      <c r="E1127" s="138">
        <v>36757</v>
      </c>
      <c r="F1127" s="16">
        <v>232</v>
      </c>
      <c r="G1127" s="16">
        <v>2000</v>
      </c>
      <c r="H1127" s="139">
        <f t="shared" si="87"/>
        <v>0</v>
      </c>
      <c r="I1127" s="140">
        <v>19.54</v>
      </c>
      <c r="J1127" s="141">
        <f t="shared" si="88"/>
        <v>0</v>
      </c>
      <c r="K1127" s="81">
        <f t="shared" si="89"/>
        <v>0</v>
      </c>
      <c r="L1127" s="142">
        <v>24.1</v>
      </c>
      <c r="M1127" s="140"/>
      <c r="N1127" s="141">
        <f t="shared" si="90"/>
        <v>0</v>
      </c>
      <c r="O1127" s="141"/>
      <c r="P1127" s="141"/>
      <c r="Q1127" s="81">
        <f t="shared" si="91"/>
        <v>0</v>
      </c>
    </row>
    <row r="1128" spans="5:17" s="16" customFormat="1" ht="13" hidden="1" x14ac:dyDescent="0.3">
      <c r="E1128" s="138">
        <v>36758</v>
      </c>
      <c r="F1128" s="16">
        <v>233</v>
      </c>
      <c r="G1128" s="16">
        <v>2000</v>
      </c>
      <c r="H1128" s="139">
        <f t="shared" si="87"/>
        <v>0</v>
      </c>
      <c r="I1128" s="140">
        <v>19.386666666666663</v>
      </c>
      <c r="J1128" s="141">
        <f t="shared" si="88"/>
        <v>0</v>
      </c>
      <c r="K1128" s="81">
        <f t="shared" si="89"/>
        <v>0</v>
      </c>
      <c r="L1128" s="142">
        <v>25</v>
      </c>
      <c r="M1128" s="140"/>
      <c r="N1128" s="141">
        <f t="shared" si="90"/>
        <v>0</v>
      </c>
      <c r="O1128" s="141"/>
      <c r="P1128" s="141"/>
      <c r="Q1128" s="81">
        <f t="shared" si="91"/>
        <v>0</v>
      </c>
    </row>
    <row r="1129" spans="5:17" s="16" customFormat="1" ht="13" hidden="1" x14ac:dyDescent="0.3">
      <c r="E1129" s="138">
        <v>36759</v>
      </c>
      <c r="F1129" s="16">
        <v>234</v>
      </c>
      <c r="G1129" s="16">
        <v>2000</v>
      </c>
      <c r="H1129" s="139">
        <f t="shared" si="87"/>
        <v>0</v>
      </c>
      <c r="I1129" s="140">
        <v>19.233333333333327</v>
      </c>
      <c r="J1129" s="141">
        <f t="shared" si="88"/>
        <v>0</v>
      </c>
      <c r="K1129" s="81">
        <f t="shared" si="89"/>
        <v>0</v>
      </c>
      <c r="L1129" s="142">
        <v>18.600000000000001</v>
      </c>
      <c r="M1129" s="140"/>
      <c r="N1129" s="141">
        <f t="shared" si="90"/>
        <v>0</v>
      </c>
      <c r="O1129" s="141"/>
      <c r="P1129" s="141"/>
      <c r="Q1129" s="81">
        <f t="shared" si="91"/>
        <v>0</v>
      </c>
    </row>
    <row r="1130" spans="5:17" s="16" customFormat="1" ht="13" hidden="1" x14ac:dyDescent="0.3">
      <c r="E1130" s="138">
        <v>36760</v>
      </c>
      <c r="F1130" s="16">
        <v>235</v>
      </c>
      <c r="G1130" s="16">
        <v>2000</v>
      </c>
      <c r="H1130" s="139">
        <f t="shared" si="87"/>
        <v>0</v>
      </c>
      <c r="I1130" s="140">
        <v>19.079999999999998</v>
      </c>
      <c r="J1130" s="141">
        <f t="shared" si="88"/>
        <v>0</v>
      </c>
      <c r="K1130" s="81">
        <f t="shared" si="89"/>
        <v>0</v>
      </c>
      <c r="L1130" s="142">
        <v>17.399999999999999</v>
      </c>
      <c r="M1130" s="140"/>
      <c r="N1130" s="141">
        <f t="shared" si="90"/>
        <v>0</v>
      </c>
      <c r="O1130" s="141"/>
      <c r="P1130" s="141"/>
      <c r="Q1130" s="81">
        <f t="shared" si="91"/>
        <v>0</v>
      </c>
    </row>
    <row r="1131" spans="5:17" s="16" customFormat="1" ht="13" hidden="1" x14ac:dyDescent="0.3">
      <c r="E1131" s="138">
        <v>36761</v>
      </c>
      <c r="F1131" s="16">
        <v>236</v>
      </c>
      <c r="G1131" s="16">
        <v>2000</v>
      </c>
      <c r="H1131" s="139">
        <f t="shared" si="87"/>
        <v>0</v>
      </c>
      <c r="I1131" s="140">
        <v>18.926666666666662</v>
      </c>
      <c r="J1131" s="141">
        <f t="shared" si="88"/>
        <v>0</v>
      </c>
      <c r="K1131" s="81">
        <f t="shared" si="89"/>
        <v>0</v>
      </c>
      <c r="L1131" s="142">
        <v>19.600000000000001</v>
      </c>
      <c r="M1131" s="140"/>
      <c r="N1131" s="141">
        <f t="shared" si="90"/>
        <v>0</v>
      </c>
      <c r="O1131" s="141"/>
      <c r="P1131" s="141"/>
      <c r="Q1131" s="81">
        <f t="shared" si="91"/>
        <v>0</v>
      </c>
    </row>
    <row r="1132" spans="5:17" s="16" customFormat="1" ht="13" hidden="1" x14ac:dyDescent="0.3">
      <c r="E1132" s="138">
        <v>36762</v>
      </c>
      <c r="F1132" s="16">
        <v>237</v>
      </c>
      <c r="G1132" s="16">
        <v>2000</v>
      </c>
      <c r="H1132" s="139">
        <f t="shared" si="87"/>
        <v>0</v>
      </c>
      <c r="I1132" s="140">
        <v>18.773333333333326</v>
      </c>
      <c r="J1132" s="141">
        <f t="shared" si="88"/>
        <v>0</v>
      </c>
      <c r="K1132" s="81">
        <f t="shared" si="89"/>
        <v>0</v>
      </c>
      <c r="L1132" s="142">
        <v>21</v>
      </c>
      <c r="M1132" s="140"/>
      <c r="N1132" s="141">
        <f t="shared" si="90"/>
        <v>0</v>
      </c>
      <c r="O1132" s="141"/>
      <c r="P1132" s="141"/>
      <c r="Q1132" s="81">
        <f t="shared" si="91"/>
        <v>0</v>
      </c>
    </row>
    <row r="1133" spans="5:17" s="16" customFormat="1" ht="13" hidden="1" x14ac:dyDescent="0.3">
      <c r="E1133" s="138">
        <v>36763</v>
      </c>
      <c r="F1133" s="16">
        <v>238</v>
      </c>
      <c r="G1133" s="16">
        <v>2000</v>
      </c>
      <c r="H1133" s="139">
        <f t="shared" si="87"/>
        <v>0</v>
      </c>
      <c r="I1133" s="140">
        <v>18.62</v>
      </c>
      <c r="J1133" s="141">
        <f t="shared" si="88"/>
        <v>0</v>
      </c>
      <c r="K1133" s="81">
        <f t="shared" si="89"/>
        <v>0</v>
      </c>
      <c r="L1133" s="142">
        <v>21.2</v>
      </c>
      <c r="M1133" s="140"/>
      <c r="N1133" s="141">
        <f t="shared" si="90"/>
        <v>0</v>
      </c>
      <c r="O1133" s="141"/>
      <c r="P1133" s="141"/>
      <c r="Q1133" s="81">
        <f t="shared" si="91"/>
        <v>0</v>
      </c>
    </row>
    <row r="1134" spans="5:17" s="16" customFormat="1" ht="13" hidden="1" x14ac:dyDescent="0.3">
      <c r="E1134" s="138">
        <v>36764</v>
      </c>
      <c r="F1134" s="16">
        <v>239</v>
      </c>
      <c r="G1134" s="16">
        <v>2000</v>
      </c>
      <c r="H1134" s="139">
        <f t="shared" si="87"/>
        <v>0</v>
      </c>
      <c r="I1134" s="140">
        <v>18.466666666666661</v>
      </c>
      <c r="J1134" s="141">
        <f t="shared" si="88"/>
        <v>0</v>
      </c>
      <c r="K1134" s="81">
        <f t="shared" si="89"/>
        <v>0</v>
      </c>
      <c r="L1134" s="142">
        <v>21.4</v>
      </c>
      <c r="M1134" s="140"/>
      <c r="N1134" s="141">
        <f t="shared" si="90"/>
        <v>0</v>
      </c>
      <c r="O1134" s="141"/>
      <c r="P1134" s="141"/>
      <c r="Q1134" s="81">
        <f t="shared" si="91"/>
        <v>0</v>
      </c>
    </row>
    <row r="1135" spans="5:17" s="16" customFormat="1" ht="13" hidden="1" x14ac:dyDescent="0.3">
      <c r="E1135" s="138">
        <v>36765</v>
      </c>
      <c r="F1135" s="16">
        <v>240</v>
      </c>
      <c r="G1135" s="16">
        <v>2000</v>
      </c>
      <c r="H1135" s="139">
        <f t="shared" si="87"/>
        <v>0</v>
      </c>
      <c r="I1135" s="140">
        <v>18.313333333333333</v>
      </c>
      <c r="J1135" s="141">
        <f t="shared" si="88"/>
        <v>0</v>
      </c>
      <c r="K1135" s="81">
        <f t="shared" si="89"/>
        <v>0</v>
      </c>
      <c r="L1135" s="142">
        <v>17.899999999999999</v>
      </c>
      <c r="M1135" s="140"/>
      <c r="N1135" s="141">
        <f t="shared" si="90"/>
        <v>0</v>
      </c>
      <c r="O1135" s="141"/>
      <c r="P1135" s="141"/>
      <c r="Q1135" s="81">
        <f t="shared" si="91"/>
        <v>0</v>
      </c>
    </row>
    <row r="1136" spans="5:17" s="16" customFormat="1" ht="13" hidden="1" x14ac:dyDescent="0.3">
      <c r="E1136" s="138">
        <v>36766</v>
      </c>
      <c r="F1136" s="16">
        <v>241</v>
      </c>
      <c r="G1136" s="16">
        <v>2000</v>
      </c>
      <c r="H1136" s="139">
        <f t="shared" si="87"/>
        <v>0</v>
      </c>
      <c r="I1136" s="140">
        <v>18.16</v>
      </c>
      <c r="J1136" s="141">
        <f t="shared" si="88"/>
        <v>0</v>
      </c>
      <c r="K1136" s="81">
        <f t="shared" si="89"/>
        <v>0</v>
      </c>
      <c r="L1136" s="142">
        <v>17.3</v>
      </c>
      <c r="M1136" s="140"/>
      <c r="N1136" s="141">
        <f t="shared" si="90"/>
        <v>0</v>
      </c>
      <c r="O1136" s="141"/>
      <c r="P1136" s="141"/>
      <c r="Q1136" s="81">
        <f t="shared" si="91"/>
        <v>0</v>
      </c>
    </row>
    <row r="1137" spans="5:17" s="16" customFormat="1" ht="13" hidden="1" x14ac:dyDescent="0.3">
      <c r="E1137" s="138">
        <v>36767</v>
      </c>
      <c r="F1137" s="16">
        <v>242</v>
      </c>
      <c r="G1137" s="16">
        <v>2000</v>
      </c>
      <c r="H1137" s="139">
        <f t="shared" si="87"/>
        <v>0</v>
      </c>
      <c r="I1137" s="140">
        <v>18.006666666666661</v>
      </c>
      <c r="J1137" s="141">
        <f t="shared" si="88"/>
        <v>0</v>
      </c>
      <c r="K1137" s="81">
        <f t="shared" si="89"/>
        <v>0</v>
      </c>
      <c r="L1137" s="142">
        <v>17.399999999999999</v>
      </c>
      <c r="M1137" s="140"/>
      <c r="N1137" s="141">
        <f t="shared" si="90"/>
        <v>0</v>
      </c>
      <c r="O1137" s="141"/>
      <c r="P1137" s="141"/>
      <c r="Q1137" s="81">
        <f t="shared" si="91"/>
        <v>0</v>
      </c>
    </row>
    <row r="1138" spans="5:17" s="16" customFormat="1" ht="13" hidden="1" x14ac:dyDescent="0.3">
      <c r="E1138" s="138">
        <v>36768</v>
      </c>
      <c r="F1138" s="16">
        <v>243</v>
      </c>
      <c r="G1138" s="16">
        <v>2000</v>
      </c>
      <c r="H1138" s="139">
        <f t="shared" si="87"/>
        <v>0</v>
      </c>
      <c r="I1138" s="140">
        <v>17.853333333333332</v>
      </c>
      <c r="J1138" s="141">
        <f t="shared" si="88"/>
        <v>0</v>
      </c>
      <c r="K1138" s="81">
        <f t="shared" si="89"/>
        <v>0</v>
      </c>
      <c r="L1138" s="142">
        <v>15.9</v>
      </c>
      <c r="M1138" s="140"/>
      <c r="N1138" s="141">
        <f t="shared" si="90"/>
        <v>1</v>
      </c>
      <c r="O1138" s="141"/>
      <c r="P1138" s="141"/>
      <c r="Q1138" s="81">
        <f t="shared" si="91"/>
        <v>4.0999999999999996</v>
      </c>
    </row>
    <row r="1139" spans="5:17" s="16" customFormat="1" ht="13" hidden="1" x14ac:dyDescent="0.3">
      <c r="E1139" s="138">
        <v>36769</v>
      </c>
      <c r="F1139" s="16">
        <v>244</v>
      </c>
      <c r="G1139" s="16">
        <v>2000</v>
      </c>
      <c r="H1139" s="139">
        <f t="shared" si="87"/>
        <v>0</v>
      </c>
      <c r="I1139" s="140">
        <v>17.7</v>
      </c>
      <c r="J1139" s="141">
        <f t="shared" si="88"/>
        <v>0</v>
      </c>
      <c r="K1139" s="81">
        <f t="shared" si="89"/>
        <v>0</v>
      </c>
      <c r="L1139" s="142">
        <v>16.3</v>
      </c>
      <c r="M1139" s="140"/>
      <c r="N1139" s="141">
        <f t="shared" si="90"/>
        <v>0</v>
      </c>
      <c r="O1139" s="141"/>
      <c r="P1139" s="141"/>
      <c r="Q1139" s="81">
        <f t="shared" si="91"/>
        <v>0</v>
      </c>
    </row>
    <row r="1140" spans="5:17" s="16" customFormat="1" ht="13" hidden="1" x14ac:dyDescent="0.3">
      <c r="E1140" s="138">
        <v>36770</v>
      </c>
      <c r="F1140" s="16">
        <v>245</v>
      </c>
      <c r="G1140" s="16">
        <v>2000</v>
      </c>
      <c r="H1140" s="139">
        <f t="shared" si="87"/>
        <v>0</v>
      </c>
      <c r="I1140" s="140">
        <v>17.546666666666667</v>
      </c>
      <c r="J1140" s="141">
        <f t="shared" si="88"/>
        <v>0</v>
      </c>
      <c r="K1140" s="81">
        <f t="shared" si="89"/>
        <v>0</v>
      </c>
      <c r="L1140" s="142">
        <v>18.2</v>
      </c>
      <c r="M1140" s="140"/>
      <c r="N1140" s="141">
        <f t="shared" si="90"/>
        <v>0</v>
      </c>
      <c r="O1140" s="141"/>
      <c r="P1140" s="141"/>
      <c r="Q1140" s="81">
        <f t="shared" si="91"/>
        <v>0</v>
      </c>
    </row>
    <row r="1141" spans="5:17" s="16" customFormat="1" ht="13" hidden="1" x14ac:dyDescent="0.3">
      <c r="E1141" s="138">
        <v>36771</v>
      </c>
      <c r="F1141" s="16">
        <v>246</v>
      </c>
      <c r="G1141" s="16">
        <v>2000</v>
      </c>
      <c r="H1141" s="139">
        <f t="shared" si="87"/>
        <v>0</v>
      </c>
      <c r="I1141" s="140">
        <v>17.393333333333331</v>
      </c>
      <c r="J1141" s="141">
        <f t="shared" si="88"/>
        <v>0</v>
      </c>
      <c r="K1141" s="81">
        <f t="shared" si="89"/>
        <v>0</v>
      </c>
      <c r="L1141" s="142">
        <v>15.9</v>
      </c>
      <c r="M1141" s="140"/>
      <c r="N1141" s="141">
        <f t="shared" si="90"/>
        <v>1</v>
      </c>
      <c r="O1141" s="141"/>
      <c r="P1141" s="141"/>
      <c r="Q1141" s="81">
        <f t="shared" si="91"/>
        <v>4.0999999999999996</v>
      </c>
    </row>
    <row r="1142" spans="5:17" s="16" customFormat="1" ht="13" hidden="1" x14ac:dyDescent="0.3">
      <c r="E1142" s="138">
        <v>36772</v>
      </c>
      <c r="F1142" s="16">
        <v>247</v>
      </c>
      <c r="G1142" s="16">
        <v>2000</v>
      </c>
      <c r="H1142" s="139">
        <f t="shared" si="87"/>
        <v>0</v>
      </c>
      <c r="I1142" s="140">
        <v>17.239999999999998</v>
      </c>
      <c r="J1142" s="141">
        <f t="shared" si="88"/>
        <v>0</v>
      </c>
      <c r="K1142" s="81">
        <f t="shared" si="89"/>
        <v>0</v>
      </c>
      <c r="L1142" s="142">
        <v>14.7</v>
      </c>
      <c r="M1142" s="140"/>
      <c r="N1142" s="141">
        <f t="shared" si="90"/>
        <v>1</v>
      </c>
      <c r="O1142" s="141"/>
      <c r="P1142" s="141"/>
      <c r="Q1142" s="81">
        <f t="shared" si="91"/>
        <v>5.3000000000000007</v>
      </c>
    </row>
    <row r="1143" spans="5:17" s="16" customFormat="1" ht="13" hidden="1" x14ac:dyDescent="0.3">
      <c r="E1143" s="138">
        <v>36773</v>
      </c>
      <c r="F1143" s="16">
        <v>248</v>
      </c>
      <c r="G1143" s="16">
        <v>2000</v>
      </c>
      <c r="H1143" s="139">
        <f t="shared" si="87"/>
        <v>0</v>
      </c>
      <c r="I1143" s="140">
        <v>17.086666666666666</v>
      </c>
      <c r="J1143" s="141">
        <f t="shared" si="88"/>
        <v>0</v>
      </c>
      <c r="K1143" s="81">
        <f t="shared" si="89"/>
        <v>0</v>
      </c>
      <c r="L1143" s="142">
        <v>13.4</v>
      </c>
      <c r="M1143" s="140"/>
      <c r="N1143" s="141">
        <f t="shared" si="90"/>
        <v>1</v>
      </c>
      <c r="O1143" s="141"/>
      <c r="P1143" s="141"/>
      <c r="Q1143" s="81">
        <f t="shared" si="91"/>
        <v>6.6</v>
      </c>
    </row>
    <row r="1144" spans="5:17" s="16" customFormat="1" ht="13" hidden="1" x14ac:dyDescent="0.3">
      <c r="E1144" s="138">
        <v>36774</v>
      </c>
      <c r="F1144" s="16">
        <v>249</v>
      </c>
      <c r="G1144" s="16">
        <v>2000</v>
      </c>
      <c r="H1144" s="139">
        <f t="shared" si="87"/>
        <v>0</v>
      </c>
      <c r="I1144" s="140">
        <v>16.93333333333333</v>
      </c>
      <c r="J1144" s="141">
        <f t="shared" si="88"/>
        <v>0</v>
      </c>
      <c r="K1144" s="81">
        <f t="shared" si="89"/>
        <v>0</v>
      </c>
      <c r="L1144" s="142">
        <v>13.5</v>
      </c>
      <c r="M1144" s="140"/>
      <c r="N1144" s="141">
        <f t="shared" si="90"/>
        <v>1</v>
      </c>
      <c r="O1144" s="141"/>
      <c r="P1144" s="141"/>
      <c r="Q1144" s="81">
        <f t="shared" si="91"/>
        <v>6.5</v>
      </c>
    </row>
    <row r="1145" spans="5:17" s="16" customFormat="1" ht="13" hidden="1" x14ac:dyDescent="0.3">
      <c r="E1145" s="138">
        <v>36775</v>
      </c>
      <c r="F1145" s="16">
        <v>250</v>
      </c>
      <c r="G1145" s="16">
        <v>2000</v>
      </c>
      <c r="H1145" s="139">
        <f t="shared" si="87"/>
        <v>0</v>
      </c>
      <c r="I1145" s="140">
        <v>16.78</v>
      </c>
      <c r="J1145" s="141">
        <f t="shared" si="88"/>
        <v>0</v>
      </c>
      <c r="K1145" s="81">
        <f t="shared" si="89"/>
        <v>0</v>
      </c>
      <c r="L1145" s="142">
        <v>15.3</v>
      </c>
      <c r="M1145" s="140"/>
      <c r="N1145" s="141">
        <f t="shared" si="90"/>
        <v>1</v>
      </c>
      <c r="O1145" s="141"/>
      <c r="P1145" s="141"/>
      <c r="Q1145" s="81">
        <f t="shared" si="91"/>
        <v>4.6999999999999993</v>
      </c>
    </row>
    <row r="1146" spans="5:17" s="16" customFormat="1" ht="13" hidden="1" x14ac:dyDescent="0.3">
      <c r="E1146" s="138">
        <v>36776</v>
      </c>
      <c r="F1146" s="16">
        <v>251</v>
      </c>
      <c r="G1146" s="16">
        <v>2000</v>
      </c>
      <c r="H1146" s="139">
        <f t="shared" si="87"/>
        <v>0</v>
      </c>
      <c r="I1146" s="140">
        <v>16.626666666666665</v>
      </c>
      <c r="J1146" s="141">
        <f t="shared" si="88"/>
        <v>0</v>
      </c>
      <c r="K1146" s="81">
        <f t="shared" si="89"/>
        <v>0</v>
      </c>
      <c r="L1146" s="142">
        <v>16.2</v>
      </c>
      <c r="M1146" s="140"/>
      <c r="N1146" s="141">
        <f t="shared" si="90"/>
        <v>0</v>
      </c>
      <c r="O1146" s="141"/>
      <c r="P1146" s="141"/>
      <c r="Q1146" s="81">
        <f t="shared" si="91"/>
        <v>0</v>
      </c>
    </row>
    <row r="1147" spans="5:17" s="16" customFormat="1" ht="13" hidden="1" x14ac:dyDescent="0.3">
      <c r="E1147" s="138">
        <v>36777</v>
      </c>
      <c r="F1147" s="16">
        <v>252</v>
      </c>
      <c r="G1147" s="16">
        <v>2000</v>
      </c>
      <c r="H1147" s="139">
        <f t="shared" si="87"/>
        <v>0</v>
      </c>
      <c r="I1147" s="140">
        <v>16.473333333333329</v>
      </c>
      <c r="J1147" s="141">
        <f t="shared" si="88"/>
        <v>0</v>
      </c>
      <c r="K1147" s="81">
        <f t="shared" si="89"/>
        <v>0</v>
      </c>
      <c r="L1147" s="142">
        <v>14.5</v>
      </c>
      <c r="M1147" s="140"/>
      <c r="N1147" s="141">
        <f t="shared" si="90"/>
        <v>1</v>
      </c>
      <c r="O1147" s="141"/>
      <c r="P1147" s="141"/>
      <c r="Q1147" s="81">
        <f t="shared" si="91"/>
        <v>5.5</v>
      </c>
    </row>
    <row r="1148" spans="5:17" s="16" customFormat="1" ht="13" hidden="1" x14ac:dyDescent="0.3">
      <c r="E1148" s="138">
        <v>36778</v>
      </c>
      <c r="F1148" s="16">
        <v>253</v>
      </c>
      <c r="G1148" s="16">
        <v>2000</v>
      </c>
      <c r="H1148" s="139">
        <f t="shared" si="87"/>
        <v>0</v>
      </c>
      <c r="I1148" s="140">
        <v>16.32</v>
      </c>
      <c r="J1148" s="141">
        <f t="shared" si="88"/>
        <v>0</v>
      </c>
      <c r="K1148" s="81">
        <f t="shared" si="89"/>
        <v>0</v>
      </c>
      <c r="L1148" s="142">
        <v>16.399999999999999</v>
      </c>
      <c r="M1148" s="140"/>
      <c r="N1148" s="141">
        <f t="shared" si="90"/>
        <v>0</v>
      </c>
      <c r="O1148" s="141"/>
      <c r="P1148" s="141"/>
      <c r="Q1148" s="81">
        <f t="shared" si="91"/>
        <v>0</v>
      </c>
    </row>
    <row r="1149" spans="5:17" s="16" customFormat="1" ht="13" hidden="1" x14ac:dyDescent="0.3">
      <c r="E1149" s="138">
        <v>36779</v>
      </c>
      <c r="F1149" s="16">
        <v>254</v>
      </c>
      <c r="G1149" s="16">
        <v>2000</v>
      </c>
      <c r="H1149" s="139">
        <f t="shared" si="87"/>
        <v>0</v>
      </c>
      <c r="I1149" s="140">
        <v>16.166666666666664</v>
      </c>
      <c r="J1149" s="141">
        <f t="shared" si="88"/>
        <v>0</v>
      </c>
      <c r="K1149" s="81">
        <f t="shared" si="89"/>
        <v>0</v>
      </c>
      <c r="L1149" s="142">
        <v>17.8</v>
      </c>
      <c r="M1149" s="140"/>
      <c r="N1149" s="141">
        <f t="shared" si="90"/>
        <v>0</v>
      </c>
      <c r="O1149" s="141"/>
      <c r="P1149" s="141"/>
      <c r="Q1149" s="81">
        <f t="shared" si="91"/>
        <v>0</v>
      </c>
    </row>
    <row r="1150" spans="5:17" s="16" customFormat="1" ht="13" hidden="1" x14ac:dyDescent="0.3">
      <c r="E1150" s="138">
        <v>36780</v>
      </c>
      <c r="F1150" s="16">
        <v>255</v>
      </c>
      <c r="G1150" s="16">
        <v>2000</v>
      </c>
      <c r="H1150" s="139">
        <f t="shared" si="87"/>
        <v>0</v>
      </c>
      <c r="I1150" s="140">
        <v>16.013333333333328</v>
      </c>
      <c r="J1150" s="141">
        <f t="shared" si="88"/>
        <v>0</v>
      </c>
      <c r="K1150" s="81">
        <f t="shared" si="89"/>
        <v>0</v>
      </c>
      <c r="L1150" s="142">
        <v>18.5</v>
      </c>
      <c r="M1150" s="140"/>
      <c r="N1150" s="141">
        <f t="shared" si="90"/>
        <v>0</v>
      </c>
      <c r="O1150" s="141"/>
      <c r="P1150" s="141"/>
      <c r="Q1150" s="81">
        <f t="shared" si="91"/>
        <v>0</v>
      </c>
    </row>
    <row r="1151" spans="5:17" s="16" customFormat="1" ht="13" hidden="1" x14ac:dyDescent="0.3">
      <c r="E1151" s="138">
        <v>36781</v>
      </c>
      <c r="F1151" s="16">
        <v>256</v>
      </c>
      <c r="G1151" s="16">
        <v>2000</v>
      </c>
      <c r="H1151" s="139">
        <f t="shared" si="87"/>
        <v>0</v>
      </c>
      <c r="I1151" s="140">
        <v>15.86</v>
      </c>
      <c r="J1151" s="141">
        <f t="shared" si="88"/>
        <v>1</v>
      </c>
      <c r="K1151" s="81">
        <f t="shared" si="89"/>
        <v>4.1400000000000006</v>
      </c>
      <c r="L1151" s="142">
        <v>19.600000000000001</v>
      </c>
      <c r="M1151" s="140"/>
      <c r="N1151" s="141">
        <f t="shared" si="90"/>
        <v>0</v>
      </c>
      <c r="O1151" s="141"/>
      <c r="P1151" s="141"/>
      <c r="Q1151" s="81">
        <f t="shared" si="91"/>
        <v>0</v>
      </c>
    </row>
    <row r="1152" spans="5:17" s="16" customFormat="1" ht="13" hidden="1" x14ac:dyDescent="0.3">
      <c r="E1152" s="138">
        <v>36782</v>
      </c>
      <c r="F1152" s="16">
        <v>257</v>
      </c>
      <c r="G1152" s="16">
        <v>2000</v>
      </c>
      <c r="H1152" s="139">
        <f t="shared" ref="H1152:H1215" si="92">IF(AND(E1151&gt;=$D$64,E1151&lt;=$D$65),1,0)</f>
        <v>0</v>
      </c>
      <c r="I1152" s="140">
        <v>15.706666666666663</v>
      </c>
      <c r="J1152" s="141">
        <f t="shared" si="88"/>
        <v>1</v>
      </c>
      <c r="K1152" s="81">
        <f t="shared" si="89"/>
        <v>4.2933333333333366</v>
      </c>
      <c r="L1152" s="142">
        <v>20.2</v>
      </c>
      <c r="M1152" s="140"/>
      <c r="N1152" s="141">
        <f t="shared" si="90"/>
        <v>0</v>
      </c>
      <c r="O1152" s="141"/>
      <c r="P1152" s="141"/>
      <c r="Q1152" s="81">
        <f t="shared" si="91"/>
        <v>0</v>
      </c>
    </row>
    <row r="1153" spans="5:17" s="16" customFormat="1" ht="13" hidden="1" x14ac:dyDescent="0.3">
      <c r="E1153" s="138">
        <v>36783</v>
      </c>
      <c r="F1153" s="16">
        <v>258</v>
      </c>
      <c r="G1153" s="16">
        <v>2000</v>
      </c>
      <c r="H1153" s="139">
        <f t="shared" si="92"/>
        <v>0</v>
      </c>
      <c r="I1153" s="140">
        <v>15.553333333333327</v>
      </c>
      <c r="J1153" s="141">
        <f t="shared" si="88"/>
        <v>1</v>
      </c>
      <c r="K1153" s="81">
        <f t="shared" si="89"/>
        <v>4.4466666666666725</v>
      </c>
      <c r="L1153" s="142">
        <v>20</v>
      </c>
      <c r="M1153" s="140"/>
      <c r="N1153" s="141">
        <f t="shared" si="90"/>
        <v>0</v>
      </c>
      <c r="O1153" s="141"/>
      <c r="P1153" s="141"/>
      <c r="Q1153" s="81">
        <f t="shared" si="91"/>
        <v>0</v>
      </c>
    </row>
    <row r="1154" spans="5:17" s="16" customFormat="1" ht="13" hidden="1" x14ac:dyDescent="0.3">
      <c r="E1154" s="138">
        <v>36784</v>
      </c>
      <c r="F1154" s="16">
        <v>259</v>
      </c>
      <c r="G1154" s="16">
        <v>2000</v>
      </c>
      <c r="H1154" s="139">
        <f t="shared" si="92"/>
        <v>0</v>
      </c>
      <c r="I1154" s="140">
        <v>15.4</v>
      </c>
      <c r="J1154" s="141">
        <f t="shared" si="88"/>
        <v>1</v>
      </c>
      <c r="K1154" s="81">
        <f t="shared" si="89"/>
        <v>4.5999999999999996</v>
      </c>
      <c r="L1154" s="142">
        <v>21.6</v>
      </c>
      <c r="M1154" s="140"/>
      <c r="N1154" s="141">
        <f t="shared" si="90"/>
        <v>0</v>
      </c>
      <c r="O1154" s="141"/>
      <c r="P1154" s="141"/>
      <c r="Q1154" s="81">
        <f t="shared" si="91"/>
        <v>0</v>
      </c>
    </row>
    <row r="1155" spans="5:17" s="16" customFormat="1" ht="13" hidden="1" x14ac:dyDescent="0.3">
      <c r="E1155" s="138">
        <v>36785</v>
      </c>
      <c r="F1155" s="16">
        <v>260</v>
      </c>
      <c r="G1155" s="16">
        <v>2000</v>
      </c>
      <c r="H1155" s="139">
        <f t="shared" si="92"/>
        <v>0</v>
      </c>
      <c r="I1155" s="140">
        <v>15.264516129032259</v>
      </c>
      <c r="J1155" s="141">
        <f t="shared" si="88"/>
        <v>1</v>
      </c>
      <c r="K1155" s="81">
        <f t="shared" si="89"/>
        <v>4.7354838709677409</v>
      </c>
      <c r="L1155" s="142">
        <v>17.3</v>
      </c>
      <c r="M1155" s="140"/>
      <c r="N1155" s="141">
        <f t="shared" si="90"/>
        <v>0</v>
      </c>
      <c r="O1155" s="141"/>
      <c r="P1155" s="141"/>
      <c r="Q1155" s="81">
        <f t="shared" si="91"/>
        <v>0</v>
      </c>
    </row>
    <row r="1156" spans="5:17" s="16" customFormat="1" ht="13" hidden="1" x14ac:dyDescent="0.3">
      <c r="E1156" s="138">
        <v>36786</v>
      </c>
      <c r="F1156" s="16">
        <v>261</v>
      </c>
      <c r="G1156" s="16">
        <v>2000</v>
      </c>
      <c r="H1156" s="139">
        <f t="shared" si="92"/>
        <v>0</v>
      </c>
      <c r="I1156" s="140">
        <v>15.12903225806452</v>
      </c>
      <c r="J1156" s="141">
        <f t="shared" si="88"/>
        <v>1</v>
      </c>
      <c r="K1156" s="81">
        <f t="shared" si="89"/>
        <v>4.8709677419354804</v>
      </c>
      <c r="L1156" s="142">
        <v>13.9</v>
      </c>
      <c r="M1156" s="140"/>
      <c r="N1156" s="141">
        <f t="shared" si="90"/>
        <v>1</v>
      </c>
      <c r="O1156" s="141"/>
      <c r="P1156" s="141"/>
      <c r="Q1156" s="81">
        <f t="shared" si="91"/>
        <v>6.1</v>
      </c>
    </row>
    <row r="1157" spans="5:17" s="16" customFormat="1" ht="13" hidden="1" x14ac:dyDescent="0.3">
      <c r="E1157" s="138">
        <v>36787</v>
      </c>
      <c r="F1157" s="16">
        <v>262</v>
      </c>
      <c r="G1157" s="16">
        <v>2000</v>
      </c>
      <c r="H1157" s="139">
        <f t="shared" si="92"/>
        <v>0</v>
      </c>
      <c r="I1157" s="140">
        <v>14.993548387096773</v>
      </c>
      <c r="J1157" s="141">
        <f t="shared" si="88"/>
        <v>1</v>
      </c>
      <c r="K1157" s="81">
        <f t="shared" si="89"/>
        <v>5.006451612903227</v>
      </c>
      <c r="L1157" s="142">
        <v>14.4</v>
      </c>
      <c r="M1157" s="140"/>
      <c r="N1157" s="141">
        <f t="shared" si="90"/>
        <v>1</v>
      </c>
      <c r="O1157" s="141"/>
      <c r="P1157" s="141"/>
      <c r="Q1157" s="81">
        <f t="shared" si="91"/>
        <v>5.6</v>
      </c>
    </row>
    <row r="1158" spans="5:17" s="16" customFormat="1" ht="13" hidden="1" x14ac:dyDescent="0.3">
      <c r="E1158" s="138">
        <v>36788</v>
      </c>
      <c r="F1158" s="16">
        <v>263</v>
      </c>
      <c r="G1158" s="16">
        <v>2000</v>
      </c>
      <c r="H1158" s="139">
        <f t="shared" si="92"/>
        <v>0</v>
      </c>
      <c r="I1158" s="140">
        <v>14.858064516129033</v>
      </c>
      <c r="J1158" s="141">
        <f t="shared" si="88"/>
        <v>1</v>
      </c>
      <c r="K1158" s="81">
        <f t="shared" si="89"/>
        <v>5.1419354838709666</v>
      </c>
      <c r="L1158" s="142">
        <v>15.7</v>
      </c>
      <c r="M1158" s="140"/>
      <c r="N1158" s="141">
        <f t="shared" si="90"/>
        <v>1</v>
      </c>
      <c r="O1158" s="141"/>
      <c r="P1158" s="141"/>
      <c r="Q1158" s="81">
        <f t="shared" si="91"/>
        <v>4.3000000000000007</v>
      </c>
    </row>
    <row r="1159" spans="5:17" s="16" customFormat="1" ht="13" hidden="1" x14ac:dyDescent="0.3">
      <c r="E1159" s="138">
        <v>36789</v>
      </c>
      <c r="F1159" s="16">
        <v>264</v>
      </c>
      <c r="G1159" s="16">
        <v>2000</v>
      </c>
      <c r="H1159" s="139">
        <f t="shared" si="92"/>
        <v>0</v>
      </c>
      <c r="I1159" s="140">
        <v>14.722580645161294</v>
      </c>
      <c r="J1159" s="141">
        <f t="shared" si="88"/>
        <v>1</v>
      </c>
      <c r="K1159" s="81">
        <f t="shared" si="89"/>
        <v>5.2774193548387061</v>
      </c>
      <c r="L1159" s="142">
        <v>14</v>
      </c>
      <c r="M1159" s="140"/>
      <c r="N1159" s="141">
        <f t="shared" si="90"/>
        <v>1</v>
      </c>
      <c r="O1159" s="141"/>
      <c r="P1159" s="141"/>
      <c r="Q1159" s="81">
        <f t="shared" si="91"/>
        <v>6</v>
      </c>
    </row>
    <row r="1160" spans="5:17" s="16" customFormat="1" ht="13" hidden="1" x14ac:dyDescent="0.3">
      <c r="E1160" s="138">
        <v>36790</v>
      </c>
      <c r="F1160" s="16">
        <v>265</v>
      </c>
      <c r="G1160" s="16">
        <v>2000</v>
      </c>
      <c r="H1160" s="139">
        <f t="shared" si="92"/>
        <v>0</v>
      </c>
      <c r="I1160" s="140">
        <v>14.587096774193547</v>
      </c>
      <c r="J1160" s="141">
        <f t="shared" si="88"/>
        <v>1</v>
      </c>
      <c r="K1160" s="81">
        <f t="shared" si="89"/>
        <v>5.4129032258064527</v>
      </c>
      <c r="L1160" s="142">
        <v>13.2</v>
      </c>
      <c r="M1160" s="140"/>
      <c r="N1160" s="141">
        <f t="shared" si="90"/>
        <v>1</v>
      </c>
      <c r="O1160" s="141"/>
      <c r="P1160" s="141"/>
      <c r="Q1160" s="81">
        <f t="shared" si="91"/>
        <v>6.8000000000000007</v>
      </c>
    </row>
    <row r="1161" spans="5:17" s="16" customFormat="1" ht="13" hidden="1" x14ac:dyDescent="0.3">
      <c r="E1161" s="138">
        <v>36791</v>
      </c>
      <c r="F1161" s="16">
        <v>266</v>
      </c>
      <c r="G1161" s="16">
        <v>2000</v>
      </c>
      <c r="H1161" s="139">
        <f t="shared" si="92"/>
        <v>0</v>
      </c>
      <c r="I1161" s="140">
        <v>14.451612903225808</v>
      </c>
      <c r="J1161" s="141">
        <f t="shared" si="88"/>
        <v>1</v>
      </c>
      <c r="K1161" s="81">
        <f t="shared" si="89"/>
        <v>5.5483870967741922</v>
      </c>
      <c r="L1161" s="142">
        <v>14.1</v>
      </c>
      <c r="M1161" s="140"/>
      <c r="N1161" s="141">
        <f t="shared" si="90"/>
        <v>1</v>
      </c>
      <c r="O1161" s="141"/>
      <c r="P1161" s="141"/>
      <c r="Q1161" s="81">
        <f t="shared" si="91"/>
        <v>5.9</v>
      </c>
    </row>
    <row r="1162" spans="5:17" s="16" customFormat="1" ht="13" hidden="1" x14ac:dyDescent="0.3">
      <c r="E1162" s="138">
        <v>36792</v>
      </c>
      <c r="F1162" s="16">
        <v>267</v>
      </c>
      <c r="G1162" s="16">
        <v>2000</v>
      </c>
      <c r="H1162" s="139">
        <f t="shared" si="92"/>
        <v>0</v>
      </c>
      <c r="I1162" s="140">
        <v>14.316129032258068</v>
      </c>
      <c r="J1162" s="141">
        <f t="shared" si="88"/>
        <v>1</v>
      </c>
      <c r="K1162" s="81">
        <f t="shared" si="89"/>
        <v>5.6838709677419317</v>
      </c>
      <c r="L1162" s="142">
        <v>14.2</v>
      </c>
      <c r="M1162" s="140"/>
      <c r="N1162" s="141">
        <f t="shared" si="90"/>
        <v>1</v>
      </c>
      <c r="O1162" s="141"/>
      <c r="P1162" s="141"/>
      <c r="Q1162" s="81">
        <f t="shared" si="91"/>
        <v>5.8000000000000007</v>
      </c>
    </row>
    <row r="1163" spans="5:17" s="16" customFormat="1" ht="13" hidden="1" x14ac:dyDescent="0.3">
      <c r="E1163" s="138">
        <v>36793</v>
      </c>
      <c r="F1163" s="16">
        <v>268</v>
      </c>
      <c r="G1163" s="16">
        <v>2000</v>
      </c>
      <c r="H1163" s="139">
        <f t="shared" si="92"/>
        <v>0</v>
      </c>
      <c r="I1163" s="140">
        <v>14.180645161290322</v>
      </c>
      <c r="J1163" s="141">
        <f t="shared" si="88"/>
        <v>1</v>
      </c>
      <c r="K1163" s="81">
        <f t="shared" si="89"/>
        <v>5.8193548387096783</v>
      </c>
      <c r="L1163" s="142">
        <v>15.6</v>
      </c>
      <c r="M1163" s="140"/>
      <c r="N1163" s="141">
        <f t="shared" si="90"/>
        <v>1</v>
      </c>
      <c r="O1163" s="141"/>
      <c r="P1163" s="141"/>
      <c r="Q1163" s="81">
        <f t="shared" si="91"/>
        <v>4.4000000000000004</v>
      </c>
    </row>
    <row r="1164" spans="5:17" s="16" customFormat="1" ht="13" hidden="1" x14ac:dyDescent="0.3">
      <c r="E1164" s="138">
        <v>36794</v>
      </c>
      <c r="F1164" s="16">
        <v>269</v>
      </c>
      <c r="G1164" s="16">
        <v>2000</v>
      </c>
      <c r="H1164" s="139">
        <f t="shared" si="92"/>
        <v>0</v>
      </c>
      <c r="I1164" s="140">
        <v>14.045161290322582</v>
      </c>
      <c r="J1164" s="141">
        <f t="shared" si="88"/>
        <v>1</v>
      </c>
      <c r="K1164" s="81">
        <f t="shared" si="89"/>
        <v>5.9548387096774178</v>
      </c>
      <c r="L1164" s="142">
        <v>16.399999999999999</v>
      </c>
      <c r="M1164" s="140"/>
      <c r="N1164" s="141">
        <f t="shared" si="90"/>
        <v>0</v>
      </c>
      <c r="O1164" s="141"/>
      <c r="P1164" s="141"/>
      <c r="Q1164" s="81">
        <f t="shared" si="91"/>
        <v>0</v>
      </c>
    </row>
    <row r="1165" spans="5:17" s="16" customFormat="1" ht="13" hidden="1" x14ac:dyDescent="0.3">
      <c r="E1165" s="138">
        <v>36795</v>
      </c>
      <c r="F1165" s="16">
        <v>270</v>
      </c>
      <c r="G1165" s="16">
        <v>2000</v>
      </c>
      <c r="H1165" s="139">
        <f t="shared" si="92"/>
        <v>0</v>
      </c>
      <c r="I1165" s="140">
        <v>13.909677419354836</v>
      </c>
      <c r="J1165" s="141">
        <f t="shared" si="88"/>
        <v>1</v>
      </c>
      <c r="K1165" s="81">
        <f t="shared" si="89"/>
        <v>6.0903225806451644</v>
      </c>
      <c r="L1165" s="142">
        <v>17</v>
      </c>
      <c r="M1165" s="140"/>
      <c r="N1165" s="141">
        <f t="shared" si="90"/>
        <v>0</v>
      </c>
      <c r="O1165" s="141"/>
      <c r="P1165" s="141"/>
      <c r="Q1165" s="81">
        <f t="shared" si="91"/>
        <v>0</v>
      </c>
    </row>
    <row r="1166" spans="5:17" s="16" customFormat="1" ht="13" hidden="1" x14ac:dyDescent="0.3">
      <c r="E1166" s="138">
        <v>36796</v>
      </c>
      <c r="F1166" s="16">
        <v>271</v>
      </c>
      <c r="G1166" s="16">
        <v>2000</v>
      </c>
      <c r="H1166" s="139">
        <f t="shared" si="92"/>
        <v>0</v>
      </c>
      <c r="I1166" s="140">
        <v>13.774193548387096</v>
      </c>
      <c r="J1166" s="141">
        <f t="shared" si="88"/>
        <v>1</v>
      </c>
      <c r="K1166" s="81">
        <f t="shared" si="89"/>
        <v>6.2258064516129039</v>
      </c>
      <c r="L1166" s="142">
        <v>17.8</v>
      </c>
      <c r="M1166" s="140"/>
      <c r="N1166" s="141">
        <f t="shared" si="90"/>
        <v>0</v>
      </c>
      <c r="O1166" s="141"/>
      <c r="P1166" s="141"/>
      <c r="Q1166" s="81">
        <f t="shared" si="91"/>
        <v>0</v>
      </c>
    </row>
    <row r="1167" spans="5:17" s="16" customFormat="1" ht="13" hidden="1" x14ac:dyDescent="0.3">
      <c r="E1167" s="138">
        <v>36797</v>
      </c>
      <c r="F1167" s="16">
        <v>272</v>
      </c>
      <c r="G1167" s="16">
        <v>2000</v>
      </c>
      <c r="H1167" s="139">
        <f t="shared" si="92"/>
        <v>0</v>
      </c>
      <c r="I1167" s="140">
        <v>13.638709677419357</v>
      </c>
      <c r="J1167" s="141">
        <f t="shared" si="88"/>
        <v>1</v>
      </c>
      <c r="K1167" s="81">
        <f t="shared" si="89"/>
        <v>6.3612903225806434</v>
      </c>
      <c r="L1167" s="142">
        <v>17.2</v>
      </c>
      <c r="M1167" s="140"/>
      <c r="N1167" s="141">
        <f t="shared" si="90"/>
        <v>0</v>
      </c>
      <c r="O1167" s="141"/>
      <c r="P1167" s="141"/>
      <c r="Q1167" s="81">
        <f t="shared" si="91"/>
        <v>0</v>
      </c>
    </row>
    <row r="1168" spans="5:17" s="16" customFormat="1" ht="13" hidden="1" x14ac:dyDescent="0.3">
      <c r="E1168" s="138">
        <v>36798</v>
      </c>
      <c r="F1168" s="16">
        <v>273</v>
      </c>
      <c r="G1168" s="16">
        <v>2000</v>
      </c>
      <c r="H1168" s="139">
        <f t="shared" si="92"/>
        <v>0</v>
      </c>
      <c r="I1168" s="140">
        <v>13.50322580645161</v>
      </c>
      <c r="J1168" s="141">
        <f t="shared" si="88"/>
        <v>1</v>
      </c>
      <c r="K1168" s="81">
        <f t="shared" si="89"/>
        <v>6.49677419354839</v>
      </c>
      <c r="L1168" s="142">
        <v>16</v>
      </c>
      <c r="M1168" s="140"/>
      <c r="N1168" s="141">
        <f t="shared" si="90"/>
        <v>1</v>
      </c>
      <c r="O1168" s="141"/>
      <c r="P1168" s="141"/>
      <c r="Q1168" s="81">
        <f t="shared" si="91"/>
        <v>4</v>
      </c>
    </row>
    <row r="1169" spans="5:17" s="16" customFormat="1" ht="13" hidden="1" x14ac:dyDescent="0.3">
      <c r="E1169" s="138">
        <v>36799</v>
      </c>
      <c r="F1169" s="16">
        <v>274</v>
      </c>
      <c r="G1169" s="16">
        <v>2000</v>
      </c>
      <c r="H1169" s="139">
        <f t="shared" si="92"/>
        <v>0</v>
      </c>
      <c r="I1169" s="140">
        <v>13.36774193548387</v>
      </c>
      <c r="J1169" s="141">
        <f t="shared" si="88"/>
        <v>1</v>
      </c>
      <c r="K1169" s="81">
        <f t="shared" si="89"/>
        <v>6.6322580645161295</v>
      </c>
      <c r="L1169" s="142">
        <v>14.2</v>
      </c>
      <c r="M1169" s="140"/>
      <c r="N1169" s="141">
        <f t="shared" si="90"/>
        <v>1</v>
      </c>
      <c r="O1169" s="141"/>
      <c r="P1169" s="141"/>
      <c r="Q1169" s="81">
        <f t="shared" si="91"/>
        <v>5.8000000000000007</v>
      </c>
    </row>
    <row r="1170" spans="5:17" s="16" customFormat="1" ht="13" hidden="1" x14ac:dyDescent="0.3">
      <c r="E1170" s="138">
        <v>36800</v>
      </c>
      <c r="F1170" s="16">
        <v>275</v>
      </c>
      <c r="G1170" s="16">
        <v>2000</v>
      </c>
      <c r="H1170" s="139">
        <f t="shared" si="92"/>
        <v>0</v>
      </c>
      <c r="I1170" s="140">
        <v>13.232258064516131</v>
      </c>
      <c r="J1170" s="141">
        <f t="shared" si="88"/>
        <v>1</v>
      </c>
      <c r="K1170" s="81">
        <f t="shared" si="89"/>
        <v>6.767741935483869</v>
      </c>
      <c r="L1170" s="142">
        <v>14.4</v>
      </c>
      <c r="M1170" s="140"/>
      <c r="N1170" s="141">
        <f t="shared" si="90"/>
        <v>1</v>
      </c>
      <c r="O1170" s="141"/>
      <c r="P1170" s="141"/>
      <c r="Q1170" s="81">
        <f t="shared" si="91"/>
        <v>5.6</v>
      </c>
    </row>
    <row r="1171" spans="5:17" s="16" customFormat="1" ht="13" hidden="1" x14ac:dyDescent="0.3">
      <c r="E1171" s="138">
        <v>36801</v>
      </c>
      <c r="F1171" s="16">
        <v>276</v>
      </c>
      <c r="G1171" s="16">
        <v>2000</v>
      </c>
      <c r="H1171" s="139">
        <f t="shared" si="92"/>
        <v>0</v>
      </c>
      <c r="I1171" s="140">
        <v>13.096774193548384</v>
      </c>
      <c r="J1171" s="141">
        <f t="shared" si="88"/>
        <v>1</v>
      </c>
      <c r="K1171" s="81">
        <f t="shared" si="89"/>
        <v>6.9032258064516157</v>
      </c>
      <c r="L1171" s="142">
        <v>12</v>
      </c>
      <c r="M1171" s="140"/>
      <c r="N1171" s="141">
        <f t="shared" si="90"/>
        <v>1</v>
      </c>
      <c r="O1171" s="141"/>
      <c r="P1171" s="141"/>
      <c r="Q1171" s="81">
        <f t="shared" si="91"/>
        <v>8</v>
      </c>
    </row>
    <row r="1172" spans="5:17" s="16" customFormat="1" ht="13" hidden="1" x14ac:dyDescent="0.3">
      <c r="E1172" s="138">
        <v>36802</v>
      </c>
      <c r="F1172" s="16">
        <v>277</v>
      </c>
      <c r="G1172" s="16">
        <v>2000</v>
      </c>
      <c r="H1172" s="139">
        <f t="shared" si="92"/>
        <v>0</v>
      </c>
      <c r="I1172" s="140">
        <v>12.961290322580645</v>
      </c>
      <c r="J1172" s="141">
        <f t="shared" si="88"/>
        <v>1</v>
      </c>
      <c r="K1172" s="81">
        <f t="shared" si="89"/>
        <v>7.0387096774193552</v>
      </c>
      <c r="L1172" s="142">
        <v>12.5</v>
      </c>
      <c r="M1172" s="140"/>
      <c r="N1172" s="141">
        <f t="shared" si="90"/>
        <v>1</v>
      </c>
      <c r="O1172" s="141"/>
      <c r="P1172" s="141"/>
      <c r="Q1172" s="81">
        <f t="shared" si="91"/>
        <v>7.5</v>
      </c>
    </row>
    <row r="1173" spans="5:17" s="16" customFormat="1" ht="13" hidden="1" x14ac:dyDescent="0.3">
      <c r="E1173" s="138">
        <v>36803</v>
      </c>
      <c r="F1173" s="16">
        <v>278</v>
      </c>
      <c r="G1173" s="16">
        <v>2000</v>
      </c>
      <c r="H1173" s="139">
        <f t="shared" si="92"/>
        <v>0</v>
      </c>
      <c r="I1173" s="140">
        <v>12.825806451612905</v>
      </c>
      <c r="J1173" s="141">
        <f t="shared" si="88"/>
        <v>1</v>
      </c>
      <c r="K1173" s="81">
        <f t="shared" si="89"/>
        <v>7.1741935483870947</v>
      </c>
      <c r="L1173" s="142">
        <v>12.1</v>
      </c>
      <c r="M1173" s="140"/>
      <c r="N1173" s="141">
        <f t="shared" si="90"/>
        <v>1</v>
      </c>
      <c r="O1173" s="141"/>
      <c r="P1173" s="141"/>
      <c r="Q1173" s="81">
        <f t="shared" si="91"/>
        <v>7.9</v>
      </c>
    </row>
    <row r="1174" spans="5:17" s="16" customFormat="1" ht="13" hidden="1" x14ac:dyDescent="0.3">
      <c r="E1174" s="138">
        <v>36804</v>
      </c>
      <c r="F1174" s="16">
        <v>279</v>
      </c>
      <c r="G1174" s="16">
        <v>2000</v>
      </c>
      <c r="H1174" s="139">
        <f t="shared" si="92"/>
        <v>0</v>
      </c>
      <c r="I1174" s="140">
        <v>12.690322580645159</v>
      </c>
      <c r="J1174" s="141">
        <f t="shared" si="88"/>
        <v>1</v>
      </c>
      <c r="K1174" s="81">
        <f t="shared" si="89"/>
        <v>7.3096774193548413</v>
      </c>
      <c r="L1174" s="142">
        <v>12.7</v>
      </c>
      <c r="M1174" s="140"/>
      <c r="N1174" s="141">
        <f t="shared" si="90"/>
        <v>1</v>
      </c>
      <c r="O1174" s="141"/>
      <c r="P1174" s="141"/>
      <c r="Q1174" s="81">
        <f t="shared" si="91"/>
        <v>7.3000000000000007</v>
      </c>
    </row>
    <row r="1175" spans="5:17" s="16" customFormat="1" ht="13" hidden="1" x14ac:dyDescent="0.3">
      <c r="E1175" s="138">
        <v>36805</v>
      </c>
      <c r="F1175" s="16">
        <v>280</v>
      </c>
      <c r="G1175" s="16">
        <v>2000</v>
      </c>
      <c r="H1175" s="139">
        <f t="shared" si="92"/>
        <v>0</v>
      </c>
      <c r="I1175" s="140">
        <v>12.554838709677419</v>
      </c>
      <c r="J1175" s="141">
        <f t="shared" si="88"/>
        <v>1</v>
      </c>
      <c r="K1175" s="81">
        <f t="shared" si="89"/>
        <v>7.4451612903225808</v>
      </c>
      <c r="L1175" s="142">
        <v>10.5</v>
      </c>
      <c r="M1175" s="140"/>
      <c r="N1175" s="141">
        <f t="shared" si="90"/>
        <v>1</v>
      </c>
      <c r="O1175" s="141"/>
      <c r="P1175" s="141"/>
      <c r="Q1175" s="81">
        <f t="shared" si="91"/>
        <v>9.5</v>
      </c>
    </row>
    <row r="1176" spans="5:17" s="16" customFormat="1" ht="13" hidden="1" x14ac:dyDescent="0.3">
      <c r="E1176" s="138">
        <v>36806</v>
      </c>
      <c r="F1176" s="16">
        <v>281</v>
      </c>
      <c r="G1176" s="16">
        <v>2000</v>
      </c>
      <c r="H1176" s="139">
        <f t="shared" si="92"/>
        <v>0</v>
      </c>
      <c r="I1176" s="140">
        <v>12.41935483870968</v>
      </c>
      <c r="J1176" s="141">
        <f t="shared" si="88"/>
        <v>1</v>
      </c>
      <c r="K1176" s="81">
        <f t="shared" si="89"/>
        <v>7.5806451612903203</v>
      </c>
      <c r="L1176" s="142">
        <v>7.7</v>
      </c>
      <c r="M1176" s="140"/>
      <c r="N1176" s="141">
        <f t="shared" si="90"/>
        <v>1</v>
      </c>
      <c r="O1176" s="141"/>
      <c r="P1176" s="141"/>
      <c r="Q1176" s="81">
        <f t="shared" si="91"/>
        <v>12.3</v>
      </c>
    </row>
    <row r="1177" spans="5:17" s="16" customFormat="1" ht="13" hidden="1" x14ac:dyDescent="0.3">
      <c r="E1177" s="138">
        <v>36807</v>
      </c>
      <c r="F1177" s="16">
        <v>282</v>
      </c>
      <c r="G1177" s="16">
        <v>2000</v>
      </c>
      <c r="H1177" s="139">
        <f t="shared" si="92"/>
        <v>0</v>
      </c>
      <c r="I1177" s="140">
        <v>12.283870967741933</v>
      </c>
      <c r="J1177" s="141">
        <f t="shared" si="88"/>
        <v>1</v>
      </c>
      <c r="K1177" s="81">
        <f t="shared" si="89"/>
        <v>7.7161290322580669</v>
      </c>
      <c r="L1177" s="142">
        <v>8.5</v>
      </c>
      <c r="M1177" s="140"/>
      <c r="N1177" s="141">
        <f t="shared" si="90"/>
        <v>1</v>
      </c>
      <c r="O1177" s="141"/>
      <c r="P1177" s="141"/>
      <c r="Q1177" s="81">
        <f t="shared" si="91"/>
        <v>11.5</v>
      </c>
    </row>
    <row r="1178" spans="5:17" s="16" customFormat="1" ht="13" hidden="1" x14ac:dyDescent="0.3">
      <c r="E1178" s="138">
        <v>36808</v>
      </c>
      <c r="F1178" s="16">
        <v>283</v>
      </c>
      <c r="G1178" s="16">
        <v>2000</v>
      </c>
      <c r="H1178" s="139">
        <f t="shared" si="92"/>
        <v>0</v>
      </c>
      <c r="I1178" s="140">
        <v>12.148387096774194</v>
      </c>
      <c r="J1178" s="141">
        <f t="shared" si="88"/>
        <v>1</v>
      </c>
      <c r="K1178" s="81">
        <f t="shared" si="89"/>
        <v>7.8516129032258064</v>
      </c>
      <c r="L1178" s="142">
        <v>11.5</v>
      </c>
      <c r="M1178" s="140"/>
      <c r="N1178" s="141">
        <f t="shared" si="90"/>
        <v>1</v>
      </c>
      <c r="O1178" s="141"/>
      <c r="P1178" s="141"/>
      <c r="Q1178" s="81">
        <f t="shared" si="91"/>
        <v>8.5</v>
      </c>
    </row>
    <row r="1179" spans="5:17" s="16" customFormat="1" ht="13" hidden="1" x14ac:dyDescent="0.3">
      <c r="E1179" s="138">
        <v>36809</v>
      </c>
      <c r="F1179" s="16">
        <v>284</v>
      </c>
      <c r="G1179" s="16">
        <v>2000</v>
      </c>
      <c r="H1179" s="139">
        <f t="shared" si="92"/>
        <v>0</v>
      </c>
      <c r="I1179" s="140">
        <v>12.012903225806454</v>
      </c>
      <c r="J1179" s="141">
        <f t="shared" si="88"/>
        <v>1</v>
      </c>
      <c r="K1179" s="81">
        <f t="shared" si="89"/>
        <v>7.9870967741935459</v>
      </c>
      <c r="L1179" s="142">
        <v>10.199999999999999</v>
      </c>
      <c r="M1179" s="140"/>
      <c r="N1179" s="141">
        <f t="shared" si="90"/>
        <v>1</v>
      </c>
      <c r="O1179" s="141"/>
      <c r="P1179" s="141"/>
      <c r="Q1179" s="81">
        <f t="shared" si="91"/>
        <v>9.8000000000000007</v>
      </c>
    </row>
    <row r="1180" spans="5:17" s="16" customFormat="1" ht="13" hidden="1" x14ac:dyDescent="0.3">
      <c r="E1180" s="138">
        <v>36810</v>
      </c>
      <c r="F1180" s="16">
        <v>285</v>
      </c>
      <c r="G1180" s="16">
        <v>2000</v>
      </c>
      <c r="H1180" s="139">
        <f t="shared" si="92"/>
        <v>0</v>
      </c>
      <c r="I1180" s="140">
        <v>11.877419354838707</v>
      </c>
      <c r="J1180" s="141">
        <f t="shared" si="88"/>
        <v>1</v>
      </c>
      <c r="K1180" s="81">
        <f t="shared" si="89"/>
        <v>8.1225806451612925</v>
      </c>
      <c r="L1180" s="142">
        <v>10.7</v>
      </c>
      <c r="M1180" s="140"/>
      <c r="N1180" s="141">
        <f t="shared" si="90"/>
        <v>1</v>
      </c>
      <c r="O1180" s="141"/>
      <c r="P1180" s="141"/>
      <c r="Q1180" s="81">
        <f t="shared" si="91"/>
        <v>9.3000000000000007</v>
      </c>
    </row>
    <row r="1181" spans="5:17" s="16" customFormat="1" ht="13" hidden="1" x14ac:dyDescent="0.3">
      <c r="E1181" s="138">
        <v>36811</v>
      </c>
      <c r="F1181" s="16">
        <v>286</v>
      </c>
      <c r="G1181" s="16">
        <v>2000</v>
      </c>
      <c r="H1181" s="139">
        <f t="shared" si="92"/>
        <v>0</v>
      </c>
      <c r="I1181" s="140">
        <v>11.741935483870968</v>
      </c>
      <c r="J1181" s="141">
        <f t="shared" si="88"/>
        <v>1</v>
      </c>
      <c r="K1181" s="81">
        <f t="shared" si="89"/>
        <v>8.258064516129032</v>
      </c>
      <c r="L1181" s="142">
        <v>11.2</v>
      </c>
      <c r="M1181" s="140"/>
      <c r="N1181" s="141">
        <f t="shared" si="90"/>
        <v>1</v>
      </c>
      <c r="O1181" s="141"/>
      <c r="P1181" s="141"/>
      <c r="Q1181" s="81">
        <f t="shared" si="91"/>
        <v>8.8000000000000007</v>
      </c>
    </row>
    <row r="1182" spans="5:17" s="16" customFormat="1" ht="13" hidden="1" x14ac:dyDescent="0.3">
      <c r="E1182" s="138">
        <v>36812</v>
      </c>
      <c r="F1182" s="16">
        <v>287</v>
      </c>
      <c r="G1182" s="16">
        <v>2000</v>
      </c>
      <c r="H1182" s="139">
        <f t="shared" si="92"/>
        <v>0</v>
      </c>
      <c r="I1182" s="140">
        <v>11.606451612903228</v>
      </c>
      <c r="J1182" s="141">
        <f t="shared" si="88"/>
        <v>1</v>
      </c>
      <c r="K1182" s="81">
        <f t="shared" si="89"/>
        <v>8.3935483870967715</v>
      </c>
      <c r="L1182" s="142">
        <v>10.9</v>
      </c>
      <c r="M1182" s="140"/>
      <c r="N1182" s="141">
        <f t="shared" si="90"/>
        <v>1</v>
      </c>
      <c r="O1182" s="141"/>
      <c r="P1182" s="141"/>
      <c r="Q1182" s="81">
        <f t="shared" si="91"/>
        <v>9.1</v>
      </c>
    </row>
    <row r="1183" spans="5:17" s="16" customFormat="1" ht="13" hidden="1" x14ac:dyDescent="0.3">
      <c r="E1183" s="138">
        <v>36813</v>
      </c>
      <c r="F1183" s="16">
        <v>288</v>
      </c>
      <c r="G1183" s="16">
        <v>2000</v>
      </c>
      <c r="H1183" s="139">
        <f t="shared" si="92"/>
        <v>0</v>
      </c>
      <c r="I1183" s="140">
        <v>11.470967741935482</v>
      </c>
      <c r="J1183" s="141">
        <f t="shared" si="88"/>
        <v>1</v>
      </c>
      <c r="K1183" s="81">
        <f t="shared" si="89"/>
        <v>8.5290322580645181</v>
      </c>
      <c r="L1183" s="142">
        <v>13.2</v>
      </c>
      <c r="M1183" s="140"/>
      <c r="N1183" s="141">
        <f t="shared" si="90"/>
        <v>1</v>
      </c>
      <c r="O1183" s="141"/>
      <c r="P1183" s="141"/>
      <c r="Q1183" s="81">
        <f t="shared" si="91"/>
        <v>6.8000000000000007</v>
      </c>
    </row>
    <row r="1184" spans="5:17" s="16" customFormat="1" ht="13" hidden="1" x14ac:dyDescent="0.3">
      <c r="E1184" s="138">
        <v>36814</v>
      </c>
      <c r="F1184" s="16">
        <v>289</v>
      </c>
      <c r="G1184" s="16">
        <v>2000</v>
      </c>
      <c r="H1184" s="139">
        <f t="shared" si="92"/>
        <v>0</v>
      </c>
      <c r="I1184" s="140">
        <v>11.335483870967742</v>
      </c>
      <c r="J1184" s="141">
        <f t="shared" si="88"/>
        <v>1</v>
      </c>
      <c r="K1184" s="81">
        <f t="shared" si="89"/>
        <v>8.6645161290322577</v>
      </c>
      <c r="L1184" s="142">
        <v>13.8</v>
      </c>
      <c r="M1184" s="140"/>
      <c r="N1184" s="141">
        <f t="shared" si="90"/>
        <v>1</v>
      </c>
      <c r="O1184" s="141"/>
      <c r="P1184" s="141"/>
      <c r="Q1184" s="81">
        <f t="shared" si="91"/>
        <v>6.1999999999999993</v>
      </c>
    </row>
    <row r="1185" spans="5:17" s="16" customFormat="1" ht="13" hidden="1" x14ac:dyDescent="0.3">
      <c r="E1185" s="138">
        <v>36815</v>
      </c>
      <c r="F1185" s="16">
        <v>290</v>
      </c>
      <c r="G1185" s="16">
        <v>2000</v>
      </c>
      <c r="H1185" s="139">
        <f t="shared" si="92"/>
        <v>0</v>
      </c>
      <c r="I1185" s="140">
        <v>11.2</v>
      </c>
      <c r="J1185" s="141">
        <f t="shared" si="88"/>
        <v>1</v>
      </c>
      <c r="K1185" s="81">
        <f t="shared" si="89"/>
        <v>8.8000000000000007</v>
      </c>
      <c r="L1185" s="142">
        <v>12.4</v>
      </c>
      <c r="M1185" s="140"/>
      <c r="N1185" s="141">
        <f t="shared" si="90"/>
        <v>1</v>
      </c>
      <c r="O1185" s="141"/>
      <c r="P1185" s="141"/>
      <c r="Q1185" s="81">
        <f t="shared" si="91"/>
        <v>7.6</v>
      </c>
    </row>
    <row r="1186" spans="5:17" s="16" customFormat="1" ht="13" hidden="1" x14ac:dyDescent="0.3">
      <c r="E1186" s="138">
        <v>36816</v>
      </c>
      <c r="F1186" s="16">
        <v>291</v>
      </c>
      <c r="G1186" s="16">
        <v>2000</v>
      </c>
      <c r="H1186" s="139">
        <f t="shared" si="92"/>
        <v>0</v>
      </c>
      <c r="I1186" s="140">
        <v>11.013333333333335</v>
      </c>
      <c r="J1186" s="141">
        <f t="shared" si="88"/>
        <v>1</v>
      </c>
      <c r="K1186" s="81">
        <f t="shared" si="89"/>
        <v>8.9866666666666646</v>
      </c>
      <c r="L1186" s="142">
        <v>12</v>
      </c>
      <c r="M1186" s="140"/>
      <c r="N1186" s="141">
        <f t="shared" si="90"/>
        <v>1</v>
      </c>
      <c r="O1186" s="141"/>
      <c r="P1186" s="141"/>
      <c r="Q1186" s="81">
        <f t="shared" si="91"/>
        <v>8</v>
      </c>
    </row>
    <row r="1187" spans="5:17" s="16" customFormat="1" ht="13" hidden="1" x14ac:dyDescent="0.3">
      <c r="E1187" s="138">
        <v>36817</v>
      </c>
      <c r="F1187" s="16">
        <v>292</v>
      </c>
      <c r="G1187" s="16">
        <v>2000</v>
      </c>
      <c r="H1187" s="139">
        <f t="shared" si="92"/>
        <v>0</v>
      </c>
      <c r="I1187" s="140">
        <v>10.826666666666668</v>
      </c>
      <c r="J1187" s="141">
        <f t="shared" si="88"/>
        <v>1</v>
      </c>
      <c r="K1187" s="81">
        <f t="shared" si="89"/>
        <v>9.173333333333332</v>
      </c>
      <c r="L1187" s="142">
        <v>11</v>
      </c>
      <c r="M1187" s="140"/>
      <c r="N1187" s="141">
        <f t="shared" si="90"/>
        <v>1</v>
      </c>
      <c r="O1187" s="141"/>
      <c r="P1187" s="141"/>
      <c r="Q1187" s="81">
        <f t="shared" si="91"/>
        <v>9</v>
      </c>
    </row>
    <row r="1188" spans="5:17" s="16" customFormat="1" ht="13" hidden="1" x14ac:dyDescent="0.3">
      <c r="E1188" s="138">
        <v>36818</v>
      </c>
      <c r="F1188" s="16">
        <v>293</v>
      </c>
      <c r="G1188" s="16">
        <v>2000</v>
      </c>
      <c r="H1188" s="139">
        <f t="shared" si="92"/>
        <v>0</v>
      </c>
      <c r="I1188" s="140">
        <v>10.64</v>
      </c>
      <c r="J1188" s="141">
        <f t="shared" si="88"/>
        <v>1</v>
      </c>
      <c r="K1188" s="81">
        <f t="shared" si="89"/>
        <v>9.36</v>
      </c>
      <c r="L1188" s="142">
        <v>11</v>
      </c>
      <c r="M1188" s="140"/>
      <c r="N1188" s="141">
        <f t="shared" si="90"/>
        <v>1</v>
      </c>
      <c r="O1188" s="141"/>
      <c r="P1188" s="141"/>
      <c r="Q1188" s="81">
        <f t="shared" si="91"/>
        <v>9</v>
      </c>
    </row>
    <row r="1189" spans="5:17" s="16" customFormat="1" ht="13" hidden="1" x14ac:dyDescent="0.3">
      <c r="E1189" s="138">
        <v>36819</v>
      </c>
      <c r="F1189" s="16">
        <v>294</v>
      </c>
      <c r="G1189" s="16">
        <v>2000</v>
      </c>
      <c r="H1189" s="139">
        <f t="shared" si="92"/>
        <v>0</v>
      </c>
      <c r="I1189" s="140">
        <v>10.453333333333333</v>
      </c>
      <c r="J1189" s="141">
        <f t="shared" si="88"/>
        <v>1</v>
      </c>
      <c r="K1189" s="81">
        <f t="shared" si="89"/>
        <v>9.5466666666666669</v>
      </c>
      <c r="L1189" s="142">
        <v>10.6</v>
      </c>
      <c r="M1189" s="140"/>
      <c r="N1189" s="141">
        <f t="shared" si="90"/>
        <v>1</v>
      </c>
      <c r="O1189" s="141"/>
      <c r="P1189" s="141"/>
      <c r="Q1189" s="81">
        <f t="shared" si="91"/>
        <v>9.4</v>
      </c>
    </row>
    <row r="1190" spans="5:17" s="16" customFormat="1" ht="13" hidden="1" x14ac:dyDescent="0.3">
      <c r="E1190" s="138">
        <v>36820</v>
      </c>
      <c r="F1190" s="16">
        <v>295</v>
      </c>
      <c r="G1190" s="16">
        <v>2000</v>
      </c>
      <c r="H1190" s="139">
        <f t="shared" si="92"/>
        <v>0</v>
      </c>
      <c r="I1190" s="140">
        <v>10.266666666666666</v>
      </c>
      <c r="J1190" s="141">
        <f t="shared" ref="J1190:J1253" si="93">IF(I1190&lt;=$E$117,1,0)</f>
        <v>1</v>
      </c>
      <c r="K1190" s="81">
        <f t="shared" ref="K1190:K1253" si="94">J1190*($E$116-I1190)</f>
        <v>9.7333333333333343</v>
      </c>
      <c r="L1190" s="142">
        <v>10.8</v>
      </c>
      <c r="M1190" s="140"/>
      <c r="N1190" s="141">
        <f t="shared" ref="N1190:N1253" si="95">IF(L1190&lt;=$E$117,1,0)</f>
        <v>1</v>
      </c>
      <c r="O1190" s="141"/>
      <c r="P1190" s="141"/>
      <c r="Q1190" s="81">
        <f t="shared" ref="Q1190:Q1253" si="96">N1190*($E$116-L1190)</f>
        <v>9.1999999999999993</v>
      </c>
    </row>
    <row r="1191" spans="5:17" s="16" customFormat="1" ht="13" hidden="1" x14ac:dyDescent="0.3">
      <c r="E1191" s="138">
        <v>36821</v>
      </c>
      <c r="F1191" s="16">
        <v>296</v>
      </c>
      <c r="G1191" s="16">
        <v>2000</v>
      </c>
      <c r="H1191" s="139">
        <f t="shared" si="92"/>
        <v>0</v>
      </c>
      <c r="I1191" s="140">
        <v>10.08</v>
      </c>
      <c r="J1191" s="141">
        <f t="shared" si="93"/>
        <v>1</v>
      </c>
      <c r="K1191" s="81">
        <f t="shared" si="94"/>
        <v>9.92</v>
      </c>
      <c r="L1191" s="142">
        <v>10.8</v>
      </c>
      <c r="M1191" s="140"/>
      <c r="N1191" s="141">
        <f t="shared" si="95"/>
        <v>1</v>
      </c>
      <c r="O1191" s="141"/>
      <c r="P1191" s="141"/>
      <c r="Q1191" s="81">
        <f t="shared" si="96"/>
        <v>9.1999999999999993</v>
      </c>
    </row>
    <row r="1192" spans="5:17" s="16" customFormat="1" ht="13" hidden="1" x14ac:dyDescent="0.3">
      <c r="E1192" s="138">
        <v>36822</v>
      </c>
      <c r="F1192" s="16">
        <v>297</v>
      </c>
      <c r="G1192" s="16">
        <v>2000</v>
      </c>
      <c r="H1192" s="139">
        <f t="shared" si="92"/>
        <v>0</v>
      </c>
      <c r="I1192" s="140">
        <v>9.8933333333333309</v>
      </c>
      <c r="J1192" s="141">
        <f t="shared" si="93"/>
        <v>1</v>
      </c>
      <c r="K1192" s="81">
        <f t="shared" si="94"/>
        <v>10.106666666666669</v>
      </c>
      <c r="L1192" s="142">
        <v>11.2</v>
      </c>
      <c r="M1192" s="140"/>
      <c r="N1192" s="141">
        <f t="shared" si="95"/>
        <v>1</v>
      </c>
      <c r="O1192" s="141"/>
      <c r="P1192" s="141"/>
      <c r="Q1192" s="81">
        <f t="shared" si="96"/>
        <v>8.8000000000000007</v>
      </c>
    </row>
    <row r="1193" spans="5:17" s="16" customFormat="1" ht="13" hidden="1" x14ac:dyDescent="0.3">
      <c r="E1193" s="138">
        <v>36823</v>
      </c>
      <c r="F1193" s="16">
        <v>298</v>
      </c>
      <c r="G1193" s="16">
        <v>2000</v>
      </c>
      <c r="H1193" s="139">
        <f t="shared" si="92"/>
        <v>0</v>
      </c>
      <c r="I1193" s="140">
        <v>9.7066666666666634</v>
      </c>
      <c r="J1193" s="141">
        <f t="shared" si="93"/>
        <v>1</v>
      </c>
      <c r="K1193" s="81">
        <f t="shared" si="94"/>
        <v>10.293333333333337</v>
      </c>
      <c r="L1193" s="142">
        <v>12.8</v>
      </c>
      <c r="M1193" s="140"/>
      <c r="N1193" s="141">
        <f t="shared" si="95"/>
        <v>1</v>
      </c>
      <c r="O1193" s="141"/>
      <c r="P1193" s="141"/>
      <c r="Q1193" s="81">
        <f t="shared" si="96"/>
        <v>7.1999999999999993</v>
      </c>
    </row>
    <row r="1194" spans="5:17" s="16" customFormat="1" ht="13" hidden="1" x14ac:dyDescent="0.3">
      <c r="E1194" s="138">
        <v>36824</v>
      </c>
      <c r="F1194" s="16">
        <v>299</v>
      </c>
      <c r="G1194" s="16">
        <v>2000</v>
      </c>
      <c r="H1194" s="139">
        <f t="shared" si="92"/>
        <v>0</v>
      </c>
      <c r="I1194" s="140">
        <v>9.52</v>
      </c>
      <c r="J1194" s="141">
        <f t="shared" si="93"/>
        <v>1</v>
      </c>
      <c r="K1194" s="81">
        <f t="shared" si="94"/>
        <v>10.48</v>
      </c>
      <c r="L1194" s="142">
        <v>13.2</v>
      </c>
      <c r="M1194" s="140"/>
      <c r="N1194" s="141">
        <f t="shared" si="95"/>
        <v>1</v>
      </c>
      <c r="O1194" s="141"/>
      <c r="P1194" s="141"/>
      <c r="Q1194" s="81">
        <f t="shared" si="96"/>
        <v>6.8000000000000007</v>
      </c>
    </row>
    <row r="1195" spans="5:17" s="16" customFormat="1" ht="13" hidden="1" x14ac:dyDescent="0.3">
      <c r="E1195" s="138">
        <v>36825</v>
      </c>
      <c r="F1195" s="16">
        <v>300</v>
      </c>
      <c r="G1195" s="16">
        <v>2000</v>
      </c>
      <c r="H1195" s="139">
        <f t="shared" si="92"/>
        <v>0</v>
      </c>
      <c r="I1195" s="140">
        <v>9.3333333333333357</v>
      </c>
      <c r="J1195" s="141">
        <f t="shared" si="93"/>
        <v>1</v>
      </c>
      <c r="K1195" s="81">
        <f t="shared" si="94"/>
        <v>10.666666666666664</v>
      </c>
      <c r="L1195" s="142">
        <v>13.4</v>
      </c>
      <c r="M1195" s="140"/>
      <c r="N1195" s="141">
        <f t="shared" si="95"/>
        <v>1</v>
      </c>
      <c r="O1195" s="141"/>
      <c r="P1195" s="141"/>
      <c r="Q1195" s="81">
        <f t="shared" si="96"/>
        <v>6.6</v>
      </c>
    </row>
    <row r="1196" spans="5:17" s="16" customFormat="1" ht="13" hidden="1" x14ac:dyDescent="0.3">
      <c r="E1196" s="138">
        <v>36826</v>
      </c>
      <c r="F1196" s="16">
        <v>301</v>
      </c>
      <c r="G1196" s="16">
        <v>2000</v>
      </c>
      <c r="H1196" s="139">
        <f t="shared" si="92"/>
        <v>0</v>
      </c>
      <c r="I1196" s="140">
        <v>9.1466666666666683</v>
      </c>
      <c r="J1196" s="141">
        <f t="shared" si="93"/>
        <v>1</v>
      </c>
      <c r="K1196" s="81">
        <f t="shared" si="94"/>
        <v>10.853333333333332</v>
      </c>
      <c r="L1196" s="142">
        <v>11.8</v>
      </c>
      <c r="M1196" s="140"/>
      <c r="N1196" s="141">
        <f t="shared" si="95"/>
        <v>1</v>
      </c>
      <c r="O1196" s="141"/>
      <c r="P1196" s="141"/>
      <c r="Q1196" s="81">
        <f t="shared" si="96"/>
        <v>8.1999999999999993</v>
      </c>
    </row>
    <row r="1197" spans="5:17" s="16" customFormat="1" ht="13" hidden="1" x14ac:dyDescent="0.3">
      <c r="E1197" s="138">
        <v>36827</v>
      </c>
      <c r="F1197" s="16">
        <v>302</v>
      </c>
      <c r="G1197" s="16">
        <v>2000</v>
      </c>
      <c r="H1197" s="139">
        <f t="shared" si="92"/>
        <v>0</v>
      </c>
      <c r="I1197" s="140">
        <v>8.9600000000000009</v>
      </c>
      <c r="J1197" s="141">
        <f t="shared" si="93"/>
        <v>1</v>
      </c>
      <c r="K1197" s="81">
        <f t="shared" si="94"/>
        <v>11.04</v>
      </c>
      <c r="L1197" s="142">
        <v>10.6</v>
      </c>
      <c r="M1197" s="140"/>
      <c r="N1197" s="141">
        <f t="shared" si="95"/>
        <v>1</v>
      </c>
      <c r="O1197" s="141"/>
      <c r="P1197" s="141"/>
      <c r="Q1197" s="81">
        <f t="shared" si="96"/>
        <v>9.4</v>
      </c>
    </row>
    <row r="1198" spans="5:17" s="16" customFormat="1" ht="13" hidden="1" x14ac:dyDescent="0.3">
      <c r="E1198" s="138">
        <v>36828</v>
      </c>
      <c r="F1198" s="16">
        <v>303</v>
      </c>
      <c r="G1198" s="16">
        <v>2000</v>
      </c>
      <c r="H1198" s="139">
        <f t="shared" si="92"/>
        <v>0</v>
      </c>
      <c r="I1198" s="140">
        <v>8.7733333333333334</v>
      </c>
      <c r="J1198" s="141">
        <f t="shared" si="93"/>
        <v>1</v>
      </c>
      <c r="K1198" s="81">
        <f t="shared" si="94"/>
        <v>11.226666666666667</v>
      </c>
      <c r="L1198" s="142">
        <v>11.8</v>
      </c>
      <c r="M1198" s="140"/>
      <c r="N1198" s="141">
        <f t="shared" si="95"/>
        <v>1</v>
      </c>
      <c r="O1198" s="141"/>
      <c r="P1198" s="141"/>
      <c r="Q1198" s="81">
        <f t="shared" si="96"/>
        <v>8.1999999999999993</v>
      </c>
    </row>
    <row r="1199" spans="5:17" s="16" customFormat="1" ht="13" hidden="1" x14ac:dyDescent="0.3">
      <c r="E1199" s="138">
        <v>36829</v>
      </c>
      <c r="F1199" s="16">
        <v>304</v>
      </c>
      <c r="G1199" s="16">
        <v>2000</v>
      </c>
      <c r="H1199" s="139">
        <f t="shared" si="92"/>
        <v>0</v>
      </c>
      <c r="I1199" s="140">
        <v>8.586666666666666</v>
      </c>
      <c r="J1199" s="141">
        <f t="shared" si="93"/>
        <v>1</v>
      </c>
      <c r="K1199" s="81">
        <f t="shared" si="94"/>
        <v>11.413333333333334</v>
      </c>
      <c r="L1199" s="142">
        <v>13.6</v>
      </c>
      <c r="M1199" s="140"/>
      <c r="N1199" s="141">
        <f t="shared" si="95"/>
        <v>1</v>
      </c>
      <c r="O1199" s="141"/>
      <c r="P1199" s="141"/>
      <c r="Q1199" s="81">
        <f t="shared" si="96"/>
        <v>6.4</v>
      </c>
    </row>
    <row r="1200" spans="5:17" s="16" customFormat="1" ht="13" hidden="1" x14ac:dyDescent="0.3">
      <c r="E1200" s="138">
        <v>36830</v>
      </c>
      <c r="F1200" s="16">
        <v>305</v>
      </c>
      <c r="G1200" s="16">
        <v>2000</v>
      </c>
      <c r="H1200" s="139">
        <f t="shared" si="92"/>
        <v>0</v>
      </c>
      <c r="I1200" s="140">
        <v>8.4</v>
      </c>
      <c r="J1200" s="141">
        <f t="shared" si="93"/>
        <v>1</v>
      </c>
      <c r="K1200" s="81">
        <f t="shared" si="94"/>
        <v>11.6</v>
      </c>
      <c r="L1200" s="142">
        <v>9.3000000000000007</v>
      </c>
      <c r="M1200" s="140"/>
      <c r="N1200" s="141">
        <f t="shared" si="95"/>
        <v>1</v>
      </c>
      <c r="O1200" s="141"/>
      <c r="P1200" s="141"/>
      <c r="Q1200" s="81">
        <f t="shared" si="96"/>
        <v>10.7</v>
      </c>
    </row>
    <row r="1201" spans="5:17" s="16" customFormat="1" ht="13" hidden="1" x14ac:dyDescent="0.3">
      <c r="E1201" s="138">
        <v>36831</v>
      </c>
      <c r="F1201" s="16">
        <v>306</v>
      </c>
      <c r="G1201" s="16">
        <v>2000</v>
      </c>
      <c r="H1201" s="139">
        <f t="shared" si="92"/>
        <v>0</v>
      </c>
      <c r="I1201" s="140">
        <v>8.2133333333333312</v>
      </c>
      <c r="J1201" s="141">
        <f t="shared" si="93"/>
        <v>1</v>
      </c>
      <c r="K1201" s="81">
        <f t="shared" si="94"/>
        <v>11.786666666666669</v>
      </c>
      <c r="L1201" s="142">
        <v>9.8000000000000007</v>
      </c>
      <c r="M1201" s="140"/>
      <c r="N1201" s="141">
        <f t="shared" si="95"/>
        <v>1</v>
      </c>
      <c r="O1201" s="141"/>
      <c r="P1201" s="141"/>
      <c r="Q1201" s="81">
        <f t="shared" si="96"/>
        <v>10.199999999999999</v>
      </c>
    </row>
    <row r="1202" spans="5:17" s="16" customFormat="1" ht="13" hidden="1" x14ac:dyDescent="0.3">
      <c r="E1202" s="138">
        <v>36832</v>
      </c>
      <c r="F1202" s="16">
        <v>307</v>
      </c>
      <c r="G1202" s="16">
        <v>2000</v>
      </c>
      <c r="H1202" s="139">
        <f t="shared" si="92"/>
        <v>0</v>
      </c>
      <c r="I1202" s="140">
        <v>8.0266666666666637</v>
      </c>
      <c r="J1202" s="141">
        <f t="shared" si="93"/>
        <v>1</v>
      </c>
      <c r="K1202" s="81">
        <f t="shared" si="94"/>
        <v>11.973333333333336</v>
      </c>
      <c r="L1202" s="142">
        <v>9.3000000000000007</v>
      </c>
      <c r="M1202" s="140"/>
      <c r="N1202" s="141">
        <f t="shared" si="95"/>
        <v>1</v>
      </c>
      <c r="O1202" s="141"/>
      <c r="P1202" s="141"/>
      <c r="Q1202" s="81">
        <f t="shared" si="96"/>
        <v>10.7</v>
      </c>
    </row>
    <row r="1203" spans="5:17" s="16" customFormat="1" ht="13" hidden="1" x14ac:dyDescent="0.3">
      <c r="E1203" s="138">
        <v>36833</v>
      </c>
      <c r="F1203" s="16">
        <v>308</v>
      </c>
      <c r="G1203" s="16">
        <v>2000</v>
      </c>
      <c r="H1203" s="139">
        <f t="shared" si="92"/>
        <v>0</v>
      </c>
      <c r="I1203" s="140">
        <v>7.84</v>
      </c>
      <c r="J1203" s="141">
        <f t="shared" si="93"/>
        <v>1</v>
      </c>
      <c r="K1203" s="81">
        <f t="shared" si="94"/>
        <v>12.16</v>
      </c>
      <c r="L1203" s="142">
        <v>8.8000000000000007</v>
      </c>
      <c r="M1203" s="140"/>
      <c r="N1203" s="141">
        <f t="shared" si="95"/>
        <v>1</v>
      </c>
      <c r="O1203" s="141"/>
      <c r="P1203" s="141"/>
      <c r="Q1203" s="81">
        <f t="shared" si="96"/>
        <v>11.2</v>
      </c>
    </row>
    <row r="1204" spans="5:17" s="16" customFormat="1" ht="13" hidden="1" x14ac:dyDescent="0.3">
      <c r="E1204" s="138">
        <v>36834</v>
      </c>
      <c r="F1204" s="16">
        <v>309</v>
      </c>
      <c r="G1204" s="16">
        <v>2000</v>
      </c>
      <c r="H1204" s="139">
        <f t="shared" si="92"/>
        <v>0</v>
      </c>
      <c r="I1204" s="140">
        <v>7.653333333333336</v>
      </c>
      <c r="J1204" s="141">
        <f t="shared" si="93"/>
        <v>1</v>
      </c>
      <c r="K1204" s="81">
        <f t="shared" si="94"/>
        <v>12.346666666666664</v>
      </c>
      <c r="L1204" s="142">
        <v>7</v>
      </c>
      <c r="M1204" s="140"/>
      <c r="N1204" s="141">
        <f t="shared" si="95"/>
        <v>1</v>
      </c>
      <c r="O1204" s="141"/>
      <c r="P1204" s="141"/>
      <c r="Q1204" s="81">
        <f t="shared" si="96"/>
        <v>13</v>
      </c>
    </row>
    <row r="1205" spans="5:17" s="16" customFormat="1" ht="13" hidden="1" x14ac:dyDescent="0.3">
      <c r="E1205" s="138">
        <v>36835</v>
      </c>
      <c r="F1205" s="16">
        <v>310</v>
      </c>
      <c r="G1205" s="16">
        <v>2000</v>
      </c>
      <c r="H1205" s="139">
        <f t="shared" si="92"/>
        <v>0</v>
      </c>
      <c r="I1205" s="140">
        <v>7.4666666666666686</v>
      </c>
      <c r="J1205" s="141">
        <f t="shared" si="93"/>
        <v>1</v>
      </c>
      <c r="K1205" s="81">
        <f t="shared" si="94"/>
        <v>12.533333333333331</v>
      </c>
      <c r="L1205" s="142">
        <v>5.6</v>
      </c>
      <c r="M1205" s="140"/>
      <c r="N1205" s="141">
        <f t="shared" si="95"/>
        <v>1</v>
      </c>
      <c r="O1205" s="141"/>
      <c r="P1205" s="141"/>
      <c r="Q1205" s="81">
        <f t="shared" si="96"/>
        <v>14.4</v>
      </c>
    </row>
    <row r="1206" spans="5:17" s="16" customFormat="1" ht="13" hidden="1" x14ac:dyDescent="0.3">
      <c r="E1206" s="138">
        <v>36836</v>
      </c>
      <c r="F1206" s="16">
        <v>311</v>
      </c>
      <c r="G1206" s="16">
        <v>2000</v>
      </c>
      <c r="H1206" s="139">
        <f t="shared" si="92"/>
        <v>0</v>
      </c>
      <c r="I1206" s="140">
        <v>7.28</v>
      </c>
      <c r="J1206" s="141">
        <f t="shared" si="93"/>
        <v>1</v>
      </c>
      <c r="K1206" s="81">
        <f t="shared" si="94"/>
        <v>12.719999999999999</v>
      </c>
      <c r="L1206" s="142">
        <v>7.9</v>
      </c>
      <c r="M1206" s="140"/>
      <c r="N1206" s="141">
        <f t="shared" si="95"/>
        <v>1</v>
      </c>
      <c r="O1206" s="141"/>
      <c r="P1206" s="141"/>
      <c r="Q1206" s="81">
        <f t="shared" si="96"/>
        <v>12.1</v>
      </c>
    </row>
    <row r="1207" spans="5:17" s="16" customFormat="1" ht="13" hidden="1" x14ac:dyDescent="0.3">
      <c r="E1207" s="138">
        <v>36837</v>
      </c>
      <c r="F1207" s="16">
        <v>312</v>
      </c>
      <c r="G1207" s="16">
        <v>2000</v>
      </c>
      <c r="H1207" s="139">
        <f t="shared" si="92"/>
        <v>0</v>
      </c>
      <c r="I1207" s="140">
        <v>7.0933333333333337</v>
      </c>
      <c r="J1207" s="141">
        <f t="shared" si="93"/>
        <v>1</v>
      </c>
      <c r="K1207" s="81">
        <f t="shared" si="94"/>
        <v>12.906666666666666</v>
      </c>
      <c r="L1207" s="142">
        <v>8.5</v>
      </c>
      <c r="M1207" s="140"/>
      <c r="N1207" s="141">
        <f t="shared" si="95"/>
        <v>1</v>
      </c>
      <c r="O1207" s="141"/>
      <c r="P1207" s="141"/>
      <c r="Q1207" s="81">
        <f t="shared" si="96"/>
        <v>11.5</v>
      </c>
    </row>
    <row r="1208" spans="5:17" s="16" customFormat="1" ht="13" hidden="1" x14ac:dyDescent="0.3">
      <c r="E1208" s="138">
        <v>36838</v>
      </c>
      <c r="F1208" s="16">
        <v>313</v>
      </c>
      <c r="G1208" s="16">
        <v>2000</v>
      </c>
      <c r="H1208" s="139">
        <f t="shared" si="92"/>
        <v>0</v>
      </c>
      <c r="I1208" s="140">
        <v>6.9066666666666663</v>
      </c>
      <c r="J1208" s="141">
        <f t="shared" si="93"/>
        <v>1</v>
      </c>
      <c r="K1208" s="81">
        <f t="shared" si="94"/>
        <v>13.093333333333334</v>
      </c>
      <c r="L1208" s="142">
        <v>7.4</v>
      </c>
      <c r="M1208" s="140"/>
      <c r="N1208" s="141">
        <f t="shared" si="95"/>
        <v>1</v>
      </c>
      <c r="O1208" s="141"/>
      <c r="P1208" s="141"/>
      <c r="Q1208" s="81">
        <f t="shared" si="96"/>
        <v>12.6</v>
      </c>
    </row>
    <row r="1209" spans="5:17" s="16" customFormat="1" ht="13" hidden="1" x14ac:dyDescent="0.3">
      <c r="E1209" s="138">
        <v>36839</v>
      </c>
      <c r="F1209" s="16">
        <v>314</v>
      </c>
      <c r="G1209" s="16">
        <v>2000</v>
      </c>
      <c r="H1209" s="139">
        <f t="shared" si="92"/>
        <v>0</v>
      </c>
      <c r="I1209" s="140">
        <v>6.72</v>
      </c>
      <c r="J1209" s="141">
        <f t="shared" si="93"/>
        <v>1</v>
      </c>
      <c r="K1209" s="81">
        <f t="shared" si="94"/>
        <v>13.280000000000001</v>
      </c>
      <c r="L1209" s="142">
        <v>7.4</v>
      </c>
      <c r="M1209" s="140"/>
      <c r="N1209" s="141">
        <f t="shared" si="95"/>
        <v>1</v>
      </c>
      <c r="O1209" s="141"/>
      <c r="P1209" s="141"/>
      <c r="Q1209" s="81">
        <f t="shared" si="96"/>
        <v>12.6</v>
      </c>
    </row>
    <row r="1210" spans="5:17" s="16" customFormat="1" ht="13" hidden="1" x14ac:dyDescent="0.3">
      <c r="E1210" s="138">
        <v>36840</v>
      </c>
      <c r="F1210" s="16">
        <v>315</v>
      </c>
      <c r="G1210" s="16">
        <v>2000</v>
      </c>
      <c r="H1210" s="139">
        <f t="shared" si="92"/>
        <v>0</v>
      </c>
      <c r="I1210" s="140">
        <v>6.5333333333333314</v>
      </c>
      <c r="J1210" s="141">
        <f t="shared" si="93"/>
        <v>1</v>
      </c>
      <c r="K1210" s="81">
        <f t="shared" si="94"/>
        <v>13.466666666666669</v>
      </c>
      <c r="L1210" s="142">
        <v>6.9</v>
      </c>
      <c r="M1210" s="140"/>
      <c r="N1210" s="141">
        <f t="shared" si="95"/>
        <v>1</v>
      </c>
      <c r="O1210" s="141"/>
      <c r="P1210" s="141"/>
      <c r="Q1210" s="81">
        <f t="shared" si="96"/>
        <v>13.1</v>
      </c>
    </row>
    <row r="1211" spans="5:17" s="16" customFormat="1" ht="13" hidden="1" x14ac:dyDescent="0.3">
      <c r="E1211" s="138">
        <v>36841</v>
      </c>
      <c r="F1211" s="16">
        <v>316</v>
      </c>
      <c r="G1211" s="16">
        <v>2000</v>
      </c>
      <c r="H1211" s="139">
        <f t="shared" si="92"/>
        <v>0</v>
      </c>
      <c r="I1211" s="140">
        <v>6.346666666666664</v>
      </c>
      <c r="J1211" s="141">
        <f t="shared" si="93"/>
        <v>1</v>
      </c>
      <c r="K1211" s="81">
        <f t="shared" si="94"/>
        <v>13.653333333333336</v>
      </c>
      <c r="L1211" s="142">
        <v>3.7</v>
      </c>
      <c r="M1211" s="140"/>
      <c r="N1211" s="141">
        <f t="shared" si="95"/>
        <v>1</v>
      </c>
      <c r="O1211" s="141"/>
      <c r="P1211" s="141"/>
      <c r="Q1211" s="81">
        <f t="shared" si="96"/>
        <v>16.3</v>
      </c>
    </row>
    <row r="1212" spans="5:17" s="16" customFormat="1" ht="13" hidden="1" x14ac:dyDescent="0.3">
      <c r="E1212" s="138">
        <v>36842</v>
      </c>
      <c r="F1212" s="16">
        <v>317</v>
      </c>
      <c r="G1212" s="16">
        <v>2000</v>
      </c>
      <c r="H1212" s="139">
        <f t="shared" si="92"/>
        <v>0</v>
      </c>
      <c r="I1212" s="140">
        <v>6.16</v>
      </c>
      <c r="J1212" s="141">
        <f t="shared" si="93"/>
        <v>1</v>
      </c>
      <c r="K1212" s="81">
        <f t="shared" si="94"/>
        <v>13.84</v>
      </c>
      <c r="L1212" s="142">
        <v>7.1</v>
      </c>
      <c r="M1212" s="140"/>
      <c r="N1212" s="141">
        <f t="shared" si="95"/>
        <v>1</v>
      </c>
      <c r="O1212" s="141"/>
      <c r="P1212" s="141"/>
      <c r="Q1212" s="81">
        <f t="shared" si="96"/>
        <v>12.9</v>
      </c>
    </row>
    <row r="1213" spans="5:17" s="16" customFormat="1" ht="13" hidden="1" x14ac:dyDescent="0.3">
      <c r="E1213" s="138">
        <v>36843</v>
      </c>
      <c r="F1213" s="16">
        <v>318</v>
      </c>
      <c r="G1213" s="16">
        <v>2000</v>
      </c>
      <c r="H1213" s="139">
        <f t="shared" si="92"/>
        <v>0</v>
      </c>
      <c r="I1213" s="140">
        <v>5.9733333333333363</v>
      </c>
      <c r="J1213" s="141">
        <f t="shared" si="93"/>
        <v>1</v>
      </c>
      <c r="K1213" s="81">
        <f t="shared" si="94"/>
        <v>14.026666666666664</v>
      </c>
      <c r="L1213" s="142">
        <v>13</v>
      </c>
      <c r="M1213" s="140"/>
      <c r="N1213" s="141">
        <f t="shared" si="95"/>
        <v>1</v>
      </c>
      <c r="O1213" s="141"/>
      <c r="P1213" s="141"/>
      <c r="Q1213" s="81">
        <f t="shared" si="96"/>
        <v>7</v>
      </c>
    </row>
    <row r="1214" spans="5:17" s="16" customFormat="1" ht="13" hidden="1" x14ac:dyDescent="0.3">
      <c r="E1214" s="138">
        <v>36844</v>
      </c>
      <c r="F1214" s="16">
        <v>319</v>
      </c>
      <c r="G1214" s="16">
        <v>2000</v>
      </c>
      <c r="H1214" s="139">
        <f t="shared" si="92"/>
        <v>0</v>
      </c>
      <c r="I1214" s="140">
        <v>5.7866666666666688</v>
      </c>
      <c r="J1214" s="141">
        <f t="shared" si="93"/>
        <v>1</v>
      </c>
      <c r="K1214" s="81">
        <f t="shared" si="94"/>
        <v>14.213333333333331</v>
      </c>
      <c r="L1214" s="142">
        <v>6.7</v>
      </c>
      <c r="M1214" s="140"/>
      <c r="N1214" s="141">
        <f t="shared" si="95"/>
        <v>1</v>
      </c>
      <c r="O1214" s="141"/>
      <c r="P1214" s="141"/>
      <c r="Q1214" s="81">
        <f t="shared" si="96"/>
        <v>13.3</v>
      </c>
    </row>
    <row r="1215" spans="5:17" s="16" customFormat="1" ht="13" hidden="1" x14ac:dyDescent="0.3">
      <c r="E1215" s="138">
        <v>36845</v>
      </c>
      <c r="F1215" s="16">
        <v>320</v>
      </c>
      <c r="G1215" s="16">
        <v>2000</v>
      </c>
      <c r="H1215" s="139">
        <f t="shared" si="92"/>
        <v>0</v>
      </c>
      <c r="I1215" s="140">
        <v>5.6</v>
      </c>
      <c r="J1215" s="141">
        <f t="shared" si="93"/>
        <v>1</v>
      </c>
      <c r="K1215" s="81">
        <f t="shared" si="94"/>
        <v>14.4</v>
      </c>
      <c r="L1215" s="142">
        <v>5</v>
      </c>
      <c r="M1215" s="140"/>
      <c r="N1215" s="141">
        <f t="shared" si="95"/>
        <v>1</v>
      </c>
      <c r="O1215" s="141"/>
      <c r="P1215" s="141"/>
      <c r="Q1215" s="81">
        <f t="shared" si="96"/>
        <v>15</v>
      </c>
    </row>
    <row r="1216" spans="5:17" s="16" customFormat="1" ht="13" hidden="1" x14ac:dyDescent="0.3">
      <c r="E1216" s="138">
        <v>36846</v>
      </c>
      <c r="F1216" s="16">
        <v>321</v>
      </c>
      <c r="G1216" s="16">
        <v>2000</v>
      </c>
      <c r="H1216" s="139">
        <f t="shared" ref="H1216:H1261" si="97">IF(AND(E1215&gt;=$D$64,E1215&lt;=$D$65),1,0)</f>
        <v>0</v>
      </c>
      <c r="I1216" s="140">
        <v>5.5193548387096776</v>
      </c>
      <c r="J1216" s="141">
        <f t="shared" si="93"/>
        <v>1</v>
      </c>
      <c r="K1216" s="81">
        <f t="shared" si="94"/>
        <v>14.480645161290322</v>
      </c>
      <c r="L1216" s="142">
        <v>4.3</v>
      </c>
      <c r="M1216" s="140"/>
      <c r="N1216" s="141">
        <f t="shared" si="95"/>
        <v>1</v>
      </c>
      <c r="O1216" s="141"/>
      <c r="P1216" s="141"/>
      <c r="Q1216" s="81">
        <f t="shared" si="96"/>
        <v>15.7</v>
      </c>
    </row>
    <row r="1217" spans="5:17" s="16" customFormat="1" ht="13" hidden="1" x14ac:dyDescent="0.3">
      <c r="E1217" s="138">
        <v>36847</v>
      </c>
      <c r="F1217" s="16">
        <v>322</v>
      </c>
      <c r="G1217" s="16">
        <v>2000</v>
      </c>
      <c r="H1217" s="139">
        <f t="shared" si="97"/>
        <v>0</v>
      </c>
      <c r="I1217" s="140">
        <v>5.4387096774193537</v>
      </c>
      <c r="J1217" s="141">
        <f t="shared" si="93"/>
        <v>1</v>
      </c>
      <c r="K1217" s="81">
        <f t="shared" si="94"/>
        <v>14.561290322580646</v>
      </c>
      <c r="L1217" s="142">
        <v>4.5999999999999996</v>
      </c>
      <c r="M1217" s="140"/>
      <c r="N1217" s="141">
        <f t="shared" si="95"/>
        <v>1</v>
      </c>
      <c r="O1217" s="141"/>
      <c r="P1217" s="141"/>
      <c r="Q1217" s="81">
        <f t="shared" si="96"/>
        <v>15.4</v>
      </c>
    </row>
    <row r="1218" spans="5:17" s="16" customFormat="1" ht="13" hidden="1" x14ac:dyDescent="0.3">
      <c r="E1218" s="138">
        <v>36848</v>
      </c>
      <c r="F1218" s="16">
        <v>323</v>
      </c>
      <c r="G1218" s="16">
        <v>2000</v>
      </c>
      <c r="H1218" s="139">
        <f t="shared" si="97"/>
        <v>0</v>
      </c>
      <c r="I1218" s="140">
        <v>5.3580645161290334</v>
      </c>
      <c r="J1218" s="141">
        <f t="shared" si="93"/>
        <v>1</v>
      </c>
      <c r="K1218" s="81">
        <f t="shared" si="94"/>
        <v>14.641935483870967</v>
      </c>
      <c r="L1218" s="142">
        <v>2.2000000000000002</v>
      </c>
      <c r="M1218" s="140"/>
      <c r="N1218" s="141">
        <f t="shared" si="95"/>
        <v>1</v>
      </c>
      <c r="O1218" s="141"/>
      <c r="P1218" s="141"/>
      <c r="Q1218" s="81">
        <f t="shared" si="96"/>
        <v>17.8</v>
      </c>
    </row>
    <row r="1219" spans="5:17" s="16" customFormat="1" ht="13" hidden="1" x14ac:dyDescent="0.3">
      <c r="E1219" s="138">
        <v>36849</v>
      </c>
      <c r="F1219" s="16">
        <v>324</v>
      </c>
      <c r="G1219" s="16">
        <v>2000</v>
      </c>
      <c r="H1219" s="139">
        <f t="shared" si="97"/>
        <v>0</v>
      </c>
      <c r="I1219" s="140">
        <v>5.2774193548387096</v>
      </c>
      <c r="J1219" s="141">
        <f t="shared" si="93"/>
        <v>1</v>
      </c>
      <c r="K1219" s="81">
        <f t="shared" si="94"/>
        <v>14.72258064516129</v>
      </c>
      <c r="L1219" s="142">
        <v>3.4</v>
      </c>
      <c r="M1219" s="140"/>
      <c r="N1219" s="141">
        <f t="shared" si="95"/>
        <v>1</v>
      </c>
      <c r="O1219" s="141"/>
      <c r="P1219" s="141"/>
      <c r="Q1219" s="81">
        <f t="shared" si="96"/>
        <v>16.600000000000001</v>
      </c>
    </row>
    <row r="1220" spans="5:17" s="16" customFormat="1" ht="13" hidden="1" x14ac:dyDescent="0.3">
      <c r="E1220" s="138">
        <v>36850</v>
      </c>
      <c r="F1220" s="16">
        <v>325</v>
      </c>
      <c r="G1220" s="16">
        <v>2000</v>
      </c>
      <c r="H1220" s="139">
        <f t="shared" si="97"/>
        <v>0</v>
      </c>
      <c r="I1220" s="140">
        <v>5.1967741935483858</v>
      </c>
      <c r="J1220" s="141">
        <f t="shared" si="93"/>
        <v>1</v>
      </c>
      <c r="K1220" s="81">
        <f t="shared" si="94"/>
        <v>14.803225806451614</v>
      </c>
      <c r="L1220" s="142">
        <v>6.8</v>
      </c>
      <c r="M1220" s="140"/>
      <c r="N1220" s="141">
        <f t="shared" si="95"/>
        <v>1</v>
      </c>
      <c r="O1220" s="141"/>
      <c r="P1220" s="141"/>
      <c r="Q1220" s="81">
        <f t="shared" si="96"/>
        <v>13.2</v>
      </c>
    </row>
    <row r="1221" spans="5:17" s="16" customFormat="1" ht="13" hidden="1" x14ac:dyDescent="0.3">
      <c r="E1221" s="138">
        <v>36851</v>
      </c>
      <c r="F1221" s="16">
        <v>326</v>
      </c>
      <c r="G1221" s="16">
        <v>2000</v>
      </c>
      <c r="H1221" s="139">
        <f t="shared" si="97"/>
        <v>0</v>
      </c>
      <c r="I1221" s="140">
        <v>5.1161290322580655</v>
      </c>
      <c r="J1221" s="141">
        <f t="shared" si="93"/>
        <v>1</v>
      </c>
      <c r="K1221" s="81">
        <f t="shared" si="94"/>
        <v>14.883870967741935</v>
      </c>
      <c r="L1221" s="142">
        <v>6.2</v>
      </c>
      <c r="M1221" s="140"/>
      <c r="N1221" s="141">
        <f t="shared" si="95"/>
        <v>1</v>
      </c>
      <c r="O1221" s="141"/>
      <c r="P1221" s="141"/>
      <c r="Q1221" s="81">
        <f t="shared" si="96"/>
        <v>13.8</v>
      </c>
    </row>
    <row r="1222" spans="5:17" s="16" customFormat="1" ht="13" hidden="1" x14ac:dyDescent="0.3">
      <c r="E1222" s="138">
        <v>36852</v>
      </c>
      <c r="F1222" s="16">
        <v>327</v>
      </c>
      <c r="G1222" s="16">
        <v>2000</v>
      </c>
      <c r="H1222" s="139">
        <f t="shared" si="97"/>
        <v>0</v>
      </c>
      <c r="I1222" s="140">
        <v>5.0354838709677416</v>
      </c>
      <c r="J1222" s="141">
        <f t="shared" si="93"/>
        <v>1</v>
      </c>
      <c r="K1222" s="81">
        <f t="shared" si="94"/>
        <v>14.964516129032258</v>
      </c>
      <c r="L1222" s="142">
        <v>8</v>
      </c>
      <c r="M1222" s="140"/>
      <c r="N1222" s="141">
        <f t="shared" si="95"/>
        <v>1</v>
      </c>
      <c r="O1222" s="141"/>
      <c r="P1222" s="141"/>
      <c r="Q1222" s="81">
        <f t="shared" si="96"/>
        <v>12</v>
      </c>
    </row>
    <row r="1223" spans="5:17" s="16" customFormat="1" ht="13" hidden="1" x14ac:dyDescent="0.3">
      <c r="E1223" s="138">
        <v>36853</v>
      </c>
      <c r="F1223" s="16">
        <v>328</v>
      </c>
      <c r="G1223" s="16">
        <v>2000</v>
      </c>
      <c r="H1223" s="139">
        <f t="shared" si="97"/>
        <v>0</v>
      </c>
      <c r="I1223" s="140">
        <v>4.9548387096774213</v>
      </c>
      <c r="J1223" s="141">
        <f t="shared" si="93"/>
        <v>1</v>
      </c>
      <c r="K1223" s="81">
        <f t="shared" si="94"/>
        <v>15.045161290322579</v>
      </c>
      <c r="L1223" s="142">
        <v>7.9</v>
      </c>
      <c r="M1223" s="140"/>
      <c r="N1223" s="141">
        <f t="shared" si="95"/>
        <v>1</v>
      </c>
      <c r="O1223" s="141"/>
      <c r="P1223" s="141"/>
      <c r="Q1223" s="81">
        <f t="shared" si="96"/>
        <v>12.1</v>
      </c>
    </row>
    <row r="1224" spans="5:17" s="16" customFormat="1" ht="13" hidden="1" x14ac:dyDescent="0.3">
      <c r="E1224" s="138">
        <v>36854</v>
      </c>
      <c r="F1224" s="16">
        <v>329</v>
      </c>
      <c r="G1224" s="16">
        <v>2000</v>
      </c>
      <c r="H1224" s="139">
        <f t="shared" si="97"/>
        <v>0</v>
      </c>
      <c r="I1224" s="140">
        <v>4.8741935483870975</v>
      </c>
      <c r="J1224" s="141">
        <f t="shared" si="93"/>
        <v>1</v>
      </c>
      <c r="K1224" s="81">
        <f t="shared" si="94"/>
        <v>15.125806451612902</v>
      </c>
      <c r="L1224" s="142">
        <v>5.5</v>
      </c>
      <c r="M1224" s="140"/>
      <c r="N1224" s="141">
        <f t="shared" si="95"/>
        <v>1</v>
      </c>
      <c r="O1224" s="141"/>
      <c r="P1224" s="141"/>
      <c r="Q1224" s="81">
        <f t="shared" si="96"/>
        <v>14.5</v>
      </c>
    </row>
    <row r="1225" spans="5:17" s="16" customFormat="1" ht="13" hidden="1" x14ac:dyDescent="0.3">
      <c r="E1225" s="138">
        <v>36855</v>
      </c>
      <c r="F1225" s="16">
        <v>330</v>
      </c>
      <c r="G1225" s="16">
        <v>2000</v>
      </c>
      <c r="H1225" s="139">
        <f t="shared" si="97"/>
        <v>0</v>
      </c>
      <c r="I1225" s="140">
        <v>4.7935483870967737</v>
      </c>
      <c r="J1225" s="141">
        <f t="shared" si="93"/>
        <v>1</v>
      </c>
      <c r="K1225" s="81">
        <f t="shared" si="94"/>
        <v>15.206451612903226</v>
      </c>
      <c r="L1225" s="142">
        <v>4.3</v>
      </c>
      <c r="M1225" s="140"/>
      <c r="N1225" s="141">
        <f t="shared" si="95"/>
        <v>1</v>
      </c>
      <c r="O1225" s="141"/>
      <c r="P1225" s="141"/>
      <c r="Q1225" s="81">
        <f t="shared" si="96"/>
        <v>15.7</v>
      </c>
    </row>
    <row r="1226" spans="5:17" s="16" customFormat="1" ht="13" hidden="1" x14ac:dyDescent="0.3">
      <c r="E1226" s="138">
        <v>36856</v>
      </c>
      <c r="F1226" s="16">
        <v>331</v>
      </c>
      <c r="G1226" s="16">
        <v>2000</v>
      </c>
      <c r="H1226" s="139">
        <f t="shared" si="97"/>
        <v>0</v>
      </c>
      <c r="I1226" s="140">
        <v>4.7129032258064534</v>
      </c>
      <c r="J1226" s="141">
        <f t="shared" si="93"/>
        <v>1</v>
      </c>
      <c r="K1226" s="81">
        <f t="shared" si="94"/>
        <v>15.287096774193547</v>
      </c>
      <c r="L1226" s="142">
        <v>6.3</v>
      </c>
      <c r="M1226" s="140"/>
      <c r="N1226" s="141">
        <f t="shared" si="95"/>
        <v>1</v>
      </c>
      <c r="O1226" s="141"/>
      <c r="P1226" s="141"/>
      <c r="Q1226" s="81">
        <f t="shared" si="96"/>
        <v>13.7</v>
      </c>
    </row>
    <row r="1227" spans="5:17" s="16" customFormat="1" ht="13" hidden="1" x14ac:dyDescent="0.3">
      <c r="E1227" s="138">
        <v>36857</v>
      </c>
      <c r="F1227" s="16">
        <v>332</v>
      </c>
      <c r="G1227" s="16">
        <v>2000</v>
      </c>
      <c r="H1227" s="139">
        <f t="shared" si="97"/>
        <v>0</v>
      </c>
      <c r="I1227" s="140">
        <v>4.6322580645161295</v>
      </c>
      <c r="J1227" s="141">
        <f t="shared" si="93"/>
        <v>1</v>
      </c>
      <c r="K1227" s="81">
        <f t="shared" si="94"/>
        <v>15.36774193548387</v>
      </c>
      <c r="L1227" s="142">
        <v>6.2</v>
      </c>
      <c r="M1227" s="140"/>
      <c r="N1227" s="141">
        <f t="shared" si="95"/>
        <v>1</v>
      </c>
      <c r="O1227" s="141"/>
      <c r="P1227" s="141"/>
      <c r="Q1227" s="81">
        <f t="shared" si="96"/>
        <v>13.8</v>
      </c>
    </row>
    <row r="1228" spans="5:17" s="16" customFormat="1" ht="13" hidden="1" x14ac:dyDescent="0.3">
      <c r="E1228" s="138">
        <v>36858</v>
      </c>
      <c r="F1228" s="16">
        <v>333</v>
      </c>
      <c r="G1228" s="16">
        <v>2000</v>
      </c>
      <c r="H1228" s="139">
        <f t="shared" si="97"/>
        <v>0</v>
      </c>
      <c r="I1228" s="140">
        <v>4.5516129032258057</v>
      </c>
      <c r="J1228" s="141">
        <f t="shared" si="93"/>
        <v>1</v>
      </c>
      <c r="K1228" s="81">
        <f t="shared" si="94"/>
        <v>15.448387096774194</v>
      </c>
      <c r="L1228" s="142">
        <v>8.5</v>
      </c>
      <c r="M1228" s="140"/>
      <c r="N1228" s="141">
        <f t="shared" si="95"/>
        <v>1</v>
      </c>
      <c r="O1228" s="141"/>
      <c r="P1228" s="141"/>
      <c r="Q1228" s="81">
        <f t="shared" si="96"/>
        <v>11.5</v>
      </c>
    </row>
    <row r="1229" spans="5:17" s="16" customFormat="1" ht="13" hidden="1" x14ac:dyDescent="0.3">
      <c r="E1229" s="138">
        <v>36859</v>
      </c>
      <c r="F1229" s="16">
        <v>334</v>
      </c>
      <c r="G1229" s="16">
        <v>2000</v>
      </c>
      <c r="H1229" s="139">
        <f t="shared" si="97"/>
        <v>0</v>
      </c>
      <c r="I1229" s="140">
        <v>4.4709677419354854</v>
      </c>
      <c r="J1229" s="141">
        <f t="shared" si="93"/>
        <v>1</v>
      </c>
      <c r="K1229" s="81">
        <f t="shared" si="94"/>
        <v>15.529032258064515</v>
      </c>
      <c r="L1229" s="142">
        <v>6.8</v>
      </c>
      <c r="M1229" s="140"/>
      <c r="N1229" s="141">
        <f t="shared" si="95"/>
        <v>1</v>
      </c>
      <c r="O1229" s="141"/>
      <c r="P1229" s="141"/>
      <c r="Q1229" s="81">
        <f t="shared" si="96"/>
        <v>13.2</v>
      </c>
    </row>
    <row r="1230" spans="5:17" s="16" customFormat="1" ht="13" hidden="1" x14ac:dyDescent="0.3">
      <c r="E1230" s="138">
        <v>36860</v>
      </c>
      <c r="F1230" s="16">
        <v>335</v>
      </c>
      <c r="G1230" s="16">
        <v>2000</v>
      </c>
      <c r="H1230" s="139">
        <f t="shared" si="97"/>
        <v>0</v>
      </c>
      <c r="I1230" s="140">
        <v>4.3903225806451616</v>
      </c>
      <c r="J1230" s="141">
        <f t="shared" si="93"/>
        <v>1</v>
      </c>
      <c r="K1230" s="81">
        <f t="shared" si="94"/>
        <v>15.609677419354838</v>
      </c>
      <c r="L1230" s="142">
        <v>6.3</v>
      </c>
      <c r="M1230" s="140"/>
      <c r="N1230" s="141">
        <f t="shared" si="95"/>
        <v>1</v>
      </c>
      <c r="O1230" s="141"/>
      <c r="P1230" s="141"/>
      <c r="Q1230" s="81">
        <f t="shared" si="96"/>
        <v>13.7</v>
      </c>
    </row>
    <row r="1231" spans="5:17" s="16" customFormat="1" ht="13" hidden="1" x14ac:dyDescent="0.3">
      <c r="E1231" s="138">
        <v>36861</v>
      </c>
      <c r="F1231" s="16">
        <v>336</v>
      </c>
      <c r="G1231" s="16">
        <v>2000</v>
      </c>
      <c r="H1231" s="139">
        <f t="shared" si="97"/>
        <v>0</v>
      </c>
      <c r="I1231" s="140">
        <v>4.3096774193548377</v>
      </c>
      <c r="J1231" s="141">
        <f t="shared" si="93"/>
        <v>1</v>
      </c>
      <c r="K1231" s="81">
        <f t="shared" si="94"/>
        <v>15.690322580645162</v>
      </c>
      <c r="L1231" s="142">
        <v>5.5</v>
      </c>
      <c r="M1231" s="140"/>
      <c r="N1231" s="141">
        <f t="shared" si="95"/>
        <v>1</v>
      </c>
      <c r="O1231" s="141"/>
      <c r="P1231" s="141"/>
      <c r="Q1231" s="81">
        <f t="shared" si="96"/>
        <v>14.5</v>
      </c>
    </row>
    <row r="1232" spans="5:17" s="16" customFormat="1" ht="13" hidden="1" x14ac:dyDescent="0.3">
      <c r="E1232" s="138">
        <v>36862</v>
      </c>
      <c r="F1232" s="16">
        <v>337</v>
      </c>
      <c r="G1232" s="16">
        <v>2000</v>
      </c>
      <c r="H1232" s="139">
        <f t="shared" si="97"/>
        <v>0</v>
      </c>
      <c r="I1232" s="140">
        <v>4.2290322580645174</v>
      </c>
      <c r="J1232" s="141">
        <f t="shared" si="93"/>
        <v>1</v>
      </c>
      <c r="K1232" s="81">
        <f t="shared" si="94"/>
        <v>15.770967741935483</v>
      </c>
      <c r="L1232" s="142">
        <v>8.1</v>
      </c>
      <c r="M1232" s="140"/>
      <c r="N1232" s="141">
        <f t="shared" si="95"/>
        <v>1</v>
      </c>
      <c r="O1232" s="141"/>
      <c r="P1232" s="141"/>
      <c r="Q1232" s="81">
        <f t="shared" si="96"/>
        <v>11.9</v>
      </c>
    </row>
    <row r="1233" spans="5:17" s="16" customFormat="1" ht="13" hidden="1" x14ac:dyDescent="0.3">
      <c r="E1233" s="138">
        <v>36863</v>
      </c>
      <c r="F1233" s="16">
        <v>338</v>
      </c>
      <c r="G1233" s="16">
        <v>2000</v>
      </c>
      <c r="H1233" s="139">
        <f t="shared" si="97"/>
        <v>0</v>
      </c>
      <c r="I1233" s="140">
        <v>4.1483870967741936</v>
      </c>
      <c r="J1233" s="141">
        <f t="shared" si="93"/>
        <v>1</v>
      </c>
      <c r="K1233" s="81">
        <f t="shared" si="94"/>
        <v>15.851612903225806</v>
      </c>
      <c r="L1233" s="142">
        <v>8.1</v>
      </c>
      <c r="M1233" s="140"/>
      <c r="N1233" s="141">
        <f t="shared" si="95"/>
        <v>1</v>
      </c>
      <c r="O1233" s="141"/>
      <c r="P1233" s="141"/>
      <c r="Q1233" s="81">
        <f t="shared" si="96"/>
        <v>11.9</v>
      </c>
    </row>
    <row r="1234" spans="5:17" s="16" customFormat="1" ht="13" hidden="1" x14ac:dyDescent="0.3">
      <c r="E1234" s="138">
        <v>36864</v>
      </c>
      <c r="F1234" s="16">
        <v>339</v>
      </c>
      <c r="G1234" s="16">
        <v>2000</v>
      </c>
      <c r="H1234" s="139">
        <f t="shared" si="97"/>
        <v>0</v>
      </c>
      <c r="I1234" s="140">
        <v>4.0677419354838698</v>
      </c>
      <c r="J1234" s="141">
        <f t="shared" si="93"/>
        <v>1</v>
      </c>
      <c r="K1234" s="81">
        <f t="shared" si="94"/>
        <v>15.93225806451613</v>
      </c>
      <c r="L1234" s="142">
        <v>4.9000000000000004</v>
      </c>
      <c r="M1234" s="140"/>
      <c r="N1234" s="141">
        <f t="shared" si="95"/>
        <v>1</v>
      </c>
      <c r="O1234" s="141"/>
      <c r="P1234" s="141"/>
      <c r="Q1234" s="81">
        <f t="shared" si="96"/>
        <v>15.1</v>
      </c>
    </row>
    <row r="1235" spans="5:17" s="16" customFormat="1" ht="13" hidden="1" x14ac:dyDescent="0.3">
      <c r="E1235" s="138">
        <v>36865</v>
      </c>
      <c r="F1235" s="16">
        <v>340</v>
      </c>
      <c r="G1235" s="16">
        <v>2000</v>
      </c>
      <c r="H1235" s="139">
        <f t="shared" si="97"/>
        <v>0</v>
      </c>
      <c r="I1235" s="140">
        <v>3.9870967741935495</v>
      </c>
      <c r="J1235" s="141">
        <f t="shared" si="93"/>
        <v>1</v>
      </c>
      <c r="K1235" s="81">
        <f t="shared" si="94"/>
        <v>16.012903225806451</v>
      </c>
      <c r="L1235" s="142">
        <v>4.5999999999999996</v>
      </c>
      <c r="M1235" s="140"/>
      <c r="N1235" s="141">
        <f t="shared" si="95"/>
        <v>1</v>
      </c>
      <c r="O1235" s="141"/>
      <c r="P1235" s="141"/>
      <c r="Q1235" s="81">
        <f t="shared" si="96"/>
        <v>15.4</v>
      </c>
    </row>
    <row r="1236" spans="5:17" s="16" customFormat="1" ht="13" hidden="1" x14ac:dyDescent="0.3">
      <c r="E1236" s="138">
        <v>36866</v>
      </c>
      <c r="F1236" s="16">
        <v>341</v>
      </c>
      <c r="G1236" s="16">
        <v>2000</v>
      </c>
      <c r="H1236" s="139">
        <f t="shared" si="97"/>
        <v>0</v>
      </c>
      <c r="I1236" s="140">
        <v>3.9064516129032256</v>
      </c>
      <c r="J1236" s="141">
        <f t="shared" si="93"/>
        <v>1</v>
      </c>
      <c r="K1236" s="81">
        <f t="shared" si="94"/>
        <v>16.093548387096774</v>
      </c>
      <c r="L1236" s="142">
        <v>5.7</v>
      </c>
      <c r="M1236" s="140"/>
      <c r="N1236" s="141">
        <f t="shared" si="95"/>
        <v>1</v>
      </c>
      <c r="O1236" s="141"/>
      <c r="P1236" s="141"/>
      <c r="Q1236" s="81">
        <f t="shared" si="96"/>
        <v>14.3</v>
      </c>
    </row>
    <row r="1237" spans="5:17" s="16" customFormat="1" ht="13" hidden="1" x14ac:dyDescent="0.3">
      <c r="E1237" s="138">
        <v>36867</v>
      </c>
      <c r="F1237" s="16">
        <v>342</v>
      </c>
      <c r="G1237" s="16">
        <v>2000</v>
      </c>
      <c r="H1237" s="139">
        <f t="shared" si="97"/>
        <v>0</v>
      </c>
      <c r="I1237" s="140">
        <v>3.8258064516129053</v>
      </c>
      <c r="J1237" s="141">
        <f t="shared" si="93"/>
        <v>1</v>
      </c>
      <c r="K1237" s="81">
        <f t="shared" si="94"/>
        <v>16.174193548387095</v>
      </c>
      <c r="L1237" s="142">
        <v>7.1</v>
      </c>
      <c r="M1237" s="140"/>
      <c r="N1237" s="141">
        <f t="shared" si="95"/>
        <v>1</v>
      </c>
      <c r="O1237" s="141"/>
      <c r="P1237" s="141"/>
      <c r="Q1237" s="81">
        <f t="shared" si="96"/>
        <v>12.9</v>
      </c>
    </row>
    <row r="1238" spans="5:17" s="16" customFormat="1" ht="13" hidden="1" x14ac:dyDescent="0.3">
      <c r="E1238" s="138">
        <v>36868</v>
      </c>
      <c r="F1238" s="16">
        <v>343</v>
      </c>
      <c r="G1238" s="16">
        <v>2000</v>
      </c>
      <c r="H1238" s="139">
        <f t="shared" si="97"/>
        <v>0</v>
      </c>
      <c r="I1238" s="140">
        <v>3.7451612903225815</v>
      </c>
      <c r="J1238" s="141">
        <f t="shared" si="93"/>
        <v>1</v>
      </c>
      <c r="K1238" s="81">
        <f t="shared" si="94"/>
        <v>16.254838709677419</v>
      </c>
      <c r="L1238" s="142">
        <v>9.5</v>
      </c>
      <c r="M1238" s="140"/>
      <c r="N1238" s="141">
        <f t="shared" si="95"/>
        <v>1</v>
      </c>
      <c r="O1238" s="141"/>
      <c r="P1238" s="141"/>
      <c r="Q1238" s="81">
        <f t="shared" si="96"/>
        <v>10.5</v>
      </c>
    </row>
    <row r="1239" spans="5:17" s="16" customFormat="1" ht="13" hidden="1" x14ac:dyDescent="0.3">
      <c r="E1239" s="138">
        <v>36869</v>
      </c>
      <c r="F1239" s="16">
        <v>344</v>
      </c>
      <c r="G1239" s="16">
        <v>2000</v>
      </c>
      <c r="H1239" s="139">
        <f t="shared" si="97"/>
        <v>0</v>
      </c>
      <c r="I1239" s="140">
        <v>3.6645161290322577</v>
      </c>
      <c r="J1239" s="141">
        <f t="shared" si="93"/>
        <v>1</v>
      </c>
      <c r="K1239" s="81">
        <f t="shared" si="94"/>
        <v>16.335483870967742</v>
      </c>
      <c r="L1239" s="142">
        <v>8.6</v>
      </c>
      <c r="M1239" s="140"/>
      <c r="N1239" s="141">
        <f t="shared" si="95"/>
        <v>1</v>
      </c>
      <c r="O1239" s="141"/>
      <c r="P1239" s="141"/>
      <c r="Q1239" s="81">
        <f t="shared" si="96"/>
        <v>11.4</v>
      </c>
    </row>
    <row r="1240" spans="5:17" s="16" customFormat="1" ht="13" hidden="1" x14ac:dyDescent="0.3">
      <c r="E1240" s="138">
        <v>36870</v>
      </c>
      <c r="F1240" s="16">
        <v>345</v>
      </c>
      <c r="G1240" s="16">
        <v>2000</v>
      </c>
      <c r="H1240" s="139">
        <f t="shared" si="97"/>
        <v>0</v>
      </c>
      <c r="I1240" s="140">
        <v>3.5838709677419374</v>
      </c>
      <c r="J1240" s="141">
        <f t="shared" si="93"/>
        <v>1</v>
      </c>
      <c r="K1240" s="81">
        <f t="shared" si="94"/>
        <v>16.416129032258063</v>
      </c>
      <c r="L1240" s="142">
        <v>6.8</v>
      </c>
      <c r="M1240" s="140"/>
      <c r="N1240" s="141">
        <f t="shared" si="95"/>
        <v>1</v>
      </c>
      <c r="O1240" s="141"/>
      <c r="P1240" s="141"/>
      <c r="Q1240" s="81">
        <f t="shared" si="96"/>
        <v>13.2</v>
      </c>
    </row>
    <row r="1241" spans="5:17" s="16" customFormat="1" ht="13" hidden="1" x14ac:dyDescent="0.3">
      <c r="E1241" s="138">
        <v>36871</v>
      </c>
      <c r="F1241" s="16">
        <v>346</v>
      </c>
      <c r="G1241" s="16">
        <v>2000</v>
      </c>
      <c r="H1241" s="139">
        <f t="shared" si="97"/>
        <v>0</v>
      </c>
      <c r="I1241" s="140">
        <v>3.5032258064516135</v>
      </c>
      <c r="J1241" s="141">
        <f t="shared" si="93"/>
        <v>1</v>
      </c>
      <c r="K1241" s="81">
        <f t="shared" si="94"/>
        <v>16.496774193548386</v>
      </c>
      <c r="L1241" s="142">
        <v>5.7</v>
      </c>
      <c r="M1241" s="140"/>
      <c r="N1241" s="141">
        <f t="shared" si="95"/>
        <v>1</v>
      </c>
      <c r="O1241" s="141"/>
      <c r="P1241" s="141"/>
      <c r="Q1241" s="81">
        <f t="shared" si="96"/>
        <v>14.3</v>
      </c>
    </row>
    <row r="1242" spans="5:17" s="16" customFormat="1" ht="13" hidden="1" x14ac:dyDescent="0.3">
      <c r="E1242" s="138">
        <v>36872</v>
      </c>
      <c r="F1242" s="16">
        <v>347</v>
      </c>
      <c r="G1242" s="16">
        <v>2000</v>
      </c>
      <c r="H1242" s="139">
        <f t="shared" si="97"/>
        <v>0</v>
      </c>
      <c r="I1242" s="140">
        <v>3.4225806451612897</v>
      </c>
      <c r="J1242" s="141">
        <f t="shared" si="93"/>
        <v>1</v>
      </c>
      <c r="K1242" s="81">
        <f t="shared" si="94"/>
        <v>16.57741935483871</v>
      </c>
      <c r="L1242" s="142">
        <v>6.9</v>
      </c>
      <c r="M1242" s="140"/>
      <c r="N1242" s="141">
        <f t="shared" si="95"/>
        <v>1</v>
      </c>
      <c r="O1242" s="141"/>
      <c r="P1242" s="141"/>
      <c r="Q1242" s="81">
        <f t="shared" si="96"/>
        <v>13.1</v>
      </c>
    </row>
    <row r="1243" spans="5:17" s="16" customFormat="1" ht="13" hidden="1" x14ac:dyDescent="0.3">
      <c r="E1243" s="138">
        <v>36873</v>
      </c>
      <c r="F1243" s="16">
        <v>348</v>
      </c>
      <c r="G1243" s="16">
        <v>2000</v>
      </c>
      <c r="H1243" s="139">
        <f t="shared" si="97"/>
        <v>0</v>
      </c>
      <c r="I1243" s="140">
        <v>3.3419354838709694</v>
      </c>
      <c r="J1243" s="141">
        <f t="shared" si="93"/>
        <v>1</v>
      </c>
      <c r="K1243" s="81">
        <f t="shared" si="94"/>
        <v>16.658064516129031</v>
      </c>
      <c r="L1243" s="142">
        <v>10.1</v>
      </c>
      <c r="M1243" s="140"/>
      <c r="N1243" s="141">
        <f t="shared" si="95"/>
        <v>1</v>
      </c>
      <c r="O1243" s="141"/>
      <c r="P1243" s="141"/>
      <c r="Q1243" s="81">
        <f t="shared" si="96"/>
        <v>9.9</v>
      </c>
    </row>
    <row r="1244" spans="5:17" s="16" customFormat="1" ht="13" hidden="1" x14ac:dyDescent="0.3">
      <c r="E1244" s="138">
        <v>36874</v>
      </c>
      <c r="F1244" s="16">
        <v>349</v>
      </c>
      <c r="G1244" s="16">
        <v>2000</v>
      </c>
      <c r="H1244" s="139">
        <f t="shared" si="97"/>
        <v>0</v>
      </c>
      <c r="I1244" s="140">
        <v>3.2612903225806456</v>
      </c>
      <c r="J1244" s="141">
        <f t="shared" si="93"/>
        <v>1</v>
      </c>
      <c r="K1244" s="81">
        <f t="shared" si="94"/>
        <v>16.738709677419354</v>
      </c>
      <c r="L1244" s="142">
        <v>8</v>
      </c>
      <c r="M1244" s="140"/>
      <c r="N1244" s="141">
        <f t="shared" si="95"/>
        <v>1</v>
      </c>
      <c r="O1244" s="141"/>
      <c r="P1244" s="141"/>
      <c r="Q1244" s="81">
        <f t="shared" si="96"/>
        <v>12</v>
      </c>
    </row>
    <row r="1245" spans="5:17" s="16" customFormat="1" ht="13" hidden="1" x14ac:dyDescent="0.3">
      <c r="E1245" s="138">
        <v>36875</v>
      </c>
      <c r="F1245" s="16">
        <v>350</v>
      </c>
      <c r="G1245" s="16">
        <v>2000</v>
      </c>
      <c r="H1245" s="139">
        <f t="shared" si="97"/>
        <v>0</v>
      </c>
      <c r="I1245" s="140">
        <v>3.1806451612903217</v>
      </c>
      <c r="J1245" s="141">
        <f t="shared" si="93"/>
        <v>1</v>
      </c>
      <c r="K1245" s="81">
        <f t="shared" si="94"/>
        <v>16.819354838709678</v>
      </c>
      <c r="L1245" s="142">
        <v>5.9</v>
      </c>
      <c r="M1245" s="140"/>
      <c r="N1245" s="141">
        <f t="shared" si="95"/>
        <v>1</v>
      </c>
      <c r="O1245" s="141"/>
      <c r="P1245" s="141"/>
      <c r="Q1245" s="81">
        <f t="shared" si="96"/>
        <v>14.1</v>
      </c>
    </row>
    <row r="1246" spans="5:17" s="16" customFormat="1" ht="13" hidden="1" x14ac:dyDescent="0.3">
      <c r="E1246" s="138">
        <v>36876</v>
      </c>
      <c r="F1246" s="16">
        <v>351</v>
      </c>
      <c r="G1246" s="16">
        <v>2000</v>
      </c>
      <c r="H1246" s="139">
        <f t="shared" si="97"/>
        <v>0</v>
      </c>
      <c r="I1246" s="140">
        <v>3.1</v>
      </c>
      <c r="J1246" s="141">
        <f t="shared" si="93"/>
        <v>1</v>
      </c>
      <c r="K1246" s="81">
        <f t="shared" si="94"/>
        <v>16.899999999999999</v>
      </c>
      <c r="L1246" s="142">
        <v>3.6</v>
      </c>
      <c r="M1246" s="140"/>
      <c r="N1246" s="141">
        <f t="shared" si="95"/>
        <v>1</v>
      </c>
      <c r="O1246" s="141"/>
      <c r="P1246" s="141"/>
      <c r="Q1246" s="81">
        <f t="shared" si="96"/>
        <v>16.399999999999999</v>
      </c>
    </row>
    <row r="1247" spans="5:17" s="16" customFormat="1" ht="13" hidden="1" x14ac:dyDescent="0.3">
      <c r="E1247" s="138">
        <v>36877</v>
      </c>
      <c r="F1247" s="16">
        <v>352</v>
      </c>
      <c r="G1247" s="16">
        <v>2000</v>
      </c>
      <c r="H1247" s="139">
        <f t="shared" si="97"/>
        <v>0</v>
      </c>
      <c r="I1247" s="140">
        <v>3.0533333333333381</v>
      </c>
      <c r="J1247" s="141">
        <f t="shared" si="93"/>
        <v>1</v>
      </c>
      <c r="K1247" s="81">
        <f t="shared" si="94"/>
        <v>16.946666666666662</v>
      </c>
      <c r="L1247" s="142">
        <v>3.4</v>
      </c>
      <c r="M1247" s="140"/>
      <c r="N1247" s="141">
        <f t="shared" si="95"/>
        <v>1</v>
      </c>
      <c r="O1247" s="141"/>
      <c r="P1247" s="141"/>
      <c r="Q1247" s="81">
        <f t="shared" si="96"/>
        <v>16.600000000000001</v>
      </c>
    </row>
    <row r="1248" spans="5:17" s="16" customFormat="1" ht="13" hidden="1" x14ac:dyDescent="0.3">
      <c r="E1248" s="138">
        <v>36878</v>
      </c>
      <c r="F1248" s="16">
        <v>353</v>
      </c>
      <c r="G1248" s="16">
        <v>2000</v>
      </c>
      <c r="H1248" s="139">
        <f t="shared" si="97"/>
        <v>0</v>
      </c>
      <c r="I1248" s="140">
        <v>3.0066666666666713</v>
      </c>
      <c r="J1248" s="141">
        <f t="shared" si="93"/>
        <v>1</v>
      </c>
      <c r="K1248" s="81">
        <f t="shared" si="94"/>
        <v>16.993333333333329</v>
      </c>
      <c r="L1248" s="142">
        <v>3</v>
      </c>
      <c r="M1248" s="140"/>
      <c r="N1248" s="141">
        <f t="shared" si="95"/>
        <v>1</v>
      </c>
      <c r="O1248" s="141"/>
      <c r="P1248" s="141"/>
      <c r="Q1248" s="81">
        <f t="shared" si="96"/>
        <v>17</v>
      </c>
    </row>
    <row r="1249" spans="5:17" s="16" customFormat="1" ht="13" hidden="1" x14ac:dyDescent="0.3">
      <c r="E1249" s="138">
        <v>36879</v>
      </c>
      <c r="F1249" s="16">
        <v>354</v>
      </c>
      <c r="G1249" s="16">
        <v>2000</v>
      </c>
      <c r="H1249" s="139">
        <f t="shared" si="97"/>
        <v>0</v>
      </c>
      <c r="I1249" s="140">
        <v>2.96</v>
      </c>
      <c r="J1249" s="141">
        <f t="shared" si="93"/>
        <v>1</v>
      </c>
      <c r="K1249" s="81">
        <f t="shared" si="94"/>
        <v>17.04</v>
      </c>
      <c r="L1249" s="142">
        <v>4.5999999999999996</v>
      </c>
      <c r="M1249" s="140"/>
      <c r="N1249" s="141">
        <f t="shared" si="95"/>
        <v>1</v>
      </c>
      <c r="O1249" s="141"/>
      <c r="P1249" s="141"/>
      <c r="Q1249" s="81">
        <f t="shared" si="96"/>
        <v>15.4</v>
      </c>
    </row>
    <row r="1250" spans="5:17" s="16" customFormat="1" ht="13" hidden="1" x14ac:dyDescent="0.3">
      <c r="E1250" s="138">
        <v>36880</v>
      </c>
      <c r="F1250" s="16">
        <v>355</v>
      </c>
      <c r="G1250" s="16">
        <v>2000</v>
      </c>
      <c r="H1250" s="139">
        <f t="shared" si="97"/>
        <v>0</v>
      </c>
      <c r="I1250" s="140">
        <v>2.9133333333333375</v>
      </c>
      <c r="J1250" s="141">
        <f t="shared" si="93"/>
        <v>1</v>
      </c>
      <c r="K1250" s="81">
        <f t="shared" si="94"/>
        <v>17.086666666666662</v>
      </c>
      <c r="L1250" s="142">
        <v>3</v>
      </c>
      <c r="M1250" s="140"/>
      <c r="N1250" s="141">
        <f t="shared" si="95"/>
        <v>1</v>
      </c>
      <c r="O1250" s="141"/>
      <c r="P1250" s="141"/>
      <c r="Q1250" s="81">
        <f t="shared" si="96"/>
        <v>17</v>
      </c>
    </row>
    <row r="1251" spans="5:17" s="16" customFormat="1" ht="13" hidden="1" x14ac:dyDescent="0.3">
      <c r="E1251" s="138">
        <v>36881</v>
      </c>
      <c r="F1251" s="16">
        <v>356</v>
      </c>
      <c r="G1251" s="16">
        <v>2000</v>
      </c>
      <c r="H1251" s="139">
        <f t="shared" si="97"/>
        <v>0</v>
      </c>
      <c r="I1251" s="140">
        <v>2.8666666666666707</v>
      </c>
      <c r="J1251" s="141">
        <f t="shared" si="93"/>
        <v>1</v>
      </c>
      <c r="K1251" s="81">
        <f t="shared" si="94"/>
        <v>17.133333333333329</v>
      </c>
      <c r="L1251" s="142">
        <v>4.0999999999999996</v>
      </c>
      <c r="M1251" s="140"/>
      <c r="N1251" s="141">
        <f t="shared" si="95"/>
        <v>1</v>
      </c>
      <c r="O1251" s="141"/>
      <c r="P1251" s="141"/>
      <c r="Q1251" s="81">
        <f t="shared" si="96"/>
        <v>15.9</v>
      </c>
    </row>
    <row r="1252" spans="5:17" s="16" customFormat="1" ht="13" hidden="1" x14ac:dyDescent="0.3">
      <c r="E1252" s="138">
        <v>36882</v>
      </c>
      <c r="F1252" s="16">
        <v>357</v>
      </c>
      <c r="G1252" s="16">
        <v>2000</v>
      </c>
      <c r="H1252" s="139">
        <f t="shared" si="97"/>
        <v>0</v>
      </c>
      <c r="I1252" s="140">
        <v>2.82</v>
      </c>
      <c r="J1252" s="141">
        <f t="shared" si="93"/>
        <v>1</v>
      </c>
      <c r="K1252" s="81">
        <f t="shared" si="94"/>
        <v>17.18</v>
      </c>
      <c r="L1252" s="142">
        <v>3.2</v>
      </c>
      <c r="M1252" s="140"/>
      <c r="N1252" s="141">
        <f t="shared" si="95"/>
        <v>1</v>
      </c>
      <c r="O1252" s="141"/>
      <c r="P1252" s="141"/>
      <c r="Q1252" s="81">
        <f t="shared" si="96"/>
        <v>16.8</v>
      </c>
    </row>
    <row r="1253" spans="5:17" s="16" customFormat="1" ht="13" hidden="1" x14ac:dyDescent="0.3">
      <c r="E1253" s="138">
        <v>36883</v>
      </c>
      <c r="F1253" s="16">
        <v>358</v>
      </c>
      <c r="G1253" s="16">
        <v>2000</v>
      </c>
      <c r="H1253" s="139">
        <f t="shared" si="97"/>
        <v>0</v>
      </c>
      <c r="I1253" s="140">
        <v>2.773333333333337</v>
      </c>
      <c r="J1253" s="141">
        <f t="shared" si="93"/>
        <v>1</v>
      </c>
      <c r="K1253" s="81">
        <f t="shared" si="94"/>
        <v>17.226666666666663</v>
      </c>
      <c r="L1253" s="142">
        <v>0.8</v>
      </c>
      <c r="M1253" s="140"/>
      <c r="N1253" s="141">
        <f t="shared" si="95"/>
        <v>1</v>
      </c>
      <c r="O1253" s="141"/>
      <c r="P1253" s="141"/>
      <c r="Q1253" s="81">
        <f t="shared" si="96"/>
        <v>19.2</v>
      </c>
    </row>
    <row r="1254" spans="5:17" s="16" customFormat="1" ht="13" hidden="1" x14ac:dyDescent="0.3">
      <c r="E1254" s="138">
        <v>36884</v>
      </c>
      <c r="F1254" s="16">
        <v>359</v>
      </c>
      <c r="G1254" s="16">
        <v>2000</v>
      </c>
      <c r="H1254" s="139">
        <f t="shared" si="97"/>
        <v>0</v>
      </c>
      <c r="I1254" s="140">
        <v>2.7266666666666701</v>
      </c>
      <c r="J1254" s="141">
        <f t="shared" ref="J1254:J1261" si="98">IF(I1254&lt;=$E$117,1,0)</f>
        <v>1</v>
      </c>
      <c r="K1254" s="81">
        <f t="shared" ref="K1254:K1261" si="99">J1254*($E$116-I1254)</f>
        <v>17.27333333333333</v>
      </c>
      <c r="L1254" s="142">
        <v>0.8</v>
      </c>
      <c r="M1254" s="140"/>
      <c r="N1254" s="141">
        <f t="shared" ref="N1254:N1318" si="100">IF(L1254&lt;=$E$117,1,0)</f>
        <v>1</v>
      </c>
      <c r="O1254" s="141"/>
      <c r="P1254" s="141"/>
      <c r="Q1254" s="81">
        <f t="shared" ref="Q1254:Q1318" si="101">N1254*($E$116-L1254)</f>
        <v>19.2</v>
      </c>
    </row>
    <row r="1255" spans="5:17" s="16" customFormat="1" ht="13" hidden="1" x14ac:dyDescent="0.3">
      <c r="E1255" s="138">
        <v>36885</v>
      </c>
      <c r="F1255" s="16">
        <v>360</v>
      </c>
      <c r="G1255" s="16">
        <v>2000</v>
      </c>
      <c r="H1255" s="139">
        <f t="shared" si="97"/>
        <v>0</v>
      </c>
      <c r="I1255" s="140">
        <v>2.68</v>
      </c>
      <c r="J1255" s="141">
        <f t="shared" si="98"/>
        <v>1</v>
      </c>
      <c r="K1255" s="81">
        <f t="shared" si="99"/>
        <v>17.32</v>
      </c>
      <c r="L1255" s="142">
        <v>4</v>
      </c>
      <c r="M1255" s="140"/>
      <c r="N1255" s="141">
        <f t="shared" si="100"/>
        <v>1</v>
      </c>
      <c r="O1255" s="141"/>
      <c r="P1255" s="141"/>
      <c r="Q1255" s="81">
        <f t="shared" si="101"/>
        <v>16</v>
      </c>
    </row>
    <row r="1256" spans="5:17" s="16" customFormat="1" ht="13" hidden="1" x14ac:dyDescent="0.3">
      <c r="E1256" s="138">
        <v>36886</v>
      </c>
      <c r="F1256" s="16">
        <v>361</v>
      </c>
      <c r="G1256" s="16">
        <v>2000</v>
      </c>
      <c r="H1256" s="139">
        <f t="shared" si="97"/>
        <v>0</v>
      </c>
      <c r="I1256" s="140">
        <v>2.6333333333333364</v>
      </c>
      <c r="J1256" s="141">
        <f t="shared" si="98"/>
        <v>1</v>
      </c>
      <c r="K1256" s="81">
        <f t="shared" si="99"/>
        <v>17.366666666666664</v>
      </c>
      <c r="L1256" s="142">
        <v>2.7</v>
      </c>
      <c r="M1256" s="140"/>
      <c r="N1256" s="141">
        <f t="shared" si="100"/>
        <v>1</v>
      </c>
      <c r="O1256" s="141"/>
      <c r="P1256" s="141"/>
      <c r="Q1256" s="81">
        <f t="shared" si="101"/>
        <v>17.3</v>
      </c>
    </row>
    <row r="1257" spans="5:17" s="16" customFormat="1" ht="13" hidden="1" x14ac:dyDescent="0.3">
      <c r="E1257" s="138">
        <v>36887</v>
      </c>
      <c r="F1257" s="16">
        <v>362</v>
      </c>
      <c r="G1257" s="16">
        <v>2000</v>
      </c>
      <c r="H1257" s="139">
        <f t="shared" si="97"/>
        <v>0</v>
      </c>
      <c r="I1257" s="140">
        <v>2.5866666666666696</v>
      </c>
      <c r="J1257" s="141">
        <f t="shared" si="98"/>
        <v>1</v>
      </c>
      <c r="K1257" s="81">
        <f t="shared" si="99"/>
        <v>17.41333333333333</v>
      </c>
      <c r="L1257" s="142">
        <v>3.6</v>
      </c>
      <c r="M1257" s="140"/>
      <c r="N1257" s="141">
        <f t="shared" si="100"/>
        <v>1</v>
      </c>
      <c r="O1257" s="141"/>
      <c r="P1257" s="141"/>
      <c r="Q1257" s="81">
        <f t="shared" si="101"/>
        <v>16.399999999999999</v>
      </c>
    </row>
    <row r="1258" spans="5:17" s="16" customFormat="1" ht="13" hidden="1" x14ac:dyDescent="0.3">
      <c r="E1258" s="138">
        <v>36888</v>
      </c>
      <c r="F1258" s="16">
        <v>363</v>
      </c>
      <c r="G1258" s="16">
        <v>2000</v>
      </c>
      <c r="H1258" s="139">
        <f t="shared" si="97"/>
        <v>0</v>
      </c>
      <c r="I1258" s="140">
        <v>2.54</v>
      </c>
      <c r="J1258" s="141">
        <f t="shared" si="98"/>
        <v>1</v>
      </c>
      <c r="K1258" s="81">
        <f t="shared" si="99"/>
        <v>17.46</v>
      </c>
      <c r="L1258" s="142">
        <v>2.9</v>
      </c>
      <c r="M1258" s="140"/>
      <c r="N1258" s="141">
        <f t="shared" si="100"/>
        <v>1</v>
      </c>
      <c r="O1258" s="141"/>
      <c r="P1258" s="141"/>
      <c r="Q1258" s="81">
        <f t="shared" si="101"/>
        <v>17.100000000000001</v>
      </c>
    </row>
    <row r="1259" spans="5:17" s="16" customFormat="1" ht="13" hidden="1" x14ac:dyDescent="0.3">
      <c r="E1259" s="138">
        <v>36889</v>
      </c>
      <c r="F1259" s="16">
        <v>364</v>
      </c>
      <c r="G1259" s="16">
        <v>2000</v>
      </c>
      <c r="H1259" s="139">
        <f t="shared" si="97"/>
        <v>0</v>
      </c>
      <c r="I1259" s="140">
        <v>2.4933333333333358</v>
      </c>
      <c r="J1259" s="141">
        <f t="shared" si="98"/>
        <v>1</v>
      </c>
      <c r="K1259" s="81">
        <f t="shared" si="99"/>
        <v>17.506666666666664</v>
      </c>
      <c r="L1259" s="142">
        <v>1.6</v>
      </c>
      <c r="M1259" s="140"/>
      <c r="N1259" s="141">
        <f t="shared" si="100"/>
        <v>1</v>
      </c>
      <c r="O1259" s="141"/>
      <c r="P1259" s="141"/>
      <c r="Q1259" s="81">
        <f t="shared" si="101"/>
        <v>18.399999999999999</v>
      </c>
    </row>
    <row r="1260" spans="5:17" s="16" customFormat="1" ht="13" hidden="1" x14ac:dyDescent="0.3">
      <c r="E1260" s="138">
        <v>36890</v>
      </c>
      <c r="F1260" s="16">
        <v>365</v>
      </c>
      <c r="G1260" s="16">
        <v>2000</v>
      </c>
      <c r="H1260" s="139">
        <f t="shared" si="97"/>
        <v>0</v>
      </c>
      <c r="I1260" s="140">
        <v>2.446666666666669</v>
      </c>
      <c r="J1260" s="141">
        <f t="shared" si="98"/>
        <v>1</v>
      </c>
      <c r="K1260" s="81">
        <f t="shared" si="99"/>
        <v>17.553333333333331</v>
      </c>
      <c r="L1260" s="142">
        <v>0.9</v>
      </c>
      <c r="M1260" s="140"/>
      <c r="N1260" s="141">
        <f t="shared" si="100"/>
        <v>1</v>
      </c>
      <c r="O1260" s="141"/>
      <c r="P1260" s="141"/>
      <c r="Q1260" s="81">
        <f t="shared" si="101"/>
        <v>19.100000000000001</v>
      </c>
    </row>
    <row r="1261" spans="5:17" s="16" customFormat="1" ht="13" hidden="1" x14ac:dyDescent="0.3">
      <c r="E1261" s="138">
        <v>36891</v>
      </c>
      <c r="F1261" s="16">
        <v>366</v>
      </c>
      <c r="G1261" s="16">
        <v>2000</v>
      </c>
      <c r="H1261" s="139">
        <f t="shared" si="97"/>
        <v>0</v>
      </c>
      <c r="I1261" s="140">
        <v>2.4</v>
      </c>
      <c r="J1261" s="141">
        <f t="shared" si="98"/>
        <v>1</v>
      </c>
      <c r="K1261" s="81">
        <f t="shared" si="99"/>
        <v>17.600000000000001</v>
      </c>
      <c r="L1261" s="142">
        <v>-1.4</v>
      </c>
      <c r="M1261" s="140"/>
      <c r="N1261" s="141">
        <f>IF(L1261&lt;=$E$117,1,0)</f>
        <v>1</v>
      </c>
      <c r="O1261" s="141"/>
      <c r="P1261" s="141"/>
      <c r="Q1261" s="81">
        <f>N1261*($E$116-L1261)</f>
        <v>21.4</v>
      </c>
    </row>
    <row r="1262" spans="5:17" s="16" customFormat="1" ht="13" hidden="1" x14ac:dyDescent="0.3">
      <c r="E1262" s="133">
        <v>36892</v>
      </c>
      <c r="F1262" s="31">
        <v>1</v>
      </c>
      <c r="G1262" s="31">
        <v>2001</v>
      </c>
      <c r="H1262" s="134">
        <f t="shared" ref="H1262:H1325" si="102">IF(AND(E1262&gt;=$D$64,E1262&lt;=$D$65),1,0)</f>
        <v>0</v>
      </c>
      <c r="I1262" s="135">
        <v>2.3774193548387101</v>
      </c>
      <c r="J1262" s="136">
        <f t="shared" ref="J1262:J1324" si="103">IF(I1262&lt;=$E$117,1,0)</f>
        <v>1</v>
      </c>
      <c r="K1262" s="81">
        <f t="shared" ref="K1262:K1324" si="104">J1262*($E$116-I1262)</f>
        <v>17.622580645161289</v>
      </c>
      <c r="L1262" s="137">
        <v>-1</v>
      </c>
      <c r="M1262" s="135"/>
      <c r="N1262" s="136">
        <f t="shared" si="100"/>
        <v>1</v>
      </c>
      <c r="O1262" s="136"/>
      <c r="P1262" s="136"/>
      <c r="Q1262" s="81">
        <f t="shared" si="101"/>
        <v>21</v>
      </c>
    </row>
    <row r="1263" spans="5:17" s="16" customFormat="1" ht="13" hidden="1" x14ac:dyDescent="0.3">
      <c r="E1263" s="138">
        <v>36893</v>
      </c>
      <c r="F1263" s="16">
        <v>2</v>
      </c>
      <c r="G1263" s="16">
        <v>2001</v>
      </c>
      <c r="H1263" s="139">
        <f t="shared" si="102"/>
        <v>0</v>
      </c>
      <c r="I1263" s="140">
        <v>2.3322580645161293</v>
      </c>
      <c r="J1263" s="141">
        <f t="shared" si="103"/>
        <v>1</v>
      </c>
      <c r="K1263" s="81">
        <f t="shared" si="104"/>
        <v>17.667741935483871</v>
      </c>
      <c r="L1263" s="142">
        <v>3.8</v>
      </c>
      <c r="M1263" s="140"/>
      <c r="N1263" s="141">
        <f t="shared" si="100"/>
        <v>1</v>
      </c>
      <c r="O1263" s="141"/>
      <c r="P1263" s="141"/>
      <c r="Q1263" s="81">
        <f t="shared" si="101"/>
        <v>16.2</v>
      </c>
    </row>
    <row r="1264" spans="5:17" s="16" customFormat="1" ht="13" hidden="1" x14ac:dyDescent="0.3">
      <c r="E1264" s="138">
        <v>36894</v>
      </c>
      <c r="F1264" s="16">
        <v>3</v>
      </c>
      <c r="G1264" s="16">
        <v>2001</v>
      </c>
      <c r="H1264" s="139">
        <f t="shared" si="102"/>
        <v>0</v>
      </c>
      <c r="I1264" s="140">
        <v>2.2870967741935484</v>
      </c>
      <c r="J1264" s="141">
        <f t="shared" si="103"/>
        <v>1</v>
      </c>
      <c r="K1264" s="81">
        <f t="shared" si="104"/>
        <v>17.71290322580645</v>
      </c>
      <c r="L1264" s="142">
        <v>6.1</v>
      </c>
      <c r="M1264" s="140"/>
      <c r="N1264" s="141">
        <f t="shared" si="100"/>
        <v>1</v>
      </c>
      <c r="O1264" s="141"/>
      <c r="P1264" s="141"/>
      <c r="Q1264" s="81">
        <f t="shared" si="101"/>
        <v>13.9</v>
      </c>
    </row>
    <row r="1265" spans="5:17" s="16" customFormat="1" ht="13" hidden="1" x14ac:dyDescent="0.3">
      <c r="E1265" s="138">
        <v>36895</v>
      </c>
      <c r="F1265" s="16">
        <v>4</v>
      </c>
      <c r="G1265" s="16">
        <v>2001</v>
      </c>
      <c r="H1265" s="139">
        <f t="shared" si="102"/>
        <v>0</v>
      </c>
      <c r="I1265" s="140">
        <v>2.241935483870968</v>
      </c>
      <c r="J1265" s="141">
        <f t="shared" si="103"/>
        <v>1</v>
      </c>
      <c r="K1265" s="81">
        <f t="shared" si="104"/>
        <v>17.758064516129032</v>
      </c>
      <c r="L1265" s="142">
        <v>4.7</v>
      </c>
      <c r="M1265" s="140"/>
      <c r="N1265" s="141">
        <f t="shared" si="100"/>
        <v>1</v>
      </c>
      <c r="O1265" s="141"/>
      <c r="P1265" s="141"/>
      <c r="Q1265" s="81">
        <f t="shared" si="101"/>
        <v>15.3</v>
      </c>
    </row>
    <row r="1266" spans="5:17" s="16" customFormat="1" ht="13" hidden="1" x14ac:dyDescent="0.3">
      <c r="E1266" s="138">
        <v>36896</v>
      </c>
      <c r="F1266" s="16">
        <v>5</v>
      </c>
      <c r="G1266" s="16">
        <v>2001</v>
      </c>
      <c r="H1266" s="139">
        <f t="shared" si="102"/>
        <v>0</v>
      </c>
      <c r="I1266" s="140">
        <v>2.1967741935483875</v>
      </c>
      <c r="J1266" s="141">
        <f t="shared" si="103"/>
        <v>1</v>
      </c>
      <c r="K1266" s="81">
        <f t="shared" si="104"/>
        <v>17.803225806451614</v>
      </c>
      <c r="L1266" s="142">
        <v>7.1</v>
      </c>
      <c r="M1266" s="140"/>
      <c r="N1266" s="141">
        <f t="shared" si="100"/>
        <v>1</v>
      </c>
      <c r="O1266" s="141"/>
      <c r="P1266" s="141"/>
      <c r="Q1266" s="81">
        <f t="shared" si="101"/>
        <v>12.9</v>
      </c>
    </row>
    <row r="1267" spans="5:17" s="16" customFormat="1" ht="13" hidden="1" x14ac:dyDescent="0.3">
      <c r="E1267" s="138">
        <v>36897</v>
      </c>
      <c r="F1267" s="16">
        <v>6</v>
      </c>
      <c r="G1267" s="16">
        <v>2001</v>
      </c>
      <c r="H1267" s="139">
        <f t="shared" si="102"/>
        <v>0</v>
      </c>
      <c r="I1267" s="140">
        <v>2.1516129032258067</v>
      </c>
      <c r="J1267" s="141">
        <f t="shared" si="103"/>
        <v>1</v>
      </c>
      <c r="K1267" s="81">
        <f t="shared" si="104"/>
        <v>17.848387096774193</v>
      </c>
      <c r="L1267" s="142">
        <v>6.4</v>
      </c>
      <c r="M1267" s="140"/>
      <c r="N1267" s="141">
        <f t="shared" si="100"/>
        <v>1</v>
      </c>
      <c r="O1267" s="141"/>
      <c r="P1267" s="141"/>
      <c r="Q1267" s="81">
        <f t="shared" si="101"/>
        <v>13.6</v>
      </c>
    </row>
    <row r="1268" spans="5:17" s="16" customFormat="1" ht="13" hidden="1" x14ac:dyDescent="0.3">
      <c r="E1268" s="138">
        <v>36898</v>
      </c>
      <c r="F1268" s="16">
        <v>7</v>
      </c>
      <c r="G1268" s="16">
        <v>2001</v>
      </c>
      <c r="H1268" s="139">
        <f t="shared" si="102"/>
        <v>0</v>
      </c>
      <c r="I1268" s="140">
        <v>2.1064516129032258</v>
      </c>
      <c r="J1268" s="141">
        <f t="shared" si="103"/>
        <v>1</v>
      </c>
      <c r="K1268" s="81">
        <f t="shared" si="104"/>
        <v>17.893548387096775</v>
      </c>
      <c r="L1268" s="142">
        <v>3.8</v>
      </c>
      <c r="M1268" s="140"/>
      <c r="N1268" s="141">
        <f t="shared" si="100"/>
        <v>1</v>
      </c>
      <c r="O1268" s="141"/>
      <c r="P1268" s="141"/>
      <c r="Q1268" s="81">
        <f t="shared" si="101"/>
        <v>16.2</v>
      </c>
    </row>
    <row r="1269" spans="5:17" s="16" customFormat="1" ht="13" hidden="1" x14ac:dyDescent="0.3">
      <c r="E1269" s="138">
        <v>36899</v>
      </c>
      <c r="F1269" s="16">
        <v>8</v>
      </c>
      <c r="G1269" s="16">
        <v>2001</v>
      </c>
      <c r="H1269" s="139">
        <f t="shared" si="102"/>
        <v>0</v>
      </c>
      <c r="I1269" s="140">
        <v>2.0612903225806454</v>
      </c>
      <c r="J1269" s="141">
        <f t="shared" si="103"/>
        <v>1</v>
      </c>
      <c r="K1269" s="81">
        <f t="shared" si="104"/>
        <v>17.938709677419354</v>
      </c>
      <c r="L1269" s="142">
        <v>4.2</v>
      </c>
      <c r="M1269" s="140"/>
      <c r="N1269" s="141">
        <f t="shared" si="100"/>
        <v>1</v>
      </c>
      <c r="O1269" s="141"/>
      <c r="P1269" s="141"/>
      <c r="Q1269" s="81">
        <f t="shared" si="101"/>
        <v>15.8</v>
      </c>
    </row>
    <row r="1270" spans="5:17" s="16" customFormat="1" ht="13" hidden="1" x14ac:dyDescent="0.3">
      <c r="E1270" s="138">
        <v>36900</v>
      </c>
      <c r="F1270" s="16">
        <v>9</v>
      </c>
      <c r="G1270" s="16">
        <v>2001</v>
      </c>
      <c r="H1270" s="139">
        <f t="shared" si="102"/>
        <v>0</v>
      </c>
      <c r="I1270" s="140">
        <v>2.0161290322580649</v>
      </c>
      <c r="J1270" s="141">
        <f t="shared" si="103"/>
        <v>1</v>
      </c>
      <c r="K1270" s="81">
        <f t="shared" si="104"/>
        <v>17.983870967741936</v>
      </c>
      <c r="L1270" s="142">
        <v>1.5</v>
      </c>
      <c r="M1270" s="140"/>
      <c r="N1270" s="141">
        <f t="shared" si="100"/>
        <v>1</v>
      </c>
      <c r="O1270" s="141"/>
      <c r="P1270" s="141"/>
      <c r="Q1270" s="81">
        <f t="shared" si="101"/>
        <v>18.5</v>
      </c>
    </row>
    <row r="1271" spans="5:17" s="16" customFormat="1" ht="13" hidden="1" x14ac:dyDescent="0.3">
      <c r="E1271" s="138">
        <v>36901</v>
      </c>
      <c r="F1271" s="16">
        <v>10</v>
      </c>
      <c r="G1271" s="16">
        <v>2001</v>
      </c>
      <c r="H1271" s="139">
        <f t="shared" si="102"/>
        <v>0</v>
      </c>
      <c r="I1271" s="140">
        <v>1.9709677419354841</v>
      </c>
      <c r="J1271" s="141">
        <f t="shared" si="103"/>
        <v>1</v>
      </c>
      <c r="K1271" s="81">
        <f t="shared" si="104"/>
        <v>18.029032258064515</v>
      </c>
      <c r="L1271" s="142">
        <v>3.1</v>
      </c>
      <c r="M1271" s="140"/>
      <c r="N1271" s="141">
        <f t="shared" si="100"/>
        <v>1</v>
      </c>
      <c r="O1271" s="141"/>
      <c r="P1271" s="141"/>
      <c r="Q1271" s="81">
        <f t="shared" si="101"/>
        <v>16.899999999999999</v>
      </c>
    </row>
    <row r="1272" spans="5:17" s="16" customFormat="1" ht="13" hidden="1" x14ac:dyDescent="0.3">
      <c r="E1272" s="138">
        <v>36902</v>
      </c>
      <c r="F1272" s="16">
        <v>11</v>
      </c>
      <c r="G1272" s="16">
        <v>2001</v>
      </c>
      <c r="H1272" s="139">
        <f t="shared" si="102"/>
        <v>0</v>
      </c>
      <c r="I1272" s="140">
        <v>1.9258064516129034</v>
      </c>
      <c r="J1272" s="141">
        <f t="shared" si="103"/>
        <v>1</v>
      </c>
      <c r="K1272" s="81">
        <f t="shared" si="104"/>
        <v>18.074193548387097</v>
      </c>
      <c r="L1272" s="142">
        <v>4.5999999999999996</v>
      </c>
      <c r="M1272" s="140"/>
      <c r="N1272" s="141">
        <f t="shared" si="100"/>
        <v>1</v>
      </c>
      <c r="O1272" s="141"/>
      <c r="P1272" s="141"/>
      <c r="Q1272" s="81">
        <f t="shared" si="101"/>
        <v>15.4</v>
      </c>
    </row>
    <row r="1273" spans="5:17" s="16" customFormat="1" ht="13" hidden="1" x14ac:dyDescent="0.3">
      <c r="E1273" s="138">
        <v>36903</v>
      </c>
      <c r="F1273" s="16">
        <v>12</v>
      </c>
      <c r="G1273" s="16">
        <v>2001</v>
      </c>
      <c r="H1273" s="139">
        <f t="shared" si="102"/>
        <v>0</v>
      </c>
      <c r="I1273" s="140">
        <v>1.8806451612903228</v>
      </c>
      <c r="J1273" s="141">
        <f t="shared" si="103"/>
        <v>1</v>
      </c>
      <c r="K1273" s="81">
        <f t="shared" si="104"/>
        <v>18.119354838709675</v>
      </c>
      <c r="L1273" s="142">
        <v>5.2</v>
      </c>
      <c r="M1273" s="140"/>
      <c r="N1273" s="141">
        <f t="shared" si="100"/>
        <v>1</v>
      </c>
      <c r="O1273" s="141"/>
      <c r="P1273" s="141"/>
      <c r="Q1273" s="81">
        <f t="shared" si="101"/>
        <v>14.8</v>
      </c>
    </row>
    <row r="1274" spans="5:17" s="16" customFormat="1" ht="13" hidden="1" x14ac:dyDescent="0.3">
      <c r="E1274" s="138">
        <v>36904</v>
      </c>
      <c r="F1274" s="16">
        <v>13</v>
      </c>
      <c r="G1274" s="16">
        <v>2001</v>
      </c>
      <c r="H1274" s="139">
        <f t="shared" si="102"/>
        <v>0</v>
      </c>
      <c r="I1274" s="140">
        <v>1.8354838709677421</v>
      </c>
      <c r="J1274" s="141">
        <f t="shared" si="103"/>
        <v>1</v>
      </c>
      <c r="K1274" s="81">
        <f t="shared" si="104"/>
        <v>18.164516129032258</v>
      </c>
      <c r="L1274" s="142">
        <v>1.1000000000000001</v>
      </c>
      <c r="M1274" s="140"/>
      <c r="N1274" s="141">
        <f t="shared" si="100"/>
        <v>1</v>
      </c>
      <c r="O1274" s="141"/>
      <c r="P1274" s="141"/>
      <c r="Q1274" s="81">
        <f t="shared" si="101"/>
        <v>18.899999999999999</v>
      </c>
    </row>
    <row r="1275" spans="5:17" s="16" customFormat="1" ht="13" hidden="1" x14ac:dyDescent="0.3">
      <c r="E1275" s="138">
        <v>36905</v>
      </c>
      <c r="F1275" s="16">
        <v>14</v>
      </c>
      <c r="G1275" s="16">
        <v>2001</v>
      </c>
      <c r="H1275" s="139">
        <f t="shared" si="102"/>
        <v>0</v>
      </c>
      <c r="I1275" s="140">
        <v>1.7903225806451615</v>
      </c>
      <c r="J1275" s="141">
        <f t="shared" si="103"/>
        <v>1</v>
      </c>
      <c r="K1275" s="81">
        <f t="shared" si="104"/>
        <v>18.20967741935484</v>
      </c>
      <c r="L1275" s="142">
        <v>-1</v>
      </c>
      <c r="M1275" s="140"/>
      <c r="N1275" s="141">
        <f t="shared" si="100"/>
        <v>1</v>
      </c>
      <c r="O1275" s="141"/>
      <c r="P1275" s="141"/>
      <c r="Q1275" s="81">
        <f t="shared" si="101"/>
        <v>21</v>
      </c>
    </row>
    <row r="1276" spans="5:17" s="16" customFormat="1" ht="13" hidden="1" x14ac:dyDescent="0.3">
      <c r="E1276" s="138">
        <v>36906</v>
      </c>
      <c r="F1276" s="16">
        <v>15</v>
      </c>
      <c r="G1276" s="16">
        <v>2001</v>
      </c>
      <c r="H1276" s="139">
        <f t="shared" si="102"/>
        <v>0</v>
      </c>
      <c r="I1276" s="140">
        <v>1.7451612903225808</v>
      </c>
      <c r="J1276" s="141">
        <f t="shared" si="103"/>
        <v>1</v>
      </c>
      <c r="K1276" s="81">
        <f t="shared" si="104"/>
        <v>18.254838709677419</v>
      </c>
      <c r="L1276" s="142">
        <v>-0.7</v>
      </c>
      <c r="M1276" s="140"/>
      <c r="N1276" s="141">
        <f t="shared" si="100"/>
        <v>1</v>
      </c>
      <c r="O1276" s="141"/>
      <c r="P1276" s="141"/>
      <c r="Q1276" s="81">
        <f t="shared" si="101"/>
        <v>20.7</v>
      </c>
    </row>
    <row r="1277" spans="5:17" s="16" customFormat="1" ht="13" hidden="1" x14ac:dyDescent="0.3">
      <c r="E1277" s="138">
        <v>36907</v>
      </c>
      <c r="F1277" s="16">
        <v>16</v>
      </c>
      <c r="G1277" s="16">
        <v>2001</v>
      </c>
      <c r="H1277" s="139">
        <f t="shared" si="102"/>
        <v>0</v>
      </c>
      <c r="I1277" s="140">
        <v>1.7</v>
      </c>
      <c r="J1277" s="141">
        <f t="shared" si="103"/>
        <v>1</v>
      </c>
      <c r="K1277" s="81">
        <f t="shared" si="104"/>
        <v>18.3</v>
      </c>
      <c r="L1277" s="142">
        <v>-0.2</v>
      </c>
      <c r="M1277" s="140"/>
      <c r="N1277" s="141">
        <f t="shared" si="100"/>
        <v>1</v>
      </c>
      <c r="O1277" s="141"/>
      <c r="P1277" s="141"/>
      <c r="Q1277" s="81">
        <f t="shared" si="101"/>
        <v>20.2</v>
      </c>
    </row>
    <row r="1278" spans="5:17" s="16" customFormat="1" ht="13" hidden="1" x14ac:dyDescent="0.3">
      <c r="E1278" s="138">
        <v>36908</v>
      </c>
      <c r="F1278" s="16">
        <v>17</v>
      </c>
      <c r="G1278" s="16">
        <v>2001</v>
      </c>
      <c r="H1278" s="139">
        <f t="shared" si="102"/>
        <v>0</v>
      </c>
      <c r="I1278" s="140">
        <v>1.7428571428571429</v>
      </c>
      <c r="J1278" s="141">
        <f t="shared" si="103"/>
        <v>1</v>
      </c>
      <c r="K1278" s="81">
        <f t="shared" si="104"/>
        <v>18.257142857142856</v>
      </c>
      <c r="L1278" s="142">
        <v>-0.6</v>
      </c>
      <c r="M1278" s="140"/>
      <c r="N1278" s="141">
        <f t="shared" si="100"/>
        <v>1</v>
      </c>
      <c r="O1278" s="141"/>
      <c r="P1278" s="141"/>
      <c r="Q1278" s="81">
        <f t="shared" si="101"/>
        <v>20.6</v>
      </c>
    </row>
    <row r="1279" spans="5:17" s="16" customFormat="1" ht="13" hidden="1" x14ac:dyDescent="0.3">
      <c r="E1279" s="138">
        <v>36909</v>
      </c>
      <c r="F1279" s="16">
        <v>18</v>
      </c>
      <c r="G1279" s="16">
        <v>2001</v>
      </c>
      <c r="H1279" s="139">
        <f t="shared" si="102"/>
        <v>0</v>
      </c>
      <c r="I1279" s="140">
        <v>1.7857142857142856</v>
      </c>
      <c r="J1279" s="141">
        <f t="shared" si="103"/>
        <v>1</v>
      </c>
      <c r="K1279" s="81">
        <f t="shared" si="104"/>
        <v>18.214285714285715</v>
      </c>
      <c r="L1279" s="142">
        <v>1.4</v>
      </c>
      <c r="M1279" s="140"/>
      <c r="N1279" s="141">
        <f t="shared" si="100"/>
        <v>1</v>
      </c>
      <c r="O1279" s="141"/>
      <c r="P1279" s="141"/>
      <c r="Q1279" s="81">
        <f t="shared" si="101"/>
        <v>18.600000000000001</v>
      </c>
    </row>
    <row r="1280" spans="5:17" s="16" customFormat="1" ht="13" hidden="1" x14ac:dyDescent="0.3">
      <c r="E1280" s="138">
        <v>36910</v>
      </c>
      <c r="F1280" s="16">
        <v>19</v>
      </c>
      <c r="G1280" s="16">
        <v>2001</v>
      </c>
      <c r="H1280" s="139">
        <f t="shared" si="102"/>
        <v>0</v>
      </c>
      <c r="I1280" s="140">
        <v>1.8285714285714285</v>
      </c>
      <c r="J1280" s="141">
        <f t="shared" si="103"/>
        <v>1</v>
      </c>
      <c r="K1280" s="81">
        <f t="shared" si="104"/>
        <v>18.171428571428571</v>
      </c>
      <c r="L1280" s="142">
        <v>1</v>
      </c>
      <c r="M1280" s="140"/>
      <c r="N1280" s="141">
        <f t="shared" si="100"/>
        <v>1</v>
      </c>
      <c r="O1280" s="141"/>
      <c r="P1280" s="141"/>
      <c r="Q1280" s="81">
        <f t="shared" si="101"/>
        <v>19</v>
      </c>
    </row>
    <row r="1281" spans="5:17" s="16" customFormat="1" ht="13" hidden="1" x14ac:dyDescent="0.3">
      <c r="E1281" s="138">
        <v>36911</v>
      </c>
      <c r="F1281" s="16">
        <v>20</v>
      </c>
      <c r="G1281" s="16">
        <v>2001</v>
      </c>
      <c r="H1281" s="139">
        <f t="shared" si="102"/>
        <v>0</v>
      </c>
      <c r="I1281" s="140">
        <v>1.8714285714285714</v>
      </c>
      <c r="J1281" s="141">
        <f t="shared" si="103"/>
        <v>1</v>
      </c>
      <c r="K1281" s="81">
        <f t="shared" si="104"/>
        <v>18.12857142857143</v>
      </c>
      <c r="L1281" s="142">
        <v>3.2</v>
      </c>
      <c r="M1281" s="140"/>
      <c r="N1281" s="141">
        <f t="shared" si="100"/>
        <v>1</v>
      </c>
      <c r="O1281" s="141"/>
      <c r="P1281" s="141"/>
      <c r="Q1281" s="81">
        <f t="shared" si="101"/>
        <v>16.8</v>
      </c>
    </row>
    <row r="1282" spans="5:17" s="16" customFormat="1" ht="13" hidden="1" x14ac:dyDescent="0.3">
      <c r="E1282" s="138">
        <v>36912</v>
      </c>
      <c r="F1282" s="16">
        <v>21</v>
      </c>
      <c r="G1282" s="16">
        <v>2001</v>
      </c>
      <c r="H1282" s="139">
        <f t="shared" si="102"/>
        <v>0</v>
      </c>
      <c r="I1282" s="140">
        <v>1.9142857142857141</v>
      </c>
      <c r="J1282" s="141">
        <f t="shared" si="103"/>
        <v>1</v>
      </c>
      <c r="K1282" s="81">
        <f t="shared" si="104"/>
        <v>18.085714285714285</v>
      </c>
      <c r="L1282" s="142">
        <v>2.2000000000000002</v>
      </c>
      <c r="M1282" s="140"/>
      <c r="N1282" s="141">
        <f t="shared" si="100"/>
        <v>1</v>
      </c>
      <c r="O1282" s="141"/>
      <c r="P1282" s="141"/>
      <c r="Q1282" s="81">
        <f t="shared" si="101"/>
        <v>17.8</v>
      </c>
    </row>
    <row r="1283" spans="5:17" s="16" customFormat="1" ht="13" hidden="1" x14ac:dyDescent="0.3">
      <c r="E1283" s="138">
        <v>36913</v>
      </c>
      <c r="F1283" s="16">
        <v>22</v>
      </c>
      <c r="G1283" s="16">
        <v>2001</v>
      </c>
      <c r="H1283" s="139">
        <f t="shared" si="102"/>
        <v>0</v>
      </c>
      <c r="I1283" s="140">
        <v>1.9571428571428571</v>
      </c>
      <c r="J1283" s="141">
        <f t="shared" si="103"/>
        <v>1</v>
      </c>
      <c r="K1283" s="81">
        <f t="shared" si="104"/>
        <v>18.042857142857144</v>
      </c>
      <c r="L1283" s="142">
        <v>4.4000000000000004</v>
      </c>
      <c r="M1283" s="140"/>
      <c r="N1283" s="141">
        <f t="shared" si="100"/>
        <v>1</v>
      </c>
      <c r="O1283" s="141"/>
      <c r="P1283" s="141"/>
      <c r="Q1283" s="81">
        <f t="shared" si="101"/>
        <v>15.6</v>
      </c>
    </row>
    <row r="1284" spans="5:17" s="16" customFormat="1" ht="13" hidden="1" x14ac:dyDescent="0.3">
      <c r="E1284" s="138">
        <v>36914</v>
      </c>
      <c r="F1284" s="16">
        <v>23</v>
      </c>
      <c r="G1284" s="16">
        <v>2001</v>
      </c>
      <c r="H1284" s="139">
        <f t="shared" si="102"/>
        <v>0</v>
      </c>
      <c r="I1284" s="140">
        <v>2</v>
      </c>
      <c r="J1284" s="141">
        <f t="shared" si="103"/>
        <v>1</v>
      </c>
      <c r="K1284" s="81">
        <f t="shared" si="104"/>
        <v>18</v>
      </c>
      <c r="L1284" s="142">
        <v>8.6999999999999993</v>
      </c>
      <c r="M1284" s="140"/>
      <c r="N1284" s="141">
        <f t="shared" si="100"/>
        <v>1</v>
      </c>
      <c r="O1284" s="141"/>
      <c r="P1284" s="141"/>
      <c r="Q1284" s="81">
        <f t="shared" si="101"/>
        <v>11.3</v>
      </c>
    </row>
    <row r="1285" spans="5:17" s="16" customFormat="1" ht="13" hidden="1" x14ac:dyDescent="0.3">
      <c r="E1285" s="138">
        <v>36915</v>
      </c>
      <c r="F1285" s="16">
        <v>24</v>
      </c>
      <c r="G1285" s="16">
        <v>2001</v>
      </c>
      <c r="H1285" s="139">
        <f t="shared" si="102"/>
        <v>0</v>
      </c>
      <c r="I1285" s="140">
        <v>2.0428571428571427</v>
      </c>
      <c r="J1285" s="141">
        <f t="shared" si="103"/>
        <v>1</v>
      </c>
      <c r="K1285" s="81">
        <f t="shared" si="104"/>
        <v>17.957142857142856</v>
      </c>
      <c r="L1285" s="142">
        <v>7.7</v>
      </c>
      <c r="M1285" s="140"/>
      <c r="N1285" s="141">
        <f t="shared" si="100"/>
        <v>1</v>
      </c>
      <c r="O1285" s="141"/>
      <c r="P1285" s="141"/>
      <c r="Q1285" s="81">
        <f t="shared" si="101"/>
        <v>12.3</v>
      </c>
    </row>
    <row r="1286" spans="5:17" s="16" customFormat="1" ht="13" hidden="1" x14ac:dyDescent="0.3">
      <c r="E1286" s="138">
        <v>36916</v>
      </c>
      <c r="F1286" s="16">
        <v>25</v>
      </c>
      <c r="G1286" s="16">
        <v>2001</v>
      </c>
      <c r="H1286" s="139">
        <f t="shared" si="102"/>
        <v>0</v>
      </c>
      <c r="I1286" s="140">
        <v>2.0857142857142854</v>
      </c>
      <c r="J1286" s="141">
        <f t="shared" si="103"/>
        <v>1</v>
      </c>
      <c r="K1286" s="81">
        <f t="shared" si="104"/>
        <v>17.914285714285715</v>
      </c>
      <c r="L1286" s="142">
        <v>3.5</v>
      </c>
      <c r="M1286" s="140"/>
      <c r="N1286" s="141">
        <f t="shared" si="100"/>
        <v>1</v>
      </c>
      <c r="O1286" s="141"/>
      <c r="P1286" s="141"/>
      <c r="Q1286" s="81">
        <f t="shared" si="101"/>
        <v>16.5</v>
      </c>
    </row>
    <row r="1287" spans="5:17" s="16" customFormat="1" ht="13" hidden="1" x14ac:dyDescent="0.3">
      <c r="E1287" s="138">
        <v>36917</v>
      </c>
      <c r="F1287" s="16">
        <v>26</v>
      </c>
      <c r="G1287" s="16">
        <v>2001</v>
      </c>
      <c r="H1287" s="139">
        <f t="shared" si="102"/>
        <v>0</v>
      </c>
      <c r="I1287" s="140">
        <v>2.1285714285714286</v>
      </c>
      <c r="J1287" s="141">
        <f t="shared" si="103"/>
        <v>1</v>
      </c>
      <c r="K1287" s="81">
        <f t="shared" si="104"/>
        <v>17.87142857142857</v>
      </c>
      <c r="L1287" s="142">
        <v>5.5</v>
      </c>
      <c r="M1287" s="140"/>
      <c r="N1287" s="141">
        <f t="shared" si="100"/>
        <v>1</v>
      </c>
      <c r="O1287" s="141"/>
      <c r="P1287" s="141"/>
      <c r="Q1287" s="81">
        <f t="shared" si="101"/>
        <v>14.5</v>
      </c>
    </row>
    <row r="1288" spans="5:17" s="16" customFormat="1" ht="13" hidden="1" x14ac:dyDescent="0.3">
      <c r="E1288" s="138">
        <v>36918</v>
      </c>
      <c r="F1288" s="16">
        <v>27</v>
      </c>
      <c r="G1288" s="16">
        <v>2001</v>
      </c>
      <c r="H1288" s="139">
        <f t="shared" si="102"/>
        <v>0</v>
      </c>
      <c r="I1288" s="140">
        <v>2.1714285714285717</v>
      </c>
      <c r="J1288" s="141">
        <f t="shared" si="103"/>
        <v>1</v>
      </c>
      <c r="K1288" s="81">
        <f t="shared" si="104"/>
        <v>17.828571428571429</v>
      </c>
      <c r="L1288" s="142">
        <v>4.5999999999999996</v>
      </c>
      <c r="M1288" s="140"/>
      <c r="N1288" s="141">
        <f t="shared" si="100"/>
        <v>1</v>
      </c>
      <c r="O1288" s="141"/>
      <c r="P1288" s="141"/>
      <c r="Q1288" s="81">
        <f t="shared" si="101"/>
        <v>15.4</v>
      </c>
    </row>
    <row r="1289" spans="5:17" s="16" customFormat="1" ht="13" hidden="1" x14ac:dyDescent="0.3">
      <c r="E1289" s="138">
        <v>36919</v>
      </c>
      <c r="F1289" s="16">
        <v>28</v>
      </c>
      <c r="G1289" s="16">
        <v>2001</v>
      </c>
      <c r="H1289" s="139">
        <f t="shared" si="102"/>
        <v>0</v>
      </c>
      <c r="I1289" s="140">
        <v>2.2142857142857144</v>
      </c>
      <c r="J1289" s="141">
        <f t="shared" si="103"/>
        <v>1</v>
      </c>
      <c r="K1289" s="81">
        <f t="shared" si="104"/>
        <v>17.785714285714285</v>
      </c>
      <c r="L1289" s="142">
        <v>0.9</v>
      </c>
      <c r="M1289" s="140"/>
      <c r="N1289" s="141">
        <f t="shared" si="100"/>
        <v>1</v>
      </c>
      <c r="O1289" s="141"/>
      <c r="P1289" s="141"/>
      <c r="Q1289" s="81">
        <f t="shared" si="101"/>
        <v>19.100000000000001</v>
      </c>
    </row>
    <row r="1290" spans="5:17" s="16" customFormat="1" ht="13" hidden="1" x14ac:dyDescent="0.3">
      <c r="E1290" s="138">
        <v>36920</v>
      </c>
      <c r="F1290" s="16">
        <v>29</v>
      </c>
      <c r="G1290" s="16">
        <v>2001</v>
      </c>
      <c r="H1290" s="139">
        <f t="shared" si="102"/>
        <v>0</v>
      </c>
      <c r="I1290" s="140">
        <v>2.2571428571428571</v>
      </c>
      <c r="J1290" s="141">
        <f t="shared" si="103"/>
        <v>1</v>
      </c>
      <c r="K1290" s="81">
        <f t="shared" si="104"/>
        <v>17.742857142857144</v>
      </c>
      <c r="L1290" s="142">
        <v>3.7</v>
      </c>
      <c r="M1290" s="140"/>
      <c r="N1290" s="141">
        <f t="shared" si="100"/>
        <v>1</v>
      </c>
      <c r="O1290" s="141"/>
      <c r="P1290" s="141"/>
      <c r="Q1290" s="81">
        <f t="shared" si="101"/>
        <v>16.3</v>
      </c>
    </row>
    <row r="1291" spans="5:17" s="16" customFormat="1" ht="13" hidden="1" x14ac:dyDescent="0.3">
      <c r="E1291" s="138">
        <v>36921</v>
      </c>
      <c r="F1291" s="16">
        <v>30</v>
      </c>
      <c r="G1291" s="16">
        <v>2001</v>
      </c>
      <c r="H1291" s="139">
        <f t="shared" si="102"/>
        <v>0</v>
      </c>
      <c r="I1291" s="140">
        <v>2.2999999999999998</v>
      </c>
      <c r="J1291" s="141">
        <f t="shared" si="103"/>
        <v>1</v>
      </c>
      <c r="K1291" s="81">
        <f t="shared" si="104"/>
        <v>17.7</v>
      </c>
      <c r="L1291" s="142">
        <v>2.8</v>
      </c>
      <c r="M1291" s="140"/>
      <c r="N1291" s="141">
        <f t="shared" si="100"/>
        <v>1</v>
      </c>
      <c r="O1291" s="141"/>
      <c r="P1291" s="141"/>
      <c r="Q1291" s="81">
        <f t="shared" si="101"/>
        <v>17.2</v>
      </c>
    </row>
    <row r="1292" spans="5:17" s="16" customFormat="1" ht="13" hidden="1" x14ac:dyDescent="0.3">
      <c r="E1292" s="138">
        <v>36922</v>
      </c>
      <c r="F1292" s="16">
        <v>31</v>
      </c>
      <c r="G1292" s="16">
        <v>2001</v>
      </c>
      <c r="H1292" s="139">
        <f t="shared" si="102"/>
        <v>0</v>
      </c>
      <c r="I1292" s="140">
        <v>2.3428571428571425</v>
      </c>
      <c r="J1292" s="141">
        <f t="shared" si="103"/>
        <v>1</v>
      </c>
      <c r="K1292" s="81">
        <f t="shared" si="104"/>
        <v>17.657142857142858</v>
      </c>
      <c r="L1292" s="142">
        <v>1.4</v>
      </c>
      <c r="M1292" s="140"/>
      <c r="N1292" s="141">
        <f t="shared" si="100"/>
        <v>1</v>
      </c>
      <c r="O1292" s="141"/>
      <c r="P1292" s="141"/>
      <c r="Q1292" s="81">
        <f t="shared" si="101"/>
        <v>18.600000000000001</v>
      </c>
    </row>
    <row r="1293" spans="5:17" s="16" customFormat="1" ht="13" hidden="1" x14ac:dyDescent="0.3">
      <c r="E1293" s="138">
        <v>36923</v>
      </c>
      <c r="F1293" s="16">
        <v>32</v>
      </c>
      <c r="G1293" s="16">
        <v>2001</v>
      </c>
      <c r="H1293" s="139">
        <f t="shared" si="102"/>
        <v>0</v>
      </c>
      <c r="I1293" s="140">
        <v>2.3857142857142857</v>
      </c>
      <c r="J1293" s="141">
        <f t="shared" si="103"/>
        <v>1</v>
      </c>
      <c r="K1293" s="81">
        <f t="shared" si="104"/>
        <v>17.614285714285714</v>
      </c>
      <c r="L1293" s="142">
        <v>0.6</v>
      </c>
      <c r="M1293" s="140"/>
      <c r="N1293" s="141">
        <f t="shared" si="100"/>
        <v>1</v>
      </c>
      <c r="O1293" s="141"/>
      <c r="P1293" s="141"/>
      <c r="Q1293" s="81">
        <f t="shared" si="101"/>
        <v>19.399999999999999</v>
      </c>
    </row>
    <row r="1294" spans="5:17" s="16" customFormat="1" ht="13" hidden="1" x14ac:dyDescent="0.3">
      <c r="E1294" s="138">
        <v>36924</v>
      </c>
      <c r="F1294" s="16">
        <v>33</v>
      </c>
      <c r="G1294" s="16">
        <v>2001</v>
      </c>
      <c r="H1294" s="139">
        <f t="shared" si="102"/>
        <v>0</v>
      </c>
      <c r="I1294" s="140">
        <v>2.4285714285714288</v>
      </c>
      <c r="J1294" s="141">
        <f t="shared" si="103"/>
        <v>1</v>
      </c>
      <c r="K1294" s="81">
        <f t="shared" si="104"/>
        <v>17.571428571428569</v>
      </c>
      <c r="L1294" s="142">
        <v>-0.9</v>
      </c>
      <c r="M1294" s="140"/>
      <c r="N1294" s="141">
        <f t="shared" si="100"/>
        <v>1</v>
      </c>
      <c r="O1294" s="141"/>
      <c r="P1294" s="141"/>
      <c r="Q1294" s="81">
        <f t="shared" si="101"/>
        <v>20.9</v>
      </c>
    </row>
    <row r="1295" spans="5:17" s="16" customFormat="1" ht="13" hidden="1" x14ac:dyDescent="0.3">
      <c r="E1295" s="138">
        <v>36925</v>
      </c>
      <c r="F1295" s="16">
        <v>34</v>
      </c>
      <c r="G1295" s="16">
        <v>2001</v>
      </c>
      <c r="H1295" s="139">
        <f t="shared" si="102"/>
        <v>0</v>
      </c>
      <c r="I1295" s="140">
        <v>2.4714285714285715</v>
      </c>
      <c r="J1295" s="141">
        <f t="shared" si="103"/>
        <v>1</v>
      </c>
      <c r="K1295" s="81">
        <f t="shared" si="104"/>
        <v>17.528571428571428</v>
      </c>
      <c r="L1295" s="142">
        <v>4.9000000000000004</v>
      </c>
      <c r="M1295" s="140"/>
      <c r="N1295" s="141">
        <f t="shared" si="100"/>
        <v>1</v>
      </c>
      <c r="O1295" s="141"/>
      <c r="P1295" s="141"/>
      <c r="Q1295" s="81">
        <f t="shared" si="101"/>
        <v>15.1</v>
      </c>
    </row>
    <row r="1296" spans="5:17" s="16" customFormat="1" ht="13" hidden="1" x14ac:dyDescent="0.3">
      <c r="E1296" s="138">
        <v>36926</v>
      </c>
      <c r="F1296" s="16">
        <v>35</v>
      </c>
      <c r="G1296" s="16">
        <v>2001</v>
      </c>
      <c r="H1296" s="139">
        <f t="shared" si="102"/>
        <v>0</v>
      </c>
      <c r="I1296" s="140">
        <v>2.5142857142857142</v>
      </c>
      <c r="J1296" s="141">
        <f t="shared" si="103"/>
        <v>1</v>
      </c>
      <c r="K1296" s="81">
        <f t="shared" si="104"/>
        <v>17.485714285714288</v>
      </c>
      <c r="L1296" s="142">
        <v>9.1</v>
      </c>
      <c r="M1296" s="140"/>
      <c r="N1296" s="141">
        <f t="shared" si="100"/>
        <v>1</v>
      </c>
      <c r="O1296" s="141"/>
      <c r="P1296" s="141"/>
      <c r="Q1296" s="81">
        <f t="shared" si="101"/>
        <v>10.9</v>
      </c>
    </row>
    <row r="1297" spans="5:17" s="16" customFormat="1" ht="13" hidden="1" x14ac:dyDescent="0.3">
      <c r="E1297" s="138">
        <v>36927</v>
      </c>
      <c r="F1297" s="16">
        <v>36</v>
      </c>
      <c r="G1297" s="16">
        <v>2001</v>
      </c>
      <c r="H1297" s="139">
        <f t="shared" si="102"/>
        <v>0</v>
      </c>
      <c r="I1297" s="140">
        <v>2.5571428571428569</v>
      </c>
      <c r="J1297" s="141">
        <f t="shared" si="103"/>
        <v>1</v>
      </c>
      <c r="K1297" s="81">
        <f t="shared" si="104"/>
        <v>17.442857142857143</v>
      </c>
      <c r="L1297" s="142">
        <v>9.6999999999999993</v>
      </c>
      <c r="M1297" s="140"/>
      <c r="N1297" s="141">
        <f t="shared" si="100"/>
        <v>1</v>
      </c>
      <c r="O1297" s="141"/>
      <c r="P1297" s="141"/>
      <c r="Q1297" s="81">
        <f t="shared" si="101"/>
        <v>10.3</v>
      </c>
    </row>
    <row r="1298" spans="5:17" s="16" customFormat="1" ht="13" hidden="1" x14ac:dyDescent="0.3">
      <c r="E1298" s="138">
        <v>36928</v>
      </c>
      <c r="F1298" s="16">
        <v>37</v>
      </c>
      <c r="G1298" s="16">
        <v>2001</v>
      </c>
      <c r="H1298" s="139">
        <f t="shared" si="102"/>
        <v>0</v>
      </c>
      <c r="I1298" s="140">
        <v>2.6</v>
      </c>
      <c r="J1298" s="141">
        <f t="shared" si="103"/>
        <v>1</v>
      </c>
      <c r="K1298" s="81">
        <f t="shared" si="104"/>
        <v>17.399999999999999</v>
      </c>
      <c r="L1298" s="142">
        <v>10.8</v>
      </c>
      <c r="M1298" s="140"/>
      <c r="N1298" s="141">
        <f t="shared" si="100"/>
        <v>1</v>
      </c>
      <c r="O1298" s="141"/>
      <c r="P1298" s="141"/>
      <c r="Q1298" s="81">
        <f t="shared" si="101"/>
        <v>9.1999999999999993</v>
      </c>
    </row>
    <row r="1299" spans="5:17" s="16" customFormat="1" ht="13" hidden="1" x14ac:dyDescent="0.3">
      <c r="E1299" s="138">
        <v>36929</v>
      </c>
      <c r="F1299" s="16">
        <v>38</v>
      </c>
      <c r="G1299" s="16">
        <v>2001</v>
      </c>
      <c r="H1299" s="139">
        <f t="shared" si="102"/>
        <v>0</v>
      </c>
      <c r="I1299" s="140">
        <v>2.6428571428571428</v>
      </c>
      <c r="J1299" s="141">
        <f t="shared" si="103"/>
        <v>1</v>
      </c>
      <c r="K1299" s="81">
        <f t="shared" si="104"/>
        <v>17.357142857142858</v>
      </c>
      <c r="L1299" s="142">
        <v>10.7</v>
      </c>
      <c r="M1299" s="140"/>
      <c r="N1299" s="141">
        <f t="shared" si="100"/>
        <v>1</v>
      </c>
      <c r="O1299" s="141"/>
      <c r="P1299" s="141"/>
      <c r="Q1299" s="81">
        <f t="shared" si="101"/>
        <v>9.3000000000000007</v>
      </c>
    </row>
    <row r="1300" spans="5:17" s="16" customFormat="1" ht="13" hidden="1" x14ac:dyDescent="0.3">
      <c r="E1300" s="138">
        <v>36930</v>
      </c>
      <c r="F1300" s="16">
        <v>39</v>
      </c>
      <c r="G1300" s="16">
        <v>2001</v>
      </c>
      <c r="H1300" s="139">
        <f t="shared" si="102"/>
        <v>0</v>
      </c>
      <c r="I1300" s="140">
        <v>2.6857142857142859</v>
      </c>
      <c r="J1300" s="141">
        <f t="shared" si="103"/>
        <v>1</v>
      </c>
      <c r="K1300" s="81">
        <f t="shared" si="104"/>
        <v>17.314285714285713</v>
      </c>
      <c r="L1300" s="142">
        <v>11.2</v>
      </c>
      <c r="M1300" s="140"/>
      <c r="N1300" s="141">
        <f t="shared" si="100"/>
        <v>1</v>
      </c>
      <c r="O1300" s="141"/>
      <c r="P1300" s="141"/>
      <c r="Q1300" s="81">
        <f t="shared" si="101"/>
        <v>8.8000000000000007</v>
      </c>
    </row>
    <row r="1301" spans="5:17" s="16" customFormat="1" ht="13" hidden="1" x14ac:dyDescent="0.3">
      <c r="E1301" s="138">
        <v>36931</v>
      </c>
      <c r="F1301" s="16">
        <v>40</v>
      </c>
      <c r="G1301" s="16">
        <v>2001</v>
      </c>
      <c r="H1301" s="139">
        <f t="shared" si="102"/>
        <v>0</v>
      </c>
      <c r="I1301" s="140">
        <v>2.7285714285714286</v>
      </c>
      <c r="J1301" s="141">
        <f t="shared" si="103"/>
        <v>1</v>
      </c>
      <c r="K1301" s="81">
        <f t="shared" si="104"/>
        <v>17.271428571428572</v>
      </c>
      <c r="L1301" s="142">
        <v>6.3</v>
      </c>
      <c r="M1301" s="140"/>
      <c r="N1301" s="141">
        <f t="shared" si="100"/>
        <v>1</v>
      </c>
      <c r="O1301" s="141"/>
      <c r="P1301" s="141"/>
      <c r="Q1301" s="81">
        <f t="shared" si="101"/>
        <v>13.7</v>
      </c>
    </row>
    <row r="1302" spans="5:17" s="16" customFormat="1" ht="13" hidden="1" x14ac:dyDescent="0.3">
      <c r="E1302" s="138">
        <v>36932</v>
      </c>
      <c r="F1302" s="16">
        <v>41</v>
      </c>
      <c r="G1302" s="16">
        <v>2001</v>
      </c>
      <c r="H1302" s="139">
        <f t="shared" si="102"/>
        <v>0</v>
      </c>
      <c r="I1302" s="140">
        <v>2.7714285714285714</v>
      </c>
      <c r="J1302" s="141">
        <f t="shared" si="103"/>
        <v>1</v>
      </c>
      <c r="K1302" s="81">
        <f t="shared" si="104"/>
        <v>17.228571428571428</v>
      </c>
      <c r="L1302" s="142">
        <v>2.7</v>
      </c>
      <c r="M1302" s="140"/>
      <c r="N1302" s="141">
        <f t="shared" si="100"/>
        <v>1</v>
      </c>
      <c r="O1302" s="141"/>
      <c r="P1302" s="141"/>
      <c r="Q1302" s="81">
        <f t="shared" si="101"/>
        <v>17.3</v>
      </c>
    </row>
    <row r="1303" spans="5:17" s="16" customFormat="1" ht="13" hidden="1" x14ac:dyDescent="0.3">
      <c r="E1303" s="138">
        <v>36933</v>
      </c>
      <c r="F1303" s="16">
        <v>42</v>
      </c>
      <c r="G1303" s="16">
        <v>2001</v>
      </c>
      <c r="H1303" s="139">
        <f t="shared" si="102"/>
        <v>0</v>
      </c>
      <c r="I1303" s="140">
        <v>2.8142857142857141</v>
      </c>
      <c r="J1303" s="141">
        <f t="shared" si="103"/>
        <v>1</v>
      </c>
      <c r="K1303" s="81">
        <f t="shared" si="104"/>
        <v>17.185714285714287</v>
      </c>
      <c r="L1303" s="142">
        <v>2.6</v>
      </c>
      <c r="M1303" s="140"/>
      <c r="N1303" s="141">
        <f t="shared" si="100"/>
        <v>1</v>
      </c>
      <c r="O1303" s="141"/>
      <c r="P1303" s="141"/>
      <c r="Q1303" s="81">
        <f t="shared" si="101"/>
        <v>17.399999999999999</v>
      </c>
    </row>
    <row r="1304" spans="5:17" s="16" customFormat="1" ht="13" hidden="1" x14ac:dyDescent="0.3">
      <c r="E1304" s="138">
        <v>36934</v>
      </c>
      <c r="F1304" s="16">
        <v>43</v>
      </c>
      <c r="G1304" s="16">
        <v>2001</v>
      </c>
      <c r="H1304" s="139">
        <f t="shared" si="102"/>
        <v>0</v>
      </c>
      <c r="I1304" s="140">
        <v>2.8571428571428572</v>
      </c>
      <c r="J1304" s="141">
        <f t="shared" si="103"/>
        <v>1</v>
      </c>
      <c r="K1304" s="81">
        <f t="shared" si="104"/>
        <v>17.142857142857142</v>
      </c>
      <c r="L1304" s="142">
        <v>5.4</v>
      </c>
      <c r="M1304" s="140"/>
      <c r="N1304" s="141">
        <f t="shared" si="100"/>
        <v>1</v>
      </c>
      <c r="O1304" s="141"/>
      <c r="P1304" s="141"/>
      <c r="Q1304" s="81">
        <f t="shared" si="101"/>
        <v>14.6</v>
      </c>
    </row>
    <row r="1305" spans="5:17" s="16" customFormat="1" ht="13" hidden="1" x14ac:dyDescent="0.3">
      <c r="E1305" s="138">
        <v>36935</v>
      </c>
      <c r="F1305" s="16">
        <v>44</v>
      </c>
      <c r="G1305" s="16">
        <v>2001</v>
      </c>
      <c r="H1305" s="139">
        <f t="shared" si="102"/>
        <v>0</v>
      </c>
      <c r="I1305" s="140">
        <v>2.9</v>
      </c>
      <c r="J1305" s="141">
        <f t="shared" si="103"/>
        <v>1</v>
      </c>
      <c r="K1305" s="81">
        <f t="shared" si="104"/>
        <v>17.100000000000001</v>
      </c>
      <c r="L1305" s="142">
        <v>7.8</v>
      </c>
      <c r="M1305" s="140"/>
      <c r="N1305" s="141">
        <f t="shared" si="100"/>
        <v>1</v>
      </c>
      <c r="O1305" s="141"/>
      <c r="P1305" s="141"/>
      <c r="Q1305" s="81">
        <f t="shared" si="101"/>
        <v>12.2</v>
      </c>
    </row>
    <row r="1306" spans="5:17" s="16" customFormat="1" ht="13" hidden="1" x14ac:dyDescent="0.3">
      <c r="E1306" s="138">
        <v>36936</v>
      </c>
      <c r="F1306" s="16">
        <v>45</v>
      </c>
      <c r="G1306" s="16">
        <v>2001</v>
      </c>
      <c r="H1306" s="139">
        <f t="shared" si="102"/>
        <v>0</v>
      </c>
      <c r="I1306" s="140">
        <v>3.0161290322580636</v>
      </c>
      <c r="J1306" s="141">
        <f t="shared" si="103"/>
        <v>1</v>
      </c>
      <c r="K1306" s="81">
        <f t="shared" si="104"/>
        <v>16.983870967741936</v>
      </c>
      <c r="L1306" s="142">
        <v>5.9</v>
      </c>
      <c r="M1306" s="140"/>
      <c r="N1306" s="141">
        <f t="shared" si="100"/>
        <v>1</v>
      </c>
      <c r="O1306" s="141"/>
      <c r="P1306" s="141"/>
      <c r="Q1306" s="81">
        <f t="shared" si="101"/>
        <v>14.1</v>
      </c>
    </row>
    <row r="1307" spans="5:17" s="16" customFormat="1" ht="13" hidden="1" x14ac:dyDescent="0.3">
      <c r="E1307" s="138">
        <v>36937</v>
      </c>
      <c r="F1307" s="16">
        <v>46</v>
      </c>
      <c r="G1307" s="16">
        <v>2001</v>
      </c>
      <c r="H1307" s="139">
        <f t="shared" si="102"/>
        <v>0</v>
      </c>
      <c r="I1307" s="140">
        <v>3.1322580645161282</v>
      </c>
      <c r="J1307" s="141">
        <f t="shared" si="103"/>
        <v>1</v>
      </c>
      <c r="K1307" s="81">
        <f t="shared" si="104"/>
        <v>16.86774193548387</v>
      </c>
      <c r="L1307" s="142">
        <v>4.9000000000000004</v>
      </c>
      <c r="M1307" s="140"/>
      <c r="N1307" s="141">
        <f t="shared" si="100"/>
        <v>1</v>
      </c>
      <c r="O1307" s="141"/>
      <c r="P1307" s="141"/>
      <c r="Q1307" s="81">
        <f t="shared" si="101"/>
        <v>15.1</v>
      </c>
    </row>
    <row r="1308" spans="5:17" s="16" customFormat="1" ht="13" hidden="1" x14ac:dyDescent="0.3">
      <c r="E1308" s="138">
        <v>36938</v>
      </c>
      <c r="F1308" s="16">
        <v>47</v>
      </c>
      <c r="G1308" s="16">
        <v>2001</v>
      </c>
      <c r="H1308" s="139">
        <f t="shared" si="102"/>
        <v>0</v>
      </c>
      <c r="I1308" s="140">
        <v>3.2483870967741928</v>
      </c>
      <c r="J1308" s="141">
        <f t="shared" si="103"/>
        <v>1</v>
      </c>
      <c r="K1308" s="81">
        <f t="shared" si="104"/>
        <v>16.751612903225809</v>
      </c>
      <c r="L1308" s="142">
        <v>4.8</v>
      </c>
      <c r="M1308" s="140"/>
      <c r="N1308" s="141">
        <f t="shared" si="100"/>
        <v>1</v>
      </c>
      <c r="O1308" s="141"/>
      <c r="P1308" s="141"/>
      <c r="Q1308" s="81">
        <f t="shared" si="101"/>
        <v>15.2</v>
      </c>
    </row>
    <row r="1309" spans="5:17" s="16" customFormat="1" ht="13" hidden="1" x14ac:dyDescent="0.3">
      <c r="E1309" s="138">
        <v>36939</v>
      </c>
      <c r="F1309" s="16">
        <v>48</v>
      </c>
      <c r="G1309" s="16">
        <v>2001</v>
      </c>
      <c r="H1309" s="139">
        <f t="shared" si="102"/>
        <v>0</v>
      </c>
      <c r="I1309" s="140">
        <v>3.3645161290322574</v>
      </c>
      <c r="J1309" s="141">
        <f t="shared" si="103"/>
        <v>1</v>
      </c>
      <c r="K1309" s="81">
        <f t="shared" si="104"/>
        <v>16.635483870967743</v>
      </c>
      <c r="L1309" s="142">
        <v>4.0999999999999996</v>
      </c>
      <c r="M1309" s="140"/>
      <c r="N1309" s="141">
        <f t="shared" si="100"/>
        <v>1</v>
      </c>
      <c r="O1309" s="141"/>
      <c r="P1309" s="141"/>
      <c r="Q1309" s="81">
        <f t="shared" si="101"/>
        <v>15.9</v>
      </c>
    </row>
    <row r="1310" spans="5:17" s="16" customFormat="1" ht="13" hidden="1" x14ac:dyDescent="0.3">
      <c r="E1310" s="138">
        <v>36940</v>
      </c>
      <c r="F1310" s="16">
        <v>49</v>
      </c>
      <c r="G1310" s="16">
        <v>2001</v>
      </c>
      <c r="H1310" s="139">
        <f t="shared" si="102"/>
        <v>0</v>
      </c>
      <c r="I1310" s="140">
        <v>3.480645161290322</v>
      </c>
      <c r="J1310" s="141">
        <f t="shared" si="103"/>
        <v>1</v>
      </c>
      <c r="K1310" s="81">
        <f t="shared" si="104"/>
        <v>16.519354838709678</v>
      </c>
      <c r="L1310" s="142">
        <v>4.7</v>
      </c>
      <c r="M1310" s="140"/>
      <c r="N1310" s="141">
        <f t="shared" si="100"/>
        <v>1</v>
      </c>
      <c r="O1310" s="141"/>
      <c r="P1310" s="141"/>
      <c r="Q1310" s="81">
        <f t="shared" si="101"/>
        <v>15.3</v>
      </c>
    </row>
    <row r="1311" spans="5:17" s="16" customFormat="1" ht="13" hidden="1" x14ac:dyDescent="0.3">
      <c r="E1311" s="138">
        <v>36941</v>
      </c>
      <c r="F1311" s="16">
        <v>50</v>
      </c>
      <c r="G1311" s="16">
        <v>2001</v>
      </c>
      <c r="H1311" s="139">
        <f t="shared" si="102"/>
        <v>0</v>
      </c>
      <c r="I1311" s="140">
        <v>3.5967741935483866</v>
      </c>
      <c r="J1311" s="141">
        <f t="shared" si="103"/>
        <v>1</v>
      </c>
      <c r="K1311" s="81">
        <f t="shared" si="104"/>
        <v>16.403225806451612</v>
      </c>
      <c r="L1311" s="142">
        <v>3.4</v>
      </c>
      <c r="M1311" s="140"/>
      <c r="N1311" s="141">
        <f t="shared" si="100"/>
        <v>1</v>
      </c>
      <c r="O1311" s="141"/>
      <c r="P1311" s="141"/>
      <c r="Q1311" s="81">
        <f t="shared" si="101"/>
        <v>16.600000000000001</v>
      </c>
    </row>
    <row r="1312" spans="5:17" s="16" customFormat="1" ht="13" hidden="1" x14ac:dyDescent="0.3">
      <c r="E1312" s="138">
        <v>36942</v>
      </c>
      <c r="F1312" s="16">
        <v>51</v>
      </c>
      <c r="G1312" s="16">
        <v>2001</v>
      </c>
      <c r="H1312" s="139">
        <f t="shared" si="102"/>
        <v>0</v>
      </c>
      <c r="I1312" s="140">
        <v>3.7129032258064512</v>
      </c>
      <c r="J1312" s="141">
        <f t="shared" si="103"/>
        <v>1</v>
      </c>
      <c r="K1312" s="81">
        <f t="shared" si="104"/>
        <v>16.28709677419355</v>
      </c>
      <c r="L1312" s="142">
        <v>2.6</v>
      </c>
      <c r="M1312" s="140"/>
      <c r="N1312" s="141">
        <f t="shared" si="100"/>
        <v>1</v>
      </c>
      <c r="O1312" s="141"/>
      <c r="P1312" s="141"/>
      <c r="Q1312" s="81">
        <f t="shared" si="101"/>
        <v>17.399999999999999</v>
      </c>
    </row>
    <row r="1313" spans="5:17" s="16" customFormat="1" ht="13" hidden="1" x14ac:dyDescent="0.3">
      <c r="E1313" s="138">
        <v>36943</v>
      </c>
      <c r="F1313" s="16">
        <v>52</v>
      </c>
      <c r="G1313" s="16">
        <v>2001</v>
      </c>
      <c r="H1313" s="139">
        <f t="shared" si="102"/>
        <v>0</v>
      </c>
      <c r="I1313" s="140">
        <v>3.8290322580645157</v>
      </c>
      <c r="J1313" s="141">
        <f t="shared" si="103"/>
        <v>1</v>
      </c>
      <c r="K1313" s="81">
        <f t="shared" si="104"/>
        <v>16.170967741935485</v>
      </c>
      <c r="L1313" s="142">
        <v>3.1</v>
      </c>
      <c r="M1313" s="140"/>
      <c r="N1313" s="141">
        <f t="shared" si="100"/>
        <v>1</v>
      </c>
      <c r="O1313" s="141"/>
      <c r="P1313" s="141"/>
      <c r="Q1313" s="81">
        <f t="shared" si="101"/>
        <v>16.899999999999999</v>
      </c>
    </row>
    <row r="1314" spans="5:17" s="16" customFormat="1" ht="13" hidden="1" x14ac:dyDescent="0.3">
      <c r="E1314" s="138">
        <v>36944</v>
      </c>
      <c r="F1314" s="16">
        <v>53</v>
      </c>
      <c r="G1314" s="16">
        <v>2001</v>
      </c>
      <c r="H1314" s="139">
        <f t="shared" si="102"/>
        <v>0</v>
      </c>
      <c r="I1314" s="140">
        <v>3.9451612903225803</v>
      </c>
      <c r="J1314" s="141">
        <f t="shared" si="103"/>
        <v>1</v>
      </c>
      <c r="K1314" s="81">
        <f t="shared" si="104"/>
        <v>16.054838709677419</v>
      </c>
      <c r="L1314" s="142">
        <v>6.5</v>
      </c>
      <c r="M1314" s="140"/>
      <c r="N1314" s="141">
        <f t="shared" si="100"/>
        <v>1</v>
      </c>
      <c r="O1314" s="141"/>
      <c r="P1314" s="141"/>
      <c r="Q1314" s="81">
        <f t="shared" si="101"/>
        <v>13.5</v>
      </c>
    </row>
    <row r="1315" spans="5:17" s="16" customFormat="1" ht="13" hidden="1" x14ac:dyDescent="0.3">
      <c r="E1315" s="138">
        <v>36945</v>
      </c>
      <c r="F1315" s="16">
        <v>54</v>
      </c>
      <c r="G1315" s="16">
        <v>2001</v>
      </c>
      <c r="H1315" s="139">
        <f t="shared" si="102"/>
        <v>0</v>
      </c>
      <c r="I1315" s="140">
        <v>4.0612903225806445</v>
      </c>
      <c r="J1315" s="141">
        <f t="shared" si="103"/>
        <v>1</v>
      </c>
      <c r="K1315" s="81">
        <f t="shared" si="104"/>
        <v>15.938709677419356</v>
      </c>
      <c r="L1315" s="142">
        <v>6.1</v>
      </c>
      <c r="M1315" s="140"/>
      <c r="N1315" s="141">
        <f t="shared" si="100"/>
        <v>1</v>
      </c>
      <c r="O1315" s="141"/>
      <c r="P1315" s="141"/>
      <c r="Q1315" s="81">
        <f t="shared" si="101"/>
        <v>13.9</v>
      </c>
    </row>
    <row r="1316" spans="5:17" s="16" customFormat="1" ht="13" hidden="1" x14ac:dyDescent="0.3">
      <c r="E1316" s="138">
        <v>36946</v>
      </c>
      <c r="F1316" s="16">
        <v>55</v>
      </c>
      <c r="G1316" s="16">
        <v>2001</v>
      </c>
      <c r="H1316" s="139">
        <f t="shared" si="102"/>
        <v>0</v>
      </c>
      <c r="I1316" s="140">
        <v>4.17741935483871</v>
      </c>
      <c r="J1316" s="141">
        <f t="shared" si="103"/>
        <v>1</v>
      </c>
      <c r="K1316" s="81">
        <f t="shared" si="104"/>
        <v>15.82258064516129</v>
      </c>
      <c r="L1316" s="142">
        <v>1.1000000000000001</v>
      </c>
      <c r="M1316" s="140"/>
      <c r="N1316" s="141">
        <f t="shared" si="100"/>
        <v>1</v>
      </c>
      <c r="O1316" s="141"/>
      <c r="P1316" s="141"/>
      <c r="Q1316" s="81">
        <f t="shared" si="101"/>
        <v>18.899999999999999</v>
      </c>
    </row>
    <row r="1317" spans="5:17" s="16" customFormat="1" ht="13" hidden="1" x14ac:dyDescent="0.3">
      <c r="E1317" s="138">
        <v>36947</v>
      </c>
      <c r="F1317" s="16">
        <v>56</v>
      </c>
      <c r="G1317" s="16">
        <v>2001</v>
      </c>
      <c r="H1317" s="139">
        <f t="shared" si="102"/>
        <v>0</v>
      </c>
      <c r="I1317" s="140">
        <v>4.2935483870967737</v>
      </c>
      <c r="J1317" s="141">
        <f t="shared" si="103"/>
        <v>1</v>
      </c>
      <c r="K1317" s="81">
        <f t="shared" si="104"/>
        <v>15.706451612903226</v>
      </c>
      <c r="L1317" s="142">
        <v>-0.1</v>
      </c>
      <c r="M1317" s="140"/>
      <c r="N1317" s="141">
        <f t="shared" si="100"/>
        <v>1</v>
      </c>
      <c r="O1317" s="141"/>
      <c r="P1317" s="141"/>
      <c r="Q1317" s="81">
        <f t="shared" si="101"/>
        <v>20.100000000000001</v>
      </c>
    </row>
    <row r="1318" spans="5:17" s="16" customFormat="1" ht="13" hidden="1" x14ac:dyDescent="0.3">
      <c r="E1318" s="138">
        <v>36948</v>
      </c>
      <c r="F1318" s="16">
        <v>57</v>
      </c>
      <c r="G1318" s="16">
        <v>2001</v>
      </c>
      <c r="H1318" s="139">
        <f t="shared" si="102"/>
        <v>0</v>
      </c>
      <c r="I1318" s="140">
        <v>4.4096774193548391</v>
      </c>
      <c r="J1318" s="141">
        <f t="shared" si="103"/>
        <v>1</v>
      </c>
      <c r="K1318" s="81">
        <f t="shared" si="104"/>
        <v>15.590322580645161</v>
      </c>
      <c r="L1318" s="142">
        <v>-0.7</v>
      </c>
      <c r="M1318" s="140"/>
      <c r="N1318" s="141">
        <f t="shared" si="100"/>
        <v>1</v>
      </c>
      <c r="O1318" s="141"/>
      <c r="P1318" s="141"/>
      <c r="Q1318" s="81">
        <f t="shared" si="101"/>
        <v>20.7</v>
      </c>
    </row>
    <row r="1319" spans="5:17" s="16" customFormat="1" ht="13" hidden="1" x14ac:dyDescent="0.3">
      <c r="E1319" s="138">
        <v>36949</v>
      </c>
      <c r="F1319" s="16">
        <v>58</v>
      </c>
      <c r="G1319" s="16">
        <v>2001</v>
      </c>
      <c r="H1319" s="139">
        <f t="shared" si="102"/>
        <v>0</v>
      </c>
      <c r="I1319" s="140">
        <v>4.5258064516129028</v>
      </c>
      <c r="J1319" s="141">
        <f t="shared" si="103"/>
        <v>1</v>
      </c>
      <c r="K1319" s="81">
        <f t="shared" si="104"/>
        <v>15.474193548387097</v>
      </c>
      <c r="L1319" s="142">
        <v>0</v>
      </c>
      <c r="M1319" s="140"/>
      <c r="N1319" s="141">
        <f t="shared" ref="N1319:N1382" si="105">IF(L1319&lt;=$E$117,1,0)</f>
        <v>1</v>
      </c>
      <c r="O1319" s="141"/>
      <c r="P1319" s="141"/>
      <c r="Q1319" s="81">
        <f t="shared" ref="Q1319:Q1382" si="106">N1319*($E$116-L1319)</f>
        <v>20</v>
      </c>
    </row>
    <row r="1320" spans="5:17" s="16" customFormat="1" ht="13" hidden="1" x14ac:dyDescent="0.3">
      <c r="E1320" s="138">
        <v>36950</v>
      </c>
      <c r="F1320" s="16">
        <v>59</v>
      </c>
      <c r="G1320" s="16">
        <v>2001</v>
      </c>
      <c r="H1320" s="139">
        <f t="shared" si="102"/>
        <v>0</v>
      </c>
      <c r="I1320" s="140">
        <v>4.6419354838709666</v>
      </c>
      <c r="J1320" s="141">
        <f t="shared" si="103"/>
        <v>1</v>
      </c>
      <c r="K1320" s="81">
        <f t="shared" si="104"/>
        <v>15.358064516129033</v>
      </c>
      <c r="L1320" s="142">
        <v>2.7</v>
      </c>
      <c r="M1320" s="140"/>
      <c r="N1320" s="141">
        <f t="shared" si="105"/>
        <v>1</v>
      </c>
      <c r="O1320" s="141"/>
      <c r="P1320" s="141"/>
      <c r="Q1320" s="81">
        <f t="shared" si="106"/>
        <v>17.3</v>
      </c>
    </row>
    <row r="1321" spans="5:17" s="16" customFormat="1" ht="13" hidden="1" x14ac:dyDescent="0.3">
      <c r="E1321" s="138">
        <v>36951</v>
      </c>
      <c r="F1321" s="16">
        <v>60</v>
      </c>
      <c r="G1321" s="16">
        <v>2001</v>
      </c>
      <c r="H1321" s="139">
        <f t="shared" si="102"/>
        <v>0</v>
      </c>
      <c r="I1321" s="140">
        <v>4.758064516129032</v>
      </c>
      <c r="J1321" s="141">
        <f t="shared" si="103"/>
        <v>1</v>
      </c>
      <c r="K1321" s="81">
        <f t="shared" si="104"/>
        <v>15.241935483870968</v>
      </c>
      <c r="L1321" s="142">
        <v>2</v>
      </c>
      <c r="M1321" s="140"/>
      <c r="N1321" s="141">
        <f t="shared" si="105"/>
        <v>1</v>
      </c>
      <c r="O1321" s="141"/>
      <c r="P1321" s="141"/>
      <c r="Q1321" s="81">
        <f t="shared" si="106"/>
        <v>18</v>
      </c>
    </row>
    <row r="1322" spans="5:17" s="16" customFormat="1" ht="13" hidden="1" x14ac:dyDescent="0.3">
      <c r="E1322" s="138">
        <v>36952</v>
      </c>
      <c r="F1322" s="16">
        <v>61</v>
      </c>
      <c r="G1322" s="16">
        <v>2001</v>
      </c>
      <c r="H1322" s="139">
        <f t="shared" si="102"/>
        <v>0</v>
      </c>
      <c r="I1322" s="140">
        <v>4.8741935483870957</v>
      </c>
      <c r="J1322" s="141">
        <f t="shared" si="103"/>
        <v>1</v>
      </c>
      <c r="K1322" s="81">
        <f t="shared" si="104"/>
        <v>15.125806451612904</v>
      </c>
      <c r="L1322" s="142">
        <v>0.6</v>
      </c>
      <c r="M1322" s="140"/>
      <c r="N1322" s="141">
        <f t="shared" si="105"/>
        <v>1</v>
      </c>
      <c r="O1322" s="141"/>
      <c r="P1322" s="141"/>
      <c r="Q1322" s="81">
        <f t="shared" si="106"/>
        <v>19.399999999999999</v>
      </c>
    </row>
    <row r="1323" spans="5:17" s="16" customFormat="1" ht="13" hidden="1" x14ac:dyDescent="0.3">
      <c r="E1323" s="138">
        <v>36953</v>
      </c>
      <c r="F1323" s="16">
        <v>62</v>
      </c>
      <c r="G1323" s="16">
        <v>2001</v>
      </c>
      <c r="H1323" s="139">
        <f t="shared" si="102"/>
        <v>0</v>
      </c>
      <c r="I1323" s="140">
        <v>4.9903225806451612</v>
      </c>
      <c r="J1323" s="141">
        <f t="shared" si="103"/>
        <v>1</v>
      </c>
      <c r="K1323" s="81">
        <f t="shared" si="104"/>
        <v>15.009677419354839</v>
      </c>
      <c r="L1323" s="142">
        <v>6.9</v>
      </c>
      <c r="M1323" s="140"/>
      <c r="N1323" s="141">
        <f t="shared" si="105"/>
        <v>1</v>
      </c>
      <c r="O1323" s="141"/>
      <c r="P1323" s="141"/>
      <c r="Q1323" s="81">
        <f t="shared" si="106"/>
        <v>13.1</v>
      </c>
    </row>
    <row r="1324" spans="5:17" s="16" customFormat="1" ht="13" hidden="1" x14ac:dyDescent="0.3">
      <c r="E1324" s="138">
        <v>36954</v>
      </c>
      <c r="F1324" s="16">
        <v>63</v>
      </c>
      <c r="G1324" s="16">
        <v>2001</v>
      </c>
      <c r="H1324" s="139">
        <f t="shared" si="102"/>
        <v>0</v>
      </c>
      <c r="I1324" s="140">
        <v>5.1064516129032249</v>
      </c>
      <c r="J1324" s="141">
        <f t="shared" si="103"/>
        <v>1</v>
      </c>
      <c r="K1324" s="81">
        <f t="shared" si="104"/>
        <v>14.893548387096775</v>
      </c>
      <c r="L1324" s="142">
        <v>8</v>
      </c>
      <c r="M1324" s="140"/>
      <c r="N1324" s="141">
        <f t="shared" si="105"/>
        <v>1</v>
      </c>
      <c r="O1324" s="141"/>
      <c r="P1324" s="141"/>
      <c r="Q1324" s="81">
        <f t="shared" si="106"/>
        <v>12</v>
      </c>
    </row>
    <row r="1325" spans="5:17" s="16" customFormat="1" ht="13" hidden="1" x14ac:dyDescent="0.3">
      <c r="E1325" s="138">
        <v>36955</v>
      </c>
      <c r="F1325" s="16">
        <v>64</v>
      </c>
      <c r="G1325" s="16">
        <v>2001</v>
      </c>
      <c r="H1325" s="139">
        <f t="shared" si="102"/>
        <v>0</v>
      </c>
      <c r="I1325" s="140">
        <v>5.2225806451612904</v>
      </c>
      <c r="J1325" s="141">
        <f t="shared" ref="J1325:J1388" si="107">IF(I1325&lt;=$E$117,1,0)</f>
        <v>1</v>
      </c>
      <c r="K1325" s="81">
        <f t="shared" ref="K1325:K1388" si="108">J1325*($E$116-I1325)</f>
        <v>14.77741935483871</v>
      </c>
      <c r="L1325" s="142">
        <v>6.4</v>
      </c>
      <c r="M1325" s="140"/>
      <c r="N1325" s="141">
        <f t="shared" si="105"/>
        <v>1</v>
      </c>
      <c r="O1325" s="141"/>
      <c r="P1325" s="141"/>
      <c r="Q1325" s="81">
        <f t="shared" si="106"/>
        <v>13.6</v>
      </c>
    </row>
    <row r="1326" spans="5:17" s="16" customFormat="1" ht="13" hidden="1" x14ac:dyDescent="0.3">
      <c r="E1326" s="138">
        <v>36956</v>
      </c>
      <c r="F1326" s="16">
        <v>65</v>
      </c>
      <c r="G1326" s="16">
        <v>2001</v>
      </c>
      <c r="H1326" s="139">
        <f t="shared" ref="H1326:H1389" si="109">IF(AND(E1326&gt;=$D$64,E1326&lt;=$D$65),1,0)</f>
        <v>0</v>
      </c>
      <c r="I1326" s="140">
        <v>5.3387096774193541</v>
      </c>
      <c r="J1326" s="141">
        <f t="shared" si="107"/>
        <v>1</v>
      </c>
      <c r="K1326" s="81">
        <f t="shared" si="108"/>
        <v>14.661290322580646</v>
      </c>
      <c r="L1326" s="142">
        <v>6</v>
      </c>
      <c r="M1326" s="140"/>
      <c r="N1326" s="141">
        <f t="shared" si="105"/>
        <v>1</v>
      </c>
      <c r="O1326" s="141"/>
      <c r="P1326" s="141"/>
      <c r="Q1326" s="81">
        <f t="shared" si="106"/>
        <v>14</v>
      </c>
    </row>
    <row r="1327" spans="5:17" s="16" customFormat="1" ht="13" hidden="1" x14ac:dyDescent="0.3">
      <c r="E1327" s="138">
        <v>36957</v>
      </c>
      <c r="F1327" s="16">
        <v>66</v>
      </c>
      <c r="G1327" s="16">
        <v>2001</v>
      </c>
      <c r="H1327" s="139">
        <f t="shared" si="109"/>
        <v>0</v>
      </c>
      <c r="I1327" s="140">
        <v>5.4548387096774196</v>
      </c>
      <c r="J1327" s="141">
        <f t="shared" si="107"/>
        <v>1</v>
      </c>
      <c r="K1327" s="81">
        <f t="shared" si="108"/>
        <v>14.54516129032258</v>
      </c>
      <c r="L1327" s="142">
        <v>8.3000000000000007</v>
      </c>
      <c r="M1327" s="140"/>
      <c r="N1327" s="141">
        <f t="shared" si="105"/>
        <v>1</v>
      </c>
      <c r="O1327" s="141"/>
      <c r="P1327" s="141"/>
      <c r="Q1327" s="81">
        <f t="shared" si="106"/>
        <v>11.7</v>
      </c>
    </row>
    <row r="1328" spans="5:17" s="16" customFormat="1" ht="13" hidden="1" x14ac:dyDescent="0.3">
      <c r="E1328" s="138">
        <v>36958</v>
      </c>
      <c r="F1328" s="16">
        <v>67</v>
      </c>
      <c r="G1328" s="16">
        <v>2001</v>
      </c>
      <c r="H1328" s="139">
        <f t="shared" si="109"/>
        <v>0</v>
      </c>
      <c r="I1328" s="140">
        <v>5.5709677419354833</v>
      </c>
      <c r="J1328" s="141">
        <f t="shared" si="107"/>
        <v>1</v>
      </c>
      <c r="K1328" s="81">
        <f t="shared" si="108"/>
        <v>14.429032258064517</v>
      </c>
      <c r="L1328" s="142">
        <v>8.3000000000000007</v>
      </c>
      <c r="M1328" s="140"/>
      <c r="N1328" s="141">
        <f t="shared" si="105"/>
        <v>1</v>
      </c>
      <c r="O1328" s="141"/>
      <c r="P1328" s="141"/>
      <c r="Q1328" s="81">
        <f t="shared" si="106"/>
        <v>11.7</v>
      </c>
    </row>
    <row r="1329" spans="5:17" s="16" customFormat="1" ht="13" hidden="1" x14ac:dyDescent="0.3">
      <c r="E1329" s="138">
        <v>36959</v>
      </c>
      <c r="F1329" s="16">
        <v>68</v>
      </c>
      <c r="G1329" s="16">
        <v>2001</v>
      </c>
      <c r="H1329" s="139">
        <f t="shared" si="109"/>
        <v>0</v>
      </c>
      <c r="I1329" s="140">
        <v>5.6870967741935488</v>
      </c>
      <c r="J1329" s="141">
        <f t="shared" si="107"/>
        <v>1</v>
      </c>
      <c r="K1329" s="81">
        <f t="shared" si="108"/>
        <v>14.312903225806451</v>
      </c>
      <c r="L1329" s="142">
        <v>8.9</v>
      </c>
      <c r="M1329" s="140"/>
      <c r="N1329" s="141">
        <f t="shared" si="105"/>
        <v>1</v>
      </c>
      <c r="O1329" s="141"/>
      <c r="P1329" s="141"/>
      <c r="Q1329" s="81">
        <f t="shared" si="106"/>
        <v>11.1</v>
      </c>
    </row>
    <row r="1330" spans="5:17" s="16" customFormat="1" ht="13" hidden="1" x14ac:dyDescent="0.3">
      <c r="E1330" s="138">
        <v>36960</v>
      </c>
      <c r="F1330" s="16">
        <v>69</v>
      </c>
      <c r="G1330" s="16">
        <v>2001</v>
      </c>
      <c r="H1330" s="139">
        <f t="shared" si="109"/>
        <v>0</v>
      </c>
      <c r="I1330" s="140">
        <v>5.8032258064516125</v>
      </c>
      <c r="J1330" s="141">
        <f t="shared" si="107"/>
        <v>1</v>
      </c>
      <c r="K1330" s="81">
        <f t="shared" si="108"/>
        <v>14.196774193548388</v>
      </c>
      <c r="L1330" s="142">
        <v>9.5</v>
      </c>
      <c r="M1330" s="140"/>
      <c r="N1330" s="141">
        <f t="shared" si="105"/>
        <v>1</v>
      </c>
      <c r="O1330" s="141"/>
      <c r="P1330" s="141"/>
      <c r="Q1330" s="81">
        <f t="shared" si="106"/>
        <v>10.5</v>
      </c>
    </row>
    <row r="1331" spans="5:17" s="16" customFormat="1" ht="13" hidden="1" x14ac:dyDescent="0.3">
      <c r="E1331" s="138">
        <v>36961</v>
      </c>
      <c r="F1331" s="16">
        <v>70</v>
      </c>
      <c r="G1331" s="16">
        <v>2001</v>
      </c>
      <c r="H1331" s="139">
        <f t="shared" si="109"/>
        <v>0</v>
      </c>
      <c r="I1331" s="140">
        <v>5.9193548387096762</v>
      </c>
      <c r="J1331" s="141">
        <f t="shared" si="107"/>
        <v>1</v>
      </c>
      <c r="K1331" s="81">
        <f t="shared" si="108"/>
        <v>14.080645161290324</v>
      </c>
      <c r="L1331" s="142">
        <v>10.3</v>
      </c>
      <c r="M1331" s="140"/>
      <c r="N1331" s="141">
        <f t="shared" si="105"/>
        <v>1</v>
      </c>
      <c r="O1331" s="141"/>
      <c r="P1331" s="141"/>
      <c r="Q1331" s="81">
        <f t="shared" si="106"/>
        <v>9.6999999999999993</v>
      </c>
    </row>
    <row r="1332" spans="5:17" s="16" customFormat="1" ht="13" hidden="1" x14ac:dyDescent="0.3">
      <c r="E1332" s="138">
        <v>36962</v>
      </c>
      <c r="F1332" s="16">
        <v>71</v>
      </c>
      <c r="G1332" s="16">
        <v>2001</v>
      </c>
      <c r="H1332" s="139">
        <f t="shared" si="109"/>
        <v>0</v>
      </c>
      <c r="I1332" s="140">
        <v>6.0354838709677416</v>
      </c>
      <c r="J1332" s="141">
        <f t="shared" si="107"/>
        <v>1</v>
      </c>
      <c r="K1332" s="81">
        <f t="shared" si="108"/>
        <v>13.964516129032258</v>
      </c>
      <c r="L1332" s="142">
        <v>9.6999999999999993</v>
      </c>
      <c r="M1332" s="140"/>
      <c r="N1332" s="141">
        <f t="shared" si="105"/>
        <v>1</v>
      </c>
      <c r="O1332" s="141"/>
      <c r="P1332" s="141"/>
      <c r="Q1332" s="81">
        <f t="shared" si="106"/>
        <v>10.3</v>
      </c>
    </row>
    <row r="1333" spans="5:17" s="16" customFormat="1" ht="13" hidden="1" x14ac:dyDescent="0.3">
      <c r="E1333" s="138">
        <v>36963</v>
      </c>
      <c r="F1333" s="16">
        <v>72</v>
      </c>
      <c r="G1333" s="16">
        <v>2001</v>
      </c>
      <c r="H1333" s="139">
        <f t="shared" si="109"/>
        <v>0</v>
      </c>
      <c r="I1333" s="140">
        <v>6.1516129032258053</v>
      </c>
      <c r="J1333" s="141">
        <f t="shared" si="107"/>
        <v>1</v>
      </c>
      <c r="K1333" s="81">
        <f t="shared" si="108"/>
        <v>13.848387096774195</v>
      </c>
      <c r="L1333" s="142">
        <v>7.7</v>
      </c>
      <c r="M1333" s="140"/>
      <c r="N1333" s="141">
        <f t="shared" si="105"/>
        <v>1</v>
      </c>
      <c r="O1333" s="141"/>
      <c r="P1333" s="141"/>
      <c r="Q1333" s="81">
        <f t="shared" si="106"/>
        <v>12.3</v>
      </c>
    </row>
    <row r="1334" spans="5:17" s="16" customFormat="1" ht="13" hidden="1" x14ac:dyDescent="0.3">
      <c r="E1334" s="138">
        <v>36964</v>
      </c>
      <c r="F1334" s="16">
        <v>73</v>
      </c>
      <c r="G1334" s="16">
        <v>2001</v>
      </c>
      <c r="H1334" s="139">
        <f t="shared" si="109"/>
        <v>0</v>
      </c>
      <c r="I1334" s="140">
        <v>6.2677419354838708</v>
      </c>
      <c r="J1334" s="141">
        <f t="shared" si="107"/>
        <v>1</v>
      </c>
      <c r="K1334" s="81">
        <f t="shared" si="108"/>
        <v>13.732258064516129</v>
      </c>
      <c r="L1334" s="142">
        <v>7.9</v>
      </c>
      <c r="M1334" s="140"/>
      <c r="N1334" s="141">
        <f t="shared" si="105"/>
        <v>1</v>
      </c>
      <c r="O1334" s="141"/>
      <c r="P1334" s="141"/>
      <c r="Q1334" s="81">
        <f t="shared" si="106"/>
        <v>12.1</v>
      </c>
    </row>
    <row r="1335" spans="5:17" s="16" customFormat="1" ht="13" hidden="1" x14ac:dyDescent="0.3">
      <c r="E1335" s="138">
        <v>36965</v>
      </c>
      <c r="F1335" s="16">
        <v>74</v>
      </c>
      <c r="G1335" s="16">
        <v>2001</v>
      </c>
      <c r="H1335" s="139">
        <f t="shared" si="109"/>
        <v>0</v>
      </c>
      <c r="I1335" s="140">
        <v>6.3838709677419345</v>
      </c>
      <c r="J1335" s="141">
        <f t="shared" si="107"/>
        <v>1</v>
      </c>
      <c r="K1335" s="81">
        <f t="shared" si="108"/>
        <v>13.616129032258065</v>
      </c>
      <c r="L1335" s="142">
        <v>9.9</v>
      </c>
      <c r="M1335" s="140"/>
      <c r="N1335" s="141">
        <f t="shared" si="105"/>
        <v>1</v>
      </c>
      <c r="O1335" s="141"/>
      <c r="P1335" s="141"/>
      <c r="Q1335" s="81">
        <f t="shared" si="106"/>
        <v>10.1</v>
      </c>
    </row>
    <row r="1336" spans="5:17" s="16" customFormat="1" ht="13" hidden="1" x14ac:dyDescent="0.3">
      <c r="E1336" s="138">
        <v>36966</v>
      </c>
      <c r="F1336" s="16">
        <v>75</v>
      </c>
      <c r="G1336" s="16">
        <v>2001</v>
      </c>
      <c r="H1336" s="139">
        <f t="shared" si="109"/>
        <v>0</v>
      </c>
      <c r="I1336" s="140">
        <v>6.5</v>
      </c>
      <c r="J1336" s="141">
        <f t="shared" si="107"/>
        <v>1</v>
      </c>
      <c r="K1336" s="81">
        <f t="shared" si="108"/>
        <v>13.5</v>
      </c>
      <c r="L1336" s="142">
        <v>9.3000000000000007</v>
      </c>
      <c r="M1336" s="140"/>
      <c r="N1336" s="141">
        <f t="shared" si="105"/>
        <v>1</v>
      </c>
      <c r="O1336" s="141"/>
      <c r="P1336" s="141"/>
      <c r="Q1336" s="81">
        <f t="shared" si="106"/>
        <v>10.7</v>
      </c>
    </row>
    <row r="1337" spans="5:17" s="16" customFormat="1" ht="13" hidden="1" x14ac:dyDescent="0.3">
      <c r="E1337" s="138">
        <v>36967</v>
      </c>
      <c r="F1337" s="16">
        <v>76</v>
      </c>
      <c r="G1337" s="16">
        <v>2001</v>
      </c>
      <c r="H1337" s="139">
        <f t="shared" si="109"/>
        <v>0</v>
      </c>
      <c r="I1337" s="140">
        <v>6.5966666666666667</v>
      </c>
      <c r="J1337" s="141">
        <f t="shared" si="107"/>
        <v>1</v>
      </c>
      <c r="K1337" s="81">
        <f t="shared" si="108"/>
        <v>13.403333333333332</v>
      </c>
      <c r="L1337" s="142">
        <v>8.1999999999999993</v>
      </c>
      <c r="M1337" s="140"/>
      <c r="N1337" s="141">
        <f t="shared" si="105"/>
        <v>1</v>
      </c>
      <c r="O1337" s="141"/>
      <c r="P1337" s="141"/>
      <c r="Q1337" s="81">
        <f t="shared" si="106"/>
        <v>11.8</v>
      </c>
    </row>
    <row r="1338" spans="5:17" s="16" customFormat="1" ht="13" hidden="1" x14ac:dyDescent="0.3">
      <c r="E1338" s="138">
        <v>36968</v>
      </c>
      <c r="F1338" s="16">
        <v>77</v>
      </c>
      <c r="G1338" s="16">
        <v>2001</v>
      </c>
      <c r="H1338" s="139">
        <f t="shared" si="109"/>
        <v>0</v>
      </c>
      <c r="I1338" s="140">
        <v>6.6933333333333334</v>
      </c>
      <c r="J1338" s="141">
        <f t="shared" si="107"/>
        <v>1</v>
      </c>
      <c r="K1338" s="81">
        <f t="shared" si="108"/>
        <v>13.306666666666667</v>
      </c>
      <c r="L1338" s="142">
        <v>9</v>
      </c>
      <c r="M1338" s="140"/>
      <c r="N1338" s="141">
        <f t="shared" si="105"/>
        <v>1</v>
      </c>
      <c r="O1338" s="141"/>
      <c r="P1338" s="141"/>
      <c r="Q1338" s="81">
        <f t="shared" si="106"/>
        <v>11</v>
      </c>
    </row>
    <row r="1339" spans="5:17" s="16" customFormat="1" ht="13" hidden="1" x14ac:dyDescent="0.3">
      <c r="E1339" s="138">
        <v>36969</v>
      </c>
      <c r="F1339" s="16">
        <v>78</v>
      </c>
      <c r="G1339" s="16">
        <v>2001</v>
      </c>
      <c r="H1339" s="139">
        <f t="shared" si="109"/>
        <v>0</v>
      </c>
      <c r="I1339" s="140">
        <v>6.79</v>
      </c>
      <c r="J1339" s="141">
        <f t="shared" si="107"/>
        <v>1</v>
      </c>
      <c r="K1339" s="81">
        <f t="shared" si="108"/>
        <v>13.21</v>
      </c>
      <c r="L1339" s="142">
        <v>9</v>
      </c>
      <c r="M1339" s="140"/>
      <c r="N1339" s="141">
        <f t="shared" si="105"/>
        <v>1</v>
      </c>
      <c r="O1339" s="141"/>
      <c r="P1339" s="141"/>
      <c r="Q1339" s="81">
        <f t="shared" si="106"/>
        <v>11</v>
      </c>
    </row>
    <row r="1340" spans="5:17" s="16" customFormat="1" ht="13" hidden="1" x14ac:dyDescent="0.3">
      <c r="E1340" s="138">
        <v>36970</v>
      </c>
      <c r="F1340" s="16">
        <v>79</v>
      </c>
      <c r="G1340" s="16">
        <v>2001</v>
      </c>
      <c r="H1340" s="139">
        <f t="shared" si="109"/>
        <v>0</v>
      </c>
      <c r="I1340" s="140">
        <v>6.8866666666666667</v>
      </c>
      <c r="J1340" s="141">
        <f t="shared" si="107"/>
        <v>1</v>
      </c>
      <c r="K1340" s="81">
        <f t="shared" si="108"/>
        <v>13.113333333333333</v>
      </c>
      <c r="L1340" s="142">
        <v>9.1999999999999993</v>
      </c>
      <c r="M1340" s="140"/>
      <c r="N1340" s="141">
        <f t="shared" si="105"/>
        <v>1</v>
      </c>
      <c r="O1340" s="141"/>
      <c r="P1340" s="141"/>
      <c r="Q1340" s="81">
        <f t="shared" si="106"/>
        <v>10.8</v>
      </c>
    </row>
    <row r="1341" spans="5:17" s="16" customFormat="1" ht="13" hidden="1" x14ac:dyDescent="0.3">
      <c r="E1341" s="138">
        <v>36971</v>
      </c>
      <c r="F1341" s="16">
        <v>80</v>
      </c>
      <c r="G1341" s="16">
        <v>2001</v>
      </c>
      <c r="H1341" s="139">
        <f t="shared" si="109"/>
        <v>0</v>
      </c>
      <c r="I1341" s="140">
        <v>6.9833333333333334</v>
      </c>
      <c r="J1341" s="141">
        <f t="shared" si="107"/>
        <v>1</v>
      </c>
      <c r="K1341" s="81">
        <f t="shared" si="108"/>
        <v>13.016666666666666</v>
      </c>
      <c r="L1341" s="142">
        <v>11.4</v>
      </c>
      <c r="M1341" s="140"/>
      <c r="N1341" s="141">
        <f t="shared" si="105"/>
        <v>1</v>
      </c>
      <c r="O1341" s="141"/>
      <c r="P1341" s="141"/>
      <c r="Q1341" s="81">
        <f t="shared" si="106"/>
        <v>8.6</v>
      </c>
    </row>
    <row r="1342" spans="5:17" s="16" customFormat="1" ht="13" hidden="1" x14ac:dyDescent="0.3">
      <c r="E1342" s="138">
        <v>36972</v>
      </c>
      <c r="F1342" s="16">
        <v>81</v>
      </c>
      <c r="G1342" s="16">
        <v>2001</v>
      </c>
      <c r="H1342" s="139">
        <f t="shared" si="109"/>
        <v>0</v>
      </c>
      <c r="I1342" s="140">
        <v>7.08</v>
      </c>
      <c r="J1342" s="141">
        <f t="shared" si="107"/>
        <v>1</v>
      </c>
      <c r="K1342" s="81">
        <f t="shared" si="108"/>
        <v>12.92</v>
      </c>
      <c r="L1342" s="142">
        <v>13.7</v>
      </c>
      <c r="M1342" s="140"/>
      <c r="N1342" s="141">
        <f t="shared" si="105"/>
        <v>1</v>
      </c>
      <c r="O1342" s="141"/>
      <c r="P1342" s="141"/>
      <c r="Q1342" s="81">
        <f t="shared" si="106"/>
        <v>6.3000000000000007</v>
      </c>
    </row>
    <row r="1343" spans="5:17" s="16" customFormat="1" ht="13" hidden="1" x14ac:dyDescent="0.3">
      <c r="E1343" s="138">
        <v>36973</v>
      </c>
      <c r="F1343" s="16">
        <v>82</v>
      </c>
      <c r="G1343" s="16">
        <v>2001</v>
      </c>
      <c r="H1343" s="139">
        <f t="shared" si="109"/>
        <v>0</v>
      </c>
      <c r="I1343" s="140">
        <v>7.1766666666666667</v>
      </c>
      <c r="J1343" s="141">
        <f t="shared" si="107"/>
        <v>1</v>
      </c>
      <c r="K1343" s="81">
        <f t="shared" si="108"/>
        <v>12.823333333333334</v>
      </c>
      <c r="L1343" s="142">
        <v>16.399999999999999</v>
      </c>
      <c r="M1343" s="140"/>
      <c r="N1343" s="141">
        <f t="shared" si="105"/>
        <v>0</v>
      </c>
      <c r="O1343" s="141"/>
      <c r="P1343" s="141"/>
      <c r="Q1343" s="81">
        <f t="shared" si="106"/>
        <v>0</v>
      </c>
    </row>
    <row r="1344" spans="5:17" s="16" customFormat="1" ht="13" hidden="1" x14ac:dyDescent="0.3">
      <c r="E1344" s="138">
        <v>36974</v>
      </c>
      <c r="F1344" s="16">
        <v>83</v>
      </c>
      <c r="G1344" s="16">
        <v>2001</v>
      </c>
      <c r="H1344" s="139">
        <f t="shared" si="109"/>
        <v>0</v>
      </c>
      <c r="I1344" s="140">
        <v>7.2733333333333325</v>
      </c>
      <c r="J1344" s="141">
        <f t="shared" si="107"/>
        <v>1</v>
      </c>
      <c r="K1344" s="81">
        <f t="shared" si="108"/>
        <v>12.726666666666667</v>
      </c>
      <c r="L1344" s="142">
        <v>14.6</v>
      </c>
      <c r="M1344" s="140"/>
      <c r="N1344" s="141">
        <f t="shared" si="105"/>
        <v>1</v>
      </c>
      <c r="O1344" s="141"/>
      <c r="P1344" s="141"/>
      <c r="Q1344" s="81">
        <f t="shared" si="106"/>
        <v>5.4</v>
      </c>
    </row>
    <row r="1345" spans="5:17" s="16" customFormat="1" ht="13" hidden="1" x14ac:dyDescent="0.3">
      <c r="E1345" s="138">
        <v>36975</v>
      </c>
      <c r="F1345" s="16">
        <v>84</v>
      </c>
      <c r="G1345" s="16">
        <v>2001</v>
      </c>
      <c r="H1345" s="139">
        <f t="shared" si="109"/>
        <v>0</v>
      </c>
      <c r="I1345" s="140">
        <v>7.37</v>
      </c>
      <c r="J1345" s="141">
        <f t="shared" si="107"/>
        <v>1</v>
      </c>
      <c r="K1345" s="81">
        <f t="shared" si="108"/>
        <v>12.629999999999999</v>
      </c>
      <c r="L1345" s="142">
        <v>11.7</v>
      </c>
      <c r="M1345" s="140"/>
      <c r="N1345" s="141">
        <f t="shared" si="105"/>
        <v>1</v>
      </c>
      <c r="O1345" s="141"/>
      <c r="P1345" s="141"/>
      <c r="Q1345" s="81">
        <f t="shared" si="106"/>
        <v>8.3000000000000007</v>
      </c>
    </row>
    <row r="1346" spans="5:17" s="16" customFormat="1" ht="13" hidden="1" x14ac:dyDescent="0.3">
      <c r="E1346" s="138">
        <v>36976</v>
      </c>
      <c r="F1346" s="16">
        <v>85</v>
      </c>
      <c r="G1346" s="16">
        <v>2001</v>
      </c>
      <c r="H1346" s="139">
        <f t="shared" si="109"/>
        <v>0</v>
      </c>
      <c r="I1346" s="140">
        <v>7.4666666666666677</v>
      </c>
      <c r="J1346" s="141">
        <f t="shared" si="107"/>
        <v>1</v>
      </c>
      <c r="K1346" s="81">
        <f t="shared" si="108"/>
        <v>12.533333333333331</v>
      </c>
      <c r="L1346" s="142">
        <v>9</v>
      </c>
      <c r="M1346" s="140"/>
      <c r="N1346" s="141">
        <f t="shared" si="105"/>
        <v>1</v>
      </c>
      <c r="O1346" s="141"/>
      <c r="P1346" s="141"/>
      <c r="Q1346" s="81">
        <f t="shared" si="106"/>
        <v>11</v>
      </c>
    </row>
    <row r="1347" spans="5:17" s="16" customFormat="1" ht="13" hidden="1" x14ac:dyDescent="0.3">
      <c r="E1347" s="138">
        <v>36977</v>
      </c>
      <c r="F1347" s="16">
        <v>86</v>
      </c>
      <c r="G1347" s="16">
        <v>2001</v>
      </c>
      <c r="H1347" s="139">
        <f t="shared" si="109"/>
        <v>0</v>
      </c>
      <c r="I1347" s="140">
        <v>7.5633333333333335</v>
      </c>
      <c r="J1347" s="141">
        <f t="shared" si="107"/>
        <v>1</v>
      </c>
      <c r="K1347" s="81">
        <f t="shared" si="108"/>
        <v>12.436666666666667</v>
      </c>
      <c r="L1347" s="142">
        <v>9.6</v>
      </c>
      <c r="M1347" s="140"/>
      <c r="N1347" s="141">
        <f t="shared" si="105"/>
        <v>1</v>
      </c>
      <c r="O1347" s="141"/>
      <c r="P1347" s="141"/>
      <c r="Q1347" s="81">
        <f t="shared" si="106"/>
        <v>10.4</v>
      </c>
    </row>
    <row r="1348" spans="5:17" s="16" customFormat="1" ht="13" hidden="1" x14ac:dyDescent="0.3">
      <c r="E1348" s="138">
        <v>36978</v>
      </c>
      <c r="F1348" s="16">
        <v>87</v>
      </c>
      <c r="G1348" s="16">
        <v>2001</v>
      </c>
      <c r="H1348" s="139">
        <f t="shared" si="109"/>
        <v>0</v>
      </c>
      <c r="I1348" s="140">
        <v>7.66</v>
      </c>
      <c r="J1348" s="141">
        <f t="shared" si="107"/>
        <v>1</v>
      </c>
      <c r="K1348" s="81">
        <f t="shared" si="108"/>
        <v>12.34</v>
      </c>
      <c r="L1348" s="142">
        <v>10.199999999999999</v>
      </c>
      <c r="M1348" s="140"/>
      <c r="N1348" s="141">
        <f t="shared" si="105"/>
        <v>1</v>
      </c>
      <c r="O1348" s="141"/>
      <c r="P1348" s="141"/>
      <c r="Q1348" s="81">
        <f t="shared" si="106"/>
        <v>9.8000000000000007</v>
      </c>
    </row>
    <row r="1349" spans="5:17" s="16" customFormat="1" ht="13" hidden="1" x14ac:dyDescent="0.3">
      <c r="E1349" s="138">
        <v>36979</v>
      </c>
      <c r="F1349" s="16">
        <v>88</v>
      </c>
      <c r="G1349" s="16">
        <v>2001</v>
      </c>
      <c r="H1349" s="139">
        <f t="shared" si="109"/>
        <v>0</v>
      </c>
      <c r="I1349" s="140">
        <v>7.7566666666666668</v>
      </c>
      <c r="J1349" s="141">
        <f t="shared" si="107"/>
        <v>1</v>
      </c>
      <c r="K1349" s="81">
        <f t="shared" si="108"/>
        <v>12.243333333333332</v>
      </c>
      <c r="L1349" s="142">
        <v>7</v>
      </c>
      <c r="M1349" s="140"/>
      <c r="N1349" s="141">
        <f t="shared" si="105"/>
        <v>1</v>
      </c>
      <c r="O1349" s="141"/>
      <c r="P1349" s="141"/>
      <c r="Q1349" s="81">
        <f t="shared" si="106"/>
        <v>13</v>
      </c>
    </row>
    <row r="1350" spans="5:17" s="16" customFormat="1" ht="13" hidden="1" x14ac:dyDescent="0.3">
      <c r="E1350" s="138">
        <v>36980</v>
      </c>
      <c r="F1350" s="16">
        <v>89</v>
      </c>
      <c r="G1350" s="16">
        <v>2001</v>
      </c>
      <c r="H1350" s="139">
        <f t="shared" si="109"/>
        <v>0</v>
      </c>
      <c r="I1350" s="140">
        <v>7.8533333333333344</v>
      </c>
      <c r="J1350" s="141">
        <f t="shared" si="107"/>
        <v>1</v>
      </c>
      <c r="K1350" s="81">
        <f t="shared" si="108"/>
        <v>12.146666666666665</v>
      </c>
      <c r="L1350" s="142">
        <v>6.6</v>
      </c>
      <c r="M1350" s="140"/>
      <c r="N1350" s="141">
        <f t="shared" si="105"/>
        <v>1</v>
      </c>
      <c r="O1350" s="141"/>
      <c r="P1350" s="141"/>
      <c r="Q1350" s="81">
        <f t="shared" si="106"/>
        <v>13.4</v>
      </c>
    </row>
    <row r="1351" spans="5:17" s="16" customFormat="1" ht="13" hidden="1" x14ac:dyDescent="0.3">
      <c r="E1351" s="138">
        <v>36981</v>
      </c>
      <c r="F1351" s="16">
        <v>90</v>
      </c>
      <c r="G1351" s="16">
        <v>2001</v>
      </c>
      <c r="H1351" s="139">
        <f t="shared" si="109"/>
        <v>0</v>
      </c>
      <c r="I1351" s="140">
        <v>7.95</v>
      </c>
      <c r="J1351" s="141">
        <f t="shared" si="107"/>
        <v>1</v>
      </c>
      <c r="K1351" s="81">
        <f t="shared" si="108"/>
        <v>12.05</v>
      </c>
      <c r="L1351" s="142">
        <v>7.2</v>
      </c>
      <c r="M1351" s="140"/>
      <c r="N1351" s="141">
        <f t="shared" si="105"/>
        <v>1</v>
      </c>
      <c r="O1351" s="141"/>
      <c r="P1351" s="141"/>
      <c r="Q1351" s="81">
        <f t="shared" si="106"/>
        <v>12.8</v>
      </c>
    </row>
    <row r="1352" spans="5:17" s="16" customFormat="1" ht="13" hidden="1" x14ac:dyDescent="0.3">
      <c r="E1352" s="138">
        <v>36982</v>
      </c>
      <c r="F1352" s="16">
        <v>91</v>
      </c>
      <c r="G1352" s="16">
        <v>2001</v>
      </c>
      <c r="H1352" s="139">
        <f t="shared" si="109"/>
        <v>0</v>
      </c>
      <c r="I1352" s="140">
        <v>8.0466666666666669</v>
      </c>
      <c r="J1352" s="141">
        <f t="shared" si="107"/>
        <v>1</v>
      </c>
      <c r="K1352" s="81">
        <f t="shared" si="108"/>
        <v>11.953333333333333</v>
      </c>
      <c r="L1352" s="142">
        <v>9.3000000000000007</v>
      </c>
      <c r="M1352" s="140"/>
      <c r="N1352" s="141">
        <f t="shared" si="105"/>
        <v>1</v>
      </c>
      <c r="O1352" s="141"/>
      <c r="P1352" s="141"/>
      <c r="Q1352" s="81">
        <f t="shared" si="106"/>
        <v>10.7</v>
      </c>
    </row>
    <row r="1353" spans="5:17" s="16" customFormat="1" ht="13" hidden="1" x14ac:dyDescent="0.3">
      <c r="E1353" s="138">
        <v>36983</v>
      </c>
      <c r="F1353" s="16">
        <v>92</v>
      </c>
      <c r="G1353" s="16">
        <v>2001</v>
      </c>
      <c r="H1353" s="139">
        <f t="shared" si="109"/>
        <v>0</v>
      </c>
      <c r="I1353" s="140">
        <v>8.1433333333333344</v>
      </c>
      <c r="J1353" s="141">
        <f t="shared" si="107"/>
        <v>1</v>
      </c>
      <c r="K1353" s="81">
        <f t="shared" si="108"/>
        <v>11.856666666666666</v>
      </c>
      <c r="L1353" s="142">
        <v>12.7</v>
      </c>
      <c r="M1353" s="140"/>
      <c r="N1353" s="141">
        <f t="shared" si="105"/>
        <v>1</v>
      </c>
      <c r="O1353" s="141"/>
      <c r="P1353" s="141"/>
      <c r="Q1353" s="81">
        <f t="shared" si="106"/>
        <v>7.3000000000000007</v>
      </c>
    </row>
    <row r="1354" spans="5:17" s="16" customFormat="1" ht="13" hidden="1" x14ac:dyDescent="0.3">
      <c r="E1354" s="138">
        <v>36984</v>
      </c>
      <c r="F1354" s="16">
        <v>93</v>
      </c>
      <c r="G1354" s="16">
        <v>2001</v>
      </c>
      <c r="H1354" s="139">
        <f t="shared" si="109"/>
        <v>0</v>
      </c>
      <c r="I1354" s="140">
        <v>8.24</v>
      </c>
      <c r="J1354" s="141">
        <f t="shared" si="107"/>
        <v>1</v>
      </c>
      <c r="K1354" s="81">
        <f t="shared" si="108"/>
        <v>11.76</v>
      </c>
      <c r="L1354" s="142">
        <v>11.9</v>
      </c>
      <c r="M1354" s="140"/>
      <c r="N1354" s="141">
        <f t="shared" si="105"/>
        <v>1</v>
      </c>
      <c r="O1354" s="141"/>
      <c r="P1354" s="141"/>
      <c r="Q1354" s="81">
        <f t="shared" si="106"/>
        <v>8.1</v>
      </c>
    </row>
    <row r="1355" spans="5:17" s="16" customFormat="1" ht="13" hidden="1" x14ac:dyDescent="0.3">
      <c r="E1355" s="138">
        <v>36985</v>
      </c>
      <c r="F1355" s="16">
        <v>94</v>
      </c>
      <c r="G1355" s="16">
        <v>2001</v>
      </c>
      <c r="H1355" s="139">
        <f t="shared" si="109"/>
        <v>0</v>
      </c>
      <c r="I1355" s="140">
        <v>8.336666666666666</v>
      </c>
      <c r="J1355" s="141">
        <f t="shared" si="107"/>
        <v>1</v>
      </c>
      <c r="K1355" s="81">
        <f t="shared" si="108"/>
        <v>11.663333333333334</v>
      </c>
      <c r="L1355" s="142">
        <v>9.4</v>
      </c>
      <c r="M1355" s="140"/>
      <c r="N1355" s="141">
        <f t="shared" si="105"/>
        <v>1</v>
      </c>
      <c r="O1355" s="141"/>
      <c r="P1355" s="141"/>
      <c r="Q1355" s="81">
        <f t="shared" si="106"/>
        <v>10.6</v>
      </c>
    </row>
    <row r="1356" spans="5:17" s="16" customFormat="1" ht="13" hidden="1" x14ac:dyDescent="0.3">
      <c r="E1356" s="138">
        <v>36986</v>
      </c>
      <c r="F1356" s="16">
        <v>95</v>
      </c>
      <c r="G1356" s="16">
        <v>2001</v>
      </c>
      <c r="H1356" s="139">
        <f t="shared" si="109"/>
        <v>0</v>
      </c>
      <c r="I1356" s="140">
        <v>8.4333333333333336</v>
      </c>
      <c r="J1356" s="141">
        <f t="shared" si="107"/>
        <v>1</v>
      </c>
      <c r="K1356" s="81">
        <f t="shared" si="108"/>
        <v>11.566666666666666</v>
      </c>
      <c r="L1356" s="142">
        <v>8.5</v>
      </c>
      <c r="M1356" s="140"/>
      <c r="N1356" s="141">
        <f t="shared" si="105"/>
        <v>1</v>
      </c>
      <c r="O1356" s="141"/>
      <c r="P1356" s="141"/>
      <c r="Q1356" s="81">
        <f t="shared" si="106"/>
        <v>11.5</v>
      </c>
    </row>
    <row r="1357" spans="5:17" s="16" customFormat="1" ht="13" hidden="1" x14ac:dyDescent="0.3">
      <c r="E1357" s="138">
        <v>36987</v>
      </c>
      <c r="F1357" s="16">
        <v>96</v>
      </c>
      <c r="G1357" s="16">
        <v>2001</v>
      </c>
      <c r="H1357" s="139">
        <f t="shared" si="109"/>
        <v>0</v>
      </c>
      <c r="I1357" s="140">
        <v>8.5299999999999994</v>
      </c>
      <c r="J1357" s="141">
        <f t="shared" si="107"/>
        <v>1</v>
      </c>
      <c r="K1357" s="81">
        <f t="shared" si="108"/>
        <v>11.47</v>
      </c>
      <c r="L1357" s="142">
        <v>10.5</v>
      </c>
      <c r="M1357" s="140"/>
      <c r="N1357" s="141">
        <f t="shared" si="105"/>
        <v>1</v>
      </c>
      <c r="O1357" s="141"/>
      <c r="P1357" s="141"/>
      <c r="Q1357" s="81">
        <f t="shared" si="106"/>
        <v>9.5</v>
      </c>
    </row>
    <row r="1358" spans="5:17" s="16" customFormat="1" ht="13" hidden="1" x14ac:dyDescent="0.3">
      <c r="E1358" s="138">
        <v>36988</v>
      </c>
      <c r="F1358" s="16">
        <v>97</v>
      </c>
      <c r="G1358" s="16">
        <v>2001</v>
      </c>
      <c r="H1358" s="139">
        <f t="shared" si="109"/>
        <v>0</v>
      </c>
      <c r="I1358" s="140">
        <v>8.6266666666666687</v>
      </c>
      <c r="J1358" s="141">
        <f t="shared" si="107"/>
        <v>1</v>
      </c>
      <c r="K1358" s="81">
        <f t="shared" si="108"/>
        <v>11.373333333333331</v>
      </c>
      <c r="L1358" s="142">
        <v>8.5</v>
      </c>
      <c r="M1358" s="140"/>
      <c r="N1358" s="141">
        <f t="shared" si="105"/>
        <v>1</v>
      </c>
      <c r="O1358" s="141"/>
      <c r="P1358" s="141"/>
      <c r="Q1358" s="81">
        <f t="shared" si="106"/>
        <v>11.5</v>
      </c>
    </row>
    <row r="1359" spans="5:17" s="16" customFormat="1" ht="13" hidden="1" x14ac:dyDescent="0.3">
      <c r="E1359" s="138">
        <v>36989</v>
      </c>
      <c r="F1359" s="16">
        <v>98</v>
      </c>
      <c r="G1359" s="16">
        <v>2001</v>
      </c>
      <c r="H1359" s="139">
        <f t="shared" si="109"/>
        <v>0</v>
      </c>
      <c r="I1359" s="140">
        <v>8.7233333333333327</v>
      </c>
      <c r="J1359" s="141">
        <f t="shared" si="107"/>
        <v>1</v>
      </c>
      <c r="K1359" s="81">
        <f t="shared" si="108"/>
        <v>11.276666666666667</v>
      </c>
      <c r="L1359" s="142">
        <v>7.2</v>
      </c>
      <c r="M1359" s="140"/>
      <c r="N1359" s="141">
        <f t="shared" si="105"/>
        <v>1</v>
      </c>
      <c r="O1359" s="141"/>
      <c r="P1359" s="141"/>
      <c r="Q1359" s="81">
        <f t="shared" si="106"/>
        <v>12.8</v>
      </c>
    </row>
    <row r="1360" spans="5:17" s="16" customFormat="1" ht="13" hidden="1" x14ac:dyDescent="0.3">
      <c r="E1360" s="138">
        <v>36990</v>
      </c>
      <c r="F1360" s="16">
        <v>99</v>
      </c>
      <c r="G1360" s="16">
        <v>2001</v>
      </c>
      <c r="H1360" s="139">
        <f t="shared" si="109"/>
        <v>0</v>
      </c>
      <c r="I1360" s="140">
        <v>8.82</v>
      </c>
      <c r="J1360" s="141">
        <f t="shared" si="107"/>
        <v>1</v>
      </c>
      <c r="K1360" s="81">
        <f t="shared" si="108"/>
        <v>11.18</v>
      </c>
      <c r="L1360" s="142">
        <v>7.7</v>
      </c>
      <c r="M1360" s="140"/>
      <c r="N1360" s="141">
        <f t="shared" si="105"/>
        <v>1</v>
      </c>
      <c r="O1360" s="141"/>
      <c r="P1360" s="141"/>
      <c r="Q1360" s="81">
        <f t="shared" si="106"/>
        <v>12.3</v>
      </c>
    </row>
    <row r="1361" spans="5:17" s="16" customFormat="1" ht="13" hidden="1" x14ac:dyDescent="0.3">
      <c r="E1361" s="138">
        <v>36991</v>
      </c>
      <c r="F1361" s="16">
        <v>100</v>
      </c>
      <c r="G1361" s="16">
        <v>2001</v>
      </c>
      <c r="H1361" s="139">
        <f t="shared" si="109"/>
        <v>0</v>
      </c>
      <c r="I1361" s="140">
        <v>8.9166666666666679</v>
      </c>
      <c r="J1361" s="141">
        <f t="shared" si="107"/>
        <v>1</v>
      </c>
      <c r="K1361" s="81">
        <f t="shared" si="108"/>
        <v>11.083333333333332</v>
      </c>
      <c r="L1361" s="142">
        <v>8.4</v>
      </c>
      <c r="M1361" s="140"/>
      <c r="N1361" s="141">
        <f t="shared" si="105"/>
        <v>1</v>
      </c>
      <c r="O1361" s="141"/>
      <c r="P1361" s="141"/>
      <c r="Q1361" s="81">
        <f t="shared" si="106"/>
        <v>11.6</v>
      </c>
    </row>
    <row r="1362" spans="5:17" s="16" customFormat="1" ht="13" hidden="1" x14ac:dyDescent="0.3">
      <c r="E1362" s="138">
        <v>36992</v>
      </c>
      <c r="F1362" s="16">
        <v>101</v>
      </c>
      <c r="G1362" s="16">
        <v>2001</v>
      </c>
      <c r="H1362" s="139">
        <f t="shared" si="109"/>
        <v>0</v>
      </c>
      <c r="I1362" s="140">
        <v>9.0133333333333354</v>
      </c>
      <c r="J1362" s="141">
        <f t="shared" si="107"/>
        <v>1</v>
      </c>
      <c r="K1362" s="81">
        <f t="shared" si="108"/>
        <v>10.986666666666665</v>
      </c>
      <c r="L1362" s="142">
        <v>7.7</v>
      </c>
      <c r="M1362" s="140"/>
      <c r="N1362" s="141">
        <f t="shared" si="105"/>
        <v>1</v>
      </c>
      <c r="O1362" s="141"/>
      <c r="P1362" s="141"/>
      <c r="Q1362" s="81">
        <f t="shared" si="106"/>
        <v>12.3</v>
      </c>
    </row>
    <row r="1363" spans="5:17" s="16" customFormat="1" ht="13" hidden="1" x14ac:dyDescent="0.3">
      <c r="E1363" s="138">
        <v>36993</v>
      </c>
      <c r="F1363" s="16">
        <v>102</v>
      </c>
      <c r="G1363" s="16">
        <v>2001</v>
      </c>
      <c r="H1363" s="139">
        <f t="shared" si="109"/>
        <v>0</v>
      </c>
      <c r="I1363" s="140">
        <v>9.11</v>
      </c>
      <c r="J1363" s="141">
        <f t="shared" si="107"/>
        <v>1</v>
      </c>
      <c r="K1363" s="81">
        <f t="shared" si="108"/>
        <v>10.89</v>
      </c>
      <c r="L1363" s="142">
        <v>9.1</v>
      </c>
      <c r="M1363" s="140"/>
      <c r="N1363" s="141">
        <f t="shared" si="105"/>
        <v>1</v>
      </c>
      <c r="O1363" s="141"/>
      <c r="P1363" s="141"/>
      <c r="Q1363" s="81">
        <f t="shared" si="106"/>
        <v>10.9</v>
      </c>
    </row>
    <row r="1364" spans="5:17" s="16" customFormat="1" ht="13" hidden="1" x14ac:dyDescent="0.3">
      <c r="E1364" s="138">
        <v>36994</v>
      </c>
      <c r="F1364" s="16">
        <v>103</v>
      </c>
      <c r="G1364" s="16">
        <v>2001</v>
      </c>
      <c r="H1364" s="139">
        <f t="shared" si="109"/>
        <v>0</v>
      </c>
      <c r="I1364" s="140">
        <v>9.206666666666667</v>
      </c>
      <c r="J1364" s="141">
        <f t="shared" si="107"/>
        <v>1</v>
      </c>
      <c r="K1364" s="81">
        <f t="shared" si="108"/>
        <v>10.793333333333333</v>
      </c>
      <c r="L1364" s="142">
        <v>7.3</v>
      </c>
      <c r="M1364" s="140"/>
      <c r="N1364" s="141">
        <f t="shared" si="105"/>
        <v>1</v>
      </c>
      <c r="O1364" s="141"/>
      <c r="P1364" s="141"/>
      <c r="Q1364" s="81">
        <f t="shared" si="106"/>
        <v>12.7</v>
      </c>
    </row>
    <row r="1365" spans="5:17" s="16" customFormat="1" ht="13" hidden="1" x14ac:dyDescent="0.3">
      <c r="E1365" s="138">
        <v>36995</v>
      </c>
      <c r="F1365" s="16">
        <v>104</v>
      </c>
      <c r="G1365" s="16">
        <v>2001</v>
      </c>
      <c r="H1365" s="139">
        <f t="shared" si="109"/>
        <v>0</v>
      </c>
      <c r="I1365" s="140">
        <v>9.3033333333333346</v>
      </c>
      <c r="J1365" s="141">
        <f t="shared" si="107"/>
        <v>1</v>
      </c>
      <c r="K1365" s="81">
        <f t="shared" si="108"/>
        <v>10.696666666666665</v>
      </c>
      <c r="L1365" s="142">
        <v>4.9000000000000004</v>
      </c>
      <c r="M1365" s="140"/>
      <c r="N1365" s="141">
        <f t="shared" si="105"/>
        <v>1</v>
      </c>
      <c r="O1365" s="141"/>
      <c r="P1365" s="141"/>
      <c r="Q1365" s="81">
        <f t="shared" si="106"/>
        <v>15.1</v>
      </c>
    </row>
    <row r="1366" spans="5:17" s="16" customFormat="1" ht="13" hidden="1" x14ac:dyDescent="0.3">
      <c r="E1366" s="138">
        <v>36996</v>
      </c>
      <c r="F1366" s="16">
        <v>105</v>
      </c>
      <c r="G1366" s="16">
        <v>2001</v>
      </c>
      <c r="H1366" s="139">
        <f t="shared" si="109"/>
        <v>0</v>
      </c>
      <c r="I1366" s="140">
        <v>9.4</v>
      </c>
      <c r="J1366" s="141">
        <f t="shared" si="107"/>
        <v>1</v>
      </c>
      <c r="K1366" s="81">
        <f t="shared" si="108"/>
        <v>10.6</v>
      </c>
      <c r="L1366" s="142">
        <v>4.9000000000000004</v>
      </c>
      <c r="M1366" s="140"/>
      <c r="N1366" s="141">
        <f t="shared" si="105"/>
        <v>1</v>
      </c>
      <c r="O1366" s="141"/>
      <c r="P1366" s="141"/>
      <c r="Q1366" s="81">
        <f t="shared" si="106"/>
        <v>15.1</v>
      </c>
    </row>
    <row r="1367" spans="5:17" s="16" customFormat="1" ht="13" hidden="1" x14ac:dyDescent="0.3">
      <c r="E1367" s="138">
        <v>36997</v>
      </c>
      <c r="F1367" s="16">
        <v>106</v>
      </c>
      <c r="G1367" s="16">
        <v>2001</v>
      </c>
      <c r="H1367" s="139">
        <f t="shared" si="109"/>
        <v>0</v>
      </c>
      <c r="I1367" s="140">
        <v>9.561290322580648</v>
      </c>
      <c r="J1367" s="141">
        <f t="shared" si="107"/>
        <v>1</v>
      </c>
      <c r="K1367" s="81">
        <f t="shared" si="108"/>
        <v>10.438709677419352</v>
      </c>
      <c r="L1367" s="142">
        <v>6.5</v>
      </c>
      <c r="M1367" s="140"/>
      <c r="N1367" s="141">
        <f t="shared" si="105"/>
        <v>1</v>
      </c>
      <c r="O1367" s="141"/>
      <c r="P1367" s="141"/>
      <c r="Q1367" s="81">
        <f t="shared" si="106"/>
        <v>13.5</v>
      </c>
    </row>
    <row r="1368" spans="5:17" s="16" customFormat="1" ht="13" hidden="1" x14ac:dyDescent="0.3">
      <c r="E1368" s="138">
        <v>36998</v>
      </c>
      <c r="F1368" s="16">
        <v>107</v>
      </c>
      <c r="G1368" s="16">
        <v>2001</v>
      </c>
      <c r="H1368" s="139">
        <f t="shared" si="109"/>
        <v>0</v>
      </c>
      <c r="I1368" s="140">
        <v>9.7225806451612922</v>
      </c>
      <c r="J1368" s="141">
        <f t="shared" si="107"/>
        <v>1</v>
      </c>
      <c r="K1368" s="81">
        <f t="shared" si="108"/>
        <v>10.277419354838708</v>
      </c>
      <c r="L1368" s="142">
        <v>6.8</v>
      </c>
      <c r="M1368" s="140"/>
      <c r="N1368" s="141">
        <f t="shared" si="105"/>
        <v>1</v>
      </c>
      <c r="O1368" s="141"/>
      <c r="P1368" s="141"/>
      <c r="Q1368" s="81">
        <f t="shared" si="106"/>
        <v>13.2</v>
      </c>
    </row>
    <row r="1369" spans="5:17" s="16" customFormat="1" ht="13" hidden="1" x14ac:dyDescent="0.3">
      <c r="E1369" s="138">
        <v>36999</v>
      </c>
      <c r="F1369" s="16">
        <v>108</v>
      </c>
      <c r="G1369" s="16">
        <v>2001</v>
      </c>
      <c r="H1369" s="139">
        <f t="shared" si="109"/>
        <v>0</v>
      </c>
      <c r="I1369" s="140">
        <v>9.8838709677419363</v>
      </c>
      <c r="J1369" s="141">
        <f t="shared" si="107"/>
        <v>1</v>
      </c>
      <c r="K1369" s="81">
        <f t="shared" si="108"/>
        <v>10.116129032258064</v>
      </c>
      <c r="L1369" s="142">
        <v>7</v>
      </c>
      <c r="M1369" s="140"/>
      <c r="N1369" s="141">
        <f t="shared" si="105"/>
        <v>1</v>
      </c>
      <c r="O1369" s="141"/>
      <c r="P1369" s="141"/>
      <c r="Q1369" s="81">
        <f t="shared" si="106"/>
        <v>13</v>
      </c>
    </row>
    <row r="1370" spans="5:17" s="16" customFormat="1" ht="13" hidden="1" x14ac:dyDescent="0.3">
      <c r="E1370" s="138">
        <v>37000</v>
      </c>
      <c r="F1370" s="16">
        <v>109</v>
      </c>
      <c r="G1370" s="16">
        <v>2001</v>
      </c>
      <c r="H1370" s="139">
        <f t="shared" si="109"/>
        <v>0</v>
      </c>
      <c r="I1370" s="140">
        <v>10.045161290322584</v>
      </c>
      <c r="J1370" s="141">
        <f t="shared" si="107"/>
        <v>1</v>
      </c>
      <c r="K1370" s="81">
        <f t="shared" si="108"/>
        <v>9.954838709677416</v>
      </c>
      <c r="L1370" s="142">
        <v>5.3</v>
      </c>
      <c r="M1370" s="140"/>
      <c r="N1370" s="141">
        <f t="shared" si="105"/>
        <v>1</v>
      </c>
      <c r="O1370" s="141"/>
      <c r="P1370" s="141"/>
      <c r="Q1370" s="81">
        <f t="shared" si="106"/>
        <v>14.7</v>
      </c>
    </row>
    <row r="1371" spans="5:17" s="16" customFormat="1" ht="13" hidden="1" x14ac:dyDescent="0.3">
      <c r="E1371" s="138">
        <v>37001</v>
      </c>
      <c r="F1371" s="16">
        <v>110</v>
      </c>
      <c r="G1371" s="16">
        <v>2001</v>
      </c>
      <c r="H1371" s="139">
        <f t="shared" si="109"/>
        <v>0</v>
      </c>
      <c r="I1371" s="140">
        <v>10.206451612903228</v>
      </c>
      <c r="J1371" s="141">
        <f t="shared" si="107"/>
        <v>1</v>
      </c>
      <c r="K1371" s="81">
        <f t="shared" si="108"/>
        <v>9.7935483870967719</v>
      </c>
      <c r="L1371" s="142">
        <v>4.2</v>
      </c>
      <c r="M1371" s="140"/>
      <c r="N1371" s="141">
        <f t="shared" si="105"/>
        <v>1</v>
      </c>
      <c r="O1371" s="141"/>
      <c r="P1371" s="141"/>
      <c r="Q1371" s="81">
        <f t="shared" si="106"/>
        <v>15.8</v>
      </c>
    </row>
    <row r="1372" spans="5:17" s="16" customFormat="1" ht="13" hidden="1" x14ac:dyDescent="0.3">
      <c r="E1372" s="138">
        <v>37002</v>
      </c>
      <c r="F1372" s="16">
        <v>111</v>
      </c>
      <c r="G1372" s="16">
        <v>2001</v>
      </c>
      <c r="H1372" s="139">
        <f t="shared" si="109"/>
        <v>0</v>
      </c>
      <c r="I1372" s="140">
        <v>10.367741935483872</v>
      </c>
      <c r="J1372" s="141">
        <f t="shared" si="107"/>
        <v>1</v>
      </c>
      <c r="K1372" s="81">
        <f t="shared" si="108"/>
        <v>9.6322580645161278</v>
      </c>
      <c r="L1372" s="142">
        <v>3.1</v>
      </c>
      <c r="M1372" s="140"/>
      <c r="N1372" s="141">
        <f t="shared" si="105"/>
        <v>1</v>
      </c>
      <c r="O1372" s="141"/>
      <c r="P1372" s="141"/>
      <c r="Q1372" s="81">
        <f t="shared" si="106"/>
        <v>16.899999999999999</v>
      </c>
    </row>
    <row r="1373" spans="5:17" s="16" customFormat="1" ht="13" hidden="1" x14ac:dyDescent="0.3">
      <c r="E1373" s="138">
        <v>37003</v>
      </c>
      <c r="F1373" s="16">
        <v>112</v>
      </c>
      <c r="G1373" s="16">
        <v>2001</v>
      </c>
      <c r="H1373" s="139">
        <f t="shared" si="109"/>
        <v>0</v>
      </c>
      <c r="I1373" s="140">
        <v>10.529032258064516</v>
      </c>
      <c r="J1373" s="141">
        <f t="shared" si="107"/>
        <v>1</v>
      </c>
      <c r="K1373" s="81">
        <f t="shared" si="108"/>
        <v>9.4709677419354836</v>
      </c>
      <c r="L1373" s="142">
        <v>5.6</v>
      </c>
      <c r="M1373" s="140"/>
      <c r="N1373" s="141">
        <f t="shared" si="105"/>
        <v>1</v>
      </c>
      <c r="O1373" s="141"/>
      <c r="P1373" s="141"/>
      <c r="Q1373" s="81">
        <f t="shared" si="106"/>
        <v>14.4</v>
      </c>
    </row>
    <row r="1374" spans="5:17" s="16" customFormat="1" ht="13" hidden="1" x14ac:dyDescent="0.3">
      <c r="E1374" s="138">
        <v>37004</v>
      </c>
      <c r="F1374" s="16">
        <v>113</v>
      </c>
      <c r="G1374" s="16">
        <v>2001</v>
      </c>
      <c r="H1374" s="139">
        <f t="shared" si="109"/>
        <v>0</v>
      </c>
      <c r="I1374" s="140">
        <v>10.690322580645164</v>
      </c>
      <c r="J1374" s="141">
        <f t="shared" si="107"/>
        <v>1</v>
      </c>
      <c r="K1374" s="81">
        <f t="shared" si="108"/>
        <v>9.3096774193548359</v>
      </c>
      <c r="L1374" s="142">
        <v>3.7</v>
      </c>
      <c r="M1374" s="140"/>
      <c r="N1374" s="141">
        <f t="shared" si="105"/>
        <v>1</v>
      </c>
      <c r="O1374" s="141"/>
      <c r="P1374" s="141"/>
      <c r="Q1374" s="81">
        <f t="shared" si="106"/>
        <v>16.3</v>
      </c>
    </row>
    <row r="1375" spans="5:17" s="16" customFormat="1" ht="13" hidden="1" x14ac:dyDescent="0.3">
      <c r="E1375" s="138">
        <v>37005</v>
      </c>
      <c r="F1375" s="16">
        <v>114</v>
      </c>
      <c r="G1375" s="16">
        <v>2001</v>
      </c>
      <c r="H1375" s="139">
        <f t="shared" si="109"/>
        <v>0</v>
      </c>
      <c r="I1375" s="140">
        <v>10.851612903225808</v>
      </c>
      <c r="J1375" s="141">
        <f t="shared" si="107"/>
        <v>1</v>
      </c>
      <c r="K1375" s="81">
        <f t="shared" si="108"/>
        <v>9.1483870967741918</v>
      </c>
      <c r="L1375" s="142">
        <v>6.2</v>
      </c>
      <c r="M1375" s="140"/>
      <c r="N1375" s="141">
        <f t="shared" si="105"/>
        <v>1</v>
      </c>
      <c r="O1375" s="141"/>
      <c r="P1375" s="141"/>
      <c r="Q1375" s="81">
        <f t="shared" si="106"/>
        <v>13.8</v>
      </c>
    </row>
    <row r="1376" spans="5:17" s="16" customFormat="1" ht="13" hidden="1" x14ac:dyDescent="0.3">
      <c r="E1376" s="138">
        <v>37006</v>
      </c>
      <c r="F1376" s="16">
        <v>115</v>
      </c>
      <c r="G1376" s="16">
        <v>2001</v>
      </c>
      <c r="H1376" s="139">
        <f t="shared" si="109"/>
        <v>0</v>
      </c>
      <c r="I1376" s="140">
        <v>11.012903225806452</v>
      </c>
      <c r="J1376" s="141">
        <f t="shared" si="107"/>
        <v>1</v>
      </c>
      <c r="K1376" s="81">
        <f t="shared" si="108"/>
        <v>8.9870967741935477</v>
      </c>
      <c r="L1376" s="142">
        <v>8.5</v>
      </c>
      <c r="M1376" s="140"/>
      <c r="N1376" s="141">
        <f t="shared" si="105"/>
        <v>1</v>
      </c>
      <c r="O1376" s="141"/>
      <c r="P1376" s="141"/>
      <c r="Q1376" s="81">
        <f t="shared" si="106"/>
        <v>11.5</v>
      </c>
    </row>
    <row r="1377" spans="5:17" s="16" customFormat="1" ht="13" hidden="1" x14ac:dyDescent="0.3">
      <c r="E1377" s="138">
        <v>37007</v>
      </c>
      <c r="F1377" s="16">
        <v>116</v>
      </c>
      <c r="G1377" s="16">
        <v>2001</v>
      </c>
      <c r="H1377" s="139">
        <f t="shared" si="109"/>
        <v>0</v>
      </c>
      <c r="I1377" s="140">
        <v>11.1741935483871</v>
      </c>
      <c r="J1377" s="141">
        <f t="shared" si="107"/>
        <v>1</v>
      </c>
      <c r="K1377" s="81">
        <f t="shared" si="108"/>
        <v>8.8258064516129</v>
      </c>
      <c r="L1377" s="142">
        <v>10.4</v>
      </c>
      <c r="M1377" s="140"/>
      <c r="N1377" s="141">
        <f t="shared" si="105"/>
        <v>1</v>
      </c>
      <c r="O1377" s="141"/>
      <c r="P1377" s="141"/>
      <c r="Q1377" s="81">
        <f t="shared" si="106"/>
        <v>9.6</v>
      </c>
    </row>
    <row r="1378" spans="5:17" s="16" customFormat="1" ht="13" hidden="1" x14ac:dyDescent="0.3">
      <c r="E1378" s="138">
        <v>37008</v>
      </c>
      <c r="F1378" s="16">
        <v>117</v>
      </c>
      <c r="G1378" s="16">
        <v>2001</v>
      </c>
      <c r="H1378" s="139">
        <f t="shared" si="109"/>
        <v>0</v>
      </c>
      <c r="I1378" s="140">
        <v>11.335483870967744</v>
      </c>
      <c r="J1378" s="141">
        <f t="shared" si="107"/>
        <v>1</v>
      </c>
      <c r="K1378" s="81">
        <f t="shared" si="108"/>
        <v>8.6645161290322559</v>
      </c>
      <c r="L1378" s="142">
        <v>11.9</v>
      </c>
      <c r="M1378" s="140"/>
      <c r="N1378" s="141">
        <f t="shared" si="105"/>
        <v>1</v>
      </c>
      <c r="O1378" s="141"/>
      <c r="P1378" s="141"/>
      <c r="Q1378" s="81">
        <f t="shared" si="106"/>
        <v>8.1</v>
      </c>
    </row>
    <row r="1379" spans="5:17" s="16" customFormat="1" ht="13" hidden="1" x14ac:dyDescent="0.3">
      <c r="E1379" s="138">
        <v>37009</v>
      </c>
      <c r="F1379" s="16">
        <v>118</v>
      </c>
      <c r="G1379" s="16">
        <v>2001</v>
      </c>
      <c r="H1379" s="139">
        <f t="shared" si="109"/>
        <v>0</v>
      </c>
      <c r="I1379" s="140">
        <v>11.496774193548388</v>
      </c>
      <c r="J1379" s="141">
        <f t="shared" si="107"/>
        <v>1</v>
      </c>
      <c r="K1379" s="81">
        <f t="shared" si="108"/>
        <v>8.5032258064516117</v>
      </c>
      <c r="L1379" s="142">
        <v>14.9</v>
      </c>
      <c r="M1379" s="140"/>
      <c r="N1379" s="141">
        <f t="shared" si="105"/>
        <v>1</v>
      </c>
      <c r="O1379" s="141"/>
      <c r="P1379" s="141"/>
      <c r="Q1379" s="81">
        <f t="shared" si="106"/>
        <v>5.0999999999999996</v>
      </c>
    </row>
    <row r="1380" spans="5:17" s="16" customFormat="1" ht="13" hidden="1" x14ac:dyDescent="0.3">
      <c r="E1380" s="138">
        <v>37010</v>
      </c>
      <c r="F1380" s="16">
        <v>119</v>
      </c>
      <c r="G1380" s="16">
        <v>2001</v>
      </c>
      <c r="H1380" s="139">
        <f t="shared" si="109"/>
        <v>0</v>
      </c>
      <c r="I1380" s="140">
        <v>11.658064516129032</v>
      </c>
      <c r="J1380" s="141">
        <f t="shared" si="107"/>
        <v>1</v>
      </c>
      <c r="K1380" s="81">
        <f t="shared" si="108"/>
        <v>8.3419354838709676</v>
      </c>
      <c r="L1380" s="142">
        <v>13.7</v>
      </c>
      <c r="M1380" s="140"/>
      <c r="N1380" s="141">
        <f t="shared" si="105"/>
        <v>1</v>
      </c>
      <c r="O1380" s="141"/>
      <c r="P1380" s="141"/>
      <c r="Q1380" s="81">
        <f t="shared" si="106"/>
        <v>6.3000000000000007</v>
      </c>
    </row>
    <row r="1381" spans="5:17" s="16" customFormat="1" ht="13" hidden="1" x14ac:dyDescent="0.3">
      <c r="E1381" s="138">
        <v>37011</v>
      </c>
      <c r="F1381" s="16">
        <v>120</v>
      </c>
      <c r="G1381" s="16">
        <v>2001</v>
      </c>
      <c r="H1381" s="139">
        <f t="shared" si="109"/>
        <v>0</v>
      </c>
      <c r="I1381" s="140">
        <v>11.81935483870968</v>
      </c>
      <c r="J1381" s="141">
        <f t="shared" si="107"/>
        <v>1</v>
      </c>
      <c r="K1381" s="81">
        <f t="shared" si="108"/>
        <v>8.1806451612903199</v>
      </c>
      <c r="L1381" s="142">
        <v>13.3</v>
      </c>
      <c r="M1381" s="140"/>
      <c r="N1381" s="141">
        <f t="shared" si="105"/>
        <v>1</v>
      </c>
      <c r="O1381" s="141"/>
      <c r="P1381" s="141"/>
      <c r="Q1381" s="81">
        <f t="shared" si="106"/>
        <v>6.6999999999999993</v>
      </c>
    </row>
    <row r="1382" spans="5:17" s="16" customFormat="1" ht="13" hidden="1" x14ac:dyDescent="0.3">
      <c r="E1382" s="138">
        <v>37012</v>
      </c>
      <c r="F1382" s="16">
        <v>121</v>
      </c>
      <c r="G1382" s="16">
        <v>2001</v>
      </c>
      <c r="H1382" s="139">
        <f t="shared" si="109"/>
        <v>0</v>
      </c>
      <c r="I1382" s="140">
        <v>11.980645161290324</v>
      </c>
      <c r="J1382" s="141">
        <f t="shared" si="107"/>
        <v>1</v>
      </c>
      <c r="K1382" s="81">
        <f t="shared" si="108"/>
        <v>8.0193548387096758</v>
      </c>
      <c r="L1382" s="142">
        <v>11.5</v>
      </c>
      <c r="M1382" s="140"/>
      <c r="N1382" s="141">
        <f t="shared" si="105"/>
        <v>1</v>
      </c>
      <c r="O1382" s="141"/>
      <c r="P1382" s="141"/>
      <c r="Q1382" s="81">
        <f t="shared" si="106"/>
        <v>8.5</v>
      </c>
    </row>
    <row r="1383" spans="5:17" s="16" customFormat="1" ht="13" hidden="1" x14ac:dyDescent="0.3">
      <c r="E1383" s="138">
        <v>37013</v>
      </c>
      <c r="F1383" s="16">
        <v>122</v>
      </c>
      <c r="G1383" s="16">
        <v>2001</v>
      </c>
      <c r="H1383" s="139">
        <f t="shared" si="109"/>
        <v>0</v>
      </c>
      <c r="I1383" s="140">
        <v>12.141935483870968</v>
      </c>
      <c r="J1383" s="141">
        <f t="shared" si="107"/>
        <v>1</v>
      </c>
      <c r="K1383" s="81">
        <f t="shared" si="108"/>
        <v>7.8580645161290317</v>
      </c>
      <c r="L1383" s="142">
        <v>13.9</v>
      </c>
      <c r="M1383" s="140"/>
      <c r="N1383" s="141">
        <f t="shared" ref="N1383:N1446" si="110">IF(L1383&lt;=$E$117,1,0)</f>
        <v>1</v>
      </c>
      <c r="O1383" s="141"/>
      <c r="P1383" s="141"/>
      <c r="Q1383" s="81">
        <f t="shared" ref="Q1383:Q1446" si="111">N1383*($E$116-L1383)</f>
        <v>6.1</v>
      </c>
    </row>
    <row r="1384" spans="5:17" s="16" customFormat="1" ht="13" hidden="1" x14ac:dyDescent="0.3">
      <c r="E1384" s="138">
        <v>37014</v>
      </c>
      <c r="F1384" s="16">
        <v>123</v>
      </c>
      <c r="G1384" s="16">
        <v>2001</v>
      </c>
      <c r="H1384" s="139">
        <f t="shared" si="109"/>
        <v>0</v>
      </c>
      <c r="I1384" s="140">
        <v>12.303225806451616</v>
      </c>
      <c r="J1384" s="141">
        <f t="shared" si="107"/>
        <v>1</v>
      </c>
      <c r="K1384" s="81">
        <f t="shared" si="108"/>
        <v>7.696774193548384</v>
      </c>
      <c r="L1384" s="142">
        <v>14.3</v>
      </c>
      <c r="M1384" s="140"/>
      <c r="N1384" s="141">
        <f t="shared" si="110"/>
        <v>1</v>
      </c>
      <c r="O1384" s="141"/>
      <c r="P1384" s="141"/>
      <c r="Q1384" s="81">
        <f t="shared" si="111"/>
        <v>5.6999999999999993</v>
      </c>
    </row>
    <row r="1385" spans="5:17" s="16" customFormat="1" ht="13" hidden="1" x14ac:dyDescent="0.3">
      <c r="E1385" s="138">
        <v>37015</v>
      </c>
      <c r="F1385" s="16">
        <v>124</v>
      </c>
      <c r="G1385" s="16">
        <v>2001</v>
      </c>
      <c r="H1385" s="139">
        <f t="shared" si="109"/>
        <v>0</v>
      </c>
      <c r="I1385" s="140">
        <v>12.46451612903226</v>
      </c>
      <c r="J1385" s="141">
        <f t="shared" si="107"/>
        <v>1</v>
      </c>
      <c r="K1385" s="81">
        <f t="shared" si="108"/>
        <v>7.5354838709677399</v>
      </c>
      <c r="L1385" s="142">
        <v>12.1</v>
      </c>
      <c r="M1385" s="140"/>
      <c r="N1385" s="141">
        <f t="shared" si="110"/>
        <v>1</v>
      </c>
      <c r="O1385" s="141"/>
      <c r="P1385" s="141"/>
      <c r="Q1385" s="81">
        <f t="shared" si="111"/>
        <v>7.9</v>
      </c>
    </row>
    <row r="1386" spans="5:17" s="16" customFormat="1" ht="13" hidden="1" x14ac:dyDescent="0.3">
      <c r="E1386" s="138">
        <v>37016</v>
      </c>
      <c r="F1386" s="16">
        <v>125</v>
      </c>
      <c r="G1386" s="16">
        <v>2001</v>
      </c>
      <c r="H1386" s="139">
        <f t="shared" si="109"/>
        <v>0</v>
      </c>
      <c r="I1386" s="140">
        <v>12.625806451612904</v>
      </c>
      <c r="J1386" s="141">
        <f t="shared" si="107"/>
        <v>1</v>
      </c>
      <c r="K1386" s="81">
        <f t="shared" si="108"/>
        <v>7.3741935483870957</v>
      </c>
      <c r="L1386" s="142">
        <v>12.2</v>
      </c>
      <c r="M1386" s="140"/>
      <c r="N1386" s="141">
        <f t="shared" si="110"/>
        <v>1</v>
      </c>
      <c r="O1386" s="141"/>
      <c r="P1386" s="141"/>
      <c r="Q1386" s="81">
        <f t="shared" si="111"/>
        <v>7.8000000000000007</v>
      </c>
    </row>
    <row r="1387" spans="5:17" s="16" customFormat="1" ht="13" hidden="1" x14ac:dyDescent="0.3">
      <c r="E1387" s="138">
        <v>37017</v>
      </c>
      <c r="F1387" s="16">
        <v>126</v>
      </c>
      <c r="G1387" s="16">
        <v>2001</v>
      </c>
      <c r="H1387" s="139">
        <f t="shared" si="109"/>
        <v>0</v>
      </c>
      <c r="I1387" s="140">
        <v>12.787096774193548</v>
      </c>
      <c r="J1387" s="141">
        <f t="shared" si="107"/>
        <v>1</v>
      </c>
      <c r="K1387" s="81">
        <f t="shared" si="108"/>
        <v>7.2129032258064516</v>
      </c>
      <c r="L1387" s="142">
        <v>11.9</v>
      </c>
      <c r="M1387" s="140"/>
      <c r="N1387" s="141">
        <f t="shared" si="110"/>
        <v>1</v>
      </c>
      <c r="O1387" s="141"/>
      <c r="P1387" s="141"/>
      <c r="Q1387" s="81">
        <f t="shared" si="111"/>
        <v>8.1</v>
      </c>
    </row>
    <row r="1388" spans="5:17" s="16" customFormat="1" ht="13" hidden="1" x14ac:dyDescent="0.3">
      <c r="E1388" s="138">
        <v>37018</v>
      </c>
      <c r="F1388" s="16">
        <v>127</v>
      </c>
      <c r="G1388" s="16">
        <v>2001</v>
      </c>
      <c r="H1388" s="139">
        <f t="shared" si="109"/>
        <v>0</v>
      </c>
      <c r="I1388" s="140">
        <v>12.948387096774196</v>
      </c>
      <c r="J1388" s="141">
        <f t="shared" si="107"/>
        <v>1</v>
      </c>
      <c r="K1388" s="81">
        <f t="shared" si="108"/>
        <v>7.0516129032258039</v>
      </c>
      <c r="L1388" s="142">
        <v>11.8</v>
      </c>
      <c r="M1388" s="140"/>
      <c r="N1388" s="141">
        <f t="shared" si="110"/>
        <v>1</v>
      </c>
      <c r="O1388" s="141"/>
      <c r="P1388" s="141"/>
      <c r="Q1388" s="81">
        <f t="shared" si="111"/>
        <v>8.1999999999999993</v>
      </c>
    </row>
    <row r="1389" spans="5:17" s="16" customFormat="1" ht="13" hidden="1" x14ac:dyDescent="0.3">
      <c r="E1389" s="138">
        <v>37019</v>
      </c>
      <c r="F1389" s="16">
        <v>128</v>
      </c>
      <c r="G1389" s="16">
        <v>2001</v>
      </c>
      <c r="H1389" s="139">
        <f t="shared" si="109"/>
        <v>0</v>
      </c>
      <c r="I1389" s="140">
        <v>13.10967741935484</v>
      </c>
      <c r="J1389" s="141">
        <f t="shared" ref="J1389:J1452" si="112">IF(I1389&lt;=$E$117,1,0)</f>
        <v>1</v>
      </c>
      <c r="K1389" s="81">
        <f t="shared" ref="K1389:K1452" si="113">J1389*($E$116-I1389)</f>
        <v>6.8903225806451598</v>
      </c>
      <c r="L1389" s="142">
        <v>13.4</v>
      </c>
      <c r="M1389" s="140"/>
      <c r="N1389" s="141">
        <f t="shared" si="110"/>
        <v>1</v>
      </c>
      <c r="O1389" s="141"/>
      <c r="P1389" s="141"/>
      <c r="Q1389" s="81">
        <f t="shared" si="111"/>
        <v>6.6</v>
      </c>
    </row>
    <row r="1390" spans="5:17" s="16" customFormat="1" ht="13" hidden="1" x14ac:dyDescent="0.3">
      <c r="E1390" s="138">
        <v>37020</v>
      </c>
      <c r="F1390" s="16">
        <v>129</v>
      </c>
      <c r="G1390" s="16">
        <v>2001</v>
      </c>
      <c r="H1390" s="139">
        <f t="shared" ref="H1390:H1453" si="114">IF(AND(E1390&gt;=$D$64,E1390&lt;=$D$65),1,0)</f>
        <v>0</v>
      </c>
      <c r="I1390" s="140">
        <v>13.270967741935484</v>
      </c>
      <c r="J1390" s="141">
        <f t="shared" si="112"/>
        <v>1</v>
      </c>
      <c r="K1390" s="81">
        <f t="shared" si="113"/>
        <v>6.7290322580645157</v>
      </c>
      <c r="L1390" s="142">
        <v>15.5</v>
      </c>
      <c r="M1390" s="140"/>
      <c r="N1390" s="141">
        <f t="shared" si="110"/>
        <v>1</v>
      </c>
      <c r="O1390" s="141"/>
      <c r="P1390" s="141"/>
      <c r="Q1390" s="81">
        <f t="shared" si="111"/>
        <v>4.5</v>
      </c>
    </row>
    <row r="1391" spans="5:17" s="16" customFormat="1" ht="13" hidden="1" x14ac:dyDescent="0.3">
      <c r="E1391" s="138">
        <v>37021</v>
      </c>
      <c r="F1391" s="16">
        <v>130</v>
      </c>
      <c r="G1391" s="16">
        <v>2001</v>
      </c>
      <c r="H1391" s="139">
        <f t="shared" si="114"/>
        <v>0</v>
      </c>
      <c r="I1391" s="140">
        <v>13.432258064516132</v>
      </c>
      <c r="J1391" s="141">
        <f t="shared" si="112"/>
        <v>1</v>
      </c>
      <c r="K1391" s="81">
        <f t="shared" si="113"/>
        <v>6.567741935483868</v>
      </c>
      <c r="L1391" s="142">
        <v>16.100000000000001</v>
      </c>
      <c r="M1391" s="140"/>
      <c r="N1391" s="141">
        <f t="shared" si="110"/>
        <v>0</v>
      </c>
      <c r="O1391" s="141"/>
      <c r="P1391" s="141"/>
      <c r="Q1391" s="81">
        <f t="shared" si="111"/>
        <v>0</v>
      </c>
    </row>
    <row r="1392" spans="5:17" s="16" customFormat="1" ht="13" hidden="1" x14ac:dyDescent="0.3">
      <c r="E1392" s="138">
        <v>37022</v>
      </c>
      <c r="F1392" s="16">
        <v>131</v>
      </c>
      <c r="G1392" s="16">
        <v>2001</v>
      </c>
      <c r="H1392" s="139">
        <f t="shared" si="114"/>
        <v>0</v>
      </c>
      <c r="I1392" s="140">
        <v>13.593548387096776</v>
      </c>
      <c r="J1392" s="141">
        <f t="shared" si="112"/>
        <v>1</v>
      </c>
      <c r="K1392" s="81">
        <f t="shared" si="113"/>
        <v>6.4064516129032238</v>
      </c>
      <c r="L1392" s="142">
        <v>16.7</v>
      </c>
      <c r="M1392" s="140"/>
      <c r="N1392" s="141">
        <f t="shared" si="110"/>
        <v>0</v>
      </c>
      <c r="O1392" s="141"/>
      <c r="P1392" s="141"/>
      <c r="Q1392" s="81">
        <f t="shared" si="111"/>
        <v>0</v>
      </c>
    </row>
    <row r="1393" spans="5:17" s="16" customFormat="1" ht="13" hidden="1" x14ac:dyDescent="0.3">
      <c r="E1393" s="138">
        <v>37023</v>
      </c>
      <c r="F1393" s="16">
        <v>132</v>
      </c>
      <c r="G1393" s="16">
        <v>2001</v>
      </c>
      <c r="H1393" s="139">
        <f t="shared" si="114"/>
        <v>0</v>
      </c>
      <c r="I1393" s="140">
        <v>13.75483870967742</v>
      </c>
      <c r="J1393" s="141">
        <f t="shared" si="112"/>
        <v>1</v>
      </c>
      <c r="K1393" s="81">
        <f t="shared" si="113"/>
        <v>6.2451612903225797</v>
      </c>
      <c r="L1393" s="142">
        <v>16.7</v>
      </c>
      <c r="M1393" s="140"/>
      <c r="N1393" s="141">
        <f t="shared" si="110"/>
        <v>0</v>
      </c>
      <c r="O1393" s="141"/>
      <c r="P1393" s="141"/>
      <c r="Q1393" s="81">
        <f t="shared" si="111"/>
        <v>0</v>
      </c>
    </row>
    <row r="1394" spans="5:17" s="16" customFormat="1" ht="13" hidden="1" x14ac:dyDescent="0.3">
      <c r="E1394" s="138">
        <v>37024</v>
      </c>
      <c r="F1394" s="16">
        <v>133</v>
      </c>
      <c r="G1394" s="16">
        <v>2001</v>
      </c>
      <c r="H1394" s="139">
        <f t="shared" si="114"/>
        <v>0</v>
      </c>
      <c r="I1394" s="140">
        <v>13.916129032258064</v>
      </c>
      <c r="J1394" s="141">
        <f t="shared" si="112"/>
        <v>1</v>
      </c>
      <c r="K1394" s="81">
        <f t="shared" si="113"/>
        <v>6.0838709677419356</v>
      </c>
      <c r="L1394" s="142">
        <v>18.8</v>
      </c>
      <c r="M1394" s="140"/>
      <c r="N1394" s="141">
        <f t="shared" si="110"/>
        <v>0</v>
      </c>
      <c r="O1394" s="141"/>
      <c r="P1394" s="141"/>
      <c r="Q1394" s="81">
        <f t="shared" si="111"/>
        <v>0</v>
      </c>
    </row>
    <row r="1395" spans="5:17" s="16" customFormat="1" ht="13" hidden="1" x14ac:dyDescent="0.3">
      <c r="E1395" s="138">
        <v>37025</v>
      </c>
      <c r="F1395" s="16">
        <v>134</v>
      </c>
      <c r="G1395" s="16">
        <v>2001</v>
      </c>
      <c r="H1395" s="139">
        <f t="shared" si="114"/>
        <v>0</v>
      </c>
      <c r="I1395" s="140">
        <v>14.077419354838712</v>
      </c>
      <c r="J1395" s="141">
        <f t="shared" si="112"/>
        <v>1</v>
      </c>
      <c r="K1395" s="81">
        <f t="shared" si="113"/>
        <v>5.9225806451612879</v>
      </c>
      <c r="L1395" s="142">
        <v>16.600000000000001</v>
      </c>
      <c r="M1395" s="140"/>
      <c r="N1395" s="141">
        <f t="shared" si="110"/>
        <v>0</v>
      </c>
      <c r="O1395" s="141"/>
      <c r="P1395" s="141"/>
      <c r="Q1395" s="81">
        <f t="shared" si="111"/>
        <v>0</v>
      </c>
    </row>
    <row r="1396" spans="5:17" s="16" customFormat="1" ht="13" hidden="1" x14ac:dyDescent="0.3">
      <c r="E1396" s="138">
        <v>37026</v>
      </c>
      <c r="F1396" s="16">
        <v>135</v>
      </c>
      <c r="G1396" s="16">
        <v>2001</v>
      </c>
      <c r="H1396" s="139">
        <f t="shared" si="114"/>
        <v>0</v>
      </c>
      <c r="I1396" s="140">
        <v>14.238709677419356</v>
      </c>
      <c r="J1396" s="141">
        <f t="shared" si="112"/>
        <v>1</v>
      </c>
      <c r="K1396" s="81">
        <f t="shared" si="113"/>
        <v>5.7612903225806438</v>
      </c>
      <c r="L1396" s="142">
        <v>13.8</v>
      </c>
      <c r="M1396" s="140"/>
      <c r="N1396" s="141">
        <f t="shared" si="110"/>
        <v>1</v>
      </c>
      <c r="O1396" s="141"/>
      <c r="P1396" s="141"/>
      <c r="Q1396" s="81">
        <f t="shared" si="111"/>
        <v>6.1999999999999993</v>
      </c>
    </row>
    <row r="1397" spans="5:17" s="16" customFormat="1" ht="13" hidden="1" x14ac:dyDescent="0.3">
      <c r="E1397" s="138">
        <v>37027</v>
      </c>
      <c r="F1397" s="16">
        <v>136</v>
      </c>
      <c r="G1397" s="16">
        <v>2001</v>
      </c>
      <c r="H1397" s="139">
        <f t="shared" si="114"/>
        <v>0</v>
      </c>
      <c r="I1397" s="140">
        <v>14.4</v>
      </c>
      <c r="J1397" s="141">
        <f t="shared" si="112"/>
        <v>1</v>
      </c>
      <c r="K1397" s="81">
        <f t="shared" si="113"/>
        <v>5.6</v>
      </c>
      <c r="L1397" s="142">
        <v>16.7</v>
      </c>
      <c r="M1397" s="140"/>
      <c r="N1397" s="141">
        <f t="shared" si="110"/>
        <v>0</v>
      </c>
      <c r="O1397" s="141"/>
      <c r="P1397" s="141"/>
      <c r="Q1397" s="81">
        <f t="shared" si="111"/>
        <v>0</v>
      </c>
    </row>
    <row r="1398" spans="5:17" s="16" customFormat="1" ht="13" hidden="1" x14ac:dyDescent="0.3">
      <c r="E1398" s="138">
        <v>37028</v>
      </c>
      <c r="F1398" s="16">
        <v>137</v>
      </c>
      <c r="G1398" s="16">
        <v>2001</v>
      </c>
      <c r="H1398" s="139">
        <f t="shared" si="114"/>
        <v>0</v>
      </c>
      <c r="I1398" s="140">
        <v>14.506666666666668</v>
      </c>
      <c r="J1398" s="141">
        <f t="shared" si="112"/>
        <v>1</v>
      </c>
      <c r="K1398" s="81">
        <f t="shared" si="113"/>
        <v>5.4933333333333323</v>
      </c>
      <c r="L1398" s="142">
        <v>14.5</v>
      </c>
      <c r="M1398" s="140"/>
      <c r="N1398" s="141">
        <f t="shared" si="110"/>
        <v>1</v>
      </c>
      <c r="O1398" s="141"/>
      <c r="P1398" s="141"/>
      <c r="Q1398" s="81">
        <f t="shared" si="111"/>
        <v>5.5</v>
      </c>
    </row>
    <row r="1399" spans="5:17" s="16" customFormat="1" ht="13" hidden="1" x14ac:dyDescent="0.3">
      <c r="E1399" s="138">
        <v>37029</v>
      </c>
      <c r="F1399" s="16">
        <v>138</v>
      </c>
      <c r="G1399" s="16">
        <v>2001</v>
      </c>
      <c r="H1399" s="139">
        <f t="shared" si="114"/>
        <v>0</v>
      </c>
      <c r="I1399" s="140">
        <v>14.613333333333333</v>
      </c>
      <c r="J1399" s="141">
        <f t="shared" si="112"/>
        <v>1</v>
      </c>
      <c r="K1399" s="81">
        <f t="shared" si="113"/>
        <v>5.3866666666666667</v>
      </c>
      <c r="L1399" s="142">
        <v>12</v>
      </c>
      <c r="M1399" s="140"/>
      <c r="N1399" s="141">
        <f t="shared" si="110"/>
        <v>1</v>
      </c>
      <c r="O1399" s="141"/>
      <c r="P1399" s="141"/>
      <c r="Q1399" s="81">
        <f t="shared" si="111"/>
        <v>8</v>
      </c>
    </row>
    <row r="1400" spans="5:17" s="16" customFormat="1" ht="13" hidden="1" x14ac:dyDescent="0.3">
      <c r="E1400" s="138">
        <v>37030</v>
      </c>
      <c r="F1400" s="16">
        <v>139</v>
      </c>
      <c r="G1400" s="16">
        <v>2001</v>
      </c>
      <c r="H1400" s="139">
        <f t="shared" si="114"/>
        <v>0</v>
      </c>
      <c r="I1400" s="140">
        <v>14.72</v>
      </c>
      <c r="J1400" s="141">
        <f t="shared" si="112"/>
        <v>1</v>
      </c>
      <c r="K1400" s="81">
        <f t="shared" si="113"/>
        <v>5.2799999999999994</v>
      </c>
      <c r="L1400" s="142">
        <v>13</v>
      </c>
      <c r="M1400" s="140"/>
      <c r="N1400" s="141">
        <f t="shared" si="110"/>
        <v>1</v>
      </c>
      <c r="O1400" s="141"/>
      <c r="P1400" s="141"/>
      <c r="Q1400" s="81">
        <f t="shared" si="111"/>
        <v>7</v>
      </c>
    </row>
    <row r="1401" spans="5:17" s="16" customFormat="1" ht="13" hidden="1" x14ac:dyDescent="0.3">
      <c r="E1401" s="138">
        <v>37031</v>
      </c>
      <c r="F1401" s="16">
        <v>140</v>
      </c>
      <c r="G1401" s="16">
        <v>2001</v>
      </c>
      <c r="H1401" s="139">
        <f t="shared" si="114"/>
        <v>0</v>
      </c>
      <c r="I1401" s="140">
        <v>14.826666666666668</v>
      </c>
      <c r="J1401" s="141">
        <f t="shared" si="112"/>
        <v>1</v>
      </c>
      <c r="K1401" s="81">
        <f t="shared" si="113"/>
        <v>5.173333333333332</v>
      </c>
      <c r="L1401" s="142">
        <v>14.3</v>
      </c>
      <c r="M1401" s="140"/>
      <c r="N1401" s="141">
        <f t="shared" si="110"/>
        <v>1</v>
      </c>
      <c r="O1401" s="141"/>
      <c r="P1401" s="141"/>
      <c r="Q1401" s="81">
        <f t="shared" si="111"/>
        <v>5.6999999999999993</v>
      </c>
    </row>
    <row r="1402" spans="5:17" s="16" customFormat="1" ht="13" hidden="1" x14ac:dyDescent="0.3">
      <c r="E1402" s="138">
        <v>37032</v>
      </c>
      <c r="F1402" s="16">
        <v>141</v>
      </c>
      <c r="G1402" s="16">
        <v>2001</v>
      </c>
      <c r="H1402" s="139">
        <f t="shared" si="114"/>
        <v>0</v>
      </c>
      <c r="I1402" s="140">
        <v>14.933333333333334</v>
      </c>
      <c r="J1402" s="141">
        <f t="shared" si="112"/>
        <v>1</v>
      </c>
      <c r="K1402" s="81">
        <f t="shared" si="113"/>
        <v>5.0666666666666664</v>
      </c>
      <c r="L1402" s="142">
        <v>16.8</v>
      </c>
      <c r="M1402" s="140"/>
      <c r="N1402" s="141">
        <f t="shared" si="110"/>
        <v>0</v>
      </c>
      <c r="O1402" s="141"/>
      <c r="P1402" s="141"/>
      <c r="Q1402" s="81">
        <f t="shared" si="111"/>
        <v>0</v>
      </c>
    </row>
    <row r="1403" spans="5:17" s="16" customFormat="1" ht="13" hidden="1" x14ac:dyDescent="0.3">
      <c r="E1403" s="138">
        <v>37033</v>
      </c>
      <c r="F1403" s="16">
        <v>142</v>
      </c>
      <c r="G1403" s="16">
        <v>2001</v>
      </c>
      <c r="H1403" s="139">
        <f t="shared" si="114"/>
        <v>0</v>
      </c>
      <c r="I1403" s="140">
        <v>15.04</v>
      </c>
      <c r="J1403" s="141">
        <f t="shared" si="112"/>
        <v>1</v>
      </c>
      <c r="K1403" s="81">
        <f t="shared" si="113"/>
        <v>4.9600000000000009</v>
      </c>
      <c r="L1403" s="142">
        <v>17.5</v>
      </c>
      <c r="M1403" s="140"/>
      <c r="N1403" s="141">
        <f t="shared" si="110"/>
        <v>0</v>
      </c>
      <c r="O1403" s="141"/>
      <c r="P1403" s="141"/>
      <c r="Q1403" s="81">
        <f t="shared" si="111"/>
        <v>0</v>
      </c>
    </row>
    <row r="1404" spans="5:17" s="16" customFormat="1" ht="13" hidden="1" x14ac:dyDescent="0.3">
      <c r="E1404" s="138">
        <v>37034</v>
      </c>
      <c r="F1404" s="16">
        <v>143</v>
      </c>
      <c r="G1404" s="16">
        <v>2001</v>
      </c>
      <c r="H1404" s="139">
        <f t="shared" si="114"/>
        <v>0</v>
      </c>
      <c r="I1404" s="140">
        <v>15.146666666666667</v>
      </c>
      <c r="J1404" s="141">
        <f t="shared" si="112"/>
        <v>1</v>
      </c>
      <c r="K1404" s="81">
        <f t="shared" si="113"/>
        <v>4.8533333333333335</v>
      </c>
      <c r="L1404" s="142">
        <v>18.3</v>
      </c>
      <c r="M1404" s="140"/>
      <c r="N1404" s="141">
        <f t="shared" si="110"/>
        <v>0</v>
      </c>
      <c r="O1404" s="141"/>
      <c r="P1404" s="141"/>
      <c r="Q1404" s="81">
        <f t="shared" si="111"/>
        <v>0</v>
      </c>
    </row>
    <row r="1405" spans="5:17" s="16" customFormat="1" ht="13" hidden="1" x14ac:dyDescent="0.3">
      <c r="E1405" s="138">
        <v>37035</v>
      </c>
      <c r="F1405" s="16">
        <v>144</v>
      </c>
      <c r="G1405" s="16">
        <v>2001</v>
      </c>
      <c r="H1405" s="139">
        <f t="shared" si="114"/>
        <v>0</v>
      </c>
      <c r="I1405" s="140">
        <v>15.253333333333334</v>
      </c>
      <c r="J1405" s="141">
        <f t="shared" si="112"/>
        <v>1</v>
      </c>
      <c r="K1405" s="81">
        <f t="shared" si="113"/>
        <v>4.7466666666666661</v>
      </c>
      <c r="L1405" s="142">
        <v>17.7</v>
      </c>
      <c r="M1405" s="140"/>
      <c r="N1405" s="141">
        <f t="shared" si="110"/>
        <v>0</v>
      </c>
      <c r="O1405" s="141"/>
      <c r="P1405" s="141"/>
      <c r="Q1405" s="81">
        <f t="shared" si="111"/>
        <v>0</v>
      </c>
    </row>
    <row r="1406" spans="5:17" s="16" customFormat="1" ht="13" hidden="1" x14ac:dyDescent="0.3">
      <c r="E1406" s="138">
        <v>37036</v>
      </c>
      <c r="F1406" s="16">
        <v>145</v>
      </c>
      <c r="G1406" s="16">
        <v>2001</v>
      </c>
      <c r="H1406" s="139">
        <f t="shared" si="114"/>
        <v>0</v>
      </c>
      <c r="I1406" s="140">
        <v>15.36</v>
      </c>
      <c r="J1406" s="141">
        <f t="shared" si="112"/>
        <v>1</v>
      </c>
      <c r="K1406" s="81">
        <f t="shared" si="113"/>
        <v>4.6400000000000006</v>
      </c>
      <c r="L1406" s="142">
        <v>16.899999999999999</v>
      </c>
      <c r="M1406" s="140"/>
      <c r="N1406" s="141">
        <f t="shared" si="110"/>
        <v>0</v>
      </c>
      <c r="O1406" s="141"/>
      <c r="P1406" s="141"/>
      <c r="Q1406" s="81">
        <f t="shared" si="111"/>
        <v>0</v>
      </c>
    </row>
    <row r="1407" spans="5:17" s="16" customFormat="1" ht="13" hidden="1" x14ac:dyDescent="0.3">
      <c r="E1407" s="138">
        <v>37037</v>
      </c>
      <c r="F1407" s="16">
        <v>146</v>
      </c>
      <c r="G1407" s="16">
        <v>2001</v>
      </c>
      <c r="H1407" s="139">
        <f t="shared" si="114"/>
        <v>0</v>
      </c>
      <c r="I1407" s="140">
        <v>15.466666666666667</v>
      </c>
      <c r="J1407" s="141">
        <f t="shared" si="112"/>
        <v>1</v>
      </c>
      <c r="K1407" s="81">
        <f t="shared" si="113"/>
        <v>4.5333333333333332</v>
      </c>
      <c r="L1407" s="142">
        <v>18.7</v>
      </c>
      <c r="M1407" s="140"/>
      <c r="N1407" s="141">
        <f t="shared" si="110"/>
        <v>0</v>
      </c>
      <c r="O1407" s="141"/>
      <c r="P1407" s="141"/>
      <c r="Q1407" s="81">
        <f t="shared" si="111"/>
        <v>0</v>
      </c>
    </row>
    <row r="1408" spans="5:17" s="16" customFormat="1" ht="13" hidden="1" x14ac:dyDescent="0.3">
      <c r="E1408" s="138">
        <v>37038</v>
      </c>
      <c r="F1408" s="16">
        <v>147</v>
      </c>
      <c r="G1408" s="16">
        <v>2001</v>
      </c>
      <c r="H1408" s="139">
        <f t="shared" si="114"/>
        <v>0</v>
      </c>
      <c r="I1408" s="140">
        <v>15.573333333333334</v>
      </c>
      <c r="J1408" s="141">
        <f t="shared" si="112"/>
        <v>1</v>
      </c>
      <c r="K1408" s="81">
        <f t="shared" si="113"/>
        <v>4.4266666666666659</v>
      </c>
      <c r="L1408" s="142">
        <v>20.3</v>
      </c>
      <c r="M1408" s="140"/>
      <c r="N1408" s="141">
        <f t="shared" si="110"/>
        <v>0</v>
      </c>
      <c r="O1408" s="141"/>
      <c r="P1408" s="141"/>
      <c r="Q1408" s="81">
        <f t="shared" si="111"/>
        <v>0</v>
      </c>
    </row>
    <row r="1409" spans="5:17" s="16" customFormat="1" ht="13" hidden="1" x14ac:dyDescent="0.3">
      <c r="E1409" s="138">
        <v>37039</v>
      </c>
      <c r="F1409" s="16">
        <v>148</v>
      </c>
      <c r="G1409" s="16">
        <v>2001</v>
      </c>
      <c r="H1409" s="139">
        <f t="shared" si="114"/>
        <v>0</v>
      </c>
      <c r="I1409" s="140">
        <v>15.68</v>
      </c>
      <c r="J1409" s="141">
        <f t="shared" si="112"/>
        <v>1</v>
      </c>
      <c r="K1409" s="81">
        <f t="shared" si="113"/>
        <v>4.32</v>
      </c>
      <c r="L1409" s="142">
        <v>21.3</v>
      </c>
      <c r="M1409" s="140"/>
      <c r="N1409" s="141">
        <f t="shared" si="110"/>
        <v>0</v>
      </c>
      <c r="O1409" s="141"/>
      <c r="P1409" s="141"/>
      <c r="Q1409" s="81">
        <f t="shared" si="111"/>
        <v>0</v>
      </c>
    </row>
    <row r="1410" spans="5:17" s="16" customFormat="1" ht="13" hidden="1" x14ac:dyDescent="0.3">
      <c r="E1410" s="138">
        <v>37040</v>
      </c>
      <c r="F1410" s="16">
        <v>149</v>
      </c>
      <c r="G1410" s="16">
        <v>2001</v>
      </c>
      <c r="H1410" s="139">
        <f t="shared" si="114"/>
        <v>0</v>
      </c>
      <c r="I1410" s="140">
        <v>15.786666666666667</v>
      </c>
      <c r="J1410" s="141">
        <f t="shared" si="112"/>
        <v>1</v>
      </c>
      <c r="K1410" s="81">
        <f t="shared" si="113"/>
        <v>4.2133333333333329</v>
      </c>
      <c r="L1410" s="142">
        <v>22</v>
      </c>
      <c r="M1410" s="140"/>
      <c r="N1410" s="141">
        <f t="shared" si="110"/>
        <v>0</v>
      </c>
      <c r="O1410" s="141"/>
      <c r="P1410" s="141"/>
      <c r="Q1410" s="81">
        <f t="shared" si="111"/>
        <v>0</v>
      </c>
    </row>
    <row r="1411" spans="5:17" s="16" customFormat="1" ht="13" hidden="1" x14ac:dyDescent="0.3">
      <c r="E1411" s="138">
        <v>37041</v>
      </c>
      <c r="F1411" s="16">
        <v>150</v>
      </c>
      <c r="G1411" s="16">
        <v>2001</v>
      </c>
      <c r="H1411" s="139">
        <f t="shared" si="114"/>
        <v>0</v>
      </c>
      <c r="I1411" s="140">
        <v>15.893333333333333</v>
      </c>
      <c r="J1411" s="141">
        <f t="shared" si="112"/>
        <v>1</v>
      </c>
      <c r="K1411" s="81">
        <f t="shared" si="113"/>
        <v>4.1066666666666674</v>
      </c>
      <c r="L1411" s="142">
        <v>22.5</v>
      </c>
      <c r="M1411" s="140"/>
      <c r="N1411" s="141">
        <f t="shared" si="110"/>
        <v>0</v>
      </c>
      <c r="O1411" s="141"/>
      <c r="P1411" s="141"/>
      <c r="Q1411" s="81">
        <f t="shared" si="111"/>
        <v>0</v>
      </c>
    </row>
    <row r="1412" spans="5:17" s="16" customFormat="1" ht="13" hidden="1" x14ac:dyDescent="0.3">
      <c r="E1412" s="138">
        <v>37042</v>
      </c>
      <c r="F1412" s="16">
        <v>151</v>
      </c>
      <c r="G1412" s="16">
        <v>2001</v>
      </c>
      <c r="H1412" s="139">
        <f t="shared" si="114"/>
        <v>0</v>
      </c>
      <c r="I1412" s="140">
        <v>16</v>
      </c>
      <c r="J1412" s="141">
        <f t="shared" si="112"/>
        <v>1</v>
      </c>
      <c r="K1412" s="81">
        <f t="shared" si="113"/>
        <v>4</v>
      </c>
      <c r="L1412" s="142">
        <v>20.5</v>
      </c>
      <c r="M1412" s="140"/>
      <c r="N1412" s="141">
        <f t="shared" si="110"/>
        <v>0</v>
      </c>
      <c r="O1412" s="141"/>
      <c r="P1412" s="141"/>
      <c r="Q1412" s="81">
        <f t="shared" si="111"/>
        <v>0</v>
      </c>
    </row>
    <row r="1413" spans="5:17" s="16" customFormat="1" ht="13" hidden="1" x14ac:dyDescent="0.3">
      <c r="E1413" s="138">
        <v>37043</v>
      </c>
      <c r="F1413" s="16">
        <v>152</v>
      </c>
      <c r="G1413" s="16">
        <v>2001</v>
      </c>
      <c r="H1413" s="139">
        <f t="shared" si="114"/>
        <v>0</v>
      </c>
      <c r="I1413" s="140">
        <v>16.106666666666669</v>
      </c>
      <c r="J1413" s="141">
        <f t="shared" si="112"/>
        <v>0</v>
      </c>
      <c r="K1413" s="81">
        <f t="shared" si="113"/>
        <v>0</v>
      </c>
      <c r="L1413" s="142">
        <v>16</v>
      </c>
      <c r="M1413" s="140"/>
      <c r="N1413" s="141">
        <f t="shared" si="110"/>
        <v>1</v>
      </c>
      <c r="O1413" s="141"/>
      <c r="P1413" s="141"/>
      <c r="Q1413" s="81">
        <f t="shared" si="111"/>
        <v>4</v>
      </c>
    </row>
    <row r="1414" spans="5:17" s="16" customFormat="1" ht="13" hidden="1" x14ac:dyDescent="0.3">
      <c r="E1414" s="138">
        <v>37044</v>
      </c>
      <c r="F1414" s="16">
        <v>153</v>
      </c>
      <c r="G1414" s="16">
        <v>2001</v>
      </c>
      <c r="H1414" s="139">
        <f t="shared" si="114"/>
        <v>0</v>
      </c>
      <c r="I1414" s="140">
        <v>16.213333333333331</v>
      </c>
      <c r="J1414" s="141">
        <f t="shared" si="112"/>
        <v>0</v>
      </c>
      <c r="K1414" s="81">
        <f t="shared" si="113"/>
        <v>0</v>
      </c>
      <c r="L1414" s="142">
        <v>13.9</v>
      </c>
      <c r="M1414" s="140"/>
      <c r="N1414" s="141">
        <f t="shared" si="110"/>
        <v>1</v>
      </c>
      <c r="O1414" s="141"/>
      <c r="P1414" s="141"/>
      <c r="Q1414" s="81">
        <f t="shared" si="111"/>
        <v>6.1</v>
      </c>
    </row>
    <row r="1415" spans="5:17" s="16" customFormat="1" ht="13" hidden="1" x14ac:dyDescent="0.3">
      <c r="E1415" s="138">
        <v>37045</v>
      </c>
      <c r="F1415" s="16">
        <v>154</v>
      </c>
      <c r="G1415" s="16">
        <v>2001</v>
      </c>
      <c r="H1415" s="139">
        <f t="shared" si="114"/>
        <v>0</v>
      </c>
      <c r="I1415" s="140">
        <v>16.32</v>
      </c>
      <c r="J1415" s="141">
        <f t="shared" si="112"/>
        <v>0</v>
      </c>
      <c r="K1415" s="81">
        <f t="shared" si="113"/>
        <v>0</v>
      </c>
      <c r="L1415" s="142">
        <v>11.2</v>
      </c>
      <c r="M1415" s="140"/>
      <c r="N1415" s="141">
        <f t="shared" si="110"/>
        <v>1</v>
      </c>
      <c r="O1415" s="141"/>
      <c r="P1415" s="141"/>
      <c r="Q1415" s="81">
        <f t="shared" si="111"/>
        <v>8.8000000000000007</v>
      </c>
    </row>
    <row r="1416" spans="5:17" s="16" customFormat="1" ht="13" hidden="1" x14ac:dyDescent="0.3">
      <c r="E1416" s="138">
        <v>37046</v>
      </c>
      <c r="F1416" s="16">
        <v>155</v>
      </c>
      <c r="G1416" s="16">
        <v>2001</v>
      </c>
      <c r="H1416" s="139">
        <f t="shared" si="114"/>
        <v>0</v>
      </c>
      <c r="I1416" s="140">
        <v>16.426666666666669</v>
      </c>
      <c r="J1416" s="141">
        <f t="shared" si="112"/>
        <v>0</v>
      </c>
      <c r="K1416" s="81">
        <f t="shared" si="113"/>
        <v>0</v>
      </c>
      <c r="L1416" s="142">
        <v>12.1</v>
      </c>
      <c r="M1416" s="140"/>
      <c r="N1416" s="141">
        <f t="shared" si="110"/>
        <v>1</v>
      </c>
      <c r="O1416" s="141"/>
      <c r="P1416" s="141"/>
      <c r="Q1416" s="81">
        <f t="shared" si="111"/>
        <v>7.9</v>
      </c>
    </row>
    <row r="1417" spans="5:17" s="16" customFormat="1" ht="13" hidden="1" x14ac:dyDescent="0.3">
      <c r="E1417" s="138">
        <v>37047</v>
      </c>
      <c r="F1417" s="16">
        <v>156</v>
      </c>
      <c r="G1417" s="16">
        <v>2001</v>
      </c>
      <c r="H1417" s="139">
        <f t="shared" si="114"/>
        <v>0</v>
      </c>
      <c r="I1417" s="140">
        <v>16.533333333333331</v>
      </c>
      <c r="J1417" s="141">
        <f t="shared" si="112"/>
        <v>0</v>
      </c>
      <c r="K1417" s="81">
        <f t="shared" si="113"/>
        <v>0</v>
      </c>
      <c r="L1417" s="142">
        <v>16.399999999999999</v>
      </c>
      <c r="M1417" s="140"/>
      <c r="N1417" s="141">
        <f t="shared" si="110"/>
        <v>0</v>
      </c>
      <c r="O1417" s="141"/>
      <c r="P1417" s="141"/>
      <c r="Q1417" s="81">
        <f t="shared" si="111"/>
        <v>0</v>
      </c>
    </row>
    <row r="1418" spans="5:17" s="16" customFormat="1" ht="13" hidden="1" x14ac:dyDescent="0.3">
      <c r="E1418" s="138">
        <v>37048</v>
      </c>
      <c r="F1418" s="16">
        <v>157</v>
      </c>
      <c r="G1418" s="16">
        <v>2001</v>
      </c>
      <c r="H1418" s="139">
        <f t="shared" si="114"/>
        <v>0</v>
      </c>
      <c r="I1418" s="140">
        <v>16.64</v>
      </c>
      <c r="J1418" s="141">
        <f t="shared" si="112"/>
        <v>0</v>
      </c>
      <c r="K1418" s="81">
        <f t="shared" si="113"/>
        <v>0</v>
      </c>
      <c r="L1418" s="142">
        <v>15.3</v>
      </c>
      <c r="M1418" s="140"/>
      <c r="N1418" s="141">
        <f t="shared" si="110"/>
        <v>1</v>
      </c>
      <c r="O1418" s="141"/>
      <c r="P1418" s="141"/>
      <c r="Q1418" s="81">
        <f t="shared" si="111"/>
        <v>4.6999999999999993</v>
      </c>
    </row>
    <row r="1419" spans="5:17" s="16" customFormat="1" ht="13" hidden="1" x14ac:dyDescent="0.3">
      <c r="E1419" s="138">
        <v>37049</v>
      </c>
      <c r="F1419" s="16">
        <v>158</v>
      </c>
      <c r="G1419" s="16">
        <v>2001</v>
      </c>
      <c r="H1419" s="139">
        <f t="shared" si="114"/>
        <v>0</v>
      </c>
      <c r="I1419" s="140">
        <v>16.74666666666667</v>
      </c>
      <c r="J1419" s="141">
        <f t="shared" si="112"/>
        <v>0</v>
      </c>
      <c r="K1419" s="81">
        <f t="shared" si="113"/>
        <v>0</v>
      </c>
      <c r="L1419" s="142">
        <v>16.899999999999999</v>
      </c>
      <c r="M1419" s="140"/>
      <c r="N1419" s="141">
        <f t="shared" si="110"/>
        <v>0</v>
      </c>
      <c r="O1419" s="141"/>
      <c r="P1419" s="141"/>
      <c r="Q1419" s="81">
        <f t="shared" si="111"/>
        <v>0</v>
      </c>
    </row>
    <row r="1420" spans="5:17" s="16" customFormat="1" ht="13" hidden="1" x14ac:dyDescent="0.3">
      <c r="E1420" s="138">
        <v>37050</v>
      </c>
      <c r="F1420" s="16">
        <v>159</v>
      </c>
      <c r="G1420" s="16">
        <v>2001</v>
      </c>
      <c r="H1420" s="139">
        <f t="shared" si="114"/>
        <v>0</v>
      </c>
      <c r="I1420" s="140">
        <v>16.853333333333332</v>
      </c>
      <c r="J1420" s="141">
        <f t="shared" si="112"/>
        <v>0</v>
      </c>
      <c r="K1420" s="81">
        <f t="shared" si="113"/>
        <v>0</v>
      </c>
      <c r="L1420" s="142">
        <v>15.1</v>
      </c>
      <c r="M1420" s="140"/>
      <c r="N1420" s="141">
        <f t="shared" si="110"/>
        <v>1</v>
      </c>
      <c r="O1420" s="141"/>
      <c r="P1420" s="141"/>
      <c r="Q1420" s="81">
        <f t="shared" si="111"/>
        <v>4.9000000000000004</v>
      </c>
    </row>
    <row r="1421" spans="5:17" s="16" customFormat="1" ht="13" hidden="1" x14ac:dyDescent="0.3">
      <c r="E1421" s="138">
        <v>37051</v>
      </c>
      <c r="F1421" s="16">
        <v>160</v>
      </c>
      <c r="G1421" s="16">
        <v>2001</v>
      </c>
      <c r="H1421" s="139">
        <f t="shared" si="114"/>
        <v>0</v>
      </c>
      <c r="I1421" s="140">
        <v>16.96</v>
      </c>
      <c r="J1421" s="141">
        <f t="shared" si="112"/>
        <v>0</v>
      </c>
      <c r="K1421" s="81">
        <f t="shared" si="113"/>
        <v>0</v>
      </c>
      <c r="L1421" s="142">
        <v>14.5</v>
      </c>
      <c r="M1421" s="140"/>
      <c r="N1421" s="141">
        <f t="shared" si="110"/>
        <v>1</v>
      </c>
      <c r="O1421" s="141"/>
      <c r="P1421" s="141"/>
      <c r="Q1421" s="81">
        <f t="shared" si="111"/>
        <v>5.5</v>
      </c>
    </row>
    <row r="1422" spans="5:17" s="16" customFormat="1" ht="13" hidden="1" x14ac:dyDescent="0.3">
      <c r="E1422" s="138">
        <v>37052</v>
      </c>
      <c r="F1422" s="16">
        <v>161</v>
      </c>
      <c r="G1422" s="16">
        <v>2001</v>
      </c>
      <c r="H1422" s="139">
        <f t="shared" si="114"/>
        <v>0</v>
      </c>
      <c r="I1422" s="140">
        <v>17.06666666666667</v>
      </c>
      <c r="J1422" s="141">
        <f t="shared" si="112"/>
        <v>0</v>
      </c>
      <c r="K1422" s="81">
        <f t="shared" si="113"/>
        <v>0</v>
      </c>
      <c r="L1422" s="142">
        <v>13.8</v>
      </c>
      <c r="M1422" s="140"/>
      <c r="N1422" s="141">
        <f t="shared" si="110"/>
        <v>1</v>
      </c>
      <c r="O1422" s="141"/>
      <c r="P1422" s="141"/>
      <c r="Q1422" s="81">
        <f t="shared" si="111"/>
        <v>6.1999999999999993</v>
      </c>
    </row>
    <row r="1423" spans="5:17" s="16" customFormat="1" ht="13" hidden="1" x14ac:dyDescent="0.3">
      <c r="E1423" s="138">
        <v>37053</v>
      </c>
      <c r="F1423" s="16">
        <v>162</v>
      </c>
      <c r="G1423" s="16">
        <v>2001</v>
      </c>
      <c r="H1423" s="139">
        <f t="shared" si="114"/>
        <v>0</v>
      </c>
      <c r="I1423" s="140">
        <v>17.173333333333332</v>
      </c>
      <c r="J1423" s="141">
        <f t="shared" si="112"/>
        <v>0</v>
      </c>
      <c r="K1423" s="81">
        <f t="shared" si="113"/>
        <v>0</v>
      </c>
      <c r="L1423" s="142">
        <v>13.3</v>
      </c>
      <c r="M1423" s="140"/>
      <c r="N1423" s="141">
        <f t="shared" si="110"/>
        <v>1</v>
      </c>
      <c r="O1423" s="141"/>
      <c r="P1423" s="141"/>
      <c r="Q1423" s="81">
        <f t="shared" si="111"/>
        <v>6.6999999999999993</v>
      </c>
    </row>
    <row r="1424" spans="5:17" s="16" customFormat="1" ht="13" hidden="1" x14ac:dyDescent="0.3">
      <c r="E1424" s="138">
        <v>37054</v>
      </c>
      <c r="F1424" s="16">
        <v>163</v>
      </c>
      <c r="G1424" s="16">
        <v>2001</v>
      </c>
      <c r="H1424" s="139">
        <f t="shared" si="114"/>
        <v>0</v>
      </c>
      <c r="I1424" s="140">
        <v>17.28</v>
      </c>
      <c r="J1424" s="141">
        <f t="shared" si="112"/>
        <v>0</v>
      </c>
      <c r="K1424" s="81">
        <f t="shared" si="113"/>
        <v>0</v>
      </c>
      <c r="L1424" s="142">
        <v>14.5</v>
      </c>
      <c r="M1424" s="140"/>
      <c r="N1424" s="141">
        <f t="shared" si="110"/>
        <v>1</v>
      </c>
      <c r="O1424" s="141"/>
      <c r="P1424" s="141"/>
      <c r="Q1424" s="81">
        <f t="shared" si="111"/>
        <v>5.5</v>
      </c>
    </row>
    <row r="1425" spans="5:17" s="16" customFormat="1" ht="13" hidden="1" x14ac:dyDescent="0.3">
      <c r="E1425" s="138">
        <v>37055</v>
      </c>
      <c r="F1425" s="16">
        <v>164</v>
      </c>
      <c r="G1425" s="16">
        <v>2001</v>
      </c>
      <c r="H1425" s="139">
        <f t="shared" si="114"/>
        <v>0</v>
      </c>
      <c r="I1425" s="140">
        <v>17.38666666666667</v>
      </c>
      <c r="J1425" s="141">
        <f t="shared" si="112"/>
        <v>0</v>
      </c>
      <c r="K1425" s="81">
        <f t="shared" si="113"/>
        <v>0</v>
      </c>
      <c r="L1425" s="142">
        <v>17.600000000000001</v>
      </c>
      <c r="M1425" s="140"/>
      <c r="N1425" s="141">
        <f t="shared" si="110"/>
        <v>0</v>
      </c>
      <c r="O1425" s="141"/>
      <c r="P1425" s="141"/>
      <c r="Q1425" s="81">
        <f t="shared" si="111"/>
        <v>0</v>
      </c>
    </row>
    <row r="1426" spans="5:17" s="16" customFormat="1" ht="13" hidden="1" x14ac:dyDescent="0.3">
      <c r="E1426" s="138">
        <v>37056</v>
      </c>
      <c r="F1426" s="16">
        <v>165</v>
      </c>
      <c r="G1426" s="16">
        <v>2001</v>
      </c>
      <c r="H1426" s="139">
        <f t="shared" si="114"/>
        <v>0</v>
      </c>
      <c r="I1426" s="140">
        <v>17.493333333333332</v>
      </c>
      <c r="J1426" s="141">
        <f t="shared" si="112"/>
        <v>0</v>
      </c>
      <c r="K1426" s="81">
        <f t="shared" si="113"/>
        <v>0</v>
      </c>
      <c r="L1426" s="142">
        <v>17.5</v>
      </c>
      <c r="M1426" s="140"/>
      <c r="N1426" s="141">
        <f t="shared" si="110"/>
        <v>0</v>
      </c>
      <c r="O1426" s="141"/>
      <c r="P1426" s="141"/>
      <c r="Q1426" s="81">
        <f t="shared" si="111"/>
        <v>0</v>
      </c>
    </row>
    <row r="1427" spans="5:17" s="16" customFormat="1" ht="13" hidden="1" x14ac:dyDescent="0.3">
      <c r="E1427" s="138">
        <v>37057</v>
      </c>
      <c r="F1427" s="16">
        <v>166</v>
      </c>
      <c r="G1427" s="16">
        <v>2001</v>
      </c>
      <c r="H1427" s="139">
        <f t="shared" si="114"/>
        <v>0</v>
      </c>
      <c r="I1427" s="140">
        <v>17.600000000000001</v>
      </c>
      <c r="J1427" s="141">
        <f t="shared" si="112"/>
        <v>0</v>
      </c>
      <c r="K1427" s="81">
        <f t="shared" si="113"/>
        <v>0</v>
      </c>
      <c r="L1427" s="142">
        <v>18.100000000000001</v>
      </c>
      <c r="M1427" s="140"/>
      <c r="N1427" s="141">
        <f t="shared" si="110"/>
        <v>0</v>
      </c>
      <c r="O1427" s="141"/>
      <c r="P1427" s="141"/>
      <c r="Q1427" s="81">
        <f t="shared" si="111"/>
        <v>0</v>
      </c>
    </row>
    <row r="1428" spans="5:17" s="16" customFormat="1" ht="13" hidden="1" x14ac:dyDescent="0.3">
      <c r="E1428" s="138">
        <v>37058</v>
      </c>
      <c r="F1428" s="16">
        <v>167</v>
      </c>
      <c r="G1428" s="16">
        <v>2001</v>
      </c>
      <c r="H1428" s="139">
        <f t="shared" si="114"/>
        <v>0</v>
      </c>
      <c r="I1428" s="140">
        <v>17.683870967741939</v>
      </c>
      <c r="J1428" s="141">
        <f t="shared" si="112"/>
        <v>0</v>
      </c>
      <c r="K1428" s="81">
        <f t="shared" si="113"/>
        <v>0</v>
      </c>
      <c r="L1428" s="142">
        <v>15.8</v>
      </c>
      <c r="M1428" s="140"/>
      <c r="N1428" s="141">
        <f t="shared" si="110"/>
        <v>1</v>
      </c>
      <c r="O1428" s="141"/>
      <c r="P1428" s="141"/>
      <c r="Q1428" s="81">
        <f t="shared" si="111"/>
        <v>4.1999999999999993</v>
      </c>
    </row>
    <row r="1429" spans="5:17" s="16" customFormat="1" ht="13" hidden="1" x14ac:dyDescent="0.3">
      <c r="E1429" s="138">
        <v>37059</v>
      </c>
      <c r="F1429" s="16">
        <v>168</v>
      </c>
      <c r="G1429" s="16">
        <v>2001</v>
      </c>
      <c r="H1429" s="139">
        <f t="shared" si="114"/>
        <v>0</v>
      </c>
      <c r="I1429" s="140">
        <v>17.767741935483873</v>
      </c>
      <c r="J1429" s="141">
        <f t="shared" si="112"/>
        <v>0</v>
      </c>
      <c r="K1429" s="81">
        <f t="shared" si="113"/>
        <v>0</v>
      </c>
      <c r="L1429" s="142">
        <v>13.9</v>
      </c>
      <c r="M1429" s="140"/>
      <c r="N1429" s="141">
        <f t="shared" si="110"/>
        <v>1</v>
      </c>
      <c r="O1429" s="141"/>
      <c r="P1429" s="141"/>
      <c r="Q1429" s="81">
        <f t="shared" si="111"/>
        <v>6.1</v>
      </c>
    </row>
    <row r="1430" spans="5:17" s="16" customFormat="1" ht="13" hidden="1" x14ac:dyDescent="0.3">
      <c r="E1430" s="138">
        <v>37060</v>
      </c>
      <c r="F1430" s="16">
        <v>169</v>
      </c>
      <c r="G1430" s="16">
        <v>2001</v>
      </c>
      <c r="H1430" s="139">
        <f t="shared" si="114"/>
        <v>0</v>
      </c>
      <c r="I1430" s="140">
        <v>17.851612903225806</v>
      </c>
      <c r="J1430" s="141">
        <f t="shared" si="112"/>
        <v>0</v>
      </c>
      <c r="K1430" s="81">
        <f t="shared" si="113"/>
        <v>0</v>
      </c>
      <c r="L1430" s="142">
        <v>13.6</v>
      </c>
      <c r="M1430" s="140"/>
      <c r="N1430" s="141">
        <f t="shared" si="110"/>
        <v>1</v>
      </c>
      <c r="O1430" s="141"/>
      <c r="P1430" s="141"/>
      <c r="Q1430" s="81">
        <f t="shared" si="111"/>
        <v>6.4</v>
      </c>
    </row>
    <row r="1431" spans="5:17" s="16" customFormat="1" ht="13" hidden="1" x14ac:dyDescent="0.3">
      <c r="E1431" s="138">
        <v>37061</v>
      </c>
      <c r="F1431" s="16">
        <v>170</v>
      </c>
      <c r="G1431" s="16">
        <v>2001</v>
      </c>
      <c r="H1431" s="139">
        <f t="shared" si="114"/>
        <v>0</v>
      </c>
      <c r="I1431" s="140">
        <v>17.935483870967744</v>
      </c>
      <c r="J1431" s="141">
        <f t="shared" si="112"/>
        <v>0</v>
      </c>
      <c r="K1431" s="81">
        <f t="shared" si="113"/>
        <v>0</v>
      </c>
      <c r="L1431" s="142">
        <v>15.1</v>
      </c>
      <c r="M1431" s="140"/>
      <c r="N1431" s="141">
        <f t="shared" si="110"/>
        <v>1</v>
      </c>
      <c r="O1431" s="141"/>
      <c r="P1431" s="141"/>
      <c r="Q1431" s="81">
        <f t="shared" si="111"/>
        <v>4.9000000000000004</v>
      </c>
    </row>
    <row r="1432" spans="5:17" s="16" customFormat="1" ht="13" hidden="1" x14ac:dyDescent="0.3">
      <c r="E1432" s="138">
        <v>37062</v>
      </c>
      <c r="F1432" s="16">
        <v>171</v>
      </c>
      <c r="G1432" s="16">
        <v>2001</v>
      </c>
      <c r="H1432" s="139">
        <f t="shared" si="114"/>
        <v>0</v>
      </c>
      <c r="I1432" s="140">
        <v>18.019354838709681</v>
      </c>
      <c r="J1432" s="141">
        <f t="shared" si="112"/>
        <v>0</v>
      </c>
      <c r="K1432" s="81">
        <f t="shared" si="113"/>
        <v>0</v>
      </c>
      <c r="L1432" s="142">
        <v>16.600000000000001</v>
      </c>
      <c r="M1432" s="140"/>
      <c r="N1432" s="141">
        <f t="shared" si="110"/>
        <v>0</v>
      </c>
      <c r="O1432" s="141"/>
      <c r="P1432" s="141"/>
      <c r="Q1432" s="81">
        <f t="shared" si="111"/>
        <v>0</v>
      </c>
    </row>
    <row r="1433" spans="5:17" s="16" customFormat="1" ht="13" hidden="1" x14ac:dyDescent="0.3">
      <c r="E1433" s="138">
        <v>37063</v>
      </c>
      <c r="F1433" s="16">
        <v>172</v>
      </c>
      <c r="G1433" s="16">
        <v>2001</v>
      </c>
      <c r="H1433" s="139">
        <f t="shared" si="114"/>
        <v>0</v>
      </c>
      <c r="I1433" s="140">
        <v>18.103225806451615</v>
      </c>
      <c r="J1433" s="141">
        <f t="shared" si="112"/>
        <v>0</v>
      </c>
      <c r="K1433" s="81">
        <f t="shared" si="113"/>
        <v>0</v>
      </c>
      <c r="L1433" s="142">
        <v>19</v>
      </c>
      <c r="M1433" s="140"/>
      <c r="N1433" s="141">
        <f t="shared" si="110"/>
        <v>0</v>
      </c>
      <c r="O1433" s="141"/>
      <c r="P1433" s="141"/>
      <c r="Q1433" s="81">
        <f t="shared" si="111"/>
        <v>0</v>
      </c>
    </row>
    <row r="1434" spans="5:17" s="16" customFormat="1" ht="13" hidden="1" x14ac:dyDescent="0.3">
      <c r="E1434" s="138">
        <v>37064</v>
      </c>
      <c r="F1434" s="16">
        <v>173</v>
      </c>
      <c r="G1434" s="16">
        <v>2001</v>
      </c>
      <c r="H1434" s="139">
        <f t="shared" si="114"/>
        <v>0</v>
      </c>
      <c r="I1434" s="140">
        <v>18.187096774193549</v>
      </c>
      <c r="J1434" s="141">
        <f t="shared" si="112"/>
        <v>0</v>
      </c>
      <c r="K1434" s="81">
        <f t="shared" si="113"/>
        <v>0</v>
      </c>
      <c r="L1434" s="142">
        <v>20.5</v>
      </c>
      <c r="M1434" s="140"/>
      <c r="N1434" s="141">
        <f t="shared" si="110"/>
        <v>0</v>
      </c>
      <c r="O1434" s="141"/>
      <c r="P1434" s="141"/>
      <c r="Q1434" s="81">
        <f t="shared" si="111"/>
        <v>0</v>
      </c>
    </row>
    <row r="1435" spans="5:17" s="16" customFormat="1" ht="13" hidden="1" x14ac:dyDescent="0.3">
      <c r="E1435" s="138">
        <v>37065</v>
      </c>
      <c r="F1435" s="16">
        <v>174</v>
      </c>
      <c r="G1435" s="16">
        <v>2001</v>
      </c>
      <c r="H1435" s="139">
        <f t="shared" si="114"/>
        <v>0</v>
      </c>
      <c r="I1435" s="140">
        <v>18.270967741935486</v>
      </c>
      <c r="J1435" s="141">
        <f t="shared" si="112"/>
        <v>0</v>
      </c>
      <c r="K1435" s="81">
        <f t="shared" si="113"/>
        <v>0</v>
      </c>
      <c r="L1435" s="142">
        <v>19.7</v>
      </c>
      <c r="M1435" s="140"/>
      <c r="N1435" s="141">
        <f t="shared" si="110"/>
        <v>0</v>
      </c>
      <c r="O1435" s="141"/>
      <c r="P1435" s="141"/>
      <c r="Q1435" s="81">
        <f t="shared" si="111"/>
        <v>0</v>
      </c>
    </row>
    <row r="1436" spans="5:17" s="16" customFormat="1" ht="13" hidden="1" x14ac:dyDescent="0.3">
      <c r="E1436" s="138">
        <v>37066</v>
      </c>
      <c r="F1436" s="16">
        <v>175</v>
      </c>
      <c r="G1436" s="16">
        <v>2001</v>
      </c>
      <c r="H1436" s="139">
        <f t="shared" si="114"/>
        <v>0</v>
      </c>
      <c r="I1436" s="140">
        <v>18.354838709677423</v>
      </c>
      <c r="J1436" s="141">
        <f t="shared" si="112"/>
        <v>0</v>
      </c>
      <c r="K1436" s="81">
        <f t="shared" si="113"/>
        <v>0</v>
      </c>
      <c r="L1436" s="142">
        <v>21</v>
      </c>
      <c r="M1436" s="140"/>
      <c r="N1436" s="141">
        <f t="shared" si="110"/>
        <v>0</v>
      </c>
      <c r="O1436" s="141"/>
      <c r="P1436" s="141"/>
      <c r="Q1436" s="81">
        <f t="shared" si="111"/>
        <v>0</v>
      </c>
    </row>
    <row r="1437" spans="5:17" s="16" customFormat="1" ht="13" hidden="1" x14ac:dyDescent="0.3">
      <c r="E1437" s="138">
        <v>37067</v>
      </c>
      <c r="F1437" s="16">
        <v>176</v>
      </c>
      <c r="G1437" s="16">
        <v>2001</v>
      </c>
      <c r="H1437" s="139">
        <f t="shared" si="114"/>
        <v>0</v>
      </c>
      <c r="I1437" s="140">
        <v>18.438709677419357</v>
      </c>
      <c r="J1437" s="141">
        <f t="shared" si="112"/>
        <v>0</v>
      </c>
      <c r="K1437" s="81">
        <f t="shared" si="113"/>
        <v>0</v>
      </c>
      <c r="L1437" s="142">
        <v>21.9</v>
      </c>
      <c r="M1437" s="140"/>
      <c r="N1437" s="141">
        <f t="shared" si="110"/>
        <v>0</v>
      </c>
      <c r="O1437" s="141"/>
      <c r="P1437" s="141"/>
      <c r="Q1437" s="81">
        <f t="shared" si="111"/>
        <v>0</v>
      </c>
    </row>
    <row r="1438" spans="5:17" s="16" customFormat="1" ht="13" hidden="1" x14ac:dyDescent="0.3">
      <c r="E1438" s="138">
        <v>37068</v>
      </c>
      <c r="F1438" s="16">
        <v>177</v>
      </c>
      <c r="G1438" s="16">
        <v>2001</v>
      </c>
      <c r="H1438" s="139">
        <f t="shared" si="114"/>
        <v>0</v>
      </c>
      <c r="I1438" s="140">
        <v>18.522580645161291</v>
      </c>
      <c r="J1438" s="141">
        <f t="shared" si="112"/>
        <v>0</v>
      </c>
      <c r="K1438" s="81">
        <f t="shared" si="113"/>
        <v>0</v>
      </c>
      <c r="L1438" s="142">
        <v>22.9</v>
      </c>
      <c r="M1438" s="140"/>
      <c r="N1438" s="141">
        <f t="shared" si="110"/>
        <v>0</v>
      </c>
      <c r="O1438" s="141"/>
      <c r="P1438" s="141"/>
      <c r="Q1438" s="81">
        <f t="shared" si="111"/>
        <v>0</v>
      </c>
    </row>
    <row r="1439" spans="5:17" s="16" customFormat="1" ht="13" hidden="1" x14ac:dyDescent="0.3">
      <c r="E1439" s="138">
        <v>37069</v>
      </c>
      <c r="F1439" s="16">
        <v>178</v>
      </c>
      <c r="G1439" s="16">
        <v>2001</v>
      </c>
      <c r="H1439" s="139">
        <f t="shared" si="114"/>
        <v>0</v>
      </c>
      <c r="I1439" s="140">
        <v>18.606451612903228</v>
      </c>
      <c r="J1439" s="141">
        <f t="shared" si="112"/>
        <v>0</v>
      </c>
      <c r="K1439" s="81">
        <f t="shared" si="113"/>
        <v>0</v>
      </c>
      <c r="L1439" s="142">
        <v>22.5</v>
      </c>
      <c r="M1439" s="140"/>
      <c r="N1439" s="141">
        <f t="shared" si="110"/>
        <v>0</v>
      </c>
      <c r="O1439" s="141"/>
      <c r="P1439" s="141"/>
      <c r="Q1439" s="81">
        <f t="shared" si="111"/>
        <v>0</v>
      </c>
    </row>
    <row r="1440" spans="5:17" s="16" customFormat="1" ht="13" hidden="1" x14ac:dyDescent="0.3">
      <c r="E1440" s="138">
        <v>37070</v>
      </c>
      <c r="F1440" s="16">
        <v>179</v>
      </c>
      <c r="G1440" s="16">
        <v>2001</v>
      </c>
      <c r="H1440" s="139">
        <f t="shared" si="114"/>
        <v>0</v>
      </c>
      <c r="I1440" s="140">
        <v>18.690322580645162</v>
      </c>
      <c r="J1440" s="141">
        <f t="shared" si="112"/>
        <v>0</v>
      </c>
      <c r="K1440" s="81">
        <f t="shared" si="113"/>
        <v>0</v>
      </c>
      <c r="L1440" s="142">
        <v>18.600000000000001</v>
      </c>
      <c r="M1440" s="140"/>
      <c r="N1440" s="141">
        <f t="shared" si="110"/>
        <v>0</v>
      </c>
      <c r="O1440" s="141"/>
      <c r="P1440" s="141"/>
      <c r="Q1440" s="81">
        <f t="shared" si="111"/>
        <v>0</v>
      </c>
    </row>
    <row r="1441" spans="5:17" s="16" customFormat="1" ht="13" hidden="1" x14ac:dyDescent="0.3">
      <c r="E1441" s="138">
        <v>37071</v>
      </c>
      <c r="F1441" s="16">
        <v>180</v>
      </c>
      <c r="G1441" s="16">
        <v>2001</v>
      </c>
      <c r="H1441" s="139">
        <f t="shared" si="114"/>
        <v>0</v>
      </c>
      <c r="I1441" s="140">
        <v>18.774193548387096</v>
      </c>
      <c r="J1441" s="141">
        <f t="shared" si="112"/>
        <v>0</v>
      </c>
      <c r="K1441" s="81">
        <f t="shared" si="113"/>
        <v>0</v>
      </c>
      <c r="L1441" s="142">
        <v>20.2</v>
      </c>
      <c r="M1441" s="140"/>
      <c r="N1441" s="141">
        <f t="shared" si="110"/>
        <v>0</v>
      </c>
      <c r="O1441" s="141"/>
      <c r="P1441" s="141"/>
      <c r="Q1441" s="81">
        <f t="shared" si="111"/>
        <v>0</v>
      </c>
    </row>
    <row r="1442" spans="5:17" s="16" customFormat="1" ht="13" hidden="1" x14ac:dyDescent="0.3">
      <c r="E1442" s="138">
        <v>37072</v>
      </c>
      <c r="F1442" s="16">
        <v>181</v>
      </c>
      <c r="G1442" s="16">
        <v>2001</v>
      </c>
      <c r="H1442" s="139">
        <f t="shared" si="114"/>
        <v>0</v>
      </c>
      <c r="I1442" s="140">
        <v>18.858064516129033</v>
      </c>
      <c r="J1442" s="141">
        <f t="shared" si="112"/>
        <v>0</v>
      </c>
      <c r="K1442" s="81">
        <f t="shared" si="113"/>
        <v>0</v>
      </c>
      <c r="L1442" s="142">
        <v>22.3</v>
      </c>
      <c r="M1442" s="140"/>
      <c r="N1442" s="141">
        <f t="shared" si="110"/>
        <v>0</v>
      </c>
      <c r="O1442" s="141"/>
      <c r="P1442" s="141"/>
      <c r="Q1442" s="81">
        <f t="shared" si="111"/>
        <v>0</v>
      </c>
    </row>
    <row r="1443" spans="5:17" s="16" customFormat="1" ht="13" hidden="1" x14ac:dyDescent="0.3">
      <c r="E1443" s="138">
        <v>37073</v>
      </c>
      <c r="F1443" s="16">
        <v>182</v>
      </c>
      <c r="G1443" s="16">
        <v>2001</v>
      </c>
      <c r="H1443" s="139">
        <f t="shared" si="114"/>
        <v>0</v>
      </c>
      <c r="I1443" s="140">
        <v>18.941935483870971</v>
      </c>
      <c r="J1443" s="141">
        <f t="shared" si="112"/>
        <v>0</v>
      </c>
      <c r="K1443" s="81">
        <f t="shared" si="113"/>
        <v>0</v>
      </c>
      <c r="L1443" s="142">
        <v>21.4</v>
      </c>
      <c r="M1443" s="140"/>
      <c r="N1443" s="141">
        <f t="shared" si="110"/>
        <v>0</v>
      </c>
      <c r="O1443" s="141"/>
      <c r="P1443" s="141"/>
      <c r="Q1443" s="81">
        <f t="shared" si="111"/>
        <v>0</v>
      </c>
    </row>
    <row r="1444" spans="5:17" s="16" customFormat="1" ht="13" hidden="1" x14ac:dyDescent="0.3">
      <c r="E1444" s="138">
        <v>37074</v>
      </c>
      <c r="F1444" s="16">
        <v>183</v>
      </c>
      <c r="G1444" s="16">
        <v>2001</v>
      </c>
      <c r="H1444" s="139">
        <f t="shared" si="114"/>
        <v>0</v>
      </c>
      <c r="I1444" s="140">
        <v>19.025806451612905</v>
      </c>
      <c r="J1444" s="141">
        <f t="shared" si="112"/>
        <v>0</v>
      </c>
      <c r="K1444" s="81">
        <f t="shared" si="113"/>
        <v>0</v>
      </c>
      <c r="L1444" s="142">
        <v>21.3</v>
      </c>
      <c r="M1444" s="140"/>
      <c r="N1444" s="141">
        <f t="shared" si="110"/>
        <v>0</v>
      </c>
      <c r="O1444" s="141"/>
      <c r="P1444" s="141"/>
      <c r="Q1444" s="81">
        <f t="shared" si="111"/>
        <v>0</v>
      </c>
    </row>
    <row r="1445" spans="5:17" s="16" customFormat="1" ht="13" hidden="1" x14ac:dyDescent="0.3">
      <c r="E1445" s="138">
        <v>37075</v>
      </c>
      <c r="F1445" s="16">
        <v>184</v>
      </c>
      <c r="G1445" s="16">
        <v>2001</v>
      </c>
      <c r="H1445" s="139">
        <f t="shared" si="114"/>
        <v>0</v>
      </c>
      <c r="I1445" s="140">
        <v>19.109677419354838</v>
      </c>
      <c r="J1445" s="141">
        <f t="shared" si="112"/>
        <v>0</v>
      </c>
      <c r="K1445" s="81">
        <f t="shared" si="113"/>
        <v>0</v>
      </c>
      <c r="L1445" s="142">
        <v>21.4</v>
      </c>
      <c r="M1445" s="140"/>
      <c r="N1445" s="141">
        <f t="shared" si="110"/>
        <v>0</v>
      </c>
      <c r="O1445" s="141"/>
      <c r="P1445" s="141"/>
      <c r="Q1445" s="81">
        <f t="shared" si="111"/>
        <v>0</v>
      </c>
    </row>
    <row r="1446" spans="5:17" s="16" customFormat="1" ht="13" hidden="1" x14ac:dyDescent="0.3">
      <c r="E1446" s="138">
        <v>37076</v>
      </c>
      <c r="F1446" s="16">
        <v>185</v>
      </c>
      <c r="G1446" s="16">
        <v>2001</v>
      </c>
      <c r="H1446" s="139">
        <f t="shared" si="114"/>
        <v>0</v>
      </c>
      <c r="I1446" s="140">
        <v>19.193548387096776</v>
      </c>
      <c r="J1446" s="141">
        <f t="shared" si="112"/>
        <v>0</v>
      </c>
      <c r="K1446" s="81">
        <f t="shared" si="113"/>
        <v>0</v>
      </c>
      <c r="L1446" s="142">
        <v>21.2</v>
      </c>
      <c r="M1446" s="140"/>
      <c r="N1446" s="141">
        <f t="shared" si="110"/>
        <v>0</v>
      </c>
      <c r="O1446" s="141"/>
      <c r="P1446" s="141"/>
      <c r="Q1446" s="81">
        <f t="shared" si="111"/>
        <v>0</v>
      </c>
    </row>
    <row r="1447" spans="5:17" s="16" customFormat="1" ht="13" hidden="1" x14ac:dyDescent="0.3">
      <c r="E1447" s="138">
        <v>37077</v>
      </c>
      <c r="F1447" s="16">
        <v>186</v>
      </c>
      <c r="G1447" s="16">
        <v>2001</v>
      </c>
      <c r="H1447" s="139">
        <f t="shared" si="114"/>
        <v>0</v>
      </c>
      <c r="I1447" s="140">
        <v>19.277419354838713</v>
      </c>
      <c r="J1447" s="141">
        <f t="shared" si="112"/>
        <v>0</v>
      </c>
      <c r="K1447" s="81">
        <f t="shared" si="113"/>
        <v>0</v>
      </c>
      <c r="L1447" s="142">
        <v>22.5</v>
      </c>
      <c r="M1447" s="140"/>
      <c r="N1447" s="141">
        <f t="shared" ref="N1447:N1510" si="115">IF(L1447&lt;=$E$117,1,0)</f>
        <v>0</v>
      </c>
      <c r="O1447" s="141"/>
      <c r="P1447" s="141"/>
      <c r="Q1447" s="81">
        <f t="shared" ref="Q1447:Q1510" si="116">N1447*($E$116-L1447)</f>
        <v>0</v>
      </c>
    </row>
    <row r="1448" spans="5:17" s="16" customFormat="1" ht="13" hidden="1" x14ac:dyDescent="0.3">
      <c r="E1448" s="138">
        <v>37078</v>
      </c>
      <c r="F1448" s="16">
        <v>187</v>
      </c>
      <c r="G1448" s="16">
        <v>2001</v>
      </c>
      <c r="H1448" s="139">
        <f t="shared" si="114"/>
        <v>0</v>
      </c>
      <c r="I1448" s="140">
        <v>19.361290322580643</v>
      </c>
      <c r="J1448" s="141">
        <f t="shared" si="112"/>
        <v>0</v>
      </c>
      <c r="K1448" s="81">
        <f t="shared" si="113"/>
        <v>0</v>
      </c>
      <c r="L1448" s="142">
        <v>23.8</v>
      </c>
      <c r="M1448" s="140"/>
      <c r="N1448" s="141">
        <f t="shared" si="115"/>
        <v>0</v>
      </c>
      <c r="O1448" s="141"/>
      <c r="P1448" s="141"/>
      <c r="Q1448" s="81">
        <f t="shared" si="116"/>
        <v>0</v>
      </c>
    </row>
    <row r="1449" spans="5:17" s="16" customFormat="1" ht="13" hidden="1" x14ac:dyDescent="0.3">
      <c r="E1449" s="138">
        <v>37079</v>
      </c>
      <c r="F1449" s="16">
        <v>188</v>
      </c>
      <c r="G1449" s="16">
        <v>2001</v>
      </c>
      <c r="H1449" s="139">
        <f t="shared" si="114"/>
        <v>0</v>
      </c>
      <c r="I1449" s="140">
        <v>19.445161290322581</v>
      </c>
      <c r="J1449" s="141">
        <f t="shared" si="112"/>
        <v>0</v>
      </c>
      <c r="K1449" s="81">
        <f t="shared" si="113"/>
        <v>0</v>
      </c>
      <c r="L1449" s="142">
        <v>17.7</v>
      </c>
      <c r="M1449" s="140"/>
      <c r="N1449" s="141">
        <f t="shared" si="115"/>
        <v>0</v>
      </c>
      <c r="O1449" s="141"/>
      <c r="P1449" s="141"/>
      <c r="Q1449" s="81">
        <f t="shared" si="116"/>
        <v>0</v>
      </c>
    </row>
    <row r="1450" spans="5:17" s="16" customFormat="1" ht="13" hidden="1" x14ac:dyDescent="0.3">
      <c r="E1450" s="138">
        <v>37080</v>
      </c>
      <c r="F1450" s="16">
        <v>189</v>
      </c>
      <c r="G1450" s="16">
        <v>2001</v>
      </c>
      <c r="H1450" s="139">
        <f t="shared" si="114"/>
        <v>0</v>
      </c>
      <c r="I1450" s="140">
        <v>19.529032258064518</v>
      </c>
      <c r="J1450" s="141">
        <f t="shared" si="112"/>
        <v>0</v>
      </c>
      <c r="K1450" s="81">
        <f t="shared" si="113"/>
        <v>0</v>
      </c>
      <c r="L1450" s="142">
        <v>18.3</v>
      </c>
      <c r="M1450" s="140"/>
      <c r="N1450" s="141">
        <f t="shared" si="115"/>
        <v>0</v>
      </c>
      <c r="O1450" s="141"/>
      <c r="P1450" s="141"/>
      <c r="Q1450" s="81">
        <f t="shared" si="116"/>
        <v>0</v>
      </c>
    </row>
    <row r="1451" spans="5:17" s="16" customFormat="1" ht="13" hidden="1" x14ac:dyDescent="0.3">
      <c r="E1451" s="138">
        <v>37081</v>
      </c>
      <c r="F1451" s="16">
        <v>190</v>
      </c>
      <c r="G1451" s="16">
        <v>2001</v>
      </c>
      <c r="H1451" s="139">
        <f t="shared" si="114"/>
        <v>0</v>
      </c>
      <c r="I1451" s="140">
        <v>19.612903225806452</v>
      </c>
      <c r="J1451" s="141">
        <f t="shared" si="112"/>
        <v>0</v>
      </c>
      <c r="K1451" s="81">
        <f t="shared" si="113"/>
        <v>0</v>
      </c>
      <c r="L1451" s="142">
        <v>19.899999999999999</v>
      </c>
      <c r="M1451" s="140"/>
      <c r="N1451" s="141">
        <f t="shared" si="115"/>
        <v>0</v>
      </c>
      <c r="O1451" s="141"/>
      <c r="P1451" s="141"/>
      <c r="Q1451" s="81">
        <f t="shared" si="116"/>
        <v>0</v>
      </c>
    </row>
    <row r="1452" spans="5:17" s="16" customFormat="1" ht="13" hidden="1" x14ac:dyDescent="0.3">
      <c r="E1452" s="138">
        <v>37082</v>
      </c>
      <c r="F1452" s="16">
        <v>191</v>
      </c>
      <c r="G1452" s="16">
        <v>2001</v>
      </c>
      <c r="H1452" s="139">
        <f t="shared" si="114"/>
        <v>0</v>
      </c>
      <c r="I1452" s="140">
        <v>19.696774193548389</v>
      </c>
      <c r="J1452" s="141">
        <f t="shared" si="112"/>
        <v>0</v>
      </c>
      <c r="K1452" s="81">
        <f t="shared" si="113"/>
        <v>0</v>
      </c>
      <c r="L1452" s="142">
        <v>21</v>
      </c>
      <c r="M1452" s="140"/>
      <c r="N1452" s="141">
        <f t="shared" si="115"/>
        <v>0</v>
      </c>
      <c r="O1452" s="141"/>
      <c r="P1452" s="141"/>
      <c r="Q1452" s="81">
        <f t="shared" si="116"/>
        <v>0</v>
      </c>
    </row>
    <row r="1453" spans="5:17" s="16" customFormat="1" ht="13" hidden="1" x14ac:dyDescent="0.3">
      <c r="E1453" s="138">
        <v>37083</v>
      </c>
      <c r="F1453" s="16">
        <v>192</v>
      </c>
      <c r="G1453" s="16">
        <v>2001</v>
      </c>
      <c r="H1453" s="139">
        <f t="shared" si="114"/>
        <v>0</v>
      </c>
      <c r="I1453" s="140">
        <v>19.780645161290323</v>
      </c>
      <c r="J1453" s="141">
        <f t="shared" ref="J1453:J1516" si="117">IF(I1453&lt;=$E$117,1,0)</f>
        <v>0</v>
      </c>
      <c r="K1453" s="81">
        <f t="shared" ref="K1453:K1516" si="118">J1453*($E$116-I1453)</f>
        <v>0</v>
      </c>
      <c r="L1453" s="142">
        <v>19.600000000000001</v>
      </c>
      <c r="M1453" s="140"/>
      <c r="N1453" s="141">
        <f t="shared" si="115"/>
        <v>0</v>
      </c>
      <c r="O1453" s="141"/>
      <c r="P1453" s="141"/>
      <c r="Q1453" s="81">
        <f t="shared" si="116"/>
        <v>0</v>
      </c>
    </row>
    <row r="1454" spans="5:17" s="16" customFormat="1" ht="13" hidden="1" x14ac:dyDescent="0.3">
      <c r="E1454" s="138">
        <v>37084</v>
      </c>
      <c r="F1454" s="16">
        <v>193</v>
      </c>
      <c r="G1454" s="16">
        <v>2001</v>
      </c>
      <c r="H1454" s="139">
        <f t="shared" ref="H1454:H1517" si="119">IF(AND(E1454&gt;=$D$64,E1454&lt;=$D$65),1,0)</f>
        <v>0</v>
      </c>
      <c r="I1454" s="140">
        <v>19.864516129032257</v>
      </c>
      <c r="J1454" s="141">
        <f t="shared" si="117"/>
        <v>0</v>
      </c>
      <c r="K1454" s="81">
        <f t="shared" si="118"/>
        <v>0</v>
      </c>
      <c r="L1454" s="142">
        <v>19.8</v>
      </c>
      <c r="M1454" s="140"/>
      <c r="N1454" s="141">
        <f t="shared" si="115"/>
        <v>0</v>
      </c>
      <c r="O1454" s="141"/>
      <c r="P1454" s="141"/>
      <c r="Q1454" s="81">
        <f t="shared" si="116"/>
        <v>0</v>
      </c>
    </row>
    <row r="1455" spans="5:17" s="16" customFormat="1" ht="13" hidden="1" x14ac:dyDescent="0.3">
      <c r="E1455" s="138">
        <v>37085</v>
      </c>
      <c r="F1455" s="16">
        <v>194</v>
      </c>
      <c r="G1455" s="16">
        <v>2001</v>
      </c>
      <c r="H1455" s="139">
        <f t="shared" si="119"/>
        <v>0</v>
      </c>
      <c r="I1455" s="140">
        <v>19.948387096774194</v>
      </c>
      <c r="J1455" s="141">
        <f t="shared" si="117"/>
        <v>0</v>
      </c>
      <c r="K1455" s="81">
        <f t="shared" si="118"/>
        <v>0</v>
      </c>
      <c r="L1455" s="142">
        <v>20.8</v>
      </c>
      <c r="M1455" s="140"/>
      <c r="N1455" s="141">
        <f t="shared" si="115"/>
        <v>0</v>
      </c>
      <c r="O1455" s="141"/>
      <c r="P1455" s="141"/>
      <c r="Q1455" s="81">
        <f t="shared" si="116"/>
        <v>0</v>
      </c>
    </row>
    <row r="1456" spans="5:17" s="16" customFormat="1" ht="13" hidden="1" x14ac:dyDescent="0.3">
      <c r="E1456" s="138">
        <v>37086</v>
      </c>
      <c r="F1456" s="16">
        <v>195</v>
      </c>
      <c r="G1456" s="16">
        <v>2001</v>
      </c>
      <c r="H1456" s="139">
        <f t="shared" si="119"/>
        <v>0</v>
      </c>
      <c r="I1456" s="140">
        <v>20.032258064516128</v>
      </c>
      <c r="J1456" s="141">
        <f t="shared" si="117"/>
        <v>0</v>
      </c>
      <c r="K1456" s="81">
        <f t="shared" si="118"/>
        <v>0</v>
      </c>
      <c r="L1456" s="142">
        <v>20.9</v>
      </c>
      <c r="M1456" s="140"/>
      <c r="N1456" s="141">
        <f t="shared" si="115"/>
        <v>0</v>
      </c>
      <c r="O1456" s="141"/>
      <c r="P1456" s="141"/>
      <c r="Q1456" s="81">
        <f t="shared" si="116"/>
        <v>0</v>
      </c>
    </row>
    <row r="1457" spans="5:17" s="16" customFormat="1" ht="13" hidden="1" x14ac:dyDescent="0.3">
      <c r="E1457" s="138">
        <v>37087</v>
      </c>
      <c r="F1457" s="16">
        <v>196</v>
      </c>
      <c r="G1457" s="16">
        <v>2001</v>
      </c>
      <c r="H1457" s="139">
        <f t="shared" si="119"/>
        <v>0</v>
      </c>
      <c r="I1457" s="140">
        <v>20.116129032258065</v>
      </c>
      <c r="J1457" s="141">
        <f t="shared" si="117"/>
        <v>0</v>
      </c>
      <c r="K1457" s="81">
        <f t="shared" si="118"/>
        <v>0</v>
      </c>
      <c r="L1457" s="142">
        <v>14.3</v>
      </c>
      <c r="M1457" s="140"/>
      <c r="N1457" s="141">
        <f t="shared" si="115"/>
        <v>1</v>
      </c>
      <c r="O1457" s="141"/>
      <c r="P1457" s="141"/>
      <c r="Q1457" s="81">
        <f t="shared" si="116"/>
        <v>5.6999999999999993</v>
      </c>
    </row>
    <row r="1458" spans="5:17" s="16" customFormat="1" ht="13" hidden="1" x14ac:dyDescent="0.3">
      <c r="E1458" s="138">
        <v>37088</v>
      </c>
      <c r="F1458" s="16">
        <v>197</v>
      </c>
      <c r="G1458" s="16">
        <v>2001</v>
      </c>
      <c r="H1458" s="139">
        <f t="shared" si="119"/>
        <v>0</v>
      </c>
      <c r="I1458" s="140">
        <v>20.2</v>
      </c>
      <c r="J1458" s="141">
        <f t="shared" si="117"/>
        <v>0</v>
      </c>
      <c r="K1458" s="81">
        <f t="shared" si="118"/>
        <v>0</v>
      </c>
      <c r="L1458" s="142">
        <v>14.6</v>
      </c>
      <c r="M1458" s="140"/>
      <c r="N1458" s="141">
        <f t="shared" si="115"/>
        <v>1</v>
      </c>
      <c r="O1458" s="141"/>
      <c r="P1458" s="141"/>
      <c r="Q1458" s="81">
        <f t="shared" si="116"/>
        <v>5.4</v>
      </c>
    </row>
    <row r="1459" spans="5:17" s="16" customFormat="1" ht="13" hidden="1" x14ac:dyDescent="0.3">
      <c r="E1459" s="138">
        <v>37089</v>
      </c>
      <c r="F1459" s="16">
        <v>198</v>
      </c>
      <c r="G1459" s="16">
        <v>2001</v>
      </c>
      <c r="H1459" s="139">
        <f t="shared" si="119"/>
        <v>0</v>
      </c>
      <c r="I1459" s="140">
        <v>20.193548387096772</v>
      </c>
      <c r="J1459" s="141">
        <f t="shared" si="117"/>
        <v>0</v>
      </c>
      <c r="K1459" s="81">
        <f t="shared" si="118"/>
        <v>0</v>
      </c>
      <c r="L1459" s="142">
        <v>17.2</v>
      </c>
      <c r="M1459" s="140"/>
      <c r="N1459" s="141">
        <f t="shared" si="115"/>
        <v>0</v>
      </c>
      <c r="O1459" s="141"/>
      <c r="P1459" s="141"/>
      <c r="Q1459" s="81">
        <f t="shared" si="116"/>
        <v>0</v>
      </c>
    </row>
    <row r="1460" spans="5:17" s="16" customFormat="1" ht="13" hidden="1" x14ac:dyDescent="0.3">
      <c r="E1460" s="138">
        <v>37090</v>
      </c>
      <c r="F1460" s="16">
        <v>199</v>
      </c>
      <c r="G1460" s="16">
        <v>2001</v>
      </c>
      <c r="H1460" s="139">
        <f t="shared" si="119"/>
        <v>0</v>
      </c>
      <c r="I1460" s="140">
        <v>20.187096774193549</v>
      </c>
      <c r="J1460" s="141">
        <f t="shared" si="117"/>
        <v>0</v>
      </c>
      <c r="K1460" s="81">
        <f t="shared" si="118"/>
        <v>0</v>
      </c>
      <c r="L1460" s="142">
        <v>16.600000000000001</v>
      </c>
      <c r="M1460" s="140"/>
      <c r="N1460" s="141">
        <f t="shared" si="115"/>
        <v>0</v>
      </c>
      <c r="O1460" s="141"/>
      <c r="P1460" s="141"/>
      <c r="Q1460" s="81">
        <f t="shared" si="116"/>
        <v>0</v>
      </c>
    </row>
    <row r="1461" spans="5:17" s="16" customFormat="1" ht="13" hidden="1" x14ac:dyDescent="0.3">
      <c r="E1461" s="138">
        <v>37091</v>
      </c>
      <c r="F1461" s="16">
        <v>200</v>
      </c>
      <c r="G1461" s="16">
        <v>2001</v>
      </c>
      <c r="H1461" s="139">
        <f t="shared" si="119"/>
        <v>0</v>
      </c>
      <c r="I1461" s="140">
        <v>20.180645161290322</v>
      </c>
      <c r="J1461" s="141">
        <f t="shared" si="117"/>
        <v>0</v>
      </c>
      <c r="K1461" s="81">
        <f t="shared" si="118"/>
        <v>0</v>
      </c>
      <c r="L1461" s="142">
        <v>17.2</v>
      </c>
      <c r="M1461" s="140"/>
      <c r="N1461" s="141">
        <f t="shared" si="115"/>
        <v>0</v>
      </c>
      <c r="O1461" s="141"/>
      <c r="P1461" s="141"/>
      <c r="Q1461" s="81">
        <f t="shared" si="116"/>
        <v>0</v>
      </c>
    </row>
    <row r="1462" spans="5:17" s="16" customFormat="1" ht="13" hidden="1" x14ac:dyDescent="0.3">
      <c r="E1462" s="138">
        <v>37092</v>
      </c>
      <c r="F1462" s="16">
        <v>201</v>
      </c>
      <c r="G1462" s="16">
        <v>2001</v>
      </c>
      <c r="H1462" s="139">
        <f t="shared" si="119"/>
        <v>0</v>
      </c>
      <c r="I1462" s="140">
        <v>20.174193548387095</v>
      </c>
      <c r="J1462" s="141">
        <f t="shared" si="117"/>
        <v>0</v>
      </c>
      <c r="K1462" s="81">
        <f t="shared" si="118"/>
        <v>0</v>
      </c>
      <c r="L1462" s="142">
        <v>14.5</v>
      </c>
      <c r="M1462" s="140"/>
      <c r="N1462" s="141">
        <f t="shared" si="115"/>
        <v>1</v>
      </c>
      <c r="O1462" s="141"/>
      <c r="P1462" s="141"/>
      <c r="Q1462" s="81">
        <f t="shared" si="116"/>
        <v>5.5</v>
      </c>
    </row>
    <row r="1463" spans="5:17" s="16" customFormat="1" ht="13" hidden="1" x14ac:dyDescent="0.3">
      <c r="E1463" s="138">
        <v>37093</v>
      </c>
      <c r="F1463" s="16">
        <v>202</v>
      </c>
      <c r="G1463" s="16">
        <v>2001</v>
      </c>
      <c r="H1463" s="139">
        <f t="shared" si="119"/>
        <v>0</v>
      </c>
      <c r="I1463" s="140">
        <v>20.167741935483871</v>
      </c>
      <c r="J1463" s="141">
        <f t="shared" si="117"/>
        <v>0</v>
      </c>
      <c r="K1463" s="81">
        <f t="shared" si="118"/>
        <v>0</v>
      </c>
      <c r="L1463" s="142">
        <v>16.2</v>
      </c>
      <c r="M1463" s="140"/>
      <c r="N1463" s="141">
        <f t="shared" si="115"/>
        <v>0</v>
      </c>
      <c r="O1463" s="141"/>
      <c r="P1463" s="141"/>
      <c r="Q1463" s="81">
        <f t="shared" si="116"/>
        <v>0</v>
      </c>
    </row>
    <row r="1464" spans="5:17" s="16" customFormat="1" ht="13" hidden="1" x14ac:dyDescent="0.3">
      <c r="E1464" s="138">
        <v>37094</v>
      </c>
      <c r="F1464" s="16">
        <v>203</v>
      </c>
      <c r="G1464" s="16">
        <v>2001</v>
      </c>
      <c r="H1464" s="139">
        <f t="shared" si="119"/>
        <v>0</v>
      </c>
      <c r="I1464" s="140">
        <v>20.161290322580644</v>
      </c>
      <c r="J1464" s="141">
        <f t="shared" si="117"/>
        <v>0</v>
      </c>
      <c r="K1464" s="81">
        <f t="shared" si="118"/>
        <v>0</v>
      </c>
      <c r="L1464" s="142">
        <v>19.5</v>
      </c>
      <c r="M1464" s="140"/>
      <c r="N1464" s="141">
        <f t="shared" si="115"/>
        <v>0</v>
      </c>
      <c r="O1464" s="141"/>
      <c r="P1464" s="141"/>
      <c r="Q1464" s="81">
        <f t="shared" si="116"/>
        <v>0</v>
      </c>
    </row>
    <row r="1465" spans="5:17" s="16" customFormat="1" ht="13" hidden="1" x14ac:dyDescent="0.3">
      <c r="E1465" s="138">
        <v>37095</v>
      </c>
      <c r="F1465" s="16">
        <v>204</v>
      </c>
      <c r="G1465" s="16">
        <v>2001</v>
      </c>
      <c r="H1465" s="139">
        <f t="shared" si="119"/>
        <v>0</v>
      </c>
      <c r="I1465" s="140">
        <v>20.154838709677417</v>
      </c>
      <c r="J1465" s="141">
        <f t="shared" si="117"/>
        <v>0</v>
      </c>
      <c r="K1465" s="81">
        <f t="shared" si="118"/>
        <v>0</v>
      </c>
      <c r="L1465" s="142">
        <v>20.6</v>
      </c>
      <c r="M1465" s="140"/>
      <c r="N1465" s="141">
        <f t="shared" si="115"/>
        <v>0</v>
      </c>
      <c r="O1465" s="141"/>
      <c r="P1465" s="141"/>
      <c r="Q1465" s="81">
        <f t="shared" si="116"/>
        <v>0</v>
      </c>
    </row>
    <row r="1466" spans="5:17" s="16" customFormat="1" ht="13" hidden="1" x14ac:dyDescent="0.3">
      <c r="E1466" s="138">
        <v>37096</v>
      </c>
      <c r="F1466" s="16">
        <v>205</v>
      </c>
      <c r="G1466" s="16">
        <v>2001</v>
      </c>
      <c r="H1466" s="139">
        <f t="shared" si="119"/>
        <v>0</v>
      </c>
      <c r="I1466" s="140">
        <v>20.148387096774194</v>
      </c>
      <c r="J1466" s="141">
        <f t="shared" si="117"/>
        <v>0</v>
      </c>
      <c r="K1466" s="81">
        <f t="shared" si="118"/>
        <v>0</v>
      </c>
      <c r="L1466" s="142">
        <v>19.8</v>
      </c>
      <c r="M1466" s="140"/>
      <c r="N1466" s="141">
        <f t="shared" si="115"/>
        <v>0</v>
      </c>
      <c r="O1466" s="141"/>
      <c r="P1466" s="141"/>
      <c r="Q1466" s="81">
        <f t="shared" si="116"/>
        <v>0</v>
      </c>
    </row>
    <row r="1467" spans="5:17" s="16" customFormat="1" ht="13" hidden="1" x14ac:dyDescent="0.3">
      <c r="E1467" s="138">
        <v>37097</v>
      </c>
      <c r="F1467" s="16">
        <v>206</v>
      </c>
      <c r="G1467" s="16">
        <v>2001</v>
      </c>
      <c r="H1467" s="139">
        <f t="shared" si="119"/>
        <v>0</v>
      </c>
      <c r="I1467" s="140">
        <v>20.141935483870967</v>
      </c>
      <c r="J1467" s="141">
        <f t="shared" si="117"/>
        <v>0</v>
      </c>
      <c r="K1467" s="81">
        <f t="shared" si="118"/>
        <v>0</v>
      </c>
      <c r="L1467" s="142">
        <v>21</v>
      </c>
      <c r="M1467" s="140"/>
      <c r="N1467" s="141">
        <f t="shared" si="115"/>
        <v>0</v>
      </c>
      <c r="O1467" s="141"/>
      <c r="P1467" s="141"/>
      <c r="Q1467" s="81">
        <f t="shared" si="116"/>
        <v>0</v>
      </c>
    </row>
    <row r="1468" spans="5:17" s="16" customFormat="1" ht="13" hidden="1" x14ac:dyDescent="0.3">
      <c r="E1468" s="138">
        <v>37098</v>
      </c>
      <c r="F1468" s="16">
        <v>207</v>
      </c>
      <c r="G1468" s="16">
        <v>2001</v>
      </c>
      <c r="H1468" s="139">
        <f t="shared" si="119"/>
        <v>0</v>
      </c>
      <c r="I1468" s="140">
        <v>20.13548387096774</v>
      </c>
      <c r="J1468" s="141">
        <f t="shared" si="117"/>
        <v>0</v>
      </c>
      <c r="K1468" s="81">
        <f t="shared" si="118"/>
        <v>0</v>
      </c>
      <c r="L1468" s="142">
        <v>22.2</v>
      </c>
      <c r="M1468" s="140"/>
      <c r="N1468" s="141">
        <f t="shared" si="115"/>
        <v>0</v>
      </c>
      <c r="O1468" s="141"/>
      <c r="P1468" s="141"/>
      <c r="Q1468" s="81">
        <f t="shared" si="116"/>
        <v>0</v>
      </c>
    </row>
    <row r="1469" spans="5:17" s="16" customFormat="1" ht="13" hidden="1" x14ac:dyDescent="0.3">
      <c r="E1469" s="138">
        <v>37099</v>
      </c>
      <c r="F1469" s="16">
        <v>208</v>
      </c>
      <c r="G1469" s="16">
        <v>2001</v>
      </c>
      <c r="H1469" s="139">
        <f t="shared" si="119"/>
        <v>0</v>
      </c>
      <c r="I1469" s="140">
        <v>20.129032258064516</v>
      </c>
      <c r="J1469" s="141">
        <f t="shared" si="117"/>
        <v>0</v>
      </c>
      <c r="K1469" s="81">
        <f t="shared" si="118"/>
        <v>0</v>
      </c>
      <c r="L1469" s="142">
        <v>22.7</v>
      </c>
      <c r="M1469" s="140"/>
      <c r="N1469" s="141">
        <f t="shared" si="115"/>
        <v>0</v>
      </c>
      <c r="O1469" s="141"/>
      <c r="P1469" s="141"/>
      <c r="Q1469" s="81">
        <f t="shared" si="116"/>
        <v>0</v>
      </c>
    </row>
    <row r="1470" spans="5:17" s="16" customFormat="1" ht="13" hidden="1" x14ac:dyDescent="0.3">
      <c r="E1470" s="138">
        <v>37100</v>
      </c>
      <c r="F1470" s="16">
        <v>209</v>
      </c>
      <c r="G1470" s="16">
        <v>2001</v>
      </c>
      <c r="H1470" s="139">
        <f t="shared" si="119"/>
        <v>0</v>
      </c>
      <c r="I1470" s="140">
        <v>20.122580645161289</v>
      </c>
      <c r="J1470" s="141">
        <f t="shared" si="117"/>
        <v>0</v>
      </c>
      <c r="K1470" s="81">
        <f t="shared" si="118"/>
        <v>0</v>
      </c>
      <c r="L1470" s="142">
        <v>21.3</v>
      </c>
      <c r="M1470" s="140"/>
      <c r="N1470" s="141">
        <f t="shared" si="115"/>
        <v>0</v>
      </c>
      <c r="O1470" s="141"/>
      <c r="P1470" s="141"/>
      <c r="Q1470" s="81">
        <f t="shared" si="116"/>
        <v>0</v>
      </c>
    </row>
    <row r="1471" spans="5:17" s="16" customFormat="1" ht="13" hidden="1" x14ac:dyDescent="0.3">
      <c r="E1471" s="138">
        <v>37101</v>
      </c>
      <c r="F1471" s="16">
        <v>210</v>
      </c>
      <c r="G1471" s="16">
        <v>2001</v>
      </c>
      <c r="H1471" s="139">
        <f t="shared" si="119"/>
        <v>0</v>
      </c>
      <c r="I1471" s="140">
        <v>20.116129032258065</v>
      </c>
      <c r="J1471" s="141">
        <f t="shared" si="117"/>
        <v>0</v>
      </c>
      <c r="K1471" s="81">
        <f t="shared" si="118"/>
        <v>0</v>
      </c>
      <c r="L1471" s="142">
        <v>22</v>
      </c>
      <c r="M1471" s="140"/>
      <c r="N1471" s="141">
        <f t="shared" si="115"/>
        <v>0</v>
      </c>
      <c r="O1471" s="141"/>
      <c r="P1471" s="141"/>
      <c r="Q1471" s="81">
        <f t="shared" si="116"/>
        <v>0</v>
      </c>
    </row>
    <row r="1472" spans="5:17" s="16" customFormat="1" ht="13" hidden="1" x14ac:dyDescent="0.3">
      <c r="E1472" s="138">
        <v>37102</v>
      </c>
      <c r="F1472" s="16">
        <v>211</v>
      </c>
      <c r="G1472" s="16">
        <v>2001</v>
      </c>
      <c r="H1472" s="139">
        <f t="shared" si="119"/>
        <v>0</v>
      </c>
      <c r="I1472" s="140">
        <v>20.109677419354838</v>
      </c>
      <c r="J1472" s="141">
        <f t="shared" si="117"/>
        <v>0</v>
      </c>
      <c r="K1472" s="81">
        <f t="shared" si="118"/>
        <v>0</v>
      </c>
      <c r="L1472" s="142">
        <v>23.3</v>
      </c>
      <c r="M1472" s="140"/>
      <c r="N1472" s="141">
        <f t="shared" si="115"/>
        <v>0</v>
      </c>
      <c r="O1472" s="141"/>
      <c r="P1472" s="141"/>
      <c r="Q1472" s="81">
        <f t="shared" si="116"/>
        <v>0</v>
      </c>
    </row>
    <row r="1473" spans="5:17" s="16" customFormat="1" ht="13" hidden="1" x14ac:dyDescent="0.3">
      <c r="E1473" s="138">
        <v>37103</v>
      </c>
      <c r="F1473" s="16">
        <v>212</v>
      </c>
      <c r="G1473" s="16">
        <v>2001</v>
      </c>
      <c r="H1473" s="139">
        <f t="shared" si="119"/>
        <v>0</v>
      </c>
      <c r="I1473" s="140">
        <v>20.103225806451611</v>
      </c>
      <c r="J1473" s="141">
        <f t="shared" si="117"/>
        <v>0</v>
      </c>
      <c r="K1473" s="81">
        <f t="shared" si="118"/>
        <v>0</v>
      </c>
      <c r="L1473" s="142">
        <v>24.6</v>
      </c>
      <c r="M1473" s="140"/>
      <c r="N1473" s="141">
        <f t="shared" si="115"/>
        <v>0</v>
      </c>
      <c r="O1473" s="141"/>
      <c r="P1473" s="141"/>
      <c r="Q1473" s="81">
        <f t="shared" si="116"/>
        <v>0</v>
      </c>
    </row>
    <row r="1474" spans="5:17" s="16" customFormat="1" ht="13" hidden="1" x14ac:dyDescent="0.3">
      <c r="E1474" s="138">
        <v>37104</v>
      </c>
      <c r="F1474" s="16">
        <v>213</v>
      </c>
      <c r="G1474" s="16">
        <v>2001</v>
      </c>
      <c r="H1474" s="139">
        <f t="shared" si="119"/>
        <v>0</v>
      </c>
      <c r="I1474" s="140">
        <v>20.096774193548388</v>
      </c>
      <c r="J1474" s="141">
        <f t="shared" si="117"/>
        <v>0</v>
      </c>
      <c r="K1474" s="81">
        <f t="shared" si="118"/>
        <v>0</v>
      </c>
      <c r="L1474" s="142">
        <v>23.9</v>
      </c>
      <c r="M1474" s="140"/>
      <c r="N1474" s="141">
        <f t="shared" si="115"/>
        <v>0</v>
      </c>
      <c r="O1474" s="141"/>
      <c r="P1474" s="141"/>
      <c r="Q1474" s="81">
        <f t="shared" si="116"/>
        <v>0</v>
      </c>
    </row>
    <row r="1475" spans="5:17" s="16" customFormat="1" ht="13" hidden="1" x14ac:dyDescent="0.3">
      <c r="E1475" s="138">
        <v>37105</v>
      </c>
      <c r="F1475" s="16">
        <v>214</v>
      </c>
      <c r="G1475" s="16">
        <v>2001</v>
      </c>
      <c r="H1475" s="139">
        <f t="shared" si="119"/>
        <v>0</v>
      </c>
      <c r="I1475" s="140">
        <v>20.090322580645161</v>
      </c>
      <c r="J1475" s="141">
        <f t="shared" si="117"/>
        <v>0</v>
      </c>
      <c r="K1475" s="81">
        <f t="shared" si="118"/>
        <v>0</v>
      </c>
      <c r="L1475" s="142">
        <v>24.1</v>
      </c>
      <c r="M1475" s="140"/>
      <c r="N1475" s="141">
        <f t="shared" si="115"/>
        <v>0</v>
      </c>
      <c r="O1475" s="141"/>
      <c r="P1475" s="141"/>
      <c r="Q1475" s="81">
        <f t="shared" si="116"/>
        <v>0</v>
      </c>
    </row>
    <row r="1476" spans="5:17" s="16" customFormat="1" ht="13" hidden="1" x14ac:dyDescent="0.3">
      <c r="E1476" s="138">
        <v>37106</v>
      </c>
      <c r="F1476" s="16">
        <v>215</v>
      </c>
      <c r="G1476" s="16">
        <v>2001</v>
      </c>
      <c r="H1476" s="139">
        <f t="shared" si="119"/>
        <v>0</v>
      </c>
      <c r="I1476" s="140">
        <v>20.083870967741934</v>
      </c>
      <c r="J1476" s="141">
        <f t="shared" si="117"/>
        <v>0</v>
      </c>
      <c r="K1476" s="81">
        <f t="shared" si="118"/>
        <v>0</v>
      </c>
      <c r="L1476" s="142">
        <v>20.5</v>
      </c>
      <c r="M1476" s="140"/>
      <c r="N1476" s="141">
        <f t="shared" si="115"/>
        <v>0</v>
      </c>
      <c r="O1476" s="141"/>
      <c r="P1476" s="141"/>
      <c r="Q1476" s="81">
        <f t="shared" si="116"/>
        <v>0</v>
      </c>
    </row>
    <row r="1477" spans="5:17" s="16" customFormat="1" ht="13" hidden="1" x14ac:dyDescent="0.3">
      <c r="E1477" s="138">
        <v>37107</v>
      </c>
      <c r="F1477" s="16">
        <v>216</v>
      </c>
      <c r="G1477" s="16">
        <v>2001</v>
      </c>
      <c r="H1477" s="139">
        <f t="shared" si="119"/>
        <v>0</v>
      </c>
      <c r="I1477" s="140">
        <v>20.07741935483871</v>
      </c>
      <c r="J1477" s="141">
        <f t="shared" si="117"/>
        <v>0</v>
      </c>
      <c r="K1477" s="81">
        <f t="shared" si="118"/>
        <v>0</v>
      </c>
      <c r="L1477" s="142">
        <v>19.100000000000001</v>
      </c>
      <c r="M1477" s="140"/>
      <c r="N1477" s="141">
        <f t="shared" si="115"/>
        <v>0</v>
      </c>
      <c r="O1477" s="141"/>
      <c r="P1477" s="141"/>
      <c r="Q1477" s="81">
        <f t="shared" si="116"/>
        <v>0</v>
      </c>
    </row>
    <row r="1478" spans="5:17" s="16" customFormat="1" ht="13" hidden="1" x14ac:dyDescent="0.3">
      <c r="E1478" s="138">
        <v>37108</v>
      </c>
      <c r="F1478" s="16">
        <v>217</v>
      </c>
      <c r="G1478" s="16">
        <v>2001</v>
      </c>
      <c r="H1478" s="139">
        <f t="shared" si="119"/>
        <v>0</v>
      </c>
      <c r="I1478" s="140">
        <v>20.070967741935483</v>
      </c>
      <c r="J1478" s="141">
        <f t="shared" si="117"/>
        <v>0</v>
      </c>
      <c r="K1478" s="81">
        <f t="shared" si="118"/>
        <v>0</v>
      </c>
      <c r="L1478" s="142">
        <v>17.899999999999999</v>
      </c>
      <c r="M1478" s="140"/>
      <c r="N1478" s="141">
        <f t="shared" si="115"/>
        <v>0</v>
      </c>
      <c r="O1478" s="141"/>
      <c r="P1478" s="141"/>
      <c r="Q1478" s="81">
        <f t="shared" si="116"/>
        <v>0</v>
      </c>
    </row>
    <row r="1479" spans="5:17" s="16" customFormat="1" ht="13" hidden="1" x14ac:dyDescent="0.3">
      <c r="E1479" s="138">
        <v>37109</v>
      </c>
      <c r="F1479" s="16">
        <v>218</v>
      </c>
      <c r="G1479" s="16">
        <v>2001</v>
      </c>
      <c r="H1479" s="139">
        <f t="shared" si="119"/>
        <v>0</v>
      </c>
      <c r="I1479" s="140">
        <v>20.064516129032256</v>
      </c>
      <c r="J1479" s="141">
        <f t="shared" si="117"/>
        <v>0</v>
      </c>
      <c r="K1479" s="81">
        <f t="shared" si="118"/>
        <v>0</v>
      </c>
      <c r="L1479" s="142">
        <v>17.5</v>
      </c>
      <c r="M1479" s="140"/>
      <c r="N1479" s="141">
        <f t="shared" si="115"/>
        <v>0</v>
      </c>
      <c r="O1479" s="141"/>
      <c r="P1479" s="141"/>
      <c r="Q1479" s="81">
        <f t="shared" si="116"/>
        <v>0</v>
      </c>
    </row>
    <row r="1480" spans="5:17" s="16" customFormat="1" ht="13" hidden="1" x14ac:dyDescent="0.3">
      <c r="E1480" s="138">
        <v>37110</v>
      </c>
      <c r="F1480" s="16">
        <v>219</v>
      </c>
      <c r="G1480" s="16">
        <v>2001</v>
      </c>
      <c r="H1480" s="139">
        <f t="shared" si="119"/>
        <v>0</v>
      </c>
      <c r="I1480" s="140">
        <v>20.058064516129033</v>
      </c>
      <c r="J1480" s="141">
        <f t="shared" si="117"/>
        <v>0</v>
      </c>
      <c r="K1480" s="81">
        <f t="shared" si="118"/>
        <v>0</v>
      </c>
      <c r="L1480" s="142">
        <v>21.2</v>
      </c>
      <c r="M1480" s="140"/>
      <c r="N1480" s="141">
        <f t="shared" si="115"/>
        <v>0</v>
      </c>
      <c r="O1480" s="141"/>
      <c r="P1480" s="141"/>
      <c r="Q1480" s="81">
        <f t="shared" si="116"/>
        <v>0</v>
      </c>
    </row>
    <row r="1481" spans="5:17" s="16" customFormat="1" ht="13" hidden="1" x14ac:dyDescent="0.3">
      <c r="E1481" s="138">
        <v>37111</v>
      </c>
      <c r="F1481" s="16">
        <v>220</v>
      </c>
      <c r="G1481" s="16">
        <v>2001</v>
      </c>
      <c r="H1481" s="139">
        <f t="shared" si="119"/>
        <v>0</v>
      </c>
      <c r="I1481" s="140">
        <v>20.051612903225806</v>
      </c>
      <c r="J1481" s="141">
        <f t="shared" si="117"/>
        <v>0</v>
      </c>
      <c r="K1481" s="81">
        <f t="shared" si="118"/>
        <v>0</v>
      </c>
      <c r="L1481" s="142">
        <v>20.100000000000001</v>
      </c>
      <c r="M1481" s="140"/>
      <c r="N1481" s="141">
        <f t="shared" si="115"/>
        <v>0</v>
      </c>
      <c r="O1481" s="141"/>
      <c r="P1481" s="141"/>
      <c r="Q1481" s="81">
        <f t="shared" si="116"/>
        <v>0</v>
      </c>
    </row>
    <row r="1482" spans="5:17" s="16" customFormat="1" ht="13" hidden="1" x14ac:dyDescent="0.3">
      <c r="E1482" s="138">
        <v>37112</v>
      </c>
      <c r="F1482" s="16">
        <v>221</v>
      </c>
      <c r="G1482" s="16">
        <v>2001</v>
      </c>
      <c r="H1482" s="139">
        <f t="shared" si="119"/>
        <v>0</v>
      </c>
      <c r="I1482" s="140">
        <v>20.045161290322579</v>
      </c>
      <c r="J1482" s="141">
        <f t="shared" si="117"/>
        <v>0</v>
      </c>
      <c r="K1482" s="81">
        <f t="shared" si="118"/>
        <v>0</v>
      </c>
      <c r="L1482" s="142">
        <v>17.899999999999999</v>
      </c>
      <c r="M1482" s="140"/>
      <c r="N1482" s="141">
        <f t="shared" si="115"/>
        <v>0</v>
      </c>
      <c r="O1482" s="141"/>
      <c r="P1482" s="141"/>
      <c r="Q1482" s="81">
        <f t="shared" si="116"/>
        <v>0</v>
      </c>
    </row>
    <row r="1483" spans="5:17" s="16" customFormat="1" ht="13" hidden="1" x14ac:dyDescent="0.3">
      <c r="E1483" s="138">
        <v>37113</v>
      </c>
      <c r="F1483" s="16">
        <v>222</v>
      </c>
      <c r="G1483" s="16">
        <v>2001</v>
      </c>
      <c r="H1483" s="139">
        <f t="shared" si="119"/>
        <v>0</v>
      </c>
      <c r="I1483" s="140">
        <v>20.038709677419355</v>
      </c>
      <c r="J1483" s="141">
        <f t="shared" si="117"/>
        <v>0</v>
      </c>
      <c r="K1483" s="81">
        <f t="shared" si="118"/>
        <v>0</v>
      </c>
      <c r="L1483" s="142">
        <v>16.7</v>
      </c>
      <c r="M1483" s="140"/>
      <c r="N1483" s="141">
        <f t="shared" si="115"/>
        <v>0</v>
      </c>
      <c r="O1483" s="141"/>
      <c r="P1483" s="141"/>
      <c r="Q1483" s="81">
        <f t="shared" si="116"/>
        <v>0</v>
      </c>
    </row>
    <row r="1484" spans="5:17" s="16" customFormat="1" ht="13" hidden="1" x14ac:dyDescent="0.3">
      <c r="E1484" s="138">
        <v>37114</v>
      </c>
      <c r="F1484" s="16">
        <v>223</v>
      </c>
      <c r="G1484" s="16">
        <v>2001</v>
      </c>
      <c r="H1484" s="139">
        <f t="shared" si="119"/>
        <v>0</v>
      </c>
      <c r="I1484" s="140">
        <v>20.032258064516128</v>
      </c>
      <c r="J1484" s="141">
        <f t="shared" si="117"/>
        <v>0</v>
      </c>
      <c r="K1484" s="81">
        <f t="shared" si="118"/>
        <v>0</v>
      </c>
      <c r="L1484" s="142">
        <v>16.5</v>
      </c>
      <c r="M1484" s="140"/>
      <c r="N1484" s="141">
        <f t="shared" si="115"/>
        <v>0</v>
      </c>
      <c r="O1484" s="141"/>
      <c r="P1484" s="141"/>
      <c r="Q1484" s="81">
        <f t="shared" si="116"/>
        <v>0</v>
      </c>
    </row>
    <row r="1485" spans="5:17" s="16" customFormat="1" ht="13" hidden="1" x14ac:dyDescent="0.3">
      <c r="E1485" s="138">
        <v>37115</v>
      </c>
      <c r="F1485" s="16">
        <v>224</v>
      </c>
      <c r="G1485" s="16">
        <v>2001</v>
      </c>
      <c r="H1485" s="139">
        <f t="shared" si="119"/>
        <v>0</v>
      </c>
      <c r="I1485" s="140">
        <v>20.025806451612901</v>
      </c>
      <c r="J1485" s="141">
        <f t="shared" si="117"/>
        <v>0</v>
      </c>
      <c r="K1485" s="81">
        <f t="shared" si="118"/>
        <v>0</v>
      </c>
      <c r="L1485" s="142">
        <v>17.5</v>
      </c>
      <c r="M1485" s="140"/>
      <c r="N1485" s="141">
        <f t="shared" si="115"/>
        <v>0</v>
      </c>
      <c r="O1485" s="141"/>
      <c r="P1485" s="141"/>
      <c r="Q1485" s="81">
        <f t="shared" si="116"/>
        <v>0</v>
      </c>
    </row>
    <row r="1486" spans="5:17" s="16" customFormat="1" ht="13" hidden="1" x14ac:dyDescent="0.3">
      <c r="E1486" s="138">
        <v>37116</v>
      </c>
      <c r="F1486" s="16">
        <v>225</v>
      </c>
      <c r="G1486" s="16">
        <v>2001</v>
      </c>
      <c r="H1486" s="139">
        <f t="shared" si="119"/>
        <v>0</v>
      </c>
      <c r="I1486" s="140">
        <v>20.019354838709678</v>
      </c>
      <c r="J1486" s="141">
        <f t="shared" si="117"/>
        <v>0</v>
      </c>
      <c r="K1486" s="81">
        <f t="shared" si="118"/>
        <v>0</v>
      </c>
      <c r="L1486" s="142">
        <v>19</v>
      </c>
      <c r="M1486" s="140"/>
      <c r="N1486" s="141">
        <f t="shared" si="115"/>
        <v>0</v>
      </c>
      <c r="O1486" s="141"/>
      <c r="P1486" s="141"/>
      <c r="Q1486" s="81">
        <f t="shared" si="116"/>
        <v>0</v>
      </c>
    </row>
    <row r="1487" spans="5:17" s="16" customFormat="1" ht="13" hidden="1" x14ac:dyDescent="0.3">
      <c r="E1487" s="138">
        <v>37117</v>
      </c>
      <c r="F1487" s="16">
        <v>226</v>
      </c>
      <c r="G1487" s="16">
        <v>2001</v>
      </c>
      <c r="H1487" s="139">
        <f t="shared" si="119"/>
        <v>0</v>
      </c>
      <c r="I1487" s="140">
        <v>20.012903225806451</v>
      </c>
      <c r="J1487" s="141">
        <f t="shared" si="117"/>
        <v>0</v>
      </c>
      <c r="K1487" s="81">
        <f t="shared" si="118"/>
        <v>0</v>
      </c>
      <c r="L1487" s="142">
        <v>21</v>
      </c>
      <c r="M1487" s="140"/>
      <c r="N1487" s="141">
        <f t="shared" si="115"/>
        <v>0</v>
      </c>
      <c r="O1487" s="141"/>
      <c r="P1487" s="141"/>
      <c r="Q1487" s="81">
        <f t="shared" si="116"/>
        <v>0</v>
      </c>
    </row>
    <row r="1488" spans="5:17" s="16" customFormat="1" ht="13" hidden="1" x14ac:dyDescent="0.3">
      <c r="E1488" s="138">
        <v>37118</v>
      </c>
      <c r="F1488" s="16">
        <v>227</v>
      </c>
      <c r="G1488" s="16">
        <v>2001</v>
      </c>
      <c r="H1488" s="139">
        <f t="shared" si="119"/>
        <v>0</v>
      </c>
      <c r="I1488" s="140">
        <v>20.006451612903227</v>
      </c>
      <c r="J1488" s="141">
        <f t="shared" si="117"/>
        <v>0</v>
      </c>
      <c r="K1488" s="81">
        <f t="shared" si="118"/>
        <v>0</v>
      </c>
      <c r="L1488" s="142">
        <v>23</v>
      </c>
      <c r="M1488" s="140"/>
      <c r="N1488" s="141">
        <f t="shared" si="115"/>
        <v>0</v>
      </c>
      <c r="O1488" s="141"/>
      <c r="P1488" s="141"/>
      <c r="Q1488" s="81">
        <f t="shared" si="116"/>
        <v>0</v>
      </c>
    </row>
    <row r="1489" spans="5:17" s="16" customFormat="1" ht="13" hidden="1" x14ac:dyDescent="0.3">
      <c r="E1489" s="138">
        <v>37119</v>
      </c>
      <c r="F1489" s="16">
        <v>228</v>
      </c>
      <c r="G1489" s="16">
        <v>2001</v>
      </c>
      <c r="H1489" s="139">
        <f t="shared" si="119"/>
        <v>0</v>
      </c>
      <c r="I1489" s="140">
        <v>20</v>
      </c>
      <c r="J1489" s="141">
        <f t="shared" si="117"/>
        <v>0</v>
      </c>
      <c r="K1489" s="81">
        <f t="shared" si="118"/>
        <v>0</v>
      </c>
      <c r="L1489" s="142">
        <v>21.7</v>
      </c>
      <c r="M1489" s="140"/>
      <c r="N1489" s="141">
        <f t="shared" si="115"/>
        <v>0</v>
      </c>
      <c r="O1489" s="141"/>
      <c r="P1489" s="141"/>
      <c r="Q1489" s="81">
        <f t="shared" si="116"/>
        <v>0</v>
      </c>
    </row>
    <row r="1490" spans="5:17" s="16" customFormat="1" ht="13" hidden="1" x14ac:dyDescent="0.3">
      <c r="E1490" s="138">
        <v>37120</v>
      </c>
      <c r="F1490" s="16">
        <v>229</v>
      </c>
      <c r="G1490" s="16">
        <v>2001</v>
      </c>
      <c r="H1490" s="139">
        <f t="shared" si="119"/>
        <v>0</v>
      </c>
      <c r="I1490" s="140">
        <v>19.846666666666664</v>
      </c>
      <c r="J1490" s="141">
        <f t="shared" si="117"/>
        <v>0</v>
      </c>
      <c r="K1490" s="81">
        <f t="shared" si="118"/>
        <v>0</v>
      </c>
      <c r="L1490" s="142">
        <v>20.399999999999999</v>
      </c>
      <c r="M1490" s="140"/>
      <c r="N1490" s="141">
        <f t="shared" si="115"/>
        <v>0</v>
      </c>
      <c r="O1490" s="141"/>
      <c r="P1490" s="141"/>
      <c r="Q1490" s="81">
        <f t="shared" si="116"/>
        <v>0</v>
      </c>
    </row>
    <row r="1491" spans="5:17" s="16" customFormat="1" ht="13" hidden="1" x14ac:dyDescent="0.3">
      <c r="E1491" s="138">
        <v>37121</v>
      </c>
      <c r="F1491" s="16">
        <v>230</v>
      </c>
      <c r="G1491" s="16">
        <v>2001</v>
      </c>
      <c r="H1491" s="139">
        <f t="shared" si="119"/>
        <v>0</v>
      </c>
      <c r="I1491" s="140">
        <v>19.693333333333328</v>
      </c>
      <c r="J1491" s="141">
        <f t="shared" si="117"/>
        <v>0</v>
      </c>
      <c r="K1491" s="81">
        <f t="shared" si="118"/>
        <v>0</v>
      </c>
      <c r="L1491" s="142">
        <v>22</v>
      </c>
      <c r="M1491" s="140"/>
      <c r="N1491" s="141">
        <f t="shared" si="115"/>
        <v>0</v>
      </c>
      <c r="O1491" s="141"/>
      <c r="P1491" s="141"/>
      <c r="Q1491" s="81">
        <f t="shared" si="116"/>
        <v>0</v>
      </c>
    </row>
    <row r="1492" spans="5:17" s="16" customFormat="1" ht="13" hidden="1" x14ac:dyDescent="0.3">
      <c r="E1492" s="138">
        <v>37122</v>
      </c>
      <c r="F1492" s="16">
        <v>231</v>
      </c>
      <c r="G1492" s="16">
        <v>2001</v>
      </c>
      <c r="H1492" s="139">
        <f t="shared" si="119"/>
        <v>0</v>
      </c>
      <c r="I1492" s="140">
        <v>19.54</v>
      </c>
      <c r="J1492" s="141">
        <f t="shared" si="117"/>
        <v>0</v>
      </c>
      <c r="K1492" s="81">
        <f t="shared" si="118"/>
        <v>0</v>
      </c>
      <c r="L1492" s="142">
        <v>20.8</v>
      </c>
      <c r="M1492" s="140"/>
      <c r="N1492" s="141">
        <f t="shared" si="115"/>
        <v>0</v>
      </c>
      <c r="O1492" s="141"/>
      <c r="P1492" s="141"/>
      <c r="Q1492" s="81">
        <f t="shared" si="116"/>
        <v>0</v>
      </c>
    </row>
    <row r="1493" spans="5:17" s="16" customFormat="1" ht="13" hidden="1" x14ac:dyDescent="0.3">
      <c r="E1493" s="138">
        <v>37123</v>
      </c>
      <c r="F1493" s="16">
        <v>232</v>
      </c>
      <c r="G1493" s="16">
        <v>2001</v>
      </c>
      <c r="H1493" s="139">
        <f t="shared" si="119"/>
        <v>0</v>
      </c>
      <c r="I1493" s="140">
        <v>19.386666666666663</v>
      </c>
      <c r="J1493" s="141">
        <f t="shared" si="117"/>
        <v>0</v>
      </c>
      <c r="K1493" s="81">
        <f t="shared" si="118"/>
        <v>0</v>
      </c>
      <c r="L1493" s="142">
        <v>18.7</v>
      </c>
      <c r="M1493" s="140"/>
      <c r="N1493" s="141">
        <f t="shared" si="115"/>
        <v>0</v>
      </c>
      <c r="O1493" s="141"/>
      <c r="P1493" s="141"/>
      <c r="Q1493" s="81">
        <f t="shared" si="116"/>
        <v>0</v>
      </c>
    </row>
    <row r="1494" spans="5:17" s="16" customFormat="1" ht="13" hidden="1" x14ac:dyDescent="0.3">
      <c r="E1494" s="138">
        <v>37124</v>
      </c>
      <c r="F1494" s="16">
        <v>233</v>
      </c>
      <c r="G1494" s="16">
        <v>2001</v>
      </c>
      <c r="H1494" s="139">
        <f t="shared" si="119"/>
        <v>0</v>
      </c>
      <c r="I1494" s="140">
        <v>19.233333333333327</v>
      </c>
      <c r="J1494" s="141">
        <f t="shared" si="117"/>
        <v>0</v>
      </c>
      <c r="K1494" s="81">
        <f t="shared" si="118"/>
        <v>0</v>
      </c>
      <c r="L1494" s="142">
        <v>19.600000000000001</v>
      </c>
      <c r="M1494" s="140"/>
      <c r="N1494" s="141">
        <f t="shared" si="115"/>
        <v>0</v>
      </c>
      <c r="O1494" s="141"/>
      <c r="P1494" s="141"/>
      <c r="Q1494" s="81">
        <f t="shared" si="116"/>
        <v>0</v>
      </c>
    </row>
    <row r="1495" spans="5:17" s="16" customFormat="1" ht="13" hidden="1" x14ac:dyDescent="0.3">
      <c r="E1495" s="138">
        <v>37125</v>
      </c>
      <c r="F1495" s="16">
        <v>234</v>
      </c>
      <c r="G1495" s="16">
        <v>2001</v>
      </c>
      <c r="H1495" s="139">
        <f t="shared" si="119"/>
        <v>0</v>
      </c>
      <c r="I1495" s="140">
        <v>19.079999999999998</v>
      </c>
      <c r="J1495" s="141">
        <f t="shared" si="117"/>
        <v>0</v>
      </c>
      <c r="K1495" s="81">
        <f t="shared" si="118"/>
        <v>0</v>
      </c>
      <c r="L1495" s="142">
        <v>20.2</v>
      </c>
      <c r="M1495" s="140"/>
      <c r="N1495" s="141">
        <f t="shared" si="115"/>
        <v>0</v>
      </c>
      <c r="O1495" s="141"/>
      <c r="P1495" s="141"/>
      <c r="Q1495" s="81">
        <f t="shared" si="116"/>
        <v>0</v>
      </c>
    </row>
    <row r="1496" spans="5:17" s="16" customFormat="1" ht="13" hidden="1" x14ac:dyDescent="0.3">
      <c r="E1496" s="138">
        <v>37126</v>
      </c>
      <c r="F1496" s="16">
        <v>235</v>
      </c>
      <c r="G1496" s="16">
        <v>2001</v>
      </c>
      <c r="H1496" s="139">
        <f t="shared" si="119"/>
        <v>0</v>
      </c>
      <c r="I1496" s="140">
        <v>18.926666666666662</v>
      </c>
      <c r="J1496" s="141">
        <f t="shared" si="117"/>
        <v>0</v>
      </c>
      <c r="K1496" s="81">
        <f t="shared" si="118"/>
        <v>0</v>
      </c>
      <c r="L1496" s="142">
        <v>20.5</v>
      </c>
      <c r="M1496" s="140"/>
      <c r="N1496" s="141">
        <f t="shared" si="115"/>
        <v>0</v>
      </c>
      <c r="O1496" s="141"/>
      <c r="P1496" s="141"/>
      <c r="Q1496" s="81">
        <f t="shared" si="116"/>
        <v>0</v>
      </c>
    </row>
    <row r="1497" spans="5:17" s="16" customFormat="1" ht="13" hidden="1" x14ac:dyDescent="0.3">
      <c r="E1497" s="138">
        <v>37127</v>
      </c>
      <c r="F1497" s="16">
        <v>236</v>
      </c>
      <c r="G1497" s="16">
        <v>2001</v>
      </c>
      <c r="H1497" s="139">
        <f t="shared" si="119"/>
        <v>0</v>
      </c>
      <c r="I1497" s="140">
        <v>18.773333333333326</v>
      </c>
      <c r="J1497" s="141">
        <f t="shared" si="117"/>
        <v>0</v>
      </c>
      <c r="K1497" s="81">
        <f t="shared" si="118"/>
        <v>0</v>
      </c>
      <c r="L1497" s="142">
        <v>21.5</v>
      </c>
      <c r="M1497" s="140"/>
      <c r="N1497" s="141">
        <f t="shared" si="115"/>
        <v>0</v>
      </c>
      <c r="O1497" s="141"/>
      <c r="P1497" s="141"/>
      <c r="Q1497" s="81">
        <f t="shared" si="116"/>
        <v>0</v>
      </c>
    </row>
    <row r="1498" spans="5:17" s="16" customFormat="1" ht="13" hidden="1" x14ac:dyDescent="0.3">
      <c r="E1498" s="138">
        <v>37128</v>
      </c>
      <c r="F1498" s="16">
        <v>237</v>
      </c>
      <c r="G1498" s="16">
        <v>2001</v>
      </c>
      <c r="H1498" s="139">
        <f t="shared" si="119"/>
        <v>0</v>
      </c>
      <c r="I1498" s="140">
        <v>18.62</v>
      </c>
      <c r="J1498" s="141">
        <f t="shared" si="117"/>
        <v>0</v>
      </c>
      <c r="K1498" s="81">
        <f t="shared" si="118"/>
        <v>0</v>
      </c>
      <c r="L1498" s="142">
        <v>22</v>
      </c>
      <c r="M1498" s="140"/>
      <c r="N1498" s="141">
        <f t="shared" si="115"/>
        <v>0</v>
      </c>
      <c r="O1498" s="141"/>
      <c r="P1498" s="141"/>
      <c r="Q1498" s="81">
        <f t="shared" si="116"/>
        <v>0</v>
      </c>
    </row>
    <row r="1499" spans="5:17" s="16" customFormat="1" ht="13" hidden="1" x14ac:dyDescent="0.3">
      <c r="E1499" s="138">
        <v>37129</v>
      </c>
      <c r="F1499" s="16">
        <v>238</v>
      </c>
      <c r="G1499" s="16">
        <v>2001</v>
      </c>
      <c r="H1499" s="139">
        <f t="shared" si="119"/>
        <v>0</v>
      </c>
      <c r="I1499" s="140">
        <v>18.466666666666661</v>
      </c>
      <c r="J1499" s="141">
        <f t="shared" si="117"/>
        <v>0</v>
      </c>
      <c r="K1499" s="81">
        <f t="shared" si="118"/>
        <v>0</v>
      </c>
      <c r="L1499" s="142">
        <v>22.3</v>
      </c>
      <c r="M1499" s="140"/>
      <c r="N1499" s="141">
        <f t="shared" si="115"/>
        <v>0</v>
      </c>
      <c r="O1499" s="141"/>
      <c r="P1499" s="141"/>
      <c r="Q1499" s="81">
        <f t="shared" si="116"/>
        <v>0</v>
      </c>
    </row>
    <row r="1500" spans="5:17" s="16" customFormat="1" ht="13" hidden="1" x14ac:dyDescent="0.3">
      <c r="E1500" s="138">
        <v>37130</v>
      </c>
      <c r="F1500" s="16">
        <v>239</v>
      </c>
      <c r="G1500" s="16">
        <v>2001</v>
      </c>
      <c r="H1500" s="139">
        <f t="shared" si="119"/>
        <v>0</v>
      </c>
      <c r="I1500" s="140">
        <v>18.313333333333333</v>
      </c>
      <c r="J1500" s="141">
        <f t="shared" si="117"/>
        <v>0</v>
      </c>
      <c r="K1500" s="81">
        <f t="shared" si="118"/>
        <v>0</v>
      </c>
      <c r="L1500" s="142">
        <v>23.3</v>
      </c>
      <c r="M1500" s="140"/>
      <c r="N1500" s="141">
        <f t="shared" si="115"/>
        <v>0</v>
      </c>
      <c r="O1500" s="141"/>
      <c r="P1500" s="141"/>
      <c r="Q1500" s="81">
        <f t="shared" si="116"/>
        <v>0</v>
      </c>
    </row>
    <row r="1501" spans="5:17" s="16" customFormat="1" ht="13" hidden="1" x14ac:dyDescent="0.3">
      <c r="E1501" s="138">
        <v>37131</v>
      </c>
      <c r="F1501" s="16">
        <v>240</v>
      </c>
      <c r="G1501" s="16">
        <v>2001</v>
      </c>
      <c r="H1501" s="139">
        <f t="shared" si="119"/>
        <v>0</v>
      </c>
      <c r="I1501" s="140">
        <v>18.16</v>
      </c>
      <c r="J1501" s="141">
        <f t="shared" si="117"/>
        <v>0</v>
      </c>
      <c r="K1501" s="81">
        <f t="shared" si="118"/>
        <v>0</v>
      </c>
      <c r="L1501" s="142">
        <v>22.2</v>
      </c>
      <c r="M1501" s="140"/>
      <c r="N1501" s="141">
        <f t="shared" si="115"/>
        <v>0</v>
      </c>
      <c r="O1501" s="141"/>
      <c r="P1501" s="141"/>
      <c r="Q1501" s="81">
        <f t="shared" si="116"/>
        <v>0</v>
      </c>
    </row>
    <row r="1502" spans="5:17" s="16" customFormat="1" ht="13" hidden="1" x14ac:dyDescent="0.3">
      <c r="E1502" s="138">
        <v>37132</v>
      </c>
      <c r="F1502" s="16">
        <v>241</v>
      </c>
      <c r="G1502" s="16">
        <v>2001</v>
      </c>
      <c r="H1502" s="139">
        <f t="shared" si="119"/>
        <v>0</v>
      </c>
      <c r="I1502" s="140">
        <v>18.006666666666661</v>
      </c>
      <c r="J1502" s="141">
        <f t="shared" si="117"/>
        <v>0</v>
      </c>
      <c r="K1502" s="81">
        <f t="shared" si="118"/>
        <v>0</v>
      </c>
      <c r="L1502" s="142">
        <v>21.2</v>
      </c>
      <c r="M1502" s="140"/>
      <c r="N1502" s="141">
        <f t="shared" si="115"/>
        <v>0</v>
      </c>
      <c r="O1502" s="141"/>
      <c r="P1502" s="141"/>
      <c r="Q1502" s="81">
        <f t="shared" si="116"/>
        <v>0</v>
      </c>
    </row>
    <row r="1503" spans="5:17" s="16" customFormat="1" ht="13" hidden="1" x14ac:dyDescent="0.3">
      <c r="E1503" s="138">
        <v>37133</v>
      </c>
      <c r="F1503" s="16">
        <v>242</v>
      </c>
      <c r="G1503" s="16">
        <v>2001</v>
      </c>
      <c r="H1503" s="139">
        <f t="shared" si="119"/>
        <v>0</v>
      </c>
      <c r="I1503" s="140">
        <v>17.853333333333332</v>
      </c>
      <c r="J1503" s="141">
        <f t="shared" si="117"/>
        <v>0</v>
      </c>
      <c r="K1503" s="81">
        <f t="shared" si="118"/>
        <v>0</v>
      </c>
      <c r="L1503" s="142">
        <v>18.399999999999999</v>
      </c>
      <c r="M1503" s="140"/>
      <c r="N1503" s="141">
        <f t="shared" si="115"/>
        <v>0</v>
      </c>
      <c r="O1503" s="141"/>
      <c r="P1503" s="141"/>
      <c r="Q1503" s="81">
        <f t="shared" si="116"/>
        <v>0</v>
      </c>
    </row>
    <row r="1504" spans="5:17" s="16" customFormat="1" ht="13" hidden="1" x14ac:dyDescent="0.3">
      <c r="E1504" s="138">
        <v>37134</v>
      </c>
      <c r="F1504" s="16">
        <v>243</v>
      </c>
      <c r="G1504" s="16">
        <v>2001</v>
      </c>
      <c r="H1504" s="139">
        <f t="shared" si="119"/>
        <v>0</v>
      </c>
      <c r="I1504" s="140">
        <v>17.7</v>
      </c>
      <c r="J1504" s="141">
        <f t="shared" si="117"/>
        <v>0</v>
      </c>
      <c r="K1504" s="81">
        <f t="shared" si="118"/>
        <v>0</v>
      </c>
      <c r="L1504" s="142">
        <v>15.4</v>
      </c>
      <c r="M1504" s="140"/>
      <c r="N1504" s="141">
        <f t="shared" si="115"/>
        <v>1</v>
      </c>
      <c r="O1504" s="141"/>
      <c r="P1504" s="141"/>
      <c r="Q1504" s="81">
        <f t="shared" si="116"/>
        <v>4.5999999999999996</v>
      </c>
    </row>
    <row r="1505" spans="5:17" s="16" customFormat="1" ht="13" hidden="1" x14ac:dyDescent="0.3">
      <c r="E1505" s="138">
        <v>37135</v>
      </c>
      <c r="F1505" s="16">
        <v>244</v>
      </c>
      <c r="G1505" s="16">
        <v>2001</v>
      </c>
      <c r="H1505" s="139">
        <f t="shared" si="119"/>
        <v>0</v>
      </c>
      <c r="I1505" s="140">
        <v>17.546666666666667</v>
      </c>
      <c r="J1505" s="141">
        <f t="shared" si="117"/>
        <v>0</v>
      </c>
      <c r="K1505" s="81">
        <f t="shared" si="118"/>
        <v>0</v>
      </c>
      <c r="L1505" s="142">
        <v>12.9</v>
      </c>
      <c r="M1505" s="140"/>
      <c r="N1505" s="141">
        <f t="shared" si="115"/>
        <v>1</v>
      </c>
      <c r="O1505" s="141"/>
      <c r="P1505" s="141"/>
      <c r="Q1505" s="81">
        <f t="shared" si="116"/>
        <v>7.1</v>
      </c>
    </row>
    <row r="1506" spans="5:17" s="16" customFormat="1" ht="13" hidden="1" x14ac:dyDescent="0.3">
      <c r="E1506" s="138">
        <v>37136</v>
      </c>
      <c r="F1506" s="16">
        <v>245</v>
      </c>
      <c r="G1506" s="16">
        <v>2001</v>
      </c>
      <c r="H1506" s="139">
        <f t="shared" si="119"/>
        <v>0</v>
      </c>
      <c r="I1506" s="140">
        <v>17.393333333333331</v>
      </c>
      <c r="J1506" s="141">
        <f t="shared" si="117"/>
        <v>0</v>
      </c>
      <c r="K1506" s="81">
        <f t="shared" si="118"/>
        <v>0</v>
      </c>
      <c r="L1506" s="142">
        <v>14.3</v>
      </c>
      <c r="M1506" s="140"/>
      <c r="N1506" s="141">
        <f t="shared" si="115"/>
        <v>1</v>
      </c>
      <c r="O1506" s="141"/>
      <c r="P1506" s="141"/>
      <c r="Q1506" s="81">
        <f t="shared" si="116"/>
        <v>5.6999999999999993</v>
      </c>
    </row>
    <row r="1507" spans="5:17" s="16" customFormat="1" ht="13" hidden="1" x14ac:dyDescent="0.3">
      <c r="E1507" s="138">
        <v>37137</v>
      </c>
      <c r="F1507" s="16">
        <v>246</v>
      </c>
      <c r="G1507" s="16">
        <v>2001</v>
      </c>
      <c r="H1507" s="139">
        <f t="shared" si="119"/>
        <v>0</v>
      </c>
      <c r="I1507" s="140">
        <v>17.239999999999998</v>
      </c>
      <c r="J1507" s="141">
        <f t="shared" si="117"/>
        <v>0</v>
      </c>
      <c r="K1507" s="81">
        <f t="shared" si="118"/>
        <v>0</v>
      </c>
      <c r="L1507" s="142">
        <v>17</v>
      </c>
      <c r="M1507" s="140"/>
      <c r="N1507" s="141">
        <f t="shared" si="115"/>
        <v>0</v>
      </c>
      <c r="O1507" s="141"/>
      <c r="P1507" s="141"/>
      <c r="Q1507" s="81">
        <f t="shared" si="116"/>
        <v>0</v>
      </c>
    </row>
    <row r="1508" spans="5:17" s="16" customFormat="1" ht="13" hidden="1" x14ac:dyDescent="0.3">
      <c r="E1508" s="138">
        <v>37138</v>
      </c>
      <c r="F1508" s="16">
        <v>247</v>
      </c>
      <c r="G1508" s="16">
        <v>2001</v>
      </c>
      <c r="H1508" s="139">
        <f t="shared" si="119"/>
        <v>0</v>
      </c>
      <c r="I1508" s="140">
        <v>17.086666666666666</v>
      </c>
      <c r="J1508" s="141">
        <f t="shared" si="117"/>
        <v>0</v>
      </c>
      <c r="K1508" s="81">
        <f t="shared" si="118"/>
        <v>0</v>
      </c>
      <c r="L1508" s="142">
        <v>14.2</v>
      </c>
      <c r="M1508" s="140"/>
      <c r="N1508" s="141">
        <f t="shared" si="115"/>
        <v>1</v>
      </c>
      <c r="O1508" s="141"/>
      <c r="P1508" s="141"/>
      <c r="Q1508" s="81">
        <f t="shared" si="116"/>
        <v>5.8000000000000007</v>
      </c>
    </row>
    <row r="1509" spans="5:17" s="16" customFormat="1" ht="13" hidden="1" x14ac:dyDescent="0.3">
      <c r="E1509" s="138">
        <v>37139</v>
      </c>
      <c r="F1509" s="16">
        <v>248</v>
      </c>
      <c r="G1509" s="16">
        <v>2001</v>
      </c>
      <c r="H1509" s="139">
        <f t="shared" si="119"/>
        <v>0</v>
      </c>
      <c r="I1509" s="140">
        <v>16.93333333333333</v>
      </c>
      <c r="J1509" s="141">
        <f t="shared" si="117"/>
        <v>0</v>
      </c>
      <c r="K1509" s="81">
        <f t="shared" si="118"/>
        <v>0</v>
      </c>
      <c r="L1509" s="142">
        <v>11.5</v>
      </c>
      <c r="M1509" s="140"/>
      <c r="N1509" s="141">
        <f t="shared" si="115"/>
        <v>1</v>
      </c>
      <c r="O1509" s="141"/>
      <c r="P1509" s="141"/>
      <c r="Q1509" s="81">
        <f t="shared" si="116"/>
        <v>8.5</v>
      </c>
    </row>
    <row r="1510" spans="5:17" s="16" customFormat="1" ht="13" hidden="1" x14ac:dyDescent="0.3">
      <c r="E1510" s="138">
        <v>37140</v>
      </c>
      <c r="F1510" s="16">
        <v>249</v>
      </c>
      <c r="G1510" s="16">
        <v>2001</v>
      </c>
      <c r="H1510" s="139">
        <f t="shared" si="119"/>
        <v>0</v>
      </c>
      <c r="I1510" s="140">
        <v>16.78</v>
      </c>
      <c r="J1510" s="141">
        <f t="shared" si="117"/>
        <v>0</v>
      </c>
      <c r="K1510" s="81">
        <f t="shared" si="118"/>
        <v>0</v>
      </c>
      <c r="L1510" s="142">
        <v>12.1</v>
      </c>
      <c r="M1510" s="140"/>
      <c r="N1510" s="141">
        <f t="shared" si="115"/>
        <v>1</v>
      </c>
      <c r="O1510" s="141"/>
      <c r="P1510" s="141"/>
      <c r="Q1510" s="81">
        <f t="shared" si="116"/>
        <v>7.9</v>
      </c>
    </row>
    <row r="1511" spans="5:17" s="16" customFormat="1" ht="13" hidden="1" x14ac:dyDescent="0.3">
      <c r="E1511" s="138">
        <v>37141</v>
      </c>
      <c r="F1511" s="16">
        <v>250</v>
      </c>
      <c r="G1511" s="16">
        <v>2001</v>
      </c>
      <c r="H1511" s="139">
        <f t="shared" si="119"/>
        <v>0</v>
      </c>
      <c r="I1511" s="140">
        <v>16.626666666666665</v>
      </c>
      <c r="J1511" s="141">
        <f t="shared" si="117"/>
        <v>0</v>
      </c>
      <c r="K1511" s="81">
        <f t="shared" si="118"/>
        <v>0</v>
      </c>
      <c r="L1511" s="142">
        <v>15.6</v>
      </c>
      <c r="M1511" s="140"/>
      <c r="N1511" s="141">
        <f t="shared" ref="N1511:N1574" si="120">IF(L1511&lt;=$E$117,1,0)</f>
        <v>1</v>
      </c>
      <c r="O1511" s="141"/>
      <c r="P1511" s="141"/>
      <c r="Q1511" s="81">
        <f t="shared" ref="Q1511:Q1574" si="121">N1511*($E$116-L1511)</f>
        <v>4.4000000000000004</v>
      </c>
    </row>
    <row r="1512" spans="5:17" s="16" customFormat="1" ht="13" hidden="1" x14ac:dyDescent="0.3">
      <c r="E1512" s="138">
        <v>37142</v>
      </c>
      <c r="F1512" s="16">
        <v>251</v>
      </c>
      <c r="G1512" s="16">
        <v>2001</v>
      </c>
      <c r="H1512" s="139">
        <f t="shared" si="119"/>
        <v>0</v>
      </c>
      <c r="I1512" s="140">
        <v>16.473333333333329</v>
      </c>
      <c r="J1512" s="141">
        <f t="shared" si="117"/>
        <v>0</v>
      </c>
      <c r="K1512" s="81">
        <f t="shared" si="118"/>
        <v>0</v>
      </c>
      <c r="L1512" s="142">
        <v>16.8</v>
      </c>
      <c r="M1512" s="140"/>
      <c r="N1512" s="141">
        <f t="shared" si="120"/>
        <v>0</v>
      </c>
      <c r="O1512" s="141"/>
      <c r="P1512" s="141"/>
      <c r="Q1512" s="81">
        <f t="shared" si="121"/>
        <v>0</v>
      </c>
    </row>
    <row r="1513" spans="5:17" s="16" customFormat="1" ht="13" hidden="1" x14ac:dyDescent="0.3">
      <c r="E1513" s="138">
        <v>37143</v>
      </c>
      <c r="F1513" s="16">
        <v>252</v>
      </c>
      <c r="G1513" s="16">
        <v>2001</v>
      </c>
      <c r="H1513" s="139">
        <f t="shared" si="119"/>
        <v>0</v>
      </c>
      <c r="I1513" s="140">
        <v>16.32</v>
      </c>
      <c r="J1513" s="141">
        <f t="shared" si="117"/>
        <v>0</v>
      </c>
      <c r="K1513" s="81">
        <f t="shared" si="118"/>
        <v>0</v>
      </c>
      <c r="L1513" s="142">
        <v>13.6</v>
      </c>
      <c r="M1513" s="140"/>
      <c r="N1513" s="141">
        <f t="shared" si="120"/>
        <v>1</v>
      </c>
      <c r="O1513" s="141"/>
      <c r="P1513" s="141"/>
      <c r="Q1513" s="81">
        <f t="shared" si="121"/>
        <v>6.4</v>
      </c>
    </row>
    <row r="1514" spans="5:17" s="16" customFormat="1" ht="13" hidden="1" x14ac:dyDescent="0.3">
      <c r="E1514" s="138">
        <v>37144</v>
      </c>
      <c r="F1514" s="16">
        <v>253</v>
      </c>
      <c r="G1514" s="16">
        <v>2001</v>
      </c>
      <c r="H1514" s="139">
        <f t="shared" si="119"/>
        <v>0</v>
      </c>
      <c r="I1514" s="140">
        <v>16.166666666666664</v>
      </c>
      <c r="J1514" s="141">
        <f t="shared" si="117"/>
        <v>0</v>
      </c>
      <c r="K1514" s="81">
        <f t="shared" si="118"/>
        <v>0</v>
      </c>
      <c r="L1514" s="142">
        <v>10.7</v>
      </c>
      <c r="M1514" s="140"/>
      <c r="N1514" s="141">
        <f t="shared" si="120"/>
        <v>1</v>
      </c>
      <c r="O1514" s="141"/>
      <c r="P1514" s="141"/>
      <c r="Q1514" s="81">
        <f t="shared" si="121"/>
        <v>9.3000000000000007</v>
      </c>
    </row>
    <row r="1515" spans="5:17" s="16" customFormat="1" ht="13" hidden="1" x14ac:dyDescent="0.3">
      <c r="E1515" s="138">
        <v>37145</v>
      </c>
      <c r="F1515" s="16">
        <v>254</v>
      </c>
      <c r="G1515" s="16">
        <v>2001</v>
      </c>
      <c r="H1515" s="139">
        <f t="shared" si="119"/>
        <v>0</v>
      </c>
      <c r="I1515" s="140">
        <v>16.013333333333328</v>
      </c>
      <c r="J1515" s="141">
        <f t="shared" si="117"/>
        <v>0</v>
      </c>
      <c r="K1515" s="81">
        <f t="shared" si="118"/>
        <v>0</v>
      </c>
      <c r="L1515" s="142">
        <v>10.9</v>
      </c>
      <c r="M1515" s="140"/>
      <c r="N1515" s="141">
        <f t="shared" si="120"/>
        <v>1</v>
      </c>
      <c r="O1515" s="141"/>
      <c r="P1515" s="141"/>
      <c r="Q1515" s="81">
        <f t="shared" si="121"/>
        <v>9.1</v>
      </c>
    </row>
    <row r="1516" spans="5:17" s="16" customFormat="1" ht="13" hidden="1" x14ac:dyDescent="0.3">
      <c r="E1516" s="138">
        <v>37146</v>
      </c>
      <c r="F1516" s="16">
        <v>255</v>
      </c>
      <c r="G1516" s="16">
        <v>2001</v>
      </c>
      <c r="H1516" s="139">
        <f t="shared" si="119"/>
        <v>0</v>
      </c>
      <c r="I1516" s="140">
        <v>15.86</v>
      </c>
      <c r="J1516" s="141">
        <f t="shared" si="117"/>
        <v>1</v>
      </c>
      <c r="K1516" s="81">
        <f t="shared" si="118"/>
        <v>4.1400000000000006</v>
      </c>
      <c r="L1516" s="142">
        <v>12.9</v>
      </c>
      <c r="M1516" s="140"/>
      <c r="N1516" s="141">
        <f t="shared" si="120"/>
        <v>1</v>
      </c>
      <c r="O1516" s="141"/>
      <c r="P1516" s="141"/>
      <c r="Q1516" s="81">
        <f t="shared" si="121"/>
        <v>7.1</v>
      </c>
    </row>
    <row r="1517" spans="5:17" s="16" customFormat="1" ht="13" hidden="1" x14ac:dyDescent="0.3">
      <c r="E1517" s="138">
        <v>37147</v>
      </c>
      <c r="F1517" s="16">
        <v>256</v>
      </c>
      <c r="G1517" s="16">
        <v>2001</v>
      </c>
      <c r="H1517" s="139">
        <f t="shared" si="119"/>
        <v>0</v>
      </c>
      <c r="I1517" s="140">
        <v>15.706666666666663</v>
      </c>
      <c r="J1517" s="141">
        <f t="shared" ref="J1517:J1580" si="122">IF(I1517&lt;=$E$117,1,0)</f>
        <v>1</v>
      </c>
      <c r="K1517" s="81">
        <f t="shared" ref="K1517:K1580" si="123">J1517*($E$116-I1517)</f>
        <v>4.2933333333333366</v>
      </c>
      <c r="L1517" s="142">
        <v>14.8</v>
      </c>
      <c r="M1517" s="140"/>
      <c r="N1517" s="141">
        <f t="shared" si="120"/>
        <v>1</v>
      </c>
      <c r="O1517" s="141"/>
      <c r="P1517" s="141"/>
      <c r="Q1517" s="81">
        <f t="shared" si="121"/>
        <v>5.1999999999999993</v>
      </c>
    </row>
    <row r="1518" spans="5:17" s="16" customFormat="1" ht="13" hidden="1" x14ac:dyDescent="0.3">
      <c r="E1518" s="138">
        <v>37148</v>
      </c>
      <c r="F1518" s="16">
        <v>257</v>
      </c>
      <c r="G1518" s="16">
        <v>2001</v>
      </c>
      <c r="H1518" s="139">
        <f t="shared" ref="H1518:H1581" si="124">IF(AND(E1518&gt;=$D$64,E1518&lt;=$D$65),1,0)</f>
        <v>0</v>
      </c>
      <c r="I1518" s="140">
        <v>15.553333333333327</v>
      </c>
      <c r="J1518" s="141">
        <f t="shared" si="122"/>
        <v>1</v>
      </c>
      <c r="K1518" s="81">
        <f t="shared" si="123"/>
        <v>4.4466666666666725</v>
      </c>
      <c r="L1518" s="142">
        <v>12.5</v>
      </c>
      <c r="M1518" s="140"/>
      <c r="N1518" s="141">
        <f t="shared" si="120"/>
        <v>1</v>
      </c>
      <c r="O1518" s="141"/>
      <c r="P1518" s="141"/>
      <c r="Q1518" s="81">
        <f t="shared" si="121"/>
        <v>7.5</v>
      </c>
    </row>
    <row r="1519" spans="5:17" s="16" customFormat="1" ht="13" hidden="1" x14ac:dyDescent="0.3">
      <c r="E1519" s="138">
        <v>37149</v>
      </c>
      <c r="F1519" s="16">
        <v>258</v>
      </c>
      <c r="G1519" s="16">
        <v>2001</v>
      </c>
      <c r="H1519" s="139">
        <f t="shared" si="124"/>
        <v>0</v>
      </c>
      <c r="I1519" s="140">
        <v>15.4</v>
      </c>
      <c r="J1519" s="141">
        <f t="shared" si="122"/>
        <v>1</v>
      </c>
      <c r="K1519" s="81">
        <f t="shared" si="123"/>
        <v>4.5999999999999996</v>
      </c>
      <c r="L1519" s="142">
        <v>12.6</v>
      </c>
      <c r="M1519" s="140"/>
      <c r="N1519" s="141">
        <f t="shared" si="120"/>
        <v>1</v>
      </c>
      <c r="O1519" s="141"/>
      <c r="P1519" s="141"/>
      <c r="Q1519" s="81">
        <f t="shared" si="121"/>
        <v>7.4</v>
      </c>
    </row>
    <row r="1520" spans="5:17" s="16" customFormat="1" ht="13" hidden="1" x14ac:dyDescent="0.3">
      <c r="E1520" s="138">
        <v>37150</v>
      </c>
      <c r="F1520" s="16">
        <v>259</v>
      </c>
      <c r="G1520" s="16">
        <v>2001</v>
      </c>
      <c r="H1520" s="139">
        <f t="shared" si="124"/>
        <v>0</v>
      </c>
      <c r="I1520" s="140">
        <v>15.264516129032259</v>
      </c>
      <c r="J1520" s="141">
        <f t="shared" si="122"/>
        <v>1</v>
      </c>
      <c r="K1520" s="81">
        <f t="shared" si="123"/>
        <v>4.7354838709677409</v>
      </c>
      <c r="L1520" s="142">
        <v>10.9</v>
      </c>
      <c r="M1520" s="140"/>
      <c r="N1520" s="141">
        <f t="shared" si="120"/>
        <v>1</v>
      </c>
      <c r="O1520" s="141"/>
      <c r="P1520" s="141"/>
      <c r="Q1520" s="81">
        <f t="shared" si="121"/>
        <v>9.1</v>
      </c>
    </row>
    <row r="1521" spans="5:17" s="16" customFormat="1" ht="13" hidden="1" x14ac:dyDescent="0.3">
      <c r="E1521" s="138">
        <v>37151</v>
      </c>
      <c r="F1521" s="16">
        <v>260</v>
      </c>
      <c r="G1521" s="16">
        <v>2001</v>
      </c>
      <c r="H1521" s="139">
        <f t="shared" si="124"/>
        <v>0</v>
      </c>
      <c r="I1521" s="140">
        <v>15.12903225806452</v>
      </c>
      <c r="J1521" s="141">
        <f t="shared" si="122"/>
        <v>1</v>
      </c>
      <c r="K1521" s="81">
        <f t="shared" si="123"/>
        <v>4.8709677419354804</v>
      </c>
      <c r="L1521" s="142">
        <v>8.8000000000000007</v>
      </c>
      <c r="M1521" s="140"/>
      <c r="N1521" s="141">
        <f t="shared" si="120"/>
        <v>1</v>
      </c>
      <c r="O1521" s="141"/>
      <c r="P1521" s="141"/>
      <c r="Q1521" s="81">
        <f t="shared" si="121"/>
        <v>11.2</v>
      </c>
    </row>
    <row r="1522" spans="5:17" s="16" customFormat="1" ht="13" hidden="1" x14ac:dyDescent="0.3">
      <c r="E1522" s="138">
        <v>37152</v>
      </c>
      <c r="F1522" s="16">
        <v>261</v>
      </c>
      <c r="G1522" s="16">
        <v>2001</v>
      </c>
      <c r="H1522" s="139">
        <f t="shared" si="124"/>
        <v>0</v>
      </c>
      <c r="I1522" s="140">
        <v>14.993548387096773</v>
      </c>
      <c r="J1522" s="141">
        <f t="shared" si="122"/>
        <v>1</v>
      </c>
      <c r="K1522" s="81">
        <f t="shared" si="123"/>
        <v>5.006451612903227</v>
      </c>
      <c r="L1522" s="142">
        <v>8.4</v>
      </c>
      <c r="M1522" s="140"/>
      <c r="N1522" s="141">
        <f t="shared" si="120"/>
        <v>1</v>
      </c>
      <c r="O1522" s="141"/>
      <c r="P1522" s="141"/>
      <c r="Q1522" s="81">
        <f t="shared" si="121"/>
        <v>11.6</v>
      </c>
    </row>
    <row r="1523" spans="5:17" s="16" customFormat="1" ht="13" hidden="1" x14ac:dyDescent="0.3">
      <c r="E1523" s="138">
        <v>37153</v>
      </c>
      <c r="F1523" s="16">
        <v>262</v>
      </c>
      <c r="G1523" s="16">
        <v>2001</v>
      </c>
      <c r="H1523" s="139">
        <f t="shared" si="124"/>
        <v>0</v>
      </c>
      <c r="I1523" s="140">
        <v>14.858064516129033</v>
      </c>
      <c r="J1523" s="141">
        <f t="shared" si="122"/>
        <v>1</v>
      </c>
      <c r="K1523" s="81">
        <f t="shared" si="123"/>
        <v>5.1419354838709666</v>
      </c>
      <c r="L1523" s="142">
        <v>11.5</v>
      </c>
      <c r="M1523" s="140"/>
      <c r="N1523" s="141">
        <f t="shared" si="120"/>
        <v>1</v>
      </c>
      <c r="O1523" s="141"/>
      <c r="P1523" s="141"/>
      <c r="Q1523" s="81">
        <f t="shared" si="121"/>
        <v>8.5</v>
      </c>
    </row>
    <row r="1524" spans="5:17" s="16" customFormat="1" ht="13" hidden="1" x14ac:dyDescent="0.3">
      <c r="E1524" s="138">
        <v>37154</v>
      </c>
      <c r="F1524" s="16">
        <v>263</v>
      </c>
      <c r="G1524" s="16">
        <v>2001</v>
      </c>
      <c r="H1524" s="139">
        <f t="shared" si="124"/>
        <v>0</v>
      </c>
      <c r="I1524" s="140">
        <v>14.722580645161294</v>
      </c>
      <c r="J1524" s="141">
        <f t="shared" si="122"/>
        <v>1</v>
      </c>
      <c r="K1524" s="81">
        <f t="shared" si="123"/>
        <v>5.2774193548387061</v>
      </c>
      <c r="L1524" s="142">
        <v>15.3</v>
      </c>
      <c r="M1524" s="140"/>
      <c r="N1524" s="141">
        <f t="shared" si="120"/>
        <v>1</v>
      </c>
      <c r="O1524" s="141"/>
      <c r="P1524" s="141"/>
      <c r="Q1524" s="81">
        <f t="shared" si="121"/>
        <v>4.6999999999999993</v>
      </c>
    </row>
    <row r="1525" spans="5:17" s="16" customFormat="1" ht="13" hidden="1" x14ac:dyDescent="0.3">
      <c r="E1525" s="138">
        <v>37155</v>
      </c>
      <c r="F1525" s="16">
        <v>264</v>
      </c>
      <c r="G1525" s="16">
        <v>2001</v>
      </c>
      <c r="H1525" s="139">
        <f t="shared" si="124"/>
        <v>0</v>
      </c>
      <c r="I1525" s="140">
        <v>14.587096774193547</v>
      </c>
      <c r="J1525" s="141">
        <f t="shared" si="122"/>
        <v>1</v>
      </c>
      <c r="K1525" s="81">
        <f t="shared" si="123"/>
        <v>5.4129032258064527</v>
      </c>
      <c r="L1525" s="142">
        <v>15.6</v>
      </c>
      <c r="M1525" s="140"/>
      <c r="N1525" s="141">
        <f t="shared" si="120"/>
        <v>1</v>
      </c>
      <c r="O1525" s="141"/>
      <c r="P1525" s="141"/>
      <c r="Q1525" s="81">
        <f t="shared" si="121"/>
        <v>4.4000000000000004</v>
      </c>
    </row>
    <row r="1526" spans="5:17" s="16" customFormat="1" ht="13" hidden="1" x14ac:dyDescent="0.3">
      <c r="E1526" s="138">
        <v>37156</v>
      </c>
      <c r="F1526" s="16">
        <v>265</v>
      </c>
      <c r="G1526" s="16">
        <v>2001</v>
      </c>
      <c r="H1526" s="139">
        <f t="shared" si="124"/>
        <v>0</v>
      </c>
      <c r="I1526" s="140">
        <v>14.451612903225808</v>
      </c>
      <c r="J1526" s="141">
        <f t="shared" si="122"/>
        <v>1</v>
      </c>
      <c r="K1526" s="81">
        <f t="shared" si="123"/>
        <v>5.5483870967741922</v>
      </c>
      <c r="L1526" s="142">
        <v>12.6</v>
      </c>
      <c r="M1526" s="140"/>
      <c r="N1526" s="141">
        <f t="shared" si="120"/>
        <v>1</v>
      </c>
      <c r="O1526" s="141"/>
      <c r="P1526" s="141"/>
      <c r="Q1526" s="81">
        <f t="shared" si="121"/>
        <v>7.4</v>
      </c>
    </row>
    <row r="1527" spans="5:17" s="16" customFormat="1" ht="13" hidden="1" x14ac:dyDescent="0.3">
      <c r="E1527" s="138">
        <v>37157</v>
      </c>
      <c r="F1527" s="16">
        <v>266</v>
      </c>
      <c r="G1527" s="16">
        <v>2001</v>
      </c>
      <c r="H1527" s="139">
        <f t="shared" si="124"/>
        <v>0</v>
      </c>
      <c r="I1527" s="140">
        <v>14.316129032258068</v>
      </c>
      <c r="J1527" s="141">
        <f t="shared" si="122"/>
        <v>1</v>
      </c>
      <c r="K1527" s="81">
        <f t="shared" si="123"/>
        <v>5.6838709677419317</v>
      </c>
      <c r="L1527" s="142">
        <v>12.4</v>
      </c>
      <c r="M1527" s="140"/>
      <c r="N1527" s="141">
        <f t="shared" si="120"/>
        <v>1</v>
      </c>
      <c r="O1527" s="141"/>
      <c r="P1527" s="141"/>
      <c r="Q1527" s="81">
        <f t="shared" si="121"/>
        <v>7.6</v>
      </c>
    </row>
    <row r="1528" spans="5:17" s="16" customFormat="1" ht="13" hidden="1" x14ac:dyDescent="0.3">
      <c r="E1528" s="138">
        <v>37158</v>
      </c>
      <c r="F1528" s="16">
        <v>267</v>
      </c>
      <c r="G1528" s="16">
        <v>2001</v>
      </c>
      <c r="H1528" s="139">
        <f t="shared" si="124"/>
        <v>0</v>
      </c>
      <c r="I1528" s="140">
        <v>14.180645161290322</v>
      </c>
      <c r="J1528" s="141">
        <f t="shared" si="122"/>
        <v>1</v>
      </c>
      <c r="K1528" s="81">
        <f t="shared" si="123"/>
        <v>5.8193548387096783</v>
      </c>
      <c r="L1528" s="142">
        <v>12.9</v>
      </c>
      <c r="M1528" s="140"/>
      <c r="N1528" s="141">
        <f t="shared" si="120"/>
        <v>1</v>
      </c>
      <c r="O1528" s="141"/>
      <c r="P1528" s="141"/>
      <c r="Q1528" s="81">
        <f t="shared" si="121"/>
        <v>7.1</v>
      </c>
    </row>
    <row r="1529" spans="5:17" s="16" customFormat="1" ht="13" hidden="1" x14ac:dyDescent="0.3">
      <c r="E1529" s="138">
        <v>37159</v>
      </c>
      <c r="F1529" s="16">
        <v>268</v>
      </c>
      <c r="G1529" s="16">
        <v>2001</v>
      </c>
      <c r="H1529" s="139">
        <f t="shared" si="124"/>
        <v>0</v>
      </c>
      <c r="I1529" s="140">
        <v>14.045161290322582</v>
      </c>
      <c r="J1529" s="141">
        <f t="shared" si="122"/>
        <v>1</v>
      </c>
      <c r="K1529" s="81">
        <f t="shared" si="123"/>
        <v>5.9548387096774178</v>
      </c>
      <c r="L1529" s="142">
        <v>11.9</v>
      </c>
      <c r="M1529" s="140"/>
      <c r="N1529" s="141">
        <f t="shared" si="120"/>
        <v>1</v>
      </c>
      <c r="O1529" s="141"/>
      <c r="P1529" s="141"/>
      <c r="Q1529" s="81">
        <f t="shared" si="121"/>
        <v>8.1</v>
      </c>
    </row>
    <row r="1530" spans="5:17" s="16" customFormat="1" ht="13" hidden="1" x14ac:dyDescent="0.3">
      <c r="E1530" s="138">
        <v>37160</v>
      </c>
      <c r="F1530" s="16">
        <v>269</v>
      </c>
      <c r="G1530" s="16">
        <v>2001</v>
      </c>
      <c r="H1530" s="139">
        <f t="shared" si="124"/>
        <v>0</v>
      </c>
      <c r="I1530" s="140">
        <v>13.909677419354836</v>
      </c>
      <c r="J1530" s="141">
        <f t="shared" si="122"/>
        <v>1</v>
      </c>
      <c r="K1530" s="81">
        <f t="shared" si="123"/>
        <v>6.0903225806451644</v>
      </c>
      <c r="L1530" s="142">
        <v>11.9</v>
      </c>
      <c r="M1530" s="140"/>
      <c r="N1530" s="141">
        <f t="shared" si="120"/>
        <v>1</v>
      </c>
      <c r="O1530" s="141"/>
      <c r="P1530" s="141"/>
      <c r="Q1530" s="81">
        <f t="shared" si="121"/>
        <v>8.1</v>
      </c>
    </row>
    <row r="1531" spans="5:17" s="16" customFormat="1" ht="13" hidden="1" x14ac:dyDescent="0.3">
      <c r="E1531" s="138">
        <v>37161</v>
      </c>
      <c r="F1531" s="16">
        <v>270</v>
      </c>
      <c r="G1531" s="16">
        <v>2001</v>
      </c>
      <c r="H1531" s="139">
        <f t="shared" si="124"/>
        <v>0</v>
      </c>
      <c r="I1531" s="140">
        <v>13.774193548387096</v>
      </c>
      <c r="J1531" s="141">
        <f t="shared" si="122"/>
        <v>1</v>
      </c>
      <c r="K1531" s="81">
        <f t="shared" si="123"/>
        <v>6.2258064516129039</v>
      </c>
      <c r="L1531" s="142">
        <v>11.7</v>
      </c>
      <c r="M1531" s="140"/>
      <c r="N1531" s="141">
        <f t="shared" si="120"/>
        <v>1</v>
      </c>
      <c r="O1531" s="141"/>
      <c r="P1531" s="141"/>
      <c r="Q1531" s="81">
        <f t="shared" si="121"/>
        <v>8.3000000000000007</v>
      </c>
    </row>
    <row r="1532" spans="5:17" s="16" customFormat="1" ht="13" hidden="1" x14ac:dyDescent="0.3">
      <c r="E1532" s="138">
        <v>37162</v>
      </c>
      <c r="F1532" s="16">
        <v>271</v>
      </c>
      <c r="G1532" s="16">
        <v>2001</v>
      </c>
      <c r="H1532" s="139">
        <f t="shared" si="124"/>
        <v>0</v>
      </c>
      <c r="I1532" s="140">
        <v>13.638709677419357</v>
      </c>
      <c r="J1532" s="141">
        <f t="shared" si="122"/>
        <v>1</v>
      </c>
      <c r="K1532" s="81">
        <f t="shared" si="123"/>
        <v>6.3612903225806434</v>
      </c>
      <c r="L1532" s="142">
        <v>12.8</v>
      </c>
      <c r="M1532" s="140"/>
      <c r="N1532" s="141">
        <f t="shared" si="120"/>
        <v>1</v>
      </c>
      <c r="O1532" s="141"/>
      <c r="P1532" s="141"/>
      <c r="Q1532" s="81">
        <f t="shared" si="121"/>
        <v>7.1999999999999993</v>
      </c>
    </row>
    <row r="1533" spans="5:17" s="16" customFormat="1" ht="13" hidden="1" x14ac:dyDescent="0.3">
      <c r="E1533" s="138">
        <v>37163</v>
      </c>
      <c r="F1533" s="16">
        <v>272</v>
      </c>
      <c r="G1533" s="16">
        <v>2001</v>
      </c>
      <c r="H1533" s="139">
        <f t="shared" si="124"/>
        <v>0</v>
      </c>
      <c r="I1533" s="140">
        <v>13.50322580645161</v>
      </c>
      <c r="J1533" s="141">
        <f t="shared" si="122"/>
        <v>1</v>
      </c>
      <c r="K1533" s="81">
        <f t="shared" si="123"/>
        <v>6.49677419354839</v>
      </c>
      <c r="L1533" s="142">
        <v>12.9</v>
      </c>
      <c r="M1533" s="140"/>
      <c r="N1533" s="141">
        <f t="shared" si="120"/>
        <v>1</v>
      </c>
      <c r="O1533" s="141"/>
      <c r="P1533" s="141"/>
      <c r="Q1533" s="81">
        <f t="shared" si="121"/>
        <v>7.1</v>
      </c>
    </row>
    <row r="1534" spans="5:17" s="16" customFormat="1" ht="13" hidden="1" x14ac:dyDescent="0.3">
      <c r="E1534" s="138">
        <v>37164</v>
      </c>
      <c r="F1534" s="16">
        <v>273</v>
      </c>
      <c r="G1534" s="16">
        <v>2001</v>
      </c>
      <c r="H1534" s="139">
        <f t="shared" si="124"/>
        <v>0</v>
      </c>
      <c r="I1534" s="140">
        <v>13.36774193548387</v>
      </c>
      <c r="J1534" s="141">
        <f t="shared" si="122"/>
        <v>1</v>
      </c>
      <c r="K1534" s="81">
        <f t="shared" si="123"/>
        <v>6.6322580645161295</v>
      </c>
      <c r="L1534" s="142">
        <v>15.2</v>
      </c>
      <c r="M1534" s="140"/>
      <c r="N1534" s="141">
        <f t="shared" si="120"/>
        <v>1</v>
      </c>
      <c r="O1534" s="141"/>
      <c r="P1534" s="141"/>
      <c r="Q1534" s="81">
        <f t="shared" si="121"/>
        <v>4.8000000000000007</v>
      </c>
    </row>
    <row r="1535" spans="5:17" s="16" customFormat="1" ht="13" hidden="1" x14ac:dyDescent="0.3">
      <c r="E1535" s="138">
        <v>37165</v>
      </c>
      <c r="F1535" s="16">
        <v>274</v>
      </c>
      <c r="G1535" s="16">
        <v>2001</v>
      </c>
      <c r="H1535" s="139">
        <f t="shared" si="124"/>
        <v>0</v>
      </c>
      <c r="I1535" s="140">
        <v>13.232258064516131</v>
      </c>
      <c r="J1535" s="141">
        <f t="shared" si="122"/>
        <v>1</v>
      </c>
      <c r="K1535" s="81">
        <f t="shared" si="123"/>
        <v>6.767741935483869</v>
      </c>
      <c r="L1535" s="142">
        <v>18.5</v>
      </c>
      <c r="M1535" s="140"/>
      <c r="N1535" s="141">
        <f t="shared" si="120"/>
        <v>0</v>
      </c>
      <c r="O1535" s="141"/>
      <c r="P1535" s="141"/>
      <c r="Q1535" s="81">
        <f t="shared" si="121"/>
        <v>0</v>
      </c>
    </row>
    <row r="1536" spans="5:17" s="16" customFormat="1" ht="13" hidden="1" x14ac:dyDescent="0.3">
      <c r="E1536" s="138">
        <v>37166</v>
      </c>
      <c r="F1536" s="16">
        <v>275</v>
      </c>
      <c r="G1536" s="16">
        <v>2001</v>
      </c>
      <c r="H1536" s="139">
        <f t="shared" si="124"/>
        <v>0</v>
      </c>
      <c r="I1536" s="140">
        <v>13.096774193548384</v>
      </c>
      <c r="J1536" s="141">
        <f t="shared" si="122"/>
        <v>1</v>
      </c>
      <c r="K1536" s="81">
        <f t="shared" si="123"/>
        <v>6.9032258064516157</v>
      </c>
      <c r="L1536" s="142">
        <v>19.899999999999999</v>
      </c>
      <c r="M1536" s="140"/>
      <c r="N1536" s="141">
        <f t="shared" si="120"/>
        <v>0</v>
      </c>
      <c r="O1536" s="141"/>
      <c r="P1536" s="141"/>
      <c r="Q1536" s="81">
        <f t="shared" si="121"/>
        <v>0</v>
      </c>
    </row>
    <row r="1537" spans="5:17" s="16" customFormat="1" ht="13" hidden="1" x14ac:dyDescent="0.3">
      <c r="E1537" s="138">
        <v>37167</v>
      </c>
      <c r="F1537" s="16">
        <v>276</v>
      </c>
      <c r="G1537" s="16">
        <v>2001</v>
      </c>
      <c r="H1537" s="139">
        <f t="shared" si="124"/>
        <v>0</v>
      </c>
      <c r="I1537" s="140">
        <v>12.961290322580645</v>
      </c>
      <c r="J1537" s="141">
        <f t="shared" si="122"/>
        <v>1</v>
      </c>
      <c r="K1537" s="81">
        <f t="shared" si="123"/>
        <v>7.0387096774193552</v>
      </c>
      <c r="L1537" s="142">
        <v>19.5</v>
      </c>
      <c r="M1537" s="140"/>
      <c r="N1537" s="141">
        <f t="shared" si="120"/>
        <v>0</v>
      </c>
      <c r="O1537" s="141"/>
      <c r="P1537" s="141"/>
      <c r="Q1537" s="81">
        <f t="shared" si="121"/>
        <v>0</v>
      </c>
    </row>
    <row r="1538" spans="5:17" s="16" customFormat="1" ht="13" hidden="1" x14ac:dyDescent="0.3">
      <c r="E1538" s="138">
        <v>37168</v>
      </c>
      <c r="F1538" s="16">
        <v>277</v>
      </c>
      <c r="G1538" s="16">
        <v>2001</v>
      </c>
      <c r="H1538" s="139">
        <f t="shared" si="124"/>
        <v>0</v>
      </c>
      <c r="I1538" s="140">
        <v>12.825806451612905</v>
      </c>
      <c r="J1538" s="141">
        <f t="shared" si="122"/>
        <v>1</v>
      </c>
      <c r="K1538" s="81">
        <f t="shared" si="123"/>
        <v>7.1741935483870947</v>
      </c>
      <c r="L1538" s="142">
        <v>14.3</v>
      </c>
      <c r="M1538" s="140"/>
      <c r="N1538" s="141">
        <f t="shared" si="120"/>
        <v>1</v>
      </c>
      <c r="O1538" s="141"/>
      <c r="P1538" s="141"/>
      <c r="Q1538" s="81">
        <f t="shared" si="121"/>
        <v>5.6999999999999993</v>
      </c>
    </row>
    <row r="1539" spans="5:17" s="16" customFormat="1" ht="13" hidden="1" x14ac:dyDescent="0.3">
      <c r="E1539" s="138">
        <v>37169</v>
      </c>
      <c r="F1539" s="16">
        <v>278</v>
      </c>
      <c r="G1539" s="16">
        <v>2001</v>
      </c>
      <c r="H1539" s="139">
        <f t="shared" si="124"/>
        <v>0</v>
      </c>
      <c r="I1539" s="140">
        <v>12.690322580645159</v>
      </c>
      <c r="J1539" s="141">
        <f t="shared" si="122"/>
        <v>1</v>
      </c>
      <c r="K1539" s="81">
        <f t="shared" si="123"/>
        <v>7.3096774193548413</v>
      </c>
      <c r="L1539" s="142">
        <v>13.1</v>
      </c>
      <c r="M1539" s="140"/>
      <c r="N1539" s="141">
        <f t="shared" si="120"/>
        <v>1</v>
      </c>
      <c r="O1539" s="141"/>
      <c r="P1539" s="141"/>
      <c r="Q1539" s="81">
        <f t="shared" si="121"/>
        <v>6.9</v>
      </c>
    </row>
    <row r="1540" spans="5:17" s="16" customFormat="1" ht="13" hidden="1" x14ac:dyDescent="0.3">
      <c r="E1540" s="138">
        <v>37170</v>
      </c>
      <c r="F1540" s="16">
        <v>279</v>
      </c>
      <c r="G1540" s="16">
        <v>2001</v>
      </c>
      <c r="H1540" s="139">
        <f t="shared" si="124"/>
        <v>0</v>
      </c>
      <c r="I1540" s="140">
        <v>12.554838709677419</v>
      </c>
      <c r="J1540" s="141">
        <f t="shared" si="122"/>
        <v>1</v>
      </c>
      <c r="K1540" s="81">
        <f t="shared" si="123"/>
        <v>7.4451612903225808</v>
      </c>
      <c r="L1540" s="142">
        <v>16.5</v>
      </c>
      <c r="M1540" s="140"/>
      <c r="N1540" s="141">
        <f t="shared" si="120"/>
        <v>0</v>
      </c>
      <c r="O1540" s="141"/>
      <c r="P1540" s="141"/>
      <c r="Q1540" s="81">
        <f t="shared" si="121"/>
        <v>0</v>
      </c>
    </row>
    <row r="1541" spans="5:17" s="16" customFormat="1" ht="13" hidden="1" x14ac:dyDescent="0.3">
      <c r="E1541" s="138">
        <v>37171</v>
      </c>
      <c r="F1541" s="16">
        <v>280</v>
      </c>
      <c r="G1541" s="16">
        <v>2001</v>
      </c>
      <c r="H1541" s="139">
        <f t="shared" si="124"/>
        <v>0</v>
      </c>
      <c r="I1541" s="140">
        <v>12.41935483870968</v>
      </c>
      <c r="J1541" s="141">
        <f t="shared" si="122"/>
        <v>1</v>
      </c>
      <c r="K1541" s="81">
        <f t="shared" si="123"/>
        <v>7.5806451612903203</v>
      </c>
      <c r="L1541" s="142">
        <v>16.8</v>
      </c>
      <c r="M1541" s="140"/>
      <c r="N1541" s="141">
        <f t="shared" si="120"/>
        <v>0</v>
      </c>
      <c r="O1541" s="141"/>
      <c r="P1541" s="141"/>
      <c r="Q1541" s="81">
        <f t="shared" si="121"/>
        <v>0</v>
      </c>
    </row>
    <row r="1542" spans="5:17" s="16" customFormat="1" ht="13" hidden="1" x14ac:dyDescent="0.3">
      <c r="E1542" s="138">
        <v>37172</v>
      </c>
      <c r="F1542" s="16">
        <v>281</v>
      </c>
      <c r="G1542" s="16">
        <v>2001</v>
      </c>
      <c r="H1542" s="139">
        <f t="shared" si="124"/>
        <v>0</v>
      </c>
      <c r="I1542" s="140">
        <v>12.283870967741933</v>
      </c>
      <c r="J1542" s="141">
        <f t="shared" si="122"/>
        <v>1</v>
      </c>
      <c r="K1542" s="81">
        <f t="shared" si="123"/>
        <v>7.7161290322580669</v>
      </c>
      <c r="L1542" s="142">
        <v>15.4</v>
      </c>
      <c r="M1542" s="140"/>
      <c r="N1542" s="141">
        <f t="shared" si="120"/>
        <v>1</v>
      </c>
      <c r="O1542" s="141"/>
      <c r="P1542" s="141"/>
      <c r="Q1542" s="81">
        <f t="shared" si="121"/>
        <v>4.5999999999999996</v>
      </c>
    </row>
    <row r="1543" spans="5:17" s="16" customFormat="1" ht="13" hidden="1" x14ac:dyDescent="0.3">
      <c r="E1543" s="138">
        <v>37173</v>
      </c>
      <c r="F1543" s="16">
        <v>282</v>
      </c>
      <c r="G1543" s="16">
        <v>2001</v>
      </c>
      <c r="H1543" s="139">
        <f t="shared" si="124"/>
        <v>0</v>
      </c>
      <c r="I1543" s="140">
        <v>12.148387096774194</v>
      </c>
      <c r="J1543" s="141">
        <f t="shared" si="122"/>
        <v>1</v>
      </c>
      <c r="K1543" s="81">
        <f t="shared" si="123"/>
        <v>7.8516129032258064</v>
      </c>
      <c r="L1543" s="142">
        <v>12.9</v>
      </c>
      <c r="M1543" s="140"/>
      <c r="N1543" s="141">
        <f t="shared" si="120"/>
        <v>1</v>
      </c>
      <c r="O1543" s="141"/>
      <c r="P1543" s="141"/>
      <c r="Q1543" s="81">
        <f t="shared" si="121"/>
        <v>7.1</v>
      </c>
    </row>
    <row r="1544" spans="5:17" s="16" customFormat="1" ht="13" hidden="1" x14ac:dyDescent="0.3">
      <c r="E1544" s="138">
        <v>37174</v>
      </c>
      <c r="F1544" s="16">
        <v>283</v>
      </c>
      <c r="G1544" s="16">
        <v>2001</v>
      </c>
      <c r="H1544" s="139">
        <f t="shared" si="124"/>
        <v>0</v>
      </c>
      <c r="I1544" s="140">
        <v>12.012903225806454</v>
      </c>
      <c r="J1544" s="141">
        <f t="shared" si="122"/>
        <v>1</v>
      </c>
      <c r="K1544" s="81">
        <f t="shared" si="123"/>
        <v>7.9870967741935459</v>
      </c>
      <c r="L1544" s="142">
        <v>14.5</v>
      </c>
      <c r="M1544" s="140"/>
      <c r="N1544" s="141">
        <f t="shared" si="120"/>
        <v>1</v>
      </c>
      <c r="O1544" s="141"/>
      <c r="P1544" s="141"/>
      <c r="Q1544" s="81">
        <f t="shared" si="121"/>
        <v>5.5</v>
      </c>
    </row>
    <row r="1545" spans="5:17" s="16" customFormat="1" ht="13" hidden="1" x14ac:dyDescent="0.3">
      <c r="E1545" s="138">
        <v>37175</v>
      </c>
      <c r="F1545" s="16">
        <v>284</v>
      </c>
      <c r="G1545" s="16">
        <v>2001</v>
      </c>
      <c r="H1545" s="139">
        <f t="shared" si="124"/>
        <v>0</v>
      </c>
      <c r="I1545" s="140">
        <v>11.877419354838707</v>
      </c>
      <c r="J1545" s="141">
        <f t="shared" si="122"/>
        <v>1</v>
      </c>
      <c r="K1545" s="81">
        <f t="shared" si="123"/>
        <v>8.1225806451612925</v>
      </c>
      <c r="L1545" s="142">
        <v>13.1</v>
      </c>
      <c r="M1545" s="140"/>
      <c r="N1545" s="141">
        <f t="shared" si="120"/>
        <v>1</v>
      </c>
      <c r="O1545" s="141"/>
      <c r="P1545" s="141"/>
      <c r="Q1545" s="81">
        <f t="shared" si="121"/>
        <v>6.9</v>
      </c>
    </row>
    <row r="1546" spans="5:17" s="16" customFormat="1" ht="13" hidden="1" x14ac:dyDescent="0.3">
      <c r="E1546" s="138">
        <v>37176</v>
      </c>
      <c r="F1546" s="16">
        <v>285</v>
      </c>
      <c r="G1546" s="16">
        <v>2001</v>
      </c>
      <c r="H1546" s="139">
        <f t="shared" si="124"/>
        <v>0</v>
      </c>
      <c r="I1546" s="140">
        <v>11.741935483870968</v>
      </c>
      <c r="J1546" s="141">
        <f t="shared" si="122"/>
        <v>1</v>
      </c>
      <c r="K1546" s="81">
        <f t="shared" si="123"/>
        <v>8.258064516129032</v>
      </c>
      <c r="L1546" s="142">
        <v>12.9</v>
      </c>
      <c r="M1546" s="140"/>
      <c r="N1546" s="141">
        <f t="shared" si="120"/>
        <v>1</v>
      </c>
      <c r="O1546" s="141"/>
      <c r="P1546" s="141"/>
      <c r="Q1546" s="81">
        <f t="shared" si="121"/>
        <v>7.1</v>
      </c>
    </row>
    <row r="1547" spans="5:17" s="16" customFormat="1" ht="13" hidden="1" x14ac:dyDescent="0.3">
      <c r="E1547" s="138">
        <v>37177</v>
      </c>
      <c r="F1547" s="16">
        <v>286</v>
      </c>
      <c r="G1547" s="16">
        <v>2001</v>
      </c>
      <c r="H1547" s="139">
        <f t="shared" si="124"/>
        <v>0</v>
      </c>
      <c r="I1547" s="140">
        <v>11.606451612903228</v>
      </c>
      <c r="J1547" s="141">
        <f t="shared" si="122"/>
        <v>1</v>
      </c>
      <c r="K1547" s="81">
        <f t="shared" si="123"/>
        <v>8.3935483870967715</v>
      </c>
      <c r="L1547" s="142">
        <v>13.4</v>
      </c>
      <c r="M1547" s="140"/>
      <c r="N1547" s="141">
        <f t="shared" si="120"/>
        <v>1</v>
      </c>
      <c r="O1547" s="141"/>
      <c r="P1547" s="141"/>
      <c r="Q1547" s="81">
        <f t="shared" si="121"/>
        <v>6.6</v>
      </c>
    </row>
    <row r="1548" spans="5:17" s="16" customFormat="1" ht="13" hidden="1" x14ac:dyDescent="0.3">
      <c r="E1548" s="138">
        <v>37178</v>
      </c>
      <c r="F1548" s="16">
        <v>287</v>
      </c>
      <c r="G1548" s="16">
        <v>2001</v>
      </c>
      <c r="H1548" s="139">
        <f t="shared" si="124"/>
        <v>0</v>
      </c>
      <c r="I1548" s="140">
        <v>11.470967741935482</v>
      </c>
      <c r="J1548" s="141">
        <f t="shared" si="122"/>
        <v>1</v>
      </c>
      <c r="K1548" s="81">
        <f t="shared" si="123"/>
        <v>8.5290322580645181</v>
      </c>
      <c r="L1548" s="142">
        <v>14.2</v>
      </c>
      <c r="M1548" s="140"/>
      <c r="N1548" s="141">
        <f t="shared" si="120"/>
        <v>1</v>
      </c>
      <c r="O1548" s="141"/>
      <c r="P1548" s="141"/>
      <c r="Q1548" s="81">
        <f t="shared" si="121"/>
        <v>5.8000000000000007</v>
      </c>
    </row>
    <row r="1549" spans="5:17" s="16" customFormat="1" ht="13" hidden="1" x14ac:dyDescent="0.3">
      <c r="E1549" s="138">
        <v>37179</v>
      </c>
      <c r="F1549" s="16">
        <v>288</v>
      </c>
      <c r="G1549" s="16">
        <v>2001</v>
      </c>
      <c r="H1549" s="139">
        <f t="shared" si="124"/>
        <v>0</v>
      </c>
      <c r="I1549" s="140">
        <v>11.335483870967742</v>
      </c>
      <c r="J1549" s="141">
        <f t="shared" si="122"/>
        <v>1</v>
      </c>
      <c r="K1549" s="81">
        <f t="shared" si="123"/>
        <v>8.6645161290322577</v>
      </c>
      <c r="L1549" s="142">
        <v>15.5</v>
      </c>
      <c r="M1549" s="140"/>
      <c r="N1549" s="141">
        <f t="shared" si="120"/>
        <v>1</v>
      </c>
      <c r="O1549" s="141"/>
      <c r="P1549" s="141"/>
      <c r="Q1549" s="81">
        <f t="shared" si="121"/>
        <v>4.5</v>
      </c>
    </row>
    <row r="1550" spans="5:17" s="16" customFormat="1" ht="13" hidden="1" x14ac:dyDescent="0.3">
      <c r="E1550" s="138">
        <v>37180</v>
      </c>
      <c r="F1550" s="16">
        <v>289</v>
      </c>
      <c r="G1550" s="16">
        <v>2001</v>
      </c>
      <c r="H1550" s="139">
        <f t="shared" si="124"/>
        <v>0</v>
      </c>
      <c r="I1550" s="140">
        <v>11.2</v>
      </c>
      <c r="J1550" s="141">
        <f t="shared" si="122"/>
        <v>1</v>
      </c>
      <c r="K1550" s="81">
        <f t="shared" si="123"/>
        <v>8.8000000000000007</v>
      </c>
      <c r="L1550" s="142">
        <v>15.1</v>
      </c>
      <c r="M1550" s="140"/>
      <c r="N1550" s="141">
        <f t="shared" si="120"/>
        <v>1</v>
      </c>
      <c r="O1550" s="141"/>
      <c r="P1550" s="141"/>
      <c r="Q1550" s="81">
        <f t="shared" si="121"/>
        <v>4.9000000000000004</v>
      </c>
    </row>
    <row r="1551" spans="5:17" s="16" customFormat="1" ht="13" hidden="1" x14ac:dyDescent="0.3">
      <c r="E1551" s="138">
        <v>37181</v>
      </c>
      <c r="F1551" s="16">
        <v>290</v>
      </c>
      <c r="G1551" s="16">
        <v>2001</v>
      </c>
      <c r="H1551" s="139">
        <f t="shared" si="124"/>
        <v>0</v>
      </c>
      <c r="I1551" s="140">
        <v>11.013333333333335</v>
      </c>
      <c r="J1551" s="141">
        <f t="shared" si="122"/>
        <v>1</v>
      </c>
      <c r="K1551" s="81">
        <f t="shared" si="123"/>
        <v>8.9866666666666646</v>
      </c>
      <c r="L1551" s="142">
        <v>13.3</v>
      </c>
      <c r="M1551" s="140"/>
      <c r="N1551" s="141">
        <f t="shared" si="120"/>
        <v>1</v>
      </c>
      <c r="O1551" s="141"/>
      <c r="P1551" s="141"/>
      <c r="Q1551" s="81">
        <f t="shared" si="121"/>
        <v>6.6999999999999993</v>
      </c>
    </row>
    <row r="1552" spans="5:17" s="16" customFormat="1" ht="13" hidden="1" x14ac:dyDescent="0.3">
      <c r="E1552" s="138">
        <v>37182</v>
      </c>
      <c r="F1552" s="16">
        <v>291</v>
      </c>
      <c r="G1552" s="16">
        <v>2001</v>
      </c>
      <c r="H1552" s="139">
        <f t="shared" si="124"/>
        <v>0</v>
      </c>
      <c r="I1552" s="140">
        <v>10.826666666666668</v>
      </c>
      <c r="J1552" s="141">
        <f t="shared" si="122"/>
        <v>1</v>
      </c>
      <c r="K1552" s="81">
        <f t="shared" si="123"/>
        <v>9.173333333333332</v>
      </c>
      <c r="L1552" s="142">
        <v>14.1</v>
      </c>
      <c r="M1552" s="140"/>
      <c r="N1552" s="141">
        <f t="shared" si="120"/>
        <v>1</v>
      </c>
      <c r="O1552" s="141"/>
      <c r="P1552" s="141"/>
      <c r="Q1552" s="81">
        <f t="shared" si="121"/>
        <v>5.9</v>
      </c>
    </row>
    <row r="1553" spans="5:17" s="16" customFormat="1" ht="13" hidden="1" x14ac:dyDescent="0.3">
      <c r="E1553" s="138">
        <v>37183</v>
      </c>
      <c r="F1553" s="16">
        <v>292</v>
      </c>
      <c r="G1553" s="16">
        <v>2001</v>
      </c>
      <c r="H1553" s="139">
        <f t="shared" si="124"/>
        <v>0</v>
      </c>
      <c r="I1553" s="140">
        <v>10.64</v>
      </c>
      <c r="J1553" s="141">
        <f t="shared" si="122"/>
        <v>1</v>
      </c>
      <c r="K1553" s="81">
        <f t="shared" si="123"/>
        <v>9.36</v>
      </c>
      <c r="L1553" s="142">
        <v>13.9</v>
      </c>
      <c r="M1553" s="140"/>
      <c r="N1553" s="141">
        <f t="shared" si="120"/>
        <v>1</v>
      </c>
      <c r="O1553" s="141"/>
      <c r="P1553" s="141"/>
      <c r="Q1553" s="81">
        <f t="shared" si="121"/>
        <v>6.1</v>
      </c>
    </row>
    <row r="1554" spans="5:17" s="16" customFormat="1" ht="13" hidden="1" x14ac:dyDescent="0.3">
      <c r="E1554" s="138">
        <v>37184</v>
      </c>
      <c r="F1554" s="16">
        <v>293</v>
      </c>
      <c r="G1554" s="16">
        <v>2001</v>
      </c>
      <c r="H1554" s="139">
        <f t="shared" si="124"/>
        <v>0</v>
      </c>
      <c r="I1554" s="140">
        <v>10.453333333333333</v>
      </c>
      <c r="J1554" s="141">
        <f t="shared" si="122"/>
        <v>1</v>
      </c>
      <c r="K1554" s="81">
        <f t="shared" si="123"/>
        <v>9.5466666666666669</v>
      </c>
      <c r="L1554" s="142">
        <v>13.3</v>
      </c>
      <c r="M1554" s="140"/>
      <c r="N1554" s="141">
        <f t="shared" si="120"/>
        <v>1</v>
      </c>
      <c r="O1554" s="141"/>
      <c r="P1554" s="141"/>
      <c r="Q1554" s="81">
        <f t="shared" si="121"/>
        <v>6.6999999999999993</v>
      </c>
    </row>
    <row r="1555" spans="5:17" s="16" customFormat="1" ht="13" hidden="1" x14ac:dyDescent="0.3">
      <c r="E1555" s="138">
        <v>37185</v>
      </c>
      <c r="F1555" s="16">
        <v>294</v>
      </c>
      <c r="G1555" s="16">
        <v>2001</v>
      </c>
      <c r="H1555" s="139">
        <f t="shared" si="124"/>
        <v>0</v>
      </c>
      <c r="I1555" s="140">
        <v>10.266666666666666</v>
      </c>
      <c r="J1555" s="141">
        <f t="shared" si="122"/>
        <v>1</v>
      </c>
      <c r="K1555" s="81">
        <f t="shared" si="123"/>
        <v>9.7333333333333343</v>
      </c>
      <c r="L1555" s="142">
        <v>13.2</v>
      </c>
      <c r="M1555" s="140"/>
      <c r="N1555" s="141">
        <f t="shared" si="120"/>
        <v>1</v>
      </c>
      <c r="O1555" s="141"/>
      <c r="P1555" s="141"/>
      <c r="Q1555" s="81">
        <f t="shared" si="121"/>
        <v>6.8000000000000007</v>
      </c>
    </row>
    <row r="1556" spans="5:17" s="16" customFormat="1" ht="13" hidden="1" x14ac:dyDescent="0.3">
      <c r="E1556" s="138">
        <v>37186</v>
      </c>
      <c r="F1556" s="16">
        <v>295</v>
      </c>
      <c r="G1556" s="16">
        <v>2001</v>
      </c>
      <c r="H1556" s="139">
        <f t="shared" si="124"/>
        <v>0</v>
      </c>
      <c r="I1556" s="140">
        <v>10.08</v>
      </c>
      <c r="J1556" s="141">
        <f t="shared" si="122"/>
        <v>1</v>
      </c>
      <c r="K1556" s="81">
        <f t="shared" si="123"/>
        <v>9.92</v>
      </c>
      <c r="L1556" s="142">
        <v>12.5</v>
      </c>
      <c r="M1556" s="140"/>
      <c r="N1556" s="141">
        <f t="shared" si="120"/>
        <v>1</v>
      </c>
      <c r="O1556" s="141"/>
      <c r="P1556" s="141"/>
      <c r="Q1556" s="81">
        <f t="shared" si="121"/>
        <v>7.5</v>
      </c>
    </row>
    <row r="1557" spans="5:17" s="16" customFormat="1" ht="13" hidden="1" x14ac:dyDescent="0.3">
      <c r="E1557" s="138">
        <v>37187</v>
      </c>
      <c r="F1557" s="16">
        <v>296</v>
      </c>
      <c r="G1557" s="16">
        <v>2001</v>
      </c>
      <c r="H1557" s="139">
        <f t="shared" si="124"/>
        <v>0</v>
      </c>
      <c r="I1557" s="140">
        <v>9.8933333333333309</v>
      </c>
      <c r="J1557" s="141">
        <f t="shared" si="122"/>
        <v>1</v>
      </c>
      <c r="K1557" s="81">
        <f t="shared" si="123"/>
        <v>10.106666666666669</v>
      </c>
      <c r="L1557" s="142">
        <v>11</v>
      </c>
      <c r="M1557" s="140"/>
      <c r="N1557" s="141">
        <f t="shared" si="120"/>
        <v>1</v>
      </c>
      <c r="O1557" s="141"/>
      <c r="P1557" s="141"/>
      <c r="Q1557" s="81">
        <f t="shared" si="121"/>
        <v>9</v>
      </c>
    </row>
    <row r="1558" spans="5:17" s="16" customFormat="1" ht="13" hidden="1" x14ac:dyDescent="0.3">
      <c r="E1558" s="138">
        <v>37188</v>
      </c>
      <c r="F1558" s="16">
        <v>297</v>
      </c>
      <c r="G1558" s="16">
        <v>2001</v>
      </c>
      <c r="H1558" s="139">
        <f t="shared" si="124"/>
        <v>0</v>
      </c>
      <c r="I1558" s="140">
        <v>9.7066666666666634</v>
      </c>
      <c r="J1558" s="141">
        <f t="shared" si="122"/>
        <v>1</v>
      </c>
      <c r="K1558" s="81">
        <f t="shared" si="123"/>
        <v>10.293333333333337</v>
      </c>
      <c r="L1558" s="142">
        <v>12.8</v>
      </c>
      <c r="M1558" s="140"/>
      <c r="N1558" s="141">
        <f t="shared" si="120"/>
        <v>1</v>
      </c>
      <c r="O1558" s="141"/>
      <c r="P1558" s="141"/>
      <c r="Q1558" s="81">
        <f t="shared" si="121"/>
        <v>7.1999999999999993</v>
      </c>
    </row>
    <row r="1559" spans="5:17" s="16" customFormat="1" ht="13" hidden="1" x14ac:dyDescent="0.3">
      <c r="E1559" s="138">
        <v>37189</v>
      </c>
      <c r="F1559" s="16">
        <v>298</v>
      </c>
      <c r="G1559" s="16">
        <v>2001</v>
      </c>
      <c r="H1559" s="139">
        <f t="shared" si="124"/>
        <v>0</v>
      </c>
      <c r="I1559" s="140">
        <v>9.52</v>
      </c>
      <c r="J1559" s="141">
        <f t="shared" si="122"/>
        <v>1</v>
      </c>
      <c r="K1559" s="81">
        <f t="shared" si="123"/>
        <v>10.48</v>
      </c>
      <c r="L1559" s="142">
        <v>11.8</v>
      </c>
      <c r="M1559" s="140"/>
      <c r="N1559" s="141">
        <f t="shared" si="120"/>
        <v>1</v>
      </c>
      <c r="O1559" s="141"/>
      <c r="P1559" s="141"/>
      <c r="Q1559" s="81">
        <f t="shared" si="121"/>
        <v>8.1999999999999993</v>
      </c>
    </row>
    <row r="1560" spans="5:17" s="16" customFormat="1" ht="13" hidden="1" x14ac:dyDescent="0.3">
      <c r="E1560" s="138">
        <v>37190</v>
      </c>
      <c r="F1560" s="16">
        <v>299</v>
      </c>
      <c r="G1560" s="16">
        <v>2001</v>
      </c>
      <c r="H1560" s="139">
        <f t="shared" si="124"/>
        <v>0</v>
      </c>
      <c r="I1560" s="140">
        <v>9.3333333333333357</v>
      </c>
      <c r="J1560" s="141">
        <f t="shared" si="122"/>
        <v>1</v>
      </c>
      <c r="K1560" s="81">
        <f t="shared" si="123"/>
        <v>10.666666666666664</v>
      </c>
      <c r="L1560" s="142">
        <v>10.4</v>
      </c>
      <c r="M1560" s="140"/>
      <c r="N1560" s="141">
        <f t="shared" si="120"/>
        <v>1</v>
      </c>
      <c r="O1560" s="141"/>
      <c r="P1560" s="141"/>
      <c r="Q1560" s="81">
        <f t="shared" si="121"/>
        <v>9.6</v>
      </c>
    </row>
    <row r="1561" spans="5:17" s="16" customFormat="1" ht="13" hidden="1" x14ac:dyDescent="0.3">
      <c r="E1561" s="138">
        <v>37191</v>
      </c>
      <c r="F1561" s="16">
        <v>300</v>
      </c>
      <c r="G1561" s="16">
        <v>2001</v>
      </c>
      <c r="H1561" s="139">
        <f t="shared" si="124"/>
        <v>0</v>
      </c>
      <c r="I1561" s="140">
        <v>9.1466666666666683</v>
      </c>
      <c r="J1561" s="141">
        <f t="shared" si="122"/>
        <v>1</v>
      </c>
      <c r="K1561" s="81">
        <f t="shared" si="123"/>
        <v>10.853333333333332</v>
      </c>
      <c r="L1561" s="142">
        <v>11.5</v>
      </c>
      <c r="M1561" s="140"/>
      <c r="N1561" s="141">
        <f t="shared" si="120"/>
        <v>1</v>
      </c>
      <c r="O1561" s="141"/>
      <c r="P1561" s="141"/>
      <c r="Q1561" s="81">
        <f t="shared" si="121"/>
        <v>8.5</v>
      </c>
    </row>
    <row r="1562" spans="5:17" s="16" customFormat="1" ht="13" hidden="1" x14ac:dyDescent="0.3">
      <c r="E1562" s="138">
        <v>37192</v>
      </c>
      <c r="F1562" s="16">
        <v>301</v>
      </c>
      <c r="G1562" s="16">
        <v>2001</v>
      </c>
      <c r="H1562" s="139">
        <f t="shared" si="124"/>
        <v>0</v>
      </c>
      <c r="I1562" s="140">
        <v>8.9600000000000009</v>
      </c>
      <c r="J1562" s="141">
        <f t="shared" si="122"/>
        <v>1</v>
      </c>
      <c r="K1562" s="81">
        <f t="shared" si="123"/>
        <v>11.04</v>
      </c>
      <c r="L1562" s="142">
        <v>12.1</v>
      </c>
      <c r="M1562" s="140"/>
      <c r="N1562" s="141">
        <f t="shared" si="120"/>
        <v>1</v>
      </c>
      <c r="O1562" s="141"/>
      <c r="P1562" s="141"/>
      <c r="Q1562" s="81">
        <f t="shared" si="121"/>
        <v>7.9</v>
      </c>
    </row>
    <row r="1563" spans="5:17" s="16" customFormat="1" ht="13" hidden="1" x14ac:dyDescent="0.3">
      <c r="E1563" s="138">
        <v>37193</v>
      </c>
      <c r="F1563" s="16">
        <v>302</v>
      </c>
      <c r="G1563" s="16">
        <v>2001</v>
      </c>
      <c r="H1563" s="139">
        <f t="shared" si="124"/>
        <v>0</v>
      </c>
      <c r="I1563" s="140">
        <v>8.7733333333333334</v>
      </c>
      <c r="J1563" s="141">
        <f t="shared" si="122"/>
        <v>1</v>
      </c>
      <c r="K1563" s="81">
        <f t="shared" si="123"/>
        <v>11.226666666666667</v>
      </c>
      <c r="L1563" s="142">
        <v>11.2</v>
      </c>
      <c r="M1563" s="140"/>
      <c r="N1563" s="141">
        <f t="shared" si="120"/>
        <v>1</v>
      </c>
      <c r="O1563" s="141"/>
      <c r="P1563" s="141"/>
      <c r="Q1563" s="81">
        <f t="shared" si="121"/>
        <v>8.8000000000000007</v>
      </c>
    </row>
    <row r="1564" spans="5:17" s="16" customFormat="1" ht="13" hidden="1" x14ac:dyDescent="0.3">
      <c r="E1564" s="138">
        <v>37194</v>
      </c>
      <c r="F1564" s="16">
        <v>303</v>
      </c>
      <c r="G1564" s="16">
        <v>2001</v>
      </c>
      <c r="H1564" s="139">
        <f t="shared" si="124"/>
        <v>0</v>
      </c>
      <c r="I1564" s="140">
        <v>8.586666666666666</v>
      </c>
      <c r="J1564" s="141">
        <f t="shared" si="122"/>
        <v>1</v>
      </c>
      <c r="K1564" s="81">
        <f t="shared" si="123"/>
        <v>11.413333333333334</v>
      </c>
      <c r="L1564" s="142">
        <v>10.8</v>
      </c>
      <c r="M1564" s="140"/>
      <c r="N1564" s="141">
        <f t="shared" si="120"/>
        <v>1</v>
      </c>
      <c r="O1564" s="141"/>
      <c r="P1564" s="141"/>
      <c r="Q1564" s="81">
        <f t="shared" si="121"/>
        <v>9.1999999999999993</v>
      </c>
    </row>
    <row r="1565" spans="5:17" s="16" customFormat="1" ht="13" hidden="1" x14ac:dyDescent="0.3">
      <c r="E1565" s="138">
        <v>37195</v>
      </c>
      <c r="F1565" s="16">
        <v>304</v>
      </c>
      <c r="G1565" s="16">
        <v>2001</v>
      </c>
      <c r="H1565" s="139">
        <f t="shared" si="124"/>
        <v>0</v>
      </c>
      <c r="I1565" s="140">
        <v>8.4</v>
      </c>
      <c r="J1565" s="141">
        <f t="shared" si="122"/>
        <v>1</v>
      </c>
      <c r="K1565" s="81">
        <f t="shared" si="123"/>
        <v>11.6</v>
      </c>
      <c r="L1565" s="142">
        <v>12.3</v>
      </c>
      <c r="M1565" s="140"/>
      <c r="N1565" s="141">
        <f t="shared" si="120"/>
        <v>1</v>
      </c>
      <c r="O1565" s="141"/>
      <c r="P1565" s="141"/>
      <c r="Q1565" s="81">
        <f t="shared" si="121"/>
        <v>7.6999999999999993</v>
      </c>
    </row>
    <row r="1566" spans="5:17" s="16" customFormat="1" ht="13" hidden="1" x14ac:dyDescent="0.3">
      <c r="E1566" s="138">
        <v>37196</v>
      </c>
      <c r="F1566" s="16">
        <v>305</v>
      </c>
      <c r="G1566" s="16">
        <v>2001</v>
      </c>
      <c r="H1566" s="139">
        <f t="shared" si="124"/>
        <v>0</v>
      </c>
      <c r="I1566" s="140">
        <v>8.2133333333333312</v>
      </c>
      <c r="J1566" s="141">
        <f t="shared" si="122"/>
        <v>1</v>
      </c>
      <c r="K1566" s="81">
        <f t="shared" si="123"/>
        <v>11.786666666666669</v>
      </c>
      <c r="L1566" s="142">
        <v>9.1</v>
      </c>
      <c r="M1566" s="140"/>
      <c r="N1566" s="141">
        <f t="shared" si="120"/>
        <v>1</v>
      </c>
      <c r="O1566" s="141"/>
      <c r="P1566" s="141"/>
      <c r="Q1566" s="81">
        <f t="shared" si="121"/>
        <v>10.9</v>
      </c>
    </row>
    <row r="1567" spans="5:17" s="16" customFormat="1" ht="13" hidden="1" x14ac:dyDescent="0.3">
      <c r="E1567" s="138">
        <v>37197</v>
      </c>
      <c r="F1567" s="16">
        <v>306</v>
      </c>
      <c r="G1567" s="16">
        <v>2001</v>
      </c>
      <c r="H1567" s="139">
        <f t="shared" si="124"/>
        <v>0</v>
      </c>
      <c r="I1567" s="140">
        <v>8.0266666666666637</v>
      </c>
      <c r="J1567" s="141">
        <f t="shared" si="122"/>
        <v>1</v>
      </c>
      <c r="K1567" s="81">
        <f t="shared" si="123"/>
        <v>11.973333333333336</v>
      </c>
      <c r="L1567" s="142">
        <v>8.1999999999999993</v>
      </c>
      <c r="M1567" s="140"/>
      <c r="N1567" s="141">
        <f t="shared" si="120"/>
        <v>1</v>
      </c>
      <c r="O1567" s="141"/>
      <c r="P1567" s="141"/>
      <c r="Q1567" s="81">
        <f t="shared" si="121"/>
        <v>11.8</v>
      </c>
    </row>
    <row r="1568" spans="5:17" s="16" customFormat="1" ht="13" hidden="1" x14ac:dyDescent="0.3">
      <c r="E1568" s="138">
        <v>37198</v>
      </c>
      <c r="F1568" s="16">
        <v>307</v>
      </c>
      <c r="G1568" s="16">
        <v>2001</v>
      </c>
      <c r="H1568" s="139">
        <f t="shared" si="124"/>
        <v>0</v>
      </c>
      <c r="I1568" s="140">
        <v>7.84</v>
      </c>
      <c r="J1568" s="141">
        <f t="shared" si="122"/>
        <v>1</v>
      </c>
      <c r="K1568" s="81">
        <f t="shared" si="123"/>
        <v>12.16</v>
      </c>
      <c r="L1568" s="142">
        <v>6.3</v>
      </c>
      <c r="M1568" s="140"/>
      <c r="N1568" s="141">
        <f t="shared" si="120"/>
        <v>1</v>
      </c>
      <c r="O1568" s="141"/>
      <c r="P1568" s="141"/>
      <c r="Q1568" s="81">
        <f t="shared" si="121"/>
        <v>13.7</v>
      </c>
    </row>
    <row r="1569" spans="5:17" s="16" customFormat="1" ht="13" hidden="1" x14ac:dyDescent="0.3">
      <c r="E1569" s="138">
        <v>37199</v>
      </c>
      <c r="F1569" s="16">
        <v>308</v>
      </c>
      <c r="G1569" s="16">
        <v>2001</v>
      </c>
      <c r="H1569" s="139">
        <f t="shared" si="124"/>
        <v>0</v>
      </c>
      <c r="I1569" s="140">
        <v>7.653333333333336</v>
      </c>
      <c r="J1569" s="141">
        <f t="shared" si="122"/>
        <v>1</v>
      </c>
      <c r="K1569" s="81">
        <f t="shared" si="123"/>
        <v>12.346666666666664</v>
      </c>
      <c r="L1569" s="142">
        <v>4.0999999999999996</v>
      </c>
      <c r="M1569" s="140"/>
      <c r="N1569" s="141">
        <f t="shared" si="120"/>
        <v>1</v>
      </c>
      <c r="O1569" s="141"/>
      <c r="P1569" s="141"/>
      <c r="Q1569" s="81">
        <f t="shared" si="121"/>
        <v>15.9</v>
      </c>
    </row>
    <row r="1570" spans="5:17" s="16" customFormat="1" ht="13" hidden="1" x14ac:dyDescent="0.3">
      <c r="E1570" s="138">
        <v>37200</v>
      </c>
      <c r="F1570" s="16">
        <v>309</v>
      </c>
      <c r="G1570" s="16">
        <v>2001</v>
      </c>
      <c r="H1570" s="139">
        <f t="shared" si="124"/>
        <v>0</v>
      </c>
      <c r="I1570" s="140">
        <v>7.4666666666666686</v>
      </c>
      <c r="J1570" s="141">
        <f t="shared" si="122"/>
        <v>1</v>
      </c>
      <c r="K1570" s="81">
        <f t="shared" si="123"/>
        <v>12.533333333333331</v>
      </c>
      <c r="L1570" s="142">
        <v>7.2</v>
      </c>
      <c r="M1570" s="140"/>
      <c r="N1570" s="141">
        <f t="shared" si="120"/>
        <v>1</v>
      </c>
      <c r="O1570" s="141"/>
      <c r="P1570" s="141"/>
      <c r="Q1570" s="81">
        <f t="shared" si="121"/>
        <v>12.8</v>
      </c>
    </row>
    <row r="1571" spans="5:17" s="16" customFormat="1" ht="13" hidden="1" x14ac:dyDescent="0.3">
      <c r="E1571" s="138">
        <v>37201</v>
      </c>
      <c r="F1571" s="16">
        <v>310</v>
      </c>
      <c r="G1571" s="16">
        <v>2001</v>
      </c>
      <c r="H1571" s="139">
        <f t="shared" si="124"/>
        <v>0</v>
      </c>
      <c r="I1571" s="140">
        <v>7.28</v>
      </c>
      <c r="J1571" s="141">
        <f t="shared" si="122"/>
        <v>1</v>
      </c>
      <c r="K1571" s="81">
        <f t="shared" si="123"/>
        <v>12.719999999999999</v>
      </c>
      <c r="L1571" s="142">
        <v>7.8</v>
      </c>
      <c r="M1571" s="140"/>
      <c r="N1571" s="141">
        <f t="shared" si="120"/>
        <v>1</v>
      </c>
      <c r="O1571" s="141"/>
      <c r="P1571" s="141"/>
      <c r="Q1571" s="81">
        <f t="shared" si="121"/>
        <v>12.2</v>
      </c>
    </row>
    <row r="1572" spans="5:17" s="16" customFormat="1" ht="13" hidden="1" x14ac:dyDescent="0.3">
      <c r="E1572" s="138">
        <v>37202</v>
      </c>
      <c r="F1572" s="16">
        <v>311</v>
      </c>
      <c r="G1572" s="16">
        <v>2001</v>
      </c>
      <c r="H1572" s="139">
        <f t="shared" si="124"/>
        <v>0</v>
      </c>
      <c r="I1572" s="140">
        <v>7.0933333333333337</v>
      </c>
      <c r="J1572" s="141">
        <f t="shared" si="122"/>
        <v>1</v>
      </c>
      <c r="K1572" s="81">
        <f t="shared" si="123"/>
        <v>12.906666666666666</v>
      </c>
      <c r="L1572" s="142">
        <v>8.9</v>
      </c>
      <c r="M1572" s="140"/>
      <c r="N1572" s="141">
        <f t="shared" si="120"/>
        <v>1</v>
      </c>
      <c r="O1572" s="141"/>
      <c r="P1572" s="141"/>
      <c r="Q1572" s="81">
        <f t="shared" si="121"/>
        <v>11.1</v>
      </c>
    </row>
    <row r="1573" spans="5:17" s="16" customFormat="1" ht="13" hidden="1" x14ac:dyDescent="0.3">
      <c r="E1573" s="138">
        <v>37203</v>
      </c>
      <c r="F1573" s="16">
        <v>312</v>
      </c>
      <c r="G1573" s="16">
        <v>2001</v>
      </c>
      <c r="H1573" s="139">
        <f t="shared" si="124"/>
        <v>0</v>
      </c>
      <c r="I1573" s="140">
        <v>6.9066666666666663</v>
      </c>
      <c r="J1573" s="141">
        <f t="shared" si="122"/>
        <v>1</v>
      </c>
      <c r="K1573" s="81">
        <f t="shared" si="123"/>
        <v>13.093333333333334</v>
      </c>
      <c r="L1573" s="142">
        <v>8.6</v>
      </c>
      <c r="M1573" s="140"/>
      <c r="N1573" s="141">
        <f t="shared" si="120"/>
        <v>1</v>
      </c>
      <c r="O1573" s="141"/>
      <c r="P1573" s="141"/>
      <c r="Q1573" s="81">
        <f t="shared" si="121"/>
        <v>11.4</v>
      </c>
    </row>
    <row r="1574" spans="5:17" s="16" customFormat="1" ht="13" hidden="1" x14ac:dyDescent="0.3">
      <c r="E1574" s="138">
        <v>37204</v>
      </c>
      <c r="F1574" s="16">
        <v>313</v>
      </c>
      <c r="G1574" s="16">
        <v>2001</v>
      </c>
      <c r="H1574" s="139">
        <f t="shared" si="124"/>
        <v>0</v>
      </c>
      <c r="I1574" s="140">
        <v>6.72</v>
      </c>
      <c r="J1574" s="141">
        <f t="shared" si="122"/>
        <v>1</v>
      </c>
      <c r="K1574" s="81">
        <f t="shared" si="123"/>
        <v>13.280000000000001</v>
      </c>
      <c r="L1574" s="142">
        <v>3.1</v>
      </c>
      <c r="M1574" s="140"/>
      <c r="N1574" s="141">
        <f t="shared" si="120"/>
        <v>1</v>
      </c>
      <c r="O1574" s="141"/>
      <c r="P1574" s="141"/>
      <c r="Q1574" s="81">
        <f t="shared" si="121"/>
        <v>16.899999999999999</v>
      </c>
    </row>
    <row r="1575" spans="5:17" s="16" customFormat="1" ht="13" hidden="1" x14ac:dyDescent="0.3">
      <c r="E1575" s="138">
        <v>37205</v>
      </c>
      <c r="F1575" s="16">
        <v>314</v>
      </c>
      <c r="G1575" s="16">
        <v>2001</v>
      </c>
      <c r="H1575" s="139">
        <f t="shared" si="124"/>
        <v>0</v>
      </c>
      <c r="I1575" s="140">
        <v>6.5333333333333314</v>
      </c>
      <c r="J1575" s="141">
        <f t="shared" si="122"/>
        <v>1</v>
      </c>
      <c r="K1575" s="81">
        <f t="shared" si="123"/>
        <v>13.466666666666669</v>
      </c>
      <c r="L1575" s="142">
        <v>2</v>
      </c>
      <c r="M1575" s="140"/>
      <c r="N1575" s="141">
        <f t="shared" ref="N1575:N1637" si="125">IF(L1575&lt;=$E$117,1,0)</f>
        <v>1</v>
      </c>
      <c r="O1575" s="141"/>
      <c r="P1575" s="141"/>
      <c r="Q1575" s="81">
        <f t="shared" ref="Q1575:Q1637" si="126">N1575*($E$116-L1575)</f>
        <v>18</v>
      </c>
    </row>
    <row r="1576" spans="5:17" s="16" customFormat="1" ht="13" hidden="1" x14ac:dyDescent="0.3">
      <c r="E1576" s="138">
        <v>37206</v>
      </c>
      <c r="F1576" s="16">
        <v>315</v>
      </c>
      <c r="G1576" s="16">
        <v>2001</v>
      </c>
      <c r="H1576" s="139">
        <f t="shared" si="124"/>
        <v>0</v>
      </c>
      <c r="I1576" s="140">
        <v>6.346666666666664</v>
      </c>
      <c r="J1576" s="141">
        <f t="shared" si="122"/>
        <v>1</v>
      </c>
      <c r="K1576" s="81">
        <f t="shared" si="123"/>
        <v>13.653333333333336</v>
      </c>
      <c r="L1576" s="142">
        <v>1.8</v>
      </c>
      <c r="M1576" s="140"/>
      <c r="N1576" s="141">
        <f t="shared" si="125"/>
        <v>1</v>
      </c>
      <c r="O1576" s="141"/>
      <c r="P1576" s="141"/>
      <c r="Q1576" s="81">
        <f t="shared" si="126"/>
        <v>18.2</v>
      </c>
    </row>
    <row r="1577" spans="5:17" s="16" customFormat="1" ht="13" hidden="1" x14ac:dyDescent="0.3">
      <c r="E1577" s="138">
        <v>37207</v>
      </c>
      <c r="F1577" s="16">
        <v>316</v>
      </c>
      <c r="G1577" s="16">
        <v>2001</v>
      </c>
      <c r="H1577" s="139">
        <f t="shared" si="124"/>
        <v>0</v>
      </c>
      <c r="I1577" s="140">
        <v>6.16</v>
      </c>
      <c r="J1577" s="141">
        <f t="shared" si="122"/>
        <v>1</v>
      </c>
      <c r="K1577" s="81">
        <f t="shared" si="123"/>
        <v>13.84</v>
      </c>
      <c r="L1577" s="142">
        <v>2.5</v>
      </c>
      <c r="M1577" s="140"/>
      <c r="N1577" s="141">
        <f t="shared" si="125"/>
        <v>1</v>
      </c>
      <c r="O1577" s="141"/>
      <c r="P1577" s="141"/>
      <c r="Q1577" s="81">
        <f t="shared" si="126"/>
        <v>17.5</v>
      </c>
    </row>
    <row r="1578" spans="5:17" s="16" customFormat="1" ht="13" hidden="1" x14ac:dyDescent="0.3">
      <c r="E1578" s="138">
        <v>37208</v>
      </c>
      <c r="F1578" s="16">
        <v>317</v>
      </c>
      <c r="G1578" s="16">
        <v>2001</v>
      </c>
      <c r="H1578" s="139">
        <f t="shared" si="124"/>
        <v>0</v>
      </c>
      <c r="I1578" s="140">
        <v>5.9733333333333363</v>
      </c>
      <c r="J1578" s="141">
        <f t="shared" si="122"/>
        <v>1</v>
      </c>
      <c r="K1578" s="81">
        <f t="shared" si="123"/>
        <v>14.026666666666664</v>
      </c>
      <c r="L1578" s="142">
        <v>4.0999999999999996</v>
      </c>
      <c r="M1578" s="140"/>
      <c r="N1578" s="141">
        <f t="shared" si="125"/>
        <v>1</v>
      </c>
      <c r="O1578" s="141"/>
      <c r="P1578" s="141"/>
      <c r="Q1578" s="81">
        <f t="shared" si="126"/>
        <v>15.9</v>
      </c>
    </row>
    <row r="1579" spans="5:17" s="16" customFormat="1" ht="13" hidden="1" x14ac:dyDescent="0.3">
      <c r="E1579" s="138">
        <v>37209</v>
      </c>
      <c r="F1579" s="16">
        <v>318</v>
      </c>
      <c r="G1579" s="16">
        <v>2001</v>
      </c>
      <c r="H1579" s="139">
        <f t="shared" si="124"/>
        <v>0</v>
      </c>
      <c r="I1579" s="140">
        <v>5.7866666666666688</v>
      </c>
      <c r="J1579" s="141">
        <f t="shared" si="122"/>
        <v>1</v>
      </c>
      <c r="K1579" s="81">
        <f t="shared" si="123"/>
        <v>14.213333333333331</v>
      </c>
      <c r="L1579" s="142">
        <v>2.8</v>
      </c>
      <c r="M1579" s="140"/>
      <c r="N1579" s="141">
        <f t="shared" si="125"/>
        <v>1</v>
      </c>
      <c r="O1579" s="141"/>
      <c r="P1579" s="141"/>
      <c r="Q1579" s="81">
        <f t="shared" si="126"/>
        <v>17.2</v>
      </c>
    </row>
    <row r="1580" spans="5:17" s="16" customFormat="1" ht="13" hidden="1" x14ac:dyDescent="0.3">
      <c r="E1580" s="138">
        <v>37210</v>
      </c>
      <c r="F1580" s="16">
        <v>319</v>
      </c>
      <c r="G1580" s="16">
        <v>2001</v>
      </c>
      <c r="H1580" s="139">
        <f t="shared" si="124"/>
        <v>0</v>
      </c>
      <c r="I1580" s="140">
        <v>5.6</v>
      </c>
      <c r="J1580" s="141">
        <f t="shared" si="122"/>
        <v>1</v>
      </c>
      <c r="K1580" s="81">
        <f t="shared" si="123"/>
        <v>14.4</v>
      </c>
      <c r="L1580" s="142">
        <v>1.2</v>
      </c>
      <c r="M1580" s="140"/>
      <c r="N1580" s="141">
        <f t="shared" si="125"/>
        <v>1</v>
      </c>
      <c r="O1580" s="141"/>
      <c r="P1580" s="141"/>
      <c r="Q1580" s="81">
        <f t="shared" si="126"/>
        <v>18.8</v>
      </c>
    </row>
    <row r="1581" spans="5:17" s="16" customFormat="1" ht="13" hidden="1" x14ac:dyDescent="0.3">
      <c r="E1581" s="138">
        <v>37211</v>
      </c>
      <c r="F1581" s="16">
        <v>320</v>
      </c>
      <c r="G1581" s="16">
        <v>2001</v>
      </c>
      <c r="H1581" s="139">
        <f t="shared" si="124"/>
        <v>0</v>
      </c>
      <c r="I1581" s="140">
        <v>5.5193548387096776</v>
      </c>
      <c r="J1581" s="141">
        <f t="shared" ref="J1581:J1626" si="127">IF(I1581&lt;=$E$117,1,0)</f>
        <v>1</v>
      </c>
      <c r="K1581" s="81">
        <f t="shared" ref="K1581:K1626" si="128">J1581*($E$116-I1581)</f>
        <v>14.480645161290322</v>
      </c>
      <c r="L1581" s="142">
        <v>1.3</v>
      </c>
      <c r="M1581" s="140"/>
      <c r="N1581" s="141">
        <f t="shared" si="125"/>
        <v>1</v>
      </c>
      <c r="O1581" s="141"/>
      <c r="P1581" s="141"/>
      <c r="Q1581" s="81">
        <f t="shared" si="126"/>
        <v>18.7</v>
      </c>
    </row>
    <row r="1582" spans="5:17" s="16" customFormat="1" ht="13" hidden="1" x14ac:dyDescent="0.3">
      <c r="E1582" s="138">
        <v>37212</v>
      </c>
      <c r="F1582" s="16">
        <v>321</v>
      </c>
      <c r="G1582" s="16">
        <v>2001</v>
      </c>
      <c r="H1582" s="139">
        <f t="shared" ref="H1582:H1645" si="129">IF(AND(E1582&gt;=$D$64,E1582&lt;=$D$65),1,0)</f>
        <v>0</v>
      </c>
      <c r="I1582" s="140">
        <v>5.4387096774193537</v>
      </c>
      <c r="J1582" s="141">
        <f t="shared" si="127"/>
        <v>1</v>
      </c>
      <c r="K1582" s="81">
        <f t="shared" si="128"/>
        <v>14.561290322580646</v>
      </c>
      <c r="L1582" s="142">
        <v>1</v>
      </c>
      <c r="M1582" s="140"/>
      <c r="N1582" s="141">
        <f t="shared" si="125"/>
        <v>1</v>
      </c>
      <c r="O1582" s="141"/>
      <c r="P1582" s="141"/>
      <c r="Q1582" s="81">
        <f t="shared" si="126"/>
        <v>19</v>
      </c>
    </row>
    <row r="1583" spans="5:17" s="16" customFormat="1" ht="13" hidden="1" x14ac:dyDescent="0.3">
      <c r="E1583" s="138">
        <v>37213</v>
      </c>
      <c r="F1583" s="16">
        <v>322</v>
      </c>
      <c r="G1583" s="16">
        <v>2001</v>
      </c>
      <c r="H1583" s="139">
        <f t="shared" si="129"/>
        <v>0</v>
      </c>
      <c r="I1583" s="140">
        <v>5.3580645161290334</v>
      </c>
      <c r="J1583" s="141">
        <f t="shared" si="127"/>
        <v>1</v>
      </c>
      <c r="K1583" s="81">
        <f t="shared" si="128"/>
        <v>14.641935483870967</v>
      </c>
      <c r="L1583" s="142">
        <v>2.9</v>
      </c>
      <c r="M1583" s="140"/>
      <c r="N1583" s="141">
        <f t="shared" si="125"/>
        <v>1</v>
      </c>
      <c r="O1583" s="141"/>
      <c r="P1583" s="141"/>
      <c r="Q1583" s="81">
        <f t="shared" si="126"/>
        <v>17.100000000000001</v>
      </c>
    </row>
    <row r="1584" spans="5:17" s="16" customFormat="1" ht="13" hidden="1" x14ac:dyDescent="0.3">
      <c r="E1584" s="138">
        <v>37214</v>
      </c>
      <c r="F1584" s="16">
        <v>323</v>
      </c>
      <c r="G1584" s="16">
        <v>2001</v>
      </c>
      <c r="H1584" s="139">
        <f t="shared" si="129"/>
        <v>0</v>
      </c>
      <c r="I1584" s="140">
        <v>5.2774193548387096</v>
      </c>
      <c r="J1584" s="141">
        <f t="shared" si="127"/>
        <v>1</v>
      </c>
      <c r="K1584" s="81">
        <f t="shared" si="128"/>
        <v>14.72258064516129</v>
      </c>
      <c r="L1584" s="142">
        <v>2.6</v>
      </c>
      <c r="M1584" s="140"/>
      <c r="N1584" s="141">
        <f t="shared" si="125"/>
        <v>1</v>
      </c>
      <c r="O1584" s="141"/>
      <c r="P1584" s="141"/>
      <c r="Q1584" s="81">
        <f t="shared" si="126"/>
        <v>17.399999999999999</v>
      </c>
    </row>
    <row r="1585" spans="5:17" s="16" customFormat="1" ht="13" hidden="1" x14ac:dyDescent="0.3">
      <c r="E1585" s="138">
        <v>37215</v>
      </c>
      <c r="F1585" s="16">
        <v>324</v>
      </c>
      <c r="G1585" s="16">
        <v>2001</v>
      </c>
      <c r="H1585" s="139">
        <f t="shared" si="129"/>
        <v>0</v>
      </c>
      <c r="I1585" s="140">
        <v>5.1967741935483858</v>
      </c>
      <c r="J1585" s="141">
        <f t="shared" si="127"/>
        <v>1</v>
      </c>
      <c r="K1585" s="81">
        <f t="shared" si="128"/>
        <v>14.803225806451614</v>
      </c>
      <c r="L1585" s="142">
        <v>2.5</v>
      </c>
      <c r="M1585" s="140"/>
      <c r="N1585" s="141">
        <f t="shared" si="125"/>
        <v>1</v>
      </c>
      <c r="O1585" s="141"/>
      <c r="P1585" s="141"/>
      <c r="Q1585" s="81">
        <f t="shared" si="126"/>
        <v>17.5</v>
      </c>
    </row>
    <row r="1586" spans="5:17" s="16" customFormat="1" ht="13" hidden="1" x14ac:dyDescent="0.3">
      <c r="E1586" s="138">
        <v>37216</v>
      </c>
      <c r="F1586" s="16">
        <v>325</v>
      </c>
      <c r="G1586" s="16">
        <v>2001</v>
      </c>
      <c r="H1586" s="139">
        <f t="shared" si="129"/>
        <v>0</v>
      </c>
      <c r="I1586" s="140">
        <v>5.1161290322580655</v>
      </c>
      <c r="J1586" s="141">
        <f t="shared" si="127"/>
        <v>1</v>
      </c>
      <c r="K1586" s="81">
        <f t="shared" si="128"/>
        <v>14.883870967741935</v>
      </c>
      <c r="L1586" s="142">
        <v>2.1</v>
      </c>
      <c r="M1586" s="140"/>
      <c r="N1586" s="141">
        <f t="shared" si="125"/>
        <v>1</v>
      </c>
      <c r="O1586" s="141"/>
      <c r="P1586" s="141"/>
      <c r="Q1586" s="81">
        <f t="shared" si="126"/>
        <v>17.899999999999999</v>
      </c>
    </row>
    <row r="1587" spans="5:17" s="16" customFormat="1" ht="13" hidden="1" x14ac:dyDescent="0.3">
      <c r="E1587" s="138">
        <v>37217</v>
      </c>
      <c r="F1587" s="16">
        <v>326</v>
      </c>
      <c r="G1587" s="16">
        <v>2001</v>
      </c>
      <c r="H1587" s="139">
        <f t="shared" si="129"/>
        <v>0</v>
      </c>
      <c r="I1587" s="140">
        <v>5.0354838709677416</v>
      </c>
      <c r="J1587" s="141">
        <f t="shared" si="127"/>
        <v>1</v>
      </c>
      <c r="K1587" s="81">
        <f t="shared" si="128"/>
        <v>14.964516129032258</v>
      </c>
      <c r="L1587" s="142">
        <v>0.4</v>
      </c>
      <c r="M1587" s="140"/>
      <c r="N1587" s="141">
        <f t="shared" si="125"/>
        <v>1</v>
      </c>
      <c r="O1587" s="141"/>
      <c r="P1587" s="141"/>
      <c r="Q1587" s="81">
        <f t="shared" si="126"/>
        <v>19.600000000000001</v>
      </c>
    </row>
    <row r="1588" spans="5:17" s="16" customFormat="1" ht="13" hidden="1" x14ac:dyDescent="0.3">
      <c r="E1588" s="138">
        <v>37218</v>
      </c>
      <c r="F1588" s="16">
        <v>327</v>
      </c>
      <c r="G1588" s="16">
        <v>2001</v>
      </c>
      <c r="H1588" s="139">
        <f t="shared" si="129"/>
        <v>0</v>
      </c>
      <c r="I1588" s="140">
        <v>4.9548387096774213</v>
      </c>
      <c r="J1588" s="141">
        <f t="shared" si="127"/>
        <v>1</v>
      </c>
      <c r="K1588" s="81">
        <f t="shared" si="128"/>
        <v>15.045161290322579</v>
      </c>
      <c r="L1588" s="142">
        <v>2.1</v>
      </c>
      <c r="M1588" s="140"/>
      <c r="N1588" s="141">
        <f t="shared" si="125"/>
        <v>1</v>
      </c>
      <c r="O1588" s="141"/>
      <c r="P1588" s="141"/>
      <c r="Q1588" s="81">
        <f t="shared" si="126"/>
        <v>17.899999999999999</v>
      </c>
    </row>
    <row r="1589" spans="5:17" s="16" customFormat="1" ht="13" hidden="1" x14ac:dyDescent="0.3">
      <c r="E1589" s="138">
        <v>37219</v>
      </c>
      <c r="F1589" s="16">
        <v>328</v>
      </c>
      <c r="G1589" s="16">
        <v>2001</v>
      </c>
      <c r="H1589" s="139">
        <f t="shared" si="129"/>
        <v>0</v>
      </c>
      <c r="I1589" s="140">
        <v>4.8741935483870975</v>
      </c>
      <c r="J1589" s="141">
        <f t="shared" si="127"/>
        <v>1</v>
      </c>
      <c r="K1589" s="81">
        <f t="shared" si="128"/>
        <v>15.125806451612902</v>
      </c>
      <c r="L1589" s="142">
        <v>1</v>
      </c>
      <c r="M1589" s="140"/>
      <c r="N1589" s="141">
        <f t="shared" si="125"/>
        <v>1</v>
      </c>
      <c r="O1589" s="141"/>
      <c r="P1589" s="141"/>
      <c r="Q1589" s="81">
        <f t="shared" si="126"/>
        <v>19</v>
      </c>
    </row>
    <row r="1590" spans="5:17" s="16" customFormat="1" ht="13" hidden="1" x14ac:dyDescent="0.3">
      <c r="E1590" s="138">
        <v>37220</v>
      </c>
      <c r="F1590" s="16">
        <v>329</v>
      </c>
      <c r="G1590" s="16">
        <v>2001</v>
      </c>
      <c r="H1590" s="139">
        <f t="shared" si="129"/>
        <v>0</v>
      </c>
      <c r="I1590" s="140">
        <v>4.7935483870967737</v>
      </c>
      <c r="J1590" s="141">
        <f t="shared" si="127"/>
        <v>1</v>
      </c>
      <c r="K1590" s="81">
        <f t="shared" si="128"/>
        <v>15.206451612903226</v>
      </c>
      <c r="L1590" s="142">
        <v>3.9</v>
      </c>
      <c r="M1590" s="140"/>
      <c r="N1590" s="141">
        <f t="shared" si="125"/>
        <v>1</v>
      </c>
      <c r="O1590" s="141"/>
      <c r="P1590" s="141"/>
      <c r="Q1590" s="81">
        <f t="shared" si="126"/>
        <v>16.100000000000001</v>
      </c>
    </row>
    <row r="1591" spans="5:17" s="16" customFormat="1" ht="13" hidden="1" x14ac:dyDescent="0.3">
      <c r="E1591" s="138">
        <v>37221</v>
      </c>
      <c r="F1591" s="16">
        <v>330</v>
      </c>
      <c r="G1591" s="16">
        <v>2001</v>
      </c>
      <c r="H1591" s="139">
        <f t="shared" si="129"/>
        <v>0</v>
      </c>
      <c r="I1591" s="140">
        <v>4.7129032258064534</v>
      </c>
      <c r="J1591" s="141">
        <f t="shared" si="127"/>
        <v>1</v>
      </c>
      <c r="K1591" s="81">
        <f t="shared" si="128"/>
        <v>15.287096774193547</v>
      </c>
      <c r="L1591" s="142">
        <v>5.9</v>
      </c>
      <c r="M1591" s="140"/>
      <c r="N1591" s="141">
        <f t="shared" si="125"/>
        <v>1</v>
      </c>
      <c r="O1591" s="141"/>
      <c r="P1591" s="141"/>
      <c r="Q1591" s="81">
        <f t="shared" si="126"/>
        <v>14.1</v>
      </c>
    </row>
    <row r="1592" spans="5:17" s="16" customFormat="1" ht="13" hidden="1" x14ac:dyDescent="0.3">
      <c r="E1592" s="138">
        <v>37222</v>
      </c>
      <c r="F1592" s="16">
        <v>331</v>
      </c>
      <c r="G1592" s="16">
        <v>2001</v>
      </c>
      <c r="H1592" s="139">
        <f t="shared" si="129"/>
        <v>0</v>
      </c>
      <c r="I1592" s="140">
        <v>4.6322580645161295</v>
      </c>
      <c r="J1592" s="141">
        <f t="shared" si="127"/>
        <v>1</v>
      </c>
      <c r="K1592" s="81">
        <f t="shared" si="128"/>
        <v>15.36774193548387</v>
      </c>
      <c r="L1592" s="142">
        <v>5.0999999999999996</v>
      </c>
      <c r="M1592" s="140"/>
      <c r="N1592" s="141">
        <f t="shared" si="125"/>
        <v>1</v>
      </c>
      <c r="O1592" s="141"/>
      <c r="P1592" s="141"/>
      <c r="Q1592" s="81">
        <f t="shared" si="126"/>
        <v>14.9</v>
      </c>
    </row>
    <row r="1593" spans="5:17" s="16" customFormat="1" ht="13" hidden="1" x14ac:dyDescent="0.3">
      <c r="E1593" s="138">
        <v>37223</v>
      </c>
      <c r="F1593" s="16">
        <v>332</v>
      </c>
      <c r="G1593" s="16">
        <v>2001</v>
      </c>
      <c r="H1593" s="139">
        <f t="shared" si="129"/>
        <v>0</v>
      </c>
      <c r="I1593" s="140">
        <v>4.5516129032258057</v>
      </c>
      <c r="J1593" s="141">
        <f t="shared" si="127"/>
        <v>1</v>
      </c>
      <c r="K1593" s="81">
        <f t="shared" si="128"/>
        <v>15.448387096774194</v>
      </c>
      <c r="L1593" s="142">
        <v>1.9</v>
      </c>
      <c r="M1593" s="140"/>
      <c r="N1593" s="141">
        <f t="shared" si="125"/>
        <v>1</v>
      </c>
      <c r="O1593" s="141"/>
      <c r="P1593" s="141"/>
      <c r="Q1593" s="81">
        <f t="shared" si="126"/>
        <v>18.100000000000001</v>
      </c>
    </row>
    <row r="1594" spans="5:17" s="16" customFormat="1" ht="13" hidden="1" x14ac:dyDescent="0.3">
      <c r="E1594" s="138">
        <v>37224</v>
      </c>
      <c r="F1594" s="16">
        <v>333</v>
      </c>
      <c r="G1594" s="16">
        <v>2001</v>
      </c>
      <c r="H1594" s="139">
        <f t="shared" si="129"/>
        <v>0</v>
      </c>
      <c r="I1594" s="140">
        <v>4.4709677419354854</v>
      </c>
      <c r="J1594" s="141">
        <f t="shared" si="127"/>
        <v>1</v>
      </c>
      <c r="K1594" s="81">
        <f t="shared" si="128"/>
        <v>15.529032258064515</v>
      </c>
      <c r="L1594" s="142">
        <v>3.5</v>
      </c>
      <c r="M1594" s="140"/>
      <c r="N1594" s="141">
        <f t="shared" si="125"/>
        <v>1</v>
      </c>
      <c r="O1594" s="141"/>
      <c r="P1594" s="141"/>
      <c r="Q1594" s="81">
        <f t="shared" si="126"/>
        <v>16.5</v>
      </c>
    </row>
    <row r="1595" spans="5:17" s="16" customFormat="1" ht="13" hidden="1" x14ac:dyDescent="0.3">
      <c r="E1595" s="138">
        <v>37225</v>
      </c>
      <c r="F1595" s="16">
        <v>334</v>
      </c>
      <c r="G1595" s="16">
        <v>2001</v>
      </c>
      <c r="H1595" s="139">
        <f t="shared" si="129"/>
        <v>0</v>
      </c>
      <c r="I1595" s="140">
        <v>4.3903225806451616</v>
      </c>
      <c r="J1595" s="141">
        <f t="shared" si="127"/>
        <v>1</v>
      </c>
      <c r="K1595" s="81">
        <f t="shared" si="128"/>
        <v>15.609677419354838</v>
      </c>
      <c r="L1595" s="142">
        <v>6.5</v>
      </c>
      <c r="M1595" s="140"/>
      <c r="N1595" s="141">
        <f t="shared" si="125"/>
        <v>1</v>
      </c>
      <c r="O1595" s="141"/>
      <c r="P1595" s="141"/>
      <c r="Q1595" s="81">
        <f t="shared" si="126"/>
        <v>13.5</v>
      </c>
    </row>
    <row r="1596" spans="5:17" s="16" customFormat="1" ht="13" hidden="1" x14ac:dyDescent="0.3">
      <c r="E1596" s="138">
        <v>37226</v>
      </c>
      <c r="F1596" s="16">
        <v>335</v>
      </c>
      <c r="G1596" s="16">
        <v>2001</v>
      </c>
      <c r="H1596" s="139">
        <f t="shared" si="129"/>
        <v>0</v>
      </c>
      <c r="I1596" s="140">
        <v>4.3096774193548377</v>
      </c>
      <c r="J1596" s="141">
        <f t="shared" si="127"/>
        <v>1</v>
      </c>
      <c r="K1596" s="81">
        <f t="shared" si="128"/>
        <v>15.690322580645162</v>
      </c>
      <c r="L1596" s="142">
        <v>8.1</v>
      </c>
      <c r="M1596" s="140"/>
      <c r="N1596" s="141">
        <f t="shared" si="125"/>
        <v>1</v>
      </c>
      <c r="O1596" s="141"/>
      <c r="P1596" s="141"/>
      <c r="Q1596" s="81">
        <f t="shared" si="126"/>
        <v>11.9</v>
      </c>
    </row>
    <row r="1597" spans="5:17" s="16" customFormat="1" ht="13" hidden="1" x14ac:dyDescent="0.3">
      <c r="E1597" s="138">
        <v>37227</v>
      </c>
      <c r="F1597" s="16">
        <v>336</v>
      </c>
      <c r="G1597" s="16">
        <v>2001</v>
      </c>
      <c r="H1597" s="139">
        <f t="shared" si="129"/>
        <v>0</v>
      </c>
      <c r="I1597" s="140">
        <v>4.2290322580645174</v>
      </c>
      <c r="J1597" s="141">
        <f t="shared" si="127"/>
        <v>1</v>
      </c>
      <c r="K1597" s="81">
        <f t="shared" si="128"/>
        <v>15.770967741935483</v>
      </c>
      <c r="L1597" s="142">
        <v>8.6</v>
      </c>
      <c r="M1597" s="140"/>
      <c r="N1597" s="141">
        <f t="shared" si="125"/>
        <v>1</v>
      </c>
      <c r="O1597" s="141"/>
      <c r="P1597" s="141"/>
      <c r="Q1597" s="81">
        <f t="shared" si="126"/>
        <v>11.4</v>
      </c>
    </row>
    <row r="1598" spans="5:17" s="16" customFormat="1" ht="13" hidden="1" x14ac:dyDescent="0.3">
      <c r="E1598" s="138">
        <v>37228</v>
      </c>
      <c r="F1598" s="16">
        <v>337</v>
      </c>
      <c r="G1598" s="16">
        <v>2001</v>
      </c>
      <c r="H1598" s="139">
        <f t="shared" si="129"/>
        <v>0</v>
      </c>
      <c r="I1598" s="140">
        <v>4.1483870967741936</v>
      </c>
      <c r="J1598" s="141">
        <f t="shared" si="127"/>
        <v>1</v>
      </c>
      <c r="K1598" s="81">
        <f t="shared" si="128"/>
        <v>15.851612903225806</v>
      </c>
      <c r="L1598" s="142">
        <v>7.3</v>
      </c>
      <c r="M1598" s="140"/>
      <c r="N1598" s="141">
        <f t="shared" si="125"/>
        <v>1</v>
      </c>
      <c r="O1598" s="141"/>
      <c r="P1598" s="141"/>
      <c r="Q1598" s="81">
        <f t="shared" si="126"/>
        <v>12.7</v>
      </c>
    </row>
    <row r="1599" spans="5:17" s="16" customFormat="1" ht="13" hidden="1" x14ac:dyDescent="0.3">
      <c r="E1599" s="138">
        <v>37229</v>
      </c>
      <c r="F1599" s="16">
        <v>338</v>
      </c>
      <c r="G1599" s="16">
        <v>2001</v>
      </c>
      <c r="H1599" s="139">
        <f t="shared" si="129"/>
        <v>0</v>
      </c>
      <c r="I1599" s="140">
        <v>4.0677419354838698</v>
      </c>
      <c r="J1599" s="141">
        <f t="shared" si="127"/>
        <v>1</v>
      </c>
      <c r="K1599" s="81">
        <f t="shared" si="128"/>
        <v>15.93225806451613</v>
      </c>
      <c r="L1599" s="142">
        <v>8.1</v>
      </c>
      <c r="M1599" s="140"/>
      <c r="N1599" s="141">
        <f t="shared" si="125"/>
        <v>1</v>
      </c>
      <c r="O1599" s="141"/>
      <c r="P1599" s="141"/>
      <c r="Q1599" s="81">
        <f t="shared" si="126"/>
        <v>11.9</v>
      </c>
    </row>
    <row r="1600" spans="5:17" s="16" customFormat="1" ht="13" hidden="1" x14ac:dyDescent="0.3">
      <c r="E1600" s="138">
        <v>37230</v>
      </c>
      <c r="F1600" s="16">
        <v>339</v>
      </c>
      <c r="G1600" s="16">
        <v>2001</v>
      </c>
      <c r="H1600" s="139">
        <f t="shared" si="129"/>
        <v>0</v>
      </c>
      <c r="I1600" s="140">
        <v>3.9870967741935495</v>
      </c>
      <c r="J1600" s="141">
        <f t="shared" si="127"/>
        <v>1</v>
      </c>
      <c r="K1600" s="81">
        <f t="shared" si="128"/>
        <v>16.012903225806451</v>
      </c>
      <c r="L1600" s="142">
        <v>8.1999999999999993</v>
      </c>
      <c r="M1600" s="140"/>
      <c r="N1600" s="141">
        <f t="shared" si="125"/>
        <v>1</v>
      </c>
      <c r="O1600" s="141"/>
      <c r="P1600" s="141"/>
      <c r="Q1600" s="81">
        <f t="shared" si="126"/>
        <v>11.8</v>
      </c>
    </row>
    <row r="1601" spans="5:17" s="16" customFormat="1" ht="13" hidden="1" x14ac:dyDescent="0.3">
      <c r="E1601" s="138">
        <v>37231</v>
      </c>
      <c r="F1601" s="16">
        <v>340</v>
      </c>
      <c r="G1601" s="16">
        <v>2001</v>
      </c>
      <c r="H1601" s="139">
        <f t="shared" si="129"/>
        <v>0</v>
      </c>
      <c r="I1601" s="140">
        <v>3.9064516129032256</v>
      </c>
      <c r="J1601" s="141">
        <f t="shared" si="127"/>
        <v>1</v>
      </c>
      <c r="K1601" s="81">
        <f t="shared" si="128"/>
        <v>16.093548387096774</v>
      </c>
      <c r="L1601" s="142">
        <v>8.4</v>
      </c>
      <c r="M1601" s="140"/>
      <c r="N1601" s="141">
        <f t="shared" si="125"/>
        <v>1</v>
      </c>
      <c r="O1601" s="141"/>
      <c r="P1601" s="141"/>
      <c r="Q1601" s="81">
        <f t="shared" si="126"/>
        <v>11.6</v>
      </c>
    </row>
    <row r="1602" spans="5:17" s="16" customFormat="1" ht="13" hidden="1" x14ac:dyDescent="0.3">
      <c r="E1602" s="138">
        <v>37232</v>
      </c>
      <c r="F1602" s="16">
        <v>341</v>
      </c>
      <c r="G1602" s="16">
        <v>2001</v>
      </c>
      <c r="H1602" s="139">
        <f t="shared" si="129"/>
        <v>0</v>
      </c>
      <c r="I1602" s="140">
        <v>3.8258064516129053</v>
      </c>
      <c r="J1602" s="141">
        <f t="shared" si="127"/>
        <v>1</v>
      </c>
      <c r="K1602" s="81">
        <f t="shared" si="128"/>
        <v>16.174193548387095</v>
      </c>
      <c r="L1602" s="142">
        <v>5.0999999999999996</v>
      </c>
      <c r="M1602" s="140"/>
      <c r="N1602" s="141">
        <f t="shared" si="125"/>
        <v>1</v>
      </c>
      <c r="O1602" s="141"/>
      <c r="P1602" s="141"/>
      <c r="Q1602" s="81">
        <f t="shared" si="126"/>
        <v>14.9</v>
      </c>
    </row>
    <row r="1603" spans="5:17" s="16" customFormat="1" ht="13" hidden="1" x14ac:dyDescent="0.3">
      <c r="E1603" s="138">
        <v>37233</v>
      </c>
      <c r="F1603" s="16">
        <v>342</v>
      </c>
      <c r="G1603" s="16">
        <v>2001</v>
      </c>
      <c r="H1603" s="139">
        <f t="shared" si="129"/>
        <v>0</v>
      </c>
      <c r="I1603" s="140">
        <v>3.7451612903225815</v>
      </c>
      <c r="J1603" s="141">
        <f t="shared" si="127"/>
        <v>1</v>
      </c>
      <c r="K1603" s="81">
        <f t="shared" si="128"/>
        <v>16.254838709677419</v>
      </c>
      <c r="L1603" s="142">
        <v>3.2</v>
      </c>
      <c r="M1603" s="140"/>
      <c r="N1603" s="141">
        <f t="shared" si="125"/>
        <v>1</v>
      </c>
      <c r="O1603" s="141"/>
      <c r="P1603" s="141"/>
      <c r="Q1603" s="81">
        <f t="shared" si="126"/>
        <v>16.8</v>
      </c>
    </row>
    <row r="1604" spans="5:17" s="16" customFormat="1" ht="13" hidden="1" x14ac:dyDescent="0.3">
      <c r="E1604" s="138">
        <v>37234</v>
      </c>
      <c r="F1604" s="16">
        <v>343</v>
      </c>
      <c r="G1604" s="16">
        <v>2001</v>
      </c>
      <c r="H1604" s="139">
        <f t="shared" si="129"/>
        <v>0</v>
      </c>
      <c r="I1604" s="140">
        <v>3.6645161290322577</v>
      </c>
      <c r="J1604" s="141">
        <f t="shared" si="127"/>
        <v>1</v>
      </c>
      <c r="K1604" s="81">
        <f t="shared" si="128"/>
        <v>16.335483870967742</v>
      </c>
      <c r="L1604" s="142">
        <v>1.5</v>
      </c>
      <c r="M1604" s="140"/>
      <c r="N1604" s="141">
        <f t="shared" si="125"/>
        <v>1</v>
      </c>
      <c r="O1604" s="141"/>
      <c r="P1604" s="141"/>
      <c r="Q1604" s="81">
        <f t="shared" si="126"/>
        <v>18.5</v>
      </c>
    </row>
    <row r="1605" spans="5:17" s="16" customFormat="1" ht="13" hidden="1" x14ac:dyDescent="0.3">
      <c r="E1605" s="138">
        <v>37235</v>
      </c>
      <c r="F1605" s="16">
        <v>344</v>
      </c>
      <c r="G1605" s="16">
        <v>2001</v>
      </c>
      <c r="H1605" s="139">
        <f t="shared" si="129"/>
        <v>0</v>
      </c>
      <c r="I1605" s="140">
        <v>3.5838709677419374</v>
      </c>
      <c r="J1605" s="141">
        <f t="shared" si="127"/>
        <v>1</v>
      </c>
      <c r="K1605" s="81">
        <f t="shared" si="128"/>
        <v>16.416129032258063</v>
      </c>
      <c r="L1605" s="142">
        <v>1.4</v>
      </c>
      <c r="M1605" s="140"/>
      <c r="N1605" s="141">
        <f t="shared" si="125"/>
        <v>1</v>
      </c>
      <c r="O1605" s="141"/>
      <c r="P1605" s="141"/>
      <c r="Q1605" s="81">
        <f t="shared" si="126"/>
        <v>18.600000000000001</v>
      </c>
    </row>
    <row r="1606" spans="5:17" s="16" customFormat="1" ht="13" hidden="1" x14ac:dyDescent="0.3">
      <c r="E1606" s="138">
        <v>37236</v>
      </c>
      <c r="F1606" s="16">
        <v>345</v>
      </c>
      <c r="G1606" s="16">
        <v>2001</v>
      </c>
      <c r="H1606" s="139">
        <f t="shared" si="129"/>
        <v>0</v>
      </c>
      <c r="I1606" s="140">
        <v>3.5032258064516135</v>
      </c>
      <c r="J1606" s="141">
        <f t="shared" si="127"/>
        <v>1</v>
      </c>
      <c r="K1606" s="81">
        <f t="shared" si="128"/>
        <v>16.496774193548386</v>
      </c>
      <c r="L1606" s="142">
        <v>1.5</v>
      </c>
      <c r="M1606" s="140"/>
      <c r="N1606" s="141">
        <f t="shared" si="125"/>
        <v>1</v>
      </c>
      <c r="O1606" s="141"/>
      <c r="P1606" s="141"/>
      <c r="Q1606" s="81">
        <f t="shared" si="126"/>
        <v>18.5</v>
      </c>
    </row>
    <row r="1607" spans="5:17" s="16" customFormat="1" ht="13" hidden="1" x14ac:dyDescent="0.3">
      <c r="E1607" s="138">
        <v>37237</v>
      </c>
      <c r="F1607" s="16">
        <v>346</v>
      </c>
      <c r="G1607" s="16">
        <v>2001</v>
      </c>
      <c r="H1607" s="139">
        <f t="shared" si="129"/>
        <v>0</v>
      </c>
      <c r="I1607" s="140">
        <v>3.4225806451612897</v>
      </c>
      <c r="J1607" s="141">
        <f t="shared" si="127"/>
        <v>1</v>
      </c>
      <c r="K1607" s="81">
        <f t="shared" si="128"/>
        <v>16.57741935483871</v>
      </c>
      <c r="L1607" s="142">
        <v>3</v>
      </c>
      <c r="M1607" s="140"/>
      <c r="N1607" s="141">
        <f t="shared" si="125"/>
        <v>1</v>
      </c>
      <c r="O1607" s="141"/>
      <c r="P1607" s="141"/>
      <c r="Q1607" s="81">
        <f t="shared" si="126"/>
        <v>17</v>
      </c>
    </row>
    <row r="1608" spans="5:17" s="16" customFormat="1" ht="13" hidden="1" x14ac:dyDescent="0.3">
      <c r="E1608" s="138">
        <v>37238</v>
      </c>
      <c r="F1608" s="16">
        <v>347</v>
      </c>
      <c r="G1608" s="16">
        <v>2001</v>
      </c>
      <c r="H1608" s="139">
        <f t="shared" si="129"/>
        <v>0</v>
      </c>
      <c r="I1608" s="140">
        <v>3.3419354838709694</v>
      </c>
      <c r="J1608" s="141">
        <f t="shared" si="127"/>
        <v>1</v>
      </c>
      <c r="K1608" s="81">
        <f t="shared" si="128"/>
        <v>16.658064516129031</v>
      </c>
      <c r="L1608" s="142">
        <v>1.3</v>
      </c>
      <c r="M1608" s="140"/>
      <c r="N1608" s="141">
        <f t="shared" si="125"/>
        <v>1</v>
      </c>
      <c r="O1608" s="141"/>
      <c r="P1608" s="141"/>
      <c r="Q1608" s="81">
        <f t="shared" si="126"/>
        <v>18.7</v>
      </c>
    </row>
    <row r="1609" spans="5:17" s="16" customFormat="1" ht="13" hidden="1" x14ac:dyDescent="0.3">
      <c r="E1609" s="138">
        <v>37239</v>
      </c>
      <c r="F1609" s="16">
        <v>348</v>
      </c>
      <c r="G1609" s="16">
        <v>2001</v>
      </c>
      <c r="H1609" s="139">
        <f t="shared" si="129"/>
        <v>0</v>
      </c>
      <c r="I1609" s="140">
        <v>3.2612903225806456</v>
      </c>
      <c r="J1609" s="141">
        <f t="shared" si="127"/>
        <v>1</v>
      </c>
      <c r="K1609" s="81">
        <f t="shared" si="128"/>
        <v>16.738709677419354</v>
      </c>
      <c r="L1609" s="142">
        <v>-7.2</v>
      </c>
      <c r="M1609" s="140"/>
      <c r="N1609" s="141">
        <f t="shared" si="125"/>
        <v>1</v>
      </c>
      <c r="O1609" s="141"/>
      <c r="P1609" s="141"/>
      <c r="Q1609" s="81">
        <f t="shared" si="126"/>
        <v>27.2</v>
      </c>
    </row>
    <row r="1610" spans="5:17" s="16" customFormat="1" ht="13" hidden="1" x14ac:dyDescent="0.3">
      <c r="E1610" s="138">
        <v>37240</v>
      </c>
      <c r="F1610" s="16">
        <v>349</v>
      </c>
      <c r="G1610" s="16">
        <v>2001</v>
      </c>
      <c r="H1610" s="139">
        <f t="shared" si="129"/>
        <v>0</v>
      </c>
      <c r="I1610" s="140">
        <v>3.1806451612903217</v>
      </c>
      <c r="J1610" s="141">
        <f t="shared" si="127"/>
        <v>1</v>
      </c>
      <c r="K1610" s="81">
        <f t="shared" si="128"/>
        <v>16.819354838709678</v>
      </c>
      <c r="L1610" s="142">
        <v>-6.9</v>
      </c>
      <c r="M1610" s="140"/>
      <c r="N1610" s="141">
        <f t="shared" si="125"/>
        <v>1</v>
      </c>
      <c r="O1610" s="141"/>
      <c r="P1610" s="141"/>
      <c r="Q1610" s="81">
        <f t="shared" si="126"/>
        <v>26.9</v>
      </c>
    </row>
    <row r="1611" spans="5:17" s="16" customFormat="1" ht="13" hidden="1" x14ac:dyDescent="0.3">
      <c r="E1611" s="138">
        <v>37241</v>
      </c>
      <c r="F1611" s="16">
        <v>350</v>
      </c>
      <c r="G1611" s="16">
        <v>2001</v>
      </c>
      <c r="H1611" s="139">
        <f t="shared" si="129"/>
        <v>0</v>
      </c>
      <c r="I1611" s="140">
        <v>3.1</v>
      </c>
      <c r="J1611" s="141">
        <f t="shared" si="127"/>
        <v>1</v>
      </c>
      <c r="K1611" s="81">
        <f t="shared" si="128"/>
        <v>16.899999999999999</v>
      </c>
      <c r="L1611" s="142">
        <v>-3.5</v>
      </c>
      <c r="M1611" s="140"/>
      <c r="N1611" s="141">
        <f t="shared" si="125"/>
        <v>1</v>
      </c>
      <c r="O1611" s="141"/>
      <c r="P1611" s="141"/>
      <c r="Q1611" s="81">
        <f t="shared" si="126"/>
        <v>23.5</v>
      </c>
    </row>
    <row r="1612" spans="5:17" s="16" customFormat="1" ht="13" hidden="1" x14ac:dyDescent="0.3">
      <c r="E1612" s="138">
        <v>37242</v>
      </c>
      <c r="F1612" s="16">
        <v>351</v>
      </c>
      <c r="G1612" s="16">
        <v>2001</v>
      </c>
      <c r="H1612" s="139">
        <f t="shared" si="129"/>
        <v>0</v>
      </c>
      <c r="I1612" s="140">
        <v>3.0533333333333381</v>
      </c>
      <c r="J1612" s="141">
        <f t="shared" si="127"/>
        <v>1</v>
      </c>
      <c r="K1612" s="81">
        <f t="shared" si="128"/>
        <v>16.946666666666662</v>
      </c>
      <c r="L1612" s="142">
        <v>-2.2999999999999998</v>
      </c>
      <c r="M1612" s="140"/>
      <c r="N1612" s="141">
        <f t="shared" si="125"/>
        <v>1</v>
      </c>
      <c r="O1612" s="141"/>
      <c r="P1612" s="141"/>
      <c r="Q1612" s="81">
        <f t="shared" si="126"/>
        <v>22.3</v>
      </c>
    </row>
    <row r="1613" spans="5:17" s="16" customFormat="1" ht="13" hidden="1" x14ac:dyDescent="0.3">
      <c r="E1613" s="138">
        <v>37243</v>
      </c>
      <c r="F1613" s="16">
        <v>352</v>
      </c>
      <c r="G1613" s="16">
        <v>2001</v>
      </c>
      <c r="H1613" s="139">
        <f t="shared" si="129"/>
        <v>0</v>
      </c>
      <c r="I1613" s="140">
        <v>3.0066666666666713</v>
      </c>
      <c r="J1613" s="141">
        <f t="shared" si="127"/>
        <v>1</v>
      </c>
      <c r="K1613" s="81">
        <f t="shared" si="128"/>
        <v>16.993333333333329</v>
      </c>
      <c r="L1613" s="142">
        <v>-2.2999999999999998</v>
      </c>
      <c r="M1613" s="140"/>
      <c r="N1613" s="141">
        <f t="shared" si="125"/>
        <v>1</v>
      </c>
      <c r="O1613" s="141"/>
      <c r="P1613" s="141"/>
      <c r="Q1613" s="81">
        <f t="shared" si="126"/>
        <v>22.3</v>
      </c>
    </row>
    <row r="1614" spans="5:17" s="16" customFormat="1" ht="13" hidden="1" x14ac:dyDescent="0.3">
      <c r="E1614" s="138">
        <v>37244</v>
      </c>
      <c r="F1614" s="16">
        <v>353</v>
      </c>
      <c r="G1614" s="16">
        <v>2001</v>
      </c>
      <c r="H1614" s="139">
        <f t="shared" si="129"/>
        <v>0</v>
      </c>
      <c r="I1614" s="140">
        <v>2.96</v>
      </c>
      <c r="J1614" s="141">
        <f t="shared" si="127"/>
        <v>1</v>
      </c>
      <c r="K1614" s="81">
        <f t="shared" si="128"/>
        <v>17.04</v>
      </c>
      <c r="L1614" s="142">
        <v>-1.9</v>
      </c>
      <c r="M1614" s="140"/>
      <c r="N1614" s="141">
        <f t="shared" si="125"/>
        <v>1</v>
      </c>
      <c r="O1614" s="141"/>
      <c r="P1614" s="141"/>
      <c r="Q1614" s="81">
        <f t="shared" si="126"/>
        <v>21.9</v>
      </c>
    </row>
    <row r="1615" spans="5:17" s="16" customFormat="1" ht="13" hidden="1" x14ac:dyDescent="0.3">
      <c r="E1615" s="138">
        <v>37245</v>
      </c>
      <c r="F1615" s="16">
        <v>354</v>
      </c>
      <c r="G1615" s="16">
        <v>2001</v>
      </c>
      <c r="H1615" s="139">
        <f t="shared" si="129"/>
        <v>0</v>
      </c>
      <c r="I1615" s="140">
        <v>2.9133333333333375</v>
      </c>
      <c r="J1615" s="141">
        <f t="shared" si="127"/>
        <v>1</v>
      </c>
      <c r="K1615" s="81">
        <f t="shared" si="128"/>
        <v>17.086666666666662</v>
      </c>
      <c r="L1615" s="142">
        <v>-1.2</v>
      </c>
      <c r="M1615" s="140"/>
      <c r="N1615" s="141">
        <f t="shared" si="125"/>
        <v>1</v>
      </c>
      <c r="O1615" s="141"/>
      <c r="P1615" s="141"/>
      <c r="Q1615" s="81">
        <f t="shared" si="126"/>
        <v>21.2</v>
      </c>
    </row>
    <row r="1616" spans="5:17" s="16" customFormat="1" ht="13" hidden="1" x14ac:dyDescent="0.3">
      <c r="E1616" s="138">
        <v>37246</v>
      </c>
      <c r="F1616" s="16">
        <v>355</v>
      </c>
      <c r="G1616" s="16">
        <v>2001</v>
      </c>
      <c r="H1616" s="139">
        <f t="shared" si="129"/>
        <v>0</v>
      </c>
      <c r="I1616" s="140">
        <v>2.8666666666666707</v>
      </c>
      <c r="J1616" s="141">
        <f t="shared" si="127"/>
        <v>1</v>
      </c>
      <c r="K1616" s="81">
        <f t="shared" si="128"/>
        <v>17.133333333333329</v>
      </c>
      <c r="L1616" s="142">
        <v>-2.4</v>
      </c>
      <c r="M1616" s="140"/>
      <c r="N1616" s="141">
        <f t="shared" si="125"/>
        <v>1</v>
      </c>
      <c r="O1616" s="141"/>
      <c r="P1616" s="141"/>
      <c r="Q1616" s="81">
        <f t="shared" si="126"/>
        <v>22.4</v>
      </c>
    </row>
    <row r="1617" spans="5:17" s="16" customFormat="1" ht="13" hidden="1" x14ac:dyDescent="0.3">
      <c r="E1617" s="138">
        <v>37247</v>
      </c>
      <c r="F1617" s="16">
        <v>356</v>
      </c>
      <c r="G1617" s="16">
        <v>2001</v>
      </c>
      <c r="H1617" s="139">
        <f t="shared" si="129"/>
        <v>0</v>
      </c>
      <c r="I1617" s="140">
        <v>2.82</v>
      </c>
      <c r="J1617" s="141">
        <f t="shared" si="127"/>
        <v>1</v>
      </c>
      <c r="K1617" s="81">
        <f t="shared" si="128"/>
        <v>17.18</v>
      </c>
      <c r="L1617" s="142">
        <v>-0.4</v>
      </c>
      <c r="M1617" s="140"/>
      <c r="N1617" s="141">
        <f t="shared" si="125"/>
        <v>1</v>
      </c>
      <c r="O1617" s="141"/>
      <c r="P1617" s="141"/>
      <c r="Q1617" s="81">
        <f t="shared" si="126"/>
        <v>20.399999999999999</v>
      </c>
    </row>
    <row r="1618" spans="5:17" s="16" customFormat="1" ht="13" hidden="1" x14ac:dyDescent="0.3">
      <c r="E1618" s="138">
        <v>37248</v>
      </c>
      <c r="F1618" s="16">
        <v>357</v>
      </c>
      <c r="G1618" s="16">
        <v>2001</v>
      </c>
      <c r="H1618" s="139">
        <f t="shared" si="129"/>
        <v>0</v>
      </c>
      <c r="I1618" s="140">
        <v>2.773333333333337</v>
      </c>
      <c r="J1618" s="141">
        <f t="shared" si="127"/>
        <v>1</v>
      </c>
      <c r="K1618" s="81">
        <f t="shared" si="128"/>
        <v>17.226666666666663</v>
      </c>
      <c r="L1618" s="142">
        <v>-2.4</v>
      </c>
      <c r="M1618" s="140"/>
      <c r="N1618" s="141">
        <f t="shared" si="125"/>
        <v>1</v>
      </c>
      <c r="O1618" s="141"/>
      <c r="P1618" s="141"/>
      <c r="Q1618" s="81">
        <f t="shared" si="126"/>
        <v>22.4</v>
      </c>
    </row>
    <row r="1619" spans="5:17" s="16" customFormat="1" ht="13" hidden="1" x14ac:dyDescent="0.3">
      <c r="E1619" s="138">
        <v>37249</v>
      </c>
      <c r="F1619" s="16">
        <v>358</v>
      </c>
      <c r="G1619" s="16">
        <v>2001</v>
      </c>
      <c r="H1619" s="139">
        <f t="shared" si="129"/>
        <v>0</v>
      </c>
      <c r="I1619" s="140">
        <v>2.7266666666666701</v>
      </c>
      <c r="J1619" s="141">
        <f t="shared" si="127"/>
        <v>1</v>
      </c>
      <c r="K1619" s="81">
        <f t="shared" si="128"/>
        <v>17.27333333333333</v>
      </c>
      <c r="L1619" s="142">
        <v>-4.5</v>
      </c>
      <c r="M1619" s="140"/>
      <c r="N1619" s="141">
        <f t="shared" si="125"/>
        <v>1</v>
      </c>
      <c r="O1619" s="141"/>
      <c r="P1619" s="141"/>
      <c r="Q1619" s="81">
        <f t="shared" si="126"/>
        <v>24.5</v>
      </c>
    </row>
    <row r="1620" spans="5:17" s="16" customFormat="1" ht="13" hidden="1" x14ac:dyDescent="0.3">
      <c r="E1620" s="138">
        <v>37250</v>
      </c>
      <c r="F1620" s="16">
        <v>359</v>
      </c>
      <c r="G1620" s="16">
        <v>2001</v>
      </c>
      <c r="H1620" s="139">
        <f t="shared" si="129"/>
        <v>0</v>
      </c>
      <c r="I1620" s="140">
        <v>2.68</v>
      </c>
      <c r="J1620" s="141">
        <f t="shared" si="127"/>
        <v>1</v>
      </c>
      <c r="K1620" s="81">
        <f t="shared" si="128"/>
        <v>17.32</v>
      </c>
      <c r="L1620" s="142">
        <v>-0.9</v>
      </c>
      <c r="M1620" s="140"/>
      <c r="N1620" s="141">
        <f t="shared" si="125"/>
        <v>1</v>
      </c>
      <c r="O1620" s="141"/>
      <c r="P1620" s="141"/>
      <c r="Q1620" s="81">
        <f t="shared" si="126"/>
        <v>20.9</v>
      </c>
    </row>
    <row r="1621" spans="5:17" s="16" customFormat="1" ht="13" hidden="1" x14ac:dyDescent="0.3">
      <c r="E1621" s="138">
        <v>37251</v>
      </c>
      <c r="F1621" s="16">
        <v>360</v>
      </c>
      <c r="G1621" s="16">
        <v>2001</v>
      </c>
      <c r="H1621" s="139">
        <f t="shared" si="129"/>
        <v>0</v>
      </c>
      <c r="I1621" s="140">
        <v>2.6333333333333364</v>
      </c>
      <c r="J1621" s="141">
        <f t="shared" si="127"/>
        <v>1</v>
      </c>
      <c r="K1621" s="81">
        <f t="shared" si="128"/>
        <v>17.366666666666664</v>
      </c>
      <c r="L1621" s="142">
        <v>0.6</v>
      </c>
      <c r="M1621" s="140"/>
      <c r="N1621" s="141">
        <f t="shared" si="125"/>
        <v>1</v>
      </c>
      <c r="O1621" s="141"/>
      <c r="P1621" s="141"/>
      <c r="Q1621" s="81">
        <f t="shared" si="126"/>
        <v>19.399999999999999</v>
      </c>
    </row>
    <row r="1622" spans="5:17" s="16" customFormat="1" ht="13" hidden="1" x14ac:dyDescent="0.3">
      <c r="E1622" s="138">
        <v>37252</v>
      </c>
      <c r="F1622" s="16">
        <v>361</v>
      </c>
      <c r="G1622" s="16">
        <v>2001</v>
      </c>
      <c r="H1622" s="139">
        <f t="shared" si="129"/>
        <v>0</v>
      </c>
      <c r="I1622" s="140">
        <v>2.5866666666666696</v>
      </c>
      <c r="J1622" s="141">
        <f t="shared" si="127"/>
        <v>1</v>
      </c>
      <c r="K1622" s="81">
        <f t="shared" si="128"/>
        <v>17.41333333333333</v>
      </c>
      <c r="L1622" s="142">
        <v>-2</v>
      </c>
      <c r="M1622" s="140"/>
      <c r="N1622" s="141">
        <f t="shared" si="125"/>
        <v>1</v>
      </c>
      <c r="O1622" s="141"/>
      <c r="P1622" s="141"/>
      <c r="Q1622" s="81">
        <f t="shared" si="126"/>
        <v>22</v>
      </c>
    </row>
    <row r="1623" spans="5:17" s="16" customFormat="1" ht="13" hidden="1" x14ac:dyDescent="0.3">
      <c r="E1623" s="138">
        <v>37253</v>
      </c>
      <c r="F1623" s="16">
        <v>362</v>
      </c>
      <c r="G1623" s="16">
        <v>2001</v>
      </c>
      <c r="H1623" s="139">
        <f t="shared" si="129"/>
        <v>0</v>
      </c>
      <c r="I1623" s="140">
        <v>2.54</v>
      </c>
      <c r="J1623" s="141">
        <f t="shared" si="127"/>
        <v>1</v>
      </c>
      <c r="K1623" s="81">
        <f t="shared" si="128"/>
        <v>17.46</v>
      </c>
      <c r="L1623" s="142">
        <v>3</v>
      </c>
      <c r="M1623" s="140"/>
      <c r="N1623" s="141">
        <f t="shared" si="125"/>
        <v>1</v>
      </c>
      <c r="O1623" s="141"/>
      <c r="P1623" s="141"/>
      <c r="Q1623" s="81">
        <f t="shared" si="126"/>
        <v>17</v>
      </c>
    </row>
    <row r="1624" spans="5:17" s="16" customFormat="1" ht="13" hidden="1" x14ac:dyDescent="0.3">
      <c r="E1624" s="138">
        <v>37254</v>
      </c>
      <c r="F1624" s="16">
        <v>363</v>
      </c>
      <c r="G1624" s="16">
        <v>2001</v>
      </c>
      <c r="H1624" s="139">
        <f t="shared" si="129"/>
        <v>0</v>
      </c>
      <c r="I1624" s="140">
        <v>2.4933333333333358</v>
      </c>
      <c r="J1624" s="141">
        <f t="shared" si="127"/>
        <v>1</v>
      </c>
      <c r="K1624" s="81">
        <f t="shared" si="128"/>
        <v>17.506666666666664</v>
      </c>
      <c r="L1624" s="142">
        <v>6.5</v>
      </c>
      <c r="M1624" s="140"/>
      <c r="N1624" s="141">
        <f t="shared" si="125"/>
        <v>1</v>
      </c>
      <c r="O1624" s="141"/>
      <c r="P1624" s="141"/>
      <c r="Q1624" s="81">
        <f t="shared" si="126"/>
        <v>13.5</v>
      </c>
    </row>
    <row r="1625" spans="5:17" s="16" customFormat="1" ht="13" hidden="1" x14ac:dyDescent="0.3">
      <c r="E1625" s="138">
        <v>37255</v>
      </c>
      <c r="F1625" s="16">
        <v>364</v>
      </c>
      <c r="G1625" s="16">
        <v>2001</v>
      </c>
      <c r="H1625" s="139">
        <f t="shared" si="129"/>
        <v>0</v>
      </c>
      <c r="I1625" s="140">
        <v>2.446666666666669</v>
      </c>
      <c r="J1625" s="141">
        <f t="shared" si="127"/>
        <v>1</v>
      </c>
      <c r="K1625" s="81">
        <f t="shared" si="128"/>
        <v>17.553333333333331</v>
      </c>
      <c r="L1625" s="142">
        <v>2.2999999999999998</v>
      </c>
      <c r="M1625" s="140"/>
      <c r="N1625" s="141">
        <f t="shared" si="125"/>
        <v>1</v>
      </c>
      <c r="O1625" s="141"/>
      <c r="P1625" s="141"/>
      <c r="Q1625" s="81">
        <f t="shared" si="126"/>
        <v>17.7</v>
      </c>
    </row>
    <row r="1626" spans="5:17" s="16" customFormat="1" ht="13" hidden="1" x14ac:dyDescent="0.3">
      <c r="E1626" s="138">
        <v>37256</v>
      </c>
      <c r="F1626" s="16">
        <v>365</v>
      </c>
      <c r="G1626" s="16">
        <v>2001</v>
      </c>
      <c r="H1626" s="139">
        <f t="shared" si="129"/>
        <v>0</v>
      </c>
      <c r="I1626" s="140">
        <v>2.4</v>
      </c>
      <c r="J1626" s="141">
        <f t="shared" si="127"/>
        <v>1</v>
      </c>
      <c r="K1626" s="81">
        <f t="shared" si="128"/>
        <v>17.600000000000001</v>
      </c>
      <c r="L1626" s="142">
        <v>-0.8</v>
      </c>
      <c r="M1626" s="140"/>
      <c r="N1626" s="141">
        <f t="shared" si="125"/>
        <v>1</v>
      </c>
      <c r="O1626" s="141"/>
      <c r="P1626" s="141"/>
      <c r="Q1626" s="81">
        <f t="shared" si="126"/>
        <v>20.8</v>
      </c>
    </row>
    <row r="1627" spans="5:17" s="16" customFormat="1" ht="13" hidden="1" x14ac:dyDescent="0.3">
      <c r="E1627" s="133">
        <v>37257</v>
      </c>
      <c r="F1627" s="31">
        <v>1</v>
      </c>
      <c r="G1627" s="31">
        <v>2002</v>
      </c>
      <c r="H1627" s="134">
        <f t="shared" si="129"/>
        <v>0</v>
      </c>
      <c r="I1627" s="135">
        <v>2.3774193548387101</v>
      </c>
      <c r="J1627" s="136">
        <f t="shared" ref="J1627:J1637" si="130">IF(I1627&lt;=$E$117,1,0)</f>
        <v>1</v>
      </c>
      <c r="K1627" s="81">
        <f t="shared" ref="K1627:K1637" si="131">J1627*($E$116-I1627)</f>
        <v>17.622580645161289</v>
      </c>
      <c r="L1627" s="137">
        <v>-2.7</v>
      </c>
      <c r="M1627" s="140"/>
      <c r="N1627" s="141">
        <f t="shared" si="125"/>
        <v>1</v>
      </c>
      <c r="O1627" s="141"/>
      <c r="P1627" s="141"/>
      <c r="Q1627" s="81">
        <f t="shared" si="126"/>
        <v>22.7</v>
      </c>
    </row>
    <row r="1628" spans="5:17" s="16" customFormat="1" ht="13" hidden="1" x14ac:dyDescent="0.3">
      <c r="E1628" s="138">
        <v>37258</v>
      </c>
      <c r="F1628" s="16">
        <v>2</v>
      </c>
      <c r="G1628" s="16">
        <v>2002</v>
      </c>
      <c r="H1628" s="139">
        <f t="shared" si="129"/>
        <v>0</v>
      </c>
      <c r="I1628" s="140">
        <v>2.3322580645161293</v>
      </c>
      <c r="J1628" s="141">
        <f t="shared" si="130"/>
        <v>1</v>
      </c>
      <c r="K1628" s="81">
        <f t="shared" si="131"/>
        <v>17.667741935483871</v>
      </c>
      <c r="L1628" s="142">
        <v>-5.2</v>
      </c>
      <c r="M1628" s="140"/>
      <c r="N1628" s="141">
        <f t="shared" si="125"/>
        <v>1</v>
      </c>
      <c r="O1628" s="141"/>
      <c r="P1628" s="141"/>
      <c r="Q1628" s="81">
        <f t="shared" si="126"/>
        <v>25.2</v>
      </c>
    </row>
    <row r="1629" spans="5:17" s="16" customFormat="1" ht="13" hidden="1" x14ac:dyDescent="0.3">
      <c r="E1629" s="138">
        <v>37259</v>
      </c>
      <c r="F1629" s="16">
        <v>3</v>
      </c>
      <c r="G1629" s="16">
        <v>2002</v>
      </c>
      <c r="H1629" s="139">
        <f t="shared" si="129"/>
        <v>0</v>
      </c>
      <c r="I1629" s="140">
        <v>2.2870967741935484</v>
      </c>
      <c r="J1629" s="141">
        <f t="shared" si="130"/>
        <v>1</v>
      </c>
      <c r="K1629" s="81">
        <f t="shared" si="131"/>
        <v>17.71290322580645</v>
      </c>
      <c r="L1629" s="142">
        <v>-5.0999999999999996</v>
      </c>
      <c r="M1629" s="140"/>
      <c r="N1629" s="141">
        <f t="shared" si="125"/>
        <v>1</v>
      </c>
      <c r="O1629" s="141"/>
      <c r="P1629" s="141"/>
      <c r="Q1629" s="81">
        <f t="shared" si="126"/>
        <v>25.1</v>
      </c>
    </row>
    <row r="1630" spans="5:17" s="16" customFormat="1" ht="13" hidden="1" x14ac:dyDescent="0.3">
      <c r="E1630" s="138">
        <v>37260</v>
      </c>
      <c r="F1630" s="16">
        <v>4</v>
      </c>
      <c r="G1630" s="16">
        <v>2002</v>
      </c>
      <c r="H1630" s="139">
        <f t="shared" si="129"/>
        <v>0</v>
      </c>
      <c r="I1630" s="140">
        <v>2.241935483870968</v>
      </c>
      <c r="J1630" s="141">
        <f t="shared" si="130"/>
        <v>1</v>
      </c>
      <c r="K1630" s="81">
        <f t="shared" si="131"/>
        <v>17.758064516129032</v>
      </c>
      <c r="L1630" s="142">
        <v>-2.2000000000000002</v>
      </c>
      <c r="M1630" s="140"/>
      <c r="N1630" s="141">
        <f t="shared" si="125"/>
        <v>1</v>
      </c>
      <c r="O1630" s="141"/>
      <c r="P1630" s="141"/>
      <c r="Q1630" s="81">
        <f t="shared" si="126"/>
        <v>22.2</v>
      </c>
    </row>
    <row r="1631" spans="5:17" s="16" customFormat="1" ht="13" hidden="1" x14ac:dyDescent="0.3">
      <c r="E1631" s="138">
        <v>37261</v>
      </c>
      <c r="F1631" s="16">
        <v>5</v>
      </c>
      <c r="G1631" s="16">
        <v>2002</v>
      </c>
      <c r="H1631" s="139">
        <f t="shared" si="129"/>
        <v>0</v>
      </c>
      <c r="I1631" s="140">
        <v>2.1967741935483875</v>
      </c>
      <c r="J1631" s="141">
        <f t="shared" si="130"/>
        <v>1</v>
      </c>
      <c r="K1631" s="81">
        <f t="shared" si="131"/>
        <v>17.803225806451614</v>
      </c>
      <c r="L1631" s="142">
        <v>-2.5</v>
      </c>
      <c r="M1631" s="140"/>
      <c r="N1631" s="141">
        <f t="shared" si="125"/>
        <v>1</v>
      </c>
      <c r="O1631" s="141"/>
      <c r="P1631" s="141"/>
      <c r="Q1631" s="81">
        <f t="shared" si="126"/>
        <v>22.5</v>
      </c>
    </row>
    <row r="1632" spans="5:17" s="16" customFormat="1" ht="13" hidden="1" x14ac:dyDescent="0.3">
      <c r="E1632" s="138">
        <v>37262</v>
      </c>
      <c r="F1632" s="16">
        <v>6</v>
      </c>
      <c r="G1632" s="16">
        <v>2002</v>
      </c>
      <c r="H1632" s="139">
        <f t="shared" si="129"/>
        <v>0</v>
      </c>
      <c r="I1632" s="140">
        <v>2.1516129032258067</v>
      </c>
      <c r="J1632" s="141">
        <f t="shared" si="130"/>
        <v>1</v>
      </c>
      <c r="K1632" s="81">
        <f t="shared" si="131"/>
        <v>17.848387096774193</v>
      </c>
      <c r="L1632" s="142">
        <v>-1.8</v>
      </c>
      <c r="M1632" s="140"/>
      <c r="N1632" s="141">
        <f t="shared" si="125"/>
        <v>1</v>
      </c>
      <c r="O1632" s="141"/>
      <c r="P1632" s="141"/>
      <c r="Q1632" s="81">
        <f t="shared" si="126"/>
        <v>21.8</v>
      </c>
    </row>
    <row r="1633" spans="5:17" s="16" customFormat="1" ht="13" hidden="1" x14ac:dyDescent="0.3">
      <c r="E1633" s="138">
        <v>37263</v>
      </c>
      <c r="F1633" s="16">
        <v>7</v>
      </c>
      <c r="G1633" s="16">
        <v>2002</v>
      </c>
      <c r="H1633" s="139">
        <f t="shared" si="129"/>
        <v>0</v>
      </c>
      <c r="I1633" s="140">
        <v>2.1064516129032258</v>
      </c>
      <c r="J1633" s="141">
        <f t="shared" si="130"/>
        <v>1</v>
      </c>
      <c r="K1633" s="81">
        <f t="shared" si="131"/>
        <v>17.893548387096775</v>
      </c>
      <c r="L1633" s="142">
        <v>-1.5</v>
      </c>
      <c r="M1633" s="140"/>
      <c r="N1633" s="141">
        <f t="shared" si="125"/>
        <v>1</v>
      </c>
      <c r="O1633" s="141"/>
      <c r="P1633" s="141"/>
      <c r="Q1633" s="81">
        <f t="shared" si="126"/>
        <v>21.5</v>
      </c>
    </row>
    <row r="1634" spans="5:17" s="16" customFormat="1" ht="13" hidden="1" x14ac:dyDescent="0.3">
      <c r="E1634" s="138">
        <v>37264</v>
      </c>
      <c r="F1634" s="16">
        <v>8</v>
      </c>
      <c r="G1634" s="16">
        <v>2002</v>
      </c>
      <c r="H1634" s="139">
        <f t="shared" si="129"/>
        <v>0</v>
      </c>
      <c r="I1634" s="140">
        <v>2.0612903225806454</v>
      </c>
      <c r="J1634" s="141">
        <f t="shared" si="130"/>
        <v>1</v>
      </c>
      <c r="K1634" s="81">
        <f t="shared" si="131"/>
        <v>17.938709677419354</v>
      </c>
      <c r="L1634" s="142">
        <v>-1.7</v>
      </c>
      <c r="M1634" s="140"/>
      <c r="N1634" s="141">
        <f t="shared" si="125"/>
        <v>1</v>
      </c>
      <c r="O1634" s="141"/>
      <c r="P1634" s="141"/>
      <c r="Q1634" s="81">
        <f t="shared" si="126"/>
        <v>21.7</v>
      </c>
    </row>
    <row r="1635" spans="5:17" s="16" customFormat="1" ht="13" hidden="1" x14ac:dyDescent="0.3">
      <c r="E1635" s="138">
        <v>37265</v>
      </c>
      <c r="F1635" s="16">
        <v>9</v>
      </c>
      <c r="G1635" s="16">
        <v>2002</v>
      </c>
      <c r="H1635" s="139">
        <f t="shared" si="129"/>
        <v>0</v>
      </c>
      <c r="I1635" s="140">
        <v>2.0161290322580649</v>
      </c>
      <c r="J1635" s="141">
        <f t="shared" si="130"/>
        <v>1</v>
      </c>
      <c r="K1635" s="81">
        <f t="shared" si="131"/>
        <v>17.983870967741936</v>
      </c>
      <c r="L1635" s="142">
        <v>-2.9</v>
      </c>
      <c r="M1635" s="140"/>
      <c r="N1635" s="141">
        <f t="shared" si="125"/>
        <v>1</v>
      </c>
      <c r="O1635" s="141"/>
      <c r="P1635" s="141"/>
      <c r="Q1635" s="81">
        <f t="shared" si="126"/>
        <v>22.9</v>
      </c>
    </row>
    <row r="1636" spans="5:17" s="16" customFormat="1" ht="13" hidden="1" x14ac:dyDescent="0.3">
      <c r="E1636" s="138">
        <v>37266</v>
      </c>
      <c r="F1636" s="16">
        <v>10</v>
      </c>
      <c r="G1636" s="16">
        <v>2002</v>
      </c>
      <c r="H1636" s="139">
        <f t="shared" si="129"/>
        <v>0</v>
      </c>
      <c r="I1636" s="140">
        <v>1.9709677419354841</v>
      </c>
      <c r="J1636" s="141">
        <f t="shared" si="130"/>
        <v>1</v>
      </c>
      <c r="K1636" s="81">
        <f t="shared" si="131"/>
        <v>18.029032258064515</v>
      </c>
      <c r="L1636" s="142">
        <v>-2.2000000000000002</v>
      </c>
      <c r="M1636" s="140"/>
      <c r="N1636" s="141">
        <f t="shared" si="125"/>
        <v>1</v>
      </c>
      <c r="O1636" s="141"/>
      <c r="P1636" s="141"/>
      <c r="Q1636" s="81">
        <f t="shared" si="126"/>
        <v>22.2</v>
      </c>
    </row>
    <row r="1637" spans="5:17" s="16" customFormat="1" ht="13" hidden="1" x14ac:dyDescent="0.3">
      <c r="E1637" s="138">
        <v>37267</v>
      </c>
      <c r="F1637" s="16">
        <v>11</v>
      </c>
      <c r="G1637" s="16">
        <v>2002</v>
      </c>
      <c r="H1637" s="139">
        <f t="shared" si="129"/>
        <v>0</v>
      </c>
      <c r="I1637" s="140">
        <v>1.9258064516129034</v>
      </c>
      <c r="J1637" s="141">
        <f t="shared" si="130"/>
        <v>1</v>
      </c>
      <c r="K1637" s="81">
        <f t="shared" si="131"/>
        <v>18.074193548387097</v>
      </c>
      <c r="L1637" s="142">
        <v>-2</v>
      </c>
      <c r="M1637" s="140"/>
      <c r="N1637" s="141">
        <f t="shared" si="125"/>
        <v>1</v>
      </c>
      <c r="O1637" s="141"/>
      <c r="P1637" s="141"/>
      <c r="Q1637" s="81">
        <f t="shared" si="126"/>
        <v>22</v>
      </c>
    </row>
    <row r="1638" spans="5:17" s="16" customFormat="1" ht="13" hidden="1" x14ac:dyDescent="0.3">
      <c r="E1638" s="138">
        <v>37268</v>
      </c>
      <c r="F1638" s="16">
        <v>12</v>
      </c>
      <c r="G1638" s="16">
        <v>2002</v>
      </c>
      <c r="H1638" s="139">
        <f t="shared" si="129"/>
        <v>0</v>
      </c>
      <c r="I1638" s="140">
        <v>1.8806451612903228</v>
      </c>
      <c r="J1638" s="141">
        <f t="shared" ref="J1638:J1701" si="132">IF(I1638&lt;=$E$117,1,0)</f>
        <v>1</v>
      </c>
      <c r="K1638" s="81">
        <f t="shared" ref="K1638:K1701" si="133">J1638*($E$116-I1638)</f>
        <v>18.119354838709675</v>
      </c>
      <c r="L1638" s="142">
        <v>-1.7</v>
      </c>
      <c r="M1638" s="140"/>
      <c r="N1638" s="141">
        <f t="shared" ref="N1638:N1701" si="134">IF(L1638&lt;=$E$117,1,0)</f>
        <v>1</v>
      </c>
      <c r="O1638" s="141"/>
      <c r="P1638" s="141"/>
      <c r="Q1638" s="81">
        <f t="shared" ref="Q1638:Q1701" si="135">N1638*($E$116-L1638)</f>
        <v>21.7</v>
      </c>
    </row>
    <row r="1639" spans="5:17" s="16" customFormat="1" ht="13" hidden="1" x14ac:dyDescent="0.3">
      <c r="E1639" s="138">
        <v>37269</v>
      </c>
      <c r="F1639" s="16">
        <v>13</v>
      </c>
      <c r="G1639" s="16">
        <v>2002</v>
      </c>
      <c r="H1639" s="139">
        <f t="shared" si="129"/>
        <v>0</v>
      </c>
      <c r="I1639" s="140">
        <v>1.8354838709677421</v>
      </c>
      <c r="J1639" s="141">
        <f t="shared" si="132"/>
        <v>1</v>
      </c>
      <c r="K1639" s="81">
        <f t="shared" si="133"/>
        <v>18.164516129032258</v>
      </c>
      <c r="L1639" s="142">
        <v>-2</v>
      </c>
      <c r="M1639" s="140"/>
      <c r="N1639" s="141">
        <f t="shared" si="134"/>
        <v>1</v>
      </c>
      <c r="O1639" s="141"/>
      <c r="P1639" s="141"/>
      <c r="Q1639" s="81">
        <f t="shared" si="135"/>
        <v>22</v>
      </c>
    </row>
    <row r="1640" spans="5:17" s="16" customFormat="1" ht="13" hidden="1" x14ac:dyDescent="0.3">
      <c r="E1640" s="138">
        <v>37270</v>
      </c>
      <c r="F1640" s="16">
        <v>14</v>
      </c>
      <c r="G1640" s="16">
        <v>2002</v>
      </c>
      <c r="H1640" s="139">
        <f t="shared" si="129"/>
        <v>0</v>
      </c>
      <c r="I1640" s="140">
        <v>1.7903225806451615</v>
      </c>
      <c r="J1640" s="141">
        <f t="shared" si="132"/>
        <v>1</v>
      </c>
      <c r="K1640" s="81">
        <f t="shared" si="133"/>
        <v>18.20967741935484</v>
      </c>
      <c r="L1640" s="142">
        <v>-0.7</v>
      </c>
      <c r="M1640" s="140"/>
      <c r="N1640" s="141">
        <f t="shared" si="134"/>
        <v>1</v>
      </c>
      <c r="O1640" s="141"/>
      <c r="P1640" s="141"/>
      <c r="Q1640" s="81">
        <f t="shared" si="135"/>
        <v>20.7</v>
      </c>
    </row>
    <row r="1641" spans="5:17" s="16" customFormat="1" ht="13" hidden="1" x14ac:dyDescent="0.3">
      <c r="E1641" s="138">
        <v>37271</v>
      </c>
      <c r="F1641" s="16">
        <v>15</v>
      </c>
      <c r="G1641" s="16">
        <v>2002</v>
      </c>
      <c r="H1641" s="139">
        <f t="shared" si="129"/>
        <v>0</v>
      </c>
      <c r="I1641" s="140">
        <v>1.7451612903225808</v>
      </c>
      <c r="J1641" s="141">
        <f t="shared" si="132"/>
        <v>1</v>
      </c>
      <c r="K1641" s="81">
        <f t="shared" si="133"/>
        <v>18.254838709677419</v>
      </c>
      <c r="L1641" s="142">
        <v>-1.6</v>
      </c>
      <c r="M1641" s="140"/>
      <c r="N1641" s="141">
        <f t="shared" si="134"/>
        <v>1</v>
      </c>
      <c r="O1641" s="141"/>
      <c r="P1641" s="141"/>
      <c r="Q1641" s="81">
        <f t="shared" si="135"/>
        <v>21.6</v>
      </c>
    </row>
    <row r="1642" spans="5:17" s="16" customFormat="1" ht="13" hidden="1" x14ac:dyDescent="0.3">
      <c r="E1642" s="138">
        <v>37272</v>
      </c>
      <c r="F1642" s="16">
        <v>16</v>
      </c>
      <c r="G1642" s="16">
        <v>2002</v>
      </c>
      <c r="H1642" s="139">
        <f t="shared" si="129"/>
        <v>0</v>
      </c>
      <c r="I1642" s="140">
        <v>1.7</v>
      </c>
      <c r="J1642" s="141">
        <f t="shared" si="132"/>
        <v>1</v>
      </c>
      <c r="K1642" s="81">
        <f t="shared" si="133"/>
        <v>18.3</v>
      </c>
      <c r="L1642" s="142">
        <v>-0.1</v>
      </c>
      <c r="M1642" s="140"/>
      <c r="N1642" s="141">
        <f t="shared" si="134"/>
        <v>1</v>
      </c>
      <c r="O1642" s="141"/>
      <c r="P1642" s="141"/>
      <c r="Q1642" s="81">
        <f t="shared" si="135"/>
        <v>20.100000000000001</v>
      </c>
    </row>
    <row r="1643" spans="5:17" s="16" customFormat="1" ht="13" hidden="1" x14ac:dyDescent="0.3">
      <c r="E1643" s="138">
        <v>37273</v>
      </c>
      <c r="F1643" s="16">
        <v>17</v>
      </c>
      <c r="G1643" s="16">
        <v>2002</v>
      </c>
      <c r="H1643" s="139">
        <f t="shared" si="129"/>
        <v>0</v>
      </c>
      <c r="I1643" s="140">
        <v>1.7428571428571429</v>
      </c>
      <c r="J1643" s="141">
        <f t="shared" si="132"/>
        <v>1</v>
      </c>
      <c r="K1643" s="81">
        <f t="shared" si="133"/>
        <v>18.257142857142856</v>
      </c>
      <c r="L1643" s="142">
        <v>1.1000000000000001</v>
      </c>
      <c r="M1643" s="140"/>
      <c r="N1643" s="141">
        <f t="shared" si="134"/>
        <v>1</v>
      </c>
      <c r="O1643" s="141"/>
      <c r="P1643" s="141"/>
      <c r="Q1643" s="81">
        <f t="shared" si="135"/>
        <v>18.899999999999999</v>
      </c>
    </row>
    <row r="1644" spans="5:17" s="16" customFormat="1" ht="13" hidden="1" x14ac:dyDescent="0.3">
      <c r="E1644" s="138">
        <v>37274</v>
      </c>
      <c r="F1644" s="16">
        <v>18</v>
      </c>
      <c r="G1644" s="16">
        <v>2002</v>
      </c>
      <c r="H1644" s="139">
        <f t="shared" si="129"/>
        <v>0</v>
      </c>
      <c r="I1644" s="140">
        <v>1.7857142857142856</v>
      </c>
      <c r="J1644" s="141">
        <f t="shared" si="132"/>
        <v>1</v>
      </c>
      <c r="K1644" s="81">
        <f t="shared" si="133"/>
        <v>18.214285714285715</v>
      </c>
      <c r="L1644" s="142">
        <v>0.5</v>
      </c>
      <c r="M1644" s="140"/>
      <c r="N1644" s="141">
        <f t="shared" si="134"/>
        <v>1</v>
      </c>
      <c r="O1644" s="141"/>
      <c r="P1644" s="141"/>
      <c r="Q1644" s="81">
        <f t="shared" si="135"/>
        <v>19.5</v>
      </c>
    </row>
    <row r="1645" spans="5:17" s="16" customFormat="1" ht="13" hidden="1" x14ac:dyDescent="0.3">
      <c r="E1645" s="138">
        <v>37275</v>
      </c>
      <c r="F1645" s="16">
        <v>19</v>
      </c>
      <c r="G1645" s="16">
        <v>2002</v>
      </c>
      <c r="H1645" s="139">
        <f t="shared" si="129"/>
        <v>0</v>
      </c>
      <c r="I1645" s="140">
        <v>1.8285714285714285</v>
      </c>
      <c r="J1645" s="141">
        <f t="shared" si="132"/>
        <v>1</v>
      </c>
      <c r="K1645" s="81">
        <f t="shared" si="133"/>
        <v>18.171428571428571</v>
      </c>
      <c r="L1645" s="142">
        <v>-0.9</v>
      </c>
      <c r="M1645" s="140"/>
      <c r="N1645" s="141">
        <f t="shared" si="134"/>
        <v>1</v>
      </c>
      <c r="O1645" s="141"/>
      <c r="P1645" s="141"/>
      <c r="Q1645" s="81">
        <f t="shared" si="135"/>
        <v>20.9</v>
      </c>
    </row>
    <row r="1646" spans="5:17" s="16" customFormat="1" ht="13" hidden="1" x14ac:dyDescent="0.3">
      <c r="E1646" s="138">
        <v>37276</v>
      </c>
      <c r="F1646" s="16">
        <v>20</v>
      </c>
      <c r="G1646" s="16">
        <v>2002</v>
      </c>
      <c r="H1646" s="139">
        <f t="shared" ref="H1646:H1709" si="136">IF(AND(E1646&gt;=$D$64,E1646&lt;=$D$65),1,0)</f>
        <v>0</v>
      </c>
      <c r="I1646" s="140">
        <v>1.8714285714285714</v>
      </c>
      <c r="J1646" s="141">
        <f t="shared" si="132"/>
        <v>1</v>
      </c>
      <c r="K1646" s="81">
        <f t="shared" si="133"/>
        <v>18.12857142857143</v>
      </c>
      <c r="L1646" s="142">
        <v>2.2000000000000002</v>
      </c>
      <c r="M1646" s="140"/>
      <c r="N1646" s="141">
        <f t="shared" si="134"/>
        <v>1</v>
      </c>
      <c r="O1646" s="141"/>
      <c r="P1646" s="141"/>
      <c r="Q1646" s="81">
        <f t="shared" si="135"/>
        <v>17.8</v>
      </c>
    </row>
    <row r="1647" spans="5:17" s="16" customFormat="1" ht="13" hidden="1" x14ac:dyDescent="0.3">
      <c r="E1647" s="138">
        <v>37277</v>
      </c>
      <c r="F1647" s="16">
        <v>21</v>
      </c>
      <c r="G1647" s="16">
        <v>2002</v>
      </c>
      <c r="H1647" s="139">
        <f t="shared" si="136"/>
        <v>0</v>
      </c>
      <c r="I1647" s="140">
        <v>1.9142857142857141</v>
      </c>
      <c r="J1647" s="141">
        <f t="shared" si="132"/>
        <v>1</v>
      </c>
      <c r="K1647" s="81">
        <f t="shared" si="133"/>
        <v>18.085714285714285</v>
      </c>
      <c r="L1647" s="142">
        <v>3.2</v>
      </c>
      <c r="M1647" s="140"/>
      <c r="N1647" s="141">
        <f t="shared" si="134"/>
        <v>1</v>
      </c>
      <c r="O1647" s="141"/>
      <c r="P1647" s="141"/>
      <c r="Q1647" s="81">
        <f t="shared" si="135"/>
        <v>16.8</v>
      </c>
    </row>
    <row r="1648" spans="5:17" s="16" customFormat="1" ht="13" hidden="1" x14ac:dyDescent="0.3">
      <c r="E1648" s="138">
        <v>37278</v>
      </c>
      <c r="F1648" s="16">
        <v>22</v>
      </c>
      <c r="G1648" s="16">
        <v>2002</v>
      </c>
      <c r="H1648" s="139">
        <f t="shared" si="136"/>
        <v>0</v>
      </c>
      <c r="I1648" s="140">
        <v>1.9571428571428571</v>
      </c>
      <c r="J1648" s="141">
        <f t="shared" si="132"/>
        <v>1</v>
      </c>
      <c r="K1648" s="81">
        <f t="shared" si="133"/>
        <v>18.042857142857144</v>
      </c>
      <c r="L1648" s="142">
        <v>4.9000000000000004</v>
      </c>
      <c r="M1648" s="140"/>
      <c r="N1648" s="141">
        <f t="shared" si="134"/>
        <v>1</v>
      </c>
      <c r="O1648" s="141"/>
      <c r="P1648" s="141"/>
      <c r="Q1648" s="81">
        <f t="shared" si="135"/>
        <v>15.1</v>
      </c>
    </row>
    <row r="1649" spans="5:17" s="16" customFormat="1" ht="13" hidden="1" x14ac:dyDescent="0.3">
      <c r="E1649" s="138">
        <v>37279</v>
      </c>
      <c r="F1649" s="16">
        <v>23</v>
      </c>
      <c r="G1649" s="16">
        <v>2002</v>
      </c>
      <c r="H1649" s="139">
        <f t="shared" si="136"/>
        <v>0</v>
      </c>
      <c r="I1649" s="140">
        <v>2</v>
      </c>
      <c r="J1649" s="141">
        <f t="shared" si="132"/>
        <v>1</v>
      </c>
      <c r="K1649" s="81">
        <f t="shared" si="133"/>
        <v>18</v>
      </c>
      <c r="L1649" s="142">
        <v>3.2</v>
      </c>
      <c r="M1649" s="140"/>
      <c r="N1649" s="141">
        <f t="shared" si="134"/>
        <v>1</v>
      </c>
      <c r="O1649" s="141"/>
      <c r="P1649" s="141"/>
      <c r="Q1649" s="81">
        <f t="shared" si="135"/>
        <v>16.8</v>
      </c>
    </row>
    <row r="1650" spans="5:17" s="16" customFormat="1" ht="13" hidden="1" x14ac:dyDescent="0.3">
      <c r="E1650" s="138">
        <v>37280</v>
      </c>
      <c r="F1650" s="16">
        <v>24</v>
      </c>
      <c r="G1650" s="16">
        <v>2002</v>
      </c>
      <c r="H1650" s="139">
        <f t="shared" si="136"/>
        <v>0</v>
      </c>
      <c r="I1650" s="140">
        <v>2.0428571428571427</v>
      </c>
      <c r="J1650" s="141">
        <f t="shared" si="132"/>
        <v>1</v>
      </c>
      <c r="K1650" s="81">
        <f t="shared" si="133"/>
        <v>17.957142857142856</v>
      </c>
      <c r="L1650" s="142">
        <v>6.3</v>
      </c>
      <c r="M1650" s="140"/>
      <c r="N1650" s="141">
        <f t="shared" si="134"/>
        <v>1</v>
      </c>
      <c r="O1650" s="141"/>
      <c r="P1650" s="141"/>
      <c r="Q1650" s="81">
        <f t="shared" si="135"/>
        <v>13.7</v>
      </c>
    </row>
    <row r="1651" spans="5:17" s="16" customFormat="1" ht="13" hidden="1" x14ac:dyDescent="0.3">
      <c r="E1651" s="138">
        <v>37281</v>
      </c>
      <c r="F1651" s="16">
        <v>25</v>
      </c>
      <c r="G1651" s="16">
        <v>2002</v>
      </c>
      <c r="H1651" s="139">
        <f t="shared" si="136"/>
        <v>0</v>
      </c>
      <c r="I1651" s="140">
        <v>2.0857142857142854</v>
      </c>
      <c r="J1651" s="141">
        <f t="shared" si="132"/>
        <v>1</v>
      </c>
      <c r="K1651" s="81">
        <f t="shared" si="133"/>
        <v>17.914285714285715</v>
      </c>
      <c r="L1651" s="142">
        <v>5.6</v>
      </c>
      <c r="M1651" s="140"/>
      <c r="N1651" s="141">
        <f t="shared" si="134"/>
        <v>1</v>
      </c>
      <c r="O1651" s="141"/>
      <c r="P1651" s="141"/>
      <c r="Q1651" s="81">
        <f t="shared" si="135"/>
        <v>14.4</v>
      </c>
    </row>
    <row r="1652" spans="5:17" s="16" customFormat="1" ht="13" hidden="1" x14ac:dyDescent="0.3">
      <c r="E1652" s="138">
        <v>37282</v>
      </c>
      <c r="F1652" s="16">
        <v>26</v>
      </c>
      <c r="G1652" s="16">
        <v>2002</v>
      </c>
      <c r="H1652" s="139">
        <f t="shared" si="136"/>
        <v>0</v>
      </c>
      <c r="I1652" s="140">
        <v>2.1285714285714286</v>
      </c>
      <c r="J1652" s="141">
        <f t="shared" si="132"/>
        <v>1</v>
      </c>
      <c r="K1652" s="81">
        <f t="shared" si="133"/>
        <v>17.87142857142857</v>
      </c>
      <c r="L1652" s="142">
        <v>7.9</v>
      </c>
      <c r="M1652" s="140"/>
      <c r="N1652" s="141">
        <f t="shared" si="134"/>
        <v>1</v>
      </c>
      <c r="O1652" s="141"/>
      <c r="P1652" s="141"/>
      <c r="Q1652" s="81">
        <f t="shared" si="135"/>
        <v>12.1</v>
      </c>
    </row>
    <row r="1653" spans="5:17" s="16" customFormat="1" ht="13" hidden="1" x14ac:dyDescent="0.3">
      <c r="E1653" s="138">
        <v>37283</v>
      </c>
      <c r="F1653" s="16">
        <v>27</v>
      </c>
      <c r="G1653" s="16">
        <v>2002</v>
      </c>
      <c r="H1653" s="139">
        <f t="shared" si="136"/>
        <v>0</v>
      </c>
      <c r="I1653" s="140">
        <v>2.1714285714285717</v>
      </c>
      <c r="J1653" s="141">
        <f t="shared" si="132"/>
        <v>1</v>
      </c>
      <c r="K1653" s="81">
        <f t="shared" si="133"/>
        <v>17.828571428571429</v>
      </c>
      <c r="L1653" s="142">
        <v>8.8000000000000007</v>
      </c>
      <c r="M1653" s="140"/>
      <c r="N1653" s="141">
        <f t="shared" si="134"/>
        <v>1</v>
      </c>
      <c r="O1653" s="141"/>
      <c r="P1653" s="141"/>
      <c r="Q1653" s="81">
        <f t="shared" si="135"/>
        <v>11.2</v>
      </c>
    </row>
    <row r="1654" spans="5:17" s="16" customFormat="1" ht="13" hidden="1" x14ac:dyDescent="0.3">
      <c r="E1654" s="138">
        <v>37284</v>
      </c>
      <c r="F1654" s="16">
        <v>28</v>
      </c>
      <c r="G1654" s="16">
        <v>2002</v>
      </c>
      <c r="H1654" s="139">
        <f t="shared" si="136"/>
        <v>0</v>
      </c>
      <c r="I1654" s="140">
        <v>2.2142857142857144</v>
      </c>
      <c r="J1654" s="141">
        <f t="shared" si="132"/>
        <v>1</v>
      </c>
      <c r="K1654" s="81">
        <f t="shared" si="133"/>
        <v>17.785714285714285</v>
      </c>
      <c r="L1654" s="142">
        <v>8.3000000000000007</v>
      </c>
      <c r="M1654" s="140"/>
      <c r="N1654" s="141">
        <f t="shared" si="134"/>
        <v>1</v>
      </c>
      <c r="O1654" s="141"/>
      <c r="P1654" s="141"/>
      <c r="Q1654" s="81">
        <f t="shared" si="135"/>
        <v>11.7</v>
      </c>
    </row>
    <row r="1655" spans="5:17" s="16" customFormat="1" ht="13" hidden="1" x14ac:dyDescent="0.3">
      <c r="E1655" s="138">
        <v>37285</v>
      </c>
      <c r="F1655" s="16">
        <v>29</v>
      </c>
      <c r="G1655" s="16">
        <v>2002</v>
      </c>
      <c r="H1655" s="139">
        <f t="shared" si="136"/>
        <v>0</v>
      </c>
      <c r="I1655" s="140">
        <v>2.2571428571428571</v>
      </c>
      <c r="J1655" s="141">
        <f t="shared" si="132"/>
        <v>1</v>
      </c>
      <c r="K1655" s="81">
        <f t="shared" si="133"/>
        <v>17.742857142857144</v>
      </c>
      <c r="L1655" s="142">
        <v>4.4000000000000004</v>
      </c>
      <c r="M1655" s="140"/>
      <c r="N1655" s="141">
        <f t="shared" si="134"/>
        <v>1</v>
      </c>
      <c r="O1655" s="141"/>
      <c r="P1655" s="141"/>
      <c r="Q1655" s="81">
        <f t="shared" si="135"/>
        <v>15.6</v>
      </c>
    </row>
    <row r="1656" spans="5:17" s="16" customFormat="1" ht="13" hidden="1" x14ac:dyDescent="0.3">
      <c r="E1656" s="138">
        <v>37286</v>
      </c>
      <c r="F1656" s="16">
        <v>30</v>
      </c>
      <c r="G1656" s="16">
        <v>2002</v>
      </c>
      <c r="H1656" s="139">
        <f t="shared" si="136"/>
        <v>0</v>
      </c>
      <c r="I1656" s="140">
        <v>2.2999999999999998</v>
      </c>
      <c r="J1656" s="141">
        <f t="shared" si="132"/>
        <v>1</v>
      </c>
      <c r="K1656" s="81">
        <f t="shared" si="133"/>
        <v>17.7</v>
      </c>
      <c r="L1656" s="142">
        <v>5.9</v>
      </c>
      <c r="M1656" s="140"/>
      <c r="N1656" s="141">
        <f t="shared" si="134"/>
        <v>1</v>
      </c>
      <c r="O1656" s="141"/>
      <c r="P1656" s="141"/>
      <c r="Q1656" s="81">
        <f t="shared" si="135"/>
        <v>14.1</v>
      </c>
    </row>
    <row r="1657" spans="5:17" s="16" customFormat="1" ht="13" hidden="1" x14ac:dyDescent="0.3">
      <c r="E1657" s="138">
        <v>37287</v>
      </c>
      <c r="F1657" s="16">
        <v>31</v>
      </c>
      <c r="G1657" s="16">
        <v>2002</v>
      </c>
      <c r="H1657" s="139">
        <f t="shared" si="136"/>
        <v>0</v>
      </c>
      <c r="I1657" s="140">
        <v>2.3428571428571425</v>
      </c>
      <c r="J1657" s="141">
        <f t="shared" si="132"/>
        <v>1</v>
      </c>
      <c r="K1657" s="81">
        <f t="shared" si="133"/>
        <v>17.657142857142858</v>
      </c>
      <c r="L1657" s="142">
        <v>8</v>
      </c>
      <c r="M1657" s="140"/>
      <c r="N1657" s="141">
        <f t="shared" si="134"/>
        <v>1</v>
      </c>
      <c r="O1657" s="141"/>
      <c r="P1657" s="141"/>
      <c r="Q1657" s="81">
        <f t="shared" si="135"/>
        <v>12</v>
      </c>
    </row>
    <row r="1658" spans="5:17" s="16" customFormat="1" ht="13" hidden="1" x14ac:dyDescent="0.3">
      <c r="E1658" s="138">
        <v>37288</v>
      </c>
      <c r="F1658" s="16">
        <v>32</v>
      </c>
      <c r="G1658" s="16">
        <v>2002</v>
      </c>
      <c r="H1658" s="139">
        <f t="shared" si="136"/>
        <v>0</v>
      </c>
      <c r="I1658" s="140">
        <v>2.3857142857142857</v>
      </c>
      <c r="J1658" s="141">
        <f t="shared" si="132"/>
        <v>1</v>
      </c>
      <c r="K1658" s="81">
        <f t="shared" si="133"/>
        <v>17.614285714285714</v>
      </c>
      <c r="L1658" s="142">
        <v>7.2</v>
      </c>
      <c r="M1658" s="140"/>
      <c r="N1658" s="141">
        <f t="shared" si="134"/>
        <v>1</v>
      </c>
      <c r="O1658" s="141"/>
      <c r="P1658" s="141"/>
      <c r="Q1658" s="81">
        <f t="shared" si="135"/>
        <v>12.8</v>
      </c>
    </row>
    <row r="1659" spans="5:17" s="16" customFormat="1" ht="13" hidden="1" x14ac:dyDescent="0.3">
      <c r="E1659" s="138">
        <v>37289</v>
      </c>
      <c r="F1659" s="16">
        <v>33</v>
      </c>
      <c r="G1659" s="16">
        <v>2002</v>
      </c>
      <c r="H1659" s="139">
        <f t="shared" si="136"/>
        <v>0</v>
      </c>
      <c r="I1659" s="140">
        <v>2.4285714285714288</v>
      </c>
      <c r="J1659" s="141">
        <f t="shared" si="132"/>
        <v>1</v>
      </c>
      <c r="K1659" s="81">
        <f t="shared" si="133"/>
        <v>17.571428571428569</v>
      </c>
      <c r="L1659" s="142">
        <v>4.5999999999999996</v>
      </c>
      <c r="M1659" s="140"/>
      <c r="N1659" s="141">
        <f t="shared" si="134"/>
        <v>1</v>
      </c>
      <c r="O1659" s="141"/>
      <c r="P1659" s="141"/>
      <c r="Q1659" s="81">
        <f t="shared" si="135"/>
        <v>15.4</v>
      </c>
    </row>
    <row r="1660" spans="5:17" s="16" customFormat="1" ht="13" hidden="1" x14ac:dyDescent="0.3">
      <c r="E1660" s="138">
        <v>37290</v>
      </c>
      <c r="F1660" s="16">
        <v>34</v>
      </c>
      <c r="G1660" s="16">
        <v>2002</v>
      </c>
      <c r="H1660" s="139">
        <f t="shared" si="136"/>
        <v>0</v>
      </c>
      <c r="I1660" s="140">
        <v>2.4714285714285715</v>
      </c>
      <c r="J1660" s="141">
        <f t="shared" si="132"/>
        <v>1</v>
      </c>
      <c r="K1660" s="81">
        <f t="shared" si="133"/>
        <v>17.528571428571428</v>
      </c>
      <c r="L1660" s="142">
        <v>6.9</v>
      </c>
      <c r="M1660" s="140"/>
      <c r="N1660" s="141">
        <f t="shared" si="134"/>
        <v>1</v>
      </c>
      <c r="O1660" s="141"/>
      <c r="P1660" s="141"/>
      <c r="Q1660" s="81">
        <f t="shared" si="135"/>
        <v>13.1</v>
      </c>
    </row>
    <row r="1661" spans="5:17" s="16" customFormat="1" ht="13" hidden="1" x14ac:dyDescent="0.3">
      <c r="E1661" s="138">
        <v>37291</v>
      </c>
      <c r="F1661" s="16">
        <v>35</v>
      </c>
      <c r="G1661" s="16">
        <v>2002</v>
      </c>
      <c r="H1661" s="139">
        <f t="shared" si="136"/>
        <v>0</v>
      </c>
      <c r="I1661" s="140">
        <v>2.5142857142857142</v>
      </c>
      <c r="J1661" s="141">
        <f t="shared" si="132"/>
        <v>1</v>
      </c>
      <c r="K1661" s="81">
        <f t="shared" si="133"/>
        <v>17.485714285714288</v>
      </c>
      <c r="L1661" s="142">
        <v>9.1</v>
      </c>
      <c r="M1661" s="140"/>
      <c r="N1661" s="141">
        <f t="shared" si="134"/>
        <v>1</v>
      </c>
      <c r="O1661" s="141"/>
      <c r="P1661" s="141"/>
      <c r="Q1661" s="81">
        <f t="shared" si="135"/>
        <v>10.9</v>
      </c>
    </row>
    <row r="1662" spans="5:17" s="16" customFormat="1" ht="13" hidden="1" x14ac:dyDescent="0.3">
      <c r="E1662" s="138">
        <v>37292</v>
      </c>
      <c r="F1662" s="16">
        <v>36</v>
      </c>
      <c r="G1662" s="16">
        <v>2002</v>
      </c>
      <c r="H1662" s="139">
        <f t="shared" si="136"/>
        <v>0</v>
      </c>
      <c r="I1662" s="140">
        <v>2.5571428571428569</v>
      </c>
      <c r="J1662" s="141">
        <f t="shared" si="132"/>
        <v>1</v>
      </c>
      <c r="K1662" s="81">
        <f t="shared" si="133"/>
        <v>17.442857142857143</v>
      </c>
      <c r="L1662" s="142">
        <v>9</v>
      </c>
      <c r="M1662" s="140"/>
      <c r="N1662" s="141">
        <f t="shared" si="134"/>
        <v>1</v>
      </c>
      <c r="O1662" s="141"/>
      <c r="P1662" s="141"/>
      <c r="Q1662" s="81">
        <f t="shared" si="135"/>
        <v>11</v>
      </c>
    </row>
    <row r="1663" spans="5:17" s="16" customFormat="1" ht="13" hidden="1" x14ac:dyDescent="0.3">
      <c r="E1663" s="138">
        <v>37293</v>
      </c>
      <c r="F1663" s="16">
        <v>37</v>
      </c>
      <c r="G1663" s="16">
        <v>2002</v>
      </c>
      <c r="H1663" s="139">
        <f t="shared" si="136"/>
        <v>0</v>
      </c>
      <c r="I1663" s="140">
        <v>2.6</v>
      </c>
      <c r="J1663" s="141">
        <f t="shared" si="132"/>
        <v>1</v>
      </c>
      <c r="K1663" s="81">
        <f t="shared" si="133"/>
        <v>17.399999999999999</v>
      </c>
      <c r="L1663" s="142">
        <v>5.5</v>
      </c>
      <c r="M1663" s="140"/>
      <c r="N1663" s="141">
        <f t="shared" si="134"/>
        <v>1</v>
      </c>
      <c r="O1663" s="141"/>
      <c r="P1663" s="141"/>
      <c r="Q1663" s="81">
        <f t="shared" si="135"/>
        <v>14.5</v>
      </c>
    </row>
    <row r="1664" spans="5:17" s="16" customFormat="1" ht="13" hidden="1" x14ac:dyDescent="0.3">
      <c r="E1664" s="138">
        <v>37294</v>
      </c>
      <c r="F1664" s="16">
        <v>38</v>
      </c>
      <c r="G1664" s="16">
        <v>2002</v>
      </c>
      <c r="H1664" s="139">
        <f t="shared" si="136"/>
        <v>0</v>
      </c>
      <c r="I1664" s="140">
        <v>2.6428571428571428</v>
      </c>
      <c r="J1664" s="141">
        <f t="shared" si="132"/>
        <v>1</v>
      </c>
      <c r="K1664" s="81">
        <f t="shared" si="133"/>
        <v>17.357142857142858</v>
      </c>
      <c r="L1664" s="142">
        <v>5.3</v>
      </c>
      <c r="M1664" s="140"/>
      <c r="N1664" s="141">
        <f t="shared" si="134"/>
        <v>1</v>
      </c>
      <c r="O1664" s="141"/>
      <c r="P1664" s="141"/>
      <c r="Q1664" s="81">
        <f t="shared" si="135"/>
        <v>14.7</v>
      </c>
    </row>
    <row r="1665" spans="5:17" s="16" customFormat="1" ht="13" hidden="1" x14ac:dyDescent="0.3">
      <c r="E1665" s="138">
        <v>37295</v>
      </c>
      <c r="F1665" s="16">
        <v>39</v>
      </c>
      <c r="G1665" s="16">
        <v>2002</v>
      </c>
      <c r="H1665" s="139">
        <f t="shared" si="136"/>
        <v>0</v>
      </c>
      <c r="I1665" s="140">
        <v>2.6857142857142859</v>
      </c>
      <c r="J1665" s="141">
        <f t="shared" si="132"/>
        <v>1</v>
      </c>
      <c r="K1665" s="81">
        <f t="shared" si="133"/>
        <v>17.314285714285713</v>
      </c>
      <c r="L1665" s="142">
        <v>4.5</v>
      </c>
      <c r="M1665" s="140"/>
      <c r="N1665" s="141">
        <f t="shared" si="134"/>
        <v>1</v>
      </c>
      <c r="O1665" s="141"/>
      <c r="P1665" s="141"/>
      <c r="Q1665" s="81">
        <f t="shared" si="135"/>
        <v>15.5</v>
      </c>
    </row>
    <row r="1666" spans="5:17" s="16" customFormat="1" ht="13" hidden="1" x14ac:dyDescent="0.3">
      <c r="E1666" s="138">
        <v>37296</v>
      </c>
      <c r="F1666" s="16">
        <v>40</v>
      </c>
      <c r="G1666" s="16">
        <v>2002</v>
      </c>
      <c r="H1666" s="139">
        <f t="shared" si="136"/>
        <v>0</v>
      </c>
      <c r="I1666" s="140">
        <v>2.7285714285714286</v>
      </c>
      <c r="J1666" s="141">
        <f t="shared" si="132"/>
        <v>1</v>
      </c>
      <c r="K1666" s="81">
        <f t="shared" si="133"/>
        <v>17.271428571428572</v>
      </c>
      <c r="L1666" s="142">
        <v>8.1</v>
      </c>
      <c r="M1666" s="140"/>
      <c r="N1666" s="141">
        <f t="shared" si="134"/>
        <v>1</v>
      </c>
      <c r="O1666" s="141"/>
      <c r="P1666" s="141"/>
      <c r="Q1666" s="81">
        <f t="shared" si="135"/>
        <v>11.9</v>
      </c>
    </row>
    <row r="1667" spans="5:17" s="16" customFormat="1" ht="13" hidden="1" x14ac:dyDescent="0.3">
      <c r="E1667" s="138">
        <v>37297</v>
      </c>
      <c r="F1667" s="16">
        <v>41</v>
      </c>
      <c r="G1667" s="16">
        <v>2002</v>
      </c>
      <c r="H1667" s="139">
        <f t="shared" si="136"/>
        <v>0</v>
      </c>
      <c r="I1667" s="140">
        <v>2.7714285714285714</v>
      </c>
      <c r="J1667" s="141">
        <f t="shared" si="132"/>
        <v>1</v>
      </c>
      <c r="K1667" s="81">
        <f t="shared" si="133"/>
        <v>17.228571428571428</v>
      </c>
      <c r="L1667" s="142">
        <v>7.3</v>
      </c>
      <c r="M1667" s="140"/>
      <c r="N1667" s="141">
        <f t="shared" si="134"/>
        <v>1</v>
      </c>
      <c r="O1667" s="141"/>
      <c r="P1667" s="141"/>
      <c r="Q1667" s="81">
        <f t="shared" si="135"/>
        <v>12.7</v>
      </c>
    </row>
    <row r="1668" spans="5:17" s="16" customFormat="1" ht="13" hidden="1" x14ac:dyDescent="0.3">
      <c r="E1668" s="138">
        <v>37298</v>
      </c>
      <c r="F1668" s="16">
        <v>42</v>
      </c>
      <c r="G1668" s="16">
        <v>2002</v>
      </c>
      <c r="H1668" s="139">
        <f t="shared" si="136"/>
        <v>0</v>
      </c>
      <c r="I1668" s="140">
        <v>2.8142857142857141</v>
      </c>
      <c r="J1668" s="141">
        <f t="shared" si="132"/>
        <v>1</v>
      </c>
      <c r="K1668" s="81">
        <f t="shared" si="133"/>
        <v>17.185714285714287</v>
      </c>
      <c r="L1668" s="142">
        <v>7.4</v>
      </c>
      <c r="M1668" s="140"/>
      <c r="N1668" s="141">
        <f t="shared" si="134"/>
        <v>1</v>
      </c>
      <c r="O1668" s="141"/>
      <c r="P1668" s="141"/>
      <c r="Q1668" s="81">
        <f t="shared" si="135"/>
        <v>12.6</v>
      </c>
    </row>
    <row r="1669" spans="5:17" s="16" customFormat="1" ht="13" hidden="1" x14ac:dyDescent="0.3">
      <c r="E1669" s="138">
        <v>37299</v>
      </c>
      <c r="F1669" s="16">
        <v>43</v>
      </c>
      <c r="G1669" s="16">
        <v>2002</v>
      </c>
      <c r="H1669" s="139">
        <f t="shared" si="136"/>
        <v>0</v>
      </c>
      <c r="I1669" s="140">
        <v>2.8571428571428572</v>
      </c>
      <c r="J1669" s="141">
        <f t="shared" si="132"/>
        <v>1</v>
      </c>
      <c r="K1669" s="81">
        <f t="shared" si="133"/>
        <v>17.142857142857142</v>
      </c>
      <c r="L1669" s="142">
        <v>7.9</v>
      </c>
      <c r="M1669" s="140"/>
      <c r="N1669" s="141">
        <f t="shared" si="134"/>
        <v>1</v>
      </c>
      <c r="O1669" s="141"/>
      <c r="P1669" s="141"/>
      <c r="Q1669" s="81">
        <f t="shared" si="135"/>
        <v>12.1</v>
      </c>
    </row>
    <row r="1670" spans="5:17" s="16" customFormat="1" ht="13" hidden="1" x14ac:dyDescent="0.3">
      <c r="E1670" s="138">
        <v>37300</v>
      </c>
      <c r="F1670" s="16">
        <v>44</v>
      </c>
      <c r="G1670" s="16">
        <v>2002</v>
      </c>
      <c r="H1670" s="139">
        <f t="shared" si="136"/>
        <v>0</v>
      </c>
      <c r="I1670" s="140">
        <v>2.9</v>
      </c>
      <c r="J1670" s="141">
        <f t="shared" si="132"/>
        <v>1</v>
      </c>
      <c r="K1670" s="81">
        <f t="shared" si="133"/>
        <v>17.100000000000001</v>
      </c>
      <c r="L1670" s="142">
        <v>9.6</v>
      </c>
      <c r="M1670" s="140"/>
      <c r="N1670" s="141">
        <f t="shared" si="134"/>
        <v>1</v>
      </c>
      <c r="O1670" s="141"/>
      <c r="P1670" s="141"/>
      <c r="Q1670" s="81">
        <f t="shared" si="135"/>
        <v>10.4</v>
      </c>
    </row>
    <row r="1671" spans="5:17" s="16" customFormat="1" ht="13" hidden="1" x14ac:dyDescent="0.3">
      <c r="E1671" s="138">
        <v>37301</v>
      </c>
      <c r="F1671" s="16">
        <v>45</v>
      </c>
      <c r="G1671" s="16">
        <v>2002</v>
      </c>
      <c r="H1671" s="139">
        <f t="shared" si="136"/>
        <v>0</v>
      </c>
      <c r="I1671" s="140">
        <v>3.0161290322580636</v>
      </c>
      <c r="J1671" s="141">
        <f t="shared" si="132"/>
        <v>1</v>
      </c>
      <c r="K1671" s="81">
        <f t="shared" si="133"/>
        <v>16.983870967741936</v>
      </c>
      <c r="L1671" s="142">
        <v>6.9</v>
      </c>
      <c r="M1671" s="140"/>
      <c r="N1671" s="141">
        <f t="shared" si="134"/>
        <v>1</v>
      </c>
      <c r="O1671" s="141"/>
      <c r="P1671" s="141"/>
      <c r="Q1671" s="81">
        <f t="shared" si="135"/>
        <v>13.1</v>
      </c>
    </row>
    <row r="1672" spans="5:17" s="16" customFormat="1" ht="13" hidden="1" x14ac:dyDescent="0.3">
      <c r="E1672" s="138">
        <v>37302</v>
      </c>
      <c r="F1672" s="16">
        <v>46</v>
      </c>
      <c r="G1672" s="16">
        <v>2002</v>
      </c>
      <c r="H1672" s="139">
        <f t="shared" si="136"/>
        <v>0</v>
      </c>
      <c r="I1672" s="140">
        <v>3.1322580645161282</v>
      </c>
      <c r="J1672" s="141">
        <f t="shared" si="132"/>
        <v>1</v>
      </c>
      <c r="K1672" s="81">
        <f t="shared" si="133"/>
        <v>16.86774193548387</v>
      </c>
      <c r="L1672" s="142">
        <v>4.3</v>
      </c>
      <c r="M1672" s="140"/>
      <c r="N1672" s="141">
        <f t="shared" si="134"/>
        <v>1</v>
      </c>
      <c r="O1672" s="141"/>
      <c r="P1672" s="141"/>
      <c r="Q1672" s="81">
        <f t="shared" si="135"/>
        <v>15.7</v>
      </c>
    </row>
    <row r="1673" spans="5:17" s="16" customFormat="1" ht="13" hidden="1" x14ac:dyDescent="0.3">
      <c r="E1673" s="138">
        <v>37303</v>
      </c>
      <c r="F1673" s="16">
        <v>47</v>
      </c>
      <c r="G1673" s="16">
        <v>2002</v>
      </c>
      <c r="H1673" s="139">
        <f t="shared" si="136"/>
        <v>0</v>
      </c>
      <c r="I1673" s="140">
        <v>3.2483870967741928</v>
      </c>
      <c r="J1673" s="141">
        <f t="shared" si="132"/>
        <v>1</v>
      </c>
      <c r="K1673" s="81">
        <f t="shared" si="133"/>
        <v>16.751612903225809</v>
      </c>
      <c r="L1673" s="142">
        <v>3.3</v>
      </c>
      <c r="M1673" s="140"/>
      <c r="N1673" s="141">
        <f t="shared" si="134"/>
        <v>1</v>
      </c>
      <c r="O1673" s="141"/>
      <c r="P1673" s="141"/>
      <c r="Q1673" s="81">
        <f t="shared" si="135"/>
        <v>16.7</v>
      </c>
    </row>
    <row r="1674" spans="5:17" s="16" customFormat="1" ht="13" hidden="1" x14ac:dyDescent="0.3">
      <c r="E1674" s="138">
        <v>37304</v>
      </c>
      <c r="F1674" s="16">
        <v>48</v>
      </c>
      <c r="G1674" s="16">
        <v>2002</v>
      </c>
      <c r="H1674" s="139">
        <f t="shared" si="136"/>
        <v>0</v>
      </c>
      <c r="I1674" s="140">
        <v>3.3645161290322574</v>
      </c>
      <c r="J1674" s="141">
        <f t="shared" si="132"/>
        <v>1</v>
      </c>
      <c r="K1674" s="81">
        <f t="shared" si="133"/>
        <v>16.635483870967743</v>
      </c>
      <c r="L1674" s="142">
        <v>2.6</v>
      </c>
      <c r="M1674" s="140"/>
      <c r="N1674" s="141">
        <f t="shared" si="134"/>
        <v>1</v>
      </c>
      <c r="O1674" s="141"/>
      <c r="P1674" s="141"/>
      <c r="Q1674" s="81">
        <f t="shared" si="135"/>
        <v>17.399999999999999</v>
      </c>
    </row>
    <row r="1675" spans="5:17" s="16" customFormat="1" ht="13" hidden="1" x14ac:dyDescent="0.3">
      <c r="E1675" s="138">
        <v>37305</v>
      </c>
      <c r="F1675" s="16">
        <v>49</v>
      </c>
      <c r="G1675" s="16">
        <v>2002</v>
      </c>
      <c r="H1675" s="139">
        <f t="shared" si="136"/>
        <v>0</v>
      </c>
      <c r="I1675" s="140">
        <v>3.480645161290322</v>
      </c>
      <c r="J1675" s="141">
        <f t="shared" si="132"/>
        <v>1</v>
      </c>
      <c r="K1675" s="81">
        <f t="shared" si="133"/>
        <v>16.519354838709678</v>
      </c>
      <c r="L1675" s="142">
        <v>3.3</v>
      </c>
      <c r="M1675" s="140"/>
      <c r="N1675" s="141">
        <f t="shared" si="134"/>
        <v>1</v>
      </c>
      <c r="O1675" s="141"/>
      <c r="P1675" s="141"/>
      <c r="Q1675" s="81">
        <f t="shared" si="135"/>
        <v>16.7</v>
      </c>
    </row>
    <row r="1676" spans="5:17" s="16" customFormat="1" ht="13" hidden="1" x14ac:dyDescent="0.3">
      <c r="E1676" s="138">
        <v>37306</v>
      </c>
      <c r="F1676" s="16">
        <v>50</v>
      </c>
      <c r="G1676" s="16">
        <v>2002</v>
      </c>
      <c r="H1676" s="139">
        <f t="shared" si="136"/>
        <v>0</v>
      </c>
      <c r="I1676" s="140">
        <v>3.5967741935483866</v>
      </c>
      <c r="J1676" s="141">
        <f t="shared" si="132"/>
        <v>1</v>
      </c>
      <c r="K1676" s="81">
        <f t="shared" si="133"/>
        <v>16.403225806451612</v>
      </c>
      <c r="L1676" s="142">
        <v>4.0999999999999996</v>
      </c>
      <c r="M1676" s="140"/>
      <c r="N1676" s="141">
        <f t="shared" si="134"/>
        <v>1</v>
      </c>
      <c r="O1676" s="141"/>
      <c r="P1676" s="141"/>
      <c r="Q1676" s="81">
        <f t="shared" si="135"/>
        <v>15.9</v>
      </c>
    </row>
    <row r="1677" spans="5:17" s="16" customFormat="1" ht="13" hidden="1" x14ac:dyDescent="0.3">
      <c r="E1677" s="138">
        <v>37307</v>
      </c>
      <c r="F1677" s="16">
        <v>51</v>
      </c>
      <c r="G1677" s="16">
        <v>2002</v>
      </c>
      <c r="H1677" s="139">
        <f t="shared" si="136"/>
        <v>0</v>
      </c>
      <c r="I1677" s="140">
        <v>3.7129032258064512</v>
      </c>
      <c r="J1677" s="141">
        <f t="shared" si="132"/>
        <v>1</v>
      </c>
      <c r="K1677" s="81">
        <f t="shared" si="133"/>
        <v>16.28709677419355</v>
      </c>
      <c r="L1677" s="142">
        <v>5</v>
      </c>
      <c r="M1677" s="140"/>
      <c r="N1677" s="141">
        <f t="shared" si="134"/>
        <v>1</v>
      </c>
      <c r="O1677" s="141"/>
      <c r="P1677" s="141"/>
      <c r="Q1677" s="81">
        <f t="shared" si="135"/>
        <v>15</v>
      </c>
    </row>
    <row r="1678" spans="5:17" s="16" customFormat="1" ht="13" hidden="1" x14ac:dyDescent="0.3">
      <c r="E1678" s="138">
        <v>37308</v>
      </c>
      <c r="F1678" s="16">
        <v>52</v>
      </c>
      <c r="G1678" s="16">
        <v>2002</v>
      </c>
      <c r="H1678" s="139">
        <f t="shared" si="136"/>
        <v>0</v>
      </c>
      <c r="I1678" s="140">
        <v>3.8290322580645157</v>
      </c>
      <c r="J1678" s="141">
        <f t="shared" si="132"/>
        <v>1</v>
      </c>
      <c r="K1678" s="81">
        <f t="shared" si="133"/>
        <v>16.170967741935485</v>
      </c>
      <c r="L1678" s="142">
        <v>2.5</v>
      </c>
      <c r="M1678" s="140"/>
      <c r="N1678" s="141">
        <f t="shared" si="134"/>
        <v>1</v>
      </c>
      <c r="O1678" s="141"/>
      <c r="P1678" s="141"/>
      <c r="Q1678" s="81">
        <f t="shared" si="135"/>
        <v>17.5</v>
      </c>
    </row>
    <row r="1679" spans="5:17" s="16" customFormat="1" ht="13" hidden="1" x14ac:dyDescent="0.3">
      <c r="E1679" s="138">
        <v>37309</v>
      </c>
      <c r="F1679" s="16">
        <v>53</v>
      </c>
      <c r="G1679" s="16">
        <v>2002</v>
      </c>
      <c r="H1679" s="139">
        <f t="shared" si="136"/>
        <v>0</v>
      </c>
      <c r="I1679" s="140">
        <v>3.9451612903225803</v>
      </c>
      <c r="J1679" s="141">
        <f t="shared" si="132"/>
        <v>1</v>
      </c>
      <c r="K1679" s="81">
        <f t="shared" si="133"/>
        <v>16.054838709677419</v>
      </c>
      <c r="L1679" s="142">
        <v>0.7</v>
      </c>
      <c r="M1679" s="140"/>
      <c r="N1679" s="141">
        <f t="shared" si="134"/>
        <v>1</v>
      </c>
      <c r="O1679" s="141"/>
      <c r="P1679" s="141"/>
      <c r="Q1679" s="81">
        <f t="shared" si="135"/>
        <v>19.3</v>
      </c>
    </row>
    <row r="1680" spans="5:17" s="16" customFormat="1" ht="13" hidden="1" x14ac:dyDescent="0.3">
      <c r="E1680" s="138">
        <v>37310</v>
      </c>
      <c r="F1680" s="16">
        <v>54</v>
      </c>
      <c r="G1680" s="16">
        <v>2002</v>
      </c>
      <c r="H1680" s="139">
        <f t="shared" si="136"/>
        <v>0</v>
      </c>
      <c r="I1680" s="140">
        <v>4.0612903225806445</v>
      </c>
      <c r="J1680" s="141">
        <f t="shared" si="132"/>
        <v>1</v>
      </c>
      <c r="K1680" s="81">
        <f t="shared" si="133"/>
        <v>15.938709677419356</v>
      </c>
      <c r="L1680" s="142">
        <v>6.2</v>
      </c>
      <c r="M1680" s="140"/>
      <c r="N1680" s="141">
        <f t="shared" si="134"/>
        <v>1</v>
      </c>
      <c r="O1680" s="141"/>
      <c r="P1680" s="141"/>
      <c r="Q1680" s="81">
        <f t="shared" si="135"/>
        <v>13.8</v>
      </c>
    </row>
    <row r="1681" spans="5:17" s="16" customFormat="1" ht="13" hidden="1" x14ac:dyDescent="0.3">
      <c r="E1681" s="138">
        <v>37311</v>
      </c>
      <c r="F1681" s="16">
        <v>55</v>
      </c>
      <c r="G1681" s="16">
        <v>2002</v>
      </c>
      <c r="H1681" s="139">
        <f t="shared" si="136"/>
        <v>0</v>
      </c>
      <c r="I1681" s="140">
        <v>4.17741935483871</v>
      </c>
      <c r="J1681" s="141">
        <f t="shared" si="132"/>
        <v>1</v>
      </c>
      <c r="K1681" s="81">
        <f t="shared" si="133"/>
        <v>15.82258064516129</v>
      </c>
      <c r="L1681" s="142">
        <v>4.4000000000000004</v>
      </c>
      <c r="M1681" s="140"/>
      <c r="N1681" s="141">
        <f t="shared" si="134"/>
        <v>1</v>
      </c>
      <c r="O1681" s="141"/>
      <c r="P1681" s="141"/>
      <c r="Q1681" s="81">
        <f t="shared" si="135"/>
        <v>15.6</v>
      </c>
    </row>
    <row r="1682" spans="5:17" s="16" customFormat="1" ht="13" hidden="1" x14ac:dyDescent="0.3">
      <c r="E1682" s="138">
        <v>37312</v>
      </c>
      <c r="F1682" s="16">
        <v>56</v>
      </c>
      <c r="G1682" s="16">
        <v>2002</v>
      </c>
      <c r="H1682" s="139">
        <f t="shared" si="136"/>
        <v>0</v>
      </c>
      <c r="I1682" s="140">
        <v>4.2935483870967737</v>
      </c>
      <c r="J1682" s="141">
        <f t="shared" si="132"/>
        <v>1</v>
      </c>
      <c r="K1682" s="81">
        <f t="shared" si="133"/>
        <v>15.706451612903226</v>
      </c>
      <c r="L1682" s="142">
        <v>6</v>
      </c>
      <c r="M1682" s="140"/>
      <c r="N1682" s="141">
        <f t="shared" si="134"/>
        <v>1</v>
      </c>
      <c r="O1682" s="141"/>
      <c r="P1682" s="141"/>
      <c r="Q1682" s="81">
        <f t="shared" si="135"/>
        <v>14</v>
      </c>
    </row>
    <row r="1683" spans="5:17" s="16" customFormat="1" ht="13" hidden="1" x14ac:dyDescent="0.3">
      <c r="E1683" s="138">
        <v>37313</v>
      </c>
      <c r="F1683" s="16">
        <v>57</v>
      </c>
      <c r="G1683" s="16">
        <v>2002</v>
      </c>
      <c r="H1683" s="139">
        <f t="shared" si="136"/>
        <v>0</v>
      </c>
      <c r="I1683" s="140">
        <v>4.4096774193548391</v>
      </c>
      <c r="J1683" s="141">
        <f t="shared" si="132"/>
        <v>1</v>
      </c>
      <c r="K1683" s="81">
        <f t="shared" si="133"/>
        <v>15.590322580645161</v>
      </c>
      <c r="L1683" s="142">
        <v>8.6</v>
      </c>
      <c r="M1683" s="140"/>
      <c r="N1683" s="141">
        <f t="shared" si="134"/>
        <v>1</v>
      </c>
      <c r="O1683" s="141"/>
      <c r="P1683" s="141"/>
      <c r="Q1683" s="81">
        <f t="shared" si="135"/>
        <v>11.4</v>
      </c>
    </row>
    <row r="1684" spans="5:17" s="16" customFormat="1" ht="13" hidden="1" x14ac:dyDescent="0.3">
      <c r="E1684" s="138">
        <v>37314</v>
      </c>
      <c r="F1684" s="16">
        <v>58</v>
      </c>
      <c r="G1684" s="16">
        <v>2002</v>
      </c>
      <c r="H1684" s="139">
        <f t="shared" si="136"/>
        <v>0</v>
      </c>
      <c r="I1684" s="140">
        <v>4.5258064516129028</v>
      </c>
      <c r="J1684" s="141">
        <f t="shared" si="132"/>
        <v>1</v>
      </c>
      <c r="K1684" s="81">
        <f t="shared" si="133"/>
        <v>15.474193548387097</v>
      </c>
      <c r="L1684" s="142">
        <v>10.1</v>
      </c>
      <c r="M1684" s="140"/>
      <c r="N1684" s="141">
        <f t="shared" si="134"/>
        <v>1</v>
      </c>
      <c r="O1684" s="141"/>
      <c r="P1684" s="141"/>
      <c r="Q1684" s="81">
        <f t="shared" si="135"/>
        <v>9.9</v>
      </c>
    </row>
    <row r="1685" spans="5:17" s="16" customFormat="1" ht="13" hidden="1" x14ac:dyDescent="0.3">
      <c r="E1685" s="138">
        <v>37315</v>
      </c>
      <c r="F1685" s="16">
        <v>59</v>
      </c>
      <c r="G1685" s="16">
        <v>2002</v>
      </c>
      <c r="H1685" s="139">
        <f t="shared" si="136"/>
        <v>0</v>
      </c>
      <c r="I1685" s="140">
        <v>4.6419354838709666</v>
      </c>
      <c r="J1685" s="141">
        <f t="shared" si="132"/>
        <v>1</v>
      </c>
      <c r="K1685" s="81">
        <f t="shared" si="133"/>
        <v>15.358064516129033</v>
      </c>
      <c r="L1685" s="142">
        <v>7.7</v>
      </c>
      <c r="M1685" s="140"/>
      <c r="N1685" s="141">
        <f t="shared" si="134"/>
        <v>1</v>
      </c>
      <c r="O1685" s="141"/>
      <c r="P1685" s="141"/>
      <c r="Q1685" s="81">
        <f t="shared" si="135"/>
        <v>12.3</v>
      </c>
    </row>
    <row r="1686" spans="5:17" s="16" customFormat="1" ht="13" hidden="1" x14ac:dyDescent="0.3">
      <c r="E1686" s="138">
        <v>37316</v>
      </c>
      <c r="F1686" s="16">
        <v>60</v>
      </c>
      <c r="G1686" s="16">
        <v>2002</v>
      </c>
      <c r="H1686" s="139">
        <f t="shared" si="136"/>
        <v>0</v>
      </c>
      <c r="I1686" s="140">
        <v>4.758064516129032</v>
      </c>
      <c r="J1686" s="141">
        <f t="shared" si="132"/>
        <v>1</v>
      </c>
      <c r="K1686" s="81">
        <f t="shared" si="133"/>
        <v>15.241935483870968</v>
      </c>
      <c r="L1686" s="142">
        <v>3.6</v>
      </c>
      <c r="M1686" s="140"/>
      <c r="N1686" s="141">
        <f t="shared" si="134"/>
        <v>1</v>
      </c>
      <c r="O1686" s="141"/>
      <c r="P1686" s="141"/>
      <c r="Q1686" s="81">
        <f t="shared" si="135"/>
        <v>16.399999999999999</v>
      </c>
    </row>
    <row r="1687" spans="5:17" s="16" customFormat="1" ht="13" hidden="1" x14ac:dyDescent="0.3">
      <c r="E1687" s="138">
        <v>37317</v>
      </c>
      <c r="F1687" s="16">
        <v>61</v>
      </c>
      <c r="G1687" s="16">
        <v>2002</v>
      </c>
      <c r="H1687" s="139">
        <f t="shared" si="136"/>
        <v>0</v>
      </c>
      <c r="I1687" s="140">
        <v>4.8741935483870957</v>
      </c>
      <c r="J1687" s="141">
        <f t="shared" si="132"/>
        <v>1</v>
      </c>
      <c r="K1687" s="81">
        <f t="shared" si="133"/>
        <v>15.125806451612904</v>
      </c>
      <c r="L1687" s="142">
        <v>2.6</v>
      </c>
      <c r="M1687" s="140"/>
      <c r="N1687" s="141">
        <f t="shared" si="134"/>
        <v>1</v>
      </c>
      <c r="O1687" s="141"/>
      <c r="P1687" s="141"/>
      <c r="Q1687" s="81">
        <f t="shared" si="135"/>
        <v>17.399999999999999</v>
      </c>
    </row>
    <row r="1688" spans="5:17" s="16" customFormat="1" ht="13" hidden="1" x14ac:dyDescent="0.3">
      <c r="E1688" s="138">
        <v>37318</v>
      </c>
      <c r="F1688" s="16">
        <v>62</v>
      </c>
      <c r="G1688" s="16">
        <v>2002</v>
      </c>
      <c r="H1688" s="139">
        <f t="shared" si="136"/>
        <v>0</v>
      </c>
      <c r="I1688" s="140">
        <v>4.9903225806451612</v>
      </c>
      <c r="J1688" s="141">
        <f t="shared" si="132"/>
        <v>1</v>
      </c>
      <c r="K1688" s="81">
        <f t="shared" si="133"/>
        <v>15.009677419354839</v>
      </c>
      <c r="L1688" s="142">
        <v>4.3</v>
      </c>
      <c r="M1688" s="140"/>
      <c r="N1688" s="141">
        <f t="shared" si="134"/>
        <v>1</v>
      </c>
      <c r="O1688" s="141"/>
      <c r="P1688" s="141"/>
      <c r="Q1688" s="81">
        <f t="shared" si="135"/>
        <v>15.7</v>
      </c>
    </row>
    <row r="1689" spans="5:17" s="16" customFormat="1" ht="13" hidden="1" x14ac:dyDescent="0.3">
      <c r="E1689" s="138">
        <v>37319</v>
      </c>
      <c r="F1689" s="16">
        <v>63</v>
      </c>
      <c r="G1689" s="16">
        <v>2002</v>
      </c>
      <c r="H1689" s="139">
        <f t="shared" si="136"/>
        <v>0</v>
      </c>
      <c r="I1689" s="140">
        <v>5.1064516129032249</v>
      </c>
      <c r="J1689" s="141">
        <f t="shared" si="132"/>
        <v>1</v>
      </c>
      <c r="K1689" s="81">
        <f t="shared" si="133"/>
        <v>14.893548387096775</v>
      </c>
      <c r="L1689" s="142">
        <v>2.7</v>
      </c>
      <c r="M1689" s="140"/>
      <c r="N1689" s="141">
        <f t="shared" si="134"/>
        <v>1</v>
      </c>
      <c r="O1689" s="141"/>
      <c r="P1689" s="141"/>
      <c r="Q1689" s="81">
        <f t="shared" si="135"/>
        <v>17.3</v>
      </c>
    </row>
    <row r="1690" spans="5:17" s="16" customFormat="1" ht="13" hidden="1" x14ac:dyDescent="0.3">
      <c r="E1690" s="138">
        <v>37320</v>
      </c>
      <c r="F1690" s="16">
        <v>64</v>
      </c>
      <c r="G1690" s="16">
        <v>2002</v>
      </c>
      <c r="H1690" s="139">
        <f t="shared" si="136"/>
        <v>0</v>
      </c>
      <c r="I1690" s="140">
        <v>5.2225806451612904</v>
      </c>
      <c r="J1690" s="141">
        <f t="shared" si="132"/>
        <v>1</v>
      </c>
      <c r="K1690" s="81">
        <f t="shared" si="133"/>
        <v>14.77741935483871</v>
      </c>
      <c r="L1690" s="142">
        <v>3.8</v>
      </c>
      <c r="M1690" s="140"/>
      <c r="N1690" s="141">
        <f t="shared" si="134"/>
        <v>1</v>
      </c>
      <c r="O1690" s="141"/>
      <c r="P1690" s="141"/>
      <c r="Q1690" s="81">
        <f t="shared" si="135"/>
        <v>16.2</v>
      </c>
    </row>
    <row r="1691" spans="5:17" s="16" customFormat="1" ht="13" hidden="1" x14ac:dyDescent="0.3">
      <c r="E1691" s="138">
        <v>37321</v>
      </c>
      <c r="F1691" s="16">
        <v>65</v>
      </c>
      <c r="G1691" s="16">
        <v>2002</v>
      </c>
      <c r="H1691" s="139">
        <f t="shared" si="136"/>
        <v>0</v>
      </c>
      <c r="I1691" s="140">
        <v>5.3387096774193541</v>
      </c>
      <c r="J1691" s="141">
        <f t="shared" si="132"/>
        <v>1</v>
      </c>
      <c r="K1691" s="81">
        <f t="shared" si="133"/>
        <v>14.661290322580646</v>
      </c>
      <c r="L1691" s="142">
        <v>6.5</v>
      </c>
      <c r="M1691" s="140"/>
      <c r="N1691" s="141">
        <f t="shared" si="134"/>
        <v>1</v>
      </c>
      <c r="O1691" s="141"/>
      <c r="P1691" s="141"/>
      <c r="Q1691" s="81">
        <f t="shared" si="135"/>
        <v>13.5</v>
      </c>
    </row>
    <row r="1692" spans="5:17" s="16" customFormat="1" ht="13" hidden="1" x14ac:dyDescent="0.3">
      <c r="E1692" s="138">
        <v>37322</v>
      </c>
      <c r="F1692" s="16">
        <v>66</v>
      </c>
      <c r="G1692" s="16">
        <v>2002</v>
      </c>
      <c r="H1692" s="139">
        <f t="shared" si="136"/>
        <v>0</v>
      </c>
      <c r="I1692" s="140">
        <v>5.4548387096774196</v>
      </c>
      <c r="J1692" s="141">
        <f t="shared" si="132"/>
        <v>1</v>
      </c>
      <c r="K1692" s="81">
        <f t="shared" si="133"/>
        <v>14.54516129032258</v>
      </c>
      <c r="L1692" s="142">
        <v>8.1</v>
      </c>
      <c r="M1692" s="140"/>
      <c r="N1692" s="141">
        <f t="shared" si="134"/>
        <v>1</v>
      </c>
      <c r="O1692" s="141"/>
      <c r="P1692" s="141"/>
      <c r="Q1692" s="81">
        <f t="shared" si="135"/>
        <v>11.9</v>
      </c>
    </row>
    <row r="1693" spans="5:17" s="16" customFormat="1" ht="13" hidden="1" x14ac:dyDescent="0.3">
      <c r="E1693" s="138">
        <v>37323</v>
      </c>
      <c r="F1693" s="16">
        <v>67</v>
      </c>
      <c r="G1693" s="16">
        <v>2002</v>
      </c>
      <c r="H1693" s="139">
        <f t="shared" si="136"/>
        <v>0</v>
      </c>
      <c r="I1693" s="140">
        <v>5.5709677419354833</v>
      </c>
      <c r="J1693" s="141">
        <f t="shared" si="132"/>
        <v>1</v>
      </c>
      <c r="K1693" s="81">
        <f t="shared" si="133"/>
        <v>14.429032258064517</v>
      </c>
      <c r="L1693" s="142">
        <v>8.8000000000000007</v>
      </c>
      <c r="M1693" s="140"/>
      <c r="N1693" s="141">
        <f t="shared" si="134"/>
        <v>1</v>
      </c>
      <c r="O1693" s="141"/>
      <c r="P1693" s="141"/>
      <c r="Q1693" s="81">
        <f t="shared" si="135"/>
        <v>11.2</v>
      </c>
    </row>
    <row r="1694" spans="5:17" s="16" customFormat="1" ht="13" hidden="1" x14ac:dyDescent="0.3">
      <c r="E1694" s="138">
        <v>37324</v>
      </c>
      <c r="F1694" s="16">
        <v>68</v>
      </c>
      <c r="G1694" s="16">
        <v>2002</v>
      </c>
      <c r="H1694" s="139">
        <f t="shared" si="136"/>
        <v>0</v>
      </c>
      <c r="I1694" s="140">
        <v>5.6870967741935488</v>
      </c>
      <c r="J1694" s="141">
        <f t="shared" si="132"/>
        <v>1</v>
      </c>
      <c r="K1694" s="81">
        <f t="shared" si="133"/>
        <v>14.312903225806451</v>
      </c>
      <c r="L1694" s="142">
        <v>8.6999999999999993</v>
      </c>
      <c r="M1694" s="140"/>
      <c r="N1694" s="141">
        <f t="shared" si="134"/>
        <v>1</v>
      </c>
      <c r="O1694" s="141"/>
      <c r="P1694" s="141"/>
      <c r="Q1694" s="81">
        <f t="shared" si="135"/>
        <v>11.3</v>
      </c>
    </row>
    <row r="1695" spans="5:17" s="16" customFormat="1" ht="13" hidden="1" x14ac:dyDescent="0.3">
      <c r="E1695" s="138">
        <v>37325</v>
      </c>
      <c r="F1695" s="16">
        <v>69</v>
      </c>
      <c r="G1695" s="16">
        <v>2002</v>
      </c>
      <c r="H1695" s="139">
        <f t="shared" si="136"/>
        <v>0</v>
      </c>
      <c r="I1695" s="140">
        <v>5.8032258064516125</v>
      </c>
      <c r="J1695" s="141">
        <f t="shared" si="132"/>
        <v>1</v>
      </c>
      <c r="K1695" s="81">
        <f t="shared" si="133"/>
        <v>14.196774193548388</v>
      </c>
      <c r="L1695" s="142">
        <v>8.1</v>
      </c>
      <c r="M1695" s="140"/>
      <c r="N1695" s="141">
        <f t="shared" si="134"/>
        <v>1</v>
      </c>
      <c r="O1695" s="141"/>
      <c r="P1695" s="141"/>
      <c r="Q1695" s="81">
        <f t="shared" si="135"/>
        <v>11.9</v>
      </c>
    </row>
    <row r="1696" spans="5:17" s="16" customFormat="1" ht="13" hidden="1" x14ac:dyDescent="0.3">
      <c r="E1696" s="138">
        <v>37326</v>
      </c>
      <c r="F1696" s="16">
        <v>70</v>
      </c>
      <c r="G1696" s="16">
        <v>2002</v>
      </c>
      <c r="H1696" s="139">
        <f t="shared" si="136"/>
        <v>0</v>
      </c>
      <c r="I1696" s="140">
        <v>5.9193548387096762</v>
      </c>
      <c r="J1696" s="141">
        <f t="shared" si="132"/>
        <v>1</v>
      </c>
      <c r="K1696" s="81">
        <f t="shared" si="133"/>
        <v>14.080645161290324</v>
      </c>
      <c r="L1696" s="142">
        <v>7.6</v>
      </c>
      <c r="M1696" s="140"/>
      <c r="N1696" s="141">
        <f t="shared" si="134"/>
        <v>1</v>
      </c>
      <c r="O1696" s="141"/>
      <c r="P1696" s="141"/>
      <c r="Q1696" s="81">
        <f t="shared" si="135"/>
        <v>12.4</v>
      </c>
    </row>
    <row r="1697" spans="5:17" s="16" customFormat="1" ht="13" hidden="1" x14ac:dyDescent="0.3">
      <c r="E1697" s="138">
        <v>37327</v>
      </c>
      <c r="F1697" s="16">
        <v>71</v>
      </c>
      <c r="G1697" s="16">
        <v>2002</v>
      </c>
      <c r="H1697" s="139">
        <f t="shared" si="136"/>
        <v>0</v>
      </c>
      <c r="I1697" s="140">
        <v>6.0354838709677416</v>
      </c>
      <c r="J1697" s="141">
        <f t="shared" si="132"/>
        <v>1</v>
      </c>
      <c r="K1697" s="81">
        <f t="shared" si="133"/>
        <v>13.964516129032258</v>
      </c>
      <c r="L1697" s="142">
        <v>10.3</v>
      </c>
      <c r="M1697" s="140"/>
      <c r="N1697" s="141">
        <f t="shared" si="134"/>
        <v>1</v>
      </c>
      <c r="O1697" s="141"/>
      <c r="P1697" s="141"/>
      <c r="Q1697" s="81">
        <f t="shared" si="135"/>
        <v>9.6999999999999993</v>
      </c>
    </row>
    <row r="1698" spans="5:17" s="16" customFormat="1" ht="13" hidden="1" x14ac:dyDescent="0.3">
      <c r="E1698" s="138">
        <v>37328</v>
      </c>
      <c r="F1698" s="16">
        <v>72</v>
      </c>
      <c r="G1698" s="16">
        <v>2002</v>
      </c>
      <c r="H1698" s="139">
        <f t="shared" si="136"/>
        <v>0</v>
      </c>
      <c r="I1698" s="140">
        <v>6.1516129032258053</v>
      </c>
      <c r="J1698" s="141">
        <f t="shared" si="132"/>
        <v>1</v>
      </c>
      <c r="K1698" s="81">
        <f t="shared" si="133"/>
        <v>13.848387096774195</v>
      </c>
      <c r="L1698" s="142">
        <v>11.4</v>
      </c>
      <c r="M1698" s="140"/>
      <c r="N1698" s="141">
        <f t="shared" si="134"/>
        <v>1</v>
      </c>
      <c r="O1698" s="141"/>
      <c r="P1698" s="141"/>
      <c r="Q1698" s="81">
        <f t="shared" si="135"/>
        <v>8.6</v>
      </c>
    </row>
    <row r="1699" spans="5:17" s="16" customFormat="1" ht="13" hidden="1" x14ac:dyDescent="0.3">
      <c r="E1699" s="138">
        <v>37329</v>
      </c>
      <c r="F1699" s="16">
        <v>73</v>
      </c>
      <c r="G1699" s="16">
        <v>2002</v>
      </c>
      <c r="H1699" s="139">
        <f t="shared" si="136"/>
        <v>0</v>
      </c>
      <c r="I1699" s="140">
        <v>6.2677419354838708</v>
      </c>
      <c r="J1699" s="141">
        <f t="shared" si="132"/>
        <v>1</v>
      </c>
      <c r="K1699" s="81">
        <f t="shared" si="133"/>
        <v>13.732258064516129</v>
      </c>
      <c r="L1699" s="142">
        <v>8.5</v>
      </c>
      <c r="M1699" s="140"/>
      <c r="N1699" s="141">
        <f t="shared" si="134"/>
        <v>1</v>
      </c>
      <c r="O1699" s="141"/>
      <c r="P1699" s="141"/>
      <c r="Q1699" s="81">
        <f t="shared" si="135"/>
        <v>11.5</v>
      </c>
    </row>
    <row r="1700" spans="5:17" s="16" customFormat="1" ht="13" hidden="1" x14ac:dyDescent="0.3">
      <c r="E1700" s="138">
        <v>37330</v>
      </c>
      <c r="F1700" s="16">
        <v>74</v>
      </c>
      <c r="G1700" s="16">
        <v>2002</v>
      </c>
      <c r="H1700" s="139">
        <f t="shared" si="136"/>
        <v>0</v>
      </c>
      <c r="I1700" s="140">
        <v>6.3838709677419345</v>
      </c>
      <c r="J1700" s="141">
        <f t="shared" si="132"/>
        <v>1</v>
      </c>
      <c r="K1700" s="81">
        <f t="shared" si="133"/>
        <v>13.616129032258065</v>
      </c>
      <c r="L1700" s="142">
        <v>6.3</v>
      </c>
      <c r="M1700" s="140"/>
      <c r="N1700" s="141">
        <f t="shared" si="134"/>
        <v>1</v>
      </c>
      <c r="O1700" s="141"/>
      <c r="P1700" s="141"/>
      <c r="Q1700" s="81">
        <f t="shared" si="135"/>
        <v>13.7</v>
      </c>
    </row>
    <row r="1701" spans="5:17" s="16" customFormat="1" ht="13" hidden="1" x14ac:dyDescent="0.3">
      <c r="E1701" s="138">
        <v>37331</v>
      </c>
      <c r="F1701" s="16">
        <v>75</v>
      </c>
      <c r="G1701" s="16">
        <v>2002</v>
      </c>
      <c r="H1701" s="139">
        <f t="shared" si="136"/>
        <v>0</v>
      </c>
      <c r="I1701" s="140">
        <v>6.5</v>
      </c>
      <c r="J1701" s="141">
        <f t="shared" si="132"/>
        <v>1</v>
      </c>
      <c r="K1701" s="81">
        <f t="shared" si="133"/>
        <v>13.5</v>
      </c>
      <c r="L1701" s="142">
        <v>6.9</v>
      </c>
      <c r="M1701" s="140"/>
      <c r="N1701" s="141">
        <f t="shared" si="134"/>
        <v>1</v>
      </c>
      <c r="O1701" s="141"/>
      <c r="P1701" s="141"/>
      <c r="Q1701" s="81">
        <f t="shared" si="135"/>
        <v>13.1</v>
      </c>
    </row>
    <row r="1702" spans="5:17" s="16" customFormat="1" ht="13" hidden="1" x14ac:dyDescent="0.3">
      <c r="E1702" s="138">
        <v>37332</v>
      </c>
      <c r="F1702" s="16">
        <v>76</v>
      </c>
      <c r="G1702" s="16">
        <v>2002</v>
      </c>
      <c r="H1702" s="139">
        <f t="shared" si="136"/>
        <v>0</v>
      </c>
      <c r="I1702" s="140">
        <v>6.5966666666666667</v>
      </c>
      <c r="J1702" s="141">
        <f t="shared" ref="J1702:J1765" si="137">IF(I1702&lt;=$E$117,1,0)</f>
        <v>1</v>
      </c>
      <c r="K1702" s="81">
        <f t="shared" ref="K1702:K1765" si="138">J1702*($E$116-I1702)</f>
        <v>13.403333333333332</v>
      </c>
      <c r="L1702" s="142">
        <v>9</v>
      </c>
      <c r="M1702" s="140"/>
      <c r="N1702" s="141">
        <f t="shared" ref="N1702:N1765" si="139">IF(L1702&lt;=$E$117,1,0)</f>
        <v>1</v>
      </c>
      <c r="O1702" s="141"/>
      <c r="P1702" s="141"/>
      <c r="Q1702" s="81">
        <f t="shared" ref="Q1702:Q1765" si="140">N1702*($E$116-L1702)</f>
        <v>11</v>
      </c>
    </row>
    <row r="1703" spans="5:17" s="16" customFormat="1" ht="13" hidden="1" x14ac:dyDescent="0.3">
      <c r="E1703" s="138">
        <v>37333</v>
      </c>
      <c r="F1703" s="16">
        <v>77</v>
      </c>
      <c r="G1703" s="16">
        <v>2002</v>
      </c>
      <c r="H1703" s="139">
        <f t="shared" si="136"/>
        <v>0</v>
      </c>
      <c r="I1703" s="140">
        <v>6.6933333333333334</v>
      </c>
      <c r="J1703" s="141">
        <f t="shared" si="137"/>
        <v>1</v>
      </c>
      <c r="K1703" s="81">
        <f t="shared" si="138"/>
        <v>13.306666666666667</v>
      </c>
      <c r="L1703" s="142">
        <v>11.7</v>
      </c>
      <c r="M1703" s="140"/>
      <c r="N1703" s="141">
        <f t="shared" si="139"/>
        <v>1</v>
      </c>
      <c r="O1703" s="141"/>
      <c r="P1703" s="141"/>
      <c r="Q1703" s="81">
        <f t="shared" si="140"/>
        <v>8.3000000000000007</v>
      </c>
    </row>
    <row r="1704" spans="5:17" s="16" customFormat="1" ht="13" hidden="1" x14ac:dyDescent="0.3">
      <c r="E1704" s="138">
        <v>37334</v>
      </c>
      <c r="F1704" s="16">
        <v>78</v>
      </c>
      <c r="G1704" s="16">
        <v>2002</v>
      </c>
      <c r="H1704" s="139">
        <f t="shared" si="136"/>
        <v>0</v>
      </c>
      <c r="I1704" s="140">
        <v>6.79</v>
      </c>
      <c r="J1704" s="141">
        <f t="shared" si="137"/>
        <v>1</v>
      </c>
      <c r="K1704" s="81">
        <f t="shared" si="138"/>
        <v>13.21</v>
      </c>
      <c r="L1704" s="142">
        <v>12.2</v>
      </c>
      <c r="M1704" s="140"/>
      <c r="N1704" s="141">
        <f t="shared" si="139"/>
        <v>1</v>
      </c>
      <c r="O1704" s="141"/>
      <c r="P1704" s="141"/>
      <c r="Q1704" s="81">
        <f t="shared" si="140"/>
        <v>7.8000000000000007</v>
      </c>
    </row>
    <row r="1705" spans="5:17" s="16" customFormat="1" ht="13" hidden="1" x14ac:dyDescent="0.3">
      <c r="E1705" s="138">
        <v>37335</v>
      </c>
      <c r="F1705" s="16">
        <v>79</v>
      </c>
      <c r="G1705" s="16">
        <v>2002</v>
      </c>
      <c r="H1705" s="139">
        <f t="shared" si="136"/>
        <v>0</v>
      </c>
      <c r="I1705" s="140">
        <v>6.8866666666666667</v>
      </c>
      <c r="J1705" s="141">
        <f t="shared" si="137"/>
        <v>1</v>
      </c>
      <c r="K1705" s="81">
        <f t="shared" si="138"/>
        <v>13.113333333333333</v>
      </c>
      <c r="L1705" s="142">
        <v>13.6</v>
      </c>
      <c r="M1705" s="140"/>
      <c r="N1705" s="141">
        <f t="shared" si="139"/>
        <v>1</v>
      </c>
      <c r="O1705" s="141"/>
      <c r="P1705" s="141"/>
      <c r="Q1705" s="81">
        <f t="shared" si="140"/>
        <v>6.4</v>
      </c>
    </row>
    <row r="1706" spans="5:17" s="16" customFormat="1" ht="13" hidden="1" x14ac:dyDescent="0.3">
      <c r="E1706" s="138">
        <v>37336</v>
      </c>
      <c r="F1706" s="16">
        <v>80</v>
      </c>
      <c r="G1706" s="16">
        <v>2002</v>
      </c>
      <c r="H1706" s="139">
        <f t="shared" si="136"/>
        <v>0</v>
      </c>
      <c r="I1706" s="140">
        <v>6.9833333333333334</v>
      </c>
      <c r="J1706" s="141">
        <f t="shared" si="137"/>
        <v>1</v>
      </c>
      <c r="K1706" s="81">
        <f t="shared" si="138"/>
        <v>13.016666666666666</v>
      </c>
      <c r="L1706" s="142">
        <v>13.9</v>
      </c>
      <c r="M1706" s="140"/>
      <c r="N1706" s="141">
        <f t="shared" si="139"/>
        <v>1</v>
      </c>
      <c r="O1706" s="141"/>
      <c r="P1706" s="141"/>
      <c r="Q1706" s="81">
        <f t="shared" si="140"/>
        <v>6.1</v>
      </c>
    </row>
    <row r="1707" spans="5:17" s="16" customFormat="1" ht="13" hidden="1" x14ac:dyDescent="0.3">
      <c r="E1707" s="138">
        <v>37337</v>
      </c>
      <c r="F1707" s="16">
        <v>81</v>
      </c>
      <c r="G1707" s="16">
        <v>2002</v>
      </c>
      <c r="H1707" s="139">
        <f t="shared" si="136"/>
        <v>0</v>
      </c>
      <c r="I1707" s="140">
        <v>7.08</v>
      </c>
      <c r="J1707" s="141">
        <f t="shared" si="137"/>
        <v>1</v>
      </c>
      <c r="K1707" s="81">
        <f t="shared" si="138"/>
        <v>12.92</v>
      </c>
      <c r="L1707" s="142">
        <v>11.7</v>
      </c>
      <c r="M1707" s="140"/>
      <c r="N1707" s="141">
        <f t="shared" si="139"/>
        <v>1</v>
      </c>
      <c r="O1707" s="141"/>
      <c r="P1707" s="141"/>
      <c r="Q1707" s="81">
        <f t="shared" si="140"/>
        <v>8.3000000000000007</v>
      </c>
    </row>
    <row r="1708" spans="5:17" s="16" customFormat="1" ht="13" hidden="1" x14ac:dyDescent="0.3">
      <c r="E1708" s="138">
        <v>37338</v>
      </c>
      <c r="F1708" s="16">
        <v>82</v>
      </c>
      <c r="G1708" s="16">
        <v>2002</v>
      </c>
      <c r="H1708" s="139">
        <f t="shared" si="136"/>
        <v>0</v>
      </c>
      <c r="I1708" s="140">
        <v>7.1766666666666667</v>
      </c>
      <c r="J1708" s="141">
        <f t="shared" si="137"/>
        <v>1</v>
      </c>
      <c r="K1708" s="81">
        <f t="shared" si="138"/>
        <v>12.823333333333334</v>
      </c>
      <c r="L1708" s="142">
        <v>7.5</v>
      </c>
      <c r="M1708" s="140"/>
      <c r="N1708" s="141">
        <f t="shared" si="139"/>
        <v>1</v>
      </c>
      <c r="O1708" s="141"/>
      <c r="P1708" s="141"/>
      <c r="Q1708" s="81">
        <f t="shared" si="140"/>
        <v>12.5</v>
      </c>
    </row>
    <row r="1709" spans="5:17" s="16" customFormat="1" ht="13" hidden="1" x14ac:dyDescent="0.3">
      <c r="E1709" s="138">
        <v>37339</v>
      </c>
      <c r="F1709" s="16">
        <v>83</v>
      </c>
      <c r="G1709" s="16">
        <v>2002</v>
      </c>
      <c r="H1709" s="139">
        <f t="shared" si="136"/>
        <v>0</v>
      </c>
      <c r="I1709" s="140">
        <v>7.2733333333333325</v>
      </c>
      <c r="J1709" s="141">
        <f t="shared" si="137"/>
        <v>1</v>
      </c>
      <c r="K1709" s="81">
        <f t="shared" si="138"/>
        <v>12.726666666666667</v>
      </c>
      <c r="L1709" s="142">
        <v>4.9000000000000004</v>
      </c>
      <c r="M1709" s="140"/>
      <c r="N1709" s="141">
        <f t="shared" si="139"/>
        <v>1</v>
      </c>
      <c r="O1709" s="141"/>
      <c r="P1709" s="141"/>
      <c r="Q1709" s="81">
        <f t="shared" si="140"/>
        <v>15.1</v>
      </c>
    </row>
    <row r="1710" spans="5:17" s="16" customFormat="1" ht="13" hidden="1" x14ac:dyDescent="0.3">
      <c r="E1710" s="138">
        <v>37340</v>
      </c>
      <c r="F1710" s="16">
        <v>84</v>
      </c>
      <c r="G1710" s="16">
        <v>2002</v>
      </c>
      <c r="H1710" s="139">
        <f t="shared" ref="H1710:H1773" si="141">IF(AND(E1710&gt;=$D$64,E1710&lt;=$D$65),1,0)</f>
        <v>0</v>
      </c>
      <c r="I1710" s="140">
        <v>7.37</v>
      </c>
      <c r="J1710" s="141">
        <f t="shared" si="137"/>
        <v>1</v>
      </c>
      <c r="K1710" s="81">
        <f t="shared" si="138"/>
        <v>12.629999999999999</v>
      </c>
      <c r="L1710" s="142">
        <v>3.8</v>
      </c>
      <c r="M1710" s="140"/>
      <c r="N1710" s="141">
        <f t="shared" si="139"/>
        <v>1</v>
      </c>
      <c r="O1710" s="141"/>
      <c r="P1710" s="141"/>
      <c r="Q1710" s="81">
        <f t="shared" si="140"/>
        <v>16.2</v>
      </c>
    </row>
    <row r="1711" spans="5:17" s="16" customFormat="1" ht="13" hidden="1" x14ac:dyDescent="0.3">
      <c r="E1711" s="138">
        <v>37341</v>
      </c>
      <c r="F1711" s="16">
        <v>85</v>
      </c>
      <c r="G1711" s="16">
        <v>2002</v>
      </c>
      <c r="H1711" s="139">
        <f t="shared" si="141"/>
        <v>0</v>
      </c>
      <c r="I1711" s="140">
        <v>7.4666666666666677</v>
      </c>
      <c r="J1711" s="141">
        <f t="shared" si="137"/>
        <v>1</v>
      </c>
      <c r="K1711" s="81">
        <f t="shared" si="138"/>
        <v>12.533333333333331</v>
      </c>
      <c r="L1711" s="142">
        <v>4.4000000000000004</v>
      </c>
      <c r="M1711" s="140"/>
      <c r="N1711" s="141">
        <f t="shared" si="139"/>
        <v>1</v>
      </c>
      <c r="O1711" s="141"/>
      <c r="P1711" s="141"/>
      <c r="Q1711" s="81">
        <f t="shared" si="140"/>
        <v>15.6</v>
      </c>
    </row>
    <row r="1712" spans="5:17" s="16" customFormat="1" ht="13" hidden="1" x14ac:dyDescent="0.3">
      <c r="E1712" s="138">
        <v>37342</v>
      </c>
      <c r="F1712" s="16">
        <v>86</v>
      </c>
      <c r="G1712" s="16">
        <v>2002</v>
      </c>
      <c r="H1712" s="139">
        <f t="shared" si="141"/>
        <v>0</v>
      </c>
      <c r="I1712" s="140">
        <v>7.5633333333333335</v>
      </c>
      <c r="J1712" s="141">
        <f t="shared" si="137"/>
        <v>1</v>
      </c>
      <c r="K1712" s="81">
        <f t="shared" si="138"/>
        <v>12.436666666666667</v>
      </c>
      <c r="L1712" s="142">
        <v>5.6</v>
      </c>
      <c r="M1712" s="140"/>
      <c r="N1712" s="141">
        <f t="shared" si="139"/>
        <v>1</v>
      </c>
      <c r="O1712" s="141"/>
      <c r="P1712" s="141"/>
      <c r="Q1712" s="81">
        <f t="shared" si="140"/>
        <v>14.4</v>
      </c>
    </row>
    <row r="1713" spans="5:17" s="16" customFormat="1" ht="13" hidden="1" x14ac:dyDescent="0.3">
      <c r="E1713" s="138">
        <v>37343</v>
      </c>
      <c r="F1713" s="16">
        <v>87</v>
      </c>
      <c r="G1713" s="16">
        <v>2002</v>
      </c>
      <c r="H1713" s="139">
        <f t="shared" si="141"/>
        <v>0</v>
      </c>
      <c r="I1713" s="140">
        <v>7.66</v>
      </c>
      <c r="J1713" s="141">
        <f t="shared" si="137"/>
        <v>1</v>
      </c>
      <c r="K1713" s="81">
        <f t="shared" si="138"/>
        <v>12.34</v>
      </c>
      <c r="L1713" s="142">
        <v>5.2</v>
      </c>
      <c r="M1713" s="140"/>
      <c r="N1713" s="141">
        <f t="shared" si="139"/>
        <v>1</v>
      </c>
      <c r="O1713" s="141"/>
      <c r="P1713" s="141"/>
      <c r="Q1713" s="81">
        <f t="shared" si="140"/>
        <v>14.8</v>
      </c>
    </row>
    <row r="1714" spans="5:17" s="16" customFormat="1" ht="13" hidden="1" x14ac:dyDescent="0.3">
      <c r="E1714" s="138">
        <v>37344</v>
      </c>
      <c r="F1714" s="16">
        <v>88</v>
      </c>
      <c r="G1714" s="16">
        <v>2002</v>
      </c>
      <c r="H1714" s="139">
        <f t="shared" si="141"/>
        <v>0</v>
      </c>
      <c r="I1714" s="140">
        <v>7.7566666666666668</v>
      </c>
      <c r="J1714" s="141">
        <f t="shared" si="137"/>
        <v>1</v>
      </c>
      <c r="K1714" s="81">
        <f t="shared" si="138"/>
        <v>12.243333333333332</v>
      </c>
      <c r="L1714" s="142">
        <v>6.8</v>
      </c>
      <c r="M1714" s="140"/>
      <c r="N1714" s="141">
        <f t="shared" si="139"/>
        <v>1</v>
      </c>
      <c r="O1714" s="141"/>
      <c r="P1714" s="141"/>
      <c r="Q1714" s="81">
        <f t="shared" si="140"/>
        <v>13.2</v>
      </c>
    </row>
    <row r="1715" spans="5:17" s="16" customFormat="1" ht="13" hidden="1" x14ac:dyDescent="0.3">
      <c r="E1715" s="138">
        <v>37345</v>
      </c>
      <c r="F1715" s="16">
        <v>89</v>
      </c>
      <c r="G1715" s="16">
        <v>2002</v>
      </c>
      <c r="H1715" s="139">
        <f t="shared" si="141"/>
        <v>0</v>
      </c>
      <c r="I1715" s="140">
        <v>7.8533333333333344</v>
      </c>
      <c r="J1715" s="141">
        <f t="shared" si="137"/>
        <v>1</v>
      </c>
      <c r="K1715" s="81">
        <f t="shared" si="138"/>
        <v>12.146666666666665</v>
      </c>
      <c r="L1715" s="142">
        <v>6.7</v>
      </c>
      <c r="M1715" s="140"/>
      <c r="N1715" s="141">
        <f t="shared" si="139"/>
        <v>1</v>
      </c>
      <c r="O1715" s="141"/>
      <c r="P1715" s="141"/>
      <c r="Q1715" s="81">
        <f t="shared" si="140"/>
        <v>13.3</v>
      </c>
    </row>
    <row r="1716" spans="5:17" s="16" customFormat="1" ht="13" hidden="1" x14ac:dyDescent="0.3">
      <c r="E1716" s="138">
        <v>37346</v>
      </c>
      <c r="F1716" s="16">
        <v>90</v>
      </c>
      <c r="G1716" s="16">
        <v>2002</v>
      </c>
      <c r="H1716" s="139">
        <f t="shared" si="141"/>
        <v>0</v>
      </c>
      <c r="I1716" s="140">
        <v>7.95</v>
      </c>
      <c r="J1716" s="141">
        <f t="shared" si="137"/>
        <v>1</v>
      </c>
      <c r="K1716" s="81">
        <f t="shared" si="138"/>
        <v>12.05</v>
      </c>
      <c r="L1716" s="142">
        <v>7.2</v>
      </c>
      <c r="M1716" s="140"/>
      <c r="N1716" s="141">
        <f t="shared" si="139"/>
        <v>1</v>
      </c>
      <c r="O1716" s="141"/>
      <c r="P1716" s="141"/>
      <c r="Q1716" s="81">
        <f t="shared" si="140"/>
        <v>12.8</v>
      </c>
    </row>
    <row r="1717" spans="5:17" s="16" customFormat="1" ht="13" hidden="1" x14ac:dyDescent="0.3">
      <c r="E1717" s="138">
        <v>37347</v>
      </c>
      <c r="F1717" s="16">
        <v>91</v>
      </c>
      <c r="G1717" s="16">
        <v>2002</v>
      </c>
      <c r="H1717" s="139">
        <f t="shared" si="141"/>
        <v>0</v>
      </c>
      <c r="I1717" s="140">
        <v>8.0466666666666669</v>
      </c>
      <c r="J1717" s="141">
        <f t="shared" si="137"/>
        <v>1</v>
      </c>
      <c r="K1717" s="81">
        <f t="shared" si="138"/>
        <v>11.953333333333333</v>
      </c>
      <c r="L1717" s="142">
        <v>8.8000000000000007</v>
      </c>
      <c r="M1717" s="140"/>
      <c r="N1717" s="141">
        <f t="shared" si="139"/>
        <v>1</v>
      </c>
      <c r="O1717" s="141"/>
      <c r="P1717" s="141"/>
      <c r="Q1717" s="81">
        <f t="shared" si="140"/>
        <v>11.2</v>
      </c>
    </row>
    <row r="1718" spans="5:17" s="16" customFormat="1" ht="13" hidden="1" x14ac:dyDescent="0.3">
      <c r="E1718" s="138">
        <v>37348</v>
      </c>
      <c r="F1718" s="16">
        <v>92</v>
      </c>
      <c r="G1718" s="16">
        <v>2002</v>
      </c>
      <c r="H1718" s="139">
        <f t="shared" si="141"/>
        <v>0</v>
      </c>
      <c r="I1718" s="140">
        <v>8.1433333333333344</v>
      </c>
      <c r="J1718" s="141">
        <f t="shared" si="137"/>
        <v>1</v>
      </c>
      <c r="K1718" s="81">
        <f t="shared" si="138"/>
        <v>11.856666666666666</v>
      </c>
      <c r="L1718" s="142">
        <v>10.7</v>
      </c>
      <c r="M1718" s="140"/>
      <c r="N1718" s="141">
        <f t="shared" si="139"/>
        <v>1</v>
      </c>
      <c r="O1718" s="141"/>
      <c r="P1718" s="141"/>
      <c r="Q1718" s="81">
        <f t="shared" si="140"/>
        <v>9.3000000000000007</v>
      </c>
    </row>
    <row r="1719" spans="5:17" s="16" customFormat="1" ht="13" hidden="1" x14ac:dyDescent="0.3">
      <c r="E1719" s="138">
        <v>37349</v>
      </c>
      <c r="F1719" s="16">
        <v>93</v>
      </c>
      <c r="G1719" s="16">
        <v>2002</v>
      </c>
      <c r="H1719" s="139">
        <f t="shared" si="141"/>
        <v>0</v>
      </c>
      <c r="I1719" s="140">
        <v>8.24</v>
      </c>
      <c r="J1719" s="141">
        <f t="shared" si="137"/>
        <v>1</v>
      </c>
      <c r="K1719" s="81">
        <f t="shared" si="138"/>
        <v>11.76</v>
      </c>
      <c r="L1719" s="142">
        <v>11.7</v>
      </c>
      <c r="M1719" s="140"/>
      <c r="N1719" s="141">
        <f t="shared" si="139"/>
        <v>1</v>
      </c>
      <c r="O1719" s="141"/>
      <c r="P1719" s="141"/>
      <c r="Q1719" s="81">
        <f t="shared" si="140"/>
        <v>8.3000000000000007</v>
      </c>
    </row>
    <row r="1720" spans="5:17" s="16" customFormat="1" ht="13" hidden="1" x14ac:dyDescent="0.3">
      <c r="E1720" s="138">
        <v>37350</v>
      </c>
      <c r="F1720" s="16">
        <v>94</v>
      </c>
      <c r="G1720" s="16">
        <v>2002</v>
      </c>
      <c r="H1720" s="139">
        <f t="shared" si="141"/>
        <v>0</v>
      </c>
      <c r="I1720" s="140">
        <v>8.336666666666666</v>
      </c>
      <c r="J1720" s="141">
        <f t="shared" si="137"/>
        <v>1</v>
      </c>
      <c r="K1720" s="81">
        <f t="shared" si="138"/>
        <v>11.663333333333334</v>
      </c>
      <c r="L1720" s="142">
        <v>11.5</v>
      </c>
      <c r="M1720" s="140"/>
      <c r="N1720" s="141">
        <f t="shared" si="139"/>
        <v>1</v>
      </c>
      <c r="O1720" s="141"/>
      <c r="P1720" s="141"/>
      <c r="Q1720" s="81">
        <f t="shared" si="140"/>
        <v>8.5</v>
      </c>
    </row>
    <row r="1721" spans="5:17" s="16" customFormat="1" ht="13" hidden="1" x14ac:dyDescent="0.3">
      <c r="E1721" s="138">
        <v>37351</v>
      </c>
      <c r="F1721" s="16">
        <v>95</v>
      </c>
      <c r="G1721" s="16">
        <v>2002</v>
      </c>
      <c r="H1721" s="139">
        <f t="shared" si="141"/>
        <v>0</v>
      </c>
      <c r="I1721" s="140">
        <v>8.4333333333333336</v>
      </c>
      <c r="J1721" s="141">
        <f t="shared" si="137"/>
        <v>1</v>
      </c>
      <c r="K1721" s="81">
        <f t="shared" si="138"/>
        <v>11.566666666666666</v>
      </c>
      <c r="L1721" s="142">
        <v>11.4</v>
      </c>
      <c r="M1721" s="140"/>
      <c r="N1721" s="141">
        <f t="shared" si="139"/>
        <v>1</v>
      </c>
      <c r="O1721" s="141"/>
      <c r="P1721" s="141"/>
      <c r="Q1721" s="81">
        <f t="shared" si="140"/>
        <v>8.6</v>
      </c>
    </row>
    <row r="1722" spans="5:17" s="16" customFormat="1" ht="13" hidden="1" x14ac:dyDescent="0.3">
      <c r="E1722" s="138">
        <v>37352</v>
      </c>
      <c r="F1722" s="16">
        <v>96</v>
      </c>
      <c r="G1722" s="16">
        <v>2002</v>
      </c>
      <c r="H1722" s="139">
        <f t="shared" si="141"/>
        <v>0</v>
      </c>
      <c r="I1722" s="140">
        <v>8.5299999999999994</v>
      </c>
      <c r="J1722" s="141">
        <f t="shared" si="137"/>
        <v>1</v>
      </c>
      <c r="K1722" s="81">
        <f t="shared" si="138"/>
        <v>11.47</v>
      </c>
      <c r="L1722" s="142">
        <v>8.9</v>
      </c>
      <c r="M1722" s="140"/>
      <c r="N1722" s="141">
        <f t="shared" si="139"/>
        <v>1</v>
      </c>
      <c r="O1722" s="141"/>
      <c r="P1722" s="141"/>
      <c r="Q1722" s="81">
        <f t="shared" si="140"/>
        <v>11.1</v>
      </c>
    </row>
    <row r="1723" spans="5:17" s="16" customFormat="1" ht="13" hidden="1" x14ac:dyDescent="0.3">
      <c r="E1723" s="138">
        <v>37353</v>
      </c>
      <c r="F1723" s="16">
        <v>97</v>
      </c>
      <c r="G1723" s="16">
        <v>2002</v>
      </c>
      <c r="H1723" s="139">
        <f t="shared" si="141"/>
        <v>0</v>
      </c>
      <c r="I1723" s="140">
        <v>8.6266666666666687</v>
      </c>
      <c r="J1723" s="141">
        <f t="shared" si="137"/>
        <v>1</v>
      </c>
      <c r="K1723" s="81">
        <f t="shared" si="138"/>
        <v>11.373333333333331</v>
      </c>
      <c r="L1723" s="142">
        <v>6.5</v>
      </c>
      <c r="M1723" s="140"/>
      <c r="N1723" s="141">
        <f t="shared" si="139"/>
        <v>1</v>
      </c>
      <c r="O1723" s="141"/>
      <c r="P1723" s="141"/>
      <c r="Q1723" s="81">
        <f t="shared" si="140"/>
        <v>13.5</v>
      </c>
    </row>
    <row r="1724" spans="5:17" s="16" customFormat="1" ht="13" hidden="1" x14ac:dyDescent="0.3">
      <c r="E1724" s="138">
        <v>37354</v>
      </c>
      <c r="F1724" s="16">
        <v>98</v>
      </c>
      <c r="G1724" s="16">
        <v>2002</v>
      </c>
      <c r="H1724" s="139">
        <f t="shared" si="141"/>
        <v>0</v>
      </c>
      <c r="I1724" s="140">
        <v>8.7233333333333327</v>
      </c>
      <c r="J1724" s="141">
        <f t="shared" si="137"/>
        <v>1</v>
      </c>
      <c r="K1724" s="81">
        <f t="shared" si="138"/>
        <v>11.276666666666667</v>
      </c>
      <c r="L1724" s="142">
        <v>8</v>
      </c>
      <c r="M1724" s="140"/>
      <c r="N1724" s="141">
        <f t="shared" si="139"/>
        <v>1</v>
      </c>
      <c r="O1724" s="141"/>
      <c r="P1724" s="141"/>
      <c r="Q1724" s="81">
        <f t="shared" si="140"/>
        <v>12</v>
      </c>
    </row>
    <row r="1725" spans="5:17" s="16" customFormat="1" ht="13" hidden="1" x14ac:dyDescent="0.3">
      <c r="E1725" s="138">
        <v>37355</v>
      </c>
      <c r="F1725" s="16">
        <v>99</v>
      </c>
      <c r="G1725" s="16">
        <v>2002</v>
      </c>
      <c r="H1725" s="139">
        <f t="shared" si="141"/>
        <v>0</v>
      </c>
      <c r="I1725" s="140">
        <v>8.82</v>
      </c>
      <c r="J1725" s="141">
        <f t="shared" si="137"/>
        <v>1</v>
      </c>
      <c r="K1725" s="81">
        <f t="shared" si="138"/>
        <v>11.18</v>
      </c>
      <c r="L1725" s="142">
        <v>9.5</v>
      </c>
      <c r="M1725" s="140"/>
      <c r="N1725" s="141">
        <f t="shared" si="139"/>
        <v>1</v>
      </c>
      <c r="O1725" s="141"/>
      <c r="P1725" s="141"/>
      <c r="Q1725" s="81">
        <f t="shared" si="140"/>
        <v>10.5</v>
      </c>
    </row>
    <row r="1726" spans="5:17" s="16" customFormat="1" ht="13" hidden="1" x14ac:dyDescent="0.3">
      <c r="E1726" s="138">
        <v>37356</v>
      </c>
      <c r="F1726" s="16">
        <v>100</v>
      </c>
      <c r="G1726" s="16">
        <v>2002</v>
      </c>
      <c r="H1726" s="139">
        <f t="shared" si="141"/>
        <v>0</v>
      </c>
      <c r="I1726" s="140">
        <v>8.9166666666666679</v>
      </c>
      <c r="J1726" s="141">
        <f t="shared" si="137"/>
        <v>1</v>
      </c>
      <c r="K1726" s="81">
        <f t="shared" si="138"/>
        <v>11.083333333333332</v>
      </c>
      <c r="L1726" s="142">
        <v>7</v>
      </c>
      <c r="M1726" s="140"/>
      <c r="N1726" s="141">
        <f t="shared" si="139"/>
        <v>1</v>
      </c>
      <c r="O1726" s="141"/>
      <c r="P1726" s="141"/>
      <c r="Q1726" s="81">
        <f t="shared" si="140"/>
        <v>13</v>
      </c>
    </row>
    <row r="1727" spans="5:17" s="16" customFormat="1" ht="13" hidden="1" x14ac:dyDescent="0.3">
      <c r="E1727" s="138">
        <v>37357</v>
      </c>
      <c r="F1727" s="16">
        <v>101</v>
      </c>
      <c r="G1727" s="16">
        <v>2002</v>
      </c>
      <c r="H1727" s="139">
        <f t="shared" si="141"/>
        <v>0</v>
      </c>
      <c r="I1727" s="140">
        <v>9.0133333333333354</v>
      </c>
      <c r="J1727" s="141">
        <f t="shared" si="137"/>
        <v>1</v>
      </c>
      <c r="K1727" s="81">
        <f t="shared" si="138"/>
        <v>10.986666666666665</v>
      </c>
      <c r="L1727" s="142">
        <v>10.1</v>
      </c>
      <c r="M1727" s="140"/>
      <c r="N1727" s="141">
        <f t="shared" si="139"/>
        <v>1</v>
      </c>
      <c r="O1727" s="141"/>
      <c r="P1727" s="141"/>
      <c r="Q1727" s="81">
        <f t="shared" si="140"/>
        <v>9.9</v>
      </c>
    </row>
    <row r="1728" spans="5:17" s="16" customFormat="1" ht="13" hidden="1" x14ac:dyDescent="0.3">
      <c r="E1728" s="138">
        <v>37358</v>
      </c>
      <c r="F1728" s="16">
        <v>102</v>
      </c>
      <c r="G1728" s="16">
        <v>2002</v>
      </c>
      <c r="H1728" s="139">
        <f t="shared" si="141"/>
        <v>0</v>
      </c>
      <c r="I1728" s="140">
        <v>9.11</v>
      </c>
      <c r="J1728" s="141">
        <f t="shared" si="137"/>
        <v>1</v>
      </c>
      <c r="K1728" s="81">
        <f t="shared" si="138"/>
        <v>10.89</v>
      </c>
      <c r="L1728" s="142">
        <v>11.4</v>
      </c>
      <c r="M1728" s="140"/>
      <c r="N1728" s="141">
        <f t="shared" si="139"/>
        <v>1</v>
      </c>
      <c r="O1728" s="141"/>
      <c r="P1728" s="141"/>
      <c r="Q1728" s="81">
        <f t="shared" si="140"/>
        <v>8.6</v>
      </c>
    </row>
    <row r="1729" spans="5:17" s="16" customFormat="1" ht="13" hidden="1" x14ac:dyDescent="0.3">
      <c r="E1729" s="138">
        <v>37359</v>
      </c>
      <c r="F1729" s="16">
        <v>103</v>
      </c>
      <c r="G1729" s="16">
        <v>2002</v>
      </c>
      <c r="H1729" s="139">
        <f t="shared" si="141"/>
        <v>0</v>
      </c>
      <c r="I1729" s="140">
        <v>9.206666666666667</v>
      </c>
      <c r="J1729" s="141">
        <f t="shared" si="137"/>
        <v>1</v>
      </c>
      <c r="K1729" s="81">
        <f t="shared" si="138"/>
        <v>10.793333333333333</v>
      </c>
      <c r="L1729" s="142">
        <v>9.1999999999999993</v>
      </c>
      <c r="M1729" s="140"/>
      <c r="N1729" s="141">
        <f t="shared" si="139"/>
        <v>1</v>
      </c>
      <c r="O1729" s="141"/>
      <c r="P1729" s="141"/>
      <c r="Q1729" s="81">
        <f t="shared" si="140"/>
        <v>10.8</v>
      </c>
    </row>
    <row r="1730" spans="5:17" s="16" customFormat="1" ht="13" hidden="1" x14ac:dyDescent="0.3">
      <c r="E1730" s="138">
        <v>37360</v>
      </c>
      <c r="F1730" s="16">
        <v>104</v>
      </c>
      <c r="G1730" s="16">
        <v>2002</v>
      </c>
      <c r="H1730" s="139">
        <f t="shared" si="141"/>
        <v>0</v>
      </c>
      <c r="I1730" s="140">
        <v>9.3033333333333346</v>
      </c>
      <c r="J1730" s="141">
        <f t="shared" si="137"/>
        <v>1</v>
      </c>
      <c r="K1730" s="81">
        <f t="shared" si="138"/>
        <v>10.696666666666665</v>
      </c>
      <c r="L1730" s="142">
        <v>6.3</v>
      </c>
      <c r="M1730" s="140"/>
      <c r="N1730" s="141">
        <f t="shared" si="139"/>
        <v>1</v>
      </c>
      <c r="O1730" s="141"/>
      <c r="P1730" s="141"/>
      <c r="Q1730" s="81">
        <f t="shared" si="140"/>
        <v>13.7</v>
      </c>
    </row>
    <row r="1731" spans="5:17" s="16" customFormat="1" ht="13" hidden="1" x14ac:dyDescent="0.3">
      <c r="E1731" s="138">
        <v>37361</v>
      </c>
      <c r="F1731" s="16">
        <v>105</v>
      </c>
      <c r="G1731" s="16">
        <v>2002</v>
      </c>
      <c r="H1731" s="139">
        <f t="shared" si="141"/>
        <v>0</v>
      </c>
      <c r="I1731" s="140">
        <v>9.4</v>
      </c>
      <c r="J1731" s="141">
        <f t="shared" si="137"/>
        <v>1</v>
      </c>
      <c r="K1731" s="81">
        <f t="shared" si="138"/>
        <v>10.6</v>
      </c>
      <c r="L1731" s="142">
        <v>5.2</v>
      </c>
      <c r="M1731" s="140"/>
      <c r="N1731" s="141">
        <f t="shared" si="139"/>
        <v>1</v>
      </c>
      <c r="O1731" s="141"/>
      <c r="P1731" s="141"/>
      <c r="Q1731" s="81">
        <f t="shared" si="140"/>
        <v>14.8</v>
      </c>
    </row>
    <row r="1732" spans="5:17" s="16" customFormat="1" ht="13" hidden="1" x14ac:dyDescent="0.3">
      <c r="E1732" s="138">
        <v>37362</v>
      </c>
      <c r="F1732" s="16">
        <v>106</v>
      </c>
      <c r="G1732" s="16">
        <v>2002</v>
      </c>
      <c r="H1732" s="139">
        <f t="shared" si="141"/>
        <v>0</v>
      </c>
      <c r="I1732" s="140">
        <v>9.561290322580648</v>
      </c>
      <c r="J1732" s="141">
        <f t="shared" si="137"/>
        <v>1</v>
      </c>
      <c r="K1732" s="81">
        <f t="shared" si="138"/>
        <v>10.438709677419352</v>
      </c>
      <c r="L1732" s="142">
        <v>6.1</v>
      </c>
      <c r="M1732" s="140"/>
      <c r="N1732" s="141">
        <f t="shared" si="139"/>
        <v>1</v>
      </c>
      <c r="O1732" s="141"/>
      <c r="P1732" s="141"/>
      <c r="Q1732" s="81">
        <f t="shared" si="140"/>
        <v>13.9</v>
      </c>
    </row>
    <row r="1733" spans="5:17" s="16" customFormat="1" ht="13" hidden="1" x14ac:dyDescent="0.3">
      <c r="E1733" s="138">
        <v>37363</v>
      </c>
      <c r="F1733" s="16">
        <v>107</v>
      </c>
      <c r="G1733" s="16">
        <v>2002</v>
      </c>
      <c r="H1733" s="139">
        <f t="shared" si="141"/>
        <v>0</v>
      </c>
      <c r="I1733" s="140">
        <v>9.7225806451612922</v>
      </c>
      <c r="J1733" s="141">
        <f t="shared" si="137"/>
        <v>1</v>
      </c>
      <c r="K1733" s="81">
        <f t="shared" si="138"/>
        <v>10.277419354838708</v>
      </c>
      <c r="L1733" s="142">
        <v>8.6999999999999993</v>
      </c>
      <c r="M1733" s="140"/>
      <c r="N1733" s="141">
        <f t="shared" si="139"/>
        <v>1</v>
      </c>
      <c r="O1733" s="141"/>
      <c r="P1733" s="141"/>
      <c r="Q1733" s="81">
        <f t="shared" si="140"/>
        <v>11.3</v>
      </c>
    </row>
    <row r="1734" spans="5:17" s="16" customFormat="1" ht="13" hidden="1" x14ac:dyDescent="0.3">
      <c r="E1734" s="138">
        <v>37364</v>
      </c>
      <c r="F1734" s="16">
        <v>108</v>
      </c>
      <c r="G1734" s="16">
        <v>2002</v>
      </c>
      <c r="H1734" s="139">
        <f t="shared" si="141"/>
        <v>0</v>
      </c>
      <c r="I1734" s="140">
        <v>9.8838709677419363</v>
      </c>
      <c r="J1734" s="141">
        <f t="shared" si="137"/>
        <v>1</v>
      </c>
      <c r="K1734" s="81">
        <f t="shared" si="138"/>
        <v>10.116129032258064</v>
      </c>
      <c r="L1734" s="142">
        <v>9.8000000000000007</v>
      </c>
      <c r="M1734" s="140"/>
      <c r="N1734" s="141">
        <f t="shared" si="139"/>
        <v>1</v>
      </c>
      <c r="O1734" s="141"/>
      <c r="P1734" s="141"/>
      <c r="Q1734" s="81">
        <f t="shared" si="140"/>
        <v>10.199999999999999</v>
      </c>
    </row>
    <row r="1735" spans="5:17" s="16" customFormat="1" ht="13" hidden="1" x14ac:dyDescent="0.3">
      <c r="E1735" s="138">
        <v>37365</v>
      </c>
      <c r="F1735" s="16">
        <v>109</v>
      </c>
      <c r="G1735" s="16">
        <v>2002</v>
      </c>
      <c r="H1735" s="139">
        <f t="shared" si="141"/>
        <v>0</v>
      </c>
      <c r="I1735" s="140">
        <v>10.045161290322584</v>
      </c>
      <c r="J1735" s="141">
        <f t="shared" si="137"/>
        <v>1</v>
      </c>
      <c r="K1735" s="81">
        <f t="shared" si="138"/>
        <v>9.954838709677416</v>
      </c>
      <c r="L1735" s="142">
        <v>10.5</v>
      </c>
      <c r="M1735" s="140"/>
      <c r="N1735" s="141">
        <f t="shared" si="139"/>
        <v>1</v>
      </c>
      <c r="O1735" s="141"/>
      <c r="P1735" s="141"/>
      <c r="Q1735" s="81">
        <f t="shared" si="140"/>
        <v>9.5</v>
      </c>
    </row>
    <row r="1736" spans="5:17" s="16" customFormat="1" ht="13" hidden="1" x14ac:dyDescent="0.3">
      <c r="E1736" s="138">
        <v>37366</v>
      </c>
      <c r="F1736" s="16">
        <v>110</v>
      </c>
      <c r="G1736" s="16">
        <v>2002</v>
      </c>
      <c r="H1736" s="139">
        <f t="shared" si="141"/>
        <v>0</v>
      </c>
      <c r="I1736" s="140">
        <v>10.206451612903228</v>
      </c>
      <c r="J1736" s="141">
        <f t="shared" si="137"/>
        <v>1</v>
      </c>
      <c r="K1736" s="81">
        <f t="shared" si="138"/>
        <v>9.7935483870967719</v>
      </c>
      <c r="L1736" s="142">
        <v>8.6</v>
      </c>
      <c r="M1736" s="140"/>
      <c r="N1736" s="141">
        <f t="shared" si="139"/>
        <v>1</v>
      </c>
      <c r="O1736" s="141"/>
      <c r="P1736" s="141"/>
      <c r="Q1736" s="81">
        <f t="shared" si="140"/>
        <v>11.4</v>
      </c>
    </row>
    <row r="1737" spans="5:17" s="16" customFormat="1" ht="13" hidden="1" x14ac:dyDescent="0.3">
      <c r="E1737" s="138">
        <v>37367</v>
      </c>
      <c r="F1737" s="16">
        <v>111</v>
      </c>
      <c r="G1737" s="16">
        <v>2002</v>
      </c>
      <c r="H1737" s="139">
        <f t="shared" si="141"/>
        <v>0</v>
      </c>
      <c r="I1737" s="140">
        <v>10.367741935483872</v>
      </c>
      <c r="J1737" s="141">
        <f t="shared" si="137"/>
        <v>1</v>
      </c>
      <c r="K1737" s="81">
        <f t="shared" si="138"/>
        <v>9.6322580645161278</v>
      </c>
      <c r="L1737" s="142">
        <v>10.199999999999999</v>
      </c>
      <c r="M1737" s="140"/>
      <c r="N1737" s="141">
        <f t="shared" si="139"/>
        <v>1</v>
      </c>
      <c r="O1737" s="141"/>
      <c r="P1737" s="141"/>
      <c r="Q1737" s="81">
        <f t="shared" si="140"/>
        <v>9.8000000000000007</v>
      </c>
    </row>
    <row r="1738" spans="5:17" s="16" customFormat="1" ht="13" hidden="1" x14ac:dyDescent="0.3">
      <c r="E1738" s="138">
        <v>37368</v>
      </c>
      <c r="F1738" s="16">
        <v>112</v>
      </c>
      <c r="G1738" s="16">
        <v>2002</v>
      </c>
      <c r="H1738" s="139">
        <f t="shared" si="141"/>
        <v>0</v>
      </c>
      <c r="I1738" s="140">
        <v>10.529032258064516</v>
      </c>
      <c r="J1738" s="141">
        <f t="shared" si="137"/>
        <v>1</v>
      </c>
      <c r="K1738" s="81">
        <f t="shared" si="138"/>
        <v>9.4709677419354836</v>
      </c>
      <c r="L1738" s="142">
        <v>11</v>
      </c>
      <c r="M1738" s="140"/>
      <c r="N1738" s="141">
        <f t="shared" si="139"/>
        <v>1</v>
      </c>
      <c r="O1738" s="141"/>
      <c r="P1738" s="141"/>
      <c r="Q1738" s="81">
        <f t="shared" si="140"/>
        <v>9</v>
      </c>
    </row>
    <row r="1739" spans="5:17" s="16" customFormat="1" ht="13" hidden="1" x14ac:dyDescent="0.3">
      <c r="E1739" s="138">
        <v>37369</v>
      </c>
      <c r="F1739" s="16">
        <v>113</v>
      </c>
      <c r="G1739" s="16">
        <v>2002</v>
      </c>
      <c r="H1739" s="139">
        <f t="shared" si="141"/>
        <v>0</v>
      </c>
      <c r="I1739" s="140">
        <v>10.690322580645164</v>
      </c>
      <c r="J1739" s="141">
        <f t="shared" si="137"/>
        <v>1</v>
      </c>
      <c r="K1739" s="81">
        <f t="shared" si="138"/>
        <v>9.3096774193548359</v>
      </c>
      <c r="L1739" s="142">
        <v>13.8</v>
      </c>
      <c r="M1739" s="140"/>
      <c r="N1739" s="141">
        <f t="shared" si="139"/>
        <v>1</v>
      </c>
      <c r="O1739" s="141"/>
      <c r="P1739" s="141"/>
      <c r="Q1739" s="81">
        <f t="shared" si="140"/>
        <v>6.1999999999999993</v>
      </c>
    </row>
    <row r="1740" spans="5:17" s="16" customFormat="1" ht="13" hidden="1" x14ac:dyDescent="0.3">
      <c r="E1740" s="138">
        <v>37370</v>
      </c>
      <c r="F1740" s="16">
        <v>114</v>
      </c>
      <c r="G1740" s="16">
        <v>2002</v>
      </c>
      <c r="H1740" s="139">
        <f t="shared" si="141"/>
        <v>0</v>
      </c>
      <c r="I1740" s="140">
        <v>10.851612903225808</v>
      </c>
      <c r="J1740" s="141">
        <f t="shared" si="137"/>
        <v>1</v>
      </c>
      <c r="K1740" s="81">
        <f t="shared" si="138"/>
        <v>9.1483870967741918</v>
      </c>
      <c r="L1740" s="142">
        <v>13.9</v>
      </c>
      <c r="M1740" s="140"/>
      <c r="N1740" s="141">
        <f t="shared" si="139"/>
        <v>1</v>
      </c>
      <c r="O1740" s="141"/>
      <c r="P1740" s="141"/>
      <c r="Q1740" s="81">
        <f t="shared" si="140"/>
        <v>6.1</v>
      </c>
    </row>
    <row r="1741" spans="5:17" s="16" customFormat="1" ht="13" hidden="1" x14ac:dyDescent="0.3">
      <c r="E1741" s="138">
        <v>37371</v>
      </c>
      <c r="F1741" s="16">
        <v>115</v>
      </c>
      <c r="G1741" s="16">
        <v>2002</v>
      </c>
      <c r="H1741" s="139">
        <f t="shared" si="141"/>
        <v>0</v>
      </c>
      <c r="I1741" s="140">
        <v>11.012903225806452</v>
      </c>
      <c r="J1741" s="141">
        <f t="shared" si="137"/>
        <v>1</v>
      </c>
      <c r="K1741" s="81">
        <f t="shared" si="138"/>
        <v>8.9870967741935477</v>
      </c>
      <c r="L1741" s="142">
        <v>15.1</v>
      </c>
      <c r="M1741" s="140"/>
      <c r="N1741" s="141">
        <f t="shared" si="139"/>
        <v>1</v>
      </c>
      <c r="O1741" s="141"/>
      <c r="P1741" s="141"/>
      <c r="Q1741" s="81">
        <f t="shared" si="140"/>
        <v>4.9000000000000004</v>
      </c>
    </row>
    <row r="1742" spans="5:17" s="16" customFormat="1" ht="13" hidden="1" x14ac:dyDescent="0.3">
      <c r="E1742" s="138">
        <v>37372</v>
      </c>
      <c r="F1742" s="16">
        <v>116</v>
      </c>
      <c r="G1742" s="16">
        <v>2002</v>
      </c>
      <c r="H1742" s="139">
        <f t="shared" si="141"/>
        <v>0</v>
      </c>
      <c r="I1742" s="140">
        <v>11.1741935483871</v>
      </c>
      <c r="J1742" s="141">
        <f t="shared" si="137"/>
        <v>1</v>
      </c>
      <c r="K1742" s="81">
        <f t="shared" si="138"/>
        <v>8.8258064516129</v>
      </c>
      <c r="L1742" s="142">
        <v>12.9</v>
      </c>
      <c r="M1742" s="140"/>
      <c r="N1742" s="141">
        <f t="shared" si="139"/>
        <v>1</v>
      </c>
      <c r="O1742" s="141"/>
      <c r="P1742" s="141"/>
      <c r="Q1742" s="81">
        <f t="shared" si="140"/>
        <v>7.1</v>
      </c>
    </row>
    <row r="1743" spans="5:17" s="16" customFormat="1" ht="13" hidden="1" x14ac:dyDescent="0.3">
      <c r="E1743" s="138">
        <v>37373</v>
      </c>
      <c r="F1743" s="16">
        <v>117</v>
      </c>
      <c r="G1743" s="16">
        <v>2002</v>
      </c>
      <c r="H1743" s="139">
        <f t="shared" si="141"/>
        <v>0</v>
      </c>
      <c r="I1743" s="140">
        <v>11.335483870967744</v>
      </c>
      <c r="J1743" s="141">
        <f t="shared" si="137"/>
        <v>1</v>
      </c>
      <c r="K1743" s="81">
        <f t="shared" si="138"/>
        <v>8.6645161290322559</v>
      </c>
      <c r="L1743" s="142">
        <v>11</v>
      </c>
      <c r="M1743" s="140"/>
      <c r="N1743" s="141">
        <f t="shared" si="139"/>
        <v>1</v>
      </c>
      <c r="O1743" s="141"/>
      <c r="P1743" s="141"/>
      <c r="Q1743" s="81">
        <f t="shared" si="140"/>
        <v>9</v>
      </c>
    </row>
    <row r="1744" spans="5:17" s="16" customFormat="1" ht="13" hidden="1" x14ac:dyDescent="0.3">
      <c r="E1744" s="138">
        <v>37374</v>
      </c>
      <c r="F1744" s="16">
        <v>118</v>
      </c>
      <c r="G1744" s="16">
        <v>2002</v>
      </c>
      <c r="H1744" s="139">
        <f t="shared" si="141"/>
        <v>0</v>
      </c>
      <c r="I1744" s="140">
        <v>11.496774193548388</v>
      </c>
      <c r="J1744" s="141">
        <f t="shared" si="137"/>
        <v>1</v>
      </c>
      <c r="K1744" s="81">
        <f t="shared" si="138"/>
        <v>8.5032258064516117</v>
      </c>
      <c r="L1744" s="142">
        <v>12.2</v>
      </c>
      <c r="M1744" s="140"/>
      <c r="N1744" s="141">
        <f t="shared" si="139"/>
        <v>1</v>
      </c>
      <c r="O1744" s="141"/>
      <c r="P1744" s="141"/>
      <c r="Q1744" s="81">
        <f t="shared" si="140"/>
        <v>7.8000000000000007</v>
      </c>
    </row>
    <row r="1745" spans="5:17" s="16" customFormat="1" ht="13" hidden="1" x14ac:dyDescent="0.3">
      <c r="E1745" s="138">
        <v>37375</v>
      </c>
      <c r="F1745" s="16">
        <v>119</v>
      </c>
      <c r="G1745" s="16">
        <v>2002</v>
      </c>
      <c r="H1745" s="139">
        <f t="shared" si="141"/>
        <v>0</v>
      </c>
      <c r="I1745" s="140">
        <v>11.658064516129032</v>
      </c>
      <c r="J1745" s="141">
        <f t="shared" si="137"/>
        <v>1</v>
      </c>
      <c r="K1745" s="81">
        <f t="shared" si="138"/>
        <v>8.3419354838709676</v>
      </c>
      <c r="L1745" s="142">
        <v>12.6</v>
      </c>
      <c r="M1745" s="140"/>
      <c r="N1745" s="141">
        <f t="shared" si="139"/>
        <v>1</v>
      </c>
      <c r="O1745" s="141"/>
      <c r="P1745" s="141"/>
      <c r="Q1745" s="81">
        <f t="shared" si="140"/>
        <v>7.4</v>
      </c>
    </row>
    <row r="1746" spans="5:17" s="16" customFormat="1" ht="13" hidden="1" x14ac:dyDescent="0.3">
      <c r="E1746" s="138">
        <v>37376</v>
      </c>
      <c r="F1746" s="16">
        <v>120</v>
      </c>
      <c r="G1746" s="16">
        <v>2002</v>
      </c>
      <c r="H1746" s="139">
        <f t="shared" si="141"/>
        <v>0</v>
      </c>
      <c r="I1746" s="140">
        <v>11.81935483870968</v>
      </c>
      <c r="J1746" s="141">
        <f t="shared" si="137"/>
        <v>1</v>
      </c>
      <c r="K1746" s="81">
        <f t="shared" si="138"/>
        <v>8.1806451612903199</v>
      </c>
      <c r="L1746" s="142">
        <v>14.3</v>
      </c>
      <c r="M1746" s="140"/>
      <c r="N1746" s="141">
        <f t="shared" si="139"/>
        <v>1</v>
      </c>
      <c r="O1746" s="141"/>
      <c r="P1746" s="141"/>
      <c r="Q1746" s="81">
        <f t="shared" si="140"/>
        <v>5.6999999999999993</v>
      </c>
    </row>
    <row r="1747" spans="5:17" s="16" customFormat="1" ht="13" hidden="1" x14ac:dyDescent="0.3">
      <c r="E1747" s="138">
        <v>37377</v>
      </c>
      <c r="F1747" s="16">
        <v>121</v>
      </c>
      <c r="G1747" s="16">
        <v>2002</v>
      </c>
      <c r="H1747" s="139">
        <f t="shared" si="141"/>
        <v>0</v>
      </c>
      <c r="I1747" s="140">
        <v>11.980645161290324</v>
      </c>
      <c r="J1747" s="141">
        <f t="shared" si="137"/>
        <v>1</v>
      </c>
      <c r="K1747" s="81">
        <f t="shared" si="138"/>
        <v>8.0193548387096758</v>
      </c>
      <c r="L1747" s="142">
        <v>11.4</v>
      </c>
      <c r="M1747" s="140"/>
      <c r="N1747" s="141">
        <f t="shared" si="139"/>
        <v>1</v>
      </c>
      <c r="O1747" s="141"/>
      <c r="P1747" s="141"/>
      <c r="Q1747" s="81">
        <f t="shared" si="140"/>
        <v>8.6</v>
      </c>
    </row>
    <row r="1748" spans="5:17" s="16" customFormat="1" ht="13" hidden="1" x14ac:dyDescent="0.3">
      <c r="E1748" s="138">
        <v>37378</v>
      </c>
      <c r="F1748" s="16">
        <v>122</v>
      </c>
      <c r="G1748" s="16">
        <v>2002</v>
      </c>
      <c r="H1748" s="139">
        <f t="shared" si="141"/>
        <v>0</v>
      </c>
      <c r="I1748" s="140">
        <v>12.141935483870968</v>
      </c>
      <c r="J1748" s="141">
        <f t="shared" si="137"/>
        <v>1</v>
      </c>
      <c r="K1748" s="81">
        <f t="shared" si="138"/>
        <v>7.8580645161290317</v>
      </c>
      <c r="L1748" s="142">
        <v>7.7</v>
      </c>
      <c r="M1748" s="140"/>
      <c r="N1748" s="141">
        <f t="shared" si="139"/>
        <v>1</v>
      </c>
      <c r="O1748" s="141"/>
      <c r="P1748" s="141"/>
      <c r="Q1748" s="81">
        <f t="shared" si="140"/>
        <v>12.3</v>
      </c>
    </row>
    <row r="1749" spans="5:17" s="16" customFormat="1" ht="13" hidden="1" x14ac:dyDescent="0.3">
      <c r="E1749" s="138">
        <v>37379</v>
      </c>
      <c r="F1749" s="16">
        <v>123</v>
      </c>
      <c r="G1749" s="16">
        <v>2002</v>
      </c>
      <c r="H1749" s="139">
        <f t="shared" si="141"/>
        <v>0</v>
      </c>
      <c r="I1749" s="140">
        <v>12.303225806451616</v>
      </c>
      <c r="J1749" s="141">
        <f t="shared" si="137"/>
        <v>1</v>
      </c>
      <c r="K1749" s="81">
        <f t="shared" si="138"/>
        <v>7.696774193548384</v>
      </c>
      <c r="L1749" s="142">
        <v>7.1</v>
      </c>
      <c r="M1749" s="140"/>
      <c r="N1749" s="141">
        <f t="shared" si="139"/>
        <v>1</v>
      </c>
      <c r="O1749" s="141"/>
      <c r="P1749" s="141"/>
      <c r="Q1749" s="81">
        <f t="shared" si="140"/>
        <v>12.9</v>
      </c>
    </row>
    <row r="1750" spans="5:17" s="16" customFormat="1" ht="13" hidden="1" x14ac:dyDescent="0.3">
      <c r="E1750" s="138">
        <v>37380</v>
      </c>
      <c r="F1750" s="16">
        <v>124</v>
      </c>
      <c r="G1750" s="16">
        <v>2002</v>
      </c>
      <c r="H1750" s="139">
        <f t="shared" si="141"/>
        <v>0</v>
      </c>
      <c r="I1750" s="140">
        <v>12.46451612903226</v>
      </c>
      <c r="J1750" s="141">
        <f t="shared" si="137"/>
        <v>1</v>
      </c>
      <c r="K1750" s="81">
        <f t="shared" si="138"/>
        <v>7.5354838709677399</v>
      </c>
      <c r="L1750" s="142">
        <v>6</v>
      </c>
      <c r="M1750" s="140"/>
      <c r="N1750" s="141">
        <f t="shared" si="139"/>
        <v>1</v>
      </c>
      <c r="O1750" s="141"/>
      <c r="P1750" s="141"/>
      <c r="Q1750" s="81">
        <f t="shared" si="140"/>
        <v>14</v>
      </c>
    </row>
    <row r="1751" spans="5:17" s="16" customFormat="1" ht="13" hidden="1" x14ac:dyDescent="0.3">
      <c r="E1751" s="138">
        <v>37381</v>
      </c>
      <c r="F1751" s="16">
        <v>125</v>
      </c>
      <c r="G1751" s="16">
        <v>2002</v>
      </c>
      <c r="H1751" s="139">
        <f t="shared" si="141"/>
        <v>0</v>
      </c>
      <c r="I1751" s="140">
        <v>12.625806451612904</v>
      </c>
      <c r="J1751" s="141">
        <f t="shared" si="137"/>
        <v>1</v>
      </c>
      <c r="K1751" s="81">
        <f t="shared" si="138"/>
        <v>7.3741935483870957</v>
      </c>
      <c r="L1751" s="142">
        <v>7.4</v>
      </c>
      <c r="M1751" s="140"/>
      <c r="N1751" s="141">
        <f t="shared" si="139"/>
        <v>1</v>
      </c>
      <c r="O1751" s="141"/>
      <c r="P1751" s="141"/>
      <c r="Q1751" s="81">
        <f t="shared" si="140"/>
        <v>12.6</v>
      </c>
    </row>
    <row r="1752" spans="5:17" s="16" customFormat="1" ht="13" hidden="1" x14ac:dyDescent="0.3">
      <c r="E1752" s="138">
        <v>37382</v>
      </c>
      <c r="F1752" s="16">
        <v>126</v>
      </c>
      <c r="G1752" s="16">
        <v>2002</v>
      </c>
      <c r="H1752" s="139">
        <f t="shared" si="141"/>
        <v>0</v>
      </c>
      <c r="I1752" s="140">
        <v>12.787096774193548</v>
      </c>
      <c r="J1752" s="141">
        <f t="shared" si="137"/>
        <v>1</v>
      </c>
      <c r="K1752" s="81">
        <f t="shared" si="138"/>
        <v>7.2129032258064516</v>
      </c>
      <c r="L1752" s="142">
        <v>9.9</v>
      </c>
      <c r="M1752" s="140"/>
      <c r="N1752" s="141">
        <f t="shared" si="139"/>
        <v>1</v>
      </c>
      <c r="O1752" s="141"/>
      <c r="P1752" s="141"/>
      <c r="Q1752" s="81">
        <f t="shared" si="140"/>
        <v>10.1</v>
      </c>
    </row>
    <row r="1753" spans="5:17" s="16" customFormat="1" ht="13" hidden="1" x14ac:dyDescent="0.3">
      <c r="E1753" s="138">
        <v>37383</v>
      </c>
      <c r="F1753" s="16">
        <v>127</v>
      </c>
      <c r="G1753" s="16">
        <v>2002</v>
      </c>
      <c r="H1753" s="139">
        <f t="shared" si="141"/>
        <v>0</v>
      </c>
      <c r="I1753" s="140">
        <v>12.948387096774196</v>
      </c>
      <c r="J1753" s="141">
        <f t="shared" si="137"/>
        <v>1</v>
      </c>
      <c r="K1753" s="81">
        <f t="shared" si="138"/>
        <v>7.0516129032258039</v>
      </c>
      <c r="L1753" s="142">
        <v>12.4</v>
      </c>
      <c r="M1753" s="140"/>
      <c r="N1753" s="141">
        <f t="shared" si="139"/>
        <v>1</v>
      </c>
      <c r="O1753" s="141"/>
      <c r="P1753" s="141"/>
      <c r="Q1753" s="81">
        <f t="shared" si="140"/>
        <v>7.6</v>
      </c>
    </row>
    <row r="1754" spans="5:17" s="16" customFormat="1" ht="13" hidden="1" x14ac:dyDescent="0.3">
      <c r="E1754" s="138">
        <v>37384</v>
      </c>
      <c r="F1754" s="16">
        <v>128</v>
      </c>
      <c r="G1754" s="16">
        <v>2002</v>
      </c>
      <c r="H1754" s="139">
        <f t="shared" si="141"/>
        <v>0</v>
      </c>
      <c r="I1754" s="140">
        <v>13.10967741935484</v>
      </c>
      <c r="J1754" s="141">
        <f t="shared" si="137"/>
        <v>1</v>
      </c>
      <c r="K1754" s="81">
        <f t="shared" si="138"/>
        <v>6.8903225806451598</v>
      </c>
      <c r="L1754" s="142">
        <v>12.3</v>
      </c>
      <c r="M1754" s="140"/>
      <c r="N1754" s="141">
        <f t="shared" si="139"/>
        <v>1</v>
      </c>
      <c r="O1754" s="141"/>
      <c r="P1754" s="141"/>
      <c r="Q1754" s="81">
        <f t="shared" si="140"/>
        <v>7.6999999999999993</v>
      </c>
    </row>
    <row r="1755" spans="5:17" s="16" customFormat="1" ht="13" hidden="1" x14ac:dyDescent="0.3">
      <c r="E1755" s="138">
        <v>37385</v>
      </c>
      <c r="F1755" s="16">
        <v>129</v>
      </c>
      <c r="G1755" s="16">
        <v>2002</v>
      </c>
      <c r="H1755" s="139">
        <f t="shared" si="141"/>
        <v>0</v>
      </c>
      <c r="I1755" s="140">
        <v>13.270967741935484</v>
      </c>
      <c r="J1755" s="141">
        <f t="shared" si="137"/>
        <v>1</v>
      </c>
      <c r="K1755" s="81">
        <f t="shared" si="138"/>
        <v>6.7290322580645157</v>
      </c>
      <c r="L1755" s="142">
        <v>11.7</v>
      </c>
      <c r="M1755" s="140"/>
      <c r="N1755" s="141">
        <f t="shared" si="139"/>
        <v>1</v>
      </c>
      <c r="O1755" s="141"/>
      <c r="P1755" s="141"/>
      <c r="Q1755" s="81">
        <f t="shared" si="140"/>
        <v>8.3000000000000007</v>
      </c>
    </row>
    <row r="1756" spans="5:17" s="16" customFormat="1" ht="13" hidden="1" x14ac:dyDescent="0.3">
      <c r="E1756" s="138">
        <v>37386</v>
      </c>
      <c r="F1756" s="16">
        <v>130</v>
      </c>
      <c r="G1756" s="16">
        <v>2002</v>
      </c>
      <c r="H1756" s="139">
        <f t="shared" si="141"/>
        <v>0</v>
      </c>
      <c r="I1756" s="140">
        <v>13.432258064516132</v>
      </c>
      <c r="J1756" s="141">
        <f t="shared" si="137"/>
        <v>1</v>
      </c>
      <c r="K1756" s="81">
        <f t="shared" si="138"/>
        <v>6.567741935483868</v>
      </c>
      <c r="L1756" s="142">
        <v>12.7</v>
      </c>
      <c r="M1756" s="140"/>
      <c r="N1756" s="141">
        <f t="shared" si="139"/>
        <v>1</v>
      </c>
      <c r="O1756" s="141"/>
      <c r="P1756" s="141"/>
      <c r="Q1756" s="81">
        <f t="shared" si="140"/>
        <v>7.3000000000000007</v>
      </c>
    </row>
    <row r="1757" spans="5:17" s="16" customFormat="1" ht="13" hidden="1" x14ac:dyDescent="0.3">
      <c r="E1757" s="138">
        <v>37387</v>
      </c>
      <c r="F1757" s="16">
        <v>131</v>
      </c>
      <c r="G1757" s="16">
        <v>2002</v>
      </c>
      <c r="H1757" s="139">
        <f t="shared" si="141"/>
        <v>0</v>
      </c>
      <c r="I1757" s="140">
        <v>13.593548387096776</v>
      </c>
      <c r="J1757" s="141">
        <f t="shared" si="137"/>
        <v>1</v>
      </c>
      <c r="K1757" s="81">
        <f t="shared" si="138"/>
        <v>6.4064516129032238</v>
      </c>
      <c r="L1757" s="142">
        <v>12.7</v>
      </c>
      <c r="M1757" s="140"/>
      <c r="N1757" s="141">
        <f t="shared" si="139"/>
        <v>1</v>
      </c>
      <c r="O1757" s="141"/>
      <c r="P1757" s="141"/>
      <c r="Q1757" s="81">
        <f t="shared" si="140"/>
        <v>7.3000000000000007</v>
      </c>
    </row>
    <row r="1758" spans="5:17" s="16" customFormat="1" ht="13" hidden="1" x14ac:dyDescent="0.3">
      <c r="E1758" s="138">
        <v>37388</v>
      </c>
      <c r="F1758" s="16">
        <v>132</v>
      </c>
      <c r="G1758" s="16">
        <v>2002</v>
      </c>
      <c r="H1758" s="139">
        <f t="shared" si="141"/>
        <v>0</v>
      </c>
      <c r="I1758" s="140">
        <v>13.75483870967742</v>
      </c>
      <c r="J1758" s="141">
        <f t="shared" si="137"/>
        <v>1</v>
      </c>
      <c r="K1758" s="81">
        <f t="shared" si="138"/>
        <v>6.2451612903225797</v>
      </c>
      <c r="L1758" s="142">
        <v>12.1</v>
      </c>
      <c r="M1758" s="140"/>
      <c r="N1758" s="141">
        <f t="shared" si="139"/>
        <v>1</v>
      </c>
      <c r="O1758" s="141"/>
      <c r="P1758" s="141"/>
      <c r="Q1758" s="81">
        <f t="shared" si="140"/>
        <v>7.9</v>
      </c>
    </row>
    <row r="1759" spans="5:17" s="16" customFormat="1" ht="13" hidden="1" x14ac:dyDescent="0.3">
      <c r="E1759" s="138">
        <v>37389</v>
      </c>
      <c r="F1759" s="16">
        <v>133</v>
      </c>
      <c r="G1759" s="16">
        <v>2002</v>
      </c>
      <c r="H1759" s="139">
        <f t="shared" si="141"/>
        <v>0</v>
      </c>
      <c r="I1759" s="140">
        <v>13.916129032258064</v>
      </c>
      <c r="J1759" s="141">
        <f t="shared" si="137"/>
        <v>1</v>
      </c>
      <c r="K1759" s="81">
        <f t="shared" si="138"/>
        <v>6.0838709677419356</v>
      </c>
      <c r="L1759" s="142">
        <v>14.1</v>
      </c>
      <c r="M1759" s="140"/>
      <c r="N1759" s="141">
        <f t="shared" si="139"/>
        <v>1</v>
      </c>
      <c r="O1759" s="141"/>
      <c r="P1759" s="141"/>
      <c r="Q1759" s="81">
        <f t="shared" si="140"/>
        <v>5.9</v>
      </c>
    </row>
    <row r="1760" spans="5:17" s="16" customFormat="1" ht="13" hidden="1" x14ac:dyDescent="0.3">
      <c r="E1760" s="138">
        <v>37390</v>
      </c>
      <c r="F1760" s="16">
        <v>134</v>
      </c>
      <c r="G1760" s="16">
        <v>2002</v>
      </c>
      <c r="H1760" s="139">
        <f t="shared" si="141"/>
        <v>0</v>
      </c>
      <c r="I1760" s="140">
        <v>14.077419354838712</v>
      </c>
      <c r="J1760" s="141">
        <f t="shared" si="137"/>
        <v>1</v>
      </c>
      <c r="K1760" s="81">
        <f t="shared" si="138"/>
        <v>5.9225806451612879</v>
      </c>
      <c r="L1760" s="142">
        <v>17</v>
      </c>
      <c r="M1760" s="140"/>
      <c r="N1760" s="141">
        <f t="shared" si="139"/>
        <v>0</v>
      </c>
      <c r="O1760" s="141"/>
      <c r="P1760" s="141"/>
      <c r="Q1760" s="81">
        <f t="shared" si="140"/>
        <v>0</v>
      </c>
    </row>
    <row r="1761" spans="5:17" s="16" customFormat="1" ht="13" hidden="1" x14ac:dyDescent="0.3">
      <c r="E1761" s="138">
        <v>37391</v>
      </c>
      <c r="F1761" s="16">
        <v>135</v>
      </c>
      <c r="G1761" s="16">
        <v>2002</v>
      </c>
      <c r="H1761" s="139">
        <f t="shared" si="141"/>
        <v>0</v>
      </c>
      <c r="I1761" s="140">
        <v>14.238709677419356</v>
      </c>
      <c r="J1761" s="141">
        <f t="shared" si="137"/>
        <v>1</v>
      </c>
      <c r="K1761" s="81">
        <f t="shared" si="138"/>
        <v>5.7612903225806438</v>
      </c>
      <c r="L1761" s="142">
        <v>15</v>
      </c>
      <c r="M1761" s="140"/>
      <c r="N1761" s="141">
        <f t="shared" si="139"/>
        <v>1</v>
      </c>
      <c r="O1761" s="141"/>
      <c r="P1761" s="141"/>
      <c r="Q1761" s="81">
        <f t="shared" si="140"/>
        <v>5</v>
      </c>
    </row>
    <row r="1762" spans="5:17" s="16" customFormat="1" ht="13" hidden="1" x14ac:dyDescent="0.3">
      <c r="E1762" s="138">
        <v>37392</v>
      </c>
      <c r="F1762" s="16">
        <v>136</v>
      </c>
      <c r="G1762" s="16">
        <v>2002</v>
      </c>
      <c r="H1762" s="139">
        <f t="shared" si="141"/>
        <v>0</v>
      </c>
      <c r="I1762" s="140">
        <v>14.4</v>
      </c>
      <c r="J1762" s="141">
        <f t="shared" si="137"/>
        <v>1</v>
      </c>
      <c r="K1762" s="81">
        <f t="shared" si="138"/>
        <v>5.6</v>
      </c>
      <c r="L1762" s="142">
        <v>18</v>
      </c>
      <c r="M1762" s="140"/>
      <c r="N1762" s="141">
        <f t="shared" si="139"/>
        <v>0</v>
      </c>
      <c r="O1762" s="141"/>
      <c r="P1762" s="141"/>
      <c r="Q1762" s="81">
        <f t="shared" si="140"/>
        <v>0</v>
      </c>
    </row>
    <row r="1763" spans="5:17" s="16" customFormat="1" ht="13" hidden="1" x14ac:dyDescent="0.3">
      <c r="E1763" s="138">
        <v>37393</v>
      </c>
      <c r="F1763" s="16">
        <v>137</v>
      </c>
      <c r="G1763" s="16">
        <v>2002</v>
      </c>
      <c r="H1763" s="139">
        <f t="shared" si="141"/>
        <v>0</v>
      </c>
      <c r="I1763" s="140">
        <v>14.506666666666668</v>
      </c>
      <c r="J1763" s="141">
        <f t="shared" si="137"/>
        <v>1</v>
      </c>
      <c r="K1763" s="81">
        <f t="shared" si="138"/>
        <v>5.4933333333333323</v>
      </c>
      <c r="L1763" s="142">
        <v>20.399999999999999</v>
      </c>
      <c r="M1763" s="140"/>
      <c r="N1763" s="141">
        <f t="shared" si="139"/>
        <v>0</v>
      </c>
      <c r="O1763" s="141"/>
      <c r="P1763" s="141"/>
      <c r="Q1763" s="81">
        <f t="shared" si="140"/>
        <v>0</v>
      </c>
    </row>
    <row r="1764" spans="5:17" s="16" customFormat="1" ht="13" hidden="1" x14ac:dyDescent="0.3">
      <c r="E1764" s="138">
        <v>37394</v>
      </c>
      <c r="F1764" s="16">
        <v>138</v>
      </c>
      <c r="G1764" s="16">
        <v>2002</v>
      </c>
      <c r="H1764" s="139">
        <f t="shared" si="141"/>
        <v>0</v>
      </c>
      <c r="I1764" s="140">
        <v>14.613333333333333</v>
      </c>
      <c r="J1764" s="141">
        <f t="shared" si="137"/>
        <v>1</v>
      </c>
      <c r="K1764" s="81">
        <f t="shared" si="138"/>
        <v>5.3866666666666667</v>
      </c>
      <c r="L1764" s="142">
        <v>14</v>
      </c>
      <c r="M1764" s="140"/>
      <c r="N1764" s="141">
        <f t="shared" si="139"/>
        <v>1</v>
      </c>
      <c r="O1764" s="141"/>
      <c r="P1764" s="141"/>
      <c r="Q1764" s="81">
        <f t="shared" si="140"/>
        <v>6</v>
      </c>
    </row>
    <row r="1765" spans="5:17" s="16" customFormat="1" ht="13" hidden="1" x14ac:dyDescent="0.3">
      <c r="E1765" s="138">
        <v>37395</v>
      </c>
      <c r="F1765" s="16">
        <v>139</v>
      </c>
      <c r="G1765" s="16">
        <v>2002</v>
      </c>
      <c r="H1765" s="139">
        <f t="shared" si="141"/>
        <v>0</v>
      </c>
      <c r="I1765" s="140">
        <v>14.72</v>
      </c>
      <c r="J1765" s="141">
        <f t="shared" si="137"/>
        <v>1</v>
      </c>
      <c r="K1765" s="81">
        <f t="shared" si="138"/>
        <v>5.2799999999999994</v>
      </c>
      <c r="L1765" s="142">
        <v>14</v>
      </c>
      <c r="M1765" s="140"/>
      <c r="N1765" s="141">
        <f t="shared" si="139"/>
        <v>1</v>
      </c>
      <c r="O1765" s="141"/>
      <c r="P1765" s="141"/>
      <c r="Q1765" s="81">
        <f t="shared" si="140"/>
        <v>6</v>
      </c>
    </row>
    <row r="1766" spans="5:17" s="16" customFormat="1" ht="13" hidden="1" x14ac:dyDescent="0.3">
      <c r="E1766" s="138">
        <v>37396</v>
      </c>
      <c r="F1766" s="16">
        <v>140</v>
      </c>
      <c r="G1766" s="16">
        <v>2002</v>
      </c>
      <c r="H1766" s="139">
        <f t="shared" si="141"/>
        <v>0</v>
      </c>
      <c r="I1766" s="140">
        <v>14.826666666666668</v>
      </c>
      <c r="J1766" s="141">
        <f t="shared" ref="J1766:J1829" si="142">IF(I1766&lt;=$E$117,1,0)</f>
        <v>1</v>
      </c>
      <c r="K1766" s="81">
        <f t="shared" ref="K1766:K1829" si="143">J1766*($E$116-I1766)</f>
        <v>5.173333333333332</v>
      </c>
      <c r="L1766" s="142">
        <v>14.6</v>
      </c>
      <c r="M1766" s="140"/>
      <c r="N1766" s="141">
        <f t="shared" ref="N1766:N1829" si="144">IF(L1766&lt;=$E$117,1,0)</f>
        <v>1</v>
      </c>
      <c r="O1766" s="141"/>
      <c r="P1766" s="141"/>
      <c r="Q1766" s="81">
        <f t="shared" ref="Q1766:Q1829" si="145">N1766*($E$116-L1766)</f>
        <v>5.4</v>
      </c>
    </row>
    <row r="1767" spans="5:17" s="16" customFormat="1" ht="13" hidden="1" x14ac:dyDescent="0.3">
      <c r="E1767" s="138">
        <v>37397</v>
      </c>
      <c r="F1767" s="16">
        <v>141</v>
      </c>
      <c r="G1767" s="16">
        <v>2002</v>
      </c>
      <c r="H1767" s="139">
        <f t="shared" si="141"/>
        <v>0</v>
      </c>
      <c r="I1767" s="140">
        <v>14.933333333333334</v>
      </c>
      <c r="J1767" s="141">
        <f t="shared" si="142"/>
        <v>1</v>
      </c>
      <c r="K1767" s="81">
        <f t="shared" si="143"/>
        <v>5.0666666666666664</v>
      </c>
      <c r="L1767" s="142">
        <v>18.100000000000001</v>
      </c>
      <c r="M1767" s="140"/>
      <c r="N1767" s="141">
        <f t="shared" si="144"/>
        <v>0</v>
      </c>
      <c r="O1767" s="141"/>
      <c r="P1767" s="141"/>
      <c r="Q1767" s="81">
        <f t="shared" si="145"/>
        <v>0</v>
      </c>
    </row>
    <row r="1768" spans="5:17" s="16" customFormat="1" ht="13" hidden="1" x14ac:dyDescent="0.3">
      <c r="E1768" s="138">
        <v>37398</v>
      </c>
      <c r="F1768" s="16">
        <v>142</v>
      </c>
      <c r="G1768" s="16">
        <v>2002</v>
      </c>
      <c r="H1768" s="139">
        <f t="shared" si="141"/>
        <v>0</v>
      </c>
      <c r="I1768" s="140">
        <v>15.04</v>
      </c>
      <c r="J1768" s="141">
        <f t="shared" si="142"/>
        <v>1</v>
      </c>
      <c r="K1768" s="81">
        <f t="shared" si="143"/>
        <v>4.9600000000000009</v>
      </c>
      <c r="L1768" s="142">
        <v>15.8</v>
      </c>
      <c r="M1768" s="140"/>
      <c r="N1768" s="141">
        <f t="shared" si="144"/>
        <v>1</v>
      </c>
      <c r="O1768" s="141"/>
      <c r="P1768" s="141"/>
      <c r="Q1768" s="81">
        <f t="shared" si="145"/>
        <v>4.1999999999999993</v>
      </c>
    </row>
    <row r="1769" spans="5:17" s="16" customFormat="1" ht="13" hidden="1" x14ac:dyDescent="0.3">
      <c r="E1769" s="138">
        <v>37399</v>
      </c>
      <c r="F1769" s="16">
        <v>143</v>
      </c>
      <c r="G1769" s="16">
        <v>2002</v>
      </c>
      <c r="H1769" s="139">
        <f t="shared" si="141"/>
        <v>0</v>
      </c>
      <c r="I1769" s="140">
        <v>15.146666666666667</v>
      </c>
      <c r="J1769" s="141">
        <f t="shared" si="142"/>
        <v>1</v>
      </c>
      <c r="K1769" s="81">
        <f t="shared" si="143"/>
        <v>4.8533333333333335</v>
      </c>
      <c r="L1769" s="142">
        <v>11.2</v>
      </c>
      <c r="M1769" s="140"/>
      <c r="N1769" s="141">
        <f t="shared" si="144"/>
        <v>1</v>
      </c>
      <c r="O1769" s="141"/>
      <c r="P1769" s="141"/>
      <c r="Q1769" s="81">
        <f t="shared" si="145"/>
        <v>8.8000000000000007</v>
      </c>
    </row>
    <row r="1770" spans="5:17" s="16" customFormat="1" ht="13" hidden="1" x14ac:dyDescent="0.3">
      <c r="E1770" s="138">
        <v>37400</v>
      </c>
      <c r="F1770" s="16">
        <v>144</v>
      </c>
      <c r="G1770" s="16">
        <v>2002</v>
      </c>
      <c r="H1770" s="139">
        <f t="shared" si="141"/>
        <v>0</v>
      </c>
      <c r="I1770" s="140">
        <v>15.253333333333334</v>
      </c>
      <c r="J1770" s="141">
        <f t="shared" si="142"/>
        <v>1</v>
      </c>
      <c r="K1770" s="81">
        <f t="shared" si="143"/>
        <v>4.7466666666666661</v>
      </c>
      <c r="L1770" s="142">
        <v>14.6</v>
      </c>
      <c r="M1770" s="140"/>
      <c r="N1770" s="141">
        <f t="shared" si="144"/>
        <v>1</v>
      </c>
      <c r="O1770" s="141"/>
      <c r="P1770" s="141"/>
      <c r="Q1770" s="81">
        <f t="shared" si="145"/>
        <v>5.4</v>
      </c>
    </row>
    <row r="1771" spans="5:17" s="16" customFormat="1" ht="13" hidden="1" x14ac:dyDescent="0.3">
      <c r="E1771" s="138">
        <v>37401</v>
      </c>
      <c r="F1771" s="16">
        <v>145</v>
      </c>
      <c r="G1771" s="16">
        <v>2002</v>
      </c>
      <c r="H1771" s="139">
        <f t="shared" si="141"/>
        <v>0</v>
      </c>
      <c r="I1771" s="140">
        <v>15.36</v>
      </c>
      <c r="J1771" s="141">
        <f t="shared" si="142"/>
        <v>1</v>
      </c>
      <c r="K1771" s="81">
        <f t="shared" si="143"/>
        <v>4.6400000000000006</v>
      </c>
      <c r="L1771" s="142">
        <v>12.4</v>
      </c>
      <c r="M1771" s="140"/>
      <c r="N1771" s="141">
        <f t="shared" si="144"/>
        <v>1</v>
      </c>
      <c r="O1771" s="141"/>
      <c r="P1771" s="141"/>
      <c r="Q1771" s="81">
        <f t="shared" si="145"/>
        <v>7.6</v>
      </c>
    </row>
    <row r="1772" spans="5:17" s="16" customFormat="1" ht="13" hidden="1" x14ac:dyDescent="0.3">
      <c r="E1772" s="138">
        <v>37402</v>
      </c>
      <c r="F1772" s="16">
        <v>146</v>
      </c>
      <c r="G1772" s="16">
        <v>2002</v>
      </c>
      <c r="H1772" s="139">
        <f t="shared" si="141"/>
        <v>0</v>
      </c>
      <c r="I1772" s="140">
        <v>15.466666666666667</v>
      </c>
      <c r="J1772" s="141">
        <f t="shared" si="142"/>
        <v>1</v>
      </c>
      <c r="K1772" s="81">
        <f t="shared" si="143"/>
        <v>4.5333333333333332</v>
      </c>
      <c r="L1772" s="142">
        <v>12.8</v>
      </c>
      <c r="M1772" s="140"/>
      <c r="N1772" s="141">
        <f t="shared" si="144"/>
        <v>1</v>
      </c>
      <c r="O1772" s="141"/>
      <c r="P1772" s="141"/>
      <c r="Q1772" s="81">
        <f t="shared" si="145"/>
        <v>7.1999999999999993</v>
      </c>
    </row>
    <row r="1773" spans="5:17" s="16" customFormat="1" ht="13" hidden="1" x14ac:dyDescent="0.3">
      <c r="E1773" s="138">
        <v>37403</v>
      </c>
      <c r="F1773" s="16">
        <v>147</v>
      </c>
      <c r="G1773" s="16">
        <v>2002</v>
      </c>
      <c r="H1773" s="139">
        <f t="shared" si="141"/>
        <v>0</v>
      </c>
      <c r="I1773" s="140">
        <v>15.573333333333334</v>
      </c>
      <c r="J1773" s="141">
        <f t="shared" si="142"/>
        <v>1</v>
      </c>
      <c r="K1773" s="81">
        <f t="shared" si="143"/>
        <v>4.4266666666666659</v>
      </c>
      <c r="L1773" s="142">
        <v>10.5</v>
      </c>
      <c r="M1773" s="140"/>
      <c r="N1773" s="141">
        <f t="shared" si="144"/>
        <v>1</v>
      </c>
      <c r="O1773" s="141"/>
      <c r="P1773" s="141"/>
      <c r="Q1773" s="81">
        <f t="shared" si="145"/>
        <v>9.5</v>
      </c>
    </row>
    <row r="1774" spans="5:17" s="16" customFormat="1" ht="13" hidden="1" x14ac:dyDescent="0.3">
      <c r="E1774" s="138">
        <v>37404</v>
      </c>
      <c r="F1774" s="16">
        <v>148</v>
      </c>
      <c r="G1774" s="16">
        <v>2002</v>
      </c>
      <c r="H1774" s="139">
        <f t="shared" ref="H1774:H1837" si="146">IF(AND(E1774&gt;=$D$64,E1774&lt;=$D$65),1,0)</f>
        <v>0</v>
      </c>
      <c r="I1774" s="140">
        <v>15.68</v>
      </c>
      <c r="J1774" s="141">
        <f t="shared" si="142"/>
        <v>1</v>
      </c>
      <c r="K1774" s="81">
        <f t="shared" si="143"/>
        <v>4.32</v>
      </c>
      <c r="L1774" s="142">
        <v>12.9</v>
      </c>
      <c r="M1774" s="140"/>
      <c r="N1774" s="141">
        <f t="shared" si="144"/>
        <v>1</v>
      </c>
      <c r="O1774" s="141"/>
      <c r="P1774" s="141"/>
      <c r="Q1774" s="81">
        <f t="shared" si="145"/>
        <v>7.1</v>
      </c>
    </row>
    <row r="1775" spans="5:17" s="16" customFormat="1" ht="13" hidden="1" x14ac:dyDescent="0.3">
      <c r="E1775" s="138">
        <v>37405</v>
      </c>
      <c r="F1775" s="16">
        <v>149</v>
      </c>
      <c r="G1775" s="16">
        <v>2002</v>
      </c>
      <c r="H1775" s="139">
        <f t="shared" si="146"/>
        <v>0</v>
      </c>
      <c r="I1775" s="140">
        <v>15.786666666666667</v>
      </c>
      <c r="J1775" s="141">
        <f t="shared" si="142"/>
        <v>1</v>
      </c>
      <c r="K1775" s="81">
        <f t="shared" si="143"/>
        <v>4.2133333333333329</v>
      </c>
      <c r="L1775" s="142">
        <v>14.1</v>
      </c>
      <c r="M1775" s="140"/>
      <c r="N1775" s="141">
        <f t="shared" si="144"/>
        <v>1</v>
      </c>
      <c r="O1775" s="141"/>
      <c r="P1775" s="141"/>
      <c r="Q1775" s="81">
        <f t="shared" si="145"/>
        <v>5.9</v>
      </c>
    </row>
    <row r="1776" spans="5:17" s="16" customFormat="1" ht="13" hidden="1" x14ac:dyDescent="0.3">
      <c r="E1776" s="138">
        <v>37406</v>
      </c>
      <c r="F1776" s="16">
        <v>150</v>
      </c>
      <c r="G1776" s="16">
        <v>2002</v>
      </c>
      <c r="H1776" s="139">
        <f t="shared" si="146"/>
        <v>0</v>
      </c>
      <c r="I1776" s="140">
        <v>15.893333333333333</v>
      </c>
      <c r="J1776" s="141">
        <f t="shared" si="142"/>
        <v>1</v>
      </c>
      <c r="K1776" s="81">
        <f t="shared" si="143"/>
        <v>4.1066666666666674</v>
      </c>
      <c r="L1776" s="142">
        <v>15.8</v>
      </c>
      <c r="M1776" s="140"/>
      <c r="N1776" s="141">
        <f t="shared" si="144"/>
        <v>1</v>
      </c>
      <c r="O1776" s="141"/>
      <c r="P1776" s="141"/>
      <c r="Q1776" s="81">
        <f t="shared" si="145"/>
        <v>4.1999999999999993</v>
      </c>
    </row>
    <row r="1777" spans="5:17" s="16" customFormat="1" ht="13" hidden="1" x14ac:dyDescent="0.3">
      <c r="E1777" s="138">
        <v>37407</v>
      </c>
      <c r="F1777" s="16">
        <v>151</v>
      </c>
      <c r="G1777" s="16">
        <v>2002</v>
      </c>
      <c r="H1777" s="139">
        <f t="shared" si="146"/>
        <v>0</v>
      </c>
      <c r="I1777" s="140">
        <v>16</v>
      </c>
      <c r="J1777" s="141">
        <f t="shared" si="142"/>
        <v>1</v>
      </c>
      <c r="K1777" s="81">
        <f t="shared" si="143"/>
        <v>4</v>
      </c>
      <c r="L1777" s="142">
        <v>17.2</v>
      </c>
      <c r="M1777" s="140"/>
      <c r="N1777" s="141">
        <f t="shared" si="144"/>
        <v>0</v>
      </c>
      <c r="O1777" s="141"/>
      <c r="P1777" s="141"/>
      <c r="Q1777" s="81">
        <f t="shared" si="145"/>
        <v>0</v>
      </c>
    </row>
    <row r="1778" spans="5:17" s="16" customFormat="1" ht="13" hidden="1" x14ac:dyDescent="0.3">
      <c r="E1778" s="138">
        <v>37408</v>
      </c>
      <c r="F1778" s="16">
        <v>152</v>
      </c>
      <c r="G1778" s="16">
        <v>2002</v>
      </c>
      <c r="H1778" s="139">
        <f t="shared" si="146"/>
        <v>0</v>
      </c>
      <c r="I1778" s="140">
        <v>16.106666666666669</v>
      </c>
      <c r="J1778" s="141">
        <f t="shared" si="142"/>
        <v>0</v>
      </c>
      <c r="K1778" s="81">
        <f t="shared" si="143"/>
        <v>0</v>
      </c>
      <c r="L1778" s="142">
        <v>18</v>
      </c>
      <c r="M1778" s="140"/>
      <c r="N1778" s="141">
        <f t="shared" si="144"/>
        <v>0</v>
      </c>
      <c r="O1778" s="141"/>
      <c r="P1778" s="141"/>
      <c r="Q1778" s="81">
        <f t="shared" si="145"/>
        <v>0</v>
      </c>
    </row>
    <row r="1779" spans="5:17" s="16" customFormat="1" ht="13" hidden="1" x14ac:dyDescent="0.3">
      <c r="E1779" s="138">
        <v>37409</v>
      </c>
      <c r="F1779" s="16">
        <v>153</v>
      </c>
      <c r="G1779" s="16">
        <v>2002</v>
      </c>
      <c r="H1779" s="139">
        <f t="shared" si="146"/>
        <v>0</v>
      </c>
      <c r="I1779" s="140">
        <v>16.213333333333331</v>
      </c>
      <c r="J1779" s="141">
        <f t="shared" si="142"/>
        <v>0</v>
      </c>
      <c r="K1779" s="81">
        <f t="shared" si="143"/>
        <v>0</v>
      </c>
      <c r="L1779" s="142">
        <v>19.8</v>
      </c>
      <c r="M1779" s="140"/>
      <c r="N1779" s="141">
        <f t="shared" si="144"/>
        <v>0</v>
      </c>
      <c r="O1779" s="141"/>
      <c r="P1779" s="141"/>
      <c r="Q1779" s="81">
        <f t="shared" si="145"/>
        <v>0</v>
      </c>
    </row>
    <row r="1780" spans="5:17" s="16" customFormat="1" ht="13" hidden="1" x14ac:dyDescent="0.3">
      <c r="E1780" s="138">
        <v>37410</v>
      </c>
      <c r="F1780" s="16">
        <v>154</v>
      </c>
      <c r="G1780" s="16">
        <v>2002</v>
      </c>
      <c r="H1780" s="139">
        <f t="shared" si="146"/>
        <v>0</v>
      </c>
      <c r="I1780" s="140">
        <v>16.32</v>
      </c>
      <c r="J1780" s="141">
        <f t="shared" si="142"/>
        <v>0</v>
      </c>
      <c r="K1780" s="81">
        <f t="shared" si="143"/>
        <v>0</v>
      </c>
      <c r="L1780" s="142">
        <v>17.899999999999999</v>
      </c>
      <c r="M1780" s="140"/>
      <c r="N1780" s="141">
        <f t="shared" si="144"/>
        <v>0</v>
      </c>
      <c r="O1780" s="141"/>
      <c r="P1780" s="141"/>
      <c r="Q1780" s="81">
        <f t="shared" si="145"/>
        <v>0</v>
      </c>
    </row>
    <row r="1781" spans="5:17" s="16" customFormat="1" ht="13" hidden="1" x14ac:dyDescent="0.3">
      <c r="E1781" s="138">
        <v>37411</v>
      </c>
      <c r="F1781" s="16">
        <v>155</v>
      </c>
      <c r="G1781" s="16">
        <v>2002</v>
      </c>
      <c r="H1781" s="139">
        <f t="shared" si="146"/>
        <v>0</v>
      </c>
      <c r="I1781" s="140">
        <v>16.426666666666669</v>
      </c>
      <c r="J1781" s="141">
        <f t="shared" si="142"/>
        <v>0</v>
      </c>
      <c r="K1781" s="81">
        <f t="shared" si="143"/>
        <v>0</v>
      </c>
      <c r="L1781" s="142">
        <v>18.100000000000001</v>
      </c>
      <c r="M1781" s="140"/>
      <c r="N1781" s="141">
        <f t="shared" si="144"/>
        <v>0</v>
      </c>
      <c r="O1781" s="141"/>
      <c r="P1781" s="141"/>
      <c r="Q1781" s="81">
        <f t="shared" si="145"/>
        <v>0</v>
      </c>
    </row>
    <row r="1782" spans="5:17" s="16" customFormat="1" ht="13" hidden="1" x14ac:dyDescent="0.3">
      <c r="E1782" s="138">
        <v>37412</v>
      </c>
      <c r="F1782" s="16">
        <v>156</v>
      </c>
      <c r="G1782" s="16">
        <v>2002</v>
      </c>
      <c r="H1782" s="139">
        <f t="shared" si="146"/>
        <v>0</v>
      </c>
      <c r="I1782" s="140">
        <v>16.533333333333331</v>
      </c>
      <c r="J1782" s="141">
        <f t="shared" si="142"/>
        <v>0</v>
      </c>
      <c r="K1782" s="81">
        <f t="shared" si="143"/>
        <v>0</v>
      </c>
      <c r="L1782" s="142">
        <v>16.2</v>
      </c>
      <c r="M1782" s="140"/>
      <c r="N1782" s="141">
        <f t="shared" si="144"/>
        <v>0</v>
      </c>
      <c r="O1782" s="141"/>
      <c r="P1782" s="141"/>
      <c r="Q1782" s="81">
        <f t="shared" si="145"/>
        <v>0</v>
      </c>
    </row>
    <row r="1783" spans="5:17" s="16" customFormat="1" ht="13" hidden="1" x14ac:dyDescent="0.3">
      <c r="E1783" s="138">
        <v>37413</v>
      </c>
      <c r="F1783" s="16">
        <v>157</v>
      </c>
      <c r="G1783" s="16">
        <v>2002</v>
      </c>
      <c r="H1783" s="139">
        <f t="shared" si="146"/>
        <v>0</v>
      </c>
      <c r="I1783" s="140">
        <v>16.64</v>
      </c>
      <c r="J1783" s="141">
        <f t="shared" si="142"/>
        <v>0</v>
      </c>
      <c r="K1783" s="81">
        <f t="shared" si="143"/>
        <v>0</v>
      </c>
      <c r="L1783" s="142">
        <v>15.1</v>
      </c>
      <c r="M1783" s="140"/>
      <c r="N1783" s="141">
        <f t="shared" si="144"/>
        <v>1</v>
      </c>
      <c r="O1783" s="141"/>
      <c r="P1783" s="141"/>
      <c r="Q1783" s="81">
        <f t="shared" si="145"/>
        <v>4.9000000000000004</v>
      </c>
    </row>
    <row r="1784" spans="5:17" s="16" customFormat="1" ht="13" hidden="1" x14ac:dyDescent="0.3">
      <c r="E1784" s="138">
        <v>37414</v>
      </c>
      <c r="F1784" s="16">
        <v>158</v>
      </c>
      <c r="G1784" s="16">
        <v>2002</v>
      </c>
      <c r="H1784" s="139">
        <f t="shared" si="146"/>
        <v>0</v>
      </c>
      <c r="I1784" s="140">
        <v>16.74666666666667</v>
      </c>
      <c r="J1784" s="141">
        <f t="shared" si="142"/>
        <v>0</v>
      </c>
      <c r="K1784" s="81">
        <f t="shared" si="143"/>
        <v>0</v>
      </c>
      <c r="L1784" s="142">
        <v>14.4</v>
      </c>
      <c r="M1784" s="140"/>
      <c r="N1784" s="141">
        <f t="shared" si="144"/>
        <v>1</v>
      </c>
      <c r="O1784" s="141"/>
      <c r="P1784" s="141"/>
      <c r="Q1784" s="81">
        <f t="shared" si="145"/>
        <v>5.6</v>
      </c>
    </row>
    <row r="1785" spans="5:17" s="16" customFormat="1" ht="13" hidden="1" x14ac:dyDescent="0.3">
      <c r="E1785" s="138">
        <v>37415</v>
      </c>
      <c r="F1785" s="16">
        <v>159</v>
      </c>
      <c r="G1785" s="16">
        <v>2002</v>
      </c>
      <c r="H1785" s="139">
        <f t="shared" si="146"/>
        <v>0</v>
      </c>
      <c r="I1785" s="140">
        <v>16.853333333333332</v>
      </c>
      <c r="J1785" s="141">
        <f t="shared" si="142"/>
        <v>0</v>
      </c>
      <c r="K1785" s="81">
        <f t="shared" si="143"/>
        <v>0</v>
      </c>
      <c r="L1785" s="142">
        <v>13.5</v>
      </c>
      <c r="M1785" s="140"/>
      <c r="N1785" s="141">
        <f t="shared" si="144"/>
        <v>1</v>
      </c>
      <c r="O1785" s="141"/>
      <c r="P1785" s="141"/>
      <c r="Q1785" s="81">
        <f t="shared" si="145"/>
        <v>6.5</v>
      </c>
    </row>
    <row r="1786" spans="5:17" s="16" customFormat="1" ht="13" hidden="1" x14ac:dyDescent="0.3">
      <c r="E1786" s="138">
        <v>37416</v>
      </c>
      <c r="F1786" s="16">
        <v>160</v>
      </c>
      <c r="G1786" s="16">
        <v>2002</v>
      </c>
      <c r="H1786" s="139">
        <f t="shared" si="146"/>
        <v>0</v>
      </c>
      <c r="I1786" s="140">
        <v>16.96</v>
      </c>
      <c r="J1786" s="141">
        <f t="shared" si="142"/>
        <v>0</v>
      </c>
      <c r="K1786" s="81">
        <f t="shared" si="143"/>
        <v>0</v>
      </c>
      <c r="L1786" s="142">
        <v>14.8</v>
      </c>
      <c r="M1786" s="140"/>
      <c r="N1786" s="141">
        <f t="shared" si="144"/>
        <v>1</v>
      </c>
      <c r="O1786" s="141"/>
      <c r="P1786" s="141"/>
      <c r="Q1786" s="81">
        <f t="shared" si="145"/>
        <v>5.1999999999999993</v>
      </c>
    </row>
    <row r="1787" spans="5:17" s="16" customFormat="1" ht="13" hidden="1" x14ac:dyDescent="0.3">
      <c r="E1787" s="138">
        <v>37417</v>
      </c>
      <c r="F1787" s="16">
        <v>161</v>
      </c>
      <c r="G1787" s="16">
        <v>2002</v>
      </c>
      <c r="H1787" s="139">
        <f t="shared" si="146"/>
        <v>0</v>
      </c>
      <c r="I1787" s="140">
        <v>17.06666666666667</v>
      </c>
      <c r="J1787" s="141">
        <f t="shared" si="142"/>
        <v>0</v>
      </c>
      <c r="K1787" s="81">
        <f t="shared" si="143"/>
        <v>0</v>
      </c>
      <c r="L1787" s="142">
        <v>13.5</v>
      </c>
      <c r="M1787" s="140"/>
      <c r="N1787" s="141">
        <f t="shared" si="144"/>
        <v>1</v>
      </c>
      <c r="O1787" s="141"/>
      <c r="P1787" s="141"/>
      <c r="Q1787" s="81">
        <f t="shared" si="145"/>
        <v>6.5</v>
      </c>
    </row>
    <row r="1788" spans="5:17" s="16" customFormat="1" ht="13" hidden="1" x14ac:dyDescent="0.3">
      <c r="E1788" s="138">
        <v>37418</v>
      </c>
      <c r="F1788" s="16">
        <v>162</v>
      </c>
      <c r="G1788" s="16">
        <v>2002</v>
      </c>
      <c r="H1788" s="139">
        <f t="shared" si="146"/>
        <v>0</v>
      </c>
      <c r="I1788" s="140">
        <v>17.173333333333332</v>
      </c>
      <c r="J1788" s="141">
        <f t="shared" si="142"/>
        <v>0</v>
      </c>
      <c r="K1788" s="81">
        <f t="shared" si="143"/>
        <v>0</v>
      </c>
      <c r="L1788" s="142">
        <v>14.7</v>
      </c>
      <c r="M1788" s="140"/>
      <c r="N1788" s="141">
        <f t="shared" si="144"/>
        <v>1</v>
      </c>
      <c r="O1788" s="141"/>
      <c r="P1788" s="141"/>
      <c r="Q1788" s="81">
        <f t="shared" si="145"/>
        <v>5.3000000000000007</v>
      </c>
    </row>
    <row r="1789" spans="5:17" s="16" customFormat="1" ht="13" hidden="1" x14ac:dyDescent="0.3">
      <c r="E1789" s="138">
        <v>37419</v>
      </c>
      <c r="F1789" s="16">
        <v>163</v>
      </c>
      <c r="G1789" s="16">
        <v>2002</v>
      </c>
      <c r="H1789" s="139">
        <f t="shared" si="146"/>
        <v>0</v>
      </c>
      <c r="I1789" s="140">
        <v>17.28</v>
      </c>
      <c r="J1789" s="141">
        <f t="shared" si="142"/>
        <v>0</v>
      </c>
      <c r="K1789" s="81">
        <f t="shared" si="143"/>
        <v>0</v>
      </c>
      <c r="L1789" s="142">
        <v>18.2</v>
      </c>
      <c r="M1789" s="140"/>
      <c r="N1789" s="141">
        <f t="shared" si="144"/>
        <v>0</v>
      </c>
      <c r="O1789" s="141"/>
      <c r="P1789" s="141"/>
      <c r="Q1789" s="81">
        <f t="shared" si="145"/>
        <v>0</v>
      </c>
    </row>
    <row r="1790" spans="5:17" s="16" customFormat="1" ht="13" hidden="1" x14ac:dyDescent="0.3">
      <c r="E1790" s="138">
        <v>37420</v>
      </c>
      <c r="F1790" s="16">
        <v>164</v>
      </c>
      <c r="G1790" s="16">
        <v>2002</v>
      </c>
      <c r="H1790" s="139">
        <f t="shared" si="146"/>
        <v>0</v>
      </c>
      <c r="I1790" s="140">
        <v>17.38666666666667</v>
      </c>
      <c r="J1790" s="141">
        <f t="shared" si="142"/>
        <v>0</v>
      </c>
      <c r="K1790" s="81">
        <f t="shared" si="143"/>
        <v>0</v>
      </c>
      <c r="L1790" s="142">
        <v>22.2</v>
      </c>
      <c r="M1790" s="140"/>
      <c r="N1790" s="141">
        <f t="shared" si="144"/>
        <v>0</v>
      </c>
      <c r="O1790" s="141"/>
      <c r="P1790" s="141"/>
      <c r="Q1790" s="81">
        <f t="shared" si="145"/>
        <v>0</v>
      </c>
    </row>
    <row r="1791" spans="5:17" s="16" customFormat="1" ht="13" hidden="1" x14ac:dyDescent="0.3">
      <c r="E1791" s="138">
        <v>37421</v>
      </c>
      <c r="F1791" s="16">
        <v>165</v>
      </c>
      <c r="G1791" s="16">
        <v>2002</v>
      </c>
      <c r="H1791" s="139">
        <f t="shared" si="146"/>
        <v>0</v>
      </c>
      <c r="I1791" s="140">
        <v>17.493333333333332</v>
      </c>
      <c r="J1791" s="141">
        <f t="shared" si="142"/>
        <v>0</v>
      </c>
      <c r="K1791" s="81">
        <f t="shared" si="143"/>
        <v>0</v>
      </c>
      <c r="L1791" s="142">
        <v>21.8</v>
      </c>
      <c r="M1791" s="140"/>
      <c r="N1791" s="141">
        <f t="shared" si="144"/>
        <v>0</v>
      </c>
      <c r="O1791" s="141"/>
      <c r="P1791" s="141"/>
      <c r="Q1791" s="81">
        <f t="shared" si="145"/>
        <v>0</v>
      </c>
    </row>
    <row r="1792" spans="5:17" s="16" customFormat="1" ht="13" hidden="1" x14ac:dyDescent="0.3">
      <c r="E1792" s="138">
        <v>37422</v>
      </c>
      <c r="F1792" s="16">
        <v>166</v>
      </c>
      <c r="G1792" s="16">
        <v>2002</v>
      </c>
      <c r="H1792" s="139">
        <f t="shared" si="146"/>
        <v>0</v>
      </c>
      <c r="I1792" s="140">
        <v>17.600000000000001</v>
      </c>
      <c r="J1792" s="141">
        <f t="shared" si="142"/>
        <v>0</v>
      </c>
      <c r="K1792" s="81">
        <f t="shared" si="143"/>
        <v>0</v>
      </c>
      <c r="L1792" s="142">
        <v>24.4</v>
      </c>
      <c r="M1792" s="140"/>
      <c r="N1792" s="141">
        <f t="shared" si="144"/>
        <v>0</v>
      </c>
      <c r="O1792" s="141"/>
      <c r="P1792" s="141"/>
      <c r="Q1792" s="81">
        <f t="shared" si="145"/>
        <v>0</v>
      </c>
    </row>
    <row r="1793" spans="5:17" s="16" customFormat="1" ht="13" hidden="1" x14ac:dyDescent="0.3">
      <c r="E1793" s="138">
        <v>37423</v>
      </c>
      <c r="F1793" s="16">
        <v>167</v>
      </c>
      <c r="G1793" s="16">
        <v>2002</v>
      </c>
      <c r="H1793" s="139">
        <f t="shared" si="146"/>
        <v>0</v>
      </c>
      <c r="I1793" s="140">
        <v>17.683870967741939</v>
      </c>
      <c r="J1793" s="141">
        <f t="shared" si="142"/>
        <v>0</v>
      </c>
      <c r="K1793" s="81">
        <f t="shared" si="143"/>
        <v>0</v>
      </c>
      <c r="L1793" s="142">
        <v>24.5</v>
      </c>
      <c r="M1793" s="140"/>
      <c r="N1793" s="141">
        <f t="shared" si="144"/>
        <v>0</v>
      </c>
      <c r="O1793" s="141"/>
      <c r="P1793" s="141"/>
      <c r="Q1793" s="81">
        <f t="shared" si="145"/>
        <v>0</v>
      </c>
    </row>
    <row r="1794" spans="5:17" s="16" customFormat="1" ht="13" hidden="1" x14ac:dyDescent="0.3">
      <c r="E1794" s="138">
        <v>37424</v>
      </c>
      <c r="F1794" s="16">
        <v>168</v>
      </c>
      <c r="G1794" s="16">
        <v>2002</v>
      </c>
      <c r="H1794" s="139">
        <f t="shared" si="146"/>
        <v>0</v>
      </c>
      <c r="I1794" s="140">
        <v>17.767741935483873</v>
      </c>
      <c r="J1794" s="141">
        <f t="shared" si="142"/>
        <v>0</v>
      </c>
      <c r="K1794" s="81">
        <f t="shared" si="143"/>
        <v>0</v>
      </c>
      <c r="L1794" s="142">
        <v>24.3</v>
      </c>
      <c r="M1794" s="140"/>
      <c r="N1794" s="141">
        <f t="shared" si="144"/>
        <v>0</v>
      </c>
      <c r="O1794" s="141"/>
      <c r="P1794" s="141"/>
      <c r="Q1794" s="81">
        <f t="shared" si="145"/>
        <v>0</v>
      </c>
    </row>
    <row r="1795" spans="5:17" s="16" customFormat="1" ht="13" hidden="1" x14ac:dyDescent="0.3">
      <c r="E1795" s="138">
        <v>37425</v>
      </c>
      <c r="F1795" s="16">
        <v>169</v>
      </c>
      <c r="G1795" s="16">
        <v>2002</v>
      </c>
      <c r="H1795" s="139">
        <f t="shared" si="146"/>
        <v>0</v>
      </c>
      <c r="I1795" s="140">
        <v>17.851612903225806</v>
      </c>
      <c r="J1795" s="141">
        <f t="shared" si="142"/>
        <v>0</v>
      </c>
      <c r="K1795" s="81">
        <f t="shared" si="143"/>
        <v>0</v>
      </c>
      <c r="L1795" s="142">
        <v>26</v>
      </c>
      <c r="M1795" s="140"/>
      <c r="N1795" s="141">
        <f t="shared" si="144"/>
        <v>0</v>
      </c>
      <c r="O1795" s="141"/>
      <c r="P1795" s="141"/>
      <c r="Q1795" s="81">
        <f t="shared" si="145"/>
        <v>0</v>
      </c>
    </row>
    <row r="1796" spans="5:17" s="16" customFormat="1" ht="13" hidden="1" x14ac:dyDescent="0.3">
      <c r="E1796" s="138">
        <v>37426</v>
      </c>
      <c r="F1796" s="16">
        <v>170</v>
      </c>
      <c r="G1796" s="16">
        <v>2002</v>
      </c>
      <c r="H1796" s="139">
        <f t="shared" si="146"/>
        <v>0</v>
      </c>
      <c r="I1796" s="140">
        <v>17.935483870967744</v>
      </c>
      <c r="J1796" s="141">
        <f t="shared" si="142"/>
        <v>0</v>
      </c>
      <c r="K1796" s="81">
        <f t="shared" si="143"/>
        <v>0</v>
      </c>
      <c r="L1796" s="142">
        <v>25.2</v>
      </c>
      <c r="M1796" s="140"/>
      <c r="N1796" s="141">
        <f t="shared" si="144"/>
        <v>0</v>
      </c>
      <c r="O1796" s="141"/>
      <c r="P1796" s="141"/>
      <c r="Q1796" s="81">
        <f t="shared" si="145"/>
        <v>0</v>
      </c>
    </row>
    <row r="1797" spans="5:17" s="16" customFormat="1" ht="13" hidden="1" x14ac:dyDescent="0.3">
      <c r="E1797" s="138">
        <v>37427</v>
      </c>
      <c r="F1797" s="16">
        <v>171</v>
      </c>
      <c r="G1797" s="16">
        <v>2002</v>
      </c>
      <c r="H1797" s="139">
        <f t="shared" si="146"/>
        <v>0</v>
      </c>
      <c r="I1797" s="140">
        <v>18.019354838709681</v>
      </c>
      <c r="J1797" s="141">
        <f t="shared" si="142"/>
        <v>0</v>
      </c>
      <c r="K1797" s="81">
        <f t="shared" si="143"/>
        <v>0</v>
      </c>
      <c r="L1797" s="142">
        <v>26.3</v>
      </c>
      <c r="M1797" s="140"/>
      <c r="N1797" s="141">
        <f t="shared" si="144"/>
        <v>0</v>
      </c>
      <c r="O1797" s="141"/>
      <c r="P1797" s="141"/>
      <c r="Q1797" s="81">
        <f t="shared" si="145"/>
        <v>0</v>
      </c>
    </row>
    <row r="1798" spans="5:17" s="16" customFormat="1" ht="13" hidden="1" x14ac:dyDescent="0.3">
      <c r="E1798" s="138">
        <v>37428</v>
      </c>
      <c r="F1798" s="16">
        <v>172</v>
      </c>
      <c r="G1798" s="16">
        <v>2002</v>
      </c>
      <c r="H1798" s="139">
        <f t="shared" si="146"/>
        <v>0</v>
      </c>
      <c r="I1798" s="140">
        <v>18.103225806451615</v>
      </c>
      <c r="J1798" s="141">
        <f t="shared" si="142"/>
        <v>0</v>
      </c>
      <c r="K1798" s="81">
        <f t="shared" si="143"/>
        <v>0</v>
      </c>
      <c r="L1798" s="142">
        <v>25.3</v>
      </c>
      <c r="M1798" s="140"/>
      <c r="N1798" s="141">
        <f t="shared" si="144"/>
        <v>0</v>
      </c>
      <c r="O1798" s="141"/>
      <c r="P1798" s="141"/>
      <c r="Q1798" s="81">
        <f t="shared" si="145"/>
        <v>0</v>
      </c>
    </row>
    <row r="1799" spans="5:17" s="16" customFormat="1" ht="13" hidden="1" x14ac:dyDescent="0.3">
      <c r="E1799" s="138">
        <v>37429</v>
      </c>
      <c r="F1799" s="16">
        <v>173</v>
      </c>
      <c r="G1799" s="16">
        <v>2002</v>
      </c>
      <c r="H1799" s="139">
        <f t="shared" si="146"/>
        <v>0</v>
      </c>
      <c r="I1799" s="140">
        <v>18.187096774193549</v>
      </c>
      <c r="J1799" s="141">
        <f t="shared" si="142"/>
        <v>0</v>
      </c>
      <c r="K1799" s="81">
        <f t="shared" si="143"/>
        <v>0</v>
      </c>
      <c r="L1799" s="142">
        <v>25.6</v>
      </c>
      <c r="M1799" s="140"/>
      <c r="N1799" s="141">
        <f t="shared" si="144"/>
        <v>0</v>
      </c>
      <c r="O1799" s="141"/>
      <c r="P1799" s="141"/>
      <c r="Q1799" s="81">
        <f t="shared" si="145"/>
        <v>0</v>
      </c>
    </row>
    <row r="1800" spans="5:17" s="16" customFormat="1" ht="13" hidden="1" x14ac:dyDescent="0.3">
      <c r="E1800" s="138">
        <v>37430</v>
      </c>
      <c r="F1800" s="16">
        <v>174</v>
      </c>
      <c r="G1800" s="16">
        <v>2002</v>
      </c>
      <c r="H1800" s="139">
        <f t="shared" si="146"/>
        <v>0</v>
      </c>
      <c r="I1800" s="140">
        <v>18.270967741935486</v>
      </c>
      <c r="J1800" s="141">
        <f t="shared" si="142"/>
        <v>0</v>
      </c>
      <c r="K1800" s="81">
        <f t="shared" si="143"/>
        <v>0</v>
      </c>
      <c r="L1800" s="142">
        <v>27</v>
      </c>
      <c r="M1800" s="140"/>
      <c r="N1800" s="141">
        <f t="shared" si="144"/>
        <v>0</v>
      </c>
      <c r="O1800" s="141"/>
      <c r="P1800" s="141"/>
      <c r="Q1800" s="81">
        <f t="shared" si="145"/>
        <v>0</v>
      </c>
    </row>
    <row r="1801" spans="5:17" s="16" customFormat="1" ht="13" hidden="1" x14ac:dyDescent="0.3">
      <c r="E1801" s="138">
        <v>37431</v>
      </c>
      <c r="F1801" s="16">
        <v>175</v>
      </c>
      <c r="G1801" s="16">
        <v>2002</v>
      </c>
      <c r="H1801" s="139">
        <f t="shared" si="146"/>
        <v>0</v>
      </c>
      <c r="I1801" s="140">
        <v>18.354838709677423</v>
      </c>
      <c r="J1801" s="141">
        <f t="shared" si="142"/>
        <v>0</v>
      </c>
      <c r="K1801" s="81">
        <f t="shared" si="143"/>
        <v>0</v>
      </c>
      <c r="L1801" s="142">
        <v>23</v>
      </c>
      <c r="M1801" s="140"/>
      <c r="N1801" s="141">
        <f t="shared" si="144"/>
        <v>0</v>
      </c>
      <c r="O1801" s="141"/>
      <c r="P1801" s="141"/>
      <c r="Q1801" s="81">
        <f t="shared" si="145"/>
        <v>0</v>
      </c>
    </row>
    <row r="1802" spans="5:17" s="16" customFormat="1" ht="13" hidden="1" x14ac:dyDescent="0.3">
      <c r="E1802" s="138">
        <v>37432</v>
      </c>
      <c r="F1802" s="16">
        <v>176</v>
      </c>
      <c r="G1802" s="16">
        <v>2002</v>
      </c>
      <c r="H1802" s="139">
        <f t="shared" si="146"/>
        <v>0</v>
      </c>
      <c r="I1802" s="140">
        <v>18.438709677419357</v>
      </c>
      <c r="J1802" s="141">
        <f t="shared" si="142"/>
        <v>0</v>
      </c>
      <c r="K1802" s="81">
        <f t="shared" si="143"/>
        <v>0</v>
      </c>
      <c r="L1802" s="142">
        <v>20.8</v>
      </c>
      <c r="M1802" s="140"/>
      <c r="N1802" s="141">
        <f t="shared" si="144"/>
        <v>0</v>
      </c>
      <c r="O1802" s="141"/>
      <c r="P1802" s="141"/>
      <c r="Q1802" s="81">
        <f t="shared" si="145"/>
        <v>0</v>
      </c>
    </row>
    <row r="1803" spans="5:17" s="16" customFormat="1" ht="13" hidden="1" x14ac:dyDescent="0.3">
      <c r="E1803" s="138">
        <v>37433</v>
      </c>
      <c r="F1803" s="16">
        <v>177</v>
      </c>
      <c r="G1803" s="16">
        <v>2002</v>
      </c>
      <c r="H1803" s="139">
        <f t="shared" si="146"/>
        <v>0</v>
      </c>
      <c r="I1803" s="140">
        <v>18.522580645161291</v>
      </c>
      <c r="J1803" s="141">
        <f t="shared" si="142"/>
        <v>0</v>
      </c>
      <c r="K1803" s="81">
        <f t="shared" si="143"/>
        <v>0</v>
      </c>
      <c r="L1803" s="142">
        <v>21</v>
      </c>
      <c r="M1803" s="140"/>
      <c r="N1803" s="141">
        <f t="shared" si="144"/>
        <v>0</v>
      </c>
      <c r="O1803" s="141"/>
      <c r="P1803" s="141"/>
      <c r="Q1803" s="81">
        <f t="shared" si="145"/>
        <v>0</v>
      </c>
    </row>
    <row r="1804" spans="5:17" s="16" customFormat="1" ht="13" hidden="1" x14ac:dyDescent="0.3">
      <c r="E1804" s="138">
        <v>37434</v>
      </c>
      <c r="F1804" s="16">
        <v>178</v>
      </c>
      <c r="G1804" s="16">
        <v>2002</v>
      </c>
      <c r="H1804" s="139">
        <f t="shared" si="146"/>
        <v>0</v>
      </c>
      <c r="I1804" s="140">
        <v>18.606451612903228</v>
      </c>
      <c r="J1804" s="141">
        <f t="shared" si="142"/>
        <v>0</v>
      </c>
      <c r="K1804" s="81">
        <f t="shared" si="143"/>
        <v>0</v>
      </c>
      <c r="L1804" s="142">
        <v>21.8</v>
      </c>
      <c r="M1804" s="140"/>
      <c r="N1804" s="141">
        <f t="shared" si="144"/>
        <v>0</v>
      </c>
      <c r="O1804" s="141"/>
      <c r="P1804" s="141"/>
      <c r="Q1804" s="81">
        <f t="shared" si="145"/>
        <v>0</v>
      </c>
    </row>
    <row r="1805" spans="5:17" s="16" customFormat="1" ht="13" hidden="1" x14ac:dyDescent="0.3">
      <c r="E1805" s="138">
        <v>37435</v>
      </c>
      <c r="F1805" s="16">
        <v>179</v>
      </c>
      <c r="G1805" s="16">
        <v>2002</v>
      </c>
      <c r="H1805" s="139">
        <f t="shared" si="146"/>
        <v>0</v>
      </c>
      <c r="I1805" s="140">
        <v>18.690322580645162</v>
      </c>
      <c r="J1805" s="141">
        <f t="shared" si="142"/>
        <v>0</v>
      </c>
      <c r="K1805" s="81">
        <f t="shared" si="143"/>
        <v>0</v>
      </c>
      <c r="L1805" s="142">
        <v>17.7</v>
      </c>
      <c r="M1805" s="140"/>
      <c r="N1805" s="141">
        <f t="shared" si="144"/>
        <v>0</v>
      </c>
      <c r="O1805" s="141"/>
      <c r="P1805" s="141"/>
      <c r="Q1805" s="81">
        <f t="shared" si="145"/>
        <v>0</v>
      </c>
    </row>
    <row r="1806" spans="5:17" s="16" customFormat="1" ht="13" hidden="1" x14ac:dyDescent="0.3">
      <c r="E1806" s="138">
        <v>37436</v>
      </c>
      <c r="F1806" s="16">
        <v>180</v>
      </c>
      <c r="G1806" s="16">
        <v>2002</v>
      </c>
      <c r="H1806" s="139">
        <f t="shared" si="146"/>
        <v>0</v>
      </c>
      <c r="I1806" s="140">
        <v>18.774193548387096</v>
      </c>
      <c r="J1806" s="141">
        <f t="shared" si="142"/>
        <v>0</v>
      </c>
      <c r="K1806" s="81">
        <f t="shared" si="143"/>
        <v>0</v>
      </c>
      <c r="L1806" s="142">
        <v>16.399999999999999</v>
      </c>
      <c r="M1806" s="140"/>
      <c r="N1806" s="141">
        <f t="shared" si="144"/>
        <v>0</v>
      </c>
      <c r="O1806" s="141"/>
      <c r="P1806" s="141"/>
      <c r="Q1806" s="81">
        <f t="shared" si="145"/>
        <v>0</v>
      </c>
    </row>
    <row r="1807" spans="5:17" s="16" customFormat="1" ht="13" hidden="1" x14ac:dyDescent="0.3">
      <c r="E1807" s="138">
        <v>37437</v>
      </c>
      <c r="F1807" s="16">
        <v>181</v>
      </c>
      <c r="G1807" s="16">
        <v>2002</v>
      </c>
      <c r="H1807" s="139">
        <f t="shared" si="146"/>
        <v>0</v>
      </c>
      <c r="I1807" s="140">
        <v>18.858064516129033</v>
      </c>
      <c r="J1807" s="141">
        <f t="shared" si="142"/>
        <v>0</v>
      </c>
      <c r="K1807" s="81">
        <f t="shared" si="143"/>
        <v>0</v>
      </c>
      <c r="L1807" s="142">
        <v>17.8</v>
      </c>
      <c r="M1807" s="140"/>
      <c r="N1807" s="141">
        <f t="shared" si="144"/>
        <v>0</v>
      </c>
      <c r="O1807" s="141"/>
      <c r="P1807" s="141"/>
      <c r="Q1807" s="81">
        <f t="shared" si="145"/>
        <v>0</v>
      </c>
    </row>
    <row r="1808" spans="5:17" s="16" customFormat="1" ht="13" hidden="1" x14ac:dyDescent="0.3">
      <c r="E1808" s="138">
        <v>37438</v>
      </c>
      <c r="F1808" s="16">
        <v>182</v>
      </c>
      <c r="G1808" s="16">
        <v>2002</v>
      </c>
      <c r="H1808" s="139">
        <f t="shared" si="146"/>
        <v>0</v>
      </c>
      <c r="I1808" s="140">
        <v>18.941935483870971</v>
      </c>
      <c r="J1808" s="141">
        <f t="shared" si="142"/>
        <v>0</v>
      </c>
      <c r="K1808" s="81">
        <f t="shared" si="143"/>
        <v>0</v>
      </c>
      <c r="L1808" s="142">
        <v>21</v>
      </c>
      <c r="M1808" s="140"/>
      <c r="N1808" s="141">
        <f t="shared" si="144"/>
        <v>0</v>
      </c>
      <c r="O1808" s="141"/>
      <c r="P1808" s="141"/>
      <c r="Q1808" s="81">
        <f t="shared" si="145"/>
        <v>0</v>
      </c>
    </row>
    <row r="1809" spans="5:17" s="16" customFormat="1" ht="13" hidden="1" x14ac:dyDescent="0.3">
      <c r="E1809" s="138">
        <v>37439</v>
      </c>
      <c r="F1809" s="16">
        <v>183</v>
      </c>
      <c r="G1809" s="16">
        <v>2002</v>
      </c>
      <c r="H1809" s="139">
        <f t="shared" si="146"/>
        <v>0</v>
      </c>
      <c r="I1809" s="140">
        <v>19.025806451612905</v>
      </c>
      <c r="J1809" s="141">
        <f t="shared" si="142"/>
        <v>0</v>
      </c>
      <c r="K1809" s="81">
        <f t="shared" si="143"/>
        <v>0</v>
      </c>
      <c r="L1809" s="142">
        <v>19.600000000000001</v>
      </c>
      <c r="M1809" s="140"/>
      <c r="N1809" s="141">
        <f t="shared" si="144"/>
        <v>0</v>
      </c>
      <c r="O1809" s="141"/>
      <c r="P1809" s="141"/>
      <c r="Q1809" s="81">
        <f t="shared" si="145"/>
        <v>0</v>
      </c>
    </row>
    <row r="1810" spans="5:17" s="16" customFormat="1" ht="13" hidden="1" x14ac:dyDescent="0.3">
      <c r="E1810" s="138">
        <v>37440</v>
      </c>
      <c r="F1810" s="16">
        <v>184</v>
      </c>
      <c r="G1810" s="16">
        <v>2002</v>
      </c>
      <c r="H1810" s="139">
        <f t="shared" si="146"/>
        <v>0</v>
      </c>
      <c r="I1810" s="140">
        <v>19.109677419354838</v>
      </c>
      <c r="J1810" s="141">
        <f t="shared" si="142"/>
        <v>0</v>
      </c>
      <c r="K1810" s="81">
        <f t="shared" si="143"/>
        <v>0</v>
      </c>
      <c r="L1810" s="142">
        <v>17.600000000000001</v>
      </c>
      <c r="M1810" s="140"/>
      <c r="N1810" s="141">
        <f t="shared" si="144"/>
        <v>0</v>
      </c>
      <c r="O1810" s="141"/>
      <c r="P1810" s="141"/>
      <c r="Q1810" s="81">
        <f t="shared" si="145"/>
        <v>0</v>
      </c>
    </row>
    <row r="1811" spans="5:17" s="16" customFormat="1" ht="13" hidden="1" x14ac:dyDescent="0.3">
      <c r="E1811" s="138">
        <v>37441</v>
      </c>
      <c r="F1811" s="16">
        <v>185</v>
      </c>
      <c r="G1811" s="16">
        <v>2002</v>
      </c>
      <c r="H1811" s="139">
        <f t="shared" si="146"/>
        <v>0</v>
      </c>
      <c r="I1811" s="140">
        <v>19.193548387096776</v>
      </c>
      <c r="J1811" s="141">
        <f t="shared" si="142"/>
        <v>0</v>
      </c>
      <c r="K1811" s="81">
        <f t="shared" si="143"/>
        <v>0</v>
      </c>
      <c r="L1811" s="142">
        <v>16.2</v>
      </c>
      <c r="M1811" s="140"/>
      <c r="N1811" s="141">
        <f t="shared" si="144"/>
        <v>0</v>
      </c>
      <c r="O1811" s="141"/>
      <c r="P1811" s="141"/>
      <c r="Q1811" s="81">
        <f t="shared" si="145"/>
        <v>0</v>
      </c>
    </row>
    <row r="1812" spans="5:17" s="16" customFormat="1" ht="13" hidden="1" x14ac:dyDescent="0.3">
      <c r="E1812" s="138">
        <v>37442</v>
      </c>
      <c r="F1812" s="16">
        <v>186</v>
      </c>
      <c r="G1812" s="16">
        <v>2002</v>
      </c>
      <c r="H1812" s="139">
        <f t="shared" si="146"/>
        <v>0</v>
      </c>
      <c r="I1812" s="140">
        <v>19.277419354838713</v>
      </c>
      <c r="J1812" s="141">
        <f t="shared" si="142"/>
        <v>0</v>
      </c>
      <c r="K1812" s="81">
        <f t="shared" si="143"/>
        <v>0</v>
      </c>
      <c r="L1812" s="142">
        <v>17.8</v>
      </c>
      <c r="M1812" s="140"/>
      <c r="N1812" s="141">
        <f t="shared" si="144"/>
        <v>0</v>
      </c>
      <c r="O1812" s="141"/>
      <c r="P1812" s="141"/>
      <c r="Q1812" s="81">
        <f t="shared" si="145"/>
        <v>0</v>
      </c>
    </row>
    <row r="1813" spans="5:17" s="16" customFormat="1" ht="13" hidden="1" x14ac:dyDescent="0.3">
      <c r="E1813" s="138">
        <v>37443</v>
      </c>
      <c r="F1813" s="16">
        <v>187</v>
      </c>
      <c r="G1813" s="16">
        <v>2002</v>
      </c>
      <c r="H1813" s="139">
        <f t="shared" si="146"/>
        <v>0</v>
      </c>
      <c r="I1813" s="140">
        <v>19.361290322580643</v>
      </c>
      <c r="J1813" s="141">
        <f t="shared" si="142"/>
        <v>0</v>
      </c>
      <c r="K1813" s="81">
        <f t="shared" si="143"/>
        <v>0</v>
      </c>
      <c r="L1813" s="142">
        <v>17.100000000000001</v>
      </c>
      <c r="M1813" s="140"/>
      <c r="N1813" s="141">
        <f t="shared" si="144"/>
        <v>0</v>
      </c>
      <c r="O1813" s="141"/>
      <c r="P1813" s="141"/>
      <c r="Q1813" s="81">
        <f t="shared" si="145"/>
        <v>0</v>
      </c>
    </row>
    <row r="1814" spans="5:17" s="16" customFormat="1" ht="13" hidden="1" x14ac:dyDescent="0.3">
      <c r="E1814" s="138">
        <v>37444</v>
      </c>
      <c r="F1814" s="16">
        <v>188</v>
      </c>
      <c r="G1814" s="16">
        <v>2002</v>
      </c>
      <c r="H1814" s="139">
        <f t="shared" si="146"/>
        <v>0</v>
      </c>
      <c r="I1814" s="140">
        <v>19.445161290322581</v>
      </c>
      <c r="J1814" s="141">
        <f t="shared" si="142"/>
        <v>0</v>
      </c>
      <c r="K1814" s="81">
        <f t="shared" si="143"/>
        <v>0</v>
      </c>
      <c r="L1814" s="142">
        <v>19</v>
      </c>
      <c r="M1814" s="140"/>
      <c r="N1814" s="141">
        <f t="shared" si="144"/>
        <v>0</v>
      </c>
      <c r="O1814" s="141"/>
      <c r="P1814" s="141"/>
      <c r="Q1814" s="81">
        <f t="shared" si="145"/>
        <v>0</v>
      </c>
    </row>
    <row r="1815" spans="5:17" s="16" customFormat="1" ht="13" hidden="1" x14ac:dyDescent="0.3">
      <c r="E1815" s="138">
        <v>37445</v>
      </c>
      <c r="F1815" s="16">
        <v>189</v>
      </c>
      <c r="G1815" s="16">
        <v>2002</v>
      </c>
      <c r="H1815" s="139">
        <f t="shared" si="146"/>
        <v>0</v>
      </c>
      <c r="I1815" s="140">
        <v>19.529032258064518</v>
      </c>
      <c r="J1815" s="141">
        <f t="shared" si="142"/>
        <v>0</v>
      </c>
      <c r="K1815" s="81">
        <f t="shared" si="143"/>
        <v>0</v>
      </c>
      <c r="L1815" s="142">
        <v>22.8</v>
      </c>
      <c r="M1815" s="140"/>
      <c r="N1815" s="141">
        <f t="shared" si="144"/>
        <v>0</v>
      </c>
      <c r="O1815" s="141"/>
      <c r="P1815" s="141"/>
      <c r="Q1815" s="81">
        <f t="shared" si="145"/>
        <v>0</v>
      </c>
    </row>
    <row r="1816" spans="5:17" s="16" customFormat="1" ht="13" hidden="1" x14ac:dyDescent="0.3">
      <c r="E1816" s="138">
        <v>37446</v>
      </c>
      <c r="F1816" s="16">
        <v>190</v>
      </c>
      <c r="G1816" s="16">
        <v>2002</v>
      </c>
      <c r="H1816" s="139">
        <f t="shared" si="146"/>
        <v>0</v>
      </c>
      <c r="I1816" s="140">
        <v>19.612903225806452</v>
      </c>
      <c r="J1816" s="141">
        <f t="shared" si="142"/>
        <v>0</v>
      </c>
      <c r="K1816" s="81">
        <f t="shared" si="143"/>
        <v>0</v>
      </c>
      <c r="L1816" s="142">
        <v>23</v>
      </c>
      <c r="M1816" s="140"/>
      <c r="N1816" s="141">
        <f t="shared" si="144"/>
        <v>0</v>
      </c>
      <c r="O1816" s="141"/>
      <c r="P1816" s="141"/>
      <c r="Q1816" s="81">
        <f t="shared" si="145"/>
        <v>0</v>
      </c>
    </row>
    <row r="1817" spans="5:17" s="16" customFormat="1" ht="13" hidden="1" x14ac:dyDescent="0.3">
      <c r="E1817" s="138">
        <v>37447</v>
      </c>
      <c r="F1817" s="16">
        <v>191</v>
      </c>
      <c r="G1817" s="16">
        <v>2002</v>
      </c>
      <c r="H1817" s="139">
        <f t="shared" si="146"/>
        <v>0</v>
      </c>
      <c r="I1817" s="140">
        <v>19.696774193548389</v>
      </c>
      <c r="J1817" s="141">
        <f t="shared" si="142"/>
        <v>0</v>
      </c>
      <c r="K1817" s="81">
        <f t="shared" si="143"/>
        <v>0</v>
      </c>
      <c r="L1817" s="142">
        <v>17.600000000000001</v>
      </c>
      <c r="M1817" s="140"/>
      <c r="N1817" s="141">
        <f t="shared" si="144"/>
        <v>0</v>
      </c>
      <c r="O1817" s="141"/>
      <c r="P1817" s="141"/>
      <c r="Q1817" s="81">
        <f t="shared" si="145"/>
        <v>0</v>
      </c>
    </row>
    <row r="1818" spans="5:17" s="16" customFormat="1" ht="13" hidden="1" x14ac:dyDescent="0.3">
      <c r="E1818" s="138">
        <v>37448</v>
      </c>
      <c r="F1818" s="16">
        <v>192</v>
      </c>
      <c r="G1818" s="16">
        <v>2002</v>
      </c>
      <c r="H1818" s="139">
        <f t="shared" si="146"/>
        <v>0</v>
      </c>
      <c r="I1818" s="140">
        <v>19.780645161290323</v>
      </c>
      <c r="J1818" s="141">
        <f t="shared" si="142"/>
        <v>0</v>
      </c>
      <c r="K1818" s="81">
        <f t="shared" si="143"/>
        <v>0</v>
      </c>
      <c r="L1818" s="142">
        <v>18.600000000000001</v>
      </c>
      <c r="M1818" s="140"/>
      <c r="N1818" s="141">
        <f t="shared" si="144"/>
        <v>0</v>
      </c>
      <c r="O1818" s="141"/>
      <c r="P1818" s="141"/>
      <c r="Q1818" s="81">
        <f t="shared" si="145"/>
        <v>0</v>
      </c>
    </row>
    <row r="1819" spans="5:17" s="16" customFormat="1" ht="13" hidden="1" x14ac:dyDescent="0.3">
      <c r="E1819" s="138">
        <v>37449</v>
      </c>
      <c r="F1819" s="16">
        <v>193</v>
      </c>
      <c r="G1819" s="16">
        <v>2002</v>
      </c>
      <c r="H1819" s="139">
        <f t="shared" si="146"/>
        <v>0</v>
      </c>
      <c r="I1819" s="140">
        <v>19.864516129032257</v>
      </c>
      <c r="J1819" s="141">
        <f t="shared" si="142"/>
        <v>0</v>
      </c>
      <c r="K1819" s="81">
        <f t="shared" si="143"/>
        <v>0</v>
      </c>
      <c r="L1819" s="142">
        <v>20.2</v>
      </c>
      <c r="M1819" s="140"/>
      <c r="N1819" s="141">
        <f t="shared" si="144"/>
        <v>0</v>
      </c>
      <c r="O1819" s="141"/>
      <c r="P1819" s="141"/>
      <c r="Q1819" s="81">
        <f t="shared" si="145"/>
        <v>0</v>
      </c>
    </row>
    <row r="1820" spans="5:17" s="16" customFormat="1" ht="13" hidden="1" x14ac:dyDescent="0.3">
      <c r="E1820" s="138">
        <v>37450</v>
      </c>
      <c r="F1820" s="16">
        <v>194</v>
      </c>
      <c r="G1820" s="16">
        <v>2002</v>
      </c>
      <c r="H1820" s="139">
        <f t="shared" si="146"/>
        <v>0</v>
      </c>
      <c r="I1820" s="140">
        <v>19.948387096774194</v>
      </c>
      <c r="J1820" s="141">
        <f t="shared" si="142"/>
        <v>0</v>
      </c>
      <c r="K1820" s="81">
        <f t="shared" si="143"/>
        <v>0</v>
      </c>
      <c r="L1820" s="142">
        <v>16.600000000000001</v>
      </c>
      <c r="M1820" s="140"/>
      <c r="N1820" s="141">
        <f t="shared" si="144"/>
        <v>0</v>
      </c>
      <c r="O1820" s="141"/>
      <c r="P1820" s="141"/>
      <c r="Q1820" s="81">
        <f t="shared" si="145"/>
        <v>0</v>
      </c>
    </row>
    <row r="1821" spans="5:17" s="16" customFormat="1" ht="13" hidden="1" x14ac:dyDescent="0.3">
      <c r="E1821" s="138">
        <v>37451</v>
      </c>
      <c r="F1821" s="16">
        <v>195</v>
      </c>
      <c r="G1821" s="16">
        <v>2002</v>
      </c>
      <c r="H1821" s="139">
        <f t="shared" si="146"/>
        <v>0</v>
      </c>
      <c r="I1821" s="140">
        <v>20.032258064516128</v>
      </c>
      <c r="J1821" s="141">
        <f t="shared" si="142"/>
        <v>0</v>
      </c>
      <c r="K1821" s="81">
        <f t="shared" si="143"/>
        <v>0</v>
      </c>
      <c r="L1821" s="142">
        <v>18.8</v>
      </c>
      <c r="M1821" s="140"/>
      <c r="N1821" s="141">
        <f t="shared" si="144"/>
        <v>0</v>
      </c>
      <c r="O1821" s="141"/>
      <c r="P1821" s="141"/>
      <c r="Q1821" s="81">
        <f t="shared" si="145"/>
        <v>0</v>
      </c>
    </row>
    <row r="1822" spans="5:17" s="16" customFormat="1" ht="13" hidden="1" x14ac:dyDescent="0.3">
      <c r="E1822" s="138">
        <v>37452</v>
      </c>
      <c r="F1822" s="16">
        <v>196</v>
      </c>
      <c r="G1822" s="16">
        <v>2002</v>
      </c>
      <c r="H1822" s="139">
        <f t="shared" si="146"/>
        <v>0</v>
      </c>
      <c r="I1822" s="140">
        <v>20.116129032258065</v>
      </c>
      <c r="J1822" s="141">
        <f t="shared" si="142"/>
        <v>0</v>
      </c>
      <c r="K1822" s="81">
        <f t="shared" si="143"/>
        <v>0</v>
      </c>
      <c r="L1822" s="142">
        <v>19.8</v>
      </c>
      <c r="M1822" s="140"/>
      <c r="N1822" s="141">
        <f t="shared" si="144"/>
        <v>0</v>
      </c>
      <c r="O1822" s="141"/>
      <c r="P1822" s="141"/>
      <c r="Q1822" s="81">
        <f t="shared" si="145"/>
        <v>0</v>
      </c>
    </row>
    <row r="1823" spans="5:17" s="16" customFormat="1" ht="13" hidden="1" x14ac:dyDescent="0.3">
      <c r="E1823" s="138">
        <v>37453</v>
      </c>
      <c r="F1823" s="16">
        <v>197</v>
      </c>
      <c r="G1823" s="16">
        <v>2002</v>
      </c>
      <c r="H1823" s="139">
        <f t="shared" si="146"/>
        <v>0</v>
      </c>
      <c r="I1823" s="140">
        <v>20.2</v>
      </c>
      <c r="J1823" s="141">
        <f t="shared" si="142"/>
        <v>0</v>
      </c>
      <c r="K1823" s="81">
        <f t="shared" si="143"/>
        <v>0</v>
      </c>
      <c r="L1823" s="142">
        <v>18.600000000000001</v>
      </c>
      <c r="M1823" s="140"/>
      <c r="N1823" s="141">
        <f t="shared" si="144"/>
        <v>0</v>
      </c>
      <c r="O1823" s="141"/>
      <c r="P1823" s="141"/>
      <c r="Q1823" s="81">
        <f t="shared" si="145"/>
        <v>0</v>
      </c>
    </row>
    <row r="1824" spans="5:17" s="16" customFormat="1" ht="13" hidden="1" x14ac:dyDescent="0.3">
      <c r="E1824" s="138">
        <v>37454</v>
      </c>
      <c r="F1824" s="16">
        <v>198</v>
      </c>
      <c r="G1824" s="16">
        <v>2002</v>
      </c>
      <c r="H1824" s="139">
        <f t="shared" si="146"/>
        <v>0</v>
      </c>
      <c r="I1824" s="140">
        <v>20.193548387096772</v>
      </c>
      <c r="J1824" s="141">
        <f t="shared" si="142"/>
        <v>0</v>
      </c>
      <c r="K1824" s="81">
        <f t="shared" si="143"/>
        <v>0</v>
      </c>
      <c r="L1824" s="142">
        <v>17.2</v>
      </c>
      <c r="M1824" s="140"/>
      <c r="N1824" s="141">
        <f t="shared" si="144"/>
        <v>0</v>
      </c>
      <c r="O1824" s="141"/>
      <c r="P1824" s="141"/>
      <c r="Q1824" s="81">
        <f t="shared" si="145"/>
        <v>0</v>
      </c>
    </row>
    <row r="1825" spans="5:17" s="16" customFormat="1" ht="13" hidden="1" x14ac:dyDescent="0.3">
      <c r="E1825" s="138">
        <v>37455</v>
      </c>
      <c r="F1825" s="16">
        <v>199</v>
      </c>
      <c r="G1825" s="16">
        <v>2002</v>
      </c>
      <c r="H1825" s="139">
        <f t="shared" si="146"/>
        <v>0</v>
      </c>
      <c r="I1825" s="140">
        <v>20.187096774193549</v>
      </c>
      <c r="J1825" s="141">
        <f t="shared" si="142"/>
        <v>0</v>
      </c>
      <c r="K1825" s="81">
        <f t="shared" si="143"/>
        <v>0</v>
      </c>
      <c r="L1825" s="142">
        <v>18.2</v>
      </c>
      <c r="M1825" s="140"/>
      <c r="N1825" s="141">
        <f t="shared" si="144"/>
        <v>0</v>
      </c>
      <c r="O1825" s="141"/>
      <c r="P1825" s="141"/>
      <c r="Q1825" s="81">
        <f t="shared" si="145"/>
        <v>0</v>
      </c>
    </row>
    <row r="1826" spans="5:17" s="16" customFormat="1" ht="13" hidden="1" x14ac:dyDescent="0.3">
      <c r="E1826" s="138">
        <v>37456</v>
      </c>
      <c r="F1826" s="16">
        <v>200</v>
      </c>
      <c r="G1826" s="16">
        <v>2002</v>
      </c>
      <c r="H1826" s="139">
        <f t="shared" si="146"/>
        <v>0</v>
      </c>
      <c r="I1826" s="140">
        <v>20.180645161290322</v>
      </c>
      <c r="J1826" s="141">
        <f t="shared" si="142"/>
        <v>0</v>
      </c>
      <c r="K1826" s="81">
        <f t="shared" si="143"/>
        <v>0</v>
      </c>
      <c r="L1826" s="142">
        <v>18.8</v>
      </c>
      <c r="M1826" s="140"/>
      <c r="N1826" s="141">
        <f t="shared" si="144"/>
        <v>0</v>
      </c>
      <c r="O1826" s="141"/>
      <c r="P1826" s="141"/>
      <c r="Q1826" s="81">
        <f t="shared" si="145"/>
        <v>0</v>
      </c>
    </row>
    <row r="1827" spans="5:17" s="16" customFormat="1" ht="13" hidden="1" x14ac:dyDescent="0.3">
      <c r="E1827" s="138">
        <v>37457</v>
      </c>
      <c r="F1827" s="16">
        <v>201</v>
      </c>
      <c r="G1827" s="16">
        <v>2002</v>
      </c>
      <c r="H1827" s="139">
        <f t="shared" si="146"/>
        <v>0</v>
      </c>
      <c r="I1827" s="140">
        <v>20.174193548387095</v>
      </c>
      <c r="J1827" s="141">
        <f t="shared" si="142"/>
        <v>0</v>
      </c>
      <c r="K1827" s="81">
        <f t="shared" si="143"/>
        <v>0</v>
      </c>
      <c r="L1827" s="142">
        <v>21.5</v>
      </c>
      <c r="M1827" s="140"/>
      <c r="N1827" s="141">
        <f t="shared" si="144"/>
        <v>0</v>
      </c>
      <c r="O1827" s="141"/>
      <c r="P1827" s="141"/>
      <c r="Q1827" s="81">
        <f t="shared" si="145"/>
        <v>0</v>
      </c>
    </row>
    <row r="1828" spans="5:17" s="16" customFormat="1" ht="13" hidden="1" x14ac:dyDescent="0.3">
      <c r="E1828" s="138">
        <v>37458</v>
      </c>
      <c r="F1828" s="16">
        <v>202</v>
      </c>
      <c r="G1828" s="16">
        <v>2002</v>
      </c>
      <c r="H1828" s="139">
        <f t="shared" si="146"/>
        <v>0</v>
      </c>
      <c r="I1828" s="140">
        <v>20.167741935483871</v>
      </c>
      <c r="J1828" s="141">
        <f t="shared" si="142"/>
        <v>0</v>
      </c>
      <c r="K1828" s="81">
        <f t="shared" si="143"/>
        <v>0</v>
      </c>
      <c r="L1828" s="142">
        <v>20.6</v>
      </c>
      <c r="M1828" s="140"/>
      <c r="N1828" s="141">
        <f t="shared" si="144"/>
        <v>0</v>
      </c>
      <c r="O1828" s="141"/>
      <c r="P1828" s="141"/>
      <c r="Q1828" s="81">
        <f t="shared" si="145"/>
        <v>0</v>
      </c>
    </row>
    <row r="1829" spans="5:17" s="16" customFormat="1" ht="13" hidden="1" x14ac:dyDescent="0.3">
      <c r="E1829" s="138">
        <v>37459</v>
      </c>
      <c r="F1829" s="16">
        <v>203</v>
      </c>
      <c r="G1829" s="16">
        <v>2002</v>
      </c>
      <c r="H1829" s="139">
        <f t="shared" si="146"/>
        <v>0</v>
      </c>
      <c r="I1829" s="140">
        <v>20.161290322580644</v>
      </c>
      <c r="J1829" s="141">
        <f t="shared" si="142"/>
        <v>0</v>
      </c>
      <c r="K1829" s="81">
        <f t="shared" si="143"/>
        <v>0</v>
      </c>
      <c r="L1829" s="142">
        <v>20.100000000000001</v>
      </c>
      <c r="M1829" s="140"/>
      <c r="N1829" s="141">
        <f t="shared" si="144"/>
        <v>0</v>
      </c>
      <c r="O1829" s="141"/>
      <c r="P1829" s="141"/>
      <c r="Q1829" s="81">
        <f t="shared" si="145"/>
        <v>0</v>
      </c>
    </row>
    <row r="1830" spans="5:17" s="16" customFormat="1" ht="13" hidden="1" x14ac:dyDescent="0.3">
      <c r="E1830" s="138">
        <v>37460</v>
      </c>
      <c r="F1830" s="16">
        <v>204</v>
      </c>
      <c r="G1830" s="16">
        <v>2002</v>
      </c>
      <c r="H1830" s="139">
        <f t="shared" si="146"/>
        <v>0</v>
      </c>
      <c r="I1830" s="140">
        <v>20.154838709677417</v>
      </c>
      <c r="J1830" s="141">
        <f t="shared" ref="J1830:J1893" si="147">IF(I1830&lt;=$E$117,1,0)</f>
        <v>0</v>
      </c>
      <c r="K1830" s="81">
        <f t="shared" ref="K1830:K1893" si="148">J1830*($E$116-I1830)</f>
        <v>0</v>
      </c>
      <c r="L1830" s="142">
        <v>20</v>
      </c>
      <c r="M1830" s="140"/>
      <c r="N1830" s="141">
        <f t="shared" ref="N1830:N1893" si="149">IF(L1830&lt;=$E$117,1,0)</f>
        <v>0</v>
      </c>
      <c r="O1830" s="141"/>
      <c r="P1830" s="141"/>
      <c r="Q1830" s="81">
        <f t="shared" ref="Q1830:Q1893" si="150">N1830*($E$116-L1830)</f>
        <v>0</v>
      </c>
    </row>
    <row r="1831" spans="5:17" s="16" customFormat="1" ht="13" hidden="1" x14ac:dyDescent="0.3">
      <c r="E1831" s="138">
        <v>37461</v>
      </c>
      <c r="F1831" s="16">
        <v>205</v>
      </c>
      <c r="G1831" s="16">
        <v>2002</v>
      </c>
      <c r="H1831" s="139">
        <f t="shared" si="146"/>
        <v>0</v>
      </c>
      <c r="I1831" s="140">
        <v>20.148387096774194</v>
      </c>
      <c r="J1831" s="141">
        <f t="shared" si="147"/>
        <v>0</v>
      </c>
      <c r="K1831" s="81">
        <f t="shared" si="148"/>
        <v>0</v>
      </c>
      <c r="L1831" s="142">
        <v>18.899999999999999</v>
      </c>
      <c r="M1831" s="140"/>
      <c r="N1831" s="141">
        <f t="shared" si="149"/>
        <v>0</v>
      </c>
      <c r="O1831" s="141"/>
      <c r="P1831" s="141"/>
      <c r="Q1831" s="81">
        <f t="shared" si="150"/>
        <v>0</v>
      </c>
    </row>
    <row r="1832" spans="5:17" s="16" customFormat="1" ht="13" hidden="1" x14ac:dyDescent="0.3">
      <c r="E1832" s="138">
        <v>37462</v>
      </c>
      <c r="F1832" s="16">
        <v>206</v>
      </c>
      <c r="G1832" s="16">
        <v>2002</v>
      </c>
      <c r="H1832" s="139">
        <f t="shared" si="146"/>
        <v>0</v>
      </c>
      <c r="I1832" s="140">
        <v>20.141935483870967</v>
      </c>
      <c r="J1832" s="141">
        <f t="shared" si="147"/>
        <v>0</v>
      </c>
      <c r="K1832" s="81">
        <f t="shared" si="148"/>
        <v>0</v>
      </c>
      <c r="L1832" s="142">
        <v>18.3</v>
      </c>
      <c r="M1832" s="140"/>
      <c r="N1832" s="141">
        <f t="shared" si="149"/>
        <v>0</v>
      </c>
      <c r="O1832" s="141"/>
      <c r="P1832" s="141"/>
      <c r="Q1832" s="81">
        <f t="shared" si="150"/>
        <v>0</v>
      </c>
    </row>
    <row r="1833" spans="5:17" s="16" customFormat="1" ht="13" hidden="1" x14ac:dyDescent="0.3">
      <c r="E1833" s="138">
        <v>37463</v>
      </c>
      <c r="F1833" s="16">
        <v>207</v>
      </c>
      <c r="G1833" s="16">
        <v>2002</v>
      </c>
      <c r="H1833" s="139">
        <f t="shared" si="146"/>
        <v>0</v>
      </c>
      <c r="I1833" s="140">
        <v>20.13548387096774</v>
      </c>
      <c r="J1833" s="141">
        <f t="shared" si="147"/>
        <v>0</v>
      </c>
      <c r="K1833" s="81">
        <f t="shared" si="148"/>
        <v>0</v>
      </c>
      <c r="L1833" s="142">
        <v>19.3</v>
      </c>
      <c r="M1833" s="140"/>
      <c r="N1833" s="141">
        <f t="shared" si="149"/>
        <v>0</v>
      </c>
      <c r="O1833" s="141"/>
      <c r="P1833" s="141"/>
      <c r="Q1833" s="81">
        <f t="shared" si="150"/>
        <v>0</v>
      </c>
    </row>
    <row r="1834" spans="5:17" s="16" customFormat="1" ht="13" hidden="1" x14ac:dyDescent="0.3">
      <c r="E1834" s="138">
        <v>37464</v>
      </c>
      <c r="F1834" s="16">
        <v>208</v>
      </c>
      <c r="G1834" s="16">
        <v>2002</v>
      </c>
      <c r="H1834" s="139">
        <f t="shared" si="146"/>
        <v>0</v>
      </c>
      <c r="I1834" s="140">
        <v>20.129032258064516</v>
      </c>
      <c r="J1834" s="141">
        <f t="shared" si="147"/>
        <v>0</v>
      </c>
      <c r="K1834" s="81">
        <f t="shared" si="148"/>
        <v>0</v>
      </c>
      <c r="L1834" s="142">
        <v>20.8</v>
      </c>
      <c r="M1834" s="140"/>
      <c r="N1834" s="141">
        <f t="shared" si="149"/>
        <v>0</v>
      </c>
      <c r="O1834" s="141"/>
      <c r="P1834" s="141"/>
      <c r="Q1834" s="81">
        <f t="shared" si="150"/>
        <v>0</v>
      </c>
    </row>
    <row r="1835" spans="5:17" s="16" customFormat="1" ht="13" hidden="1" x14ac:dyDescent="0.3">
      <c r="E1835" s="138">
        <v>37465</v>
      </c>
      <c r="F1835" s="16">
        <v>209</v>
      </c>
      <c r="G1835" s="16">
        <v>2002</v>
      </c>
      <c r="H1835" s="139">
        <f t="shared" si="146"/>
        <v>0</v>
      </c>
      <c r="I1835" s="140">
        <v>20.122580645161289</v>
      </c>
      <c r="J1835" s="141">
        <f t="shared" si="147"/>
        <v>0</v>
      </c>
      <c r="K1835" s="81">
        <f t="shared" si="148"/>
        <v>0</v>
      </c>
      <c r="L1835" s="142">
        <v>23</v>
      </c>
      <c r="M1835" s="140"/>
      <c r="N1835" s="141">
        <f t="shared" si="149"/>
        <v>0</v>
      </c>
      <c r="O1835" s="141"/>
      <c r="P1835" s="141"/>
      <c r="Q1835" s="81">
        <f t="shared" si="150"/>
        <v>0</v>
      </c>
    </row>
    <row r="1836" spans="5:17" s="16" customFormat="1" ht="13" hidden="1" x14ac:dyDescent="0.3">
      <c r="E1836" s="138">
        <v>37466</v>
      </c>
      <c r="F1836" s="16">
        <v>210</v>
      </c>
      <c r="G1836" s="16">
        <v>2002</v>
      </c>
      <c r="H1836" s="139">
        <f t="shared" si="146"/>
        <v>0</v>
      </c>
      <c r="I1836" s="140">
        <v>20.116129032258065</v>
      </c>
      <c r="J1836" s="141">
        <f t="shared" si="147"/>
        <v>0</v>
      </c>
      <c r="K1836" s="81">
        <f t="shared" si="148"/>
        <v>0</v>
      </c>
      <c r="L1836" s="142">
        <v>24.2</v>
      </c>
      <c r="M1836" s="140"/>
      <c r="N1836" s="141">
        <f t="shared" si="149"/>
        <v>0</v>
      </c>
      <c r="O1836" s="141"/>
      <c r="P1836" s="141"/>
      <c r="Q1836" s="81">
        <f t="shared" si="150"/>
        <v>0</v>
      </c>
    </row>
    <row r="1837" spans="5:17" s="16" customFormat="1" ht="13" hidden="1" x14ac:dyDescent="0.3">
      <c r="E1837" s="138">
        <v>37467</v>
      </c>
      <c r="F1837" s="16">
        <v>211</v>
      </c>
      <c r="G1837" s="16">
        <v>2002</v>
      </c>
      <c r="H1837" s="139">
        <f t="shared" si="146"/>
        <v>0</v>
      </c>
      <c r="I1837" s="140">
        <v>20.109677419354838</v>
      </c>
      <c r="J1837" s="141">
        <f t="shared" si="147"/>
        <v>0</v>
      </c>
      <c r="K1837" s="81">
        <f t="shared" si="148"/>
        <v>0</v>
      </c>
      <c r="L1837" s="142">
        <v>22.2</v>
      </c>
      <c r="M1837" s="140"/>
      <c r="N1837" s="141">
        <f t="shared" si="149"/>
        <v>0</v>
      </c>
      <c r="O1837" s="141"/>
      <c r="P1837" s="141"/>
      <c r="Q1837" s="81">
        <f t="shared" si="150"/>
        <v>0</v>
      </c>
    </row>
    <row r="1838" spans="5:17" s="16" customFormat="1" ht="13" hidden="1" x14ac:dyDescent="0.3">
      <c r="E1838" s="138">
        <v>37468</v>
      </c>
      <c r="F1838" s="16">
        <v>212</v>
      </c>
      <c r="G1838" s="16">
        <v>2002</v>
      </c>
      <c r="H1838" s="139">
        <f t="shared" ref="H1838:H1901" si="151">IF(AND(E1838&gt;=$D$64,E1838&lt;=$D$65),1,0)</f>
        <v>0</v>
      </c>
      <c r="I1838" s="140">
        <v>20.103225806451611</v>
      </c>
      <c r="J1838" s="141">
        <f t="shared" si="147"/>
        <v>0</v>
      </c>
      <c r="K1838" s="81">
        <f t="shared" si="148"/>
        <v>0</v>
      </c>
      <c r="L1838" s="142">
        <v>18.7</v>
      </c>
      <c r="M1838" s="140"/>
      <c r="N1838" s="141">
        <f t="shared" si="149"/>
        <v>0</v>
      </c>
      <c r="O1838" s="141"/>
      <c r="P1838" s="141"/>
      <c r="Q1838" s="81">
        <f t="shared" si="150"/>
        <v>0</v>
      </c>
    </row>
    <row r="1839" spans="5:17" s="16" customFormat="1" ht="13" hidden="1" x14ac:dyDescent="0.3">
      <c r="E1839" s="138">
        <v>37469</v>
      </c>
      <c r="F1839" s="16">
        <v>213</v>
      </c>
      <c r="G1839" s="16">
        <v>2002</v>
      </c>
      <c r="H1839" s="139">
        <f t="shared" si="151"/>
        <v>0</v>
      </c>
      <c r="I1839" s="140">
        <v>20.096774193548388</v>
      </c>
      <c r="J1839" s="141">
        <f t="shared" si="147"/>
        <v>0</v>
      </c>
      <c r="K1839" s="81">
        <f t="shared" si="148"/>
        <v>0</v>
      </c>
      <c r="L1839" s="142">
        <v>15.8</v>
      </c>
      <c r="M1839" s="140"/>
      <c r="N1839" s="141">
        <f t="shared" si="149"/>
        <v>1</v>
      </c>
      <c r="O1839" s="141"/>
      <c r="P1839" s="141"/>
      <c r="Q1839" s="81">
        <f t="shared" si="150"/>
        <v>4.1999999999999993</v>
      </c>
    </row>
    <row r="1840" spans="5:17" s="16" customFormat="1" ht="13" hidden="1" x14ac:dyDescent="0.3">
      <c r="E1840" s="138">
        <v>37470</v>
      </c>
      <c r="F1840" s="16">
        <v>214</v>
      </c>
      <c r="G1840" s="16">
        <v>2002</v>
      </c>
      <c r="H1840" s="139">
        <f t="shared" si="151"/>
        <v>0</v>
      </c>
      <c r="I1840" s="140">
        <v>20.090322580645161</v>
      </c>
      <c r="J1840" s="141">
        <f t="shared" si="147"/>
        <v>0</v>
      </c>
      <c r="K1840" s="81">
        <f t="shared" si="148"/>
        <v>0</v>
      </c>
      <c r="L1840" s="142">
        <v>17.5</v>
      </c>
      <c r="M1840" s="140"/>
      <c r="N1840" s="141">
        <f t="shared" si="149"/>
        <v>0</v>
      </c>
      <c r="O1840" s="141"/>
      <c r="P1840" s="141"/>
      <c r="Q1840" s="81">
        <f t="shared" si="150"/>
        <v>0</v>
      </c>
    </row>
    <row r="1841" spans="5:17" s="16" customFormat="1" ht="13" hidden="1" x14ac:dyDescent="0.3">
      <c r="E1841" s="138">
        <v>37471</v>
      </c>
      <c r="F1841" s="16">
        <v>215</v>
      </c>
      <c r="G1841" s="16">
        <v>2002</v>
      </c>
      <c r="H1841" s="139">
        <f t="shared" si="151"/>
        <v>0</v>
      </c>
      <c r="I1841" s="140">
        <v>20.083870967741934</v>
      </c>
      <c r="J1841" s="141">
        <f t="shared" si="147"/>
        <v>0</v>
      </c>
      <c r="K1841" s="81">
        <f t="shared" si="148"/>
        <v>0</v>
      </c>
      <c r="L1841" s="142">
        <v>16.7</v>
      </c>
      <c r="M1841" s="140"/>
      <c r="N1841" s="141">
        <f t="shared" si="149"/>
        <v>0</v>
      </c>
      <c r="O1841" s="141"/>
      <c r="P1841" s="141"/>
      <c r="Q1841" s="81">
        <f t="shared" si="150"/>
        <v>0</v>
      </c>
    </row>
    <row r="1842" spans="5:17" s="16" customFormat="1" ht="13" hidden="1" x14ac:dyDescent="0.3">
      <c r="E1842" s="138">
        <v>37472</v>
      </c>
      <c r="F1842" s="16">
        <v>216</v>
      </c>
      <c r="G1842" s="16">
        <v>2002</v>
      </c>
      <c r="H1842" s="139">
        <f t="shared" si="151"/>
        <v>0</v>
      </c>
      <c r="I1842" s="140">
        <v>20.07741935483871</v>
      </c>
      <c r="J1842" s="141">
        <f t="shared" si="147"/>
        <v>0</v>
      </c>
      <c r="K1842" s="81">
        <f t="shared" si="148"/>
        <v>0</v>
      </c>
      <c r="L1842" s="142">
        <v>17</v>
      </c>
      <c r="M1842" s="140"/>
      <c r="N1842" s="141">
        <f t="shared" si="149"/>
        <v>0</v>
      </c>
      <c r="O1842" s="141"/>
      <c r="P1842" s="141"/>
      <c r="Q1842" s="81">
        <f t="shared" si="150"/>
        <v>0</v>
      </c>
    </row>
    <row r="1843" spans="5:17" s="16" customFormat="1" ht="13" hidden="1" x14ac:dyDescent="0.3">
      <c r="E1843" s="138">
        <v>37473</v>
      </c>
      <c r="F1843" s="16">
        <v>217</v>
      </c>
      <c r="G1843" s="16">
        <v>2002</v>
      </c>
      <c r="H1843" s="139">
        <f t="shared" si="151"/>
        <v>0</v>
      </c>
      <c r="I1843" s="140">
        <v>20.070967741935483</v>
      </c>
      <c r="J1843" s="141">
        <f t="shared" si="147"/>
        <v>0</v>
      </c>
      <c r="K1843" s="81">
        <f t="shared" si="148"/>
        <v>0</v>
      </c>
      <c r="L1843" s="142">
        <v>18.399999999999999</v>
      </c>
      <c r="M1843" s="140"/>
      <c r="N1843" s="141">
        <f t="shared" si="149"/>
        <v>0</v>
      </c>
      <c r="O1843" s="141"/>
      <c r="P1843" s="141"/>
      <c r="Q1843" s="81">
        <f t="shared" si="150"/>
        <v>0</v>
      </c>
    </row>
    <row r="1844" spans="5:17" s="16" customFormat="1" ht="13" hidden="1" x14ac:dyDescent="0.3">
      <c r="E1844" s="138">
        <v>37474</v>
      </c>
      <c r="F1844" s="16">
        <v>218</v>
      </c>
      <c r="G1844" s="16">
        <v>2002</v>
      </c>
      <c r="H1844" s="139">
        <f t="shared" si="151"/>
        <v>0</v>
      </c>
      <c r="I1844" s="140">
        <v>20.064516129032256</v>
      </c>
      <c r="J1844" s="141">
        <f t="shared" si="147"/>
        <v>0</v>
      </c>
      <c r="K1844" s="81">
        <f t="shared" si="148"/>
        <v>0</v>
      </c>
      <c r="L1844" s="142">
        <v>16.5</v>
      </c>
      <c r="M1844" s="140"/>
      <c r="N1844" s="141">
        <f t="shared" si="149"/>
        <v>0</v>
      </c>
      <c r="O1844" s="141"/>
      <c r="P1844" s="141"/>
      <c r="Q1844" s="81">
        <f t="shared" si="150"/>
        <v>0</v>
      </c>
    </row>
    <row r="1845" spans="5:17" s="16" customFormat="1" ht="13" hidden="1" x14ac:dyDescent="0.3">
      <c r="E1845" s="138">
        <v>37475</v>
      </c>
      <c r="F1845" s="16">
        <v>219</v>
      </c>
      <c r="G1845" s="16">
        <v>2002</v>
      </c>
      <c r="H1845" s="139">
        <f t="shared" si="151"/>
        <v>0</v>
      </c>
      <c r="I1845" s="140">
        <v>20.058064516129033</v>
      </c>
      <c r="J1845" s="141">
        <f t="shared" si="147"/>
        <v>0</v>
      </c>
      <c r="K1845" s="81">
        <f t="shared" si="148"/>
        <v>0</v>
      </c>
      <c r="L1845" s="142">
        <v>17.2</v>
      </c>
      <c r="M1845" s="140"/>
      <c r="N1845" s="141">
        <f t="shared" si="149"/>
        <v>0</v>
      </c>
      <c r="O1845" s="141"/>
      <c r="P1845" s="141"/>
      <c r="Q1845" s="81">
        <f t="shared" si="150"/>
        <v>0</v>
      </c>
    </row>
    <row r="1846" spans="5:17" s="16" customFormat="1" ht="13" hidden="1" x14ac:dyDescent="0.3">
      <c r="E1846" s="138">
        <v>37476</v>
      </c>
      <c r="F1846" s="16">
        <v>220</v>
      </c>
      <c r="G1846" s="16">
        <v>2002</v>
      </c>
      <c r="H1846" s="139">
        <f t="shared" si="151"/>
        <v>0</v>
      </c>
      <c r="I1846" s="140">
        <v>20.051612903225806</v>
      </c>
      <c r="J1846" s="141">
        <f t="shared" si="147"/>
        <v>0</v>
      </c>
      <c r="K1846" s="81">
        <f t="shared" si="148"/>
        <v>0</v>
      </c>
      <c r="L1846" s="142">
        <v>17.600000000000001</v>
      </c>
      <c r="M1846" s="140"/>
      <c r="N1846" s="141">
        <f t="shared" si="149"/>
        <v>0</v>
      </c>
      <c r="O1846" s="141"/>
      <c r="P1846" s="141"/>
      <c r="Q1846" s="81">
        <f t="shared" si="150"/>
        <v>0</v>
      </c>
    </row>
    <row r="1847" spans="5:17" s="16" customFormat="1" ht="13" hidden="1" x14ac:dyDescent="0.3">
      <c r="E1847" s="138">
        <v>37477</v>
      </c>
      <c r="F1847" s="16">
        <v>221</v>
      </c>
      <c r="G1847" s="16">
        <v>2002</v>
      </c>
      <c r="H1847" s="139">
        <f t="shared" si="151"/>
        <v>0</v>
      </c>
      <c r="I1847" s="140">
        <v>20.045161290322579</v>
      </c>
      <c r="J1847" s="141">
        <f t="shared" si="147"/>
        <v>0</v>
      </c>
      <c r="K1847" s="81">
        <f t="shared" si="148"/>
        <v>0</v>
      </c>
      <c r="L1847" s="142">
        <v>16.2</v>
      </c>
      <c r="M1847" s="140"/>
      <c r="N1847" s="141">
        <f t="shared" si="149"/>
        <v>0</v>
      </c>
      <c r="O1847" s="141"/>
      <c r="P1847" s="141"/>
      <c r="Q1847" s="81">
        <f t="shared" si="150"/>
        <v>0</v>
      </c>
    </row>
    <row r="1848" spans="5:17" s="16" customFormat="1" ht="13" hidden="1" x14ac:dyDescent="0.3">
      <c r="E1848" s="138">
        <v>37478</v>
      </c>
      <c r="F1848" s="16">
        <v>222</v>
      </c>
      <c r="G1848" s="16">
        <v>2002</v>
      </c>
      <c r="H1848" s="139">
        <f t="shared" si="151"/>
        <v>0</v>
      </c>
      <c r="I1848" s="140">
        <v>20.038709677419355</v>
      </c>
      <c r="J1848" s="141">
        <f t="shared" si="147"/>
        <v>0</v>
      </c>
      <c r="K1848" s="81">
        <f t="shared" si="148"/>
        <v>0</v>
      </c>
      <c r="L1848" s="142">
        <v>13.5</v>
      </c>
      <c r="M1848" s="140"/>
      <c r="N1848" s="141">
        <f t="shared" si="149"/>
        <v>1</v>
      </c>
      <c r="O1848" s="141"/>
      <c r="P1848" s="141"/>
      <c r="Q1848" s="81">
        <f t="shared" si="150"/>
        <v>6.5</v>
      </c>
    </row>
    <row r="1849" spans="5:17" s="16" customFormat="1" ht="13" hidden="1" x14ac:dyDescent="0.3">
      <c r="E1849" s="138">
        <v>37479</v>
      </c>
      <c r="F1849" s="16">
        <v>223</v>
      </c>
      <c r="G1849" s="16">
        <v>2002</v>
      </c>
      <c r="H1849" s="139">
        <f t="shared" si="151"/>
        <v>0</v>
      </c>
      <c r="I1849" s="140">
        <v>20.032258064516128</v>
      </c>
      <c r="J1849" s="141">
        <f t="shared" si="147"/>
        <v>0</v>
      </c>
      <c r="K1849" s="81">
        <f t="shared" si="148"/>
        <v>0</v>
      </c>
      <c r="L1849" s="142">
        <v>14.1</v>
      </c>
      <c r="M1849" s="140"/>
      <c r="N1849" s="141">
        <f t="shared" si="149"/>
        <v>1</v>
      </c>
      <c r="O1849" s="141"/>
      <c r="P1849" s="141"/>
      <c r="Q1849" s="81">
        <f t="shared" si="150"/>
        <v>5.9</v>
      </c>
    </row>
    <row r="1850" spans="5:17" s="16" customFormat="1" ht="13" hidden="1" x14ac:dyDescent="0.3">
      <c r="E1850" s="138">
        <v>37480</v>
      </c>
      <c r="F1850" s="16">
        <v>224</v>
      </c>
      <c r="G1850" s="16">
        <v>2002</v>
      </c>
      <c r="H1850" s="139">
        <f t="shared" si="151"/>
        <v>0</v>
      </c>
      <c r="I1850" s="140">
        <v>20.025806451612901</v>
      </c>
      <c r="J1850" s="141">
        <f t="shared" si="147"/>
        <v>0</v>
      </c>
      <c r="K1850" s="81">
        <f t="shared" si="148"/>
        <v>0</v>
      </c>
      <c r="L1850" s="142">
        <v>17.3</v>
      </c>
      <c r="M1850" s="140"/>
      <c r="N1850" s="141">
        <f t="shared" si="149"/>
        <v>0</v>
      </c>
      <c r="O1850" s="141"/>
      <c r="P1850" s="141"/>
      <c r="Q1850" s="81">
        <f t="shared" si="150"/>
        <v>0</v>
      </c>
    </row>
    <row r="1851" spans="5:17" s="16" customFormat="1" ht="13" hidden="1" x14ac:dyDescent="0.3">
      <c r="E1851" s="138">
        <v>37481</v>
      </c>
      <c r="F1851" s="16">
        <v>225</v>
      </c>
      <c r="G1851" s="16">
        <v>2002</v>
      </c>
      <c r="H1851" s="139">
        <f t="shared" si="151"/>
        <v>0</v>
      </c>
      <c r="I1851" s="140">
        <v>20.019354838709678</v>
      </c>
      <c r="J1851" s="141">
        <f t="shared" si="147"/>
        <v>0</v>
      </c>
      <c r="K1851" s="81">
        <f t="shared" si="148"/>
        <v>0</v>
      </c>
      <c r="L1851" s="142">
        <v>18.100000000000001</v>
      </c>
      <c r="M1851" s="140"/>
      <c r="N1851" s="141">
        <f t="shared" si="149"/>
        <v>0</v>
      </c>
      <c r="O1851" s="141"/>
      <c r="P1851" s="141"/>
      <c r="Q1851" s="81">
        <f t="shared" si="150"/>
        <v>0</v>
      </c>
    </row>
    <row r="1852" spans="5:17" s="16" customFormat="1" ht="13" hidden="1" x14ac:dyDescent="0.3">
      <c r="E1852" s="138">
        <v>37482</v>
      </c>
      <c r="F1852" s="16">
        <v>226</v>
      </c>
      <c r="G1852" s="16">
        <v>2002</v>
      </c>
      <c r="H1852" s="139">
        <f t="shared" si="151"/>
        <v>0</v>
      </c>
      <c r="I1852" s="140">
        <v>20.012903225806451</v>
      </c>
      <c r="J1852" s="141">
        <f t="shared" si="147"/>
        <v>0</v>
      </c>
      <c r="K1852" s="81">
        <f t="shared" si="148"/>
        <v>0</v>
      </c>
      <c r="L1852" s="142">
        <v>18.399999999999999</v>
      </c>
      <c r="M1852" s="140"/>
      <c r="N1852" s="141">
        <f t="shared" si="149"/>
        <v>0</v>
      </c>
      <c r="O1852" s="141"/>
      <c r="P1852" s="141"/>
      <c r="Q1852" s="81">
        <f t="shared" si="150"/>
        <v>0</v>
      </c>
    </row>
    <row r="1853" spans="5:17" s="16" customFormat="1" ht="13" hidden="1" x14ac:dyDescent="0.3">
      <c r="E1853" s="138">
        <v>37483</v>
      </c>
      <c r="F1853" s="16">
        <v>227</v>
      </c>
      <c r="G1853" s="16">
        <v>2002</v>
      </c>
      <c r="H1853" s="139">
        <f t="shared" si="151"/>
        <v>0</v>
      </c>
      <c r="I1853" s="140">
        <v>20.006451612903227</v>
      </c>
      <c r="J1853" s="141">
        <f t="shared" si="147"/>
        <v>0</v>
      </c>
      <c r="K1853" s="81">
        <f t="shared" si="148"/>
        <v>0</v>
      </c>
      <c r="L1853" s="142">
        <v>19.5</v>
      </c>
      <c r="M1853" s="140"/>
      <c r="N1853" s="141">
        <f t="shared" si="149"/>
        <v>0</v>
      </c>
      <c r="O1853" s="141"/>
      <c r="P1853" s="141"/>
      <c r="Q1853" s="81">
        <f t="shared" si="150"/>
        <v>0</v>
      </c>
    </row>
    <row r="1854" spans="5:17" s="16" customFormat="1" ht="13" hidden="1" x14ac:dyDescent="0.3">
      <c r="E1854" s="138">
        <v>37484</v>
      </c>
      <c r="F1854" s="16">
        <v>228</v>
      </c>
      <c r="G1854" s="16">
        <v>2002</v>
      </c>
      <c r="H1854" s="139">
        <f t="shared" si="151"/>
        <v>0</v>
      </c>
      <c r="I1854" s="140">
        <v>20</v>
      </c>
      <c r="J1854" s="141">
        <f t="shared" si="147"/>
        <v>0</v>
      </c>
      <c r="K1854" s="81">
        <f t="shared" si="148"/>
        <v>0</v>
      </c>
      <c r="L1854" s="142">
        <v>20.100000000000001</v>
      </c>
      <c r="M1854" s="140"/>
      <c r="N1854" s="141">
        <f t="shared" si="149"/>
        <v>0</v>
      </c>
      <c r="O1854" s="141"/>
      <c r="P1854" s="141"/>
      <c r="Q1854" s="81">
        <f t="shared" si="150"/>
        <v>0</v>
      </c>
    </row>
    <row r="1855" spans="5:17" s="16" customFormat="1" ht="13" hidden="1" x14ac:dyDescent="0.3">
      <c r="E1855" s="138">
        <v>37485</v>
      </c>
      <c r="F1855" s="16">
        <v>229</v>
      </c>
      <c r="G1855" s="16">
        <v>2002</v>
      </c>
      <c r="H1855" s="139">
        <f t="shared" si="151"/>
        <v>0</v>
      </c>
      <c r="I1855" s="140">
        <v>19.846666666666664</v>
      </c>
      <c r="J1855" s="141">
        <f t="shared" si="147"/>
        <v>0</v>
      </c>
      <c r="K1855" s="81">
        <f t="shared" si="148"/>
        <v>0</v>
      </c>
      <c r="L1855" s="142">
        <v>20.100000000000001</v>
      </c>
      <c r="M1855" s="140"/>
      <c r="N1855" s="141">
        <f t="shared" si="149"/>
        <v>0</v>
      </c>
      <c r="O1855" s="141"/>
      <c r="P1855" s="141"/>
      <c r="Q1855" s="81">
        <f t="shared" si="150"/>
        <v>0</v>
      </c>
    </row>
    <row r="1856" spans="5:17" s="16" customFormat="1" ht="13" hidden="1" x14ac:dyDescent="0.3">
      <c r="E1856" s="138">
        <v>37486</v>
      </c>
      <c r="F1856" s="16">
        <v>230</v>
      </c>
      <c r="G1856" s="16">
        <v>2002</v>
      </c>
      <c r="H1856" s="139">
        <f t="shared" si="151"/>
        <v>0</v>
      </c>
      <c r="I1856" s="140">
        <v>19.693333333333328</v>
      </c>
      <c r="J1856" s="141">
        <f t="shared" si="147"/>
        <v>0</v>
      </c>
      <c r="K1856" s="81">
        <f t="shared" si="148"/>
        <v>0</v>
      </c>
      <c r="L1856" s="142">
        <v>20.9</v>
      </c>
      <c r="M1856" s="140"/>
      <c r="N1856" s="141">
        <f t="shared" si="149"/>
        <v>0</v>
      </c>
      <c r="O1856" s="141"/>
      <c r="P1856" s="141"/>
      <c r="Q1856" s="81">
        <f t="shared" si="150"/>
        <v>0</v>
      </c>
    </row>
    <row r="1857" spans="5:17" s="16" customFormat="1" ht="13" hidden="1" x14ac:dyDescent="0.3">
      <c r="E1857" s="138">
        <v>37487</v>
      </c>
      <c r="F1857" s="16">
        <v>231</v>
      </c>
      <c r="G1857" s="16">
        <v>2002</v>
      </c>
      <c r="H1857" s="139">
        <f t="shared" si="151"/>
        <v>0</v>
      </c>
      <c r="I1857" s="140">
        <v>19.54</v>
      </c>
      <c r="J1857" s="141">
        <f t="shared" si="147"/>
        <v>0</v>
      </c>
      <c r="K1857" s="81">
        <f t="shared" si="148"/>
        <v>0</v>
      </c>
      <c r="L1857" s="142">
        <v>21.8</v>
      </c>
      <c r="M1857" s="140"/>
      <c r="N1857" s="141">
        <f t="shared" si="149"/>
        <v>0</v>
      </c>
      <c r="O1857" s="141"/>
      <c r="P1857" s="141"/>
      <c r="Q1857" s="81">
        <f t="shared" si="150"/>
        <v>0</v>
      </c>
    </row>
    <row r="1858" spans="5:17" s="16" customFormat="1" ht="13" hidden="1" x14ac:dyDescent="0.3">
      <c r="E1858" s="138">
        <v>37488</v>
      </c>
      <c r="F1858" s="16">
        <v>232</v>
      </c>
      <c r="G1858" s="16">
        <v>2002</v>
      </c>
      <c r="H1858" s="139">
        <f t="shared" si="151"/>
        <v>0</v>
      </c>
      <c r="I1858" s="140">
        <v>19.386666666666663</v>
      </c>
      <c r="J1858" s="141">
        <f t="shared" si="147"/>
        <v>0</v>
      </c>
      <c r="K1858" s="81">
        <f t="shared" si="148"/>
        <v>0</v>
      </c>
      <c r="L1858" s="142">
        <v>20.399999999999999</v>
      </c>
      <c r="M1858" s="140"/>
      <c r="N1858" s="141">
        <f t="shared" si="149"/>
        <v>0</v>
      </c>
      <c r="O1858" s="141"/>
      <c r="P1858" s="141"/>
      <c r="Q1858" s="81">
        <f t="shared" si="150"/>
        <v>0</v>
      </c>
    </row>
    <row r="1859" spans="5:17" s="16" customFormat="1" ht="13" hidden="1" x14ac:dyDescent="0.3">
      <c r="E1859" s="138">
        <v>37489</v>
      </c>
      <c r="F1859" s="16">
        <v>233</v>
      </c>
      <c r="G1859" s="16">
        <v>2002</v>
      </c>
      <c r="H1859" s="139">
        <f t="shared" si="151"/>
        <v>0</v>
      </c>
      <c r="I1859" s="140">
        <v>19.233333333333327</v>
      </c>
      <c r="J1859" s="141">
        <f t="shared" si="147"/>
        <v>0</v>
      </c>
      <c r="K1859" s="81">
        <f t="shared" si="148"/>
        <v>0</v>
      </c>
      <c r="L1859" s="142">
        <v>18.899999999999999</v>
      </c>
      <c r="M1859" s="140"/>
      <c r="N1859" s="141">
        <f t="shared" si="149"/>
        <v>0</v>
      </c>
      <c r="O1859" s="141"/>
      <c r="P1859" s="141"/>
      <c r="Q1859" s="81">
        <f t="shared" si="150"/>
        <v>0</v>
      </c>
    </row>
    <row r="1860" spans="5:17" s="16" customFormat="1" ht="13" hidden="1" x14ac:dyDescent="0.3">
      <c r="E1860" s="138">
        <v>37490</v>
      </c>
      <c r="F1860" s="16">
        <v>234</v>
      </c>
      <c r="G1860" s="16">
        <v>2002</v>
      </c>
      <c r="H1860" s="139">
        <f t="shared" si="151"/>
        <v>0</v>
      </c>
      <c r="I1860" s="140">
        <v>19.079999999999998</v>
      </c>
      <c r="J1860" s="141">
        <f t="shared" si="147"/>
        <v>0</v>
      </c>
      <c r="K1860" s="81">
        <f t="shared" si="148"/>
        <v>0</v>
      </c>
      <c r="L1860" s="142">
        <v>18.399999999999999</v>
      </c>
      <c r="M1860" s="140"/>
      <c r="N1860" s="141">
        <f t="shared" si="149"/>
        <v>0</v>
      </c>
      <c r="O1860" s="141"/>
      <c r="P1860" s="141"/>
      <c r="Q1860" s="81">
        <f t="shared" si="150"/>
        <v>0</v>
      </c>
    </row>
    <row r="1861" spans="5:17" s="16" customFormat="1" ht="13" hidden="1" x14ac:dyDescent="0.3">
      <c r="E1861" s="138">
        <v>37491</v>
      </c>
      <c r="F1861" s="16">
        <v>235</v>
      </c>
      <c r="G1861" s="16">
        <v>2002</v>
      </c>
      <c r="H1861" s="139">
        <f t="shared" si="151"/>
        <v>0</v>
      </c>
      <c r="I1861" s="140">
        <v>18.926666666666662</v>
      </c>
      <c r="J1861" s="141">
        <f t="shared" si="147"/>
        <v>0</v>
      </c>
      <c r="K1861" s="81">
        <f t="shared" si="148"/>
        <v>0</v>
      </c>
      <c r="L1861" s="142">
        <v>19.600000000000001</v>
      </c>
      <c r="M1861" s="140"/>
      <c r="N1861" s="141">
        <f t="shared" si="149"/>
        <v>0</v>
      </c>
      <c r="O1861" s="141"/>
      <c r="P1861" s="141"/>
      <c r="Q1861" s="81">
        <f t="shared" si="150"/>
        <v>0</v>
      </c>
    </row>
    <row r="1862" spans="5:17" s="16" customFormat="1" ht="13" hidden="1" x14ac:dyDescent="0.3">
      <c r="E1862" s="138">
        <v>37492</v>
      </c>
      <c r="F1862" s="16">
        <v>236</v>
      </c>
      <c r="G1862" s="16">
        <v>2002</v>
      </c>
      <c r="H1862" s="139">
        <f t="shared" si="151"/>
        <v>0</v>
      </c>
      <c r="I1862" s="140">
        <v>18.773333333333326</v>
      </c>
      <c r="J1862" s="141">
        <f t="shared" si="147"/>
        <v>0</v>
      </c>
      <c r="K1862" s="81">
        <f t="shared" si="148"/>
        <v>0</v>
      </c>
      <c r="L1862" s="142">
        <v>20.3</v>
      </c>
      <c r="M1862" s="140"/>
      <c r="N1862" s="141">
        <f t="shared" si="149"/>
        <v>0</v>
      </c>
      <c r="O1862" s="141"/>
      <c r="P1862" s="141"/>
      <c r="Q1862" s="81">
        <f t="shared" si="150"/>
        <v>0</v>
      </c>
    </row>
    <row r="1863" spans="5:17" s="16" customFormat="1" ht="13" hidden="1" x14ac:dyDescent="0.3">
      <c r="E1863" s="138">
        <v>37493</v>
      </c>
      <c r="F1863" s="16">
        <v>237</v>
      </c>
      <c r="G1863" s="16">
        <v>2002</v>
      </c>
      <c r="H1863" s="139">
        <f t="shared" si="151"/>
        <v>0</v>
      </c>
      <c r="I1863" s="140">
        <v>18.62</v>
      </c>
      <c r="J1863" s="141">
        <f t="shared" si="147"/>
        <v>0</v>
      </c>
      <c r="K1863" s="81">
        <f t="shared" si="148"/>
        <v>0</v>
      </c>
      <c r="L1863" s="142">
        <v>19.8</v>
      </c>
      <c r="M1863" s="140"/>
      <c r="N1863" s="141">
        <f t="shared" si="149"/>
        <v>0</v>
      </c>
      <c r="O1863" s="141"/>
      <c r="P1863" s="141"/>
      <c r="Q1863" s="81">
        <f t="shared" si="150"/>
        <v>0</v>
      </c>
    </row>
    <row r="1864" spans="5:17" s="16" customFormat="1" ht="13" hidden="1" x14ac:dyDescent="0.3">
      <c r="E1864" s="138">
        <v>37494</v>
      </c>
      <c r="F1864" s="16">
        <v>238</v>
      </c>
      <c r="G1864" s="16">
        <v>2002</v>
      </c>
      <c r="H1864" s="139">
        <f t="shared" si="151"/>
        <v>0</v>
      </c>
      <c r="I1864" s="140">
        <v>18.466666666666661</v>
      </c>
      <c r="J1864" s="141">
        <f t="shared" si="147"/>
        <v>0</v>
      </c>
      <c r="K1864" s="81">
        <f t="shared" si="148"/>
        <v>0</v>
      </c>
      <c r="L1864" s="142">
        <v>18.600000000000001</v>
      </c>
      <c r="M1864" s="140"/>
      <c r="N1864" s="141">
        <f t="shared" si="149"/>
        <v>0</v>
      </c>
      <c r="O1864" s="141"/>
      <c r="P1864" s="141"/>
      <c r="Q1864" s="81">
        <f t="shared" si="150"/>
        <v>0</v>
      </c>
    </row>
    <row r="1865" spans="5:17" s="16" customFormat="1" ht="13" hidden="1" x14ac:dyDescent="0.3">
      <c r="E1865" s="138">
        <v>37495</v>
      </c>
      <c r="F1865" s="16">
        <v>239</v>
      </c>
      <c r="G1865" s="16">
        <v>2002</v>
      </c>
      <c r="H1865" s="139">
        <f t="shared" si="151"/>
        <v>0</v>
      </c>
      <c r="I1865" s="140">
        <v>18.313333333333333</v>
      </c>
      <c r="J1865" s="141">
        <f t="shared" si="147"/>
        <v>0</v>
      </c>
      <c r="K1865" s="81">
        <f t="shared" si="148"/>
        <v>0</v>
      </c>
      <c r="L1865" s="142">
        <v>17.600000000000001</v>
      </c>
      <c r="M1865" s="140"/>
      <c r="N1865" s="141">
        <f t="shared" si="149"/>
        <v>0</v>
      </c>
      <c r="O1865" s="141"/>
      <c r="P1865" s="141"/>
      <c r="Q1865" s="81">
        <f t="shared" si="150"/>
        <v>0</v>
      </c>
    </row>
    <row r="1866" spans="5:17" s="16" customFormat="1" ht="13" hidden="1" x14ac:dyDescent="0.3">
      <c r="E1866" s="138">
        <v>37496</v>
      </c>
      <c r="F1866" s="16">
        <v>240</v>
      </c>
      <c r="G1866" s="16">
        <v>2002</v>
      </c>
      <c r="H1866" s="139">
        <f t="shared" si="151"/>
        <v>0</v>
      </c>
      <c r="I1866" s="140">
        <v>18.16</v>
      </c>
      <c r="J1866" s="141">
        <f t="shared" si="147"/>
        <v>0</v>
      </c>
      <c r="K1866" s="81">
        <f t="shared" si="148"/>
        <v>0</v>
      </c>
      <c r="L1866" s="142">
        <v>18.600000000000001</v>
      </c>
      <c r="M1866" s="140"/>
      <c r="N1866" s="141">
        <f t="shared" si="149"/>
        <v>0</v>
      </c>
      <c r="O1866" s="141"/>
      <c r="P1866" s="141"/>
      <c r="Q1866" s="81">
        <f t="shared" si="150"/>
        <v>0</v>
      </c>
    </row>
    <row r="1867" spans="5:17" s="16" customFormat="1" ht="13" hidden="1" x14ac:dyDescent="0.3">
      <c r="E1867" s="138">
        <v>37497</v>
      </c>
      <c r="F1867" s="16">
        <v>241</v>
      </c>
      <c r="G1867" s="16">
        <v>2002</v>
      </c>
      <c r="H1867" s="139">
        <f t="shared" si="151"/>
        <v>0</v>
      </c>
      <c r="I1867" s="140">
        <v>18.006666666666661</v>
      </c>
      <c r="J1867" s="141">
        <f t="shared" si="147"/>
        <v>0</v>
      </c>
      <c r="K1867" s="81">
        <f t="shared" si="148"/>
        <v>0</v>
      </c>
      <c r="L1867" s="142">
        <v>19.399999999999999</v>
      </c>
      <c r="M1867" s="140"/>
      <c r="N1867" s="141">
        <f t="shared" si="149"/>
        <v>0</v>
      </c>
      <c r="O1867" s="141"/>
      <c r="P1867" s="141"/>
      <c r="Q1867" s="81">
        <f t="shared" si="150"/>
        <v>0</v>
      </c>
    </row>
    <row r="1868" spans="5:17" s="16" customFormat="1" ht="13" hidden="1" x14ac:dyDescent="0.3">
      <c r="E1868" s="138">
        <v>37498</v>
      </c>
      <c r="F1868" s="16">
        <v>242</v>
      </c>
      <c r="G1868" s="16">
        <v>2002</v>
      </c>
      <c r="H1868" s="139">
        <f t="shared" si="151"/>
        <v>0</v>
      </c>
      <c r="I1868" s="140">
        <v>17.853333333333332</v>
      </c>
      <c r="J1868" s="141">
        <f t="shared" si="147"/>
        <v>0</v>
      </c>
      <c r="K1868" s="81">
        <f t="shared" si="148"/>
        <v>0</v>
      </c>
      <c r="L1868" s="142">
        <v>20</v>
      </c>
      <c r="M1868" s="140"/>
      <c r="N1868" s="141">
        <f t="shared" si="149"/>
        <v>0</v>
      </c>
      <c r="O1868" s="141"/>
      <c r="P1868" s="141"/>
      <c r="Q1868" s="81">
        <f t="shared" si="150"/>
        <v>0</v>
      </c>
    </row>
    <row r="1869" spans="5:17" s="16" customFormat="1" ht="13" hidden="1" x14ac:dyDescent="0.3">
      <c r="E1869" s="138">
        <v>37499</v>
      </c>
      <c r="F1869" s="16">
        <v>243</v>
      </c>
      <c r="G1869" s="16">
        <v>2002</v>
      </c>
      <c r="H1869" s="139">
        <f t="shared" si="151"/>
        <v>0</v>
      </c>
      <c r="I1869" s="140">
        <v>17.7</v>
      </c>
      <c r="J1869" s="141">
        <f t="shared" si="147"/>
        <v>0</v>
      </c>
      <c r="K1869" s="81">
        <f t="shared" si="148"/>
        <v>0</v>
      </c>
      <c r="L1869" s="142">
        <v>19.5</v>
      </c>
      <c r="M1869" s="140"/>
      <c r="N1869" s="141">
        <f t="shared" si="149"/>
        <v>0</v>
      </c>
      <c r="O1869" s="141"/>
      <c r="P1869" s="141"/>
      <c r="Q1869" s="81">
        <f t="shared" si="150"/>
        <v>0</v>
      </c>
    </row>
    <row r="1870" spans="5:17" s="16" customFormat="1" ht="13" hidden="1" x14ac:dyDescent="0.3">
      <c r="E1870" s="138">
        <v>37500</v>
      </c>
      <c r="F1870" s="16">
        <v>244</v>
      </c>
      <c r="G1870" s="16">
        <v>2002</v>
      </c>
      <c r="H1870" s="139">
        <f t="shared" si="151"/>
        <v>0</v>
      </c>
      <c r="I1870" s="140">
        <v>17.546666666666667</v>
      </c>
      <c r="J1870" s="141">
        <f t="shared" si="147"/>
        <v>0</v>
      </c>
      <c r="K1870" s="81">
        <f t="shared" si="148"/>
        <v>0</v>
      </c>
      <c r="L1870" s="142">
        <v>18.3</v>
      </c>
      <c r="M1870" s="140"/>
      <c r="N1870" s="141">
        <f t="shared" si="149"/>
        <v>0</v>
      </c>
      <c r="O1870" s="141"/>
      <c r="P1870" s="141"/>
      <c r="Q1870" s="81">
        <f t="shared" si="150"/>
        <v>0</v>
      </c>
    </row>
    <row r="1871" spans="5:17" s="16" customFormat="1" ht="13" hidden="1" x14ac:dyDescent="0.3">
      <c r="E1871" s="138">
        <v>37501</v>
      </c>
      <c r="F1871" s="16">
        <v>245</v>
      </c>
      <c r="G1871" s="16">
        <v>2002</v>
      </c>
      <c r="H1871" s="139">
        <f t="shared" si="151"/>
        <v>0</v>
      </c>
      <c r="I1871" s="140">
        <v>17.393333333333331</v>
      </c>
      <c r="J1871" s="141">
        <f t="shared" si="147"/>
        <v>0</v>
      </c>
      <c r="K1871" s="81">
        <f t="shared" si="148"/>
        <v>0</v>
      </c>
      <c r="L1871" s="142">
        <v>17.600000000000001</v>
      </c>
      <c r="M1871" s="140"/>
      <c r="N1871" s="141">
        <f t="shared" si="149"/>
        <v>0</v>
      </c>
      <c r="O1871" s="141"/>
      <c r="P1871" s="141"/>
      <c r="Q1871" s="81">
        <f t="shared" si="150"/>
        <v>0</v>
      </c>
    </row>
    <row r="1872" spans="5:17" s="16" customFormat="1" ht="13" hidden="1" x14ac:dyDescent="0.3">
      <c r="E1872" s="138">
        <v>37502</v>
      </c>
      <c r="F1872" s="16">
        <v>246</v>
      </c>
      <c r="G1872" s="16">
        <v>2002</v>
      </c>
      <c r="H1872" s="139">
        <f t="shared" si="151"/>
        <v>0</v>
      </c>
      <c r="I1872" s="140">
        <v>17.239999999999998</v>
      </c>
      <c r="J1872" s="141">
        <f t="shared" si="147"/>
        <v>0</v>
      </c>
      <c r="K1872" s="81">
        <f t="shared" si="148"/>
        <v>0</v>
      </c>
      <c r="L1872" s="142">
        <v>17.5</v>
      </c>
      <c r="M1872" s="140"/>
      <c r="N1872" s="141">
        <f t="shared" si="149"/>
        <v>0</v>
      </c>
      <c r="O1872" s="141"/>
      <c r="P1872" s="141"/>
      <c r="Q1872" s="81">
        <f t="shared" si="150"/>
        <v>0</v>
      </c>
    </row>
    <row r="1873" spans="5:17" s="16" customFormat="1" ht="13" hidden="1" x14ac:dyDescent="0.3">
      <c r="E1873" s="138">
        <v>37503</v>
      </c>
      <c r="F1873" s="16">
        <v>247</v>
      </c>
      <c r="G1873" s="16">
        <v>2002</v>
      </c>
      <c r="H1873" s="139">
        <f t="shared" si="151"/>
        <v>0</v>
      </c>
      <c r="I1873" s="140">
        <v>17.086666666666666</v>
      </c>
      <c r="J1873" s="141">
        <f t="shared" si="147"/>
        <v>0</v>
      </c>
      <c r="K1873" s="81">
        <f t="shared" si="148"/>
        <v>0</v>
      </c>
      <c r="L1873" s="142">
        <v>17.7</v>
      </c>
      <c r="M1873" s="140"/>
      <c r="N1873" s="141">
        <f t="shared" si="149"/>
        <v>0</v>
      </c>
      <c r="O1873" s="141"/>
      <c r="P1873" s="141"/>
      <c r="Q1873" s="81">
        <f t="shared" si="150"/>
        <v>0</v>
      </c>
    </row>
    <row r="1874" spans="5:17" s="16" customFormat="1" ht="13" hidden="1" x14ac:dyDescent="0.3">
      <c r="E1874" s="138">
        <v>37504</v>
      </c>
      <c r="F1874" s="16">
        <v>248</v>
      </c>
      <c r="G1874" s="16">
        <v>2002</v>
      </c>
      <c r="H1874" s="139">
        <f t="shared" si="151"/>
        <v>0</v>
      </c>
      <c r="I1874" s="140">
        <v>16.93333333333333</v>
      </c>
      <c r="J1874" s="141">
        <f t="shared" si="147"/>
        <v>0</v>
      </c>
      <c r="K1874" s="81">
        <f t="shared" si="148"/>
        <v>0</v>
      </c>
      <c r="L1874" s="142">
        <v>15.9</v>
      </c>
      <c r="M1874" s="140"/>
      <c r="N1874" s="141">
        <f t="shared" si="149"/>
        <v>1</v>
      </c>
      <c r="O1874" s="141"/>
      <c r="P1874" s="141"/>
      <c r="Q1874" s="81">
        <f t="shared" si="150"/>
        <v>4.0999999999999996</v>
      </c>
    </row>
    <row r="1875" spans="5:17" s="16" customFormat="1" ht="13" hidden="1" x14ac:dyDescent="0.3">
      <c r="E1875" s="138">
        <v>37505</v>
      </c>
      <c r="F1875" s="16">
        <v>249</v>
      </c>
      <c r="G1875" s="16">
        <v>2002</v>
      </c>
      <c r="H1875" s="139">
        <f t="shared" si="151"/>
        <v>0</v>
      </c>
      <c r="I1875" s="140">
        <v>16.78</v>
      </c>
      <c r="J1875" s="141">
        <f t="shared" si="147"/>
        <v>0</v>
      </c>
      <c r="K1875" s="81">
        <f t="shared" si="148"/>
        <v>0</v>
      </c>
      <c r="L1875" s="142">
        <v>17.7</v>
      </c>
      <c r="M1875" s="140"/>
      <c r="N1875" s="141">
        <f t="shared" si="149"/>
        <v>0</v>
      </c>
      <c r="O1875" s="141"/>
      <c r="P1875" s="141"/>
      <c r="Q1875" s="81">
        <f t="shared" si="150"/>
        <v>0</v>
      </c>
    </row>
    <row r="1876" spans="5:17" s="16" customFormat="1" ht="13" hidden="1" x14ac:dyDescent="0.3">
      <c r="E1876" s="138">
        <v>37506</v>
      </c>
      <c r="F1876" s="16">
        <v>250</v>
      </c>
      <c r="G1876" s="16">
        <v>2002</v>
      </c>
      <c r="H1876" s="139">
        <f t="shared" si="151"/>
        <v>0</v>
      </c>
      <c r="I1876" s="140">
        <v>16.626666666666665</v>
      </c>
      <c r="J1876" s="141">
        <f t="shared" si="147"/>
        <v>0</v>
      </c>
      <c r="K1876" s="81">
        <f t="shared" si="148"/>
        <v>0</v>
      </c>
      <c r="L1876" s="142">
        <v>18.3</v>
      </c>
      <c r="M1876" s="140"/>
      <c r="N1876" s="141">
        <f t="shared" si="149"/>
        <v>0</v>
      </c>
      <c r="O1876" s="141"/>
      <c r="P1876" s="141"/>
      <c r="Q1876" s="81">
        <f t="shared" si="150"/>
        <v>0</v>
      </c>
    </row>
    <row r="1877" spans="5:17" s="16" customFormat="1" ht="13" hidden="1" x14ac:dyDescent="0.3">
      <c r="E1877" s="138">
        <v>37507</v>
      </c>
      <c r="F1877" s="16">
        <v>251</v>
      </c>
      <c r="G1877" s="16">
        <v>2002</v>
      </c>
      <c r="H1877" s="139">
        <f t="shared" si="151"/>
        <v>0</v>
      </c>
      <c r="I1877" s="140">
        <v>16.473333333333329</v>
      </c>
      <c r="J1877" s="141">
        <f t="shared" si="147"/>
        <v>0</v>
      </c>
      <c r="K1877" s="81">
        <f t="shared" si="148"/>
        <v>0</v>
      </c>
      <c r="L1877" s="142">
        <v>18.399999999999999</v>
      </c>
      <c r="M1877" s="140"/>
      <c r="N1877" s="141">
        <f t="shared" si="149"/>
        <v>0</v>
      </c>
      <c r="O1877" s="141"/>
      <c r="P1877" s="141"/>
      <c r="Q1877" s="81">
        <f t="shared" si="150"/>
        <v>0</v>
      </c>
    </row>
    <row r="1878" spans="5:17" s="16" customFormat="1" ht="13" hidden="1" x14ac:dyDescent="0.3">
      <c r="E1878" s="138">
        <v>37508</v>
      </c>
      <c r="F1878" s="16">
        <v>252</v>
      </c>
      <c r="G1878" s="16">
        <v>2002</v>
      </c>
      <c r="H1878" s="139">
        <f t="shared" si="151"/>
        <v>0</v>
      </c>
      <c r="I1878" s="140">
        <v>16.32</v>
      </c>
      <c r="J1878" s="141">
        <f t="shared" si="147"/>
        <v>0</v>
      </c>
      <c r="K1878" s="81">
        <f t="shared" si="148"/>
        <v>0</v>
      </c>
      <c r="L1878" s="142">
        <v>16.399999999999999</v>
      </c>
      <c r="M1878" s="140"/>
      <c r="N1878" s="141">
        <f t="shared" si="149"/>
        <v>0</v>
      </c>
      <c r="O1878" s="141"/>
      <c r="P1878" s="141"/>
      <c r="Q1878" s="81">
        <f t="shared" si="150"/>
        <v>0</v>
      </c>
    </row>
    <row r="1879" spans="5:17" s="16" customFormat="1" ht="13" hidden="1" x14ac:dyDescent="0.3">
      <c r="E1879" s="138">
        <v>37509</v>
      </c>
      <c r="F1879" s="16">
        <v>253</v>
      </c>
      <c r="G1879" s="16">
        <v>2002</v>
      </c>
      <c r="H1879" s="139">
        <f t="shared" si="151"/>
        <v>0</v>
      </c>
      <c r="I1879" s="140">
        <v>16.166666666666664</v>
      </c>
      <c r="J1879" s="141">
        <f t="shared" si="147"/>
        <v>0</v>
      </c>
      <c r="K1879" s="81">
        <f t="shared" si="148"/>
        <v>0</v>
      </c>
      <c r="L1879" s="142">
        <v>16</v>
      </c>
      <c r="M1879" s="140"/>
      <c r="N1879" s="141">
        <f t="shared" si="149"/>
        <v>1</v>
      </c>
      <c r="O1879" s="141"/>
      <c r="P1879" s="141"/>
      <c r="Q1879" s="81">
        <f t="shared" si="150"/>
        <v>4</v>
      </c>
    </row>
    <row r="1880" spans="5:17" s="16" customFormat="1" ht="13" hidden="1" x14ac:dyDescent="0.3">
      <c r="E1880" s="138">
        <v>37510</v>
      </c>
      <c r="F1880" s="16">
        <v>254</v>
      </c>
      <c r="G1880" s="16">
        <v>2002</v>
      </c>
      <c r="H1880" s="139">
        <f t="shared" si="151"/>
        <v>0</v>
      </c>
      <c r="I1880" s="140">
        <v>16.013333333333328</v>
      </c>
      <c r="J1880" s="141">
        <f t="shared" si="147"/>
        <v>0</v>
      </c>
      <c r="K1880" s="81">
        <f t="shared" si="148"/>
        <v>0</v>
      </c>
      <c r="L1880" s="142">
        <v>14.3</v>
      </c>
      <c r="M1880" s="140"/>
      <c r="N1880" s="141">
        <f t="shared" si="149"/>
        <v>1</v>
      </c>
      <c r="O1880" s="141"/>
      <c r="P1880" s="141"/>
      <c r="Q1880" s="81">
        <f t="shared" si="150"/>
        <v>5.6999999999999993</v>
      </c>
    </row>
    <row r="1881" spans="5:17" s="16" customFormat="1" ht="13" hidden="1" x14ac:dyDescent="0.3">
      <c r="E1881" s="138">
        <v>37511</v>
      </c>
      <c r="F1881" s="16">
        <v>255</v>
      </c>
      <c r="G1881" s="16">
        <v>2002</v>
      </c>
      <c r="H1881" s="139">
        <f t="shared" si="151"/>
        <v>0</v>
      </c>
      <c r="I1881" s="140">
        <v>15.86</v>
      </c>
      <c r="J1881" s="141">
        <f t="shared" si="147"/>
        <v>1</v>
      </c>
      <c r="K1881" s="81">
        <f t="shared" si="148"/>
        <v>4.1400000000000006</v>
      </c>
      <c r="L1881" s="142">
        <v>15.5</v>
      </c>
      <c r="M1881" s="140"/>
      <c r="N1881" s="141">
        <f t="shared" si="149"/>
        <v>1</v>
      </c>
      <c r="O1881" s="141"/>
      <c r="P1881" s="141"/>
      <c r="Q1881" s="81">
        <f t="shared" si="150"/>
        <v>4.5</v>
      </c>
    </row>
    <row r="1882" spans="5:17" s="16" customFormat="1" ht="13" hidden="1" x14ac:dyDescent="0.3">
      <c r="E1882" s="138">
        <v>37512</v>
      </c>
      <c r="F1882" s="16">
        <v>256</v>
      </c>
      <c r="G1882" s="16">
        <v>2002</v>
      </c>
      <c r="H1882" s="139">
        <f t="shared" si="151"/>
        <v>0</v>
      </c>
      <c r="I1882" s="140">
        <v>15.706666666666663</v>
      </c>
      <c r="J1882" s="141">
        <f t="shared" si="147"/>
        <v>1</v>
      </c>
      <c r="K1882" s="81">
        <f t="shared" si="148"/>
        <v>4.2933333333333366</v>
      </c>
      <c r="L1882" s="142">
        <v>15.5</v>
      </c>
      <c r="M1882" s="140"/>
      <c r="N1882" s="141">
        <f t="shared" si="149"/>
        <v>1</v>
      </c>
      <c r="O1882" s="141"/>
      <c r="P1882" s="141"/>
      <c r="Q1882" s="81">
        <f t="shared" si="150"/>
        <v>4.5</v>
      </c>
    </row>
    <row r="1883" spans="5:17" s="16" customFormat="1" ht="13" hidden="1" x14ac:dyDescent="0.3">
      <c r="E1883" s="138">
        <v>37513</v>
      </c>
      <c r="F1883" s="16">
        <v>257</v>
      </c>
      <c r="G1883" s="16">
        <v>2002</v>
      </c>
      <c r="H1883" s="139">
        <f t="shared" si="151"/>
        <v>0</v>
      </c>
      <c r="I1883" s="140">
        <v>15.553333333333327</v>
      </c>
      <c r="J1883" s="141">
        <f t="shared" si="147"/>
        <v>1</v>
      </c>
      <c r="K1883" s="81">
        <f t="shared" si="148"/>
        <v>4.4466666666666725</v>
      </c>
      <c r="L1883" s="142">
        <v>14.1</v>
      </c>
      <c r="M1883" s="140"/>
      <c r="N1883" s="141">
        <f t="shared" si="149"/>
        <v>1</v>
      </c>
      <c r="O1883" s="141"/>
      <c r="P1883" s="141"/>
      <c r="Q1883" s="81">
        <f t="shared" si="150"/>
        <v>5.9</v>
      </c>
    </row>
    <row r="1884" spans="5:17" s="16" customFormat="1" ht="13" hidden="1" x14ac:dyDescent="0.3">
      <c r="E1884" s="138">
        <v>37514</v>
      </c>
      <c r="F1884" s="16">
        <v>258</v>
      </c>
      <c r="G1884" s="16">
        <v>2002</v>
      </c>
      <c r="H1884" s="139">
        <f t="shared" si="151"/>
        <v>0</v>
      </c>
      <c r="I1884" s="140">
        <v>15.4</v>
      </c>
      <c r="J1884" s="141">
        <f t="shared" si="147"/>
        <v>1</v>
      </c>
      <c r="K1884" s="81">
        <f t="shared" si="148"/>
        <v>4.5999999999999996</v>
      </c>
      <c r="L1884" s="142">
        <v>14.7</v>
      </c>
      <c r="M1884" s="140"/>
      <c r="N1884" s="141">
        <f t="shared" si="149"/>
        <v>1</v>
      </c>
      <c r="O1884" s="141"/>
      <c r="P1884" s="141"/>
      <c r="Q1884" s="81">
        <f t="shared" si="150"/>
        <v>5.3000000000000007</v>
      </c>
    </row>
    <row r="1885" spans="5:17" s="16" customFormat="1" ht="13" hidden="1" x14ac:dyDescent="0.3">
      <c r="E1885" s="138">
        <v>37515</v>
      </c>
      <c r="F1885" s="16">
        <v>259</v>
      </c>
      <c r="G1885" s="16">
        <v>2002</v>
      </c>
      <c r="H1885" s="139">
        <f t="shared" si="151"/>
        <v>0</v>
      </c>
      <c r="I1885" s="140">
        <v>15.264516129032259</v>
      </c>
      <c r="J1885" s="141">
        <f t="shared" si="147"/>
        <v>1</v>
      </c>
      <c r="K1885" s="81">
        <f t="shared" si="148"/>
        <v>4.7354838709677409</v>
      </c>
      <c r="L1885" s="142">
        <v>14.3</v>
      </c>
      <c r="M1885" s="140"/>
      <c r="N1885" s="141">
        <f t="shared" si="149"/>
        <v>1</v>
      </c>
      <c r="O1885" s="141"/>
      <c r="P1885" s="141"/>
      <c r="Q1885" s="81">
        <f t="shared" si="150"/>
        <v>5.6999999999999993</v>
      </c>
    </row>
    <row r="1886" spans="5:17" s="16" customFormat="1" ht="13" hidden="1" x14ac:dyDescent="0.3">
      <c r="E1886" s="138">
        <v>37516</v>
      </c>
      <c r="F1886" s="16">
        <v>260</v>
      </c>
      <c r="G1886" s="16">
        <v>2002</v>
      </c>
      <c r="H1886" s="139">
        <f t="shared" si="151"/>
        <v>0</v>
      </c>
      <c r="I1886" s="140">
        <v>15.12903225806452</v>
      </c>
      <c r="J1886" s="141">
        <f t="shared" si="147"/>
        <v>1</v>
      </c>
      <c r="K1886" s="81">
        <f t="shared" si="148"/>
        <v>4.8709677419354804</v>
      </c>
      <c r="L1886" s="142">
        <v>14.6</v>
      </c>
      <c r="M1886" s="140"/>
      <c r="N1886" s="141">
        <f t="shared" si="149"/>
        <v>1</v>
      </c>
      <c r="O1886" s="141"/>
      <c r="P1886" s="141"/>
      <c r="Q1886" s="81">
        <f t="shared" si="150"/>
        <v>5.4</v>
      </c>
    </row>
    <row r="1887" spans="5:17" s="16" customFormat="1" ht="13" hidden="1" x14ac:dyDescent="0.3">
      <c r="E1887" s="138">
        <v>37517</v>
      </c>
      <c r="F1887" s="16">
        <v>261</v>
      </c>
      <c r="G1887" s="16">
        <v>2002</v>
      </c>
      <c r="H1887" s="139">
        <f t="shared" si="151"/>
        <v>0</v>
      </c>
      <c r="I1887" s="140">
        <v>14.993548387096773</v>
      </c>
      <c r="J1887" s="141">
        <f t="shared" si="147"/>
        <v>1</v>
      </c>
      <c r="K1887" s="81">
        <f t="shared" si="148"/>
        <v>5.006451612903227</v>
      </c>
      <c r="L1887" s="142">
        <v>17.100000000000001</v>
      </c>
      <c r="M1887" s="140"/>
      <c r="N1887" s="141">
        <f t="shared" si="149"/>
        <v>0</v>
      </c>
      <c r="O1887" s="141"/>
      <c r="P1887" s="141"/>
      <c r="Q1887" s="81">
        <f t="shared" si="150"/>
        <v>0</v>
      </c>
    </row>
    <row r="1888" spans="5:17" s="16" customFormat="1" ht="13" hidden="1" x14ac:dyDescent="0.3">
      <c r="E1888" s="138">
        <v>37518</v>
      </c>
      <c r="F1888" s="16">
        <v>262</v>
      </c>
      <c r="G1888" s="16">
        <v>2002</v>
      </c>
      <c r="H1888" s="139">
        <f t="shared" si="151"/>
        <v>0</v>
      </c>
      <c r="I1888" s="140">
        <v>14.858064516129033</v>
      </c>
      <c r="J1888" s="141">
        <f t="shared" si="147"/>
        <v>1</v>
      </c>
      <c r="K1888" s="81">
        <f t="shared" si="148"/>
        <v>5.1419354838709666</v>
      </c>
      <c r="L1888" s="142">
        <v>18.899999999999999</v>
      </c>
      <c r="M1888" s="140"/>
      <c r="N1888" s="141">
        <f t="shared" si="149"/>
        <v>0</v>
      </c>
      <c r="O1888" s="141"/>
      <c r="P1888" s="141"/>
      <c r="Q1888" s="81">
        <f t="shared" si="150"/>
        <v>0</v>
      </c>
    </row>
    <row r="1889" spans="5:17" s="16" customFormat="1" ht="13" hidden="1" x14ac:dyDescent="0.3">
      <c r="E1889" s="138">
        <v>37519</v>
      </c>
      <c r="F1889" s="16">
        <v>263</v>
      </c>
      <c r="G1889" s="16">
        <v>2002</v>
      </c>
      <c r="H1889" s="139">
        <f t="shared" si="151"/>
        <v>0</v>
      </c>
      <c r="I1889" s="140">
        <v>14.722580645161294</v>
      </c>
      <c r="J1889" s="141">
        <f t="shared" si="147"/>
        <v>1</v>
      </c>
      <c r="K1889" s="81">
        <f t="shared" si="148"/>
        <v>5.2774193548387061</v>
      </c>
      <c r="L1889" s="142">
        <v>19.100000000000001</v>
      </c>
      <c r="M1889" s="140"/>
      <c r="N1889" s="141">
        <f t="shared" si="149"/>
        <v>0</v>
      </c>
      <c r="O1889" s="141"/>
      <c r="P1889" s="141"/>
      <c r="Q1889" s="81">
        <f t="shared" si="150"/>
        <v>0</v>
      </c>
    </row>
    <row r="1890" spans="5:17" s="16" customFormat="1" ht="13" hidden="1" x14ac:dyDescent="0.3">
      <c r="E1890" s="138">
        <v>37520</v>
      </c>
      <c r="F1890" s="16">
        <v>264</v>
      </c>
      <c r="G1890" s="16">
        <v>2002</v>
      </c>
      <c r="H1890" s="139">
        <f t="shared" si="151"/>
        <v>0</v>
      </c>
      <c r="I1890" s="140">
        <v>14.587096774193547</v>
      </c>
      <c r="J1890" s="141">
        <f t="shared" si="147"/>
        <v>1</v>
      </c>
      <c r="K1890" s="81">
        <f t="shared" si="148"/>
        <v>5.4129032258064527</v>
      </c>
      <c r="L1890" s="142">
        <v>16.600000000000001</v>
      </c>
      <c r="M1890" s="140"/>
      <c r="N1890" s="141">
        <f t="shared" si="149"/>
        <v>0</v>
      </c>
      <c r="O1890" s="141"/>
      <c r="P1890" s="141"/>
      <c r="Q1890" s="81">
        <f t="shared" si="150"/>
        <v>0</v>
      </c>
    </row>
    <row r="1891" spans="5:17" s="16" customFormat="1" ht="13" hidden="1" x14ac:dyDescent="0.3">
      <c r="E1891" s="138">
        <v>37521</v>
      </c>
      <c r="F1891" s="16">
        <v>265</v>
      </c>
      <c r="G1891" s="16">
        <v>2002</v>
      </c>
      <c r="H1891" s="139">
        <f t="shared" si="151"/>
        <v>0</v>
      </c>
      <c r="I1891" s="140">
        <v>14.451612903225808</v>
      </c>
      <c r="J1891" s="141">
        <f t="shared" si="147"/>
        <v>1</v>
      </c>
      <c r="K1891" s="81">
        <f t="shared" si="148"/>
        <v>5.5483870967741922</v>
      </c>
      <c r="L1891" s="142">
        <v>15</v>
      </c>
      <c r="M1891" s="140"/>
      <c r="N1891" s="141">
        <f t="shared" si="149"/>
        <v>1</v>
      </c>
      <c r="O1891" s="141"/>
      <c r="P1891" s="141"/>
      <c r="Q1891" s="81">
        <f t="shared" si="150"/>
        <v>5</v>
      </c>
    </row>
    <row r="1892" spans="5:17" s="16" customFormat="1" ht="13" hidden="1" x14ac:dyDescent="0.3">
      <c r="E1892" s="138">
        <v>37522</v>
      </c>
      <c r="F1892" s="16">
        <v>266</v>
      </c>
      <c r="G1892" s="16">
        <v>2002</v>
      </c>
      <c r="H1892" s="139">
        <f t="shared" si="151"/>
        <v>0</v>
      </c>
      <c r="I1892" s="140">
        <v>14.316129032258068</v>
      </c>
      <c r="J1892" s="141">
        <f t="shared" si="147"/>
        <v>1</v>
      </c>
      <c r="K1892" s="81">
        <f t="shared" si="148"/>
        <v>5.6838709677419317</v>
      </c>
      <c r="L1892" s="142">
        <v>10.7</v>
      </c>
      <c r="M1892" s="140"/>
      <c r="N1892" s="141">
        <f t="shared" si="149"/>
        <v>1</v>
      </c>
      <c r="O1892" s="141"/>
      <c r="P1892" s="141"/>
      <c r="Q1892" s="81">
        <f t="shared" si="150"/>
        <v>9.3000000000000007</v>
      </c>
    </row>
    <row r="1893" spans="5:17" s="16" customFormat="1" ht="13" hidden="1" x14ac:dyDescent="0.3">
      <c r="E1893" s="138">
        <v>37523</v>
      </c>
      <c r="F1893" s="16">
        <v>267</v>
      </c>
      <c r="G1893" s="16">
        <v>2002</v>
      </c>
      <c r="H1893" s="139">
        <f t="shared" si="151"/>
        <v>0</v>
      </c>
      <c r="I1893" s="140">
        <v>14.180645161290322</v>
      </c>
      <c r="J1893" s="141">
        <f t="shared" si="147"/>
        <v>1</v>
      </c>
      <c r="K1893" s="81">
        <f t="shared" si="148"/>
        <v>5.8193548387096783</v>
      </c>
      <c r="L1893" s="142">
        <v>8.8000000000000007</v>
      </c>
      <c r="M1893" s="140"/>
      <c r="N1893" s="141">
        <f t="shared" si="149"/>
        <v>1</v>
      </c>
      <c r="O1893" s="141"/>
      <c r="P1893" s="141"/>
      <c r="Q1893" s="81">
        <f t="shared" si="150"/>
        <v>11.2</v>
      </c>
    </row>
    <row r="1894" spans="5:17" s="16" customFormat="1" ht="13" hidden="1" x14ac:dyDescent="0.3">
      <c r="E1894" s="138">
        <v>37524</v>
      </c>
      <c r="F1894" s="16">
        <v>268</v>
      </c>
      <c r="G1894" s="16">
        <v>2002</v>
      </c>
      <c r="H1894" s="139">
        <f t="shared" si="151"/>
        <v>0</v>
      </c>
      <c r="I1894" s="140">
        <v>14.045161290322582</v>
      </c>
      <c r="J1894" s="141">
        <f t="shared" ref="J1894:J1957" si="152">IF(I1894&lt;=$E$117,1,0)</f>
        <v>1</v>
      </c>
      <c r="K1894" s="81">
        <f t="shared" ref="K1894:K1957" si="153">J1894*($E$116-I1894)</f>
        <v>5.9548387096774178</v>
      </c>
      <c r="L1894" s="142">
        <v>7.3</v>
      </c>
      <c r="M1894" s="140"/>
      <c r="N1894" s="141">
        <f t="shared" ref="N1894:N1957" si="154">IF(L1894&lt;=$E$117,1,0)</f>
        <v>1</v>
      </c>
      <c r="O1894" s="141"/>
      <c r="P1894" s="141"/>
      <c r="Q1894" s="81">
        <f t="shared" ref="Q1894:Q1957" si="155">N1894*($E$116-L1894)</f>
        <v>12.7</v>
      </c>
    </row>
    <row r="1895" spans="5:17" s="16" customFormat="1" ht="13" hidden="1" x14ac:dyDescent="0.3">
      <c r="E1895" s="138">
        <v>37525</v>
      </c>
      <c r="F1895" s="16">
        <v>269</v>
      </c>
      <c r="G1895" s="16">
        <v>2002</v>
      </c>
      <c r="H1895" s="139">
        <f t="shared" si="151"/>
        <v>0</v>
      </c>
      <c r="I1895" s="140">
        <v>13.909677419354836</v>
      </c>
      <c r="J1895" s="141">
        <f t="shared" si="152"/>
        <v>1</v>
      </c>
      <c r="K1895" s="81">
        <f t="shared" si="153"/>
        <v>6.0903225806451644</v>
      </c>
      <c r="L1895" s="142">
        <v>9.1999999999999993</v>
      </c>
      <c r="M1895" s="140"/>
      <c r="N1895" s="141">
        <f t="shared" si="154"/>
        <v>1</v>
      </c>
      <c r="O1895" s="141"/>
      <c r="P1895" s="141"/>
      <c r="Q1895" s="81">
        <f t="shared" si="155"/>
        <v>10.8</v>
      </c>
    </row>
    <row r="1896" spans="5:17" s="16" customFormat="1" ht="13" hidden="1" x14ac:dyDescent="0.3">
      <c r="E1896" s="138">
        <v>37526</v>
      </c>
      <c r="F1896" s="16">
        <v>270</v>
      </c>
      <c r="G1896" s="16">
        <v>2002</v>
      </c>
      <c r="H1896" s="139">
        <f t="shared" si="151"/>
        <v>0</v>
      </c>
      <c r="I1896" s="140">
        <v>13.774193548387096</v>
      </c>
      <c r="J1896" s="141">
        <f t="shared" si="152"/>
        <v>1</v>
      </c>
      <c r="K1896" s="81">
        <f t="shared" si="153"/>
        <v>6.2258064516129039</v>
      </c>
      <c r="L1896" s="142">
        <v>11.5</v>
      </c>
      <c r="M1896" s="140"/>
      <c r="N1896" s="141">
        <f t="shared" si="154"/>
        <v>1</v>
      </c>
      <c r="O1896" s="141"/>
      <c r="P1896" s="141"/>
      <c r="Q1896" s="81">
        <f t="shared" si="155"/>
        <v>8.5</v>
      </c>
    </row>
    <row r="1897" spans="5:17" s="16" customFormat="1" ht="13" hidden="1" x14ac:dyDescent="0.3">
      <c r="E1897" s="138">
        <v>37527</v>
      </c>
      <c r="F1897" s="16">
        <v>271</v>
      </c>
      <c r="G1897" s="16">
        <v>2002</v>
      </c>
      <c r="H1897" s="139">
        <f t="shared" si="151"/>
        <v>0</v>
      </c>
      <c r="I1897" s="140">
        <v>13.638709677419357</v>
      </c>
      <c r="J1897" s="141">
        <f t="shared" si="152"/>
        <v>1</v>
      </c>
      <c r="K1897" s="81">
        <f t="shared" si="153"/>
        <v>6.3612903225806434</v>
      </c>
      <c r="L1897" s="142">
        <v>12.3</v>
      </c>
      <c r="M1897" s="140"/>
      <c r="N1897" s="141">
        <f t="shared" si="154"/>
        <v>1</v>
      </c>
      <c r="O1897" s="141"/>
      <c r="P1897" s="141"/>
      <c r="Q1897" s="81">
        <f t="shared" si="155"/>
        <v>7.6999999999999993</v>
      </c>
    </row>
    <row r="1898" spans="5:17" s="16" customFormat="1" ht="13" hidden="1" x14ac:dyDescent="0.3">
      <c r="E1898" s="138">
        <v>37528</v>
      </c>
      <c r="F1898" s="16">
        <v>272</v>
      </c>
      <c r="G1898" s="16">
        <v>2002</v>
      </c>
      <c r="H1898" s="139">
        <f t="shared" si="151"/>
        <v>0</v>
      </c>
      <c r="I1898" s="140">
        <v>13.50322580645161</v>
      </c>
      <c r="J1898" s="141">
        <f t="shared" si="152"/>
        <v>1</v>
      </c>
      <c r="K1898" s="81">
        <f t="shared" si="153"/>
        <v>6.49677419354839</v>
      </c>
      <c r="L1898" s="142">
        <v>9.5</v>
      </c>
      <c r="M1898" s="140"/>
      <c r="N1898" s="141">
        <f t="shared" si="154"/>
        <v>1</v>
      </c>
      <c r="O1898" s="141"/>
      <c r="P1898" s="141"/>
      <c r="Q1898" s="81">
        <f t="shared" si="155"/>
        <v>10.5</v>
      </c>
    </row>
    <row r="1899" spans="5:17" s="16" customFormat="1" ht="13" hidden="1" x14ac:dyDescent="0.3">
      <c r="E1899" s="138">
        <v>37529</v>
      </c>
      <c r="F1899" s="16">
        <v>273</v>
      </c>
      <c r="G1899" s="16">
        <v>2002</v>
      </c>
      <c r="H1899" s="139">
        <f t="shared" si="151"/>
        <v>0</v>
      </c>
      <c r="I1899" s="140">
        <v>13.36774193548387</v>
      </c>
      <c r="J1899" s="141">
        <f t="shared" si="152"/>
        <v>1</v>
      </c>
      <c r="K1899" s="81">
        <f t="shared" si="153"/>
        <v>6.6322580645161295</v>
      </c>
      <c r="L1899" s="142">
        <v>10</v>
      </c>
      <c r="M1899" s="140"/>
      <c r="N1899" s="141">
        <f t="shared" si="154"/>
        <v>1</v>
      </c>
      <c r="O1899" s="141"/>
      <c r="P1899" s="141"/>
      <c r="Q1899" s="81">
        <f t="shared" si="155"/>
        <v>10</v>
      </c>
    </row>
    <row r="1900" spans="5:17" s="16" customFormat="1" ht="13" hidden="1" x14ac:dyDescent="0.3">
      <c r="E1900" s="138">
        <v>37530</v>
      </c>
      <c r="F1900" s="16">
        <v>274</v>
      </c>
      <c r="G1900" s="16">
        <v>2002</v>
      </c>
      <c r="H1900" s="139">
        <f t="shared" si="151"/>
        <v>0</v>
      </c>
      <c r="I1900" s="140">
        <v>13.232258064516131</v>
      </c>
      <c r="J1900" s="141">
        <f t="shared" si="152"/>
        <v>1</v>
      </c>
      <c r="K1900" s="81">
        <f t="shared" si="153"/>
        <v>6.767741935483869</v>
      </c>
      <c r="L1900" s="142">
        <v>11.6</v>
      </c>
      <c r="M1900" s="140"/>
      <c r="N1900" s="141">
        <f t="shared" si="154"/>
        <v>1</v>
      </c>
      <c r="O1900" s="141"/>
      <c r="P1900" s="141"/>
      <c r="Q1900" s="81">
        <f t="shared" si="155"/>
        <v>8.4</v>
      </c>
    </row>
    <row r="1901" spans="5:17" s="16" customFormat="1" ht="13" hidden="1" x14ac:dyDescent="0.3">
      <c r="E1901" s="138">
        <v>37531</v>
      </c>
      <c r="F1901" s="16">
        <v>275</v>
      </c>
      <c r="G1901" s="16">
        <v>2002</v>
      </c>
      <c r="H1901" s="139">
        <f t="shared" si="151"/>
        <v>0</v>
      </c>
      <c r="I1901" s="140">
        <v>13.096774193548384</v>
      </c>
      <c r="J1901" s="141">
        <f t="shared" si="152"/>
        <v>1</v>
      </c>
      <c r="K1901" s="81">
        <f t="shared" si="153"/>
        <v>6.9032258064516157</v>
      </c>
      <c r="L1901" s="142">
        <v>12.6</v>
      </c>
      <c r="M1901" s="140"/>
      <c r="N1901" s="141">
        <f t="shared" si="154"/>
        <v>1</v>
      </c>
      <c r="O1901" s="141"/>
      <c r="P1901" s="141"/>
      <c r="Q1901" s="81">
        <f t="shared" si="155"/>
        <v>7.4</v>
      </c>
    </row>
    <row r="1902" spans="5:17" s="16" customFormat="1" ht="13" hidden="1" x14ac:dyDescent="0.3">
      <c r="E1902" s="138">
        <v>37532</v>
      </c>
      <c r="F1902" s="16">
        <v>276</v>
      </c>
      <c r="G1902" s="16">
        <v>2002</v>
      </c>
      <c r="H1902" s="139">
        <f t="shared" ref="H1902:H1965" si="156">IF(AND(E1902&gt;=$D$64,E1902&lt;=$D$65),1,0)</f>
        <v>0</v>
      </c>
      <c r="I1902" s="140">
        <v>12.961290322580645</v>
      </c>
      <c r="J1902" s="141">
        <f t="shared" si="152"/>
        <v>1</v>
      </c>
      <c r="K1902" s="81">
        <f t="shared" si="153"/>
        <v>7.0387096774193552</v>
      </c>
      <c r="L1902" s="142">
        <v>13.2</v>
      </c>
      <c r="M1902" s="140"/>
      <c r="N1902" s="141">
        <f t="shared" si="154"/>
        <v>1</v>
      </c>
      <c r="O1902" s="141"/>
      <c r="P1902" s="141"/>
      <c r="Q1902" s="81">
        <f t="shared" si="155"/>
        <v>6.8000000000000007</v>
      </c>
    </row>
    <row r="1903" spans="5:17" s="16" customFormat="1" ht="13" hidden="1" x14ac:dyDescent="0.3">
      <c r="E1903" s="138">
        <v>37533</v>
      </c>
      <c r="F1903" s="16">
        <v>277</v>
      </c>
      <c r="G1903" s="16">
        <v>2002</v>
      </c>
      <c r="H1903" s="139">
        <f t="shared" si="156"/>
        <v>0</v>
      </c>
      <c r="I1903" s="140">
        <v>12.825806451612905</v>
      </c>
      <c r="J1903" s="141">
        <f t="shared" si="152"/>
        <v>1</v>
      </c>
      <c r="K1903" s="81">
        <f t="shared" si="153"/>
        <v>7.1741935483870947</v>
      </c>
      <c r="L1903" s="142">
        <v>14</v>
      </c>
      <c r="M1903" s="140"/>
      <c r="N1903" s="141">
        <f t="shared" si="154"/>
        <v>1</v>
      </c>
      <c r="O1903" s="141"/>
      <c r="P1903" s="141"/>
      <c r="Q1903" s="81">
        <f t="shared" si="155"/>
        <v>6</v>
      </c>
    </row>
    <row r="1904" spans="5:17" s="16" customFormat="1" ht="13" hidden="1" x14ac:dyDescent="0.3">
      <c r="E1904" s="138">
        <v>37534</v>
      </c>
      <c r="F1904" s="16">
        <v>278</v>
      </c>
      <c r="G1904" s="16">
        <v>2002</v>
      </c>
      <c r="H1904" s="139">
        <f t="shared" si="156"/>
        <v>0</v>
      </c>
      <c r="I1904" s="140">
        <v>12.690322580645159</v>
      </c>
      <c r="J1904" s="141">
        <f t="shared" si="152"/>
        <v>1</v>
      </c>
      <c r="K1904" s="81">
        <f t="shared" si="153"/>
        <v>7.3096774193548413</v>
      </c>
      <c r="L1904" s="142">
        <v>12.4</v>
      </c>
      <c r="M1904" s="140"/>
      <c r="N1904" s="141">
        <f t="shared" si="154"/>
        <v>1</v>
      </c>
      <c r="O1904" s="141"/>
      <c r="P1904" s="141"/>
      <c r="Q1904" s="81">
        <f t="shared" si="155"/>
        <v>7.6</v>
      </c>
    </row>
    <row r="1905" spans="5:17" s="16" customFormat="1" ht="13" hidden="1" x14ac:dyDescent="0.3">
      <c r="E1905" s="138">
        <v>37535</v>
      </c>
      <c r="F1905" s="16">
        <v>279</v>
      </c>
      <c r="G1905" s="16">
        <v>2002</v>
      </c>
      <c r="H1905" s="139">
        <f t="shared" si="156"/>
        <v>0</v>
      </c>
      <c r="I1905" s="140">
        <v>12.554838709677419</v>
      </c>
      <c r="J1905" s="141">
        <f t="shared" si="152"/>
        <v>1</v>
      </c>
      <c r="K1905" s="81">
        <f t="shared" si="153"/>
        <v>7.4451612903225808</v>
      </c>
      <c r="L1905" s="142">
        <v>10</v>
      </c>
      <c r="M1905" s="140"/>
      <c r="N1905" s="141">
        <f t="shared" si="154"/>
        <v>1</v>
      </c>
      <c r="O1905" s="141"/>
      <c r="P1905" s="141"/>
      <c r="Q1905" s="81">
        <f t="shared" si="155"/>
        <v>10</v>
      </c>
    </row>
    <row r="1906" spans="5:17" s="16" customFormat="1" ht="13" hidden="1" x14ac:dyDescent="0.3">
      <c r="E1906" s="138">
        <v>37536</v>
      </c>
      <c r="F1906" s="16">
        <v>280</v>
      </c>
      <c r="G1906" s="16">
        <v>2002</v>
      </c>
      <c r="H1906" s="139">
        <f t="shared" si="156"/>
        <v>0</v>
      </c>
      <c r="I1906" s="140">
        <v>12.41935483870968</v>
      </c>
      <c r="J1906" s="141">
        <f t="shared" si="152"/>
        <v>1</v>
      </c>
      <c r="K1906" s="81">
        <f t="shared" si="153"/>
        <v>7.5806451612903203</v>
      </c>
      <c r="L1906" s="142">
        <v>10.7</v>
      </c>
      <c r="M1906" s="140"/>
      <c r="N1906" s="141">
        <f t="shared" si="154"/>
        <v>1</v>
      </c>
      <c r="O1906" s="141"/>
      <c r="P1906" s="141"/>
      <c r="Q1906" s="81">
        <f t="shared" si="155"/>
        <v>9.3000000000000007</v>
      </c>
    </row>
    <row r="1907" spans="5:17" s="16" customFormat="1" ht="13" hidden="1" x14ac:dyDescent="0.3">
      <c r="E1907" s="138">
        <v>37537</v>
      </c>
      <c r="F1907" s="16">
        <v>281</v>
      </c>
      <c r="G1907" s="16">
        <v>2002</v>
      </c>
      <c r="H1907" s="139">
        <f t="shared" si="156"/>
        <v>0</v>
      </c>
      <c r="I1907" s="140">
        <v>12.283870967741933</v>
      </c>
      <c r="J1907" s="141">
        <f t="shared" si="152"/>
        <v>1</v>
      </c>
      <c r="K1907" s="81">
        <f t="shared" si="153"/>
        <v>7.7161290322580669</v>
      </c>
      <c r="L1907" s="142">
        <v>8.5</v>
      </c>
      <c r="M1907" s="140"/>
      <c r="N1907" s="141">
        <f t="shared" si="154"/>
        <v>1</v>
      </c>
      <c r="O1907" s="141"/>
      <c r="P1907" s="141"/>
      <c r="Q1907" s="81">
        <f t="shared" si="155"/>
        <v>11.5</v>
      </c>
    </row>
    <row r="1908" spans="5:17" s="16" customFormat="1" ht="13" hidden="1" x14ac:dyDescent="0.3">
      <c r="E1908" s="138">
        <v>37538</v>
      </c>
      <c r="F1908" s="16">
        <v>282</v>
      </c>
      <c r="G1908" s="16">
        <v>2002</v>
      </c>
      <c r="H1908" s="139">
        <f t="shared" si="156"/>
        <v>0</v>
      </c>
      <c r="I1908" s="140">
        <v>12.148387096774194</v>
      </c>
      <c r="J1908" s="141">
        <f t="shared" si="152"/>
        <v>1</v>
      </c>
      <c r="K1908" s="81">
        <f t="shared" si="153"/>
        <v>7.8516129032258064</v>
      </c>
      <c r="L1908" s="142">
        <v>10.6</v>
      </c>
      <c r="M1908" s="140"/>
      <c r="N1908" s="141">
        <f t="shared" si="154"/>
        <v>1</v>
      </c>
      <c r="O1908" s="141"/>
      <c r="P1908" s="141"/>
      <c r="Q1908" s="81">
        <f t="shared" si="155"/>
        <v>9.4</v>
      </c>
    </row>
    <row r="1909" spans="5:17" s="16" customFormat="1" ht="13" hidden="1" x14ac:dyDescent="0.3">
      <c r="E1909" s="138">
        <v>37539</v>
      </c>
      <c r="F1909" s="16">
        <v>283</v>
      </c>
      <c r="G1909" s="16">
        <v>2002</v>
      </c>
      <c r="H1909" s="139">
        <f t="shared" si="156"/>
        <v>0</v>
      </c>
      <c r="I1909" s="140">
        <v>12.012903225806454</v>
      </c>
      <c r="J1909" s="141">
        <f t="shared" si="152"/>
        <v>1</v>
      </c>
      <c r="K1909" s="81">
        <f t="shared" si="153"/>
        <v>7.9870967741935459</v>
      </c>
      <c r="L1909" s="142">
        <v>11.1</v>
      </c>
      <c r="M1909" s="140"/>
      <c r="N1909" s="141">
        <f t="shared" si="154"/>
        <v>1</v>
      </c>
      <c r="O1909" s="141"/>
      <c r="P1909" s="141"/>
      <c r="Q1909" s="81">
        <f t="shared" si="155"/>
        <v>8.9</v>
      </c>
    </row>
    <row r="1910" spans="5:17" s="16" customFormat="1" ht="13" hidden="1" x14ac:dyDescent="0.3">
      <c r="E1910" s="138">
        <v>37540</v>
      </c>
      <c r="F1910" s="16">
        <v>284</v>
      </c>
      <c r="G1910" s="16">
        <v>2002</v>
      </c>
      <c r="H1910" s="139">
        <f t="shared" si="156"/>
        <v>0</v>
      </c>
      <c r="I1910" s="140">
        <v>11.877419354838707</v>
      </c>
      <c r="J1910" s="141">
        <f t="shared" si="152"/>
        <v>1</v>
      </c>
      <c r="K1910" s="81">
        <f t="shared" si="153"/>
        <v>8.1225806451612925</v>
      </c>
      <c r="L1910" s="142">
        <v>11.9</v>
      </c>
      <c r="M1910" s="140"/>
      <c r="N1910" s="141">
        <f t="shared" si="154"/>
        <v>1</v>
      </c>
      <c r="O1910" s="141"/>
      <c r="P1910" s="141"/>
      <c r="Q1910" s="81">
        <f t="shared" si="155"/>
        <v>8.1</v>
      </c>
    </row>
    <row r="1911" spans="5:17" s="16" customFormat="1" ht="13" hidden="1" x14ac:dyDescent="0.3">
      <c r="E1911" s="138">
        <v>37541</v>
      </c>
      <c r="F1911" s="16">
        <v>285</v>
      </c>
      <c r="G1911" s="16">
        <v>2002</v>
      </c>
      <c r="H1911" s="139">
        <f t="shared" si="156"/>
        <v>0</v>
      </c>
      <c r="I1911" s="140">
        <v>11.741935483870968</v>
      </c>
      <c r="J1911" s="141">
        <f t="shared" si="152"/>
        <v>1</v>
      </c>
      <c r="K1911" s="81">
        <f t="shared" si="153"/>
        <v>8.258064516129032</v>
      </c>
      <c r="L1911" s="142">
        <v>12.8</v>
      </c>
      <c r="M1911" s="140"/>
      <c r="N1911" s="141">
        <f t="shared" si="154"/>
        <v>1</v>
      </c>
      <c r="O1911" s="141"/>
      <c r="P1911" s="141"/>
      <c r="Q1911" s="81">
        <f t="shared" si="155"/>
        <v>7.1999999999999993</v>
      </c>
    </row>
    <row r="1912" spans="5:17" s="16" customFormat="1" ht="13" hidden="1" x14ac:dyDescent="0.3">
      <c r="E1912" s="138">
        <v>37542</v>
      </c>
      <c r="F1912" s="16">
        <v>286</v>
      </c>
      <c r="G1912" s="16">
        <v>2002</v>
      </c>
      <c r="H1912" s="139">
        <f t="shared" si="156"/>
        <v>0</v>
      </c>
      <c r="I1912" s="140">
        <v>11.606451612903228</v>
      </c>
      <c r="J1912" s="141">
        <f t="shared" si="152"/>
        <v>1</v>
      </c>
      <c r="K1912" s="81">
        <f t="shared" si="153"/>
        <v>8.3935483870967715</v>
      </c>
      <c r="L1912" s="142">
        <v>11.8</v>
      </c>
      <c r="M1912" s="140"/>
      <c r="N1912" s="141">
        <f t="shared" si="154"/>
        <v>1</v>
      </c>
      <c r="O1912" s="141"/>
      <c r="P1912" s="141"/>
      <c r="Q1912" s="81">
        <f t="shared" si="155"/>
        <v>8.1999999999999993</v>
      </c>
    </row>
    <row r="1913" spans="5:17" s="16" customFormat="1" ht="13" hidden="1" x14ac:dyDescent="0.3">
      <c r="E1913" s="138">
        <v>37543</v>
      </c>
      <c r="F1913" s="16">
        <v>287</v>
      </c>
      <c r="G1913" s="16">
        <v>2002</v>
      </c>
      <c r="H1913" s="139">
        <f t="shared" si="156"/>
        <v>0</v>
      </c>
      <c r="I1913" s="140">
        <v>11.470967741935482</v>
      </c>
      <c r="J1913" s="141">
        <f t="shared" si="152"/>
        <v>1</v>
      </c>
      <c r="K1913" s="81">
        <f t="shared" si="153"/>
        <v>8.5290322580645181</v>
      </c>
      <c r="L1913" s="142">
        <v>12.6</v>
      </c>
      <c r="M1913" s="140"/>
      <c r="N1913" s="141">
        <f t="shared" si="154"/>
        <v>1</v>
      </c>
      <c r="O1913" s="141"/>
      <c r="P1913" s="141"/>
      <c r="Q1913" s="81">
        <f t="shared" si="155"/>
        <v>7.4</v>
      </c>
    </row>
    <row r="1914" spans="5:17" s="16" customFormat="1" ht="13" hidden="1" x14ac:dyDescent="0.3">
      <c r="E1914" s="138">
        <v>37544</v>
      </c>
      <c r="F1914" s="16">
        <v>288</v>
      </c>
      <c r="G1914" s="16">
        <v>2002</v>
      </c>
      <c r="H1914" s="139">
        <f t="shared" si="156"/>
        <v>0</v>
      </c>
      <c r="I1914" s="140">
        <v>11.335483870967742</v>
      </c>
      <c r="J1914" s="141">
        <f t="shared" si="152"/>
        <v>1</v>
      </c>
      <c r="K1914" s="81">
        <f t="shared" si="153"/>
        <v>8.6645161290322577</v>
      </c>
      <c r="L1914" s="142">
        <v>15.9</v>
      </c>
      <c r="M1914" s="140"/>
      <c r="N1914" s="141">
        <f t="shared" si="154"/>
        <v>1</v>
      </c>
      <c r="O1914" s="141"/>
      <c r="P1914" s="141"/>
      <c r="Q1914" s="81">
        <f t="shared" si="155"/>
        <v>4.0999999999999996</v>
      </c>
    </row>
    <row r="1915" spans="5:17" s="16" customFormat="1" ht="13" hidden="1" x14ac:dyDescent="0.3">
      <c r="E1915" s="138">
        <v>37545</v>
      </c>
      <c r="F1915" s="16">
        <v>289</v>
      </c>
      <c r="G1915" s="16">
        <v>2002</v>
      </c>
      <c r="H1915" s="139">
        <f t="shared" si="156"/>
        <v>0</v>
      </c>
      <c r="I1915" s="140">
        <v>11.2</v>
      </c>
      <c r="J1915" s="141">
        <f t="shared" si="152"/>
        <v>1</v>
      </c>
      <c r="K1915" s="81">
        <f t="shared" si="153"/>
        <v>8.8000000000000007</v>
      </c>
      <c r="L1915" s="142">
        <v>18</v>
      </c>
      <c r="M1915" s="140"/>
      <c r="N1915" s="141">
        <f t="shared" si="154"/>
        <v>0</v>
      </c>
      <c r="O1915" s="141"/>
      <c r="P1915" s="141"/>
      <c r="Q1915" s="81">
        <f t="shared" si="155"/>
        <v>0</v>
      </c>
    </row>
    <row r="1916" spans="5:17" s="16" customFormat="1" ht="13" hidden="1" x14ac:dyDescent="0.3">
      <c r="E1916" s="138">
        <v>37546</v>
      </c>
      <c r="F1916" s="16">
        <v>290</v>
      </c>
      <c r="G1916" s="16">
        <v>2002</v>
      </c>
      <c r="H1916" s="139">
        <f t="shared" si="156"/>
        <v>0</v>
      </c>
      <c r="I1916" s="140">
        <v>11.013333333333335</v>
      </c>
      <c r="J1916" s="141">
        <f t="shared" si="152"/>
        <v>1</v>
      </c>
      <c r="K1916" s="81">
        <f t="shared" si="153"/>
        <v>8.9866666666666646</v>
      </c>
      <c r="L1916" s="142">
        <v>10.7</v>
      </c>
      <c r="M1916" s="140"/>
      <c r="N1916" s="141">
        <f t="shared" si="154"/>
        <v>1</v>
      </c>
      <c r="O1916" s="141"/>
      <c r="P1916" s="141"/>
      <c r="Q1916" s="81">
        <f t="shared" si="155"/>
        <v>9.3000000000000007</v>
      </c>
    </row>
    <row r="1917" spans="5:17" s="16" customFormat="1" ht="13" hidden="1" x14ac:dyDescent="0.3">
      <c r="E1917" s="138">
        <v>37547</v>
      </c>
      <c r="F1917" s="16">
        <v>291</v>
      </c>
      <c r="G1917" s="16">
        <v>2002</v>
      </c>
      <c r="H1917" s="139">
        <f t="shared" si="156"/>
        <v>0</v>
      </c>
      <c r="I1917" s="140">
        <v>10.826666666666668</v>
      </c>
      <c r="J1917" s="141">
        <f t="shared" si="152"/>
        <v>1</v>
      </c>
      <c r="K1917" s="81">
        <f t="shared" si="153"/>
        <v>9.173333333333332</v>
      </c>
      <c r="L1917" s="142">
        <v>8.1999999999999993</v>
      </c>
      <c r="M1917" s="140"/>
      <c r="N1917" s="141">
        <f t="shared" si="154"/>
        <v>1</v>
      </c>
      <c r="O1917" s="141"/>
      <c r="P1917" s="141"/>
      <c r="Q1917" s="81">
        <f t="shared" si="155"/>
        <v>11.8</v>
      </c>
    </row>
    <row r="1918" spans="5:17" s="16" customFormat="1" ht="13" hidden="1" x14ac:dyDescent="0.3">
      <c r="E1918" s="138">
        <v>37548</v>
      </c>
      <c r="F1918" s="16">
        <v>292</v>
      </c>
      <c r="G1918" s="16">
        <v>2002</v>
      </c>
      <c r="H1918" s="139">
        <f t="shared" si="156"/>
        <v>0</v>
      </c>
      <c r="I1918" s="140">
        <v>10.64</v>
      </c>
      <c r="J1918" s="141">
        <f t="shared" si="152"/>
        <v>1</v>
      </c>
      <c r="K1918" s="81">
        <f t="shared" si="153"/>
        <v>9.36</v>
      </c>
      <c r="L1918" s="142">
        <v>8.1999999999999993</v>
      </c>
      <c r="M1918" s="140"/>
      <c r="N1918" s="141">
        <f t="shared" si="154"/>
        <v>1</v>
      </c>
      <c r="O1918" s="141"/>
      <c r="P1918" s="141"/>
      <c r="Q1918" s="81">
        <f t="shared" si="155"/>
        <v>11.8</v>
      </c>
    </row>
    <row r="1919" spans="5:17" s="16" customFormat="1" ht="13" hidden="1" x14ac:dyDescent="0.3">
      <c r="E1919" s="138">
        <v>37549</v>
      </c>
      <c r="F1919" s="16">
        <v>293</v>
      </c>
      <c r="G1919" s="16">
        <v>2002</v>
      </c>
      <c r="H1919" s="139">
        <f t="shared" si="156"/>
        <v>0</v>
      </c>
      <c r="I1919" s="140">
        <v>10.453333333333333</v>
      </c>
      <c r="J1919" s="141">
        <f t="shared" si="152"/>
        <v>1</v>
      </c>
      <c r="K1919" s="81">
        <f t="shared" si="153"/>
        <v>9.5466666666666669</v>
      </c>
      <c r="L1919" s="142">
        <v>6.8</v>
      </c>
      <c r="M1919" s="140"/>
      <c r="N1919" s="141">
        <f t="shared" si="154"/>
        <v>1</v>
      </c>
      <c r="O1919" s="141"/>
      <c r="P1919" s="141"/>
      <c r="Q1919" s="81">
        <f t="shared" si="155"/>
        <v>13.2</v>
      </c>
    </row>
    <row r="1920" spans="5:17" s="16" customFormat="1" ht="13" hidden="1" x14ac:dyDescent="0.3">
      <c r="E1920" s="138">
        <v>37550</v>
      </c>
      <c r="F1920" s="16">
        <v>294</v>
      </c>
      <c r="G1920" s="16">
        <v>2002</v>
      </c>
      <c r="H1920" s="139">
        <f t="shared" si="156"/>
        <v>0</v>
      </c>
      <c r="I1920" s="140">
        <v>10.266666666666666</v>
      </c>
      <c r="J1920" s="141">
        <f t="shared" si="152"/>
        <v>1</v>
      </c>
      <c r="K1920" s="81">
        <f t="shared" si="153"/>
        <v>9.7333333333333343</v>
      </c>
      <c r="L1920" s="142">
        <v>10.8</v>
      </c>
      <c r="M1920" s="140"/>
      <c r="N1920" s="141">
        <f t="shared" si="154"/>
        <v>1</v>
      </c>
      <c r="O1920" s="141"/>
      <c r="P1920" s="141"/>
      <c r="Q1920" s="81">
        <f t="shared" si="155"/>
        <v>9.1999999999999993</v>
      </c>
    </row>
    <row r="1921" spans="5:17" s="16" customFormat="1" ht="13" hidden="1" x14ac:dyDescent="0.3">
      <c r="E1921" s="138">
        <v>37551</v>
      </c>
      <c r="F1921" s="16">
        <v>295</v>
      </c>
      <c r="G1921" s="16">
        <v>2002</v>
      </c>
      <c r="H1921" s="139">
        <f t="shared" si="156"/>
        <v>0</v>
      </c>
      <c r="I1921" s="140">
        <v>10.08</v>
      </c>
      <c r="J1921" s="141">
        <f t="shared" si="152"/>
        <v>1</v>
      </c>
      <c r="K1921" s="81">
        <f t="shared" si="153"/>
        <v>9.92</v>
      </c>
      <c r="L1921" s="142">
        <v>13.2</v>
      </c>
      <c r="M1921" s="140"/>
      <c r="N1921" s="141">
        <f t="shared" si="154"/>
        <v>1</v>
      </c>
      <c r="O1921" s="141"/>
      <c r="P1921" s="141"/>
      <c r="Q1921" s="81">
        <f t="shared" si="155"/>
        <v>6.8000000000000007</v>
      </c>
    </row>
    <row r="1922" spans="5:17" s="16" customFormat="1" ht="13" hidden="1" x14ac:dyDescent="0.3">
      <c r="E1922" s="138">
        <v>37552</v>
      </c>
      <c r="F1922" s="16">
        <v>296</v>
      </c>
      <c r="G1922" s="16">
        <v>2002</v>
      </c>
      <c r="H1922" s="139">
        <f t="shared" si="156"/>
        <v>0</v>
      </c>
      <c r="I1922" s="140">
        <v>9.8933333333333309</v>
      </c>
      <c r="J1922" s="141">
        <f t="shared" si="152"/>
        <v>1</v>
      </c>
      <c r="K1922" s="81">
        <f t="shared" si="153"/>
        <v>10.106666666666669</v>
      </c>
      <c r="L1922" s="142">
        <v>12.6</v>
      </c>
      <c r="M1922" s="140"/>
      <c r="N1922" s="141">
        <f t="shared" si="154"/>
        <v>1</v>
      </c>
      <c r="O1922" s="141"/>
      <c r="P1922" s="141"/>
      <c r="Q1922" s="81">
        <f t="shared" si="155"/>
        <v>7.4</v>
      </c>
    </row>
    <row r="1923" spans="5:17" s="16" customFormat="1" ht="13" hidden="1" x14ac:dyDescent="0.3">
      <c r="E1923" s="138">
        <v>37553</v>
      </c>
      <c r="F1923" s="16">
        <v>297</v>
      </c>
      <c r="G1923" s="16">
        <v>2002</v>
      </c>
      <c r="H1923" s="139">
        <f t="shared" si="156"/>
        <v>0</v>
      </c>
      <c r="I1923" s="140">
        <v>9.7066666666666634</v>
      </c>
      <c r="J1923" s="141">
        <f t="shared" si="152"/>
        <v>1</v>
      </c>
      <c r="K1923" s="81">
        <f t="shared" si="153"/>
        <v>10.293333333333337</v>
      </c>
      <c r="L1923" s="142">
        <v>9.5</v>
      </c>
      <c r="M1923" s="140"/>
      <c r="N1923" s="141">
        <f t="shared" si="154"/>
        <v>1</v>
      </c>
      <c r="O1923" s="141"/>
      <c r="P1923" s="141"/>
      <c r="Q1923" s="81">
        <f t="shared" si="155"/>
        <v>10.5</v>
      </c>
    </row>
    <row r="1924" spans="5:17" s="16" customFormat="1" ht="13" hidden="1" x14ac:dyDescent="0.3">
      <c r="E1924" s="138">
        <v>37554</v>
      </c>
      <c r="F1924" s="16">
        <v>298</v>
      </c>
      <c r="G1924" s="16">
        <v>2002</v>
      </c>
      <c r="H1924" s="139">
        <f t="shared" si="156"/>
        <v>0</v>
      </c>
      <c r="I1924" s="140">
        <v>9.52</v>
      </c>
      <c r="J1924" s="141">
        <f t="shared" si="152"/>
        <v>1</v>
      </c>
      <c r="K1924" s="81">
        <f t="shared" si="153"/>
        <v>10.48</v>
      </c>
      <c r="L1924" s="142">
        <v>12.3</v>
      </c>
      <c r="M1924" s="140"/>
      <c r="N1924" s="141">
        <f t="shared" si="154"/>
        <v>1</v>
      </c>
      <c r="O1924" s="141"/>
      <c r="P1924" s="141"/>
      <c r="Q1924" s="81">
        <f t="shared" si="155"/>
        <v>7.6999999999999993</v>
      </c>
    </row>
    <row r="1925" spans="5:17" s="16" customFormat="1" ht="13" hidden="1" x14ac:dyDescent="0.3">
      <c r="E1925" s="138">
        <v>37555</v>
      </c>
      <c r="F1925" s="16">
        <v>299</v>
      </c>
      <c r="G1925" s="16">
        <v>2002</v>
      </c>
      <c r="H1925" s="139">
        <f t="shared" si="156"/>
        <v>0</v>
      </c>
      <c r="I1925" s="140">
        <v>9.3333333333333357</v>
      </c>
      <c r="J1925" s="141">
        <f t="shared" si="152"/>
        <v>1</v>
      </c>
      <c r="K1925" s="81">
        <f t="shared" si="153"/>
        <v>10.666666666666664</v>
      </c>
      <c r="L1925" s="142">
        <v>13.7</v>
      </c>
      <c r="M1925" s="140"/>
      <c r="N1925" s="141">
        <f t="shared" si="154"/>
        <v>1</v>
      </c>
      <c r="O1925" s="141"/>
      <c r="P1925" s="141"/>
      <c r="Q1925" s="81">
        <f t="shared" si="155"/>
        <v>6.3000000000000007</v>
      </c>
    </row>
    <row r="1926" spans="5:17" s="16" customFormat="1" ht="13" hidden="1" x14ac:dyDescent="0.3">
      <c r="E1926" s="138">
        <v>37556</v>
      </c>
      <c r="F1926" s="16">
        <v>300</v>
      </c>
      <c r="G1926" s="16">
        <v>2002</v>
      </c>
      <c r="H1926" s="139">
        <f t="shared" si="156"/>
        <v>0</v>
      </c>
      <c r="I1926" s="140">
        <v>9.1466666666666683</v>
      </c>
      <c r="J1926" s="141">
        <f t="shared" si="152"/>
        <v>1</v>
      </c>
      <c r="K1926" s="81">
        <f t="shared" si="153"/>
        <v>10.853333333333332</v>
      </c>
      <c r="L1926" s="142">
        <v>12.7</v>
      </c>
      <c r="M1926" s="140"/>
      <c r="N1926" s="141">
        <f t="shared" si="154"/>
        <v>1</v>
      </c>
      <c r="O1926" s="141"/>
      <c r="P1926" s="141"/>
      <c r="Q1926" s="81">
        <f t="shared" si="155"/>
        <v>7.3000000000000007</v>
      </c>
    </row>
    <row r="1927" spans="5:17" s="16" customFormat="1" ht="13" hidden="1" x14ac:dyDescent="0.3">
      <c r="E1927" s="138">
        <v>37557</v>
      </c>
      <c r="F1927" s="16">
        <v>301</v>
      </c>
      <c r="G1927" s="16">
        <v>2002</v>
      </c>
      <c r="H1927" s="139">
        <f t="shared" si="156"/>
        <v>0</v>
      </c>
      <c r="I1927" s="140">
        <v>8.9600000000000009</v>
      </c>
      <c r="J1927" s="141">
        <f t="shared" si="152"/>
        <v>1</v>
      </c>
      <c r="K1927" s="81">
        <f t="shared" si="153"/>
        <v>11.04</v>
      </c>
      <c r="L1927" s="142">
        <v>8.6</v>
      </c>
      <c r="M1927" s="140"/>
      <c r="N1927" s="141">
        <f t="shared" si="154"/>
        <v>1</v>
      </c>
      <c r="O1927" s="141"/>
      <c r="P1927" s="141"/>
      <c r="Q1927" s="81">
        <f t="shared" si="155"/>
        <v>11.4</v>
      </c>
    </row>
    <row r="1928" spans="5:17" s="16" customFormat="1" ht="13" hidden="1" x14ac:dyDescent="0.3">
      <c r="E1928" s="138">
        <v>37558</v>
      </c>
      <c r="F1928" s="16">
        <v>302</v>
      </c>
      <c r="G1928" s="16">
        <v>2002</v>
      </c>
      <c r="H1928" s="139">
        <f t="shared" si="156"/>
        <v>0</v>
      </c>
      <c r="I1928" s="140">
        <v>8.7733333333333334</v>
      </c>
      <c r="J1928" s="141">
        <f t="shared" si="152"/>
        <v>1</v>
      </c>
      <c r="K1928" s="81">
        <f t="shared" si="153"/>
        <v>11.226666666666667</v>
      </c>
      <c r="L1928" s="142">
        <v>6.8</v>
      </c>
      <c r="M1928" s="140"/>
      <c r="N1928" s="141">
        <f t="shared" si="154"/>
        <v>1</v>
      </c>
      <c r="O1928" s="141"/>
      <c r="P1928" s="141"/>
      <c r="Q1928" s="81">
        <f t="shared" si="155"/>
        <v>13.2</v>
      </c>
    </row>
    <row r="1929" spans="5:17" s="16" customFormat="1" ht="13" hidden="1" x14ac:dyDescent="0.3">
      <c r="E1929" s="138">
        <v>37559</v>
      </c>
      <c r="F1929" s="16">
        <v>303</v>
      </c>
      <c r="G1929" s="16">
        <v>2002</v>
      </c>
      <c r="H1929" s="139">
        <f t="shared" si="156"/>
        <v>0</v>
      </c>
      <c r="I1929" s="140">
        <v>8.586666666666666</v>
      </c>
      <c r="J1929" s="141">
        <f t="shared" si="152"/>
        <v>1</v>
      </c>
      <c r="K1929" s="81">
        <f t="shared" si="153"/>
        <v>11.413333333333334</v>
      </c>
      <c r="L1929" s="142">
        <v>9.6999999999999993</v>
      </c>
      <c r="M1929" s="140"/>
      <c r="N1929" s="141">
        <f t="shared" si="154"/>
        <v>1</v>
      </c>
      <c r="O1929" s="141"/>
      <c r="P1929" s="141"/>
      <c r="Q1929" s="81">
        <f t="shared" si="155"/>
        <v>10.3</v>
      </c>
    </row>
    <row r="1930" spans="5:17" s="16" customFormat="1" ht="13" hidden="1" x14ac:dyDescent="0.3">
      <c r="E1930" s="138">
        <v>37560</v>
      </c>
      <c r="F1930" s="16">
        <v>304</v>
      </c>
      <c r="G1930" s="16">
        <v>2002</v>
      </c>
      <c r="H1930" s="139">
        <f t="shared" si="156"/>
        <v>0</v>
      </c>
      <c r="I1930" s="140">
        <v>8.4</v>
      </c>
      <c r="J1930" s="141">
        <f t="shared" si="152"/>
        <v>1</v>
      </c>
      <c r="K1930" s="81">
        <f t="shared" si="153"/>
        <v>11.6</v>
      </c>
      <c r="L1930" s="142">
        <v>10.3</v>
      </c>
      <c r="M1930" s="140"/>
      <c r="N1930" s="141">
        <f t="shared" si="154"/>
        <v>1</v>
      </c>
      <c r="O1930" s="141"/>
      <c r="P1930" s="141"/>
      <c r="Q1930" s="81">
        <f t="shared" si="155"/>
        <v>9.6999999999999993</v>
      </c>
    </row>
    <row r="1931" spans="5:17" s="16" customFormat="1" ht="13" hidden="1" x14ac:dyDescent="0.3">
      <c r="E1931" s="138">
        <v>37561</v>
      </c>
      <c r="F1931" s="16">
        <v>305</v>
      </c>
      <c r="G1931" s="16">
        <v>2002</v>
      </c>
      <c r="H1931" s="139">
        <f t="shared" si="156"/>
        <v>0</v>
      </c>
      <c r="I1931" s="140">
        <v>8.2133333333333312</v>
      </c>
      <c r="J1931" s="141">
        <f t="shared" si="152"/>
        <v>1</v>
      </c>
      <c r="K1931" s="81">
        <f t="shared" si="153"/>
        <v>11.786666666666669</v>
      </c>
      <c r="L1931" s="142">
        <v>10</v>
      </c>
      <c r="M1931" s="140"/>
      <c r="N1931" s="141">
        <f t="shared" si="154"/>
        <v>1</v>
      </c>
      <c r="O1931" s="141"/>
      <c r="P1931" s="141"/>
      <c r="Q1931" s="81">
        <f t="shared" si="155"/>
        <v>10</v>
      </c>
    </row>
    <row r="1932" spans="5:17" s="16" customFormat="1" ht="13" hidden="1" x14ac:dyDescent="0.3">
      <c r="E1932" s="138">
        <v>37562</v>
      </c>
      <c r="F1932" s="16">
        <v>306</v>
      </c>
      <c r="G1932" s="16">
        <v>2002</v>
      </c>
      <c r="H1932" s="139">
        <f t="shared" si="156"/>
        <v>0</v>
      </c>
      <c r="I1932" s="140">
        <v>8.0266666666666637</v>
      </c>
      <c r="J1932" s="141">
        <f t="shared" si="152"/>
        <v>1</v>
      </c>
      <c r="K1932" s="81">
        <f t="shared" si="153"/>
        <v>11.973333333333336</v>
      </c>
      <c r="L1932" s="142">
        <v>11.4</v>
      </c>
      <c r="M1932" s="140"/>
      <c r="N1932" s="141">
        <f t="shared" si="154"/>
        <v>1</v>
      </c>
      <c r="O1932" s="141"/>
      <c r="P1932" s="141"/>
      <c r="Q1932" s="81">
        <f t="shared" si="155"/>
        <v>8.6</v>
      </c>
    </row>
    <row r="1933" spans="5:17" s="16" customFormat="1" ht="13" hidden="1" x14ac:dyDescent="0.3">
      <c r="E1933" s="138">
        <v>37563</v>
      </c>
      <c r="F1933" s="16">
        <v>307</v>
      </c>
      <c r="G1933" s="16">
        <v>2002</v>
      </c>
      <c r="H1933" s="139">
        <f t="shared" si="156"/>
        <v>0</v>
      </c>
      <c r="I1933" s="140">
        <v>7.84</v>
      </c>
      <c r="J1933" s="141">
        <f t="shared" si="152"/>
        <v>1</v>
      </c>
      <c r="K1933" s="81">
        <f t="shared" si="153"/>
        <v>12.16</v>
      </c>
      <c r="L1933" s="142">
        <v>12.7</v>
      </c>
      <c r="M1933" s="140"/>
      <c r="N1933" s="141">
        <f t="shared" si="154"/>
        <v>1</v>
      </c>
      <c r="O1933" s="141"/>
      <c r="P1933" s="141"/>
      <c r="Q1933" s="81">
        <f t="shared" si="155"/>
        <v>7.3000000000000007</v>
      </c>
    </row>
    <row r="1934" spans="5:17" s="16" customFormat="1" ht="13" hidden="1" x14ac:dyDescent="0.3">
      <c r="E1934" s="138">
        <v>37564</v>
      </c>
      <c r="F1934" s="16">
        <v>308</v>
      </c>
      <c r="G1934" s="16">
        <v>2002</v>
      </c>
      <c r="H1934" s="139">
        <f t="shared" si="156"/>
        <v>0</v>
      </c>
      <c r="I1934" s="140">
        <v>7.653333333333336</v>
      </c>
      <c r="J1934" s="141">
        <f t="shared" si="152"/>
        <v>1</v>
      </c>
      <c r="K1934" s="81">
        <f t="shared" si="153"/>
        <v>12.346666666666664</v>
      </c>
      <c r="L1934" s="142">
        <v>8.1999999999999993</v>
      </c>
      <c r="M1934" s="140"/>
      <c r="N1934" s="141">
        <f t="shared" si="154"/>
        <v>1</v>
      </c>
      <c r="O1934" s="141"/>
      <c r="P1934" s="141"/>
      <c r="Q1934" s="81">
        <f t="shared" si="155"/>
        <v>11.8</v>
      </c>
    </row>
    <row r="1935" spans="5:17" s="16" customFormat="1" ht="13" hidden="1" x14ac:dyDescent="0.3">
      <c r="E1935" s="138">
        <v>37565</v>
      </c>
      <c r="F1935" s="16">
        <v>309</v>
      </c>
      <c r="G1935" s="16">
        <v>2002</v>
      </c>
      <c r="H1935" s="139">
        <f t="shared" si="156"/>
        <v>0</v>
      </c>
      <c r="I1935" s="140">
        <v>7.4666666666666686</v>
      </c>
      <c r="J1935" s="141">
        <f t="shared" si="152"/>
        <v>1</v>
      </c>
      <c r="K1935" s="81">
        <f t="shared" si="153"/>
        <v>12.533333333333331</v>
      </c>
      <c r="L1935" s="142">
        <v>7</v>
      </c>
      <c r="M1935" s="140"/>
      <c r="N1935" s="141">
        <f t="shared" si="154"/>
        <v>1</v>
      </c>
      <c r="O1935" s="141"/>
      <c r="P1935" s="141"/>
      <c r="Q1935" s="81">
        <f t="shared" si="155"/>
        <v>13</v>
      </c>
    </row>
    <row r="1936" spans="5:17" s="16" customFormat="1" ht="13" hidden="1" x14ac:dyDescent="0.3">
      <c r="E1936" s="138">
        <v>37566</v>
      </c>
      <c r="F1936" s="16">
        <v>310</v>
      </c>
      <c r="G1936" s="16">
        <v>2002</v>
      </c>
      <c r="H1936" s="139">
        <f t="shared" si="156"/>
        <v>0</v>
      </c>
      <c r="I1936" s="140">
        <v>7.28</v>
      </c>
      <c r="J1936" s="141">
        <f t="shared" si="152"/>
        <v>1</v>
      </c>
      <c r="K1936" s="81">
        <f t="shared" si="153"/>
        <v>12.719999999999999</v>
      </c>
      <c r="L1936" s="142">
        <v>4.9000000000000004</v>
      </c>
      <c r="M1936" s="140"/>
      <c r="N1936" s="141">
        <f t="shared" si="154"/>
        <v>1</v>
      </c>
      <c r="O1936" s="141"/>
      <c r="P1936" s="141"/>
      <c r="Q1936" s="81">
        <f t="shared" si="155"/>
        <v>15.1</v>
      </c>
    </row>
    <row r="1937" spans="5:17" s="16" customFormat="1" ht="13" hidden="1" x14ac:dyDescent="0.3">
      <c r="E1937" s="138">
        <v>37567</v>
      </c>
      <c r="F1937" s="16">
        <v>311</v>
      </c>
      <c r="G1937" s="16">
        <v>2002</v>
      </c>
      <c r="H1937" s="139">
        <f t="shared" si="156"/>
        <v>0</v>
      </c>
      <c r="I1937" s="140">
        <v>7.0933333333333337</v>
      </c>
      <c r="J1937" s="141">
        <f t="shared" si="152"/>
        <v>1</v>
      </c>
      <c r="K1937" s="81">
        <f t="shared" si="153"/>
        <v>12.906666666666666</v>
      </c>
      <c r="L1937" s="142">
        <v>5.0999999999999996</v>
      </c>
      <c r="M1937" s="140"/>
      <c r="N1937" s="141">
        <f t="shared" si="154"/>
        <v>1</v>
      </c>
      <c r="O1937" s="141"/>
      <c r="P1937" s="141"/>
      <c r="Q1937" s="81">
        <f t="shared" si="155"/>
        <v>14.9</v>
      </c>
    </row>
    <row r="1938" spans="5:17" s="16" customFormat="1" ht="13" hidden="1" x14ac:dyDescent="0.3">
      <c r="E1938" s="138">
        <v>37568</v>
      </c>
      <c r="F1938" s="16">
        <v>312</v>
      </c>
      <c r="G1938" s="16">
        <v>2002</v>
      </c>
      <c r="H1938" s="139">
        <f t="shared" si="156"/>
        <v>0</v>
      </c>
      <c r="I1938" s="140">
        <v>6.9066666666666663</v>
      </c>
      <c r="J1938" s="141">
        <f t="shared" si="152"/>
        <v>1</v>
      </c>
      <c r="K1938" s="81">
        <f t="shared" si="153"/>
        <v>13.093333333333334</v>
      </c>
      <c r="L1938" s="142">
        <v>4.9000000000000004</v>
      </c>
      <c r="M1938" s="140"/>
      <c r="N1938" s="141">
        <f t="shared" si="154"/>
        <v>1</v>
      </c>
      <c r="O1938" s="141"/>
      <c r="P1938" s="141"/>
      <c r="Q1938" s="81">
        <f t="shared" si="155"/>
        <v>15.1</v>
      </c>
    </row>
    <row r="1939" spans="5:17" s="16" customFormat="1" ht="13" hidden="1" x14ac:dyDescent="0.3">
      <c r="E1939" s="138">
        <v>37569</v>
      </c>
      <c r="F1939" s="16">
        <v>313</v>
      </c>
      <c r="G1939" s="16">
        <v>2002</v>
      </c>
      <c r="H1939" s="139">
        <f t="shared" si="156"/>
        <v>0</v>
      </c>
      <c r="I1939" s="140">
        <v>6.72</v>
      </c>
      <c r="J1939" s="141">
        <f t="shared" si="152"/>
        <v>1</v>
      </c>
      <c r="K1939" s="81">
        <f t="shared" si="153"/>
        <v>13.280000000000001</v>
      </c>
      <c r="L1939" s="142">
        <v>6.1</v>
      </c>
      <c r="M1939" s="140"/>
      <c r="N1939" s="141">
        <f t="shared" si="154"/>
        <v>1</v>
      </c>
      <c r="O1939" s="141"/>
      <c r="P1939" s="141"/>
      <c r="Q1939" s="81">
        <f t="shared" si="155"/>
        <v>13.9</v>
      </c>
    </row>
    <row r="1940" spans="5:17" s="16" customFormat="1" ht="13" hidden="1" x14ac:dyDescent="0.3">
      <c r="E1940" s="138">
        <v>37570</v>
      </c>
      <c r="F1940" s="16">
        <v>314</v>
      </c>
      <c r="G1940" s="16">
        <v>2002</v>
      </c>
      <c r="H1940" s="139">
        <f t="shared" si="156"/>
        <v>0</v>
      </c>
      <c r="I1940" s="140">
        <v>6.5333333333333314</v>
      </c>
      <c r="J1940" s="141">
        <f t="shared" si="152"/>
        <v>1</v>
      </c>
      <c r="K1940" s="81">
        <f t="shared" si="153"/>
        <v>13.466666666666669</v>
      </c>
      <c r="L1940" s="142">
        <v>9</v>
      </c>
      <c r="M1940" s="140"/>
      <c r="N1940" s="141">
        <f t="shared" si="154"/>
        <v>1</v>
      </c>
      <c r="O1940" s="141"/>
      <c r="P1940" s="141"/>
      <c r="Q1940" s="81">
        <f t="shared" si="155"/>
        <v>11</v>
      </c>
    </row>
    <row r="1941" spans="5:17" s="16" customFormat="1" ht="13" hidden="1" x14ac:dyDescent="0.3">
      <c r="E1941" s="138">
        <v>37571</v>
      </c>
      <c r="F1941" s="16">
        <v>315</v>
      </c>
      <c r="G1941" s="16">
        <v>2002</v>
      </c>
      <c r="H1941" s="139">
        <f t="shared" si="156"/>
        <v>0</v>
      </c>
      <c r="I1941" s="140">
        <v>6.346666666666664</v>
      </c>
      <c r="J1941" s="141">
        <f t="shared" si="152"/>
        <v>1</v>
      </c>
      <c r="K1941" s="81">
        <f t="shared" si="153"/>
        <v>13.653333333333336</v>
      </c>
      <c r="L1941" s="142">
        <v>9.9</v>
      </c>
      <c r="M1941" s="140"/>
      <c r="N1941" s="141">
        <f t="shared" si="154"/>
        <v>1</v>
      </c>
      <c r="O1941" s="141"/>
      <c r="P1941" s="141"/>
      <c r="Q1941" s="81">
        <f t="shared" si="155"/>
        <v>10.1</v>
      </c>
    </row>
    <row r="1942" spans="5:17" s="16" customFormat="1" ht="13" hidden="1" x14ac:dyDescent="0.3">
      <c r="E1942" s="138">
        <v>37572</v>
      </c>
      <c r="F1942" s="16">
        <v>316</v>
      </c>
      <c r="G1942" s="16">
        <v>2002</v>
      </c>
      <c r="H1942" s="139">
        <f t="shared" si="156"/>
        <v>0</v>
      </c>
      <c r="I1942" s="140">
        <v>6.16</v>
      </c>
      <c r="J1942" s="141">
        <f t="shared" si="152"/>
        <v>1</v>
      </c>
      <c r="K1942" s="81">
        <f t="shared" si="153"/>
        <v>13.84</v>
      </c>
      <c r="L1942" s="142">
        <v>5.9</v>
      </c>
      <c r="M1942" s="140"/>
      <c r="N1942" s="141">
        <f t="shared" si="154"/>
        <v>1</v>
      </c>
      <c r="O1942" s="141"/>
      <c r="P1942" s="141"/>
      <c r="Q1942" s="81">
        <f t="shared" si="155"/>
        <v>14.1</v>
      </c>
    </row>
    <row r="1943" spans="5:17" s="16" customFormat="1" ht="13" hidden="1" x14ac:dyDescent="0.3">
      <c r="E1943" s="138">
        <v>37573</v>
      </c>
      <c r="F1943" s="16">
        <v>317</v>
      </c>
      <c r="G1943" s="16">
        <v>2002</v>
      </c>
      <c r="H1943" s="139">
        <f t="shared" si="156"/>
        <v>0</v>
      </c>
      <c r="I1943" s="140">
        <v>5.9733333333333363</v>
      </c>
      <c r="J1943" s="141">
        <f t="shared" si="152"/>
        <v>1</v>
      </c>
      <c r="K1943" s="81">
        <f t="shared" si="153"/>
        <v>14.026666666666664</v>
      </c>
      <c r="L1943" s="142">
        <v>8.6999999999999993</v>
      </c>
      <c r="M1943" s="140"/>
      <c r="N1943" s="141">
        <f t="shared" si="154"/>
        <v>1</v>
      </c>
      <c r="O1943" s="141"/>
      <c r="P1943" s="141"/>
      <c r="Q1943" s="81">
        <f t="shared" si="155"/>
        <v>11.3</v>
      </c>
    </row>
    <row r="1944" spans="5:17" s="16" customFormat="1" ht="13" hidden="1" x14ac:dyDescent="0.3">
      <c r="E1944" s="138">
        <v>37574</v>
      </c>
      <c r="F1944" s="16">
        <v>318</v>
      </c>
      <c r="G1944" s="16">
        <v>2002</v>
      </c>
      <c r="H1944" s="139">
        <f t="shared" si="156"/>
        <v>0</v>
      </c>
      <c r="I1944" s="140">
        <v>5.7866666666666688</v>
      </c>
      <c r="J1944" s="141">
        <f t="shared" si="152"/>
        <v>1</v>
      </c>
      <c r="K1944" s="81">
        <f t="shared" si="153"/>
        <v>14.213333333333331</v>
      </c>
      <c r="L1944" s="142">
        <v>6.4</v>
      </c>
      <c r="M1944" s="140"/>
      <c r="N1944" s="141">
        <f t="shared" si="154"/>
        <v>1</v>
      </c>
      <c r="O1944" s="141"/>
      <c r="P1944" s="141"/>
      <c r="Q1944" s="81">
        <f t="shared" si="155"/>
        <v>13.6</v>
      </c>
    </row>
    <row r="1945" spans="5:17" s="16" customFormat="1" ht="13" hidden="1" x14ac:dyDescent="0.3">
      <c r="E1945" s="138">
        <v>37575</v>
      </c>
      <c r="F1945" s="16">
        <v>319</v>
      </c>
      <c r="G1945" s="16">
        <v>2002</v>
      </c>
      <c r="H1945" s="139">
        <f t="shared" si="156"/>
        <v>0</v>
      </c>
      <c r="I1945" s="140">
        <v>5.6</v>
      </c>
      <c r="J1945" s="141">
        <f t="shared" si="152"/>
        <v>1</v>
      </c>
      <c r="K1945" s="81">
        <f t="shared" si="153"/>
        <v>14.4</v>
      </c>
      <c r="L1945" s="142">
        <v>7.5</v>
      </c>
      <c r="M1945" s="140"/>
      <c r="N1945" s="141">
        <f t="shared" si="154"/>
        <v>1</v>
      </c>
      <c r="O1945" s="141"/>
      <c r="P1945" s="141"/>
      <c r="Q1945" s="81">
        <f t="shared" si="155"/>
        <v>12.5</v>
      </c>
    </row>
    <row r="1946" spans="5:17" s="16" customFormat="1" ht="13" hidden="1" x14ac:dyDescent="0.3">
      <c r="E1946" s="138">
        <v>37576</v>
      </c>
      <c r="F1946" s="16">
        <v>320</v>
      </c>
      <c r="G1946" s="16">
        <v>2002</v>
      </c>
      <c r="H1946" s="139">
        <f t="shared" si="156"/>
        <v>0</v>
      </c>
      <c r="I1946" s="140">
        <v>5.5193548387096776</v>
      </c>
      <c r="J1946" s="141">
        <f t="shared" si="152"/>
        <v>1</v>
      </c>
      <c r="K1946" s="81">
        <f t="shared" si="153"/>
        <v>14.480645161290322</v>
      </c>
      <c r="L1946" s="142">
        <v>8.1999999999999993</v>
      </c>
      <c r="M1946" s="140"/>
      <c r="N1946" s="141">
        <f t="shared" si="154"/>
        <v>1</v>
      </c>
      <c r="O1946" s="141"/>
      <c r="P1946" s="141"/>
      <c r="Q1946" s="81">
        <f t="shared" si="155"/>
        <v>11.8</v>
      </c>
    </row>
    <row r="1947" spans="5:17" s="16" customFormat="1" ht="13" hidden="1" x14ac:dyDescent="0.3">
      <c r="E1947" s="138">
        <v>37577</v>
      </c>
      <c r="F1947" s="16">
        <v>321</v>
      </c>
      <c r="G1947" s="16">
        <v>2002</v>
      </c>
      <c r="H1947" s="139">
        <f t="shared" si="156"/>
        <v>0</v>
      </c>
      <c r="I1947" s="140">
        <v>5.4387096774193537</v>
      </c>
      <c r="J1947" s="141">
        <f t="shared" si="152"/>
        <v>1</v>
      </c>
      <c r="K1947" s="81">
        <f t="shared" si="153"/>
        <v>14.561290322580646</v>
      </c>
      <c r="L1947" s="142">
        <v>8.1</v>
      </c>
      <c r="M1947" s="140"/>
      <c r="N1947" s="141">
        <f t="shared" si="154"/>
        <v>1</v>
      </c>
      <c r="O1947" s="141"/>
      <c r="P1947" s="141"/>
      <c r="Q1947" s="81">
        <f t="shared" si="155"/>
        <v>11.9</v>
      </c>
    </row>
    <row r="1948" spans="5:17" s="16" customFormat="1" ht="13" hidden="1" x14ac:dyDescent="0.3">
      <c r="E1948" s="138">
        <v>37578</v>
      </c>
      <c r="F1948" s="16">
        <v>322</v>
      </c>
      <c r="G1948" s="16">
        <v>2002</v>
      </c>
      <c r="H1948" s="139">
        <f t="shared" si="156"/>
        <v>0</v>
      </c>
      <c r="I1948" s="140">
        <v>5.3580645161290334</v>
      </c>
      <c r="J1948" s="141">
        <f t="shared" si="152"/>
        <v>1</v>
      </c>
      <c r="K1948" s="81">
        <f t="shared" si="153"/>
        <v>14.641935483870967</v>
      </c>
      <c r="L1948" s="142">
        <v>7.6</v>
      </c>
      <c r="M1948" s="140"/>
      <c r="N1948" s="141">
        <f t="shared" si="154"/>
        <v>1</v>
      </c>
      <c r="O1948" s="141"/>
      <c r="P1948" s="141"/>
      <c r="Q1948" s="81">
        <f t="shared" si="155"/>
        <v>12.4</v>
      </c>
    </row>
    <row r="1949" spans="5:17" s="16" customFormat="1" ht="13" hidden="1" x14ac:dyDescent="0.3">
      <c r="E1949" s="138">
        <v>37579</v>
      </c>
      <c r="F1949" s="16">
        <v>323</v>
      </c>
      <c r="G1949" s="16">
        <v>2002</v>
      </c>
      <c r="H1949" s="139">
        <f t="shared" si="156"/>
        <v>0</v>
      </c>
      <c r="I1949" s="140">
        <v>5.2774193548387096</v>
      </c>
      <c r="J1949" s="141">
        <f t="shared" si="152"/>
        <v>1</v>
      </c>
      <c r="K1949" s="81">
        <f t="shared" si="153"/>
        <v>14.72258064516129</v>
      </c>
      <c r="L1949" s="142">
        <v>6.7</v>
      </c>
      <c r="M1949" s="140"/>
      <c r="N1949" s="141">
        <f t="shared" si="154"/>
        <v>1</v>
      </c>
      <c r="O1949" s="141"/>
      <c r="P1949" s="141"/>
      <c r="Q1949" s="81">
        <f t="shared" si="155"/>
        <v>13.3</v>
      </c>
    </row>
    <row r="1950" spans="5:17" s="16" customFormat="1" ht="13" hidden="1" x14ac:dyDescent="0.3">
      <c r="E1950" s="138">
        <v>37580</v>
      </c>
      <c r="F1950" s="16">
        <v>324</v>
      </c>
      <c r="G1950" s="16">
        <v>2002</v>
      </c>
      <c r="H1950" s="139">
        <f t="shared" si="156"/>
        <v>0</v>
      </c>
      <c r="I1950" s="140">
        <v>5.1967741935483858</v>
      </c>
      <c r="J1950" s="141">
        <f t="shared" si="152"/>
        <v>1</v>
      </c>
      <c r="K1950" s="81">
        <f t="shared" si="153"/>
        <v>14.803225806451614</v>
      </c>
      <c r="L1950" s="142">
        <v>5.8</v>
      </c>
      <c r="M1950" s="140"/>
      <c r="N1950" s="141">
        <f t="shared" si="154"/>
        <v>1</v>
      </c>
      <c r="O1950" s="141"/>
      <c r="P1950" s="141"/>
      <c r="Q1950" s="81">
        <f t="shared" si="155"/>
        <v>14.2</v>
      </c>
    </row>
    <row r="1951" spans="5:17" s="16" customFormat="1" ht="13" hidden="1" x14ac:dyDescent="0.3">
      <c r="E1951" s="138">
        <v>37581</v>
      </c>
      <c r="F1951" s="16">
        <v>325</v>
      </c>
      <c r="G1951" s="16">
        <v>2002</v>
      </c>
      <c r="H1951" s="139">
        <f t="shared" si="156"/>
        <v>0</v>
      </c>
      <c r="I1951" s="140">
        <v>5.1161290322580655</v>
      </c>
      <c r="J1951" s="141">
        <f t="shared" si="152"/>
        <v>1</v>
      </c>
      <c r="K1951" s="81">
        <f t="shared" si="153"/>
        <v>14.883870967741935</v>
      </c>
      <c r="L1951" s="142">
        <v>5.8</v>
      </c>
      <c r="M1951" s="140"/>
      <c r="N1951" s="141">
        <f t="shared" si="154"/>
        <v>1</v>
      </c>
      <c r="O1951" s="141"/>
      <c r="P1951" s="141"/>
      <c r="Q1951" s="81">
        <f t="shared" si="155"/>
        <v>14.2</v>
      </c>
    </row>
    <row r="1952" spans="5:17" s="16" customFormat="1" ht="13" hidden="1" x14ac:dyDescent="0.3">
      <c r="E1952" s="138">
        <v>37582</v>
      </c>
      <c r="F1952" s="16">
        <v>326</v>
      </c>
      <c r="G1952" s="16">
        <v>2002</v>
      </c>
      <c r="H1952" s="139">
        <f t="shared" si="156"/>
        <v>0</v>
      </c>
      <c r="I1952" s="140">
        <v>5.0354838709677416</v>
      </c>
      <c r="J1952" s="141">
        <f t="shared" si="152"/>
        <v>1</v>
      </c>
      <c r="K1952" s="81">
        <f t="shared" si="153"/>
        <v>14.964516129032258</v>
      </c>
      <c r="L1952" s="142">
        <v>6.2</v>
      </c>
      <c r="M1952" s="140"/>
      <c r="N1952" s="141">
        <f t="shared" si="154"/>
        <v>1</v>
      </c>
      <c r="O1952" s="141"/>
      <c r="P1952" s="141"/>
      <c r="Q1952" s="81">
        <f t="shared" si="155"/>
        <v>13.8</v>
      </c>
    </row>
    <row r="1953" spans="5:17" s="16" customFormat="1" ht="13" hidden="1" x14ac:dyDescent="0.3">
      <c r="E1953" s="138">
        <v>37583</v>
      </c>
      <c r="F1953" s="16">
        <v>327</v>
      </c>
      <c r="G1953" s="16">
        <v>2002</v>
      </c>
      <c r="H1953" s="139">
        <f t="shared" si="156"/>
        <v>0</v>
      </c>
      <c r="I1953" s="140">
        <v>4.9548387096774213</v>
      </c>
      <c r="J1953" s="141">
        <f t="shared" si="152"/>
        <v>1</v>
      </c>
      <c r="K1953" s="81">
        <f t="shared" si="153"/>
        <v>15.045161290322579</v>
      </c>
      <c r="L1953" s="142">
        <v>4.3</v>
      </c>
      <c r="M1953" s="140"/>
      <c r="N1953" s="141">
        <f t="shared" si="154"/>
        <v>1</v>
      </c>
      <c r="O1953" s="141"/>
      <c r="P1953" s="141"/>
      <c r="Q1953" s="81">
        <f t="shared" si="155"/>
        <v>15.7</v>
      </c>
    </row>
    <row r="1954" spans="5:17" s="16" customFormat="1" ht="13" hidden="1" x14ac:dyDescent="0.3">
      <c r="E1954" s="138">
        <v>37584</v>
      </c>
      <c r="F1954" s="16">
        <v>328</v>
      </c>
      <c r="G1954" s="16">
        <v>2002</v>
      </c>
      <c r="H1954" s="139">
        <f t="shared" si="156"/>
        <v>0</v>
      </c>
      <c r="I1954" s="140">
        <v>4.8741935483870975</v>
      </c>
      <c r="J1954" s="141">
        <f t="shared" si="152"/>
        <v>1</v>
      </c>
      <c r="K1954" s="81">
        <f t="shared" si="153"/>
        <v>15.125806451612902</v>
      </c>
      <c r="L1954" s="142">
        <v>7.3</v>
      </c>
      <c r="M1954" s="140"/>
      <c r="N1954" s="141">
        <f t="shared" si="154"/>
        <v>1</v>
      </c>
      <c r="O1954" s="141"/>
      <c r="P1954" s="141"/>
      <c r="Q1954" s="81">
        <f t="shared" si="155"/>
        <v>12.7</v>
      </c>
    </row>
    <row r="1955" spans="5:17" s="16" customFormat="1" ht="13" hidden="1" x14ac:dyDescent="0.3">
      <c r="E1955" s="138">
        <v>37585</v>
      </c>
      <c r="F1955" s="16">
        <v>329</v>
      </c>
      <c r="G1955" s="16">
        <v>2002</v>
      </c>
      <c r="H1955" s="139">
        <f t="shared" si="156"/>
        <v>0</v>
      </c>
      <c r="I1955" s="140">
        <v>4.7935483870967737</v>
      </c>
      <c r="J1955" s="141">
        <f t="shared" si="152"/>
        <v>1</v>
      </c>
      <c r="K1955" s="81">
        <f t="shared" si="153"/>
        <v>15.206451612903226</v>
      </c>
      <c r="L1955" s="142">
        <v>7.9</v>
      </c>
      <c r="M1955" s="140"/>
      <c r="N1955" s="141">
        <f t="shared" si="154"/>
        <v>1</v>
      </c>
      <c r="O1955" s="141"/>
      <c r="P1955" s="141"/>
      <c r="Q1955" s="81">
        <f t="shared" si="155"/>
        <v>12.1</v>
      </c>
    </row>
    <row r="1956" spans="5:17" s="16" customFormat="1" ht="13" hidden="1" x14ac:dyDescent="0.3">
      <c r="E1956" s="138">
        <v>37586</v>
      </c>
      <c r="F1956" s="16">
        <v>330</v>
      </c>
      <c r="G1956" s="16">
        <v>2002</v>
      </c>
      <c r="H1956" s="139">
        <f t="shared" si="156"/>
        <v>0</v>
      </c>
      <c r="I1956" s="140">
        <v>4.7129032258064534</v>
      </c>
      <c r="J1956" s="141">
        <f t="shared" si="152"/>
        <v>1</v>
      </c>
      <c r="K1956" s="81">
        <f t="shared" si="153"/>
        <v>15.287096774193547</v>
      </c>
      <c r="L1956" s="142">
        <v>8.4</v>
      </c>
      <c r="M1956" s="140"/>
      <c r="N1956" s="141">
        <f t="shared" si="154"/>
        <v>1</v>
      </c>
      <c r="O1956" s="141"/>
      <c r="P1956" s="141"/>
      <c r="Q1956" s="81">
        <f t="shared" si="155"/>
        <v>11.6</v>
      </c>
    </row>
    <row r="1957" spans="5:17" s="16" customFormat="1" ht="13" hidden="1" x14ac:dyDescent="0.3">
      <c r="E1957" s="138">
        <v>37587</v>
      </c>
      <c r="F1957" s="16">
        <v>331</v>
      </c>
      <c r="G1957" s="16">
        <v>2002</v>
      </c>
      <c r="H1957" s="139">
        <f t="shared" si="156"/>
        <v>0</v>
      </c>
      <c r="I1957" s="140">
        <v>4.6322580645161295</v>
      </c>
      <c r="J1957" s="141">
        <f t="shared" si="152"/>
        <v>1</v>
      </c>
      <c r="K1957" s="81">
        <f t="shared" si="153"/>
        <v>15.36774193548387</v>
      </c>
      <c r="L1957" s="142">
        <v>8.4</v>
      </c>
      <c r="M1957" s="140"/>
      <c r="N1957" s="141">
        <f t="shared" si="154"/>
        <v>1</v>
      </c>
      <c r="O1957" s="141"/>
      <c r="P1957" s="141"/>
      <c r="Q1957" s="81">
        <f t="shared" si="155"/>
        <v>11.6</v>
      </c>
    </row>
    <row r="1958" spans="5:17" s="16" customFormat="1" ht="13" hidden="1" x14ac:dyDescent="0.3">
      <c r="E1958" s="138">
        <v>37588</v>
      </c>
      <c r="F1958" s="16">
        <v>332</v>
      </c>
      <c r="G1958" s="16">
        <v>2002</v>
      </c>
      <c r="H1958" s="139">
        <f t="shared" si="156"/>
        <v>0</v>
      </c>
      <c r="I1958" s="140">
        <v>4.5516129032258057</v>
      </c>
      <c r="J1958" s="141">
        <f t="shared" ref="J1958:J2021" si="157">IF(I1958&lt;=$E$117,1,0)</f>
        <v>1</v>
      </c>
      <c r="K1958" s="81">
        <f t="shared" ref="K1958:K2021" si="158">J1958*($E$116-I1958)</f>
        <v>15.448387096774194</v>
      </c>
      <c r="L1958" s="142">
        <v>8.1</v>
      </c>
      <c r="M1958" s="140"/>
      <c r="N1958" s="141">
        <f t="shared" ref="N1958:N2021" si="159">IF(L1958&lt;=$E$117,1,0)</f>
        <v>1</v>
      </c>
      <c r="O1958" s="141"/>
      <c r="P1958" s="141"/>
      <c r="Q1958" s="81">
        <f t="shared" ref="Q1958:Q2021" si="160">N1958*($E$116-L1958)</f>
        <v>11.9</v>
      </c>
    </row>
    <row r="1959" spans="5:17" s="16" customFormat="1" ht="13" hidden="1" x14ac:dyDescent="0.3">
      <c r="E1959" s="138">
        <v>37589</v>
      </c>
      <c r="F1959" s="16">
        <v>333</v>
      </c>
      <c r="G1959" s="16">
        <v>2002</v>
      </c>
      <c r="H1959" s="139">
        <f t="shared" si="156"/>
        <v>0</v>
      </c>
      <c r="I1959" s="140">
        <v>4.4709677419354854</v>
      </c>
      <c r="J1959" s="141">
        <f t="shared" si="157"/>
        <v>1</v>
      </c>
      <c r="K1959" s="81">
        <f t="shared" si="158"/>
        <v>15.529032258064515</v>
      </c>
      <c r="L1959" s="142">
        <v>7.6</v>
      </c>
      <c r="M1959" s="140"/>
      <c r="N1959" s="141">
        <f t="shared" si="159"/>
        <v>1</v>
      </c>
      <c r="O1959" s="141"/>
      <c r="P1959" s="141"/>
      <c r="Q1959" s="81">
        <f t="shared" si="160"/>
        <v>12.4</v>
      </c>
    </row>
    <row r="1960" spans="5:17" s="16" customFormat="1" ht="13" hidden="1" x14ac:dyDescent="0.3">
      <c r="E1960" s="138">
        <v>37590</v>
      </c>
      <c r="F1960" s="16">
        <v>334</v>
      </c>
      <c r="G1960" s="16">
        <v>2002</v>
      </c>
      <c r="H1960" s="139">
        <f t="shared" si="156"/>
        <v>0</v>
      </c>
      <c r="I1960" s="140">
        <v>4.3903225806451616</v>
      </c>
      <c r="J1960" s="141">
        <f t="shared" si="157"/>
        <v>1</v>
      </c>
      <c r="K1960" s="81">
        <f t="shared" si="158"/>
        <v>15.609677419354838</v>
      </c>
      <c r="L1960" s="142">
        <v>5.8</v>
      </c>
      <c r="M1960" s="140"/>
      <c r="N1960" s="141">
        <f t="shared" si="159"/>
        <v>1</v>
      </c>
      <c r="O1960" s="141"/>
      <c r="P1960" s="141"/>
      <c r="Q1960" s="81">
        <f t="shared" si="160"/>
        <v>14.2</v>
      </c>
    </row>
    <row r="1961" spans="5:17" s="16" customFormat="1" ht="13" hidden="1" x14ac:dyDescent="0.3">
      <c r="E1961" s="138">
        <v>37591</v>
      </c>
      <c r="F1961" s="16">
        <v>335</v>
      </c>
      <c r="G1961" s="16">
        <v>2002</v>
      </c>
      <c r="H1961" s="139">
        <f t="shared" si="156"/>
        <v>0</v>
      </c>
      <c r="I1961" s="140">
        <v>4.3096774193548377</v>
      </c>
      <c r="J1961" s="141">
        <f t="shared" si="157"/>
        <v>1</v>
      </c>
      <c r="K1961" s="81">
        <f t="shared" si="158"/>
        <v>15.690322580645162</v>
      </c>
      <c r="L1961" s="142">
        <v>4.8</v>
      </c>
      <c r="M1961" s="140"/>
      <c r="N1961" s="141">
        <f t="shared" si="159"/>
        <v>1</v>
      </c>
      <c r="O1961" s="141"/>
      <c r="P1961" s="141"/>
      <c r="Q1961" s="81">
        <f t="shared" si="160"/>
        <v>15.2</v>
      </c>
    </row>
    <row r="1962" spans="5:17" s="16" customFormat="1" ht="13" hidden="1" x14ac:dyDescent="0.3">
      <c r="E1962" s="138">
        <v>37592</v>
      </c>
      <c r="F1962" s="16">
        <v>336</v>
      </c>
      <c r="G1962" s="16">
        <v>2002</v>
      </c>
      <c r="H1962" s="139">
        <f t="shared" si="156"/>
        <v>0</v>
      </c>
      <c r="I1962" s="140">
        <v>4.2290322580645174</v>
      </c>
      <c r="J1962" s="141">
        <f t="shared" si="157"/>
        <v>1</v>
      </c>
      <c r="K1962" s="81">
        <f t="shared" si="158"/>
        <v>15.770967741935483</v>
      </c>
      <c r="L1962" s="142">
        <v>5.4</v>
      </c>
      <c r="M1962" s="140"/>
      <c r="N1962" s="141">
        <f t="shared" si="159"/>
        <v>1</v>
      </c>
      <c r="O1962" s="141"/>
      <c r="P1962" s="141"/>
      <c r="Q1962" s="81">
        <f t="shared" si="160"/>
        <v>14.6</v>
      </c>
    </row>
    <row r="1963" spans="5:17" s="16" customFormat="1" ht="13" hidden="1" x14ac:dyDescent="0.3">
      <c r="E1963" s="138">
        <v>37593</v>
      </c>
      <c r="F1963" s="16">
        <v>337</v>
      </c>
      <c r="G1963" s="16">
        <v>2002</v>
      </c>
      <c r="H1963" s="139">
        <f t="shared" si="156"/>
        <v>0</v>
      </c>
      <c r="I1963" s="140">
        <v>4.1483870967741936</v>
      </c>
      <c r="J1963" s="141">
        <f t="shared" si="157"/>
        <v>1</v>
      </c>
      <c r="K1963" s="81">
        <f t="shared" si="158"/>
        <v>15.851612903225806</v>
      </c>
      <c r="L1963" s="142">
        <v>4.5</v>
      </c>
      <c r="M1963" s="140"/>
      <c r="N1963" s="141">
        <f t="shared" si="159"/>
        <v>1</v>
      </c>
      <c r="O1963" s="141"/>
      <c r="P1963" s="141"/>
      <c r="Q1963" s="81">
        <f t="shared" si="160"/>
        <v>15.5</v>
      </c>
    </row>
    <row r="1964" spans="5:17" s="16" customFormat="1" ht="13" hidden="1" x14ac:dyDescent="0.3">
      <c r="E1964" s="138">
        <v>37594</v>
      </c>
      <c r="F1964" s="16">
        <v>338</v>
      </c>
      <c r="G1964" s="16">
        <v>2002</v>
      </c>
      <c r="H1964" s="139">
        <f t="shared" si="156"/>
        <v>0</v>
      </c>
      <c r="I1964" s="140">
        <v>4.0677419354838698</v>
      </c>
      <c r="J1964" s="141">
        <f t="shared" si="157"/>
        <v>1</v>
      </c>
      <c r="K1964" s="81">
        <f t="shared" si="158"/>
        <v>15.93225806451613</v>
      </c>
      <c r="L1964" s="142">
        <v>3.2</v>
      </c>
      <c r="M1964" s="140"/>
      <c r="N1964" s="141">
        <f t="shared" si="159"/>
        <v>1</v>
      </c>
      <c r="O1964" s="141"/>
      <c r="P1964" s="141"/>
      <c r="Q1964" s="81">
        <f t="shared" si="160"/>
        <v>16.8</v>
      </c>
    </row>
    <row r="1965" spans="5:17" s="16" customFormat="1" ht="13" hidden="1" x14ac:dyDescent="0.3">
      <c r="E1965" s="138">
        <v>37595</v>
      </c>
      <c r="F1965" s="16">
        <v>339</v>
      </c>
      <c r="G1965" s="16">
        <v>2002</v>
      </c>
      <c r="H1965" s="139">
        <f t="shared" si="156"/>
        <v>0</v>
      </c>
      <c r="I1965" s="140">
        <v>3.9870967741935495</v>
      </c>
      <c r="J1965" s="141">
        <f t="shared" si="157"/>
        <v>1</v>
      </c>
      <c r="K1965" s="81">
        <f t="shared" si="158"/>
        <v>16.012903225806451</v>
      </c>
      <c r="L1965" s="142">
        <v>4.3</v>
      </c>
      <c r="M1965" s="140"/>
      <c r="N1965" s="141">
        <f t="shared" si="159"/>
        <v>1</v>
      </c>
      <c r="O1965" s="141"/>
      <c r="P1965" s="141"/>
      <c r="Q1965" s="81">
        <f t="shared" si="160"/>
        <v>15.7</v>
      </c>
    </row>
    <row r="1966" spans="5:17" s="16" customFormat="1" ht="13" hidden="1" x14ac:dyDescent="0.3">
      <c r="E1966" s="138">
        <v>37596</v>
      </c>
      <c r="F1966" s="16">
        <v>340</v>
      </c>
      <c r="G1966" s="16">
        <v>2002</v>
      </c>
      <c r="H1966" s="139">
        <f t="shared" ref="H1966:H1991" si="161">IF(AND(E1966&gt;=$D$64,E1966&lt;=$D$65),1,0)</f>
        <v>0</v>
      </c>
      <c r="I1966" s="140">
        <v>3.9064516129032256</v>
      </c>
      <c r="J1966" s="141">
        <f t="shared" si="157"/>
        <v>1</v>
      </c>
      <c r="K1966" s="81">
        <f t="shared" si="158"/>
        <v>16.093548387096774</v>
      </c>
      <c r="L1966" s="142">
        <v>5.3</v>
      </c>
      <c r="M1966" s="140"/>
      <c r="N1966" s="141">
        <f t="shared" si="159"/>
        <v>1</v>
      </c>
      <c r="O1966" s="141"/>
      <c r="P1966" s="141"/>
      <c r="Q1966" s="81">
        <f t="shared" si="160"/>
        <v>14.7</v>
      </c>
    </row>
    <row r="1967" spans="5:17" s="16" customFormat="1" ht="13" hidden="1" x14ac:dyDescent="0.3">
      <c r="E1967" s="138">
        <v>37597</v>
      </c>
      <c r="F1967" s="16">
        <v>341</v>
      </c>
      <c r="G1967" s="16">
        <v>2002</v>
      </c>
      <c r="H1967" s="139">
        <f t="shared" si="161"/>
        <v>0</v>
      </c>
      <c r="I1967" s="140">
        <v>3.8258064516129053</v>
      </c>
      <c r="J1967" s="141">
        <f t="shared" si="157"/>
        <v>1</v>
      </c>
      <c r="K1967" s="81">
        <f t="shared" si="158"/>
        <v>16.174193548387095</v>
      </c>
      <c r="L1967" s="142">
        <v>4.0999999999999996</v>
      </c>
      <c r="M1967" s="140"/>
      <c r="N1967" s="141">
        <f t="shared" si="159"/>
        <v>1</v>
      </c>
      <c r="O1967" s="141"/>
      <c r="P1967" s="141"/>
      <c r="Q1967" s="81">
        <f t="shared" si="160"/>
        <v>15.9</v>
      </c>
    </row>
    <row r="1968" spans="5:17" s="16" customFormat="1" ht="13" hidden="1" x14ac:dyDescent="0.3">
      <c r="E1968" s="138">
        <v>37598</v>
      </c>
      <c r="F1968" s="16">
        <v>342</v>
      </c>
      <c r="G1968" s="16">
        <v>2002</v>
      </c>
      <c r="H1968" s="139">
        <f t="shared" si="161"/>
        <v>0</v>
      </c>
      <c r="I1968" s="140">
        <v>3.7451612903225815</v>
      </c>
      <c r="J1968" s="141">
        <f t="shared" si="157"/>
        <v>1</v>
      </c>
      <c r="K1968" s="81">
        <f t="shared" si="158"/>
        <v>16.254838709677419</v>
      </c>
      <c r="L1968" s="142">
        <v>3.4</v>
      </c>
      <c r="M1968" s="140"/>
      <c r="N1968" s="141">
        <f t="shared" si="159"/>
        <v>1</v>
      </c>
      <c r="O1968" s="141"/>
      <c r="P1968" s="141"/>
      <c r="Q1968" s="81">
        <f t="shared" si="160"/>
        <v>16.600000000000001</v>
      </c>
    </row>
    <row r="1969" spans="5:17" s="16" customFormat="1" ht="13" hidden="1" x14ac:dyDescent="0.3">
      <c r="E1969" s="138">
        <v>37599</v>
      </c>
      <c r="F1969" s="16">
        <v>343</v>
      </c>
      <c r="G1969" s="16">
        <v>2002</v>
      </c>
      <c r="H1969" s="139">
        <f t="shared" si="161"/>
        <v>0</v>
      </c>
      <c r="I1969" s="140">
        <v>3.6645161290322577</v>
      </c>
      <c r="J1969" s="141">
        <f t="shared" si="157"/>
        <v>1</v>
      </c>
      <c r="K1969" s="81">
        <f t="shared" si="158"/>
        <v>16.335483870967742</v>
      </c>
      <c r="L1969" s="142">
        <v>2.9</v>
      </c>
      <c r="M1969" s="140"/>
      <c r="N1969" s="141">
        <f t="shared" si="159"/>
        <v>1</v>
      </c>
      <c r="O1969" s="141"/>
      <c r="P1969" s="141"/>
      <c r="Q1969" s="81">
        <f t="shared" si="160"/>
        <v>17.100000000000001</v>
      </c>
    </row>
    <row r="1970" spans="5:17" s="16" customFormat="1" ht="13" hidden="1" x14ac:dyDescent="0.3">
      <c r="E1970" s="138">
        <v>37600</v>
      </c>
      <c r="F1970" s="16">
        <v>344</v>
      </c>
      <c r="G1970" s="16">
        <v>2002</v>
      </c>
      <c r="H1970" s="139">
        <f t="shared" si="161"/>
        <v>0</v>
      </c>
      <c r="I1970" s="140">
        <v>3.5838709677419374</v>
      </c>
      <c r="J1970" s="141">
        <f t="shared" si="157"/>
        <v>1</v>
      </c>
      <c r="K1970" s="81">
        <f t="shared" si="158"/>
        <v>16.416129032258063</v>
      </c>
      <c r="L1970" s="142">
        <v>1.7</v>
      </c>
      <c r="M1970" s="140"/>
      <c r="N1970" s="141">
        <f t="shared" si="159"/>
        <v>1</v>
      </c>
      <c r="O1970" s="141"/>
      <c r="P1970" s="141"/>
      <c r="Q1970" s="81">
        <f t="shared" si="160"/>
        <v>18.3</v>
      </c>
    </row>
    <row r="1971" spans="5:17" s="16" customFormat="1" ht="13" hidden="1" x14ac:dyDescent="0.3">
      <c r="E1971" s="138">
        <v>37601</v>
      </c>
      <c r="F1971" s="16">
        <v>345</v>
      </c>
      <c r="G1971" s="16">
        <v>2002</v>
      </c>
      <c r="H1971" s="139">
        <f t="shared" si="161"/>
        <v>0</v>
      </c>
      <c r="I1971" s="140">
        <v>3.5032258064516135</v>
      </c>
      <c r="J1971" s="141">
        <f t="shared" si="157"/>
        <v>1</v>
      </c>
      <c r="K1971" s="81">
        <f t="shared" si="158"/>
        <v>16.496774193548386</v>
      </c>
      <c r="L1971" s="142">
        <v>1.5</v>
      </c>
      <c r="M1971" s="140"/>
      <c r="N1971" s="141">
        <f t="shared" si="159"/>
        <v>1</v>
      </c>
      <c r="O1971" s="141"/>
      <c r="P1971" s="141"/>
      <c r="Q1971" s="81">
        <f t="shared" si="160"/>
        <v>18.5</v>
      </c>
    </row>
    <row r="1972" spans="5:17" s="16" customFormat="1" ht="13" hidden="1" x14ac:dyDescent="0.3">
      <c r="E1972" s="138">
        <v>37602</v>
      </c>
      <c r="F1972" s="16">
        <v>346</v>
      </c>
      <c r="G1972" s="16">
        <v>2002</v>
      </c>
      <c r="H1972" s="139">
        <f t="shared" si="161"/>
        <v>0</v>
      </c>
      <c r="I1972" s="140">
        <v>3.4225806451612897</v>
      </c>
      <c r="J1972" s="141">
        <f t="shared" si="157"/>
        <v>1</v>
      </c>
      <c r="K1972" s="81">
        <f t="shared" si="158"/>
        <v>16.57741935483871</v>
      </c>
      <c r="L1972" s="142">
        <v>2.7</v>
      </c>
      <c r="M1972" s="140"/>
      <c r="N1972" s="141">
        <f t="shared" si="159"/>
        <v>1</v>
      </c>
      <c r="O1972" s="141"/>
      <c r="P1972" s="141"/>
      <c r="Q1972" s="81">
        <f t="shared" si="160"/>
        <v>17.3</v>
      </c>
    </row>
    <row r="1973" spans="5:17" s="16" customFormat="1" ht="13" hidden="1" x14ac:dyDescent="0.3">
      <c r="E1973" s="138">
        <v>37603</v>
      </c>
      <c r="F1973" s="16">
        <v>347</v>
      </c>
      <c r="G1973" s="16">
        <v>2002</v>
      </c>
      <c r="H1973" s="139">
        <f t="shared" si="161"/>
        <v>0</v>
      </c>
      <c r="I1973" s="140">
        <v>3.3419354838709694</v>
      </c>
      <c r="J1973" s="141">
        <f t="shared" si="157"/>
        <v>1</v>
      </c>
      <c r="K1973" s="81">
        <f t="shared" si="158"/>
        <v>16.658064516129031</v>
      </c>
      <c r="L1973" s="142">
        <v>3.4</v>
      </c>
      <c r="M1973" s="140"/>
      <c r="N1973" s="141">
        <f t="shared" si="159"/>
        <v>1</v>
      </c>
      <c r="O1973" s="141"/>
      <c r="P1973" s="141"/>
      <c r="Q1973" s="81">
        <f t="shared" si="160"/>
        <v>16.600000000000001</v>
      </c>
    </row>
    <row r="1974" spans="5:17" s="16" customFormat="1" ht="13" hidden="1" x14ac:dyDescent="0.3">
      <c r="E1974" s="138">
        <v>37604</v>
      </c>
      <c r="F1974" s="16">
        <v>348</v>
      </c>
      <c r="G1974" s="16">
        <v>2002</v>
      </c>
      <c r="H1974" s="139">
        <f t="shared" si="161"/>
        <v>0</v>
      </c>
      <c r="I1974" s="140">
        <v>3.2612903225806456</v>
      </c>
      <c r="J1974" s="141">
        <f t="shared" si="157"/>
        <v>1</v>
      </c>
      <c r="K1974" s="81">
        <f t="shared" si="158"/>
        <v>16.738709677419354</v>
      </c>
      <c r="L1974" s="142">
        <v>3.5</v>
      </c>
      <c r="M1974" s="140"/>
      <c r="N1974" s="141">
        <f t="shared" si="159"/>
        <v>1</v>
      </c>
      <c r="O1974" s="141"/>
      <c r="P1974" s="141"/>
      <c r="Q1974" s="81">
        <f t="shared" si="160"/>
        <v>16.5</v>
      </c>
    </row>
    <row r="1975" spans="5:17" s="16" customFormat="1" ht="13" hidden="1" x14ac:dyDescent="0.3">
      <c r="E1975" s="138">
        <v>37605</v>
      </c>
      <c r="F1975" s="16">
        <v>349</v>
      </c>
      <c r="G1975" s="16">
        <v>2002</v>
      </c>
      <c r="H1975" s="139">
        <f t="shared" si="161"/>
        <v>0</v>
      </c>
      <c r="I1975" s="140">
        <v>3.1806451612903217</v>
      </c>
      <c r="J1975" s="141">
        <f t="shared" si="157"/>
        <v>1</v>
      </c>
      <c r="K1975" s="81">
        <f t="shared" si="158"/>
        <v>16.819354838709678</v>
      </c>
      <c r="L1975" s="142">
        <v>6.1</v>
      </c>
      <c r="M1975" s="140"/>
      <c r="N1975" s="141">
        <f t="shared" si="159"/>
        <v>1</v>
      </c>
      <c r="O1975" s="141"/>
      <c r="P1975" s="141"/>
      <c r="Q1975" s="81">
        <f t="shared" si="160"/>
        <v>13.9</v>
      </c>
    </row>
    <row r="1976" spans="5:17" s="16" customFormat="1" ht="13" hidden="1" x14ac:dyDescent="0.3">
      <c r="E1976" s="138">
        <v>37606</v>
      </c>
      <c r="F1976" s="16">
        <v>350</v>
      </c>
      <c r="G1976" s="16">
        <v>2002</v>
      </c>
      <c r="H1976" s="139">
        <f t="shared" si="161"/>
        <v>0</v>
      </c>
      <c r="I1976" s="140">
        <v>3.1</v>
      </c>
      <c r="J1976" s="141">
        <f t="shared" si="157"/>
        <v>1</v>
      </c>
      <c r="K1976" s="81">
        <f t="shared" si="158"/>
        <v>16.899999999999999</v>
      </c>
      <c r="L1976" s="142">
        <v>7.5</v>
      </c>
      <c r="M1976" s="140"/>
      <c r="N1976" s="141">
        <f t="shared" si="159"/>
        <v>1</v>
      </c>
      <c r="O1976" s="141"/>
      <c r="P1976" s="141"/>
      <c r="Q1976" s="81">
        <f t="shared" si="160"/>
        <v>12.5</v>
      </c>
    </row>
    <row r="1977" spans="5:17" s="16" customFormat="1" ht="13" hidden="1" x14ac:dyDescent="0.3">
      <c r="E1977" s="138">
        <v>37607</v>
      </c>
      <c r="F1977" s="16">
        <v>351</v>
      </c>
      <c r="G1977" s="16">
        <v>2002</v>
      </c>
      <c r="H1977" s="139">
        <f t="shared" si="161"/>
        <v>0</v>
      </c>
      <c r="I1977" s="140">
        <v>3.0533333333333381</v>
      </c>
      <c r="J1977" s="141">
        <f t="shared" si="157"/>
        <v>1</v>
      </c>
      <c r="K1977" s="81">
        <f t="shared" si="158"/>
        <v>16.946666666666662</v>
      </c>
      <c r="L1977" s="142">
        <v>7.5</v>
      </c>
      <c r="M1977" s="140"/>
      <c r="N1977" s="141">
        <f t="shared" si="159"/>
        <v>1</v>
      </c>
      <c r="O1977" s="141"/>
      <c r="P1977" s="141"/>
      <c r="Q1977" s="81">
        <f t="shared" si="160"/>
        <v>12.5</v>
      </c>
    </row>
    <row r="1978" spans="5:17" s="16" customFormat="1" ht="13" hidden="1" x14ac:dyDescent="0.3">
      <c r="E1978" s="138">
        <v>37608</v>
      </c>
      <c r="F1978" s="16">
        <v>352</v>
      </c>
      <c r="G1978" s="16">
        <v>2002</v>
      </c>
      <c r="H1978" s="139">
        <f t="shared" si="161"/>
        <v>0</v>
      </c>
      <c r="I1978" s="140">
        <v>3.0066666666666713</v>
      </c>
      <c r="J1978" s="141">
        <f t="shared" si="157"/>
        <v>1</v>
      </c>
      <c r="K1978" s="81">
        <f t="shared" si="158"/>
        <v>16.993333333333329</v>
      </c>
      <c r="L1978" s="142">
        <v>5.2</v>
      </c>
      <c r="M1978" s="140"/>
      <c r="N1978" s="141">
        <f t="shared" si="159"/>
        <v>1</v>
      </c>
      <c r="O1978" s="141"/>
      <c r="P1978" s="141"/>
      <c r="Q1978" s="81">
        <f t="shared" si="160"/>
        <v>14.8</v>
      </c>
    </row>
    <row r="1979" spans="5:17" s="16" customFormat="1" ht="13" hidden="1" x14ac:dyDescent="0.3">
      <c r="E1979" s="138">
        <v>37609</v>
      </c>
      <c r="F1979" s="16">
        <v>353</v>
      </c>
      <c r="G1979" s="16">
        <v>2002</v>
      </c>
      <c r="H1979" s="139">
        <f t="shared" si="161"/>
        <v>0</v>
      </c>
      <c r="I1979" s="140">
        <v>2.96</v>
      </c>
      <c r="J1979" s="141">
        <f t="shared" si="157"/>
        <v>1</v>
      </c>
      <c r="K1979" s="81">
        <f t="shared" si="158"/>
        <v>17.04</v>
      </c>
      <c r="L1979" s="142">
        <v>3.6</v>
      </c>
      <c r="M1979" s="140"/>
      <c r="N1979" s="141">
        <f t="shared" si="159"/>
        <v>1</v>
      </c>
      <c r="O1979" s="141"/>
      <c r="P1979" s="141"/>
      <c r="Q1979" s="81">
        <f t="shared" si="160"/>
        <v>16.399999999999999</v>
      </c>
    </row>
    <row r="1980" spans="5:17" s="16" customFormat="1" ht="13" hidden="1" x14ac:dyDescent="0.3">
      <c r="E1980" s="138">
        <v>37610</v>
      </c>
      <c r="F1980" s="16">
        <v>354</v>
      </c>
      <c r="G1980" s="16">
        <v>2002</v>
      </c>
      <c r="H1980" s="139">
        <f t="shared" si="161"/>
        <v>0</v>
      </c>
      <c r="I1980" s="140">
        <v>2.9133333333333375</v>
      </c>
      <c r="J1980" s="141">
        <f t="shared" si="157"/>
        <v>1</v>
      </c>
      <c r="K1980" s="81">
        <f t="shared" si="158"/>
        <v>17.086666666666662</v>
      </c>
      <c r="L1980" s="142">
        <v>4</v>
      </c>
      <c r="M1980" s="140"/>
      <c r="N1980" s="141">
        <f t="shared" si="159"/>
        <v>1</v>
      </c>
      <c r="O1980" s="141"/>
      <c r="P1980" s="141"/>
      <c r="Q1980" s="81">
        <f t="shared" si="160"/>
        <v>16</v>
      </c>
    </row>
    <row r="1981" spans="5:17" s="16" customFormat="1" ht="13" hidden="1" x14ac:dyDescent="0.3">
      <c r="E1981" s="138">
        <v>37611</v>
      </c>
      <c r="F1981" s="16">
        <v>355</v>
      </c>
      <c r="G1981" s="16">
        <v>2002</v>
      </c>
      <c r="H1981" s="139">
        <f t="shared" si="161"/>
        <v>0</v>
      </c>
      <c r="I1981" s="140">
        <v>2.8666666666666707</v>
      </c>
      <c r="J1981" s="141">
        <f t="shared" si="157"/>
        <v>1</v>
      </c>
      <c r="K1981" s="81">
        <f t="shared" si="158"/>
        <v>17.133333333333329</v>
      </c>
      <c r="L1981" s="142">
        <v>6.1</v>
      </c>
      <c r="M1981" s="140"/>
      <c r="N1981" s="141">
        <f t="shared" si="159"/>
        <v>1</v>
      </c>
      <c r="O1981" s="141"/>
      <c r="P1981" s="141"/>
      <c r="Q1981" s="81">
        <f t="shared" si="160"/>
        <v>13.9</v>
      </c>
    </row>
    <row r="1982" spans="5:17" s="16" customFormat="1" ht="13" hidden="1" x14ac:dyDescent="0.3">
      <c r="E1982" s="138">
        <v>37612</v>
      </c>
      <c r="F1982" s="16">
        <v>356</v>
      </c>
      <c r="G1982" s="16">
        <v>2002</v>
      </c>
      <c r="H1982" s="139">
        <f t="shared" si="161"/>
        <v>0</v>
      </c>
      <c r="I1982" s="140">
        <v>2.82</v>
      </c>
      <c r="J1982" s="141">
        <f t="shared" si="157"/>
        <v>1</v>
      </c>
      <c r="K1982" s="81">
        <f t="shared" si="158"/>
        <v>17.18</v>
      </c>
      <c r="L1982" s="142">
        <v>8</v>
      </c>
      <c r="M1982" s="140"/>
      <c r="N1982" s="141">
        <f t="shared" si="159"/>
        <v>1</v>
      </c>
      <c r="O1982" s="141"/>
      <c r="P1982" s="141"/>
      <c r="Q1982" s="81">
        <f t="shared" si="160"/>
        <v>12</v>
      </c>
    </row>
    <row r="1983" spans="5:17" s="16" customFormat="1" ht="13" hidden="1" x14ac:dyDescent="0.3">
      <c r="E1983" s="138">
        <v>37613</v>
      </c>
      <c r="F1983" s="16">
        <v>357</v>
      </c>
      <c r="G1983" s="16">
        <v>2002</v>
      </c>
      <c r="H1983" s="139">
        <f t="shared" si="161"/>
        <v>0</v>
      </c>
      <c r="I1983" s="140">
        <v>2.773333333333337</v>
      </c>
      <c r="J1983" s="141">
        <f t="shared" si="157"/>
        <v>1</v>
      </c>
      <c r="K1983" s="81">
        <f t="shared" si="158"/>
        <v>17.226666666666663</v>
      </c>
      <c r="L1983" s="142">
        <v>9.4</v>
      </c>
      <c r="M1983" s="140"/>
      <c r="N1983" s="141">
        <f t="shared" si="159"/>
        <v>1</v>
      </c>
      <c r="O1983" s="141"/>
      <c r="P1983" s="141"/>
      <c r="Q1983" s="81">
        <f t="shared" si="160"/>
        <v>10.6</v>
      </c>
    </row>
    <row r="1984" spans="5:17" s="16" customFormat="1" ht="13" hidden="1" x14ac:dyDescent="0.3">
      <c r="E1984" s="138">
        <v>37614</v>
      </c>
      <c r="F1984" s="16">
        <v>358</v>
      </c>
      <c r="G1984" s="16">
        <v>2002</v>
      </c>
      <c r="H1984" s="139">
        <f t="shared" si="161"/>
        <v>0</v>
      </c>
      <c r="I1984" s="140">
        <v>2.7266666666666701</v>
      </c>
      <c r="J1984" s="141">
        <f t="shared" si="157"/>
        <v>1</v>
      </c>
      <c r="K1984" s="81">
        <f t="shared" si="158"/>
        <v>17.27333333333333</v>
      </c>
      <c r="L1984" s="142">
        <v>7.5</v>
      </c>
      <c r="M1984" s="140"/>
      <c r="N1984" s="141">
        <f t="shared" si="159"/>
        <v>1</v>
      </c>
      <c r="O1984" s="141"/>
      <c r="P1984" s="141"/>
      <c r="Q1984" s="81">
        <f t="shared" si="160"/>
        <v>12.5</v>
      </c>
    </row>
    <row r="1985" spans="5:30" s="16" customFormat="1" ht="13" hidden="1" x14ac:dyDescent="0.3">
      <c r="E1985" s="138">
        <v>37615</v>
      </c>
      <c r="F1985" s="16">
        <v>359</v>
      </c>
      <c r="G1985" s="16">
        <v>2002</v>
      </c>
      <c r="H1985" s="139">
        <f t="shared" si="161"/>
        <v>0</v>
      </c>
      <c r="I1985" s="140">
        <v>2.68</v>
      </c>
      <c r="J1985" s="141">
        <f t="shared" si="157"/>
        <v>1</v>
      </c>
      <c r="K1985" s="81">
        <f t="shared" si="158"/>
        <v>17.32</v>
      </c>
      <c r="L1985" s="142">
        <v>7.3</v>
      </c>
      <c r="M1985" s="140"/>
      <c r="N1985" s="141">
        <f t="shared" si="159"/>
        <v>1</v>
      </c>
      <c r="O1985" s="141"/>
      <c r="P1985" s="141"/>
      <c r="Q1985" s="81">
        <f t="shared" si="160"/>
        <v>12.7</v>
      </c>
    </row>
    <row r="1986" spans="5:30" s="16" customFormat="1" ht="13" hidden="1" x14ac:dyDescent="0.3">
      <c r="E1986" s="138">
        <v>37616</v>
      </c>
      <c r="F1986" s="16">
        <v>360</v>
      </c>
      <c r="G1986" s="16">
        <v>2002</v>
      </c>
      <c r="H1986" s="139">
        <f t="shared" si="161"/>
        <v>0</v>
      </c>
      <c r="I1986" s="140">
        <v>2.6333333333333364</v>
      </c>
      <c r="J1986" s="141">
        <f t="shared" si="157"/>
        <v>1</v>
      </c>
      <c r="K1986" s="81">
        <f t="shared" si="158"/>
        <v>17.366666666666664</v>
      </c>
      <c r="L1986" s="142">
        <v>7</v>
      </c>
      <c r="M1986" s="140"/>
      <c r="N1986" s="141">
        <f t="shared" si="159"/>
        <v>1</v>
      </c>
      <c r="O1986" s="141"/>
      <c r="P1986" s="141"/>
      <c r="Q1986" s="81">
        <f t="shared" si="160"/>
        <v>13</v>
      </c>
    </row>
    <row r="1987" spans="5:30" s="16" customFormat="1" ht="13" hidden="1" x14ac:dyDescent="0.3">
      <c r="E1987" s="138">
        <v>37617</v>
      </c>
      <c r="F1987" s="16">
        <v>361</v>
      </c>
      <c r="G1987" s="16">
        <v>2002</v>
      </c>
      <c r="H1987" s="139">
        <f t="shared" si="161"/>
        <v>0</v>
      </c>
      <c r="I1987" s="140">
        <v>2.5866666666666696</v>
      </c>
      <c r="J1987" s="141">
        <f t="shared" si="157"/>
        <v>1</v>
      </c>
      <c r="K1987" s="81">
        <f t="shared" si="158"/>
        <v>17.41333333333333</v>
      </c>
      <c r="L1987" s="142">
        <v>5.3</v>
      </c>
      <c r="M1987" s="140"/>
      <c r="N1987" s="141">
        <f t="shared" si="159"/>
        <v>1</v>
      </c>
      <c r="O1987" s="141"/>
      <c r="P1987" s="141"/>
      <c r="Q1987" s="81">
        <f t="shared" si="160"/>
        <v>14.7</v>
      </c>
    </row>
    <row r="1988" spans="5:30" s="16" customFormat="1" ht="13" hidden="1" x14ac:dyDescent="0.3">
      <c r="E1988" s="138">
        <v>37618</v>
      </c>
      <c r="F1988" s="16">
        <v>362</v>
      </c>
      <c r="G1988" s="16">
        <v>2002</v>
      </c>
      <c r="H1988" s="139">
        <f t="shared" si="161"/>
        <v>0</v>
      </c>
      <c r="I1988" s="140">
        <v>2.54</v>
      </c>
      <c r="J1988" s="141">
        <f t="shared" si="157"/>
        <v>1</v>
      </c>
      <c r="K1988" s="81">
        <f t="shared" si="158"/>
        <v>17.46</v>
      </c>
      <c r="L1988" s="142">
        <v>7.3</v>
      </c>
      <c r="M1988" s="140"/>
      <c r="N1988" s="141">
        <f t="shared" si="159"/>
        <v>1</v>
      </c>
      <c r="O1988" s="141"/>
      <c r="P1988" s="141"/>
      <c r="Q1988" s="81">
        <f t="shared" si="160"/>
        <v>12.7</v>
      </c>
    </row>
    <row r="1989" spans="5:30" s="16" customFormat="1" ht="13" hidden="1" x14ac:dyDescent="0.3">
      <c r="E1989" s="138">
        <v>37619</v>
      </c>
      <c r="F1989" s="16">
        <v>363</v>
      </c>
      <c r="G1989" s="16">
        <v>2002</v>
      </c>
      <c r="H1989" s="139">
        <f t="shared" si="161"/>
        <v>0</v>
      </c>
      <c r="I1989" s="140">
        <v>2.4933333333333358</v>
      </c>
      <c r="J1989" s="141">
        <f t="shared" si="157"/>
        <v>1</v>
      </c>
      <c r="K1989" s="81">
        <f t="shared" si="158"/>
        <v>17.506666666666664</v>
      </c>
      <c r="L1989" s="142">
        <v>6.6</v>
      </c>
      <c r="M1989" s="140"/>
      <c r="N1989" s="141">
        <f t="shared" si="159"/>
        <v>1</v>
      </c>
      <c r="O1989" s="141"/>
      <c r="P1989" s="141"/>
      <c r="Q1989" s="81">
        <f t="shared" si="160"/>
        <v>13.4</v>
      </c>
    </row>
    <row r="1990" spans="5:30" s="16" customFormat="1" ht="13" hidden="1" x14ac:dyDescent="0.3">
      <c r="E1990" s="138">
        <v>37620</v>
      </c>
      <c r="F1990" s="16">
        <v>364</v>
      </c>
      <c r="G1990" s="16">
        <v>2002</v>
      </c>
      <c r="H1990" s="139">
        <f t="shared" si="161"/>
        <v>0</v>
      </c>
      <c r="I1990" s="140">
        <v>2.446666666666669</v>
      </c>
      <c r="J1990" s="141">
        <f t="shared" si="157"/>
        <v>1</v>
      </c>
      <c r="K1990" s="81">
        <f t="shared" si="158"/>
        <v>17.553333333333331</v>
      </c>
      <c r="L1990" s="142">
        <v>9.1999999999999993</v>
      </c>
      <c r="M1990" s="140"/>
      <c r="N1990" s="141">
        <f t="shared" si="159"/>
        <v>1</v>
      </c>
      <c r="O1990" s="141"/>
      <c r="P1990" s="141"/>
      <c r="Q1990" s="81">
        <f t="shared" si="160"/>
        <v>10.8</v>
      </c>
    </row>
    <row r="1991" spans="5:30" s="16" customFormat="1" ht="13" hidden="1" x14ac:dyDescent="0.3">
      <c r="E1991" s="138">
        <v>37621</v>
      </c>
      <c r="F1991" s="16">
        <v>365</v>
      </c>
      <c r="G1991" s="16">
        <v>2002</v>
      </c>
      <c r="H1991" s="139">
        <f t="shared" si="161"/>
        <v>0</v>
      </c>
      <c r="I1991" s="140">
        <v>2.4</v>
      </c>
      <c r="J1991" s="141">
        <f t="shared" si="157"/>
        <v>1</v>
      </c>
      <c r="K1991" s="81">
        <f t="shared" si="158"/>
        <v>17.600000000000001</v>
      </c>
      <c r="L1991" s="142">
        <v>7.5</v>
      </c>
      <c r="M1991" s="140"/>
      <c r="N1991" s="141">
        <f t="shared" si="159"/>
        <v>1</v>
      </c>
      <c r="O1991" s="141"/>
      <c r="P1991" s="141"/>
      <c r="Q1991" s="81">
        <f t="shared" si="160"/>
        <v>12.5</v>
      </c>
    </row>
    <row r="1992" spans="5:30" s="31" customFormat="1" ht="13" hidden="1" x14ac:dyDescent="0.3">
      <c r="E1992" s="133">
        <v>37622</v>
      </c>
      <c r="F1992" s="31">
        <v>1</v>
      </c>
      <c r="G1992" s="31">
        <v>2003</v>
      </c>
      <c r="H1992" s="134">
        <f t="shared" ref="H1992:H2055" si="162">IF(AND(E1991&gt;=$D$64,E1991&lt;=$D$65),1,0)</f>
        <v>0</v>
      </c>
      <c r="I1992" s="135">
        <v>2.3774193548387101</v>
      </c>
      <c r="J1992" s="136">
        <f t="shared" si="157"/>
        <v>1</v>
      </c>
      <c r="K1992" s="81">
        <f t="shared" si="158"/>
        <v>17.622580645161289</v>
      </c>
      <c r="L1992" s="137">
        <v>7</v>
      </c>
      <c r="M1992" s="135"/>
      <c r="N1992" s="136">
        <f t="shared" si="159"/>
        <v>1</v>
      </c>
      <c r="O1992" s="136"/>
      <c r="P1992" s="136"/>
      <c r="Q1992" s="81">
        <f t="shared" si="160"/>
        <v>13</v>
      </c>
      <c r="U1992" s="16"/>
      <c r="V1992" s="16"/>
      <c r="W1992" s="16"/>
      <c r="X1992" s="16"/>
      <c r="Y1992" s="16"/>
      <c r="Z1992" s="16"/>
      <c r="AA1992" s="16"/>
      <c r="AB1992" s="16"/>
      <c r="AC1992" s="16"/>
      <c r="AD1992" s="16"/>
    </row>
    <row r="1993" spans="5:30" s="16" customFormat="1" ht="13" hidden="1" x14ac:dyDescent="0.3">
      <c r="E1993" s="138">
        <v>37623</v>
      </c>
      <c r="F1993" s="16">
        <v>2</v>
      </c>
      <c r="G1993" s="16">
        <v>2003</v>
      </c>
      <c r="H1993" s="139">
        <f t="shared" si="162"/>
        <v>0</v>
      </c>
      <c r="I1993" s="140">
        <v>2.3322580645161293</v>
      </c>
      <c r="J1993" s="141">
        <f t="shared" si="157"/>
        <v>1</v>
      </c>
      <c r="K1993" s="81">
        <f t="shared" si="158"/>
        <v>17.667741935483871</v>
      </c>
      <c r="L1993" s="142">
        <v>11.8</v>
      </c>
      <c r="M1993" s="140"/>
      <c r="N1993" s="141">
        <f t="shared" si="159"/>
        <v>1</v>
      </c>
      <c r="O1993" s="141"/>
      <c r="P1993" s="141"/>
      <c r="Q1993" s="81">
        <f t="shared" si="160"/>
        <v>8.1999999999999993</v>
      </c>
    </row>
    <row r="1994" spans="5:30" s="16" customFormat="1" ht="13" hidden="1" x14ac:dyDescent="0.3">
      <c r="E1994" s="138">
        <v>37624</v>
      </c>
      <c r="F1994" s="16">
        <v>3</v>
      </c>
      <c r="G1994" s="16">
        <v>2003</v>
      </c>
      <c r="H1994" s="139">
        <f t="shared" si="162"/>
        <v>0</v>
      </c>
      <c r="I1994" s="140">
        <v>2.2870967741935484</v>
      </c>
      <c r="J1994" s="141">
        <f t="shared" si="157"/>
        <v>1</v>
      </c>
      <c r="K1994" s="81">
        <f t="shared" si="158"/>
        <v>17.71290322580645</v>
      </c>
      <c r="L1994" s="142">
        <v>8</v>
      </c>
      <c r="M1994" s="140"/>
      <c r="N1994" s="141">
        <f t="shared" si="159"/>
        <v>1</v>
      </c>
      <c r="O1994" s="141"/>
      <c r="P1994" s="141"/>
      <c r="Q1994" s="81">
        <f t="shared" si="160"/>
        <v>12</v>
      </c>
    </row>
    <row r="1995" spans="5:30" s="16" customFormat="1" ht="13" hidden="1" x14ac:dyDescent="0.3">
      <c r="E1995" s="138">
        <v>37625</v>
      </c>
      <c r="F1995" s="16">
        <v>4</v>
      </c>
      <c r="G1995" s="16">
        <v>2003</v>
      </c>
      <c r="H1995" s="139">
        <f t="shared" si="162"/>
        <v>0</v>
      </c>
      <c r="I1995" s="140">
        <v>2.241935483870968</v>
      </c>
      <c r="J1995" s="141">
        <f t="shared" si="157"/>
        <v>1</v>
      </c>
      <c r="K1995" s="81">
        <f t="shared" si="158"/>
        <v>17.758064516129032</v>
      </c>
      <c r="L1995" s="142">
        <v>5.6</v>
      </c>
      <c r="M1995" s="140"/>
      <c r="N1995" s="141">
        <f t="shared" si="159"/>
        <v>1</v>
      </c>
      <c r="O1995" s="141"/>
      <c r="P1995" s="141"/>
      <c r="Q1995" s="81">
        <f t="shared" si="160"/>
        <v>14.4</v>
      </c>
    </row>
    <row r="1996" spans="5:30" s="16" customFormat="1" ht="13" hidden="1" x14ac:dyDescent="0.3">
      <c r="E1996" s="138">
        <v>37626</v>
      </c>
      <c r="F1996" s="16">
        <v>5</v>
      </c>
      <c r="G1996" s="16">
        <v>2003</v>
      </c>
      <c r="H1996" s="139">
        <f t="shared" si="162"/>
        <v>0</v>
      </c>
      <c r="I1996" s="140">
        <v>2.1967741935483875</v>
      </c>
      <c r="J1996" s="141">
        <f t="shared" si="157"/>
        <v>1</v>
      </c>
      <c r="K1996" s="81">
        <f t="shared" si="158"/>
        <v>17.803225806451614</v>
      </c>
      <c r="L1996" s="142">
        <v>-1.5</v>
      </c>
      <c r="M1996" s="140"/>
      <c r="N1996" s="141">
        <f t="shared" si="159"/>
        <v>1</v>
      </c>
      <c r="O1996" s="141"/>
      <c r="P1996" s="141"/>
      <c r="Q1996" s="81">
        <f t="shared" si="160"/>
        <v>21.5</v>
      </c>
      <c r="Y1996" s="31"/>
      <c r="Z1996" s="31"/>
      <c r="AA1996" s="31"/>
      <c r="AB1996" s="31"/>
      <c r="AC1996" s="31"/>
      <c r="AD1996" s="31"/>
    </row>
    <row r="1997" spans="5:30" s="16" customFormat="1" ht="13" hidden="1" x14ac:dyDescent="0.3">
      <c r="E1997" s="138">
        <v>37627</v>
      </c>
      <c r="F1997" s="16">
        <v>6</v>
      </c>
      <c r="G1997" s="16">
        <v>2003</v>
      </c>
      <c r="H1997" s="139">
        <f t="shared" si="162"/>
        <v>0</v>
      </c>
      <c r="I1997" s="140">
        <v>2.1516129032258067</v>
      </c>
      <c r="J1997" s="141">
        <f t="shared" si="157"/>
        <v>1</v>
      </c>
      <c r="K1997" s="81">
        <f t="shared" si="158"/>
        <v>17.848387096774193</v>
      </c>
      <c r="L1997" s="142">
        <v>-1.6</v>
      </c>
      <c r="M1997" s="140"/>
      <c r="N1997" s="141">
        <f t="shared" si="159"/>
        <v>1</v>
      </c>
      <c r="O1997" s="141"/>
      <c r="P1997" s="141"/>
      <c r="Q1997" s="81">
        <f t="shared" si="160"/>
        <v>21.6</v>
      </c>
    </row>
    <row r="1998" spans="5:30" s="16" customFormat="1" ht="13" hidden="1" x14ac:dyDescent="0.3">
      <c r="E1998" s="138">
        <v>37628</v>
      </c>
      <c r="F1998" s="16">
        <v>7</v>
      </c>
      <c r="G1998" s="16">
        <v>2003</v>
      </c>
      <c r="H1998" s="139">
        <f t="shared" si="162"/>
        <v>0</v>
      </c>
      <c r="I1998" s="140">
        <v>2.1064516129032258</v>
      </c>
      <c r="J1998" s="141">
        <f t="shared" si="157"/>
        <v>1</v>
      </c>
      <c r="K1998" s="81">
        <f t="shared" si="158"/>
        <v>17.893548387096775</v>
      </c>
      <c r="L1998" s="142">
        <v>-2.5</v>
      </c>
      <c r="M1998" s="140"/>
      <c r="N1998" s="141">
        <f t="shared" si="159"/>
        <v>1</v>
      </c>
      <c r="O1998" s="141"/>
      <c r="P1998" s="141"/>
      <c r="Q1998" s="81">
        <f t="shared" si="160"/>
        <v>22.5</v>
      </c>
    </row>
    <row r="1999" spans="5:30" s="16" customFormat="1" ht="13" hidden="1" x14ac:dyDescent="0.3">
      <c r="E1999" s="138">
        <v>37629</v>
      </c>
      <c r="F1999" s="16">
        <v>8</v>
      </c>
      <c r="G1999" s="16">
        <v>2003</v>
      </c>
      <c r="H1999" s="139">
        <f t="shared" si="162"/>
        <v>0</v>
      </c>
      <c r="I1999" s="140">
        <v>2.0612903225806454</v>
      </c>
      <c r="J1999" s="141">
        <f t="shared" si="157"/>
        <v>1</v>
      </c>
      <c r="K1999" s="81">
        <f t="shared" si="158"/>
        <v>17.938709677419354</v>
      </c>
      <c r="L1999" s="142">
        <v>-3.6</v>
      </c>
      <c r="M1999" s="140"/>
      <c r="N1999" s="141">
        <f t="shared" si="159"/>
        <v>1</v>
      </c>
      <c r="O1999" s="141"/>
      <c r="P1999" s="141"/>
      <c r="Q1999" s="81">
        <f t="shared" si="160"/>
        <v>23.6</v>
      </c>
    </row>
    <row r="2000" spans="5:30" s="16" customFormat="1" ht="13" hidden="1" x14ac:dyDescent="0.3">
      <c r="E2000" s="138">
        <v>37630</v>
      </c>
      <c r="F2000" s="16">
        <v>9</v>
      </c>
      <c r="G2000" s="16">
        <v>2003</v>
      </c>
      <c r="H2000" s="139">
        <f t="shared" si="162"/>
        <v>0</v>
      </c>
      <c r="I2000" s="140">
        <v>2.0161290322580649</v>
      </c>
      <c r="J2000" s="141">
        <f t="shared" si="157"/>
        <v>1</v>
      </c>
      <c r="K2000" s="81">
        <f t="shared" si="158"/>
        <v>17.983870967741936</v>
      </c>
      <c r="L2000" s="142">
        <v>-2.9</v>
      </c>
      <c r="M2000" s="140"/>
      <c r="N2000" s="141">
        <f t="shared" si="159"/>
        <v>1</v>
      </c>
      <c r="O2000" s="141"/>
      <c r="P2000" s="141"/>
      <c r="Q2000" s="81">
        <f t="shared" si="160"/>
        <v>22.9</v>
      </c>
    </row>
    <row r="2001" spans="5:24" s="16" customFormat="1" ht="13" hidden="1" x14ac:dyDescent="0.3">
      <c r="E2001" s="138">
        <v>37631</v>
      </c>
      <c r="F2001" s="16">
        <v>10</v>
      </c>
      <c r="G2001" s="16">
        <v>2003</v>
      </c>
      <c r="H2001" s="139">
        <f t="shared" si="162"/>
        <v>0</v>
      </c>
      <c r="I2001" s="140">
        <v>1.9709677419354841</v>
      </c>
      <c r="J2001" s="141">
        <f t="shared" si="157"/>
        <v>1</v>
      </c>
      <c r="K2001" s="81">
        <f t="shared" si="158"/>
        <v>18.029032258064515</v>
      </c>
      <c r="L2001" s="142">
        <v>-4</v>
      </c>
      <c r="M2001" s="140"/>
      <c r="N2001" s="141">
        <f t="shared" si="159"/>
        <v>1</v>
      </c>
      <c r="O2001" s="141"/>
      <c r="P2001" s="141"/>
      <c r="Q2001" s="81">
        <f t="shared" si="160"/>
        <v>24</v>
      </c>
    </row>
    <row r="2002" spans="5:24" s="16" customFormat="1" ht="13" hidden="1" x14ac:dyDescent="0.3">
      <c r="E2002" s="138">
        <v>37632</v>
      </c>
      <c r="F2002" s="16">
        <v>11</v>
      </c>
      <c r="G2002" s="16">
        <v>2003</v>
      </c>
      <c r="H2002" s="139">
        <f t="shared" si="162"/>
        <v>0</v>
      </c>
      <c r="I2002" s="140">
        <v>1.9258064516129034</v>
      </c>
      <c r="J2002" s="141">
        <f t="shared" si="157"/>
        <v>1</v>
      </c>
      <c r="K2002" s="81">
        <f t="shared" si="158"/>
        <v>18.074193548387097</v>
      </c>
      <c r="L2002" s="142">
        <v>-4.7</v>
      </c>
      <c r="M2002" s="140"/>
      <c r="N2002" s="141">
        <f t="shared" si="159"/>
        <v>1</v>
      </c>
      <c r="O2002" s="141"/>
      <c r="P2002" s="141"/>
      <c r="Q2002" s="81">
        <f t="shared" si="160"/>
        <v>24.7</v>
      </c>
    </row>
    <row r="2003" spans="5:24" s="16" customFormat="1" ht="13" hidden="1" x14ac:dyDescent="0.3">
      <c r="E2003" s="138">
        <v>37633</v>
      </c>
      <c r="F2003" s="16">
        <v>12</v>
      </c>
      <c r="G2003" s="16">
        <v>2003</v>
      </c>
      <c r="H2003" s="139">
        <f t="shared" si="162"/>
        <v>0</v>
      </c>
      <c r="I2003" s="140">
        <v>1.8806451612903228</v>
      </c>
      <c r="J2003" s="141">
        <f t="shared" si="157"/>
        <v>1</v>
      </c>
      <c r="K2003" s="81">
        <f t="shared" si="158"/>
        <v>18.119354838709675</v>
      </c>
      <c r="L2003" s="142">
        <v>-5.0999999999999996</v>
      </c>
      <c r="M2003" s="140"/>
      <c r="N2003" s="141">
        <f t="shared" si="159"/>
        <v>1</v>
      </c>
      <c r="O2003" s="141"/>
      <c r="P2003" s="141"/>
      <c r="Q2003" s="81">
        <f t="shared" si="160"/>
        <v>25.1</v>
      </c>
    </row>
    <row r="2004" spans="5:24" s="16" customFormat="1" ht="13" hidden="1" x14ac:dyDescent="0.3">
      <c r="E2004" s="138">
        <v>37634</v>
      </c>
      <c r="F2004" s="16">
        <v>13</v>
      </c>
      <c r="G2004" s="16">
        <v>2003</v>
      </c>
      <c r="H2004" s="139">
        <f t="shared" si="162"/>
        <v>0</v>
      </c>
      <c r="I2004" s="140">
        <v>1.8354838709677421</v>
      </c>
      <c r="J2004" s="141">
        <f t="shared" si="157"/>
        <v>1</v>
      </c>
      <c r="K2004" s="81">
        <f t="shared" si="158"/>
        <v>18.164516129032258</v>
      </c>
      <c r="L2004" s="142">
        <v>-4.9000000000000004</v>
      </c>
      <c r="M2004" s="140"/>
      <c r="N2004" s="141">
        <f t="shared" si="159"/>
        <v>1</v>
      </c>
      <c r="O2004" s="141"/>
      <c r="P2004" s="141"/>
      <c r="Q2004" s="81">
        <f t="shared" si="160"/>
        <v>24.9</v>
      </c>
      <c r="U2004" s="31"/>
      <c r="V2004" s="31"/>
      <c r="W2004" s="31"/>
      <c r="X2004" s="31"/>
    </row>
    <row r="2005" spans="5:24" s="16" customFormat="1" ht="13" hidden="1" x14ac:dyDescent="0.3">
      <c r="E2005" s="138">
        <v>37635</v>
      </c>
      <c r="F2005" s="16">
        <v>14</v>
      </c>
      <c r="G2005" s="16">
        <v>2003</v>
      </c>
      <c r="H2005" s="139">
        <f t="shared" si="162"/>
        <v>0</v>
      </c>
      <c r="I2005" s="140">
        <v>1.7903225806451615</v>
      </c>
      <c r="J2005" s="141">
        <f t="shared" si="157"/>
        <v>1</v>
      </c>
      <c r="K2005" s="81">
        <f t="shared" si="158"/>
        <v>18.20967741935484</v>
      </c>
      <c r="L2005" s="142">
        <v>-0.5</v>
      </c>
      <c r="M2005" s="140"/>
      <c r="N2005" s="141">
        <f t="shared" si="159"/>
        <v>1</v>
      </c>
      <c r="O2005" s="141"/>
      <c r="P2005" s="141"/>
      <c r="Q2005" s="81">
        <f t="shared" si="160"/>
        <v>20.5</v>
      </c>
    </row>
    <row r="2006" spans="5:24" s="16" customFormat="1" ht="13" hidden="1" x14ac:dyDescent="0.3">
      <c r="E2006" s="138">
        <v>37636</v>
      </c>
      <c r="F2006" s="16">
        <v>15</v>
      </c>
      <c r="G2006" s="16">
        <v>2003</v>
      </c>
      <c r="H2006" s="139">
        <f t="shared" si="162"/>
        <v>0</v>
      </c>
      <c r="I2006" s="140">
        <v>1.7451612903225808</v>
      </c>
      <c r="J2006" s="141">
        <f t="shared" si="157"/>
        <v>1</v>
      </c>
      <c r="K2006" s="81">
        <f t="shared" si="158"/>
        <v>18.254838709677419</v>
      </c>
      <c r="L2006" s="142">
        <v>1.4</v>
      </c>
      <c r="M2006" s="140"/>
      <c r="N2006" s="141">
        <f t="shared" si="159"/>
        <v>1</v>
      </c>
      <c r="O2006" s="141"/>
      <c r="P2006" s="141"/>
      <c r="Q2006" s="81">
        <f t="shared" si="160"/>
        <v>18.600000000000001</v>
      </c>
    </row>
    <row r="2007" spans="5:24" s="16" customFormat="1" ht="13" hidden="1" x14ac:dyDescent="0.3">
      <c r="E2007" s="138">
        <v>37637</v>
      </c>
      <c r="F2007" s="16">
        <v>16</v>
      </c>
      <c r="G2007" s="16">
        <v>2003</v>
      </c>
      <c r="H2007" s="139">
        <f t="shared" si="162"/>
        <v>0</v>
      </c>
      <c r="I2007" s="140">
        <v>1.7</v>
      </c>
      <c r="J2007" s="141">
        <f t="shared" si="157"/>
        <v>1</v>
      </c>
      <c r="K2007" s="81">
        <f t="shared" si="158"/>
        <v>18.3</v>
      </c>
      <c r="L2007" s="142">
        <v>2.2000000000000002</v>
      </c>
      <c r="M2007" s="140"/>
      <c r="N2007" s="141">
        <f t="shared" si="159"/>
        <v>1</v>
      </c>
      <c r="O2007" s="141"/>
      <c r="P2007" s="141"/>
      <c r="Q2007" s="81">
        <f t="shared" si="160"/>
        <v>17.8</v>
      </c>
    </row>
    <row r="2008" spans="5:24" s="16" customFormat="1" ht="13" hidden="1" x14ac:dyDescent="0.3">
      <c r="E2008" s="138">
        <v>37638</v>
      </c>
      <c r="F2008" s="16">
        <v>17</v>
      </c>
      <c r="G2008" s="16">
        <v>2003</v>
      </c>
      <c r="H2008" s="139">
        <f t="shared" si="162"/>
        <v>0</v>
      </c>
      <c r="I2008" s="140">
        <v>1.7428571428571429</v>
      </c>
      <c r="J2008" s="141">
        <f t="shared" si="157"/>
        <v>1</v>
      </c>
      <c r="K2008" s="81">
        <f t="shared" si="158"/>
        <v>18.257142857142856</v>
      </c>
      <c r="L2008" s="142">
        <v>2</v>
      </c>
      <c r="M2008" s="140"/>
      <c r="N2008" s="141">
        <f t="shared" si="159"/>
        <v>1</v>
      </c>
      <c r="O2008" s="141"/>
      <c r="P2008" s="141"/>
      <c r="Q2008" s="81">
        <f t="shared" si="160"/>
        <v>18</v>
      </c>
    </row>
    <row r="2009" spans="5:24" s="16" customFormat="1" ht="13" hidden="1" x14ac:dyDescent="0.3">
      <c r="E2009" s="138">
        <v>37639</v>
      </c>
      <c r="F2009" s="16">
        <v>18</v>
      </c>
      <c r="G2009" s="16">
        <v>2003</v>
      </c>
      <c r="H2009" s="139">
        <f t="shared" si="162"/>
        <v>0</v>
      </c>
      <c r="I2009" s="140">
        <v>1.7857142857142856</v>
      </c>
      <c r="J2009" s="141">
        <f t="shared" si="157"/>
        <v>1</v>
      </c>
      <c r="K2009" s="81">
        <f t="shared" si="158"/>
        <v>18.214285714285715</v>
      </c>
      <c r="L2009" s="142">
        <v>1.6</v>
      </c>
      <c r="M2009" s="140"/>
      <c r="N2009" s="141">
        <f t="shared" si="159"/>
        <v>1</v>
      </c>
      <c r="O2009" s="141"/>
      <c r="P2009" s="141"/>
      <c r="Q2009" s="81">
        <f t="shared" si="160"/>
        <v>18.399999999999999</v>
      </c>
    </row>
    <row r="2010" spans="5:24" s="16" customFormat="1" ht="13" hidden="1" x14ac:dyDescent="0.3">
      <c r="E2010" s="138">
        <v>37640</v>
      </c>
      <c r="F2010" s="16">
        <v>19</v>
      </c>
      <c r="G2010" s="16">
        <v>2003</v>
      </c>
      <c r="H2010" s="139">
        <f t="shared" si="162"/>
        <v>0</v>
      </c>
      <c r="I2010" s="140">
        <v>1.8285714285714285</v>
      </c>
      <c r="J2010" s="141">
        <f t="shared" si="157"/>
        <v>1</v>
      </c>
      <c r="K2010" s="81">
        <f t="shared" si="158"/>
        <v>18.171428571428571</v>
      </c>
      <c r="L2010" s="142">
        <v>2.5</v>
      </c>
      <c r="M2010" s="140"/>
      <c r="N2010" s="141">
        <f t="shared" si="159"/>
        <v>1</v>
      </c>
      <c r="O2010" s="141"/>
      <c r="P2010" s="141"/>
      <c r="Q2010" s="81">
        <f t="shared" si="160"/>
        <v>17.5</v>
      </c>
    </row>
    <row r="2011" spans="5:24" s="16" customFormat="1" ht="13" hidden="1" x14ac:dyDescent="0.3">
      <c r="E2011" s="138">
        <v>37641</v>
      </c>
      <c r="F2011" s="16">
        <v>20</v>
      </c>
      <c r="G2011" s="16">
        <v>2003</v>
      </c>
      <c r="H2011" s="139">
        <f t="shared" si="162"/>
        <v>0</v>
      </c>
      <c r="I2011" s="140">
        <v>1.8714285714285714</v>
      </c>
      <c r="J2011" s="141">
        <f t="shared" si="157"/>
        <v>1</v>
      </c>
      <c r="K2011" s="81">
        <f t="shared" si="158"/>
        <v>18.12857142857143</v>
      </c>
      <c r="L2011" s="142">
        <v>1.1000000000000001</v>
      </c>
      <c r="M2011" s="140"/>
      <c r="N2011" s="141">
        <f t="shared" si="159"/>
        <v>1</v>
      </c>
      <c r="O2011" s="141"/>
      <c r="P2011" s="141"/>
      <c r="Q2011" s="81">
        <f t="shared" si="160"/>
        <v>18.899999999999999</v>
      </c>
    </row>
    <row r="2012" spans="5:24" s="16" customFormat="1" ht="13" hidden="1" x14ac:dyDescent="0.3">
      <c r="E2012" s="138">
        <v>37642</v>
      </c>
      <c r="F2012" s="16">
        <v>21</v>
      </c>
      <c r="G2012" s="16">
        <v>2003</v>
      </c>
      <c r="H2012" s="139">
        <f t="shared" si="162"/>
        <v>0</v>
      </c>
      <c r="I2012" s="140">
        <v>1.9142857142857141</v>
      </c>
      <c r="J2012" s="141">
        <f t="shared" si="157"/>
        <v>1</v>
      </c>
      <c r="K2012" s="81">
        <f t="shared" si="158"/>
        <v>18.085714285714285</v>
      </c>
      <c r="L2012" s="142">
        <v>4.2</v>
      </c>
      <c r="M2012" s="140"/>
      <c r="N2012" s="141">
        <f t="shared" si="159"/>
        <v>1</v>
      </c>
      <c r="O2012" s="141"/>
      <c r="P2012" s="141"/>
      <c r="Q2012" s="81">
        <f t="shared" si="160"/>
        <v>15.8</v>
      </c>
    </row>
    <row r="2013" spans="5:24" s="16" customFormat="1" ht="13" hidden="1" x14ac:dyDescent="0.3">
      <c r="E2013" s="138">
        <v>37643</v>
      </c>
      <c r="F2013" s="16">
        <v>22</v>
      </c>
      <c r="G2013" s="16">
        <v>2003</v>
      </c>
      <c r="H2013" s="139">
        <f t="shared" si="162"/>
        <v>0</v>
      </c>
      <c r="I2013" s="140">
        <v>1.9571428571428571</v>
      </c>
      <c r="J2013" s="141">
        <f t="shared" si="157"/>
        <v>1</v>
      </c>
      <c r="K2013" s="81">
        <f t="shared" si="158"/>
        <v>18.042857142857144</v>
      </c>
      <c r="L2013" s="142">
        <v>5.0999999999999996</v>
      </c>
      <c r="M2013" s="140"/>
      <c r="N2013" s="141">
        <f t="shared" si="159"/>
        <v>1</v>
      </c>
      <c r="O2013" s="141"/>
      <c r="P2013" s="141"/>
      <c r="Q2013" s="81">
        <f t="shared" si="160"/>
        <v>14.9</v>
      </c>
    </row>
    <row r="2014" spans="5:24" s="16" customFormat="1" ht="13" hidden="1" x14ac:dyDescent="0.3">
      <c r="E2014" s="138">
        <v>37644</v>
      </c>
      <c r="F2014" s="16">
        <v>23</v>
      </c>
      <c r="G2014" s="16">
        <v>2003</v>
      </c>
      <c r="H2014" s="139">
        <f t="shared" si="162"/>
        <v>0</v>
      </c>
      <c r="I2014" s="140">
        <v>2</v>
      </c>
      <c r="J2014" s="141">
        <f t="shared" si="157"/>
        <v>1</v>
      </c>
      <c r="K2014" s="81">
        <f t="shared" si="158"/>
        <v>18</v>
      </c>
      <c r="L2014" s="142">
        <v>3.9</v>
      </c>
      <c r="M2014" s="140"/>
      <c r="N2014" s="141">
        <f t="shared" si="159"/>
        <v>1</v>
      </c>
      <c r="O2014" s="141"/>
      <c r="P2014" s="141"/>
      <c r="Q2014" s="81">
        <f t="shared" si="160"/>
        <v>16.100000000000001</v>
      </c>
    </row>
    <row r="2015" spans="5:24" s="16" customFormat="1" ht="13" hidden="1" x14ac:dyDescent="0.3">
      <c r="E2015" s="138">
        <v>37645</v>
      </c>
      <c r="F2015" s="16">
        <v>24</v>
      </c>
      <c r="G2015" s="16">
        <v>2003</v>
      </c>
      <c r="H2015" s="139">
        <f t="shared" si="162"/>
        <v>0</v>
      </c>
      <c r="I2015" s="140">
        <v>2.0428571428571427</v>
      </c>
      <c r="J2015" s="141">
        <f t="shared" si="157"/>
        <v>1</v>
      </c>
      <c r="K2015" s="81">
        <f t="shared" si="158"/>
        <v>17.957142857142856</v>
      </c>
      <c r="L2015" s="142">
        <v>4.2</v>
      </c>
      <c r="M2015" s="140"/>
      <c r="N2015" s="141">
        <f t="shared" si="159"/>
        <v>1</v>
      </c>
      <c r="O2015" s="141"/>
      <c r="P2015" s="141"/>
      <c r="Q2015" s="81">
        <f t="shared" si="160"/>
        <v>15.8</v>
      </c>
    </row>
    <row r="2016" spans="5:24" s="16" customFormat="1" ht="13" hidden="1" x14ac:dyDescent="0.3">
      <c r="E2016" s="138">
        <v>37646</v>
      </c>
      <c r="F2016" s="16">
        <v>25</v>
      </c>
      <c r="G2016" s="16">
        <v>2003</v>
      </c>
      <c r="H2016" s="139">
        <f t="shared" si="162"/>
        <v>0</v>
      </c>
      <c r="I2016" s="140">
        <v>2.0857142857142854</v>
      </c>
      <c r="J2016" s="141">
        <f t="shared" si="157"/>
        <v>1</v>
      </c>
      <c r="K2016" s="81">
        <f t="shared" si="158"/>
        <v>17.914285714285715</v>
      </c>
      <c r="L2016" s="142">
        <v>2.1</v>
      </c>
      <c r="M2016" s="140"/>
      <c r="N2016" s="141">
        <f t="shared" si="159"/>
        <v>1</v>
      </c>
      <c r="O2016" s="141"/>
      <c r="P2016" s="141"/>
      <c r="Q2016" s="81">
        <f t="shared" si="160"/>
        <v>17.899999999999999</v>
      </c>
    </row>
    <row r="2017" spans="5:17" s="16" customFormat="1" ht="13" hidden="1" x14ac:dyDescent="0.3">
      <c r="E2017" s="138">
        <v>37647</v>
      </c>
      <c r="F2017" s="16">
        <v>26</v>
      </c>
      <c r="G2017" s="16">
        <v>2003</v>
      </c>
      <c r="H2017" s="139">
        <f t="shared" si="162"/>
        <v>0</v>
      </c>
      <c r="I2017" s="140">
        <v>2.1285714285714286</v>
      </c>
      <c r="J2017" s="141">
        <f t="shared" si="157"/>
        <v>1</v>
      </c>
      <c r="K2017" s="81">
        <f t="shared" si="158"/>
        <v>17.87142857142857</v>
      </c>
      <c r="L2017" s="142">
        <v>2.5</v>
      </c>
      <c r="M2017" s="140"/>
      <c r="N2017" s="141">
        <f t="shared" si="159"/>
        <v>1</v>
      </c>
      <c r="O2017" s="141"/>
      <c r="P2017" s="141"/>
      <c r="Q2017" s="81">
        <f t="shared" si="160"/>
        <v>17.5</v>
      </c>
    </row>
    <row r="2018" spans="5:17" s="16" customFormat="1" ht="13" hidden="1" x14ac:dyDescent="0.3">
      <c r="E2018" s="138">
        <v>37648</v>
      </c>
      <c r="F2018" s="16">
        <v>27</v>
      </c>
      <c r="G2018" s="16">
        <v>2003</v>
      </c>
      <c r="H2018" s="139">
        <f t="shared" si="162"/>
        <v>0</v>
      </c>
      <c r="I2018" s="140">
        <v>2.1714285714285717</v>
      </c>
      <c r="J2018" s="141">
        <f t="shared" si="157"/>
        <v>1</v>
      </c>
      <c r="K2018" s="81">
        <f t="shared" si="158"/>
        <v>17.828571428571429</v>
      </c>
      <c r="L2018" s="142">
        <v>3.7</v>
      </c>
      <c r="M2018" s="140"/>
      <c r="N2018" s="141">
        <f t="shared" si="159"/>
        <v>1</v>
      </c>
      <c r="O2018" s="141"/>
      <c r="P2018" s="141"/>
      <c r="Q2018" s="81">
        <f t="shared" si="160"/>
        <v>16.3</v>
      </c>
    </row>
    <row r="2019" spans="5:17" s="16" customFormat="1" ht="13" hidden="1" x14ac:dyDescent="0.3">
      <c r="E2019" s="138">
        <v>37649</v>
      </c>
      <c r="F2019" s="16">
        <v>28</v>
      </c>
      <c r="G2019" s="16">
        <v>2003</v>
      </c>
      <c r="H2019" s="139">
        <f t="shared" si="162"/>
        <v>0</v>
      </c>
      <c r="I2019" s="140">
        <v>2.2142857142857144</v>
      </c>
      <c r="J2019" s="141">
        <f t="shared" si="157"/>
        <v>1</v>
      </c>
      <c r="K2019" s="81">
        <f t="shared" si="158"/>
        <v>17.785714285714285</v>
      </c>
      <c r="L2019" s="142">
        <v>4.2</v>
      </c>
      <c r="M2019" s="140"/>
      <c r="N2019" s="141">
        <f t="shared" si="159"/>
        <v>1</v>
      </c>
      <c r="O2019" s="141"/>
      <c r="P2019" s="141"/>
      <c r="Q2019" s="81">
        <f t="shared" si="160"/>
        <v>15.8</v>
      </c>
    </row>
    <row r="2020" spans="5:17" s="16" customFormat="1" ht="13" hidden="1" x14ac:dyDescent="0.3">
      <c r="E2020" s="138">
        <v>37650</v>
      </c>
      <c r="F2020" s="16">
        <v>29</v>
      </c>
      <c r="G2020" s="16">
        <v>2003</v>
      </c>
      <c r="H2020" s="139">
        <f t="shared" si="162"/>
        <v>0</v>
      </c>
      <c r="I2020" s="140">
        <v>2.2571428571428571</v>
      </c>
      <c r="J2020" s="141">
        <f t="shared" si="157"/>
        <v>1</v>
      </c>
      <c r="K2020" s="81">
        <f t="shared" si="158"/>
        <v>17.742857142857144</v>
      </c>
      <c r="L2020" s="142">
        <v>1.6</v>
      </c>
      <c r="M2020" s="140"/>
      <c r="N2020" s="141">
        <f t="shared" si="159"/>
        <v>1</v>
      </c>
      <c r="O2020" s="141"/>
      <c r="P2020" s="141"/>
      <c r="Q2020" s="81">
        <f t="shared" si="160"/>
        <v>18.399999999999999</v>
      </c>
    </row>
    <row r="2021" spans="5:17" s="16" customFormat="1" ht="13" hidden="1" x14ac:dyDescent="0.3">
      <c r="E2021" s="138">
        <v>37651</v>
      </c>
      <c r="F2021" s="16">
        <v>30</v>
      </c>
      <c r="G2021" s="16">
        <v>2003</v>
      </c>
      <c r="H2021" s="139">
        <f t="shared" si="162"/>
        <v>0</v>
      </c>
      <c r="I2021" s="140">
        <v>2.2999999999999998</v>
      </c>
      <c r="J2021" s="141">
        <f t="shared" si="157"/>
        <v>1</v>
      </c>
      <c r="K2021" s="81">
        <f t="shared" si="158"/>
        <v>17.7</v>
      </c>
      <c r="L2021" s="142">
        <v>0.3</v>
      </c>
      <c r="M2021" s="140"/>
      <c r="N2021" s="141">
        <f t="shared" si="159"/>
        <v>1</v>
      </c>
      <c r="O2021" s="141"/>
      <c r="P2021" s="141"/>
      <c r="Q2021" s="81">
        <f t="shared" si="160"/>
        <v>19.7</v>
      </c>
    </row>
    <row r="2022" spans="5:17" s="16" customFormat="1" ht="13" hidden="1" x14ac:dyDescent="0.3">
      <c r="E2022" s="138">
        <v>37652</v>
      </c>
      <c r="F2022" s="16">
        <v>31</v>
      </c>
      <c r="G2022" s="16">
        <v>2003</v>
      </c>
      <c r="H2022" s="139">
        <f t="shared" si="162"/>
        <v>0</v>
      </c>
      <c r="I2022" s="140">
        <v>2.3428571428571425</v>
      </c>
      <c r="J2022" s="141">
        <f t="shared" ref="J2022:J2085" si="163">IF(I2022&lt;=$E$117,1,0)</f>
        <v>1</v>
      </c>
      <c r="K2022" s="81">
        <f t="shared" ref="K2022:K2085" si="164">J2022*($E$116-I2022)</f>
        <v>17.657142857142858</v>
      </c>
      <c r="L2022" s="142">
        <v>-2.8</v>
      </c>
      <c r="M2022" s="140"/>
      <c r="N2022" s="141">
        <f t="shared" ref="N2022:N2085" si="165">IF(L2022&lt;=$E$117,1,0)</f>
        <v>1</v>
      </c>
      <c r="O2022" s="141"/>
      <c r="P2022" s="141"/>
      <c r="Q2022" s="81">
        <f t="shared" ref="Q2022:Q2085" si="166">N2022*($E$116-L2022)</f>
        <v>22.8</v>
      </c>
    </row>
    <row r="2023" spans="5:17" s="16" customFormat="1" ht="13" hidden="1" x14ac:dyDescent="0.3">
      <c r="E2023" s="138">
        <v>37653</v>
      </c>
      <c r="F2023" s="16">
        <v>32</v>
      </c>
      <c r="G2023" s="16">
        <v>2003</v>
      </c>
      <c r="H2023" s="139">
        <f t="shared" si="162"/>
        <v>0</v>
      </c>
      <c r="I2023" s="140">
        <v>2.3857142857142857</v>
      </c>
      <c r="J2023" s="141">
        <f t="shared" si="163"/>
        <v>1</v>
      </c>
      <c r="K2023" s="81">
        <f t="shared" si="164"/>
        <v>17.614285714285714</v>
      </c>
      <c r="L2023" s="142">
        <v>-5.6</v>
      </c>
      <c r="M2023" s="140"/>
      <c r="N2023" s="141">
        <f t="shared" si="165"/>
        <v>1</v>
      </c>
      <c r="O2023" s="141"/>
      <c r="P2023" s="141"/>
      <c r="Q2023" s="81">
        <f t="shared" si="166"/>
        <v>25.6</v>
      </c>
    </row>
    <row r="2024" spans="5:17" s="16" customFormat="1" ht="13" hidden="1" x14ac:dyDescent="0.3">
      <c r="E2024" s="138">
        <v>37654</v>
      </c>
      <c r="F2024" s="16">
        <v>33</v>
      </c>
      <c r="G2024" s="16">
        <v>2003</v>
      </c>
      <c r="H2024" s="139">
        <f t="shared" si="162"/>
        <v>0</v>
      </c>
      <c r="I2024" s="140">
        <v>2.4285714285714288</v>
      </c>
      <c r="J2024" s="141">
        <f t="shared" si="163"/>
        <v>1</v>
      </c>
      <c r="K2024" s="81">
        <f t="shared" si="164"/>
        <v>17.571428571428569</v>
      </c>
      <c r="L2024" s="142">
        <v>0.1</v>
      </c>
      <c r="M2024" s="140"/>
      <c r="N2024" s="141">
        <f t="shared" si="165"/>
        <v>1</v>
      </c>
      <c r="O2024" s="141"/>
      <c r="P2024" s="141"/>
      <c r="Q2024" s="81">
        <f t="shared" si="166"/>
        <v>19.899999999999999</v>
      </c>
    </row>
    <row r="2025" spans="5:17" s="16" customFormat="1" ht="13" hidden="1" x14ac:dyDescent="0.3">
      <c r="E2025" s="138">
        <v>37655</v>
      </c>
      <c r="F2025" s="16">
        <v>34</v>
      </c>
      <c r="G2025" s="16">
        <v>2003</v>
      </c>
      <c r="H2025" s="139">
        <f t="shared" si="162"/>
        <v>0</v>
      </c>
      <c r="I2025" s="140">
        <v>2.4714285714285715</v>
      </c>
      <c r="J2025" s="141">
        <f t="shared" si="163"/>
        <v>1</v>
      </c>
      <c r="K2025" s="81">
        <f t="shared" si="164"/>
        <v>17.528571428571428</v>
      </c>
      <c r="L2025" s="142">
        <v>4.5</v>
      </c>
      <c r="M2025" s="140"/>
      <c r="N2025" s="141">
        <f t="shared" si="165"/>
        <v>1</v>
      </c>
      <c r="O2025" s="141"/>
      <c r="P2025" s="141"/>
      <c r="Q2025" s="81">
        <f t="shared" si="166"/>
        <v>15.5</v>
      </c>
    </row>
    <row r="2026" spans="5:17" s="16" customFormat="1" ht="13" hidden="1" x14ac:dyDescent="0.3">
      <c r="E2026" s="138">
        <v>37656</v>
      </c>
      <c r="F2026" s="16">
        <v>35</v>
      </c>
      <c r="G2026" s="16">
        <v>2003</v>
      </c>
      <c r="H2026" s="139">
        <f t="shared" si="162"/>
        <v>0</v>
      </c>
      <c r="I2026" s="140">
        <v>2.5142857142857142</v>
      </c>
      <c r="J2026" s="141">
        <f t="shared" si="163"/>
        <v>1</v>
      </c>
      <c r="K2026" s="81">
        <f t="shared" si="164"/>
        <v>17.485714285714288</v>
      </c>
      <c r="L2026" s="142">
        <v>1.5</v>
      </c>
      <c r="M2026" s="140"/>
      <c r="N2026" s="141">
        <f t="shared" si="165"/>
        <v>1</v>
      </c>
      <c r="O2026" s="141"/>
      <c r="P2026" s="141"/>
      <c r="Q2026" s="81">
        <f t="shared" si="166"/>
        <v>18.5</v>
      </c>
    </row>
    <row r="2027" spans="5:17" s="16" customFormat="1" ht="13" hidden="1" x14ac:dyDescent="0.3">
      <c r="E2027" s="138">
        <v>37657</v>
      </c>
      <c r="F2027" s="16">
        <v>36</v>
      </c>
      <c r="G2027" s="16">
        <v>2003</v>
      </c>
      <c r="H2027" s="139">
        <f t="shared" si="162"/>
        <v>0</v>
      </c>
      <c r="I2027" s="140">
        <v>2.5571428571428569</v>
      </c>
      <c r="J2027" s="141">
        <f t="shared" si="163"/>
        <v>1</v>
      </c>
      <c r="K2027" s="81">
        <f t="shared" si="164"/>
        <v>17.442857142857143</v>
      </c>
      <c r="L2027" s="142">
        <v>-0.3</v>
      </c>
      <c r="M2027" s="140"/>
      <c r="N2027" s="141">
        <f t="shared" si="165"/>
        <v>1</v>
      </c>
      <c r="O2027" s="141"/>
      <c r="P2027" s="141"/>
      <c r="Q2027" s="81">
        <f t="shared" si="166"/>
        <v>20.3</v>
      </c>
    </row>
    <row r="2028" spans="5:17" s="16" customFormat="1" ht="13" hidden="1" x14ac:dyDescent="0.3">
      <c r="E2028" s="138">
        <v>37658</v>
      </c>
      <c r="F2028" s="16">
        <v>37</v>
      </c>
      <c r="G2028" s="16">
        <v>2003</v>
      </c>
      <c r="H2028" s="139">
        <f t="shared" si="162"/>
        <v>0</v>
      </c>
      <c r="I2028" s="140">
        <v>2.6</v>
      </c>
      <c r="J2028" s="141">
        <f t="shared" si="163"/>
        <v>1</v>
      </c>
      <c r="K2028" s="81">
        <f t="shared" si="164"/>
        <v>17.399999999999999</v>
      </c>
      <c r="L2028" s="142">
        <v>-1.2</v>
      </c>
      <c r="M2028" s="140"/>
      <c r="N2028" s="141">
        <f t="shared" si="165"/>
        <v>1</v>
      </c>
      <c r="O2028" s="141"/>
      <c r="P2028" s="141"/>
      <c r="Q2028" s="81">
        <f t="shared" si="166"/>
        <v>21.2</v>
      </c>
    </row>
    <row r="2029" spans="5:17" s="16" customFormat="1" ht="13" hidden="1" x14ac:dyDescent="0.3">
      <c r="E2029" s="138">
        <v>37659</v>
      </c>
      <c r="F2029" s="16">
        <v>38</v>
      </c>
      <c r="G2029" s="16">
        <v>2003</v>
      </c>
      <c r="H2029" s="139">
        <f t="shared" si="162"/>
        <v>0</v>
      </c>
      <c r="I2029" s="140">
        <v>2.6428571428571428</v>
      </c>
      <c r="J2029" s="141">
        <f t="shared" si="163"/>
        <v>1</v>
      </c>
      <c r="K2029" s="81">
        <f t="shared" si="164"/>
        <v>17.357142857142858</v>
      </c>
      <c r="L2029" s="142">
        <v>-1.6</v>
      </c>
      <c r="M2029" s="140"/>
      <c r="N2029" s="141">
        <f t="shared" si="165"/>
        <v>1</v>
      </c>
      <c r="O2029" s="141"/>
      <c r="P2029" s="141"/>
      <c r="Q2029" s="81">
        <f t="shared" si="166"/>
        <v>21.6</v>
      </c>
    </row>
    <row r="2030" spans="5:17" s="16" customFormat="1" ht="13" hidden="1" x14ac:dyDescent="0.3">
      <c r="E2030" s="138">
        <v>37660</v>
      </c>
      <c r="F2030" s="16">
        <v>39</v>
      </c>
      <c r="G2030" s="16">
        <v>2003</v>
      </c>
      <c r="H2030" s="139">
        <f t="shared" si="162"/>
        <v>0</v>
      </c>
      <c r="I2030" s="140">
        <v>2.6857142857142859</v>
      </c>
      <c r="J2030" s="141">
        <f t="shared" si="163"/>
        <v>1</v>
      </c>
      <c r="K2030" s="81">
        <f t="shared" si="164"/>
        <v>17.314285714285713</v>
      </c>
      <c r="L2030" s="142">
        <v>0.3</v>
      </c>
      <c r="M2030" s="140"/>
      <c r="N2030" s="141">
        <f t="shared" si="165"/>
        <v>1</v>
      </c>
      <c r="O2030" s="141"/>
      <c r="P2030" s="141"/>
      <c r="Q2030" s="81">
        <f t="shared" si="166"/>
        <v>19.7</v>
      </c>
    </row>
    <row r="2031" spans="5:17" s="16" customFormat="1" ht="13" hidden="1" x14ac:dyDescent="0.3">
      <c r="E2031" s="138">
        <v>37661</v>
      </c>
      <c r="F2031" s="16">
        <v>40</v>
      </c>
      <c r="G2031" s="16">
        <v>2003</v>
      </c>
      <c r="H2031" s="139">
        <f t="shared" si="162"/>
        <v>0</v>
      </c>
      <c r="I2031" s="140">
        <v>2.7285714285714286</v>
      </c>
      <c r="J2031" s="141">
        <f t="shared" si="163"/>
        <v>1</v>
      </c>
      <c r="K2031" s="81">
        <f t="shared" si="164"/>
        <v>17.271428571428572</v>
      </c>
      <c r="L2031" s="142">
        <v>1</v>
      </c>
      <c r="M2031" s="140"/>
      <c r="N2031" s="141">
        <f t="shared" si="165"/>
        <v>1</v>
      </c>
      <c r="O2031" s="141"/>
      <c r="P2031" s="141"/>
      <c r="Q2031" s="81">
        <f t="shared" si="166"/>
        <v>19</v>
      </c>
    </row>
    <row r="2032" spans="5:17" s="16" customFormat="1" ht="13" hidden="1" x14ac:dyDescent="0.3">
      <c r="E2032" s="138">
        <v>37662</v>
      </c>
      <c r="F2032" s="16">
        <v>41</v>
      </c>
      <c r="G2032" s="16">
        <v>2003</v>
      </c>
      <c r="H2032" s="139">
        <f t="shared" si="162"/>
        <v>0</v>
      </c>
      <c r="I2032" s="140">
        <v>2.7714285714285714</v>
      </c>
      <c r="J2032" s="141">
        <f t="shared" si="163"/>
        <v>1</v>
      </c>
      <c r="K2032" s="81">
        <f t="shared" si="164"/>
        <v>17.228571428571428</v>
      </c>
      <c r="L2032" s="142">
        <v>1.9</v>
      </c>
      <c r="M2032" s="140"/>
      <c r="N2032" s="141">
        <f t="shared" si="165"/>
        <v>1</v>
      </c>
      <c r="O2032" s="141"/>
      <c r="P2032" s="141"/>
      <c r="Q2032" s="81">
        <f t="shared" si="166"/>
        <v>18.100000000000001</v>
      </c>
    </row>
    <row r="2033" spans="5:17" s="16" customFormat="1" ht="13" hidden="1" x14ac:dyDescent="0.3">
      <c r="E2033" s="138">
        <v>37663</v>
      </c>
      <c r="F2033" s="16">
        <v>42</v>
      </c>
      <c r="G2033" s="16">
        <v>2003</v>
      </c>
      <c r="H2033" s="139">
        <f t="shared" si="162"/>
        <v>0</v>
      </c>
      <c r="I2033" s="140">
        <v>2.8142857142857141</v>
      </c>
      <c r="J2033" s="141">
        <f t="shared" si="163"/>
        <v>1</v>
      </c>
      <c r="K2033" s="81">
        <f t="shared" si="164"/>
        <v>17.185714285714287</v>
      </c>
      <c r="L2033" s="142">
        <v>1.6</v>
      </c>
      <c r="M2033" s="140"/>
      <c r="N2033" s="141">
        <f t="shared" si="165"/>
        <v>1</v>
      </c>
      <c r="O2033" s="141"/>
      <c r="P2033" s="141"/>
      <c r="Q2033" s="81">
        <f t="shared" si="166"/>
        <v>18.399999999999999</v>
      </c>
    </row>
    <row r="2034" spans="5:17" s="16" customFormat="1" ht="13" hidden="1" x14ac:dyDescent="0.3">
      <c r="E2034" s="138">
        <v>37664</v>
      </c>
      <c r="F2034" s="16">
        <v>43</v>
      </c>
      <c r="G2034" s="16">
        <v>2003</v>
      </c>
      <c r="H2034" s="139">
        <f t="shared" si="162"/>
        <v>0</v>
      </c>
      <c r="I2034" s="140">
        <v>2.8571428571428572</v>
      </c>
      <c r="J2034" s="141">
        <f t="shared" si="163"/>
        <v>1</v>
      </c>
      <c r="K2034" s="81">
        <f t="shared" si="164"/>
        <v>17.142857142857142</v>
      </c>
      <c r="L2034" s="142">
        <v>-0.2</v>
      </c>
      <c r="M2034" s="140"/>
      <c r="N2034" s="141">
        <f t="shared" si="165"/>
        <v>1</v>
      </c>
      <c r="O2034" s="141"/>
      <c r="P2034" s="141"/>
      <c r="Q2034" s="81">
        <f t="shared" si="166"/>
        <v>20.2</v>
      </c>
    </row>
    <row r="2035" spans="5:17" s="16" customFormat="1" ht="13" hidden="1" x14ac:dyDescent="0.3">
      <c r="E2035" s="138">
        <v>37665</v>
      </c>
      <c r="F2035" s="16">
        <v>44</v>
      </c>
      <c r="G2035" s="16">
        <v>2003</v>
      </c>
      <c r="H2035" s="139">
        <f t="shared" si="162"/>
        <v>0</v>
      </c>
      <c r="I2035" s="140">
        <v>2.9</v>
      </c>
      <c r="J2035" s="141">
        <f t="shared" si="163"/>
        <v>1</v>
      </c>
      <c r="K2035" s="81">
        <f t="shared" si="164"/>
        <v>17.100000000000001</v>
      </c>
      <c r="L2035" s="142">
        <v>-1.2</v>
      </c>
      <c r="M2035" s="140"/>
      <c r="N2035" s="141">
        <f t="shared" si="165"/>
        <v>1</v>
      </c>
      <c r="O2035" s="141"/>
      <c r="P2035" s="141"/>
      <c r="Q2035" s="81">
        <f t="shared" si="166"/>
        <v>21.2</v>
      </c>
    </row>
    <row r="2036" spans="5:17" s="16" customFormat="1" ht="13" hidden="1" x14ac:dyDescent="0.3">
      <c r="E2036" s="138">
        <v>37666</v>
      </c>
      <c r="F2036" s="16">
        <v>45</v>
      </c>
      <c r="G2036" s="16">
        <v>2003</v>
      </c>
      <c r="H2036" s="139">
        <f t="shared" si="162"/>
        <v>0</v>
      </c>
      <c r="I2036" s="140">
        <v>3.0161290322580636</v>
      </c>
      <c r="J2036" s="141">
        <f t="shared" si="163"/>
        <v>1</v>
      </c>
      <c r="K2036" s="81">
        <f t="shared" si="164"/>
        <v>16.983870967741936</v>
      </c>
      <c r="L2036" s="142">
        <v>-1</v>
      </c>
      <c r="M2036" s="140"/>
      <c r="N2036" s="141">
        <f t="shared" si="165"/>
        <v>1</v>
      </c>
      <c r="O2036" s="141"/>
      <c r="P2036" s="141"/>
      <c r="Q2036" s="81">
        <f t="shared" si="166"/>
        <v>21</v>
      </c>
    </row>
    <row r="2037" spans="5:17" s="16" customFormat="1" ht="13" hidden="1" x14ac:dyDescent="0.3">
      <c r="E2037" s="138">
        <v>37667</v>
      </c>
      <c r="F2037" s="16">
        <v>46</v>
      </c>
      <c r="G2037" s="16">
        <v>2003</v>
      </c>
      <c r="H2037" s="139">
        <f t="shared" si="162"/>
        <v>0</v>
      </c>
      <c r="I2037" s="140">
        <v>3.1322580645161282</v>
      </c>
      <c r="J2037" s="141">
        <f t="shared" si="163"/>
        <v>1</v>
      </c>
      <c r="K2037" s="81">
        <f t="shared" si="164"/>
        <v>16.86774193548387</v>
      </c>
      <c r="L2037" s="142">
        <v>-2.2999999999999998</v>
      </c>
      <c r="M2037" s="140"/>
      <c r="N2037" s="141">
        <f t="shared" si="165"/>
        <v>1</v>
      </c>
      <c r="O2037" s="141"/>
      <c r="P2037" s="141"/>
      <c r="Q2037" s="81">
        <f t="shared" si="166"/>
        <v>22.3</v>
      </c>
    </row>
    <row r="2038" spans="5:17" s="16" customFormat="1" ht="13" hidden="1" x14ac:dyDescent="0.3">
      <c r="E2038" s="138">
        <v>37668</v>
      </c>
      <c r="F2038" s="16">
        <v>47</v>
      </c>
      <c r="G2038" s="16">
        <v>2003</v>
      </c>
      <c r="H2038" s="139">
        <f t="shared" si="162"/>
        <v>0</v>
      </c>
      <c r="I2038" s="140">
        <v>3.2483870967741928</v>
      </c>
      <c r="J2038" s="141">
        <f t="shared" si="163"/>
        <v>1</v>
      </c>
      <c r="K2038" s="81">
        <f t="shared" si="164"/>
        <v>16.751612903225809</v>
      </c>
      <c r="L2038" s="142">
        <v>-2.6</v>
      </c>
      <c r="M2038" s="140"/>
      <c r="N2038" s="141">
        <f t="shared" si="165"/>
        <v>1</v>
      </c>
      <c r="O2038" s="141"/>
      <c r="P2038" s="141"/>
      <c r="Q2038" s="81">
        <f t="shared" si="166"/>
        <v>22.6</v>
      </c>
    </row>
    <row r="2039" spans="5:17" s="16" customFormat="1" ht="13" hidden="1" x14ac:dyDescent="0.3">
      <c r="E2039" s="138">
        <v>37669</v>
      </c>
      <c r="F2039" s="16">
        <v>48</v>
      </c>
      <c r="G2039" s="16">
        <v>2003</v>
      </c>
      <c r="H2039" s="139">
        <f t="shared" si="162"/>
        <v>0</v>
      </c>
      <c r="I2039" s="140">
        <v>3.3645161290322574</v>
      </c>
      <c r="J2039" s="141">
        <f t="shared" si="163"/>
        <v>1</v>
      </c>
      <c r="K2039" s="81">
        <f t="shared" si="164"/>
        <v>16.635483870967743</v>
      </c>
      <c r="L2039" s="142">
        <v>-2.8</v>
      </c>
      <c r="M2039" s="140"/>
      <c r="N2039" s="141">
        <f t="shared" si="165"/>
        <v>1</v>
      </c>
      <c r="O2039" s="141"/>
      <c r="P2039" s="141"/>
      <c r="Q2039" s="81">
        <f t="shared" si="166"/>
        <v>22.8</v>
      </c>
    </row>
    <row r="2040" spans="5:17" s="16" customFormat="1" ht="13" hidden="1" x14ac:dyDescent="0.3">
      <c r="E2040" s="138">
        <v>37670</v>
      </c>
      <c r="F2040" s="16">
        <v>49</v>
      </c>
      <c r="G2040" s="16">
        <v>2003</v>
      </c>
      <c r="H2040" s="139">
        <f t="shared" si="162"/>
        <v>0</v>
      </c>
      <c r="I2040" s="140">
        <v>3.480645161290322</v>
      </c>
      <c r="J2040" s="141">
        <f t="shared" si="163"/>
        <v>1</v>
      </c>
      <c r="K2040" s="81">
        <f t="shared" si="164"/>
        <v>16.519354838709678</v>
      </c>
      <c r="L2040" s="142">
        <v>-3.4</v>
      </c>
      <c r="M2040" s="140"/>
      <c r="N2040" s="141">
        <f t="shared" si="165"/>
        <v>1</v>
      </c>
      <c r="O2040" s="141"/>
      <c r="P2040" s="141"/>
      <c r="Q2040" s="81">
        <f t="shared" si="166"/>
        <v>23.4</v>
      </c>
    </row>
    <row r="2041" spans="5:17" s="16" customFormat="1" ht="13" hidden="1" x14ac:dyDescent="0.3">
      <c r="E2041" s="138">
        <v>37671</v>
      </c>
      <c r="F2041" s="16">
        <v>50</v>
      </c>
      <c r="G2041" s="16">
        <v>2003</v>
      </c>
      <c r="H2041" s="139">
        <f t="shared" si="162"/>
        <v>0</v>
      </c>
      <c r="I2041" s="140">
        <v>3.5967741935483866</v>
      </c>
      <c r="J2041" s="141">
        <f t="shared" si="163"/>
        <v>1</v>
      </c>
      <c r="K2041" s="81">
        <f t="shared" si="164"/>
        <v>16.403225806451612</v>
      </c>
      <c r="L2041" s="142">
        <v>-4.3</v>
      </c>
      <c r="M2041" s="140"/>
      <c r="N2041" s="141">
        <f t="shared" si="165"/>
        <v>1</v>
      </c>
      <c r="O2041" s="141"/>
      <c r="P2041" s="141"/>
      <c r="Q2041" s="81">
        <f t="shared" si="166"/>
        <v>24.3</v>
      </c>
    </row>
    <row r="2042" spans="5:17" s="16" customFormat="1" ht="13" hidden="1" x14ac:dyDescent="0.3">
      <c r="E2042" s="138">
        <v>37672</v>
      </c>
      <c r="F2042" s="16">
        <v>51</v>
      </c>
      <c r="G2042" s="16">
        <v>2003</v>
      </c>
      <c r="H2042" s="139">
        <f t="shared" si="162"/>
        <v>0</v>
      </c>
      <c r="I2042" s="140">
        <v>3.7129032258064512</v>
      </c>
      <c r="J2042" s="141">
        <f t="shared" si="163"/>
        <v>1</v>
      </c>
      <c r="K2042" s="81">
        <f t="shared" si="164"/>
        <v>16.28709677419355</v>
      </c>
      <c r="L2042" s="142">
        <v>-3.1</v>
      </c>
      <c r="M2042" s="140"/>
      <c r="N2042" s="141">
        <f t="shared" si="165"/>
        <v>1</v>
      </c>
      <c r="O2042" s="141"/>
      <c r="P2042" s="141"/>
      <c r="Q2042" s="81">
        <f t="shared" si="166"/>
        <v>23.1</v>
      </c>
    </row>
    <row r="2043" spans="5:17" s="16" customFormat="1" ht="13" hidden="1" x14ac:dyDescent="0.3">
      <c r="E2043" s="138">
        <v>37673</v>
      </c>
      <c r="F2043" s="16">
        <v>52</v>
      </c>
      <c r="G2043" s="16">
        <v>2003</v>
      </c>
      <c r="H2043" s="139">
        <f t="shared" si="162"/>
        <v>0</v>
      </c>
      <c r="I2043" s="140">
        <v>3.8290322580645157</v>
      </c>
      <c r="J2043" s="141">
        <f t="shared" si="163"/>
        <v>1</v>
      </c>
      <c r="K2043" s="81">
        <f t="shared" si="164"/>
        <v>16.170967741935485</v>
      </c>
      <c r="L2043" s="142">
        <v>-1.1000000000000001</v>
      </c>
      <c r="M2043" s="140"/>
      <c r="N2043" s="141">
        <f t="shared" si="165"/>
        <v>1</v>
      </c>
      <c r="O2043" s="141"/>
      <c r="P2043" s="141"/>
      <c r="Q2043" s="81">
        <f t="shared" si="166"/>
        <v>21.1</v>
      </c>
    </row>
    <row r="2044" spans="5:17" s="16" customFormat="1" ht="13" hidden="1" x14ac:dyDescent="0.3">
      <c r="E2044" s="138">
        <v>37674</v>
      </c>
      <c r="F2044" s="16">
        <v>53</v>
      </c>
      <c r="G2044" s="16">
        <v>2003</v>
      </c>
      <c r="H2044" s="139">
        <f t="shared" si="162"/>
        <v>0</v>
      </c>
      <c r="I2044" s="140">
        <v>3.9451612903225803</v>
      </c>
      <c r="J2044" s="141">
        <f t="shared" si="163"/>
        <v>1</v>
      </c>
      <c r="K2044" s="81">
        <f t="shared" si="164"/>
        <v>16.054838709677419</v>
      </c>
      <c r="L2044" s="142">
        <v>0.3</v>
      </c>
      <c r="M2044" s="140"/>
      <c r="N2044" s="141">
        <f t="shared" si="165"/>
        <v>1</v>
      </c>
      <c r="O2044" s="141"/>
      <c r="P2044" s="141"/>
      <c r="Q2044" s="81">
        <f t="shared" si="166"/>
        <v>19.7</v>
      </c>
    </row>
    <row r="2045" spans="5:17" s="16" customFormat="1" ht="13" hidden="1" x14ac:dyDescent="0.3">
      <c r="E2045" s="138">
        <v>37675</v>
      </c>
      <c r="F2045" s="16">
        <v>54</v>
      </c>
      <c r="G2045" s="16">
        <v>2003</v>
      </c>
      <c r="H2045" s="139">
        <f t="shared" si="162"/>
        <v>0</v>
      </c>
      <c r="I2045" s="140">
        <v>4.0612903225806445</v>
      </c>
      <c r="J2045" s="141">
        <f t="shared" si="163"/>
        <v>1</v>
      </c>
      <c r="K2045" s="81">
        <f t="shared" si="164"/>
        <v>15.938709677419356</v>
      </c>
      <c r="L2045" s="142">
        <v>0.9</v>
      </c>
      <c r="M2045" s="140"/>
      <c r="N2045" s="141">
        <f t="shared" si="165"/>
        <v>1</v>
      </c>
      <c r="O2045" s="141"/>
      <c r="P2045" s="141"/>
      <c r="Q2045" s="81">
        <f t="shared" si="166"/>
        <v>19.100000000000001</v>
      </c>
    </row>
    <row r="2046" spans="5:17" s="16" customFormat="1" ht="13" hidden="1" x14ac:dyDescent="0.3">
      <c r="E2046" s="138">
        <v>37676</v>
      </c>
      <c r="F2046" s="16">
        <v>55</v>
      </c>
      <c r="G2046" s="16">
        <v>2003</v>
      </c>
      <c r="H2046" s="139">
        <f t="shared" si="162"/>
        <v>0</v>
      </c>
      <c r="I2046" s="140">
        <v>4.17741935483871</v>
      </c>
      <c r="J2046" s="141">
        <f t="shared" si="163"/>
        <v>1</v>
      </c>
      <c r="K2046" s="81">
        <f t="shared" si="164"/>
        <v>15.82258064516129</v>
      </c>
      <c r="L2046" s="142">
        <v>1.1000000000000001</v>
      </c>
      <c r="M2046" s="140"/>
      <c r="N2046" s="141">
        <f t="shared" si="165"/>
        <v>1</v>
      </c>
      <c r="O2046" s="141"/>
      <c r="P2046" s="141"/>
      <c r="Q2046" s="81">
        <f t="shared" si="166"/>
        <v>18.899999999999999</v>
      </c>
    </row>
    <row r="2047" spans="5:17" s="16" customFormat="1" ht="13" hidden="1" x14ac:dyDescent="0.3">
      <c r="E2047" s="138">
        <v>37677</v>
      </c>
      <c r="F2047" s="16">
        <v>56</v>
      </c>
      <c r="G2047" s="16">
        <v>2003</v>
      </c>
      <c r="H2047" s="139">
        <f t="shared" si="162"/>
        <v>0</v>
      </c>
      <c r="I2047" s="140">
        <v>4.2935483870967737</v>
      </c>
      <c r="J2047" s="141">
        <f t="shared" si="163"/>
        <v>1</v>
      </c>
      <c r="K2047" s="81">
        <f t="shared" si="164"/>
        <v>15.706451612903226</v>
      </c>
      <c r="L2047" s="142">
        <v>2.2000000000000002</v>
      </c>
      <c r="M2047" s="140"/>
      <c r="N2047" s="141">
        <f t="shared" si="165"/>
        <v>1</v>
      </c>
      <c r="O2047" s="141"/>
      <c r="P2047" s="141"/>
      <c r="Q2047" s="81">
        <f t="shared" si="166"/>
        <v>17.8</v>
      </c>
    </row>
    <row r="2048" spans="5:17" s="16" customFormat="1" ht="13" hidden="1" x14ac:dyDescent="0.3">
      <c r="E2048" s="138">
        <v>37678</v>
      </c>
      <c r="F2048" s="16">
        <v>57</v>
      </c>
      <c r="G2048" s="16">
        <v>2003</v>
      </c>
      <c r="H2048" s="139">
        <f t="shared" si="162"/>
        <v>0</v>
      </c>
      <c r="I2048" s="140">
        <v>4.4096774193548391</v>
      </c>
      <c r="J2048" s="141">
        <f t="shared" si="163"/>
        <v>1</v>
      </c>
      <c r="K2048" s="81">
        <f t="shared" si="164"/>
        <v>15.590322580645161</v>
      </c>
      <c r="L2048" s="142">
        <v>3.5</v>
      </c>
      <c r="M2048" s="140"/>
      <c r="N2048" s="141">
        <f t="shared" si="165"/>
        <v>1</v>
      </c>
      <c r="O2048" s="141"/>
      <c r="P2048" s="141"/>
      <c r="Q2048" s="81">
        <f t="shared" si="166"/>
        <v>16.5</v>
      </c>
    </row>
    <row r="2049" spans="5:17" s="16" customFormat="1" ht="13" hidden="1" x14ac:dyDescent="0.3">
      <c r="E2049" s="138">
        <v>37679</v>
      </c>
      <c r="F2049" s="16">
        <v>58</v>
      </c>
      <c r="G2049" s="16">
        <v>2003</v>
      </c>
      <c r="H2049" s="139">
        <f t="shared" si="162"/>
        <v>0</v>
      </c>
      <c r="I2049" s="140">
        <v>4.5258064516129028</v>
      </c>
      <c r="J2049" s="141">
        <f t="shared" si="163"/>
        <v>1</v>
      </c>
      <c r="K2049" s="81">
        <f t="shared" si="164"/>
        <v>15.474193548387097</v>
      </c>
      <c r="L2049" s="142">
        <v>4.4000000000000004</v>
      </c>
      <c r="M2049" s="140"/>
      <c r="N2049" s="141">
        <f t="shared" si="165"/>
        <v>1</v>
      </c>
      <c r="O2049" s="141"/>
      <c r="P2049" s="141"/>
      <c r="Q2049" s="81">
        <f t="shared" si="166"/>
        <v>15.6</v>
      </c>
    </row>
    <row r="2050" spans="5:17" s="16" customFormat="1" ht="13" hidden="1" x14ac:dyDescent="0.3">
      <c r="E2050" s="138">
        <v>37680</v>
      </c>
      <c r="F2050" s="16">
        <v>59</v>
      </c>
      <c r="G2050" s="16">
        <v>2003</v>
      </c>
      <c r="H2050" s="139">
        <f t="shared" si="162"/>
        <v>0</v>
      </c>
      <c r="I2050" s="140">
        <v>4.6419354838709666</v>
      </c>
      <c r="J2050" s="141">
        <f t="shared" si="163"/>
        <v>1</v>
      </c>
      <c r="K2050" s="81">
        <f t="shared" si="164"/>
        <v>15.358064516129033</v>
      </c>
      <c r="L2050" s="142">
        <v>6.2</v>
      </c>
      <c r="M2050" s="140"/>
      <c r="N2050" s="141">
        <f t="shared" si="165"/>
        <v>1</v>
      </c>
      <c r="O2050" s="141"/>
      <c r="P2050" s="141"/>
      <c r="Q2050" s="81">
        <f t="shared" si="166"/>
        <v>13.8</v>
      </c>
    </row>
    <row r="2051" spans="5:17" s="16" customFormat="1" ht="13" hidden="1" x14ac:dyDescent="0.3">
      <c r="E2051" s="138">
        <v>37681</v>
      </c>
      <c r="F2051" s="16">
        <v>60</v>
      </c>
      <c r="G2051" s="16">
        <v>2003</v>
      </c>
      <c r="H2051" s="139">
        <f t="shared" si="162"/>
        <v>0</v>
      </c>
      <c r="I2051" s="140">
        <v>4.758064516129032</v>
      </c>
      <c r="J2051" s="141">
        <f t="shared" si="163"/>
        <v>1</v>
      </c>
      <c r="K2051" s="81">
        <f t="shared" si="164"/>
        <v>15.241935483870968</v>
      </c>
      <c r="L2051" s="142">
        <v>9.9</v>
      </c>
      <c r="M2051" s="140"/>
      <c r="N2051" s="141">
        <f t="shared" si="165"/>
        <v>1</v>
      </c>
      <c r="O2051" s="141"/>
      <c r="P2051" s="141"/>
      <c r="Q2051" s="81">
        <f t="shared" si="166"/>
        <v>10.1</v>
      </c>
    </row>
    <row r="2052" spans="5:17" s="16" customFormat="1" ht="13" hidden="1" x14ac:dyDescent="0.3">
      <c r="E2052" s="138">
        <v>37682</v>
      </c>
      <c r="F2052" s="16">
        <v>61</v>
      </c>
      <c r="G2052" s="16">
        <v>2003</v>
      </c>
      <c r="H2052" s="139">
        <f t="shared" si="162"/>
        <v>0</v>
      </c>
      <c r="I2052" s="140">
        <v>4.8741935483870957</v>
      </c>
      <c r="J2052" s="141">
        <f t="shared" si="163"/>
        <v>1</v>
      </c>
      <c r="K2052" s="81">
        <f t="shared" si="164"/>
        <v>15.125806451612904</v>
      </c>
      <c r="L2052" s="142">
        <v>7.4</v>
      </c>
      <c r="M2052" s="140"/>
      <c r="N2052" s="141">
        <f t="shared" si="165"/>
        <v>1</v>
      </c>
      <c r="O2052" s="141"/>
      <c r="P2052" s="141"/>
      <c r="Q2052" s="81">
        <f t="shared" si="166"/>
        <v>12.6</v>
      </c>
    </row>
    <row r="2053" spans="5:17" s="16" customFormat="1" ht="13" hidden="1" x14ac:dyDescent="0.3">
      <c r="E2053" s="138">
        <v>37683</v>
      </c>
      <c r="F2053" s="16">
        <v>62</v>
      </c>
      <c r="G2053" s="16">
        <v>2003</v>
      </c>
      <c r="H2053" s="139">
        <f t="shared" si="162"/>
        <v>0</v>
      </c>
      <c r="I2053" s="140">
        <v>4.9903225806451612</v>
      </c>
      <c r="J2053" s="141">
        <f t="shared" si="163"/>
        <v>1</v>
      </c>
      <c r="K2053" s="81">
        <f t="shared" si="164"/>
        <v>15.009677419354839</v>
      </c>
      <c r="L2053" s="142">
        <v>5.2</v>
      </c>
      <c r="M2053" s="140"/>
      <c r="N2053" s="141">
        <f t="shared" si="165"/>
        <v>1</v>
      </c>
      <c r="O2053" s="141"/>
      <c r="P2053" s="141"/>
      <c r="Q2053" s="81">
        <f t="shared" si="166"/>
        <v>14.8</v>
      </c>
    </row>
    <row r="2054" spans="5:17" s="16" customFormat="1" ht="13" hidden="1" x14ac:dyDescent="0.3">
      <c r="E2054" s="138">
        <v>37684</v>
      </c>
      <c r="F2054" s="16">
        <v>63</v>
      </c>
      <c r="G2054" s="16">
        <v>2003</v>
      </c>
      <c r="H2054" s="139">
        <f t="shared" si="162"/>
        <v>0</v>
      </c>
      <c r="I2054" s="140">
        <v>5.1064516129032249</v>
      </c>
      <c r="J2054" s="141">
        <f t="shared" si="163"/>
        <v>1</v>
      </c>
      <c r="K2054" s="81">
        <f t="shared" si="164"/>
        <v>14.893548387096775</v>
      </c>
      <c r="L2054" s="142">
        <v>5.3</v>
      </c>
      <c r="M2054" s="140"/>
      <c r="N2054" s="141">
        <f t="shared" si="165"/>
        <v>1</v>
      </c>
      <c r="O2054" s="141"/>
      <c r="P2054" s="141"/>
      <c r="Q2054" s="81">
        <f t="shared" si="166"/>
        <v>14.7</v>
      </c>
    </row>
    <row r="2055" spans="5:17" s="16" customFormat="1" ht="13" hidden="1" x14ac:dyDescent="0.3">
      <c r="E2055" s="138">
        <v>37685</v>
      </c>
      <c r="F2055" s="16">
        <v>64</v>
      </c>
      <c r="G2055" s="16">
        <v>2003</v>
      </c>
      <c r="H2055" s="139">
        <f t="shared" si="162"/>
        <v>0</v>
      </c>
      <c r="I2055" s="140">
        <v>5.2225806451612904</v>
      </c>
      <c r="J2055" s="141">
        <f t="shared" si="163"/>
        <v>1</v>
      </c>
      <c r="K2055" s="81">
        <f t="shared" si="164"/>
        <v>14.77741935483871</v>
      </c>
      <c r="L2055" s="142">
        <v>6</v>
      </c>
      <c r="M2055" s="140"/>
      <c r="N2055" s="141">
        <f t="shared" si="165"/>
        <v>1</v>
      </c>
      <c r="O2055" s="141"/>
      <c r="P2055" s="141"/>
      <c r="Q2055" s="81">
        <f t="shared" si="166"/>
        <v>14</v>
      </c>
    </row>
    <row r="2056" spans="5:17" s="16" customFormat="1" ht="13" hidden="1" x14ac:dyDescent="0.3">
      <c r="E2056" s="138">
        <v>37686</v>
      </c>
      <c r="F2056" s="16">
        <v>65</v>
      </c>
      <c r="G2056" s="16">
        <v>2003</v>
      </c>
      <c r="H2056" s="139">
        <f t="shared" ref="H2056:H2119" si="167">IF(AND(E2055&gt;=$D$64,E2055&lt;=$D$65),1,0)</f>
        <v>0</v>
      </c>
      <c r="I2056" s="140">
        <v>5.3387096774193541</v>
      </c>
      <c r="J2056" s="141">
        <f t="shared" si="163"/>
        <v>1</v>
      </c>
      <c r="K2056" s="81">
        <f t="shared" si="164"/>
        <v>14.661290322580646</v>
      </c>
      <c r="L2056" s="142">
        <v>7.2</v>
      </c>
      <c r="M2056" s="140"/>
      <c r="N2056" s="141">
        <f t="shared" si="165"/>
        <v>1</v>
      </c>
      <c r="O2056" s="141"/>
      <c r="P2056" s="141"/>
      <c r="Q2056" s="81">
        <f t="shared" si="166"/>
        <v>12.8</v>
      </c>
    </row>
    <row r="2057" spans="5:17" s="16" customFormat="1" ht="13" hidden="1" x14ac:dyDescent="0.3">
      <c r="E2057" s="138">
        <v>37687</v>
      </c>
      <c r="F2057" s="16">
        <v>66</v>
      </c>
      <c r="G2057" s="16">
        <v>2003</v>
      </c>
      <c r="H2057" s="139">
        <f t="shared" si="167"/>
        <v>0</v>
      </c>
      <c r="I2057" s="140">
        <v>5.4548387096774196</v>
      </c>
      <c r="J2057" s="141">
        <f t="shared" si="163"/>
        <v>1</v>
      </c>
      <c r="K2057" s="81">
        <f t="shared" si="164"/>
        <v>14.54516129032258</v>
      </c>
      <c r="L2057" s="142">
        <v>4.2</v>
      </c>
      <c r="M2057" s="140"/>
      <c r="N2057" s="141">
        <f t="shared" si="165"/>
        <v>1</v>
      </c>
      <c r="O2057" s="141"/>
      <c r="P2057" s="141"/>
      <c r="Q2057" s="81">
        <f t="shared" si="166"/>
        <v>15.8</v>
      </c>
    </row>
    <row r="2058" spans="5:17" s="16" customFormat="1" ht="13" hidden="1" x14ac:dyDescent="0.3">
      <c r="E2058" s="138">
        <v>37688</v>
      </c>
      <c r="F2058" s="16">
        <v>67</v>
      </c>
      <c r="G2058" s="16">
        <v>2003</v>
      </c>
      <c r="H2058" s="139">
        <f t="shared" si="167"/>
        <v>0</v>
      </c>
      <c r="I2058" s="140">
        <v>5.5709677419354833</v>
      </c>
      <c r="J2058" s="141">
        <f t="shared" si="163"/>
        <v>1</v>
      </c>
      <c r="K2058" s="81">
        <f t="shared" si="164"/>
        <v>14.429032258064517</v>
      </c>
      <c r="L2058" s="142">
        <v>5.6</v>
      </c>
      <c r="M2058" s="140"/>
      <c r="N2058" s="141">
        <f t="shared" si="165"/>
        <v>1</v>
      </c>
      <c r="O2058" s="141"/>
      <c r="P2058" s="141"/>
      <c r="Q2058" s="81">
        <f t="shared" si="166"/>
        <v>14.4</v>
      </c>
    </row>
    <row r="2059" spans="5:17" s="16" customFormat="1" ht="13" hidden="1" x14ac:dyDescent="0.3">
      <c r="E2059" s="138">
        <v>37689</v>
      </c>
      <c r="F2059" s="16">
        <v>68</v>
      </c>
      <c r="G2059" s="16">
        <v>2003</v>
      </c>
      <c r="H2059" s="139">
        <f t="shared" si="167"/>
        <v>0</v>
      </c>
      <c r="I2059" s="140">
        <v>5.6870967741935488</v>
      </c>
      <c r="J2059" s="141">
        <f t="shared" si="163"/>
        <v>1</v>
      </c>
      <c r="K2059" s="81">
        <f t="shared" si="164"/>
        <v>14.312903225806451</v>
      </c>
      <c r="L2059" s="142">
        <v>6.8</v>
      </c>
      <c r="M2059" s="140"/>
      <c r="N2059" s="141">
        <f t="shared" si="165"/>
        <v>1</v>
      </c>
      <c r="O2059" s="141"/>
      <c r="P2059" s="141"/>
      <c r="Q2059" s="81">
        <f t="shared" si="166"/>
        <v>13.2</v>
      </c>
    </row>
    <row r="2060" spans="5:17" s="16" customFormat="1" ht="13" hidden="1" x14ac:dyDescent="0.3">
      <c r="E2060" s="138">
        <v>37690</v>
      </c>
      <c r="F2060" s="16">
        <v>69</v>
      </c>
      <c r="G2060" s="16">
        <v>2003</v>
      </c>
      <c r="H2060" s="139">
        <f t="shared" si="167"/>
        <v>0</v>
      </c>
      <c r="I2060" s="140">
        <v>5.8032258064516125</v>
      </c>
      <c r="J2060" s="141">
        <f t="shared" si="163"/>
        <v>1</v>
      </c>
      <c r="K2060" s="81">
        <f t="shared" si="164"/>
        <v>14.196774193548388</v>
      </c>
      <c r="L2060" s="142">
        <v>7.4</v>
      </c>
      <c r="M2060" s="140"/>
      <c r="N2060" s="141">
        <f t="shared" si="165"/>
        <v>1</v>
      </c>
      <c r="O2060" s="141"/>
      <c r="P2060" s="141"/>
      <c r="Q2060" s="81">
        <f t="shared" si="166"/>
        <v>12.6</v>
      </c>
    </row>
    <row r="2061" spans="5:17" s="16" customFormat="1" ht="13" hidden="1" x14ac:dyDescent="0.3">
      <c r="E2061" s="138">
        <v>37691</v>
      </c>
      <c r="F2061" s="16">
        <v>70</v>
      </c>
      <c r="G2061" s="16">
        <v>2003</v>
      </c>
      <c r="H2061" s="139">
        <f t="shared" si="167"/>
        <v>0</v>
      </c>
      <c r="I2061" s="140">
        <v>5.9193548387096762</v>
      </c>
      <c r="J2061" s="141">
        <f t="shared" si="163"/>
        <v>1</v>
      </c>
      <c r="K2061" s="81">
        <f t="shared" si="164"/>
        <v>14.080645161290324</v>
      </c>
      <c r="L2061" s="142">
        <v>11.9</v>
      </c>
      <c r="M2061" s="140"/>
      <c r="N2061" s="141">
        <f t="shared" si="165"/>
        <v>1</v>
      </c>
      <c r="O2061" s="141"/>
      <c r="P2061" s="141"/>
      <c r="Q2061" s="81">
        <f t="shared" si="166"/>
        <v>8.1</v>
      </c>
    </row>
    <row r="2062" spans="5:17" s="16" customFormat="1" ht="13" hidden="1" x14ac:dyDescent="0.3">
      <c r="E2062" s="138">
        <v>37692</v>
      </c>
      <c r="F2062" s="16">
        <v>71</v>
      </c>
      <c r="G2062" s="16">
        <v>2003</v>
      </c>
      <c r="H2062" s="139">
        <f t="shared" si="167"/>
        <v>0</v>
      </c>
      <c r="I2062" s="140">
        <v>6.0354838709677416</v>
      </c>
      <c r="J2062" s="141">
        <f t="shared" si="163"/>
        <v>1</v>
      </c>
      <c r="K2062" s="81">
        <f t="shared" si="164"/>
        <v>13.964516129032258</v>
      </c>
      <c r="L2062" s="142">
        <v>12.1</v>
      </c>
      <c r="M2062" s="140"/>
      <c r="N2062" s="141">
        <f t="shared" si="165"/>
        <v>1</v>
      </c>
      <c r="O2062" s="141"/>
      <c r="P2062" s="141"/>
      <c r="Q2062" s="81">
        <f t="shared" si="166"/>
        <v>7.9</v>
      </c>
    </row>
    <row r="2063" spans="5:17" s="16" customFormat="1" ht="13" hidden="1" x14ac:dyDescent="0.3">
      <c r="E2063" s="138">
        <v>37693</v>
      </c>
      <c r="F2063" s="16">
        <v>72</v>
      </c>
      <c r="G2063" s="16">
        <v>2003</v>
      </c>
      <c r="H2063" s="139">
        <f t="shared" si="167"/>
        <v>0</v>
      </c>
      <c r="I2063" s="140">
        <v>6.1516129032258053</v>
      </c>
      <c r="J2063" s="141">
        <f t="shared" si="163"/>
        <v>1</v>
      </c>
      <c r="K2063" s="81">
        <f t="shared" si="164"/>
        <v>13.848387096774195</v>
      </c>
      <c r="L2063" s="142">
        <v>7.8</v>
      </c>
      <c r="M2063" s="140"/>
      <c r="N2063" s="141">
        <f t="shared" si="165"/>
        <v>1</v>
      </c>
      <c r="O2063" s="141"/>
      <c r="P2063" s="141"/>
      <c r="Q2063" s="81">
        <f t="shared" si="166"/>
        <v>12.2</v>
      </c>
    </row>
    <row r="2064" spans="5:17" s="16" customFormat="1" ht="13" hidden="1" x14ac:dyDescent="0.3">
      <c r="E2064" s="138">
        <v>37694</v>
      </c>
      <c r="F2064" s="16">
        <v>73</v>
      </c>
      <c r="G2064" s="16">
        <v>2003</v>
      </c>
      <c r="H2064" s="139">
        <f t="shared" si="167"/>
        <v>0</v>
      </c>
      <c r="I2064" s="140">
        <v>6.2677419354838708</v>
      </c>
      <c r="J2064" s="141">
        <f t="shared" si="163"/>
        <v>1</v>
      </c>
      <c r="K2064" s="81">
        <f t="shared" si="164"/>
        <v>13.732258064516129</v>
      </c>
      <c r="L2064" s="142">
        <v>4.9000000000000004</v>
      </c>
      <c r="M2064" s="140"/>
      <c r="N2064" s="141">
        <f t="shared" si="165"/>
        <v>1</v>
      </c>
      <c r="O2064" s="141"/>
      <c r="P2064" s="141"/>
      <c r="Q2064" s="81">
        <f t="shared" si="166"/>
        <v>15.1</v>
      </c>
    </row>
    <row r="2065" spans="5:17" s="16" customFormat="1" ht="13" hidden="1" x14ac:dyDescent="0.3">
      <c r="E2065" s="138">
        <v>37695</v>
      </c>
      <c r="F2065" s="16">
        <v>74</v>
      </c>
      <c r="G2065" s="16">
        <v>2003</v>
      </c>
      <c r="H2065" s="139">
        <f t="shared" si="167"/>
        <v>0</v>
      </c>
      <c r="I2065" s="140">
        <v>6.3838709677419345</v>
      </c>
      <c r="J2065" s="141">
        <f t="shared" si="163"/>
        <v>1</v>
      </c>
      <c r="K2065" s="81">
        <f t="shared" si="164"/>
        <v>13.616129032258065</v>
      </c>
      <c r="L2065" s="142">
        <v>3.7</v>
      </c>
      <c r="M2065" s="140"/>
      <c r="N2065" s="141">
        <f t="shared" si="165"/>
        <v>1</v>
      </c>
      <c r="O2065" s="141"/>
      <c r="P2065" s="141"/>
      <c r="Q2065" s="81">
        <f t="shared" si="166"/>
        <v>16.3</v>
      </c>
    </row>
    <row r="2066" spans="5:17" s="16" customFormat="1" ht="13" hidden="1" x14ac:dyDescent="0.3">
      <c r="E2066" s="138">
        <v>37696</v>
      </c>
      <c r="F2066" s="16">
        <v>75</v>
      </c>
      <c r="G2066" s="16">
        <v>2003</v>
      </c>
      <c r="H2066" s="139">
        <f t="shared" si="167"/>
        <v>0</v>
      </c>
      <c r="I2066" s="140">
        <v>6.5</v>
      </c>
      <c r="J2066" s="141">
        <f t="shared" si="163"/>
        <v>1</v>
      </c>
      <c r="K2066" s="81">
        <f t="shared" si="164"/>
        <v>13.5</v>
      </c>
      <c r="L2066" s="142">
        <v>4.0999999999999996</v>
      </c>
      <c r="M2066" s="140"/>
      <c r="N2066" s="141">
        <f t="shared" si="165"/>
        <v>1</v>
      </c>
      <c r="O2066" s="141"/>
      <c r="P2066" s="141"/>
      <c r="Q2066" s="81">
        <f t="shared" si="166"/>
        <v>15.9</v>
      </c>
    </row>
    <row r="2067" spans="5:17" s="16" customFormat="1" ht="13" hidden="1" x14ac:dyDescent="0.3">
      <c r="E2067" s="138">
        <v>37697</v>
      </c>
      <c r="F2067" s="16">
        <v>76</v>
      </c>
      <c r="G2067" s="16">
        <v>2003</v>
      </c>
      <c r="H2067" s="139">
        <f t="shared" si="167"/>
        <v>0</v>
      </c>
      <c r="I2067" s="140">
        <v>6.5966666666666667</v>
      </c>
      <c r="J2067" s="141">
        <f t="shared" si="163"/>
        <v>1</v>
      </c>
      <c r="K2067" s="81">
        <f t="shared" si="164"/>
        <v>13.403333333333332</v>
      </c>
      <c r="L2067" s="142">
        <v>4.7</v>
      </c>
      <c r="M2067" s="140"/>
      <c r="N2067" s="141">
        <f t="shared" si="165"/>
        <v>1</v>
      </c>
      <c r="O2067" s="141"/>
      <c r="P2067" s="141"/>
      <c r="Q2067" s="81">
        <f t="shared" si="166"/>
        <v>15.3</v>
      </c>
    </row>
    <row r="2068" spans="5:17" s="16" customFormat="1" ht="13" hidden="1" x14ac:dyDescent="0.3">
      <c r="E2068" s="138">
        <v>37698</v>
      </c>
      <c r="F2068" s="16">
        <v>77</v>
      </c>
      <c r="G2068" s="16">
        <v>2003</v>
      </c>
      <c r="H2068" s="139">
        <f t="shared" si="167"/>
        <v>0</v>
      </c>
      <c r="I2068" s="140">
        <v>6.6933333333333334</v>
      </c>
      <c r="J2068" s="141">
        <f t="shared" si="163"/>
        <v>1</v>
      </c>
      <c r="K2068" s="81">
        <f t="shared" si="164"/>
        <v>13.306666666666667</v>
      </c>
      <c r="L2068" s="142">
        <v>5.4</v>
      </c>
      <c r="M2068" s="140"/>
      <c r="N2068" s="141">
        <f t="shared" si="165"/>
        <v>1</v>
      </c>
      <c r="O2068" s="141"/>
      <c r="P2068" s="141"/>
      <c r="Q2068" s="81">
        <f t="shared" si="166"/>
        <v>14.6</v>
      </c>
    </row>
    <row r="2069" spans="5:17" s="16" customFormat="1" ht="13" hidden="1" x14ac:dyDescent="0.3">
      <c r="E2069" s="138">
        <v>37699</v>
      </c>
      <c r="F2069" s="16">
        <v>78</v>
      </c>
      <c r="G2069" s="16">
        <v>2003</v>
      </c>
      <c r="H2069" s="139">
        <f t="shared" si="167"/>
        <v>0</v>
      </c>
      <c r="I2069" s="140">
        <v>6.79</v>
      </c>
      <c r="J2069" s="141">
        <f t="shared" si="163"/>
        <v>1</v>
      </c>
      <c r="K2069" s="81">
        <f t="shared" si="164"/>
        <v>13.21</v>
      </c>
      <c r="L2069" s="142">
        <v>5.8</v>
      </c>
      <c r="M2069" s="140"/>
      <c r="N2069" s="141">
        <f t="shared" si="165"/>
        <v>1</v>
      </c>
      <c r="O2069" s="141"/>
      <c r="P2069" s="141"/>
      <c r="Q2069" s="81">
        <f t="shared" si="166"/>
        <v>14.2</v>
      </c>
    </row>
    <row r="2070" spans="5:17" s="16" customFormat="1" ht="13" hidden="1" x14ac:dyDescent="0.3">
      <c r="E2070" s="138">
        <v>37700</v>
      </c>
      <c r="F2070" s="16">
        <v>79</v>
      </c>
      <c r="G2070" s="16">
        <v>2003</v>
      </c>
      <c r="H2070" s="139">
        <f t="shared" si="167"/>
        <v>0</v>
      </c>
      <c r="I2070" s="140">
        <v>6.8866666666666667</v>
      </c>
      <c r="J2070" s="141">
        <f t="shared" si="163"/>
        <v>1</v>
      </c>
      <c r="K2070" s="81">
        <f t="shared" si="164"/>
        <v>13.113333333333333</v>
      </c>
      <c r="L2070" s="142">
        <v>7.4</v>
      </c>
      <c r="M2070" s="140"/>
      <c r="N2070" s="141">
        <f t="shared" si="165"/>
        <v>1</v>
      </c>
      <c r="O2070" s="141"/>
      <c r="P2070" s="141"/>
      <c r="Q2070" s="81">
        <f t="shared" si="166"/>
        <v>12.6</v>
      </c>
    </row>
    <row r="2071" spans="5:17" s="16" customFormat="1" ht="13" hidden="1" x14ac:dyDescent="0.3">
      <c r="E2071" s="138">
        <v>37701</v>
      </c>
      <c r="F2071" s="16">
        <v>80</v>
      </c>
      <c r="G2071" s="16">
        <v>2003</v>
      </c>
      <c r="H2071" s="139">
        <f t="shared" si="167"/>
        <v>0</v>
      </c>
      <c r="I2071" s="140">
        <v>6.9833333333333334</v>
      </c>
      <c r="J2071" s="141">
        <f t="shared" si="163"/>
        <v>1</v>
      </c>
      <c r="K2071" s="81">
        <f t="shared" si="164"/>
        <v>13.016666666666666</v>
      </c>
      <c r="L2071" s="142">
        <v>6.1</v>
      </c>
      <c r="M2071" s="140"/>
      <c r="N2071" s="141">
        <f t="shared" si="165"/>
        <v>1</v>
      </c>
      <c r="O2071" s="141"/>
      <c r="P2071" s="141"/>
      <c r="Q2071" s="81">
        <f t="shared" si="166"/>
        <v>13.9</v>
      </c>
    </row>
    <row r="2072" spans="5:17" s="16" customFormat="1" ht="13" hidden="1" x14ac:dyDescent="0.3">
      <c r="E2072" s="138">
        <v>37702</v>
      </c>
      <c r="F2072" s="16">
        <v>81</v>
      </c>
      <c r="G2072" s="16">
        <v>2003</v>
      </c>
      <c r="H2072" s="139">
        <f t="shared" si="167"/>
        <v>0</v>
      </c>
      <c r="I2072" s="140">
        <v>7.08</v>
      </c>
      <c r="J2072" s="141">
        <f t="shared" si="163"/>
        <v>1</v>
      </c>
      <c r="K2072" s="81">
        <f t="shared" si="164"/>
        <v>12.92</v>
      </c>
      <c r="L2072" s="142">
        <v>6.2</v>
      </c>
      <c r="M2072" s="140"/>
      <c r="N2072" s="141">
        <f t="shared" si="165"/>
        <v>1</v>
      </c>
      <c r="O2072" s="141"/>
      <c r="P2072" s="141"/>
      <c r="Q2072" s="81">
        <f t="shared" si="166"/>
        <v>13.8</v>
      </c>
    </row>
    <row r="2073" spans="5:17" s="16" customFormat="1" ht="13" hidden="1" x14ac:dyDescent="0.3">
      <c r="E2073" s="138">
        <v>37703</v>
      </c>
      <c r="F2073" s="16">
        <v>82</v>
      </c>
      <c r="G2073" s="16">
        <v>2003</v>
      </c>
      <c r="H2073" s="139">
        <f t="shared" si="167"/>
        <v>0</v>
      </c>
      <c r="I2073" s="140">
        <v>7.1766666666666667</v>
      </c>
      <c r="J2073" s="141">
        <f t="shared" si="163"/>
        <v>1</v>
      </c>
      <c r="K2073" s="81">
        <f t="shared" si="164"/>
        <v>12.823333333333334</v>
      </c>
      <c r="L2073" s="142">
        <v>7.3</v>
      </c>
      <c r="M2073" s="140"/>
      <c r="N2073" s="141">
        <f t="shared" si="165"/>
        <v>1</v>
      </c>
      <c r="O2073" s="141"/>
      <c r="P2073" s="141"/>
      <c r="Q2073" s="81">
        <f t="shared" si="166"/>
        <v>12.7</v>
      </c>
    </row>
    <row r="2074" spans="5:17" s="16" customFormat="1" ht="13" hidden="1" x14ac:dyDescent="0.3">
      <c r="E2074" s="138">
        <v>37704</v>
      </c>
      <c r="F2074" s="16">
        <v>83</v>
      </c>
      <c r="G2074" s="16">
        <v>2003</v>
      </c>
      <c r="H2074" s="139">
        <f t="shared" si="167"/>
        <v>0</v>
      </c>
      <c r="I2074" s="140">
        <v>7.2733333333333325</v>
      </c>
      <c r="J2074" s="141">
        <f t="shared" si="163"/>
        <v>1</v>
      </c>
      <c r="K2074" s="81">
        <f t="shared" si="164"/>
        <v>12.726666666666667</v>
      </c>
      <c r="L2074" s="142">
        <v>8.6999999999999993</v>
      </c>
      <c r="M2074" s="140"/>
      <c r="N2074" s="141">
        <f t="shared" si="165"/>
        <v>1</v>
      </c>
      <c r="O2074" s="141"/>
      <c r="P2074" s="141"/>
      <c r="Q2074" s="81">
        <f t="shared" si="166"/>
        <v>11.3</v>
      </c>
    </row>
    <row r="2075" spans="5:17" s="16" customFormat="1" ht="13" hidden="1" x14ac:dyDescent="0.3">
      <c r="E2075" s="138">
        <v>37705</v>
      </c>
      <c r="F2075" s="16">
        <v>84</v>
      </c>
      <c r="G2075" s="16">
        <v>2003</v>
      </c>
      <c r="H2075" s="139">
        <f t="shared" si="167"/>
        <v>0</v>
      </c>
      <c r="I2075" s="140">
        <v>7.37</v>
      </c>
      <c r="J2075" s="141">
        <f t="shared" si="163"/>
        <v>1</v>
      </c>
      <c r="K2075" s="81">
        <f t="shared" si="164"/>
        <v>12.629999999999999</v>
      </c>
      <c r="L2075" s="142">
        <v>9.1</v>
      </c>
      <c r="M2075" s="140"/>
      <c r="N2075" s="141">
        <f t="shared" si="165"/>
        <v>1</v>
      </c>
      <c r="O2075" s="141"/>
      <c r="P2075" s="141"/>
      <c r="Q2075" s="81">
        <f t="shared" si="166"/>
        <v>10.9</v>
      </c>
    </row>
    <row r="2076" spans="5:17" s="16" customFormat="1" ht="13" hidden="1" x14ac:dyDescent="0.3">
      <c r="E2076" s="138">
        <v>37706</v>
      </c>
      <c r="F2076" s="16">
        <v>85</v>
      </c>
      <c r="G2076" s="16">
        <v>2003</v>
      </c>
      <c r="H2076" s="139">
        <f t="shared" si="167"/>
        <v>0</v>
      </c>
      <c r="I2076" s="140">
        <v>7.4666666666666677</v>
      </c>
      <c r="J2076" s="141">
        <f t="shared" si="163"/>
        <v>1</v>
      </c>
      <c r="K2076" s="81">
        <f t="shared" si="164"/>
        <v>12.533333333333331</v>
      </c>
      <c r="L2076" s="142">
        <v>9.6</v>
      </c>
      <c r="M2076" s="140"/>
      <c r="N2076" s="141">
        <f t="shared" si="165"/>
        <v>1</v>
      </c>
      <c r="O2076" s="141"/>
      <c r="P2076" s="141"/>
      <c r="Q2076" s="81">
        <f t="shared" si="166"/>
        <v>10.4</v>
      </c>
    </row>
    <row r="2077" spans="5:17" s="16" customFormat="1" ht="13" hidden="1" x14ac:dyDescent="0.3">
      <c r="E2077" s="138">
        <v>37707</v>
      </c>
      <c r="F2077" s="16">
        <v>86</v>
      </c>
      <c r="G2077" s="16">
        <v>2003</v>
      </c>
      <c r="H2077" s="139">
        <f t="shared" si="167"/>
        <v>0</v>
      </c>
      <c r="I2077" s="140">
        <v>7.5633333333333335</v>
      </c>
      <c r="J2077" s="141">
        <f t="shared" si="163"/>
        <v>1</v>
      </c>
      <c r="K2077" s="81">
        <f t="shared" si="164"/>
        <v>12.436666666666667</v>
      </c>
      <c r="L2077" s="142">
        <v>11.1</v>
      </c>
      <c r="M2077" s="140"/>
      <c r="N2077" s="141">
        <f t="shared" si="165"/>
        <v>1</v>
      </c>
      <c r="O2077" s="141"/>
      <c r="P2077" s="141"/>
      <c r="Q2077" s="81">
        <f t="shared" si="166"/>
        <v>8.9</v>
      </c>
    </row>
    <row r="2078" spans="5:17" s="16" customFormat="1" ht="13" hidden="1" x14ac:dyDescent="0.3">
      <c r="E2078" s="138">
        <v>37708</v>
      </c>
      <c r="F2078" s="16">
        <v>87</v>
      </c>
      <c r="G2078" s="16">
        <v>2003</v>
      </c>
      <c r="H2078" s="139">
        <f t="shared" si="167"/>
        <v>0</v>
      </c>
      <c r="I2078" s="140">
        <v>7.66</v>
      </c>
      <c r="J2078" s="141">
        <f t="shared" si="163"/>
        <v>1</v>
      </c>
      <c r="K2078" s="81">
        <f t="shared" si="164"/>
        <v>12.34</v>
      </c>
      <c r="L2078" s="142">
        <v>12.4</v>
      </c>
      <c r="M2078" s="140"/>
      <c r="N2078" s="141">
        <f t="shared" si="165"/>
        <v>1</v>
      </c>
      <c r="O2078" s="141"/>
      <c r="P2078" s="141"/>
      <c r="Q2078" s="81">
        <f t="shared" si="166"/>
        <v>7.6</v>
      </c>
    </row>
    <row r="2079" spans="5:17" s="16" customFormat="1" ht="13" hidden="1" x14ac:dyDescent="0.3">
      <c r="E2079" s="138">
        <v>37709</v>
      </c>
      <c r="F2079" s="16">
        <v>88</v>
      </c>
      <c r="G2079" s="16">
        <v>2003</v>
      </c>
      <c r="H2079" s="139">
        <f t="shared" si="167"/>
        <v>0</v>
      </c>
      <c r="I2079" s="140">
        <v>7.7566666666666668</v>
      </c>
      <c r="J2079" s="141">
        <f t="shared" si="163"/>
        <v>1</v>
      </c>
      <c r="K2079" s="81">
        <f t="shared" si="164"/>
        <v>12.243333333333332</v>
      </c>
      <c r="L2079" s="142">
        <v>12.9</v>
      </c>
      <c r="M2079" s="140"/>
      <c r="N2079" s="141">
        <f t="shared" si="165"/>
        <v>1</v>
      </c>
      <c r="O2079" s="141"/>
      <c r="P2079" s="141"/>
      <c r="Q2079" s="81">
        <f t="shared" si="166"/>
        <v>7.1</v>
      </c>
    </row>
    <row r="2080" spans="5:17" s="16" customFormat="1" ht="13" hidden="1" x14ac:dyDescent="0.3">
      <c r="E2080" s="138">
        <v>37710</v>
      </c>
      <c r="F2080" s="16">
        <v>89</v>
      </c>
      <c r="G2080" s="16">
        <v>2003</v>
      </c>
      <c r="H2080" s="139">
        <f t="shared" si="167"/>
        <v>0</v>
      </c>
      <c r="I2080" s="140">
        <v>7.8533333333333344</v>
      </c>
      <c r="J2080" s="141">
        <f t="shared" si="163"/>
        <v>1</v>
      </c>
      <c r="K2080" s="81">
        <f t="shared" si="164"/>
        <v>12.146666666666665</v>
      </c>
      <c r="L2080" s="142">
        <v>12.4</v>
      </c>
      <c r="M2080" s="140"/>
      <c r="N2080" s="141">
        <f t="shared" si="165"/>
        <v>1</v>
      </c>
      <c r="O2080" s="141"/>
      <c r="P2080" s="141"/>
      <c r="Q2080" s="81">
        <f t="shared" si="166"/>
        <v>7.6</v>
      </c>
    </row>
    <row r="2081" spans="5:17" s="16" customFormat="1" ht="13" hidden="1" x14ac:dyDescent="0.3">
      <c r="E2081" s="138">
        <v>37711</v>
      </c>
      <c r="F2081" s="16">
        <v>90</v>
      </c>
      <c r="G2081" s="16">
        <v>2003</v>
      </c>
      <c r="H2081" s="139">
        <f t="shared" si="167"/>
        <v>0</v>
      </c>
      <c r="I2081" s="140">
        <v>7.95</v>
      </c>
      <c r="J2081" s="141">
        <f t="shared" si="163"/>
        <v>1</v>
      </c>
      <c r="K2081" s="81">
        <f t="shared" si="164"/>
        <v>12.05</v>
      </c>
      <c r="L2081" s="142">
        <v>12</v>
      </c>
      <c r="M2081" s="140"/>
      <c r="N2081" s="141">
        <f t="shared" si="165"/>
        <v>1</v>
      </c>
      <c r="O2081" s="141"/>
      <c r="P2081" s="141"/>
      <c r="Q2081" s="81">
        <f t="shared" si="166"/>
        <v>8</v>
      </c>
    </row>
    <row r="2082" spans="5:17" s="16" customFormat="1" ht="13" hidden="1" x14ac:dyDescent="0.3">
      <c r="E2082" s="138">
        <v>37712</v>
      </c>
      <c r="F2082" s="16">
        <v>91</v>
      </c>
      <c r="G2082" s="16">
        <v>2003</v>
      </c>
      <c r="H2082" s="139">
        <f t="shared" si="167"/>
        <v>0</v>
      </c>
      <c r="I2082" s="140">
        <v>8.0466666666666669</v>
      </c>
      <c r="J2082" s="141">
        <f t="shared" si="163"/>
        <v>1</v>
      </c>
      <c r="K2082" s="81">
        <f t="shared" si="164"/>
        <v>11.953333333333333</v>
      </c>
      <c r="L2082" s="142">
        <v>12.4</v>
      </c>
      <c r="M2082" s="140"/>
      <c r="N2082" s="141">
        <f t="shared" si="165"/>
        <v>1</v>
      </c>
      <c r="O2082" s="141"/>
      <c r="P2082" s="141"/>
      <c r="Q2082" s="81">
        <f t="shared" si="166"/>
        <v>7.6</v>
      </c>
    </row>
    <row r="2083" spans="5:17" s="16" customFormat="1" ht="13" hidden="1" x14ac:dyDescent="0.3">
      <c r="E2083" s="138">
        <v>37713</v>
      </c>
      <c r="F2083" s="16">
        <v>92</v>
      </c>
      <c r="G2083" s="16">
        <v>2003</v>
      </c>
      <c r="H2083" s="139">
        <f t="shared" si="167"/>
        <v>0</v>
      </c>
      <c r="I2083" s="140">
        <v>8.1433333333333344</v>
      </c>
      <c r="J2083" s="141">
        <f t="shared" si="163"/>
        <v>1</v>
      </c>
      <c r="K2083" s="81">
        <f t="shared" si="164"/>
        <v>11.856666666666666</v>
      </c>
      <c r="L2083" s="142">
        <v>6.8</v>
      </c>
      <c r="M2083" s="140"/>
      <c r="N2083" s="141">
        <f t="shared" si="165"/>
        <v>1</v>
      </c>
      <c r="O2083" s="141"/>
      <c r="P2083" s="141"/>
      <c r="Q2083" s="81">
        <f t="shared" si="166"/>
        <v>13.2</v>
      </c>
    </row>
    <row r="2084" spans="5:17" s="16" customFormat="1" ht="13" hidden="1" x14ac:dyDescent="0.3">
      <c r="E2084" s="138">
        <v>37714</v>
      </c>
      <c r="F2084" s="16">
        <v>93</v>
      </c>
      <c r="G2084" s="16">
        <v>2003</v>
      </c>
      <c r="H2084" s="139">
        <f t="shared" si="167"/>
        <v>0</v>
      </c>
      <c r="I2084" s="140">
        <v>8.24</v>
      </c>
      <c r="J2084" s="141">
        <f t="shared" si="163"/>
        <v>1</v>
      </c>
      <c r="K2084" s="81">
        <f t="shared" si="164"/>
        <v>11.76</v>
      </c>
      <c r="L2084" s="142">
        <v>5.8</v>
      </c>
      <c r="M2084" s="140"/>
      <c r="N2084" s="141">
        <f t="shared" si="165"/>
        <v>1</v>
      </c>
      <c r="O2084" s="141"/>
      <c r="P2084" s="141"/>
      <c r="Q2084" s="81">
        <f t="shared" si="166"/>
        <v>14.2</v>
      </c>
    </row>
    <row r="2085" spans="5:17" s="16" customFormat="1" ht="13" hidden="1" x14ac:dyDescent="0.3">
      <c r="E2085" s="138">
        <v>37715</v>
      </c>
      <c r="F2085" s="16">
        <v>94</v>
      </c>
      <c r="G2085" s="16">
        <v>2003</v>
      </c>
      <c r="H2085" s="139">
        <f t="shared" si="167"/>
        <v>0</v>
      </c>
      <c r="I2085" s="140">
        <v>8.336666666666666</v>
      </c>
      <c r="J2085" s="141">
        <f t="shared" si="163"/>
        <v>1</v>
      </c>
      <c r="K2085" s="81">
        <f t="shared" si="164"/>
        <v>11.663333333333334</v>
      </c>
      <c r="L2085" s="142">
        <v>6.1</v>
      </c>
      <c r="M2085" s="140"/>
      <c r="N2085" s="141">
        <f t="shared" si="165"/>
        <v>1</v>
      </c>
      <c r="O2085" s="141"/>
      <c r="P2085" s="141"/>
      <c r="Q2085" s="81">
        <f t="shared" si="166"/>
        <v>13.9</v>
      </c>
    </row>
    <row r="2086" spans="5:17" s="16" customFormat="1" ht="13" hidden="1" x14ac:dyDescent="0.3">
      <c r="E2086" s="138">
        <v>37716</v>
      </c>
      <c r="F2086" s="16">
        <v>95</v>
      </c>
      <c r="G2086" s="16">
        <v>2003</v>
      </c>
      <c r="H2086" s="139">
        <f t="shared" si="167"/>
        <v>0</v>
      </c>
      <c r="I2086" s="140">
        <v>8.4333333333333336</v>
      </c>
      <c r="J2086" s="141">
        <f t="shared" ref="J2086:J2149" si="168">IF(I2086&lt;=$E$117,1,0)</f>
        <v>1</v>
      </c>
      <c r="K2086" s="81">
        <f t="shared" ref="K2086:K2149" si="169">J2086*($E$116-I2086)</f>
        <v>11.566666666666666</v>
      </c>
      <c r="L2086" s="142">
        <v>9</v>
      </c>
      <c r="M2086" s="140"/>
      <c r="N2086" s="141">
        <f t="shared" ref="N2086:N2149" si="170">IF(L2086&lt;=$E$117,1,0)</f>
        <v>1</v>
      </c>
      <c r="O2086" s="141"/>
      <c r="P2086" s="141"/>
      <c r="Q2086" s="81">
        <f t="shared" ref="Q2086:Q2149" si="171">N2086*($E$116-L2086)</f>
        <v>11</v>
      </c>
    </row>
    <row r="2087" spans="5:17" s="16" customFormat="1" ht="13" hidden="1" x14ac:dyDescent="0.3">
      <c r="E2087" s="138">
        <v>37717</v>
      </c>
      <c r="F2087" s="16">
        <v>96</v>
      </c>
      <c r="G2087" s="16">
        <v>2003</v>
      </c>
      <c r="H2087" s="139">
        <f t="shared" si="167"/>
        <v>0</v>
      </c>
      <c r="I2087" s="140">
        <v>8.5299999999999994</v>
      </c>
      <c r="J2087" s="141">
        <f t="shared" si="168"/>
        <v>1</v>
      </c>
      <c r="K2087" s="81">
        <f t="shared" si="169"/>
        <v>11.47</v>
      </c>
      <c r="L2087" s="142">
        <v>8.1999999999999993</v>
      </c>
      <c r="M2087" s="140"/>
      <c r="N2087" s="141">
        <f t="shared" si="170"/>
        <v>1</v>
      </c>
      <c r="O2087" s="141"/>
      <c r="P2087" s="141"/>
      <c r="Q2087" s="81">
        <f t="shared" si="171"/>
        <v>11.8</v>
      </c>
    </row>
    <row r="2088" spans="5:17" s="16" customFormat="1" ht="13" hidden="1" x14ac:dyDescent="0.3">
      <c r="E2088" s="138">
        <v>37718</v>
      </c>
      <c r="F2088" s="16">
        <v>97</v>
      </c>
      <c r="G2088" s="16">
        <v>2003</v>
      </c>
      <c r="H2088" s="139">
        <f t="shared" si="167"/>
        <v>0</v>
      </c>
      <c r="I2088" s="140">
        <v>8.6266666666666687</v>
      </c>
      <c r="J2088" s="141">
        <f t="shared" si="168"/>
        <v>1</v>
      </c>
      <c r="K2088" s="81">
        <f t="shared" si="169"/>
        <v>11.373333333333331</v>
      </c>
      <c r="L2088" s="142">
        <v>2.9</v>
      </c>
      <c r="M2088" s="140"/>
      <c r="N2088" s="141">
        <f t="shared" si="170"/>
        <v>1</v>
      </c>
      <c r="O2088" s="141"/>
      <c r="P2088" s="141"/>
      <c r="Q2088" s="81">
        <f t="shared" si="171"/>
        <v>17.100000000000001</v>
      </c>
    </row>
    <row r="2089" spans="5:17" s="16" customFormat="1" ht="13" hidden="1" x14ac:dyDescent="0.3">
      <c r="E2089" s="138">
        <v>37719</v>
      </c>
      <c r="F2089" s="16">
        <v>98</v>
      </c>
      <c r="G2089" s="16">
        <v>2003</v>
      </c>
      <c r="H2089" s="139">
        <f t="shared" si="167"/>
        <v>0</v>
      </c>
      <c r="I2089" s="140">
        <v>8.7233333333333327</v>
      </c>
      <c r="J2089" s="141">
        <f t="shared" si="168"/>
        <v>1</v>
      </c>
      <c r="K2089" s="81">
        <f t="shared" si="169"/>
        <v>11.276666666666667</v>
      </c>
      <c r="L2089" s="142">
        <v>3.1</v>
      </c>
      <c r="M2089" s="140"/>
      <c r="N2089" s="141">
        <f t="shared" si="170"/>
        <v>1</v>
      </c>
      <c r="O2089" s="141"/>
      <c r="P2089" s="141"/>
      <c r="Q2089" s="81">
        <f t="shared" si="171"/>
        <v>16.899999999999999</v>
      </c>
    </row>
    <row r="2090" spans="5:17" s="16" customFormat="1" ht="13" hidden="1" x14ac:dyDescent="0.3">
      <c r="E2090" s="138">
        <v>37720</v>
      </c>
      <c r="F2090" s="16">
        <v>99</v>
      </c>
      <c r="G2090" s="16">
        <v>2003</v>
      </c>
      <c r="H2090" s="139">
        <f t="shared" si="167"/>
        <v>0</v>
      </c>
      <c r="I2090" s="140">
        <v>8.82</v>
      </c>
      <c r="J2090" s="141">
        <f t="shared" si="168"/>
        <v>1</v>
      </c>
      <c r="K2090" s="81">
        <f t="shared" si="169"/>
        <v>11.18</v>
      </c>
      <c r="L2090" s="142">
        <v>5.7</v>
      </c>
      <c r="M2090" s="140"/>
      <c r="N2090" s="141">
        <f t="shared" si="170"/>
        <v>1</v>
      </c>
      <c r="O2090" s="141"/>
      <c r="P2090" s="141"/>
      <c r="Q2090" s="81">
        <f t="shared" si="171"/>
        <v>14.3</v>
      </c>
    </row>
    <row r="2091" spans="5:17" s="16" customFormat="1" ht="13" hidden="1" x14ac:dyDescent="0.3">
      <c r="E2091" s="138">
        <v>37721</v>
      </c>
      <c r="F2091" s="16">
        <v>100</v>
      </c>
      <c r="G2091" s="16">
        <v>2003</v>
      </c>
      <c r="H2091" s="139">
        <f t="shared" si="167"/>
        <v>0</v>
      </c>
      <c r="I2091" s="140">
        <v>8.9166666666666679</v>
      </c>
      <c r="J2091" s="141">
        <f t="shared" si="168"/>
        <v>1</v>
      </c>
      <c r="K2091" s="81">
        <f t="shared" si="169"/>
        <v>11.083333333333332</v>
      </c>
      <c r="L2091" s="142">
        <v>3.7</v>
      </c>
      <c r="M2091" s="140"/>
      <c r="N2091" s="141">
        <f t="shared" si="170"/>
        <v>1</v>
      </c>
      <c r="O2091" s="141"/>
      <c r="P2091" s="141"/>
      <c r="Q2091" s="81">
        <f t="shared" si="171"/>
        <v>16.3</v>
      </c>
    </row>
    <row r="2092" spans="5:17" s="16" customFormat="1" ht="13" hidden="1" x14ac:dyDescent="0.3">
      <c r="E2092" s="138">
        <v>37722</v>
      </c>
      <c r="F2092" s="16">
        <v>101</v>
      </c>
      <c r="G2092" s="16">
        <v>2003</v>
      </c>
      <c r="H2092" s="139">
        <f t="shared" si="167"/>
        <v>0</v>
      </c>
      <c r="I2092" s="140">
        <v>9.0133333333333354</v>
      </c>
      <c r="J2092" s="141">
        <f t="shared" si="168"/>
        <v>1</v>
      </c>
      <c r="K2092" s="81">
        <f t="shared" si="169"/>
        <v>10.986666666666665</v>
      </c>
      <c r="L2092" s="142">
        <v>5.2</v>
      </c>
      <c r="M2092" s="140"/>
      <c r="N2092" s="141">
        <f t="shared" si="170"/>
        <v>1</v>
      </c>
      <c r="O2092" s="141"/>
      <c r="P2092" s="141"/>
      <c r="Q2092" s="81">
        <f t="shared" si="171"/>
        <v>14.8</v>
      </c>
    </row>
    <row r="2093" spans="5:17" s="16" customFormat="1" ht="13" hidden="1" x14ac:dyDescent="0.3">
      <c r="E2093" s="138">
        <v>37723</v>
      </c>
      <c r="F2093" s="16">
        <v>102</v>
      </c>
      <c r="G2093" s="16">
        <v>2003</v>
      </c>
      <c r="H2093" s="139">
        <f t="shared" si="167"/>
        <v>0</v>
      </c>
      <c r="I2093" s="140">
        <v>9.11</v>
      </c>
      <c r="J2093" s="141">
        <f t="shared" si="168"/>
        <v>1</v>
      </c>
      <c r="K2093" s="81">
        <f t="shared" si="169"/>
        <v>10.89</v>
      </c>
      <c r="L2093" s="142">
        <v>8.6</v>
      </c>
      <c r="M2093" s="140"/>
      <c r="N2093" s="141">
        <f t="shared" si="170"/>
        <v>1</v>
      </c>
      <c r="O2093" s="141"/>
      <c r="P2093" s="141"/>
      <c r="Q2093" s="81">
        <f t="shared" si="171"/>
        <v>11.4</v>
      </c>
    </row>
    <row r="2094" spans="5:17" s="16" customFormat="1" ht="13" hidden="1" x14ac:dyDescent="0.3">
      <c r="E2094" s="138">
        <v>37724</v>
      </c>
      <c r="F2094" s="16">
        <v>103</v>
      </c>
      <c r="G2094" s="16">
        <v>2003</v>
      </c>
      <c r="H2094" s="139">
        <f t="shared" si="167"/>
        <v>0</v>
      </c>
      <c r="I2094" s="140">
        <v>9.206666666666667</v>
      </c>
      <c r="J2094" s="141">
        <f t="shared" si="168"/>
        <v>1</v>
      </c>
      <c r="K2094" s="81">
        <f t="shared" si="169"/>
        <v>10.793333333333333</v>
      </c>
      <c r="L2094" s="142">
        <v>9</v>
      </c>
      <c r="M2094" s="140"/>
      <c r="N2094" s="141">
        <f t="shared" si="170"/>
        <v>1</v>
      </c>
      <c r="O2094" s="141"/>
      <c r="P2094" s="141"/>
      <c r="Q2094" s="81">
        <f t="shared" si="171"/>
        <v>11</v>
      </c>
    </row>
    <row r="2095" spans="5:17" s="16" customFormat="1" ht="13" hidden="1" x14ac:dyDescent="0.3">
      <c r="E2095" s="138">
        <v>37725</v>
      </c>
      <c r="F2095" s="16">
        <v>104</v>
      </c>
      <c r="G2095" s="16">
        <v>2003</v>
      </c>
      <c r="H2095" s="139">
        <f t="shared" si="167"/>
        <v>0</v>
      </c>
      <c r="I2095" s="140">
        <v>9.3033333333333346</v>
      </c>
      <c r="J2095" s="141">
        <f t="shared" si="168"/>
        <v>1</v>
      </c>
      <c r="K2095" s="81">
        <f t="shared" si="169"/>
        <v>10.696666666666665</v>
      </c>
      <c r="L2095" s="142">
        <v>11.4</v>
      </c>
      <c r="M2095" s="140"/>
      <c r="N2095" s="141">
        <f t="shared" si="170"/>
        <v>1</v>
      </c>
      <c r="O2095" s="141"/>
      <c r="P2095" s="141"/>
      <c r="Q2095" s="81">
        <f t="shared" si="171"/>
        <v>8.6</v>
      </c>
    </row>
    <row r="2096" spans="5:17" s="16" customFormat="1" ht="13" hidden="1" x14ac:dyDescent="0.3">
      <c r="E2096" s="138">
        <v>37726</v>
      </c>
      <c r="F2096" s="16">
        <v>105</v>
      </c>
      <c r="G2096" s="16">
        <v>2003</v>
      </c>
      <c r="H2096" s="139">
        <f t="shared" si="167"/>
        <v>0</v>
      </c>
      <c r="I2096" s="140">
        <v>9.4</v>
      </c>
      <c r="J2096" s="141">
        <f t="shared" si="168"/>
        <v>1</v>
      </c>
      <c r="K2096" s="81">
        <f t="shared" si="169"/>
        <v>10.6</v>
      </c>
      <c r="L2096" s="142">
        <v>13.7</v>
      </c>
      <c r="M2096" s="140"/>
      <c r="N2096" s="141">
        <f t="shared" si="170"/>
        <v>1</v>
      </c>
      <c r="O2096" s="141"/>
      <c r="P2096" s="141"/>
      <c r="Q2096" s="81">
        <f t="shared" si="171"/>
        <v>6.3000000000000007</v>
      </c>
    </row>
    <row r="2097" spans="5:17" s="16" customFormat="1" ht="13" hidden="1" x14ac:dyDescent="0.3">
      <c r="E2097" s="138">
        <v>37727</v>
      </c>
      <c r="F2097" s="16">
        <v>106</v>
      </c>
      <c r="G2097" s="16">
        <v>2003</v>
      </c>
      <c r="H2097" s="139">
        <f t="shared" si="167"/>
        <v>0</v>
      </c>
      <c r="I2097" s="140">
        <v>9.561290322580648</v>
      </c>
      <c r="J2097" s="141">
        <f t="shared" si="168"/>
        <v>1</v>
      </c>
      <c r="K2097" s="81">
        <f t="shared" si="169"/>
        <v>10.438709677419352</v>
      </c>
      <c r="L2097" s="142">
        <v>13.7</v>
      </c>
      <c r="M2097" s="140"/>
      <c r="N2097" s="141">
        <f t="shared" si="170"/>
        <v>1</v>
      </c>
      <c r="O2097" s="141"/>
      <c r="P2097" s="141"/>
      <c r="Q2097" s="81">
        <f t="shared" si="171"/>
        <v>6.3000000000000007</v>
      </c>
    </row>
    <row r="2098" spans="5:17" s="16" customFormat="1" ht="13" hidden="1" x14ac:dyDescent="0.3">
      <c r="E2098" s="138">
        <v>37728</v>
      </c>
      <c r="F2098" s="16">
        <v>107</v>
      </c>
      <c r="G2098" s="16">
        <v>2003</v>
      </c>
      <c r="H2098" s="139">
        <f t="shared" si="167"/>
        <v>0</v>
      </c>
      <c r="I2098" s="140">
        <v>9.7225806451612922</v>
      </c>
      <c r="J2098" s="141">
        <f t="shared" si="168"/>
        <v>1</v>
      </c>
      <c r="K2098" s="81">
        <f t="shared" si="169"/>
        <v>10.277419354838708</v>
      </c>
      <c r="L2098" s="142">
        <v>14.5</v>
      </c>
      <c r="M2098" s="140"/>
      <c r="N2098" s="141">
        <f t="shared" si="170"/>
        <v>1</v>
      </c>
      <c r="O2098" s="141"/>
      <c r="P2098" s="141"/>
      <c r="Q2098" s="81">
        <f t="shared" si="171"/>
        <v>5.5</v>
      </c>
    </row>
    <row r="2099" spans="5:17" s="16" customFormat="1" ht="13" hidden="1" x14ac:dyDescent="0.3">
      <c r="E2099" s="138">
        <v>37729</v>
      </c>
      <c r="F2099" s="16">
        <v>108</v>
      </c>
      <c r="G2099" s="16">
        <v>2003</v>
      </c>
      <c r="H2099" s="139">
        <f t="shared" si="167"/>
        <v>0</v>
      </c>
      <c r="I2099" s="140">
        <v>9.8838709677419363</v>
      </c>
      <c r="J2099" s="141">
        <f t="shared" si="168"/>
        <v>1</v>
      </c>
      <c r="K2099" s="81">
        <f t="shared" si="169"/>
        <v>10.116129032258064</v>
      </c>
      <c r="L2099" s="142">
        <v>13.3</v>
      </c>
      <c r="M2099" s="140"/>
      <c r="N2099" s="141">
        <f t="shared" si="170"/>
        <v>1</v>
      </c>
      <c r="O2099" s="141"/>
      <c r="P2099" s="141"/>
      <c r="Q2099" s="81">
        <f t="shared" si="171"/>
        <v>6.6999999999999993</v>
      </c>
    </row>
    <row r="2100" spans="5:17" s="16" customFormat="1" ht="13" hidden="1" x14ac:dyDescent="0.3">
      <c r="E2100" s="138">
        <v>37730</v>
      </c>
      <c r="F2100" s="16">
        <v>109</v>
      </c>
      <c r="G2100" s="16">
        <v>2003</v>
      </c>
      <c r="H2100" s="139">
        <f t="shared" si="167"/>
        <v>0</v>
      </c>
      <c r="I2100" s="140">
        <v>10.045161290322584</v>
      </c>
      <c r="J2100" s="141">
        <f t="shared" si="168"/>
        <v>1</v>
      </c>
      <c r="K2100" s="81">
        <f t="shared" si="169"/>
        <v>9.954838709677416</v>
      </c>
      <c r="L2100" s="142">
        <v>10.1</v>
      </c>
      <c r="M2100" s="140"/>
      <c r="N2100" s="141">
        <f t="shared" si="170"/>
        <v>1</v>
      </c>
      <c r="O2100" s="141"/>
      <c r="P2100" s="141"/>
      <c r="Q2100" s="81">
        <f t="shared" si="171"/>
        <v>9.9</v>
      </c>
    </row>
    <row r="2101" spans="5:17" s="16" customFormat="1" ht="13" hidden="1" x14ac:dyDescent="0.3">
      <c r="E2101" s="138">
        <v>37731</v>
      </c>
      <c r="F2101" s="16">
        <v>110</v>
      </c>
      <c r="G2101" s="16">
        <v>2003</v>
      </c>
      <c r="H2101" s="139">
        <f t="shared" si="167"/>
        <v>0</v>
      </c>
      <c r="I2101" s="140">
        <v>10.206451612903228</v>
      </c>
      <c r="J2101" s="141">
        <f t="shared" si="168"/>
        <v>1</v>
      </c>
      <c r="K2101" s="81">
        <f t="shared" si="169"/>
        <v>9.7935483870967719</v>
      </c>
      <c r="L2101" s="142">
        <v>12</v>
      </c>
      <c r="M2101" s="140"/>
      <c r="N2101" s="141">
        <f t="shared" si="170"/>
        <v>1</v>
      </c>
      <c r="O2101" s="141"/>
      <c r="P2101" s="141"/>
      <c r="Q2101" s="81">
        <f t="shared" si="171"/>
        <v>8</v>
      </c>
    </row>
    <row r="2102" spans="5:17" s="16" customFormat="1" ht="13" hidden="1" x14ac:dyDescent="0.3">
      <c r="E2102" s="138">
        <v>37732</v>
      </c>
      <c r="F2102" s="16">
        <v>111</v>
      </c>
      <c r="G2102" s="16">
        <v>2003</v>
      </c>
      <c r="H2102" s="139">
        <f t="shared" si="167"/>
        <v>0</v>
      </c>
      <c r="I2102" s="140">
        <v>10.367741935483872</v>
      </c>
      <c r="J2102" s="141">
        <f t="shared" si="168"/>
        <v>1</v>
      </c>
      <c r="K2102" s="81">
        <f t="shared" si="169"/>
        <v>9.6322580645161278</v>
      </c>
      <c r="L2102" s="142">
        <v>12</v>
      </c>
      <c r="M2102" s="140"/>
      <c r="N2102" s="141">
        <f t="shared" si="170"/>
        <v>1</v>
      </c>
      <c r="O2102" s="141"/>
      <c r="P2102" s="141"/>
      <c r="Q2102" s="81">
        <f t="shared" si="171"/>
        <v>8</v>
      </c>
    </row>
    <row r="2103" spans="5:17" s="16" customFormat="1" ht="13" hidden="1" x14ac:dyDescent="0.3">
      <c r="E2103" s="138">
        <v>37733</v>
      </c>
      <c r="F2103" s="16">
        <v>112</v>
      </c>
      <c r="G2103" s="16">
        <v>2003</v>
      </c>
      <c r="H2103" s="139">
        <f t="shared" si="167"/>
        <v>0</v>
      </c>
      <c r="I2103" s="140">
        <v>10.529032258064516</v>
      </c>
      <c r="J2103" s="141">
        <f t="shared" si="168"/>
        <v>1</v>
      </c>
      <c r="K2103" s="81">
        <f t="shared" si="169"/>
        <v>9.4709677419354836</v>
      </c>
      <c r="L2103" s="142">
        <v>13.2</v>
      </c>
      <c r="M2103" s="140"/>
      <c r="N2103" s="141">
        <f t="shared" si="170"/>
        <v>1</v>
      </c>
      <c r="O2103" s="141"/>
      <c r="P2103" s="141"/>
      <c r="Q2103" s="81">
        <f t="shared" si="171"/>
        <v>6.8000000000000007</v>
      </c>
    </row>
    <row r="2104" spans="5:17" s="16" customFormat="1" ht="13" hidden="1" x14ac:dyDescent="0.3">
      <c r="E2104" s="138">
        <v>37734</v>
      </c>
      <c r="F2104" s="16">
        <v>113</v>
      </c>
      <c r="G2104" s="16">
        <v>2003</v>
      </c>
      <c r="H2104" s="139">
        <f t="shared" si="167"/>
        <v>0</v>
      </c>
      <c r="I2104" s="140">
        <v>10.690322580645164</v>
      </c>
      <c r="J2104" s="141">
        <f t="shared" si="168"/>
        <v>1</v>
      </c>
      <c r="K2104" s="81">
        <f t="shared" si="169"/>
        <v>9.3096774193548359</v>
      </c>
      <c r="L2104" s="142">
        <v>13</v>
      </c>
      <c r="M2104" s="140"/>
      <c r="N2104" s="141">
        <f t="shared" si="170"/>
        <v>1</v>
      </c>
      <c r="O2104" s="141"/>
      <c r="P2104" s="141"/>
      <c r="Q2104" s="81">
        <f t="shared" si="171"/>
        <v>7</v>
      </c>
    </row>
    <row r="2105" spans="5:17" s="16" customFormat="1" ht="13" hidden="1" x14ac:dyDescent="0.3">
      <c r="E2105" s="138">
        <v>37735</v>
      </c>
      <c r="F2105" s="16">
        <v>114</v>
      </c>
      <c r="G2105" s="16">
        <v>2003</v>
      </c>
      <c r="H2105" s="139">
        <f t="shared" si="167"/>
        <v>0</v>
      </c>
      <c r="I2105" s="140">
        <v>10.851612903225808</v>
      </c>
      <c r="J2105" s="141">
        <f t="shared" si="168"/>
        <v>1</v>
      </c>
      <c r="K2105" s="81">
        <f t="shared" si="169"/>
        <v>9.1483870967741918</v>
      </c>
      <c r="L2105" s="142">
        <v>14.2</v>
      </c>
      <c r="M2105" s="140"/>
      <c r="N2105" s="141">
        <f t="shared" si="170"/>
        <v>1</v>
      </c>
      <c r="O2105" s="141"/>
      <c r="P2105" s="141"/>
      <c r="Q2105" s="81">
        <f t="shared" si="171"/>
        <v>5.8000000000000007</v>
      </c>
    </row>
    <row r="2106" spans="5:17" s="16" customFormat="1" ht="13" hidden="1" x14ac:dyDescent="0.3">
      <c r="E2106" s="138">
        <v>37736</v>
      </c>
      <c r="F2106" s="16">
        <v>115</v>
      </c>
      <c r="G2106" s="16">
        <v>2003</v>
      </c>
      <c r="H2106" s="139">
        <f t="shared" si="167"/>
        <v>0</v>
      </c>
      <c r="I2106" s="140">
        <v>11.012903225806452</v>
      </c>
      <c r="J2106" s="141">
        <f t="shared" si="168"/>
        <v>1</v>
      </c>
      <c r="K2106" s="81">
        <f t="shared" si="169"/>
        <v>8.9870967741935477</v>
      </c>
      <c r="L2106" s="142">
        <v>15.9</v>
      </c>
      <c r="M2106" s="140"/>
      <c r="N2106" s="141">
        <f t="shared" si="170"/>
        <v>1</v>
      </c>
      <c r="O2106" s="141"/>
      <c r="P2106" s="141"/>
      <c r="Q2106" s="81">
        <f t="shared" si="171"/>
        <v>4.0999999999999996</v>
      </c>
    </row>
    <row r="2107" spans="5:17" s="16" customFormat="1" ht="13" hidden="1" x14ac:dyDescent="0.3">
      <c r="E2107" s="138">
        <v>37737</v>
      </c>
      <c r="F2107" s="16">
        <v>116</v>
      </c>
      <c r="G2107" s="16">
        <v>2003</v>
      </c>
      <c r="H2107" s="139">
        <f t="shared" si="167"/>
        <v>0</v>
      </c>
      <c r="I2107" s="140">
        <v>11.1741935483871</v>
      </c>
      <c r="J2107" s="141">
        <f t="shared" si="168"/>
        <v>1</v>
      </c>
      <c r="K2107" s="81">
        <f t="shared" si="169"/>
        <v>8.8258064516129</v>
      </c>
      <c r="L2107" s="142">
        <v>12.3</v>
      </c>
      <c r="M2107" s="140"/>
      <c r="N2107" s="141">
        <f t="shared" si="170"/>
        <v>1</v>
      </c>
      <c r="O2107" s="141"/>
      <c r="P2107" s="141"/>
      <c r="Q2107" s="81">
        <f t="shared" si="171"/>
        <v>7.6999999999999993</v>
      </c>
    </row>
    <row r="2108" spans="5:17" s="16" customFormat="1" ht="13" hidden="1" x14ac:dyDescent="0.3">
      <c r="E2108" s="138">
        <v>37738</v>
      </c>
      <c r="F2108" s="16">
        <v>117</v>
      </c>
      <c r="G2108" s="16">
        <v>2003</v>
      </c>
      <c r="H2108" s="139">
        <f t="shared" si="167"/>
        <v>0</v>
      </c>
      <c r="I2108" s="140">
        <v>11.335483870967744</v>
      </c>
      <c r="J2108" s="141">
        <f t="shared" si="168"/>
        <v>1</v>
      </c>
      <c r="K2108" s="81">
        <f t="shared" si="169"/>
        <v>8.6645161290322559</v>
      </c>
      <c r="L2108" s="142">
        <v>13.8</v>
      </c>
      <c r="M2108" s="140"/>
      <c r="N2108" s="141">
        <f t="shared" si="170"/>
        <v>1</v>
      </c>
      <c r="O2108" s="141"/>
      <c r="P2108" s="141"/>
      <c r="Q2108" s="81">
        <f t="shared" si="171"/>
        <v>6.1999999999999993</v>
      </c>
    </row>
    <row r="2109" spans="5:17" s="16" customFormat="1" ht="13" hidden="1" x14ac:dyDescent="0.3">
      <c r="E2109" s="138">
        <v>37739</v>
      </c>
      <c r="F2109" s="16">
        <v>118</v>
      </c>
      <c r="G2109" s="16">
        <v>2003</v>
      </c>
      <c r="H2109" s="139">
        <f t="shared" si="167"/>
        <v>0</v>
      </c>
      <c r="I2109" s="140">
        <v>11.496774193548388</v>
      </c>
      <c r="J2109" s="141">
        <f t="shared" si="168"/>
        <v>1</v>
      </c>
      <c r="K2109" s="81">
        <f t="shared" si="169"/>
        <v>8.5032258064516117</v>
      </c>
      <c r="L2109" s="142">
        <v>15.8</v>
      </c>
      <c r="M2109" s="140"/>
      <c r="N2109" s="141">
        <f t="shared" si="170"/>
        <v>1</v>
      </c>
      <c r="O2109" s="141"/>
      <c r="P2109" s="141"/>
      <c r="Q2109" s="81">
        <f t="shared" si="171"/>
        <v>4.1999999999999993</v>
      </c>
    </row>
    <row r="2110" spans="5:17" s="16" customFormat="1" ht="13" hidden="1" x14ac:dyDescent="0.3">
      <c r="E2110" s="138">
        <v>37740</v>
      </c>
      <c r="F2110" s="16">
        <v>119</v>
      </c>
      <c r="G2110" s="16">
        <v>2003</v>
      </c>
      <c r="H2110" s="139">
        <f t="shared" si="167"/>
        <v>0</v>
      </c>
      <c r="I2110" s="140">
        <v>11.658064516129032</v>
      </c>
      <c r="J2110" s="141">
        <f t="shared" si="168"/>
        <v>1</v>
      </c>
      <c r="K2110" s="81">
        <f t="shared" si="169"/>
        <v>8.3419354838709676</v>
      </c>
      <c r="L2110" s="142">
        <v>17.5</v>
      </c>
      <c r="M2110" s="140"/>
      <c r="N2110" s="141">
        <f t="shared" si="170"/>
        <v>0</v>
      </c>
      <c r="O2110" s="141"/>
      <c r="P2110" s="141"/>
      <c r="Q2110" s="81">
        <f t="shared" si="171"/>
        <v>0</v>
      </c>
    </row>
    <row r="2111" spans="5:17" s="16" customFormat="1" ht="13" hidden="1" x14ac:dyDescent="0.3">
      <c r="E2111" s="138">
        <v>37741</v>
      </c>
      <c r="F2111" s="16">
        <v>120</v>
      </c>
      <c r="G2111" s="16">
        <v>2003</v>
      </c>
      <c r="H2111" s="139">
        <f t="shared" si="167"/>
        <v>0</v>
      </c>
      <c r="I2111" s="140">
        <v>11.81935483870968</v>
      </c>
      <c r="J2111" s="141">
        <f t="shared" si="168"/>
        <v>1</v>
      </c>
      <c r="K2111" s="81">
        <f t="shared" si="169"/>
        <v>8.1806451612903199</v>
      </c>
      <c r="L2111" s="142">
        <v>12.9</v>
      </c>
      <c r="M2111" s="140"/>
      <c r="N2111" s="141">
        <f t="shared" si="170"/>
        <v>1</v>
      </c>
      <c r="O2111" s="141"/>
      <c r="P2111" s="141"/>
      <c r="Q2111" s="81">
        <f t="shared" si="171"/>
        <v>7.1</v>
      </c>
    </row>
    <row r="2112" spans="5:17" s="16" customFormat="1" ht="13" hidden="1" x14ac:dyDescent="0.3">
      <c r="E2112" s="138">
        <v>37742</v>
      </c>
      <c r="F2112" s="16">
        <v>121</v>
      </c>
      <c r="G2112" s="16">
        <v>2003</v>
      </c>
      <c r="H2112" s="139">
        <f t="shared" si="167"/>
        <v>0</v>
      </c>
      <c r="I2112" s="140">
        <v>11.980645161290324</v>
      </c>
      <c r="J2112" s="141">
        <f t="shared" si="168"/>
        <v>1</v>
      </c>
      <c r="K2112" s="81">
        <f t="shared" si="169"/>
        <v>8.0193548387096758</v>
      </c>
      <c r="L2112" s="142">
        <v>12</v>
      </c>
      <c r="M2112" s="140"/>
      <c r="N2112" s="141">
        <f t="shared" si="170"/>
        <v>1</v>
      </c>
      <c r="O2112" s="141"/>
      <c r="P2112" s="141"/>
      <c r="Q2112" s="81">
        <f t="shared" si="171"/>
        <v>8</v>
      </c>
    </row>
    <row r="2113" spans="5:17" s="16" customFormat="1" ht="13" hidden="1" x14ac:dyDescent="0.3">
      <c r="E2113" s="138">
        <v>37743</v>
      </c>
      <c r="F2113" s="16">
        <v>122</v>
      </c>
      <c r="G2113" s="16">
        <v>2003</v>
      </c>
      <c r="H2113" s="139">
        <f t="shared" si="167"/>
        <v>0</v>
      </c>
      <c r="I2113" s="140">
        <v>12.141935483870968</v>
      </c>
      <c r="J2113" s="141">
        <f t="shared" si="168"/>
        <v>1</v>
      </c>
      <c r="K2113" s="81">
        <f t="shared" si="169"/>
        <v>7.8580645161290317</v>
      </c>
      <c r="L2113" s="142">
        <v>13.6</v>
      </c>
      <c r="M2113" s="140"/>
      <c r="N2113" s="141">
        <f t="shared" si="170"/>
        <v>1</v>
      </c>
      <c r="O2113" s="141"/>
      <c r="P2113" s="141"/>
      <c r="Q2113" s="81">
        <f t="shared" si="171"/>
        <v>6.4</v>
      </c>
    </row>
    <row r="2114" spans="5:17" s="16" customFormat="1" ht="13" hidden="1" x14ac:dyDescent="0.3">
      <c r="E2114" s="138">
        <v>37744</v>
      </c>
      <c r="F2114" s="16">
        <v>123</v>
      </c>
      <c r="G2114" s="16">
        <v>2003</v>
      </c>
      <c r="H2114" s="139">
        <f t="shared" si="167"/>
        <v>0</v>
      </c>
      <c r="I2114" s="140">
        <v>12.303225806451616</v>
      </c>
      <c r="J2114" s="141">
        <f t="shared" si="168"/>
        <v>1</v>
      </c>
      <c r="K2114" s="81">
        <f t="shared" si="169"/>
        <v>7.696774193548384</v>
      </c>
      <c r="L2114" s="142">
        <v>13.3</v>
      </c>
      <c r="M2114" s="140"/>
      <c r="N2114" s="141">
        <f t="shared" si="170"/>
        <v>1</v>
      </c>
      <c r="O2114" s="141"/>
      <c r="P2114" s="141"/>
      <c r="Q2114" s="81">
        <f t="shared" si="171"/>
        <v>6.6999999999999993</v>
      </c>
    </row>
    <row r="2115" spans="5:17" s="16" customFormat="1" ht="13" hidden="1" x14ac:dyDescent="0.3">
      <c r="E2115" s="138">
        <v>37745</v>
      </c>
      <c r="F2115" s="16">
        <v>124</v>
      </c>
      <c r="G2115" s="16">
        <v>2003</v>
      </c>
      <c r="H2115" s="139">
        <f t="shared" si="167"/>
        <v>0</v>
      </c>
      <c r="I2115" s="140">
        <v>12.46451612903226</v>
      </c>
      <c r="J2115" s="141">
        <f t="shared" si="168"/>
        <v>1</v>
      </c>
      <c r="K2115" s="81">
        <f t="shared" si="169"/>
        <v>7.5354838709677399</v>
      </c>
      <c r="L2115" s="142">
        <v>14.8</v>
      </c>
      <c r="M2115" s="140"/>
      <c r="N2115" s="141">
        <f t="shared" si="170"/>
        <v>1</v>
      </c>
      <c r="O2115" s="141"/>
      <c r="P2115" s="141"/>
      <c r="Q2115" s="81">
        <f t="shared" si="171"/>
        <v>5.1999999999999993</v>
      </c>
    </row>
    <row r="2116" spans="5:17" s="16" customFormat="1" ht="13" hidden="1" x14ac:dyDescent="0.3">
      <c r="E2116" s="138">
        <v>37746</v>
      </c>
      <c r="F2116" s="16">
        <v>125</v>
      </c>
      <c r="G2116" s="16">
        <v>2003</v>
      </c>
      <c r="H2116" s="139">
        <f t="shared" si="167"/>
        <v>0</v>
      </c>
      <c r="I2116" s="140">
        <v>12.625806451612904</v>
      </c>
      <c r="J2116" s="141">
        <f t="shared" si="168"/>
        <v>1</v>
      </c>
      <c r="K2116" s="81">
        <f t="shared" si="169"/>
        <v>7.3741935483870957</v>
      </c>
      <c r="L2116" s="142">
        <v>18.2</v>
      </c>
      <c r="M2116" s="140"/>
      <c r="N2116" s="141">
        <f t="shared" si="170"/>
        <v>0</v>
      </c>
      <c r="O2116" s="141"/>
      <c r="P2116" s="141"/>
      <c r="Q2116" s="81">
        <f t="shared" si="171"/>
        <v>0</v>
      </c>
    </row>
    <row r="2117" spans="5:17" s="16" customFormat="1" ht="13" hidden="1" x14ac:dyDescent="0.3">
      <c r="E2117" s="138">
        <v>37747</v>
      </c>
      <c r="F2117" s="16">
        <v>126</v>
      </c>
      <c r="G2117" s="16">
        <v>2003</v>
      </c>
      <c r="H2117" s="139">
        <f t="shared" si="167"/>
        <v>0</v>
      </c>
      <c r="I2117" s="140">
        <v>12.787096774193548</v>
      </c>
      <c r="J2117" s="141">
        <f t="shared" si="168"/>
        <v>1</v>
      </c>
      <c r="K2117" s="81">
        <f t="shared" si="169"/>
        <v>7.2129032258064516</v>
      </c>
      <c r="L2117" s="142">
        <v>18</v>
      </c>
      <c r="M2117" s="140"/>
      <c r="N2117" s="141">
        <f t="shared" si="170"/>
        <v>0</v>
      </c>
      <c r="O2117" s="141"/>
      <c r="P2117" s="141"/>
      <c r="Q2117" s="81">
        <f t="shared" si="171"/>
        <v>0</v>
      </c>
    </row>
    <row r="2118" spans="5:17" s="16" customFormat="1" ht="13" hidden="1" x14ac:dyDescent="0.3">
      <c r="E2118" s="138">
        <v>37748</v>
      </c>
      <c r="F2118" s="16">
        <v>127</v>
      </c>
      <c r="G2118" s="16">
        <v>2003</v>
      </c>
      <c r="H2118" s="139">
        <f t="shared" si="167"/>
        <v>0</v>
      </c>
      <c r="I2118" s="140">
        <v>12.948387096774196</v>
      </c>
      <c r="J2118" s="141">
        <f t="shared" si="168"/>
        <v>1</v>
      </c>
      <c r="K2118" s="81">
        <f t="shared" si="169"/>
        <v>7.0516129032258039</v>
      </c>
      <c r="L2118" s="142">
        <v>18.899999999999999</v>
      </c>
      <c r="M2118" s="140"/>
      <c r="N2118" s="141">
        <f t="shared" si="170"/>
        <v>0</v>
      </c>
      <c r="O2118" s="141"/>
      <c r="P2118" s="141"/>
      <c r="Q2118" s="81">
        <f t="shared" si="171"/>
        <v>0</v>
      </c>
    </row>
    <row r="2119" spans="5:17" s="16" customFormat="1" ht="13" hidden="1" x14ac:dyDescent="0.3">
      <c r="E2119" s="138">
        <v>37749</v>
      </c>
      <c r="F2119" s="16">
        <v>128</v>
      </c>
      <c r="G2119" s="16">
        <v>2003</v>
      </c>
      <c r="H2119" s="139">
        <f t="shared" si="167"/>
        <v>0</v>
      </c>
      <c r="I2119" s="140">
        <v>13.10967741935484</v>
      </c>
      <c r="J2119" s="141">
        <f t="shared" si="168"/>
        <v>1</v>
      </c>
      <c r="K2119" s="81">
        <f t="shared" si="169"/>
        <v>6.8903225806451598</v>
      </c>
      <c r="L2119" s="142">
        <v>18.5</v>
      </c>
      <c r="M2119" s="140"/>
      <c r="N2119" s="141">
        <f t="shared" si="170"/>
        <v>0</v>
      </c>
      <c r="O2119" s="141"/>
      <c r="P2119" s="141"/>
      <c r="Q2119" s="81">
        <f t="shared" si="171"/>
        <v>0</v>
      </c>
    </row>
    <row r="2120" spans="5:17" s="16" customFormat="1" ht="13" hidden="1" x14ac:dyDescent="0.3">
      <c r="E2120" s="138">
        <v>37750</v>
      </c>
      <c r="F2120" s="16">
        <v>129</v>
      </c>
      <c r="G2120" s="16">
        <v>2003</v>
      </c>
      <c r="H2120" s="139">
        <f t="shared" ref="H2120:H2183" si="172">IF(AND(E2119&gt;=$D$64,E2119&lt;=$D$65),1,0)</f>
        <v>0</v>
      </c>
      <c r="I2120" s="140">
        <v>13.270967741935484</v>
      </c>
      <c r="J2120" s="141">
        <f t="shared" si="168"/>
        <v>1</v>
      </c>
      <c r="K2120" s="81">
        <f t="shared" si="169"/>
        <v>6.7290322580645157</v>
      </c>
      <c r="L2120" s="142">
        <v>16.7</v>
      </c>
      <c r="M2120" s="140"/>
      <c r="N2120" s="141">
        <f t="shared" si="170"/>
        <v>0</v>
      </c>
      <c r="O2120" s="141"/>
      <c r="P2120" s="141"/>
      <c r="Q2120" s="81">
        <f t="shared" si="171"/>
        <v>0</v>
      </c>
    </row>
    <row r="2121" spans="5:17" s="16" customFormat="1" ht="13" hidden="1" x14ac:dyDescent="0.3">
      <c r="E2121" s="138">
        <v>37751</v>
      </c>
      <c r="F2121" s="16">
        <v>130</v>
      </c>
      <c r="G2121" s="16">
        <v>2003</v>
      </c>
      <c r="H2121" s="139">
        <f t="shared" si="172"/>
        <v>0</v>
      </c>
      <c r="I2121" s="140">
        <v>13.432258064516132</v>
      </c>
      <c r="J2121" s="141">
        <f t="shared" si="168"/>
        <v>1</v>
      </c>
      <c r="K2121" s="81">
        <f t="shared" si="169"/>
        <v>6.567741935483868</v>
      </c>
      <c r="L2121" s="142">
        <v>16.5</v>
      </c>
      <c r="M2121" s="140"/>
      <c r="N2121" s="141">
        <f t="shared" si="170"/>
        <v>0</v>
      </c>
      <c r="O2121" s="141"/>
      <c r="P2121" s="141"/>
      <c r="Q2121" s="81">
        <f t="shared" si="171"/>
        <v>0</v>
      </c>
    </row>
    <row r="2122" spans="5:17" s="16" customFormat="1" ht="13" hidden="1" x14ac:dyDescent="0.3">
      <c r="E2122" s="138">
        <v>37752</v>
      </c>
      <c r="F2122" s="16">
        <v>131</v>
      </c>
      <c r="G2122" s="16">
        <v>2003</v>
      </c>
      <c r="H2122" s="139">
        <f t="shared" si="172"/>
        <v>0</v>
      </c>
      <c r="I2122" s="140">
        <v>13.593548387096776</v>
      </c>
      <c r="J2122" s="141">
        <f t="shared" si="168"/>
        <v>1</v>
      </c>
      <c r="K2122" s="81">
        <f t="shared" si="169"/>
        <v>6.4064516129032238</v>
      </c>
      <c r="L2122" s="142">
        <v>17.100000000000001</v>
      </c>
      <c r="M2122" s="140"/>
      <c r="N2122" s="141">
        <f t="shared" si="170"/>
        <v>0</v>
      </c>
      <c r="O2122" s="141"/>
      <c r="P2122" s="141"/>
      <c r="Q2122" s="81">
        <f t="shared" si="171"/>
        <v>0</v>
      </c>
    </row>
    <row r="2123" spans="5:17" s="16" customFormat="1" ht="13" hidden="1" x14ac:dyDescent="0.3">
      <c r="E2123" s="138">
        <v>37753</v>
      </c>
      <c r="F2123" s="16">
        <v>132</v>
      </c>
      <c r="G2123" s="16">
        <v>2003</v>
      </c>
      <c r="H2123" s="139">
        <f t="shared" si="172"/>
        <v>0</v>
      </c>
      <c r="I2123" s="140">
        <v>13.75483870967742</v>
      </c>
      <c r="J2123" s="141">
        <f t="shared" si="168"/>
        <v>1</v>
      </c>
      <c r="K2123" s="81">
        <f t="shared" si="169"/>
        <v>6.2451612903225797</v>
      </c>
      <c r="L2123" s="142">
        <v>17.3</v>
      </c>
      <c r="M2123" s="140"/>
      <c r="N2123" s="141">
        <f t="shared" si="170"/>
        <v>0</v>
      </c>
      <c r="O2123" s="141"/>
      <c r="P2123" s="141"/>
      <c r="Q2123" s="81">
        <f t="shared" si="171"/>
        <v>0</v>
      </c>
    </row>
    <row r="2124" spans="5:17" s="16" customFormat="1" ht="13" hidden="1" x14ac:dyDescent="0.3">
      <c r="E2124" s="138">
        <v>37754</v>
      </c>
      <c r="F2124" s="16">
        <v>133</v>
      </c>
      <c r="G2124" s="16">
        <v>2003</v>
      </c>
      <c r="H2124" s="139">
        <f t="shared" si="172"/>
        <v>0</v>
      </c>
      <c r="I2124" s="140">
        <v>13.916129032258064</v>
      </c>
      <c r="J2124" s="141">
        <f t="shared" si="168"/>
        <v>1</v>
      </c>
      <c r="K2124" s="81">
        <f t="shared" si="169"/>
        <v>6.0838709677419356</v>
      </c>
      <c r="L2124" s="142">
        <v>13.6</v>
      </c>
      <c r="M2124" s="140"/>
      <c r="N2124" s="141">
        <f t="shared" si="170"/>
        <v>1</v>
      </c>
      <c r="O2124" s="141"/>
      <c r="P2124" s="141"/>
      <c r="Q2124" s="81">
        <f t="shared" si="171"/>
        <v>6.4</v>
      </c>
    </row>
    <row r="2125" spans="5:17" s="16" customFormat="1" ht="13" hidden="1" x14ac:dyDescent="0.3">
      <c r="E2125" s="138">
        <v>37755</v>
      </c>
      <c r="F2125" s="16">
        <v>134</v>
      </c>
      <c r="G2125" s="16">
        <v>2003</v>
      </c>
      <c r="H2125" s="139">
        <f t="shared" si="172"/>
        <v>0</v>
      </c>
      <c r="I2125" s="140">
        <v>14.077419354838712</v>
      </c>
      <c r="J2125" s="141">
        <f t="shared" si="168"/>
        <v>1</v>
      </c>
      <c r="K2125" s="81">
        <f t="shared" si="169"/>
        <v>5.9225806451612879</v>
      </c>
      <c r="L2125" s="142">
        <v>9.8000000000000007</v>
      </c>
      <c r="M2125" s="140"/>
      <c r="N2125" s="141">
        <f t="shared" si="170"/>
        <v>1</v>
      </c>
      <c r="O2125" s="141"/>
      <c r="P2125" s="141"/>
      <c r="Q2125" s="81">
        <f t="shared" si="171"/>
        <v>10.199999999999999</v>
      </c>
    </row>
    <row r="2126" spans="5:17" s="16" customFormat="1" ht="13" hidden="1" x14ac:dyDescent="0.3">
      <c r="E2126" s="138">
        <v>37756</v>
      </c>
      <c r="F2126" s="16">
        <v>135</v>
      </c>
      <c r="G2126" s="16">
        <v>2003</v>
      </c>
      <c r="H2126" s="139">
        <f t="shared" si="172"/>
        <v>0</v>
      </c>
      <c r="I2126" s="140">
        <v>14.238709677419356</v>
      </c>
      <c r="J2126" s="141">
        <f t="shared" si="168"/>
        <v>1</v>
      </c>
      <c r="K2126" s="81">
        <f t="shared" si="169"/>
        <v>5.7612903225806438</v>
      </c>
      <c r="L2126" s="142">
        <v>10.1</v>
      </c>
      <c r="M2126" s="140"/>
      <c r="N2126" s="141">
        <f t="shared" si="170"/>
        <v>1</v>
      </c>
      <c r="O2126" s="141"/>
      <c r="P2126" s="141"/>
      <c r="Q2126" s="81">
        <f t="shared" si="171"/>
        <v>9.9</v>
      </c>
    </row>
    <row r="2127" spans="5:17" s="16" customFormat="1" ht="13" hidden="1" x14ac:dyDescent="0.3">
      <c r="E2127" s="138">
        <v>37757</v>
      </c>
      <c r="F2127" s="16">
        <v>136</v>
      </c>
      <c r="G2127" s="16">
        <v>2003</v>
      </c>
      <c r="H2127" s="139">
        <f t="shared" si="172"/>
        <v>0</v>
      </c>
      <c r="I2127" s="140">
        <v>14.4</v>
      </c>
      <c r="J2127" s="141">
        <f t="shared" si="168"/>
        <v>1</v>
      </c>
      <c r="K2127" s="81">
        <f t="shared" si="169"/>
        <v>5.6</v>
      </c>
      <c r="L2127" s="142">
        <v>14</v>
      </c>
      <c r="M2127" s="140"/>
      <c r="N2127" s="141">
        <f t="shared" si="170"/>
        <v>1</v>
      </c>
      <c r="O2127" s="141"/>
      <c r="P2127" s="141"/>
      <c r="Q2127" s="81">
        <f t="shared" si="171"/>
        <v>6</v>
      </c>
    </row>
    <row r="2128" spans="5:17" s="16" customFormat="1" ht="13" hidden="1" x14ac:dyDescent="0.3">
      <c r="E2128" s="138">
        <v>37758</v>
      </c>
      <c r="F2128" s="16">
        <v>137</v>
      </c>
      <c r="G2128" s="16">
        <v>2003</v>
      </c>
      <c r="H2128" s="139">
        <f t="shared" si="172"/>
        <v>0</v>
      </c>
      <c r="I2128" s="140">
        <v>14.506666666666668</v>
      </c>
      <c r="J2128" s="141">
        <f t="shared" si="168"/>
        <v>1</v>
      </c>
      <c r="K2128" s="81">
        <f t="shared" si="169"/>
        <v>5.4933333333333323</v>
      </c>
      <c r="L2128" s="142">
        <v>14.4</v>
      </c>
      <c r="M2128" s="140"/>
      <c r="N2128" s="141">
        <f t="shared" si="170"/>
        <v>1</v>
      </c>
      <c r="O2128" s="141"/>
      <c r="P2128" s="141"/>
      <c r="Q2128" s="81">
        <f t="shared" si="171"/>
        <v>5.6</v>
      </c>
    </row>
    <row r="2129" spans="5:17" s="16" customFormat="1" ht="13" hidden="1" x14ac:dyDescent="0.3">
      <c r="E2129" s="138">
        <v>37759</v>
      </c>
      <c r="F2129" s="16">
        <v>138</v>
      </c>
      <c r="G2129" s="16">
        <v>2003</v>
      </c>
      <c r="H2129" s="139">
        <f t="shared" si="172"/>
        <v>0</v>
      </c>
      <c r="I2129" s="140">
        <v>14.613333333333333</v>
      </c>
      <c r="J2129" s="141">
        <f t="shared" si="168"/>
        <v>1</v>
      </c>
      <c r="K2129" s="81">
        <f t="shared" si="169"/>
        <v>5.3866666666666667</v>
      </c>
      <c r="L2129" s="142">
        <v>17.3</v>
      </c>
      <c r="M2129" s="140"/>
      <c r="N2129" s="141">
        <f t="shared" si="170"/>
        <v>0</v>
      </c>
      <c r="O2129" s="141"/>
      <c r="P2129" s="141"/>
      <c r="Q2129" s="81">
        <f t="shared" si="171"/>
        <v>0</v>
      </c>
    </row>
    <row r="2130" spans="5:17" s="16" customFormat="1" ht="13" hidden="1" x14ac:dyDescent="0.3">
      <c r="E2130" s="138">
        <v>37760</v>
      </c>
      <c r="F2130" s="16">
        <v>139</v>
      </c>
      <c r="G2130" s="16">
        <v>2003</v>
      </c>
      <c r="H2130" s="139">
        <f t="shared" si="172"/>
        <v>0</v>
      </c>
      <c r="I2130" s="140">
        <v>14.72</v>
      </c>
      <c r="J2130" s="141">
        <f t="shared" si="168"/>
        <v>1</v>
      </c>
      <c r="K2130" s="81">
        <f t="shared" si="169"/>
        <v>5.2799999999999994</v>
      </c>
      <c r="L2130" s="142">
        <v>16.600000000000001</v>
      </c>
      <c r="M2130" s="140"/>
      <c r="N2130" s="141">
        <f t="shared" si="170"/>
        <v>0</v>
      </c>
      <c r="O2130" s="141"/>
      <c r="P2130" s="141"/>
      <c r="Q2130" s="81">
        <f t="shared" si="171"/>
        <v>0</v>
      </c>
    </row>
    <row r="2131" spans="5:17" s="16" customFormat="1" ht="13" hidden="1" x14ac:dyDescent="0.3">
      <c r="E2131" s="138">
        <v>37761</v>
      </c>
      <c r="F2131" s="16">
        <v>140</v>
      </c>
      <c r="G2131" s="16">
        <v>2003</v>
      </c>
      <c r="H2131" s="139">
        <f t="shared" si="172"/>
        <v>0</v>
      </c>
      <c r="I2131" s="140">
        <v>14.826666666666668</v>
      </c>
      <c r="J2131" s="141">
        <f t="shared" si="168"/>
        <v>1</v>
      </c>
      <c r="K2131" s="81">
        <f t="shared" si="169"/>
        <v>5.173333333333332</v>
      </c>
      <c r="L2131" s="142">
        <v>11.7</v>
      </c>
      <c r="M2131" s="140"/>
      <c r="N2131" s="141">
        <f t="shared" si="170"/>
        <v>1</v>
      </c>
      <c r="O2131" s="141"/>
      <c r="P2131" s="141"/>
      <c r="Q2131" s="81">
        <f t="shared" si="171"/>
        <v>8.3000000000000007</v>
      </c>
    </row>
    <row r="2132" spans="5:17" s="16" customFormat="1" ht="13" hidden="1" x14ac:dyDescent="0.3">
      <c r="E2132" s="138">
        <v>37762</v>
      </c>
      <c r="F2132" s="16">
        <v>141</v>
      </c>
      <c r="G2132" s="16">
        <v>2003</v>
      </c>
      <c r="H2132" s="139">
        <f t="shared" si="172"/>
        <v>0</v>
      </c>
      <c r="I2132" s="140">
        <v>14.933333333333334</v>
      </c>
      <c r="J2132" s="141">
        <f t="shared" si="168"/>
        <v>1</v>
      </c>
      <c r="K2132" s="81">
        <f t="shared" si="169"/>
        <v>5.0666666666666664</v>
      </c>
      <c r="L2132" s="142">
        <v>11.4</v>
      </c>
      <c r="M2132" s="140"/>
      <c r="N2132" s="141">
        <f t="shared" si="170"/>
        <v>1</v>
      </c>
      <c r="O2132" s="141"/>
      <c r="P2132" s="141"/>
      <c r="Q2132" s="81">
        <f t="shared" si="171"/>
        <v>8.6</v>
      </c>
    </row>
    <row r="2133" spans="5:17" s="16" customFormat="1" ht="13" hidden="1" x14ac:dyDescent="0.3">
      <c r="E2133" s="138">
        <v>37763</v>
      </c>
      <c r="F2133" s="16">
        <v>142</v>
      </c>
      <c r="G2133" s="16">
        <v>2003</v>
      </c>
      <c r="H2133" s="139">
        <f t="shared" si="172"/>
        <v>0</v>
      </c>
      <c r="I2133" s="140">
        <v>15.04</v>
      </c>
      <c r="J2133" s="141">
        <f t="shared" si="168"/>
        <v>1</v>
      </c>
      <c r="K2133" s="81">
        <f t="shared" si="169"/>
        <v>4.9600000000000009</v>
      </c>
      <c r="L2133" s="142">
        <v>12.2</v>
      </c>
      <c r="M2133" s="140"/>
      <c r="N2133" s="141">
        <f t="shared" si="170"/>
        <v>1</v>
      </c>
      <c r="O2133" s="141"/>
      <c r="P2133" s="141"/>
      <c r="Q2133" s="81">
        <f t="shared" si="171"/>
        <v>7.8000000000000007</v>
      </c>
    </row>
    <row r="2134" spans="5:17" s="16" customFormat="1" ht="13" hidden="1" x14ac:dyDescent="0.3">
      <c r="E2134" s="138">
        <v>37764</v>
      </c>
      <c r="F2134" s="16">
        <v>143</v>
      </c>
      <c r="G2134" s="16">
        <v>2003</v>
      </c>
      <c r="H2134" s="139">
        <f t="shared" si="172"/>
        <v>0</v>
      </c>
      <c r="I2134" s="140">
        <v>15.146666666666667</v>
      </c>
      <c r="J2134" s="141">
        <f t="shared" si="168"/>
        <v>1</v>
      </c>
      <c r="K2134" s="81">
        <f t="shared" si="169"/>
        <v>4.8533333333333335</v>
      </c>
      <c r="L2134" s="142">
        <v>16</v>
      </c>
      <c r="M2134" s="140"/>
      <c r="N2134" s="141">
        <f t="shared" si="170"/>
        <v>1</v>
      </c>
      <c r="O2134" s="141"/>
      <c r="P2134" s="141"/>
      <c r="Q2134" s="81">
        <f t="shared" si="171"/>
        <v>4</v>
      </c>
    </row>
    <row r="2135" spans="5:17" s="16" customFormat="1" ht="13" hidden="1" x14ac:dyDescent="0.3">
      <c r="E2135" s="138">
        <v>37765</v>
      </c>
      <c r="F2135" s="16">
        <v>144</v>
      </c>
      <c r="G2135" s="16">
        <v>2003</v>
      </c>
      <c r="H2135" s="139">
        <f t="shared" si="172"/>
        <v>0</v>
      </c>
      <c r="I2135" s="140">
        <v>15.253333333333334</v>
      </c>
      <c r="J2135" s="141">
        <f t="shared" si="168"/>
        <v>1</v>
      </c>
      <c r="K2135" s="81">
        <f t="shared" si="169"/>
        <v>4.7466666666666661</v>
      </c>
      <c r="L2135" s="142">
        <v>19.100000000000001</v>
      </c>
      <c r="M2135" s="140"/>
      <c r="N2135" s="141">
        <f t="shared" si="170"/>
        <v>0</v>
      </c>
      <c r="O2135" s="141"/>
      <c r="P2135" s="141"/>
      <c r="Q2135" s="81">
        <f t="shared" si="171"/>
        <v>0</v>
      </c>
    </row>
    <row r="2136" spans="5:17" s="16" customFormat="1" ht="13" hidden="1" x14ac:dyDescent="0.3">
      <c r="E2136" s="138">
        <v>37766</v>
      </c>
      <c r="F2136" s="16">
        <v>145</v>
      </c>
      <c r="G2136" s="16">
        <v>2003</v>
      </c>
      <c r="H2136" s="139">
        <f t="shared" si="172"/>
        <v>0</v>
      </c>
      <c r="I2136" s="140">
        <v>15.36</v>
      </c>
      <c r="J2136" s="141">
        <f t="shared" si="168"/>
        <v>1</v>
      </c>
      <c r="K2136" s="81">
        <f t="shared" si="169"/>
        <v>4.6400000000000006</v>
      </c>
      <c r="L2136" s="142">
        <v>12.9</v>
      </c>
      <c r="M2136" s="140"/>
      <c r="N2136" s="141">
        <f t="shared" si="170"/>
        <v>1</v>
      </c>
      <c r="O2136" s="141"/>
      <c r="P2136" s="141"/>
      <c r="Q2136" s="81">
        <f t="shared" si="171"/>
        <v>7.1</v>
      </c>
    </row>
    <row r="2137" spans="5:17" s="16" customFormat="1" ht="13" hidden="1" x14ac:dyDescent="0.3">
      <c r="E2137" s="138">
        <v>37767</v>
      </c>
      <c r="F2137" s="16">
        <v>146</v>
      </c>
      <c r="G2137" s="16">
        <v>2003</v>
      </c>
      <c r="H2137" s="139">
        <f t="shared" si="172"/>
        <v>0</v>
      </c>
      <c r="I2137" s="140">
        <v>15.466666666666667</v>
      </c>
      <c r="J2137" s="141">
        <f t="shared" si="168"/>
        <v>1</v>
      </c>
      <c r="K2137" s="81">
        <f t="shared" si="169"/>
        <v>4.5333333333333332</v>
      </c>
      <c r="L2137" s="142">
        <v>13.9</v>
      </c>
      <c r="M2137" s="140"/>
      <c r="N2137" s="141">
        <f t="shared" si="170"/>
        <v>1</v>
      </c>
      <c r="O2137" s="141"/>
      <c r="P2137" s="141"/>
      <c r="Q2137" s="81">
        <f t="shared" si="171"/>
        <v>6.1</v>
      </c>
    </row>
    <row r="2138" spans="5:17" s="16" customFormat="1" ht="13" hidden="1" x14ac:dyDescent="0.3">
      <c r="E2138" s="138">
        <v>37768</v>
      </c>
      <c r="F2138" s="16">
        <v>147</v>
      </c>
      <c r="G2138" s="16">
        <v>2003</v>
      </c>
      <c r="H2138" s="139">
        <f t="shared" si="172"/>
        <v>0</v>
      </c>
      <c r="I2138" s="140">
        <v>15.573333333333334</v>
      </c>
      <c r="J2138" s="141">
        <f t="shared" si="168"/>
        <v>1</v>
      </c>
      <c r="K2138" s="81">
        <f t="shared" si="169"/>
        <v>4.4266666666666659</v>
      </c>
      <c r="L2138" s="142">
        <v>16.600000000000001</v>
      </c>
      <c r="M2138" s="140"/>
      <c r="N2138" s="141">
        <f t="shared" si="170"/>
        <v>0</v>
      </c>
      <c r="O2138" s="141"/>
      <c r="P2138" s="141"/>
      <c r="Q2138" s="81">
        <f t="shared" si="171"/>
        <v>0</v>
      </c>
    </row>
    <row r="2139" spans="5:17" s="16" customFormat="1" ht="13" hidden="1" x14ac:dyDescent="0.3">
      <c r="E2139" s="138">
        <v>37769</v>
      </c>
      <c r="F2139" s="16">
        <v>148</v>
      </c>
      <c r="G2139" s="16">
        <v>2003</v>
      </c>
      <c r="H2139" s="139">
        <f t="shared" si="172"/>
        <v>0</v>
      </c>
      <c r="I2139" s="140">
        <v>15.68</v>
      </c>
      <c r="J2139" s="141">
        <f t="shared" si="168"/>
        <v>1</v>
      </c>
      <c r="K2139" s="81">
        <f t="shared" si="169"/>
        <v>4.32</v>
      </c>
      <c r="L2139" s="142">
        <v>18.100000000000001</v>
      </c>
      <c r="M2139" s="140"/>
      <c r="N2139" s="141">
        <f t="shared" si="170"/>
        <v>0</v>
      </c>
      <c r="O2139" s="141"/>
      <c r="P2139" s="141"/>
      <c r="Q2139" s="81">
        <f t="shared" si="171"/>
        <v>0</v>
      </c>
    </row>
    <row r="2140" spans="5:17" s="16" customFormat="1" ht="13" hidden="1" x14ac:dyDescent="0.3">
      <c r="E2140" s="138">
        <v>37770</v>
      </c>
      <c r="F2140" s="16">
        <v>149</v>
      </c>
      <c r="G2140" s="16">
        <v>2003</v>
      </c>
      <c r="H2140" s="139">
        <f t="shared" si="172"/>
        <v>0</v>
      </c>
      <c r="I2140" s="140">
        <v>15.786666666666667</v>
      </c>
      <c r="J2140" s="141">
        <f t="shared" si="168"/>
        <v>1</v>
      </c>
      <c r="K2140" s="81">
        <f t="shared" si="169"/>
        <v>4.2133333333333329</v>
      </c>
      <c r="L2140" s="142">
        <v>17.8</v>
      </c>
      <c r="M2140" s="140"/>
      <c r="N2140" s="141">
        <f t="shared" si="170"/>
        <v>0</v>
      </c>
      <c r="O2140" s="141"/>
      <c r="P2140" s="141"/>
      <c r="Q2140" s="81">
        <f t="shared" si="171"/>
        <v>0</v>
      </c>
    </row>
    <row r="2141" spans="5:17" s="16" customFormat="1" ht="13" hidden="1" x14ac:dyDescent="0.3">
      <c r="E2141" s="138">
        <v>37771</v>
      </c>
      <c r="F2141" s="16">
        <v>150</v>
      </c>
      <c r="G2141" s="16">
        <v>2003</v>
      </c>
      <c r="H2141" s="139">
        <f t="shared" si="172"/>
        <v>0</v>
      </c>
      <c r="I2141" s="140">
        <v>15.893333333333333</v>
      </c>
      <c r="J2141" s="141">
        <f t="shared" si="168"/>
        <v>1</v>
      </c>
      <c r="K2141" s="81">
        <f t="shared" si="169"/>
        <v>4.1066666666666674</v>
      </c>
      <c r="L2141" s="142">
        <v>19.100000000000001</v>
      </c>
      <c r="M2141" s="140"/>
      <c r="N2141" s="141">
        <f t="shared" si="170"/>
        <v>0</v>
      </c>
      <c r="O2141" s="141"/>
      <c r="P2141" s="141"/>
      <c r="Q2141" s="81">
        <f t="shared" si="171"/>
        <v>0</v>
      </c>
    </row>
    <row r="2142" spans="5:17" s="16" customFormat="1" ht="13" hidden="1" x14ac:dyDescent="0.3">
      <c r="E2142" s="138">
        <v>37772</v>
      </c>
      <c r="F2142" s="16">
        <v>151</v>
      </c>
      <c r="G2142" s="16">
        <v>2003</v>
      </c>
      <c r="H2142" s="139">
        <f t="shared" si="172"/>
        <v>0</v>
      </c>
      <c r="I2142" s="140">
        <v>16</v>
      </c>
      <c r="J2142" s="141">
        <f t="shared" si="168"/>
        <v>1</v>
      </c>
      <c r="K2142" s="81">
        <f t="shared" si="169"/>
        <v>4</v>
      </c>
      <c r="L2142" s="142">
        <v>21.4</v>
      </c>
      <c r="M2142" s="140"/>
      <c r="N2142" s="141">
        <f t="shared" si="170"/>
        <v>0</v>
      </c>
      <c r="O2142" s="141"/>
      <c r="P2142" s="141"/>
      <c r="Q2142" s="81">
        <f t="shared" si="171"/>
        <v>0</v>
      </c>
    </row>
    <row r="2143" spans="5:17" s="16" customFormat="1" ht="13" hidden="1" x14ac:dyDescent="0.3">
      <c r="E2143" s="138">
        <v>37773</v>
      </c>
      <c r="F2143" s="16">
        <v>152</v>
      </c>
      <c r="G2143" s="16">
        <v>2003</v>
      </c>
      <c r="H2143" s="139">
        <f t="shared" si="172"/>
        <v>0</v>
      </c>
      <c r="I2143" s="140">
        <v>16.106666666666669</v>
      </c>
      <c r="J2143" s="141">
        <f t="shared" si="168"/>
        <v>0</v>
      </c>
      <c r="K2143" s="81">
        <f t="shared" si="169"/>
        <v>0</v>
      </c>
      <c r="L2143" s="142">
        <v>20.7</v>
      </c>
      <c r="M2143" s="140"/>
      <c r="N2143" s="141">
        <f t="shared" si="170"/>
        <v>0</v>
      </c>
      <c r="O2143" s="141"/>
      <c r="P2143" s="141"/>
      <c r="Q2143" s="81">
        <f t="shared" si="171"/>
        <v>0</v>
      </c>
    </row>
    <row r="2144" spans="5:17" s="16" customFormat="1" ht="13" hidden="1" x14ac:dyDescent="0.3">
      <c r="E2144" s="138">
        <v>37774</v>
      </c>
      <c r="F2144" s="16">
        <v>153</v>
      </c>
      <c r="G2144" s="16">
        <v>2003</v>
      </c>
      <c r="H2144" s="139">
        <f t="shared" si="172"/>
        <v>0</v>
      </c>
      <c r="I2144" s="140">
        <v>16.213333333333331</v>
      </c>
      <c r="J2144" s="141">
        <f t="shared" si="168"/>
        <v>0</v>
      </c>
      <c r="K2144" s="81">
        <f t="shared" si="169"/>
        <v>0</v>
      </c>
      <c r="L2144" s="142">
        <v>21</v>
      </c>
      <c r="M2144" s="140"/>
      <c r="N2144" s="141">
        <f t="shared" si="170"/>
        <v>0</v>
      </c>
      <c r="O2144" s="141"/>
      <c r="P2144" s="141"/>
      <c r="Q2144" s="81">
        <f t="shared" si="171"/>
        <v>0</v>
      </c>
    </row>
    <row r="2145" spans="5:17" s="16" customFormat="1" ht="13" hidden="1" x14ac:dyDescent="0.3">
      <c r="E2145" s="138">
        <v>37775</v>
      </c>
      <c r="F2145" s="16">
        <v>154</v>
      </c>
      <c r="G2145" s="16">
        <v>2003</v>
      </c>
      <c r="H2145" s="139">
        <f t="shared" si="172"/>
        <v>0</v>
      </c>
      <c r="I2145" s="140">
        <v>16.32</v>
      </c>
      <c r="J2145" s="141">
        <f t="shared" si="168"/>
        <v>0</v>
      </c>
      <c r="K2145" s="81">
        <f t="shared" si="169"/>
        <v>0</v>
      </c>
      <c r="L2145" s="142">
        <v>21.4</v>
      </c>
      <c r="M2145" s="140"/>
      <c r="N2145" s="141">
        <f t="shared" si="170"/>
        <v>0</v>
      </c>
      <c r="O2145" s="141"/>
      <c r="P2145" s="141"/>
      <c r="Q2145" s="81">
        <f t="shared" si="171"/>
        <v>0</v>
      </c>
    </row>
    <row r="2146" spans="5:17" s="16" customFormat="1" ht="13" hidden="1" x14ac:dyDescent="0.3">
      <c r="E2146" s="138">
        <v>37776</v>
      </c>
      <c r="F2146" s="16">
        <v>155</v>
      </c>
      <c r="G2146" s="16">
        <v>2003</v>
      </c>
      <c r="H2146" s="139">
        <f t="shared" si="172"/>
        <v>0</v>
      </c>
      <c r="I2146" s="140">
        <v>16.426666666666669</v>
      </c>
      <c r="J2146" s="141">
        <f t="shared" si="168"/>
        <v>0</v>
      </c>
      <c r="K2146" s="81">
        <f t="shared" si="169"/>
        <v>0</v>
      </c>
      <c r="L2146" s="142">
        <v>23.3</v>
      </c>
      <c r="M2146" s="140"/>
      <c r="N2146" s="141">
        <f t="shared" si="170"/>
        <v>0</v>
      </c>
      <c r="O2146" s="141"/>
      <c r="P2146" s="141"/>
      <c r="Q2146" s="81">
        <f t="shared" si="171"/>
        <v>0</v>
      </c>
    </row>
    <row r="2147" spans="5:17" s="16" customFormat="1" ht="13" hidden="1" x14ac:dyDescent="0.3">
      <c r="E2147" s="138">
        <v>37777</v>
      </c>
      <c r="F2147" s="16">
        <v>156</v>
      </c>
      <c r="G2147" s="16">
        <v>2003</v>
      </c>
      <c r="H2147" s="139">
        <f t="shared" si="172"/>
        <v>0</v>
      </c>
      <c r="I2147" s="140">
        <v>16.533333333333331</v>
      </c>
      <c r="J2147" s="141">
        <f t="shared" si="168"/>
        <v>0</v>
      </c>
      <c r="K2147" s="81">
        <f t="shared" si="169"/>
        <v>0</v>
      </c>
      <c r="L2147" s="142">
        <v>22.8</v>
      </c>
      <c r="M2147" s="140"/>
      <c r="N2147" s="141">
        <f t="shared" si="170"/>
        <v>0</v>
      </c>
      <c r="O2147" s="141"/>
      <c r="P2147" s="141"/>
      <c r="Q2147" s="81">
        <f t="shared" si="171"/>
        <v>0</v>
      </c>
    </row>
    <row r="2148" spans="5:17" s="16" customFormat="1" ht="13" hidden="1" x14ac:dyDescent="0.3">
      <c r="E2148" s="138">
        <v>37778</v>
      </c>
      <c r="F2148" s="16">
        <v>157</v>
      </c>
      <c r="G2148" s="16">
        <v>2003</v>
      </c>
      <c r="H2148" s="139">
        <f t="shared" si="172"/>
        <v>0</v>
      </c>
      <c r="I2148" s="140">
        <v>16.64</v>
      </c>
      <c r="J2148" s="141">
        <f t="shared" si="168"/>
        <v>0</v>
      </c>
      <c r="K2148" s="81">
        <f t="shared" si="169"/>
        <v>0</v>
      </c>
      <c r="L2148" s="142">
        <v>21</v>
      </c>
      <c r="M2148" s="140"/>
      <c r="N2148" s="141">
        <f t="shared" si="170"/>
        <v>0</v>
      </c>
      <c r="O2148" s="141"/>
      <c r="P2148" s="141"/>
      <c r="Q2148" s="81">
        <f t="shared" si="171"/>
        <v>0</v>
      </c>
    </row>
    <row r="2149" spans="5:17" s="16" customFormat="1" ht="13" hidden="1" x14ac:dyDescent="0.3">
      <c r="E2149" s="138">
        <v>37779</v>
      </c>
      <c r="F2149" s="16">
        <v>158</v>
      </c>
      <c r="G2149" s="16">
        <v>2003</v>
      </c>
      <c r="H2149" s="139">
        <f t="shared" si="172"/>
        <v>0</v>
      </c>
      <c r="I2149" s="140">
        <v>16.74666666666667</v>
      </c>
      <c r="J2149" s="141">
        <f t="shared" si="168"/>
        <v>0</v>
      </c>
      <c r="K2149" s="81">
        <f t="shared" si="169"/>
        <v>0</v>
      </c>
      <c r="L2149" s="142">
        <v>21.8</v>
      </c>
      <c r="M2149" s="140"/>
      <c r="N2149" s="141">
        <f t="shared" si="170"/>
        <v>0</v>
      </c>
      <c r="O2149" s="141"/>
      <c r="P2149" s="141"/>
      <c r="Q2149" s="81">
        <f t="shared" si="171"/>
        <v>0</v>
      </c>
    </row>
    <row r="2150" spans="5:17" s="16" customFormat="1" ht="13" hidden="1" x14ac:dyDescent="0.3">
      <c r="E2150" s="138">
        <v>37780</v>
      </c>
      <c r="F2150" s="16">
        <v>159</v>
      </c>
      <c r="G2150" s="16">
        <v>2003</v>
      </c>
      <c r="H2150" s="139">
        <f t="shared" si="172"/>
        <v>0</v>
      </c>
      <c r="I2150" s="140">
        <v>16.853333333333332</v>
      </c>
      <c r="J2150" s="141">
        <f t="shared" ref="J2150:J2213" si="173">IF(I2150&lt;=$E$117,1,0)</f>
        <v>0</v>
      </c>
      <c r="K2150" s="81">
        <f t="shared" ref="K2150:K2213" si="174">J2150*($E$116-I2150)</f>
        <v>0</v>
      </c>
      <c r="L2150" s="142">
        <v>22.9</v>
      </c>
      <c r="M2150" s="140"/>
      <c r="N2150" s="141">
        <f t="shared" ref="N2150:N2213" si="175">IF(L2150&lt;=$E$117,1,0)</f>
        <v>0</v>
      </c>
      <c r="O2150" s="141"/>
      <c r="P2150" s="141"/>
      <c r="Q2150" s="81">
        <f t="shared" ref="Q2150:Q2213" si="176">N2150*($E$116-L2150)</f>
        <v>0</v>
      </c>
    </row>
    <row r="2151" spans="5:17" s="16" customFormat="1" ht="13" hidden="1" x14ac:dyDescent="0.3">
      <c r="E2151" s="138">
        <v>37781</v>
      </c>
      <c r="F2151" s="16">
        <v>160</v>
      </c>
      <c r="G2151" s="16">
        <v>2003</v>
      </c>
      <c r="H2151" s="139">
        <f t="shared" si="172"/>
        <v>0</v>
      </c>
      <c r="I2151" s="140">
        <v>16.96</v>
      </c>
      <c r="J2151" s="141">
        <f t="shared" si="173"/>
        <v>0</v>
      </c>
      <c r="K2151" s="81">
        <f t="shared" si="174"/>
        <v>0</v>
      </c>
      <c r="L2151" s="142">
        <v>22.6</v>
      </c>
      <c r="M2151" s="140"/>
      <c r="N2151" s="141">
        <f t="shared" si="175"/>
        <v>0</v>
      </c>
      <c r="O2151" s="141"/>
      <c r="P2151" s="141"/>
      <c r="Q2151" s="81">
        <f t="shared" si="176"/>
        <v>0</v>
      </c>
    </row>
    <row r="2152" spans="5:17" s="16" customFormat="1" ht="13" hidden="1" x14ac:dyDescent="0.3">
      <c r="E2152" s="138">
        <v>37782</v>
      </c>
      <c r="F2152" s="16">
        <v>161</v>
      </c>
      <c r="G2152" s="16">
        <v>2003</v>
      </c>
      <c r="H2152" s="139">
        <f t="shared" si="172"/>
        <v>0</v>
      </c>
      <c r="I2152" s="140">
        <v>17.06666666666667</v>
      </c>
      <c r="J2152" s="141">
        <f t="shared" si="173"/>
        <v>0</v>
      </c>
      <c r="K2152" s="81">
        <f t="shared" si="174"/>
        <v>0</v>
      </c>
      <c r="L2152" s="142">
        <v>24.5</v>
      </c>
      <c r="M2152" s="140"/>
      <c r="N2152" s="141">
        <f t="shared" si="175"/>
        <v>0</v>
      </c>
      <c r="O2152" s="141"/>
      <c r="P2152" s="141"/>
      <c r="Q2152" s="81">
        <f t="shared" si="176"/>
        <v>0</v>
      </c>
    </row>
    <row r="2153" spans="5:17" s="16" customFormat="1" ht="13" hidden="1" x14ac:dyDescent="0.3">
      <c r="E2153" s="138">
        <v>37783</v>
      </c>
      <c r="F2153" s="16">
        <v>162</v>
      </c>
      <c r="G2153" s="16">
        <v>2003</v>
      </c>
      <c r="H2153" s="139">
        <f t="shared" si="172"/>
        <v>0</v>
      </c>
      <c r="I2153" s="140">
        <v>17.173333333333332</v>
      </c>
      <c r="J2153" s="141">
        <f t="shared" si="173"/>
        <v>0</v>
      </c>
      <c r="K2153" s="81">
        <f t="shared" si="174"/>
        <v>0</v>
      </c>
      <c r="L2153" s="142">
        <v>25.7</v>
      </c>
      <c r="M2153" s="140"/>
      <c r="N2153" s="141">
        <f t="shared" si="175"/>
        <v>0</v>
      </c>
      <c r="O2153" s="141"/>
      <c r="P2153" s="141"/>
      <c r="Q2153" s="81">
        <f t="shared" si="176"/>
        <v>0</v>
      </c>
    </row>
    <row r="2154" spans="5:17" s="16" customFormat="1" ht="13" hidden="1" x14ac:dyDescent="0.3">
      <c r="E2154" s="138">
        <v>37784</v>
      </c>
      <c r="F2154" s="16">
        <v>163</v>
      </c>
      <c r="G2154" s="16">
        <v>2003</v>
      </c>
      <c r="H2154" s="139">
        <f t="shared" si="172"/>
        <v>0</v>
      </c>
      <c r="I2154" s="140">
        <v>17.28</v>
      </c>
      <c r="J2154" s="141">
        <f t="shared" si="173"/>
        <v>0</v>
      </c>
      <c r="K2154" s="81">
        <f t="shared" si="174"/>
        <v>0</v>
      </c>
      <c r="L2154" s="142">
        <v>26</v>
      </c>
      <c r="M2154" s="140"/>
      <c r="N2154" s="141">
        <f t="shared" si="175"/>
        <v>0</v>
      </c>
      <c r="O2154" s="141"/>
      <c r="P2154" s="141"/>
      <c r="Q2154" s="81">
        <f t="shared" si="176"/>
        <v>0</v>
      </c>
    </row>
    <row r="2155" spans="5:17" s="16" customFormat="1" ht="13" hidden="1" x14ac:dyDescent="0.3">
      <c r="E2155" s="138">
        <v>37785</v>
      </c>
      <c r="F2155" s="16">
        <v>164</v>
      </c>
      <c r="G2155" s="16">
        <v>2003</v>
      </c>
      <c r="H2155" s="139">
        <f t="shared" si="172"/>
        <v>0</v>
      </c>
      <c r="I2155" s="140">
        <v>17.38666666666667</v>
      </c>
      <c r="J2155" s="141">
        <f t="shared" si="173"/>
        <v>0</v>
      </c>
      <c r="K2155" s="81">
        <f t="shared" si="174"/>
        <v>0</v>
      </c>
      <c r="L2155" s="142">
        <v>24.2</v>
      </c>
      <c r="M2155" s="140"/>
      <c r="N2155" s="141">
        <f t="shared" si="175"/>
        <v>0</v>
      </c>
      <c r="O2155" s="141"/>
      <c r="P2155" s="141"/>
      <c r="Q2155" s="81">
        <f t="shared" si="176"/>
        <v>0</v>
      </c>
    </row>
    <row r="2156" spans="5:17" s="16" customFormat="1" ht="13" hidden="1" x14ac:dyDescent="0.3">
      <c r="E2156" s="138">
        <v>37786</v>
      </c>
      <c r="F2156" s="16">
        <v>165</v>
      </c>
      <c r="G2156" s="16">
        <v>2003</v>
      </c>
      <c r="H2156" s="139">
        <f t="shared" si="172"/>
        <v>0</v>
      </c>
      <c r="I2156" s="140">
        <v>17.493333333333332</v>
      </c>
      <c r="J2156" s="141">
        <f t="shared" si="173"/>
        <v>0</v>
      </c>
      <c r="K2156" s="81">
        <f t="shared" si="174"/>
        <v>0</v>
      </c>
      <c r="L2156" s="142">
        <v>24.2</v>
      </c>
      <c r="M2156" s="140"/>
      <c r="N2156" s="141">
        <f t="shared" si="175"/>
        <v>0</v>
      </c>
      <c r="O2156" s="141"/>
      <c r="P2156" s="141"/>
      <c r="Q2156" s="81">
        <f t="shared" si="176"/>
        <v>0</v>
      </c>
    </row>
    <row r="2157" spans="5:17" s="16" customFormat="1" ht="13" hidden="1" x14ac:dyDescent="0.3">
      <c r="E2157" s="138">
        <v>37787</v>
      </c>
      <c r="F2157" s="16">
        <v>166</v>
      </c>
      <c r="G2157" s="16">
        <v>2003</v>
      </c>
      <c r="H2157" s="139">
        <f t="shared" si="172"/>
        <v>0</v>
      </c>
      <c r="I2157" s="140">
        <v>17.600000000000001</v>
      </c>
      <c r="J2157" s="141">
        <f t="shared" si="173"/>
        <v>0</v>
      </c>
      <c r="K2157" s="81">
        <f t="shared" si="174"/>
        <v>0</v>
      </c>
      <c r="L2157" s="142">
        <v>21.9</v>
      </c>
      <c r="M2157" s="140"/>
      <c r="N2157" s="141">
        <f t="shared" si="175"/>
        <v>0</v>
      </c>
      <c r="O2157" s="141"/>
      <c r="P2157" s="141"/>
      <c r="Q2157" s="81">
        <f t="shared" si="176"/>
        <v>0</v>
      </c>
    </row>
    <row r="2158" spans="5:17" s="16" customFormat="1" ht="13" hidden="1" x14ac:dyDescent="0.3">
      <c r="E2158" s="138">
        <v>37788</v>
      </c>
      <c r="F2158" s="16">
        <v>167</v>
      </c>
      <c r="G2158" s="16">
        <v>2003</v>
      </c>
      <c r="H2158" s="139">
        <f t="shared" si="172"/>
        <v>0</v>
      </c>
      <c r="I2158" s="140">
        <v>17.683870967741939</v>
      </c>
      <c r="J2158" s="141">
        <f t="shared" si="173"/>
        <v>0</v>
      </c>
      <c r="K2158" s="81">
        <f t="shared" si="174"/>
        <v>0</v>
      </c>
      <c r="L2158" s="142">
        <v>23.7</v>
      </c>
      <c r="M2158" s="140"/>
      <c r="N2158" s="141">
        <f t="shared" si="175"/>
        <v>0</v>
      </c>
      <c r="O2158" s="141"/>
      <c r="P2158" s="141"/>
      <c r="Q2158" s="81">
        <f t="shared" si="176"/>
        <v>0</v>
      </c>
    </row>
    <row r="2159" spans="5:17" s="16" customFormat="1" ht="13" hidden="1" x14ac:dyDescent="0.3">
      <c r="E2159" s="138">
        <v>37789</v>
      </c>
      <c r="F2159" s="16">
        <v>168</v>
      </c>
      <c r="G2159" s="16">
        <v>2003</v>
      </c>
      <c r="H2159" s="139">
        <f t="shared" si="172"/>
        <v>0</v>
      </c>
      <c r="I2159" s="140">
        <v>17.767741935483873</v>
      </c>
      <c r="J2159" s="141">
        <f t="shared" si="173"/>
        <v>0</v>
      </c>
      <c r="K2159" s="81">
        <f t="shared" si="174"/>
        <v>0</v>
      </c>
      <c r="L2159" s="142">
        <v>24.3</v>
      </c>
      <c r="M2159" s="140"/>
      <c r="N2159" s="141">
        <f t="shared" si="175"/>
        <v>0</v>
      </c>
      <c r="O2159" s="141"/>
      <c r="P2159" s="141"/>
      <c r="Q2159" s="81">
        <f t="shared" si="176"/>
        <v>0</v>
      </c>
    </row>
    <row r="2160" spans="5:17" s="16" customFormat="1" ht="13" hidden="1" x14ac:dyDescent="0.3">
      <c r="E2160" s="138">
        <v>37790</v>
      </c>
      <c r="F2160" s="16">
        <v>169</v>
      </c>
      <c r="G2160" s="16">
        <v>2003</v>
      </c>
      <c r="H2160" s="139">
        <f t="shared" si="172"/>
        <v>0</v>
      </c>
      <c r="I2160" s="140">
        <v>17.851612903225806</v>
      </c>
      <c r="J2160" s="141">
        <f t="shared" si="173"/>
        <v>0</v>
      </c>
      <c r="K2160" s="81">
        <f t="shared" si="174"/>
        <v>0</v>
      </c>
      <c r="L2160" s="142">
        <v>20.9</v>
      </c>
      <c r="M2160" s="140"/>
      <c r="N2160" s="141">
        <f t="shared" si="175"/>
        <v>0</v>
      </c>
      <c r="O2160" s="141"/>
      <c r="P2160" s="141"/>
      <c r="Q2160" s="81">
        <f t="shared" si="176"/>
        <v>0</v>
      </c>
    </row>
    <row r="2161" spans="5:17" s="16" customFormat="1" ht="13" hidden="1" x14ac:dyDescent="0.3">
      <c r="E2161" s="138">
        <v>37791</v>
      </c>
      <c r="F2161" s="16">
        <v>170</v>
      </c>
      <c r="G2161" s="16">
        <v>2003</v>
      </c>
      <c r="H2161" s="139">
        <f t="shared" si="172"/>
        <v>0</v>
      </c>
      <c r="I2161" s="140">
        <v>17.935483870967744</v>
      </c>
      <c r="J2161" s="141">
        <f t="shared" si="173"/>
        <v>0</v>
      </c>
      <c r="K2161" s="81">
        <f t="shared" si="174"/>
        <v>0</v>
      </c>
      <c r="L2161" s="142">
        <v>21.7</v>
      </c>
      <c r="M2161" s="140"/>
      <c r="N2161" s="141">
        <f t="shared" si="175"/>
        <v>0</v>
      </c>
      <c r="O2161" s="141"/>
      <c r="P2161" s="141"/>
      <c r="Q2161" s="81">
        <f t="shared" si="176"/>
        <v>0</v>
      </c>
    </row>
    <row r="2162" spans="5:17" s="16" customFormat="1" ht="13" hidden="1" x14ac:dyDescent="0.3">
      <c r="E2162" s="138">
        <v>37792</v>
      </c>
      <c r="F2162" s="16">
        <v>171</v>
      </c>
      <c r="G2162" s="16">
        <v>2003</v>
      </c>
      <c r="H2162" s="139">
        <f t="shared" si="172"/>
        <v>0</v>
      </c>
      <c r="I2162" s="140">
        <v>18.019354838709681</v>
      </c>
      <c r="J2162" s="141">
        <f t="shared" si="173"/>
        <v>0</v>
      </c>
      <c r="K2162" s="81">
        <f t="shared" si="174"/>
        <v>0</v>
      </c>
      <c r="L2162" s="142">
        <v>24</v>
      </c>
      <c r="M2162" s="140"/>
      <c r="N2162" s="141">
        <f t="shared" si="175"/>
        <v>0</v>
      </c>
      <c r="O2162" s="141"/>
      <c r="P2162" s="141"/>
      <c r="Q2162" s="81">
        <f t="shared" si="176"/>
        <v>0</v>
      </c>
    </row>
    <row r="2163" spans="5:17" s="16" customFormat="1" ht="13" hidden="1" x14ac:dyDescent="0.3">
      <c r="E2163" s="138">
        <v>37793</v>
      </c>
      <c r="F2163" s="16">
        <v>172</v>
      </c>
      <c r="G2163" s="16">
        <v>2003</v>
      </c>
      <c r="H2163" s="139">
        <f t="shared" si="172"/>
        <v>0</v>
      </c>
      <c r="I2163" s="140">
        <v>18.103225806451615</v>
      </c>
      <c r="J2163" s="141">
        <f t="shared" si="173"/>
        <v>0</v>
      </c>
      <c r="K2163" s="81">
        <f t="shared" si="174"/>
        <v>0</v>
      </c>
      <c r="L2163" s="142">
        <v>23.9</v>
      </c>
      <c r="M2163" s="140"/>
      <c r="N2163" s="141">
        <f t="shared" si="175"/>
        <v>0</v>
      </c>
      <c r="O2163" s="141"/>
      <c r="P2163" s="141"/>
      <c r="Q2163" s="81">
        <f t="shared" si="176"/>
        <v>0</v>
      </c>
    </row>
    <row r="2164" spans="5:17" s="16" customFormat="1" ht="13" hidden="1" x14ac:dyDescent="0.3">
      <c r="E2164" s="138">
        <v>37794</v>
      </c>
      <c r="F2164" s="16">
        <v>173</v>
      </c>
      <c r="G2164" s="16">
        <v>2003</v>
      </c>
      <c r="H2164" s="139">
        <f t="shared" si="172"/>
        <v>0</v>
      </c>
      <c r="I2164" s="140">
        <v>18.187096774193549</v>
      </c>
      <c r="J2164" s="141">
        <f t="shared" si="173"/>
        <v>0</v>
      </c>
      <c r="K2164" s="81">
        <f t="shared" si="174"/>
        <v>0</v>
      </c>
      <c r="L2164" s="142">
        <v>23.8</v>
      </c>
      <c r="M2164" s="140"/>
      <c r="N2164" s="141">
        <f t="shared" si="175"/>
        <v>0</v>
      </c>
      <c r="O2164" s="141"/>
      <c r="P2164" s="141"/>
      <c r="Q2164" s="81">
        <f t="shared" si="176"/>
        <v>0</v>
      </c>
    </row>
    <row r="2165" spans="5:17" s="16" customFormat="1" ht="13" hidden="1" x14ac:dyDescent="0.3">
      <c r="E2165" s="138">
        <v>37795</v>
      </c>
      <c r="F2165" s="16">
        <v>174</v>
      </c>
      <c r="G2165" s="16">
        <v>2003</v>
      </c>
      <c r="H2165" s="139">
        <f t="shared" si="172"/>
        <v>0</v>
      </c>
      <c r="I2165" s="140">
        <v>18.270967741935486</v>
      </c>
      <c r="J2165" s="141">
        <f t="shared" si="173"/>
        <v>0</v>
      </c>
      <c r="K2165" s="81">
        <f t="shared" si="174"/>
        <v>0</v>
      </c>
      <c r="L2165" s="142">
        <v>28.4</v>
      </c>
      <c r="M2165" s="140"/>
      <c r="N2165" s="141">
        <f t="shared" si="175"/>
        <v>0</v>
      </c>
      <c r="O2165" s="141"/>
      <c r="P2165" s="141"/>
      <c r="Q2165" s="81">
        <f t="shared" si="176"/>
        <v>0</v>
      </c>
    </row>
    <row r="2166" spans="5:17" s="16" customFormat="1" ht="13" hidden="1" x14ac:dyDescent="0.3">
      <c r="E2166" s="138">
        <v>37796</v>
      </c>
      <c r="F2166" s="16">
        <v>175</v>
      </c>
      <c r="G2166" s="16">
        <v>2003</v>
      </c>
      <c r="H2166" s="139">
        <f t="shared" si="172"/>
        <v>0</v>
      </c>
      <c r="I2166" s="140">
        <v>18.354838709677423</v>
      </c>
      <c r="J2166" s="141">
        <f t="shared" si="173"/>
        <v>0</v>
      </c>
      <c r="K2166" s="81">
        <f t="shared" si="174"/>
        <v>0</v>
      </c>
      <c r="L2166" s="142">
        <v>26.5</v>
      </c>
      <c r="M2166" s="140"/>
      <c r="N2166" s="141">
        <f t="shared" si="175"/>
        <v>0</v>
      </c>
      <c r="O2166" s="141"/>
      <c r="P2166" s="141"/>
      <c r="Q2166" s="81">
        <f t="shared" si="176"/>
        <v>0</v>
      </c>
    </row>
    <row r="2167" spans="5:17" s="16" customFormat="1" ht="13" hidden="1" x14ac:dyDescent="0.3">
      <c r="E2167" s="138">
        <v>37797</v>
      </c>
      <c r="F2167" s="16">
        <v>176</v>
      </c>
      <c r="G2167" s="16">
        <v>2003</v>
      </c>
      <c r="H2167" s="139">
        <f t="shared" si="172"/>
        <v>0</v>
      </c>
      <c r="I2167" s="140">
        <v>18.438709677419357</v>
      </c>
      <c r="J2167" s="141">
        <f t="shared" si="173"/>
        <v>0</v>
      </c>
      <c r="K2167" s="81">
        <f t="shared" si="174"/>
        <v>0</v>
      </c>
      <c r="L2167" s="142">
        <v>27.3</v>
      </c>
      <c r="M2167" s="140"/>
      <c r="N2167" s="141">
        <f t="shared" si="175"/>
        <v>0</v>
      </c>
      <c r="O2167" s="141"/>
      <c r="P2167" s="141"/>
      <c r="Q2167" s="81">
        <f t="shared" si="176"/>
        <v>0</v>
      </c>
    </row>
    <row r="2168" spans="5:17" s="16" customFormat="1" ht="13" hidden="1" x14ac:dyDescent="0.3">
      <c r="E2168" s="138">
        <v>37798</v>
      </c>
      <c r="F2168" s="16">
        <v>177</v>
      </c>
      <c r="G2168" s="16">
        <v>2003</v>
      </c>
      <c r="H2168" s="139">
        <f t="shared" si="172"/>
        <v>0</v>
      </c>
      <c r="I2168" s="140">
        <v>18.522580645161291</v>
      </c>
      <c r="J2168" s="141">
        <f t="shared" si="173"/>
        <v>0</v>
      </c>
      <c r="K2168" s="81">
        <f t="shared" si="174"/>
        <v>0</v>
      </c>
      <c r="L2168" s="142">
        <v>24.7</v>
      </c>
      <c r="M2168" s="140"/>
      <c r="N2168" s="141">
        <f t="shared" si="175"/>
        <v>0</v>
      </c>
      <c r="O2168" s="141"/>
      <c r="P2168" s="141"/>
      <c r="Q2168" s="81">
        <f t="shared" si="176"/>
        <v>0</v>
      </c>
    </row>
    <row r="2169" spans="5:17" s="16" customFormat="1" ht="13" hidden="1" x14ac:dyDescent="0.3">
      <c r="E2169" s="138">
        <v>37799</v>
      </c>
      <c r="F2169" s="16">
        <v>178</v>
      </c>
      <c r="G2169" s="16">
        <v>2003</v>
      </c>
      <c r="H2169" s="139">
        <f t="shared" si="172"/>
        <v>0</v>
      </c>
      <c r="I2169" s="140">
        <v>18.606451612903228</v>
      </c>
      <c r="J2169" s="141">
        <f t="shared" si="173"/>
        <v>0</v>
      </c>
      <c r="K2169" s="81">
        <f t="shared" si="174"/>
        <v>0</v>
      </c>
      <c r="L2169" s="142">
        <v>24</v>
      </c>
      <c r="M2169" s="140"/>
      <c r="N2169" s="141">
        <f t="shared" si="175"/>
        <v>0</v>
      </c>
      <c r="O2169" s="141"/>
      <c r="P2169" s="141"/>
      <c r="Q2169" s="81">
        <f t="shared" si="176"/>
        <v>0</v>
      </c>
    </row>
    <row r="2170" spans="5:17" s="16" customFormat="1" ht="13" hidden="1" x14ac:dyDescent="0.3">
      <c r="E2170" s="138">
        <v>37800</v>
      </c>
      <c r="F2170" s="16">
        <v>179</v>
      </c>
      <c r="G2170" s="16">
        <v>2003</v>
      </c>
      <c r="H2170" s="139">
        <f t="shared" si="172"/>
        <v>0</v>
      </c>
      <c r="I2170" s="140">
        <v>18.690322580645162</v>
      </c>
      <c r="J2170" s="141">
        <f t="shared" si="173"/>
        <v>0</v>
      </c>
      <c r="K2170" s="81">
        <f t="shared" si="174"/>
        <v>0</v>
      </c>
      <c r="L2170" s="142">
        <v>22.2</v>
      </c>
      <c r="M2170" s="140"/>
      <c r="N2170" s="141">
        <f t="shared" si="175"/>
        <v>0</v>
      </c>
      <c r="O2170" s="141"/>
      <c r="P2170" s="141"/>
      <c r="Q2170" s="81">
        <f t="shared" si="176"/>
        <v>0</v>
      </c>
    </row>
    <row r="2171" spans="5:17" s="16" customFormat="1" ht="13" hidden="1" x14ac:dyDescent="0.3">
      <c r="E2171" s="138">
        <v>37801</v>
      </c>
      <c r="F2171" s="16">
        <v>180</v>
      </c>
      <c r="G2171" s="16">
        <v>2003</v>
      </c>
      <c r="H2171" s="139">
        <f t="shared" si="172"/>
        <v>0</v>
      </c>
      <c r="I2171" s="140">
        <v>18.774193548387096</v>
      </c>
      <c r="J2171" s="141">
        <f t="shared" si="173"/>
        <v>0</v>
      </c>
      <c r="K2171" s="81">
        <f t="shared" si="174"/>
        <v>0</v>
      </c>
      <c r="L2171" s="142">
        <v>24.5</v>
      </c>
      <c r="M2171" s="140"/>
      <c r="N2171" s="141">
        <f t="shared" si="175"/>
        <v>0</v>
      </c>
      <c r="O2171" s="141"/>
      <c r="P2171" s="141"/>
      <c r="Q2171" s="81">
        <f t="shared" si="176"/>
        <v>0</v>
      </c>
    </row>
    <row r="2172" spans="5:17" s="16" customFormat="1" ht="13" hidden="1" x14ac:dyDescent="0.3">
      <c r="E2172" s="138">
        <v>37802</v>
      </c>
      <c r="F2172" s="16">
        <v>181</v>
      </c>
      <c r="G2172" s="16">
        <v>2003</v>
      </c>
      <c r="H2172" s="139">
        <f t="shared" si="172"/>
        <v>0</v>
      </c>
      <c r="I2172" s="140">
        <v>18.858064516129033</v>
      </c>
      <c r="J2172" s="141">
        <f t="shared" si="173"/>
        <v>0</v>
      </c>
      <c r="K2172" s="81">
        <f t="shared" si="174"/>
        <v>0</v>
      </c>
      <c r="L2172" s="142">
        <v>26.3</v>
      </c>
      <c r="M2172" s="140"/>
      <c r="N2172" s="141">
        <f t="shared" si="175"/>
        <v>0</v>
      </c>
      <c r="O2172" s="141"/>
      <c r="P2172" s="141"/>
      <c r="Q2172" s="81">
        <f t="shared" si="176"/>
        <v>0</v>
      </c>
    </row>
    <row r="2173" spans="5:17" s="16" customFormat="1" ht="13" hidden="1" x14ac:dyDescent="0.3">
      <c r="E2173" s="138">
        <v>37803</v>
      </c>
      <c r="F2173" s="16">
        <v>182</v>
      </c>
      <c r="G2173" s="16">
        <v>2003</v>
      </c>
      <c r="H2173" s="139">
        <f t="shared" si="172"/>
        <v>0</v>
      </c>
      <c r="I2173" s="140">
        <v>18.941935483870971</v>
      </c>
      <c r="J2173" s="141">
        <f t="shared" si="173"/>
        <v>0</v>
      </c>
      <c r="K2173" s="81">
        <f t="shared" si="174"/>
        <v>0</v>
      </c>
      <c r="L2173" s="142">
        <v>17.2</v>
      </c>
      <c r="M2173" s="140"/>
      <c r="N2173" s="141">
        <f t="shared" si="175"/>
        <v>0</v>
      </c>
      <c r="O2173" s="141"/>
      <c r="P2173" s="141"/>
      <c r="Q2173" s="81">
        <f t="shared" si="176"/>
        <v>0</v>
      </c>
    </row>
    <row r="2174" spans="5:17" s="16" customFormat="1" ht="13" hidden="1" x14ac:dyDescent="0.3">
      <c r="E2174" s="138">
        <v>37804</v>
      </c>
      <c r="F2174" s="16">
        <v>183</v>
      </c>
      <c r="G2174" s="16">
        <v>2003</v>
      </c>
      <c r="H2174" s="139">
        <f t="shared" si="172"/>
        <v>0</v>
      </c>
      <c r="I2174" s="140">
        <v>19.025806451612905</v>
      </c>
      <c r="J2174" s="141">
        <f t="shared" si="173"/>
        <v>0</v>
      </c>
      <c r="K2174" s="81">
        <f t="shared" si="174"/>
        <v>0</v>
      </c>
      <c r="L2174" s="142">
        <v>18.899999999999999</v>
      </c>
      <c r="M2174" s="140"/>
      <c r="N2174" s="141">
        <f t="shared" si="175"/>
        <v>0</v>
      </c>
      <c r="O2174" s="141"/>
      <c r="P2174" s="141"/>
      <c r="Q2174" s="81">
        <f t="shared" si="176"/>
        <v>0</v>
      </c>
    </row>
    <row r="2175" spans="5:17" s="16" customFormat="1" ht="13" hidden="1" x14ac:dyDescent="0.3">
      <c r="E2175" s="138">
        <v>37805</v>
      </c>
      <c r="F2175" s="16">
        <v>184</v>
      </c>
      <c r="G2175" s="16">
        <v>2003</v>
      </c>
      <c r="H2175" s="139">
        <f t="shared" si="172"/>
        <v>0</v>
      </c>
      <c r="I2175" s="140">
        <v>19.109677419354838</v>
      </c>
      <c r="J2175" s="141">
        <f t="shared" si="173"/>
        <v>0</v>
      </c>
      <c r="K2175" s="81">
        <f t="shared" si="174"/>
        <v>0</v>
      </c>
      <c r="L2175" s="142">
        <v>18.100000000000001</v>
      </c>
      <c r="M2175" s="140"/>
      <c r="N2175" s="141">
        <f t="shared" si="175"/>
        <v>0</v>
      </c>
      <c r="O2175" s="141"/>
      <c r="P2175" s="141"/>
      <c r="Q2175" s="81">
        <f t="shared" si="176"/>
        <v>0</v>
      </c>
    </row>
    <row r="2176" spans="5:17" s="16" customFormat="1" ht="13" hidden="1" x14ac:dyDescent="0.3">
      <c r="E2176" s="138">
        <v>37806</v>
      </c>
      <c r="F2176" s="16">
        <v>185</v>
      </c>
      <c r="G2176" s="16">
        <v>2003</v>
      </c>
      <c r="H2176" s="139">
        <f t="shared" si="172"/>
        <v>0</v>
      </c>
      <c r="I2176" s="140">
        <v>19.193548387096776</v>
      </c>
      <c r="J2176" s="141">
        <f t="shared" si="173"/>
        <v>0</v>
      </c>
      <c r="K2176" s="81">
        <f t="shared" si="174"/>
        <v>0</v>
      </c>
      <c r="L2176" s="142">
        <v>15.8</v>
      </c>
      <c r="M2176" s="140"/>
      <c r="N2176" s="141">
        <f t="shared" si="175"/>
        <v>1</v>
      </c>
      <c r="O2176" s="141"/>
      <c r="P2176" s="141"/>
      <c r="Q2176" s="81">
        <f t="shared" si="176"/>
        <v>4.1999999999999993</v>
      </c>
    </row>
    <row r="2177" spans="5:17" s="16" customFormat="1" ht="13" hidden="1" x14ac:dyDescent="0.3">
      <c r="E2177" s="138">
        <v>37807</v>
      </c>
      <c r="F2177" s="16">
        <v>186</v>
      </c>
      <c r="G2177" s="16">
        <v>2003</v>
      </c>
      <c r="H2177" s="139">
        <f t="shared" si="172"/>
        <v>0</v>
      </c>
      <c r="I2177" s="140">
        <v>19.277419354838713</v>
      </c>
      <c r="J2177" s="141">
        <f t="shared" si="173"/>
        <v>0</v>
      </c>
      <c r="K2177" s="81">
        <f t="shared" si="174"/>
        <v>0</v>
      </c>
      <c r="L2177" s="142">
        <v>17.5</v>
      </c>
      <c r="M2177" s="140"/>
      <c r="N2177" s="141">
        <f t="shared" si="175"/>
        <v>0</v>
      </c>
      <c r="O2177" s="141"/>
      <c r="P2177" s="141"/>
      <c r="Q2177" s="81">
        <f t="shared" si="176"/>
        <v>0</v>
      </c>
    </row>
    <row r="2178" spans="5:17" s="16" customFormat="1" ht="13" hidden="1" x14ac:dyDescent="0.3">
      <c r="E2178" s="138">
        <v>37808</v>
      </c>
      <c r="F2178" s="16">
        <v>187</v>
      </c>
      <c r="G2178" s="16">
        <v>2003</v>
      </c>
      <c r="H2178" s="139">
        <f t="shared" si="172"/>
        <v>0</v>
      </c>
      <c r="I2178" s="140">
        <v>19.361290322580643</v>
      </c>
      <c r="J2178" s="141">
        <f t="shared" si="173"/>
        <v>0</v>
      </c>
      <c r="K2178" s="81">
        <f t="shared" si="174"/>
        <v>0</v>
      </c>
      <c r="L2178" s="142">
        <v>19.100000000000001</v>
      </c>
      <c r="M2178" s="140"/>
      <c r="N2178" s="141">
        <f t="shared" si="175"/>
        <v>0</v>
      </c>
      <c r="O2178" s="141"/>
      <c r="P2178" s="141"/>
      <c r="Q2178" s="81">
        <f t="shared" si="176"/>
        <v>0</v>
      </c>
    </row>
    <row r="2179" spans="5:17" s="16" customFormat="1" ht="13" hidden="1" x14ac:dyDescent="0.3">
      <c r="E2179" s="138">
        <v>37809</v>
      </c>
      <c r="F2179" s="16">
        <v>188</v>
      </c>
      <c r="G2179" s="16">
        <v>2003</v>
      </c>
      <c r="H2179" s="139">
        <f t="shared" si="172"/>
        <v>0</v>
      </c>
      <c r="I2179" s="140">
        <v>19.445161290322581</v>
      </c>
      <c r="J2179" s="141">
        <f t="shared" si="173"/>
        <v>0</v>
      </c>
      <c r="K2179" s="81">
        <f t="shared" si="174"/>
        <v>0</v>
      </c>
      <c r="L2179" s="142">
        <v>21.1</v>
      </c>
      <c r="M2179" s="140"/>
      <c r="N2179" s="141">
        <f t="shared" si="175"/>
        <v>0</v>
      </c>
      <c r="O2179" s="141"/>
      <c r="P2179" s="141"/>
      <c r="Q2179" s="81">
        <f t="shared" si="176"/>
        <v>0</v>
      </c>
    </row>
    <row r="2180" spans="5:17" s="16" customFormat="1" ht="13" hidden="1" x14ac:dyDescent="0.3">
      <c r="E2180" s="138">
        <v>37810</v>
      </c>
      <c r="F2180" s="16">
        <v>189</v>
      </c>
      <c r="G2180" s="16">
        <v>2003</v>
      </c>
      <c r="H2180" s="139">
        <f t="shared" si="172"/>
        <v>0</v>
      </c>
      <c r="I2180" s="140">
        <v>19.529032258064518</v>
      </c>
      <c r="J2180" s="141">
        <f t="shared" si="173"/>
        <v>0</v>
      </c>
      <c r="K2180" s="81">
        <f t="shared" si="174"/>
        <v>0</v>
      </c>
      <c r="L2180" s="142">
        <v>22</v>
      </c>
      <c r="M2180" s="140"/>
      <c r="N2180" s="141">
        <f t="shared" si="175"/>
        <v>0</v>
      </c>
      <c r="O2180" s="141"/>
      <c r="P2180" s="141"/>
      <c r="Q2180" s="81">
        <f t="shared" si="176"/>
        <v>0</v>
      </c>
    </row>
    <row r="2181" spans="5:17" s="16" customFormat="1" ht="13" hidden="1" x14ac:dyDescent="0.3">
      <c r="E2181" s="138">
        <v>37811</v>
      </c>
      <c r="F2181" s="16">
        <v>190</v>
      </c>
      <c r="G2181" s="16">
        <v>2003</v>
      </c>
      <c r="H2181" s="139">
        <f t="shared" si="172"/>
        <v>0</v>
      </c>
      <c r="I2181" s="140">
        <v>19.612903225806452</v>
      </c>
      <c r="J2181" s="141">
        <f t="shared" si="173"/>
        <v>0</v>
      </c>
      <c r="K2181" s="81">
        <f t="shared" si="174"/>
        <v>0</v>
      </c>
      <c r="L2181" s="142">
        <v>22.1</v>
      </c>
      <c r="M2181" s="140"/>
      <c r="N2181" s="141">
        <f t="shared" si="175"/>
        <v>0</v>
      </c>
      <c r="O2181" s="141"/>
      <c r="P2181" s="141"/>
      <c r="Q2181" s="81">
        <f t="shared" si="176"/>
        <v>0</v>
      </c>
    </row>
    <row r="2182" spans="5:17" s="16" customFormat="1" ht="13" hidden="1" x14ac:dyDescent="0.3">
      <c r="E2182" s="138">
        <v>37812</v>
      </c>
      <c r="F2182" s="16">
        <v>191</v>
      </c>
      <c r="G2182" s="16">
        <v>2003</v>
      </c>
      <c r="H2182" s="139">
        <f t="shared" si="172"/>
        <v>0</v>
      </c>
      <c r="I2182" s="140">
        <v>19.696774193548389</v>
      </c>
      <c r="J2182" s="141">
        <f t="shared" si="173"/>
        <v>0</v>
      </c>
      <c r="K2182" s="81">
        <f t="shared" si="174"/>
        <v>0</v>
      </c>
      <c r="L2182" s="142">
        <v>23.3</v>
      </c>
      <c r="M2182" s="140"/>
      <c r="N2182" s="141">
        <f t="shared" si="175"/>
        <v>0</v>
      </c>
      <c r="O2182" s="141"/>
      <c r="P2182" s="141"/>
      <c r="Q2182" s="81">
        <f t="shared" si="176"/>
        <v>0</v>
      </c>
    </row>
    <row r="2183" spans="5:17" s="16" customFormat="1" ht="13" hidden="1" x14ac:dyDescent="0.3">
      <c r="E2183" s="138">
        <v>37813</v>
      </c>
      <c r="F2183" s="16">
        <v>192</v>
      </c>
      <c r="G2183" s="16">
        <v>2003</v>
      </c>
      <c r="H2183" s="139">
        <f t="shared" si="172"/>
        <v>0</v>
      </c>
      <c r="I2183" s="140">
        <v>19.780645161290323</v>
      </c>
      <c r="J2183" s="141">
        <f t="shared" si="173"/>
        <v>0</v>
      </c>
      <c r="K2183" s="81">
        <f t="shared" si="174"/>
        <v>0</v>
      </c>
      <c r="L2183" s="142">
        <v>23.6</v>
      </c>
      <c r="M2183" s="140"/>
      <c r="N2183" s="141">
        <f t="shared" si="175"/>
        <v>0</v>
      </c>
      <c r="O2183" s="141"/>
      <c r="P2183" s="141"/>
      <c r="Q2183" s="81">
        <f t="shared" si="176"/>
        <v>0</v>
      </c>
    </row>
    <row r="2184" spans="5:17" s="16" customFormat="1" ht="13" hidden="1" x14ac:dyDescent="0.3">
      <c r="E2184" s="138">
        <v>37814</v>
      </c>
      <c r="F2184" s="16">
        <v>193</v>
      </c>
      <c r="G2184" s="16">
        <v>2003</v>
      </c>
      <c r="H2184" s="139">
        <f t="shared" ref="H2184:H2247" si="177">IF(AND(E2183&gt;=$D$64,E2183&lt;=$D$65),1,0)</f>
        <v>0</v>
      </c>
      <c r="I2184" s="140">
        <v>19.864516129032257</v>
      </c>
      <c r="J2184" s="141">
        <f t="shared" si="173"/>
        <v>0</v>
      </c>
      <c r="K2184" s="81">
        <f t="shared" si="174"/>
        <v>0</v>
      </c>
      <c r="L2184" s="142">
        <v>24.6</v>
      </c>
      <c r="M2184" s="140"/>
      <c r="N2184" s="141">
        <f t="shared" si="175"/>
        <v>0</v>
      </c>
      <c r="O2184" s="141"/>
      <c r="P2184" s="141"/>
      <c r="Q2184" s="81">
        <f t="shared" si="176"/>
        <v>0</v>
      </c>
    </row>
    <row r="2185" spans="5:17" s="16" customFormat="1" ht="13" hidden="1" x14ac:dyDescent="0.3">
      <c r="E2185" s="138">
        <v>37815</v>
      </c>
      <c r="F2185" s="16">
        <v>194</v>
      </c>
      <c r="G2185" s="16">
        <v>2003</v>
      </c>
      <c r="H2185" s="139">
        <f t="shared" si="177"/>
        <v>0</v>
      </c>
      <c r="I2185" s="140">
        <v>19.948387096774194</v>
      </c>
      <c r="J2185" s="141">
        <f t="shared" si="173"/>
        <v>0</v>
      </c>
      <c r="K2185" s="81">
        <f t="shared" si="174"/>
        <v>0</v>
      </c>
      <c r="L2185" s="142">
        <v>25.3</v>
      </c>
      <c r="M2185" s="140"/>
      <c r="N2185" s="141">
        <f t="shared" si="175"/>
        <v>0</v>
      </c>
      <c r="O2185" s="141"/>
      <c r="P2185" s="141"/>
      <c r="Q2185" s="81">
        <f t="shared" si="176"/>
        <v>0</v>
      </c>
    </row>
    <row r="2186" spans="5:17" s="16" customFormat="1" ht="13" hidden="1" x14ac:dyDescent="0.3">
      <c r="E2186" s="138">
        <v>37816</v>
      </c>
      <c r="F2186" s="16">
        <v>195</v>
      </c>
      <c r="G2186" s="16">
        <v>2003</v>
      </c>
      <c r="H2186" s="139">
        <f t="shared" si="177"/>
        <v>0</v>
      </c>
      <c r="I2186" s="140">
        <v>20.032258064516128</v>
      </c>
      <c r="J2186" s="141">
        <f t="shared" si="173"/>
        <v>0</v>
      </c>
      <c r="K2186" s="81">
        <f t="shared" si="174"/>
        <v>0</v>
      </c>
      <c r="L2186" s="142">
        <v>25.5</v>
      </c>
      <c r="M2186" s="140"/>
      <c r="N2186" s="141">
        <f t="shared" si="175"/>
        <v>0</v>
      </c>
      <c r="O2186" s="141"/>
      <c r="P2186" s="141"/>
      <c r="Q2186" s="81">
        <f t="shared" si="176"/>
        <v>0</v>
      </c>
    </row>
    <row r="2187" spans="5:17" s="16" customFormat="1" ht="13" hidden="1" x14ac:dyDescent="0.3">
      <c r="E2187" s="138">
        <v>37817</v>
      </c>
      <c r="F2187" s="16">
        <v>196</v>
      </c>
      <c r="G2187" s="16">
        <v>2003</v>
      </c>
      <c r="H2187" s="139">
        <f t="shared" si="177"/>
        <v>0</v>
      </c>
      <c r="I2187" s="140">
        <v>20.116129032258065</v>
      </c>
      <c r="J2187" s="141">
        <f t="shared" si="173"/>
        <v>0</v>
      </c>
      <c r="K2187" s="81">
        <f t="shared" si="174"/>
        <v>0</v>
      </c>
      <c r="L2187" s="142">
        <v>27.8</v>
      </c>
      <c r="M2187" s="140"/>
      <c r="N2187" s="141">
        <f t="shared" si="175"/>
        <v>0</v>
      </c>
      <c r="O2187" s="141"/>
      <c r="P2187" s="141"/>
      <c r="Q2187" s="81">
        <f t="shared" si="176"/>
        <v>0</v>
      </c>
    </row>
    <row r="2188" spans="5:17" s="16" customFormat="1" ht="13" hidden="1" x14ac:dyDescent="0.3">
      <c r="E2188" s="138">
        <v>37818</v>
      </c>
      <c r="F2188" s="16">
        <v>197</v>
      </c>
      <c r="G2188" s="16">
        <v>2003</v>
      </c>
      <c r="H2188" s="139">
        <f t="shared" si="177"/>
        <v>0</v>
      </c>
      <c r="I2188" s="140">
        <v>20.2</v>
      </c>
      <c r="J2188" s="141">
        <f t="shared" si="173"/>
        <v>0</v>
      </c>
      <c r="K2188" s="81">
        <f t="shared" si="174"/>
        <v>0</v>
      </c>
      <c r="L2188" s="142">
        <v>25.1</v>
      </c>
      <c r="M2188" s="140"/>
      <c r="N2188" s="141">
        <f t="shared" si="175"/>
        <v>0</v>
      </c>
      <c r="O2188" s="141"/>
      <c r="P2188" s="141"/>
      <c r="Q2188" s="81">
        <f t="shared" si="176"/>
        <v>0</v>
      </c>
    </row>
    <row r="2189" spans="5:17" s="16" customFormat="1" ht="13" hidden="1" x14ac:dyDescent="0.3">
      <c r="E2189" s="138">
        <v>37819</v>
      </c>
      <c r="F2189" s="16">
        <v>198</v>
      </c>
      <c r="G2189" s="16">
        <v>2003</v>
      </c>
      <c r="H2189" s="139">
        <f t="shared" si="177"/>
        <v>0</v>
      </c>
      <c r="I2189" s="140">
        <v>20.193548387096772</v>
      </c>
      <c r="J2189" s="141">
        <f t="shared" si="173"/>
        <v>0</v>
      </c>
      <c r="K2189" s="81">
        <f t="shared" si="174"/>
        <v>0</v>
      </c>
      <c r="L2189" s="142">
        <v>22</v>
      </c>
      <c r="M2189" s="140"/>
      <c r="N2189" s="141">
        <f t="shared" si="175"/>
        <v>0</v>
      </c>
      <c r="O2189" s="141"/>
      <c r="P2189" s="141"/>
      <c r="Q2189" s="81">
        <f t="shared" si="176"/>
        <v>0</v>
      </c>
    </row>
    <row r="2190" spans="5:17" s="16" customFormat="1" ht="13" hidden="1" x14ac:dyDescent="0.3">
      <c r="E2190" s="138">
        <v>37820</v>
      </c>
      <c r="F2190" s="16">
        <v>199</v>
      </c>
      <c r="G2190" s="16">
        <v>2003</v>
      </c>
      <c r="H2190" s="139">
        <f t="shared" si="177"/>
        <v>0</v>
      </c>
      <c r="I2190" s="140">
        <v>20.187096774193549</v>
      </c>
      <c r="J2190" s="141">
        <f t="shared" si="173"/>
        <v>0</v>
      </c>
      <c r="K2190" s="81">
        <f t="shared" si="174"/>
        <v>0</v>
      </c>
      <c r="L2190" s="142">
        <v>21.5</v>
      </c>
      <c r="M2190" s="140"/>
      <c r="N2190" s="141">
        <f t="shared" si="175"/>
        <v>0</v>
      </c>
      <c r="O2190" s="141"/>
      <c r="P2190" s="141"/>
      <c r="Q2190" s="81">
        <f t="shared" si="176"/>
        <v>0</v>
      </c>
    </row>
    <row r="2191" spans="5:17" s="16" customFormat="1" ht="13" hidden="1" x14ac:dyDescent="0.3">
      <c r="E2191" s="138">
        <v>37821</v>
      </c>
      <c r="F2191" s="16">
        <v>200</v>
      </c>
      <c r="G2191" s="16">
        <v>2003</v>
      </c>
      <c r="H2191" s="139">
        <f t="shared" si="177"/>
        <v>0</v>
      </c>
      <c r="I2191" s="140">
        <v>20.180645161290322</v>
      </c>
      <c r="J2191" s="141">
        <f t="shared" si="173"/>
        <v>0</v>
      </c>
      <c r="K2191" s="81">
        <f t="shared" si="174"/>
        <v>0</v>
      </c>
      <c r="L2191" s="142">
        <v>24.6</v>
      </c>
      <c r="M2191" s="140"/>
      <c r="N2191" s="141">
        <f t="shared" si="175"/>
        <v>0</v>
      </c>
      <c r="O2191" s="141"/>
      <c r="P2191" s="141"/>
      <c r="Q2191" s="81">
        <f t="shared" si="176"/>
        <v>0</v>
      </c>
    </row>
    <row r="2192" spans="5:17" s="16" customFormat="1" ht="13" hidden="1" x14ac:dyDescent="0.3">
      <c r="E2192" s="138">
        <v>37822</v>
      </c>
      <c r="F2192" s="16">
        <v>201</v>
      </c>
      <c r="G2192" s="16">
        <v>2003</v>
      </c>
      <c r="H2192" s="139">
        <f t="shared" si="177"/>
        <v>0</v>
      </c>
      <c r="I2192" s="140">
        <v>20.174193548387095</v>
      </c>
      <c r="J2192" s="141">
        <f t="shared" si="173"/>
        <v>0</v>
      </c>
      <c r="K2192" s="81">
        <f t="shared" si="174"/>
        <v>0</v>
      </c>
      <c r="L2192" s="142">
        <v>27.1</v>
      </c>
      <c r="M2192" s="140"/>
      <c r="N2192" s="141">
        <f t="shared" si="175"/>
        <v>0</v>
      </c>
      <c r="O2192" s="141"/>
      <c r="P2192" s="141"/>
      <c r="Q2192" s="81">
        <f t="shared" si="176"/>
        <v>0</v>
      </c>
    </row>
    <row r="2193" spans="5:17" s="16" customFormat="1" ht="13" hidden="1" x14ac:dyDescent="0.3">
      <c r="E2193" s="138">
        <v>37823</v>
      </c>
      <c r="F2193" s="16">
        <v>202</v>
      </c>
      <c r="G2193" s="16">
        <v>2003</v>
      </c>
      <c r="H2193" s="139">
        <f t="shared" si="177"/>
        <v>0</v>
      </c>
      <c r="I2193" s="140">
        <v>20.167741935483871</v>
      </c>
      <c r="J2193" s="141">
        <f t="shared" si="173"/>
        <v>0</v>
      </c>
      <c r="K2193" s="81">
        <f t="shared" si="174"/>
        <v>0</v>
      </c>
      <c r="L2193" s="142">
        <v>21.7</v>
      </c>
      <c r="M2193" s="140"/>
      <c r="N2193" s="141">
        <f t="shared" si="175"/>
        <v>0</v>
      </c>
      <c r="O2193" s="141"/>
      <c r="P2193" s="141"/>
      <c r="Q2193" s="81">
        <f t="shared" si="176"/>
        <v>0</v>
      </c>
    </row>
    <row r="2194" spans="5:17" s="16" customFormat="1" ht="13" hidden="1" x14ac:dyDescent="0.3">
      <c r="E2194" s="138">
        <v>37824</v>
      </c>
      <c r="F2194" s="16">
        <v>203</v>
      </c>
      <c r="G2194" s="16">
        <v>2003</v>
      </c>
      <c r="H2194" s="139">
        <f t="shared" si="177"/>
        <v>0</v>
      </c>
      <c r="I2194" s="140">
        <v>20.161290322580644</v>
      </c>
      <c r="J2194" s="141">
        <f t="shared" si="173"/>
        <v>0</v>
      </c>
      <c r="K2194" s="81">
        <f t="shared" si="174"/>
        <v>0</v>
      </c>
      <c r="L2194" s="142">
        <v>22.5</v>
      </c>
      <c r="M2194" s="140"/>
      <c r="N2194" s="141">
        <f t="shared" si="175"/>
        <v>0</v>
      </c>
      <c r="O2194" s="141"/>
      <c r="P2194" s="141"/>
      <c r="Q2194" s="81">
        <f t="shared" si="176"/>
        <v>0</v>
      </c>
    </row>
    <row r="2195" spans="5:17" s="16" customFormat="1" ht="13" hidden="1" x14ac:dyDescent="0.3">
      <c r="E2195" s="138">
        <v>37825</v>
      </c>
      <c r="F2195" s="16">
        <v>204</v>
      </c>
      <c r="G2195" s="16">
        <v>2003</v>
      </c>
      <c r="H2195" s="139">
        <f t="shared" si="177"/>
        <v>0</v>
      </c>
      <c r="I2195" s="140">
        <v>20.154838709677417</v>
      </c>
      <c r="J2195" s="141">
        <f t="shared" si="173"/>
        <v>0</v>
      </c>
      <c r="K2195" s="81">
        <f t="shared" si="174"/>
        <v>0</v>
      </c>
      <c r="L2195" s="142">
        <v>24.1</v>
      </c>
      <c r="M2195" s="140"/>
      <c r="N2195" s="141">
        <f t="shared" si="175"/>
        <v>0</v>
      </c>
      <c r="O2195" s="141"/>
      <c r="P2195" s="141"/>
      <c r="Q2195" s="81">
        <f t="shared" si="176"/>
        <v>0</v>
      </c>
    </row>
    <row r="2196" spans="5:17" s="16" customFormat="1" ht="13" hidden="1" x14ac:dyDescent="0.3">
      <c r="E2196" s="138">
        <v>37826</v>
      </c>
      <c r="F2196" s="16">
        <v>205</v>
      </c>
      <c r="G2196" s="16">
        <v>2003</v>
      </c>
      <c r="H2196" s="139">
        <f t="shared" si="177"/>
        <v>0</v>
      </c>
      <c r="I2196" s="140">
        <v>20.148387096774194</v>
      </c>
      <c r="J2196" s="141">
        <f t="shared" si="173"/>
        <v>0</v>
      </c>
      <c r="K2196" s="81">
        <f t="shared" si="174"/>
        <v>0</v>
      </c>
      <c r="L2196" s="142">
        <v>21.4</v>
      </c>
      <c r="M2196" s="140"/>
      <c r="N2196" s="141">
        <f t="shared" si="175"/>
        <v>0</v>
      </c>
      <c r="O2196" s="141"/>
      <c r="P2196" s="141"/>
      <c r="Q2196" s="81">
        <f t="shared" si="176"/>
        <v>0</v>
      </c>
    </row>
    <row r="2197" spans="5:17" s="16" customFormat="1" ht="13" hidden="1" x14ac:dyDescent="0.3">
      <c r="E2197" s="138">
        <v>37827</v>
      </c>
      <c r="F2197" s="16">
        <v>206</v>
      </c>
      <c r="G2197" s="16">
        <v>2003</v>
      </c>
      <c r="H2197" s="139">
        <f t="shared" si="177"/>
        <v>0</v>
      </c>
      <c r="I2197" s="140">
        <v>20.141935483870967</v>
      </c>
      <c r="J2197" s="141">
        <f t="shared" si="173"/>
        <v>0</v>
      </c>
      <c r="K2197" s="81">
        <f t="shared" si="174"/>
        <v>0</v>
      </c>
      <c r="L2197" s="142">
        <v>22.6</v>
      </c>
      <c r="M2197" s="140"/>
      <c r="N2197" s="141">
        <f t="shared" si="175"/>
        <v>0</v>
      </c>
      <c r="O2197" s="141"/>
      <c r="P2197" s="141"/>
      <c r="Q2197" s="81">
        <f t="shared" si="176"/>
        <v>0</v>
      </c>
    </row>
    <row r="2198" spans="5:17" s="16" customFormat="1" ht="13" hidden="1" x14ac:dyDescent="0.3">
      <c r="E2198" s="138">
        <v>37828</v>
      </c>
      <c r="F2198" s="16">
        <v>207</v>
      </c>
      <c r="G2198" s="16">
        <v>2003</v>
      </c>
      <c r="H2198" s="139">
        <f t="shared" si="177"/>
        <v>0</v>
      </c>
      <c r="I2198" s="140">
        <v>20.13548387096774</v>
      </c>
      <c r="J2198" s="141">
        <f t="shared" si="173"/>
        <v>0</v>
      </c>
      <c r="K2198" s="81">
        <f t="shared" si="174"/>
        <v>0</v>
      </c>
      <c r="L2198" s="142">
        <v>27.2</v>
      </c>
      <c r="M2198" s="140"/>
      <c r="N2198" s="141">
        <f t="shared" si="175"/>
        <v>0</v>
      </c>
      <c r="O2198" s="141"/>
      <c r="P2198" s="141"/>
      <c r="Q2198" s="81">
        <f t="shared" si="176"/>
        <v>0</v>
      </c>
    </row>
    <row r="2199" spans="5:17" s="16" customFormat="1" ht="13" hidden="1" x14ac:dyDescent="0.3">
      <c r="E2199" s="138">
        <v>37829</v>
      </c>
      <c r="F2199" s="16">
        <v>208</v>
      </c>
      <c r="G2199" s="16">
        <v>2003</v>
      </c>
      <c r="H2199" s="139">
        <f t="shared" si="177"/>
        <v>0</v>
      </c>
      <c r="I2199" s="140">
        <v>20.129032258064516</v>
      </c>
      <c r="J2199" s="141">
        <f t="shared" si="173"/>
        <v>0</v>
      </c>
      <c r="K2199" s="81">
        <f t="shared" si="174"/>
        <v>0</v>
      </c>
      <c r="L2199" s="142">
        <v>21.2</v>
      </c>
      <c r="M2199" s="140"/>
      <c r="N2199" s="141">
        <f t="shared" si="175"/>
        <v>0</v>
      </c>
      <c r="O2199" s="141"/>
      <c r="P2199" s="141"/>
      <c r="Q2199" s="81">
        <f t="shared" si="176"/>
        <v>0</v>
      </c>
    </row>
    <row r="2200" spans="5:17" s="16" customFormat="1" ht="13" hidden="1" x14ac:dyDescent="0.3">
      <c r="E2200" s="138">
        <v>37830</v>
      </c>
      <c r="F2200" s="16">
        <v>209</v>
      </c>
      <c r="G2200" s="16">
        <v>2003</v>
      </c>
      <c r="H2200" s="139">
        <f t="shared" si="177"/>
        <v>0</v>
      </c>
      <c r="I2200" s="140">
        <v>20.122580645161289</v>
      </c>
      <c r="J2200" s="141">
        <f t="shared" si="173"/>
        <v>0</v>
      </c>
      <c r="K2200" s="81">
        <f t="shared" si="174"/>
        <v>0</v>
      </c>
      <c r="L2200" s="142">
        <v>19.7</v>
      </c>
      <c r="M2200" s="140"/>
      <c r="N2200" s="141">
        <f t="shared" si="175"/>
        <v>0</v>
      </c>
      <c r="O2200" s="141"/>
      <c r="P2200" s="141"/>
      <c r="Q2200" s="81">
        <f t="shared" si="176"/>
        <v>0</v>
      </c>
    </row>
    <row r="2201" spans="5:17" s="16" customFormat="1" ht="13" hidden="1" x14ac:dyDescent="0.3">
      <c r="E2201" s="138">
        <v>37831</v>
      </c>
      <c r="F2201" s="16">
        <v>210</v>
      </c>
      <c r="G2201" s="16">
        <v>2003</v>
      </c>
      <c r="H2201" s="139">
        <f t="shared" si="177"/>
        <v>0</v>
      </c>
      <c r="I2201" s="140">
        <v>20.116129032258065</v>
      </c>
      <c r="J2201" s="141">
        <f t="shared" si="173"/>
        <v>0</v>
      </c>
      <c r="K2201" s="81">
        <f t="shared" si="174"/>
        <v>0</v>
      </c>
      <c r="L2201" s="142">
        <v>20.7</v>
      </c>
      <c r="M2201" s="140"/>
      <c r="N2201" s="141">
        <f t="shared" si="175"/>
        <v>0</v>
      </c>
      <c r="O2201" s="141"/>
      <c r="P2201" s="141"/>
      <c r="Q2201" s="81">
        <f t="shared" si="176"/>
        <v>0</v>
      </c>
    </row>
    <row r="2202" spans="5:17" s="16" customFormat="1" ht="13" hidden="1" x14ac:dyDescent="0.3">
      <c r="E2202" s="138">
        <v>37832</v>
      </c>
      <c r="F2202" s="16">
        <v>211</v>
      </c>
      <c r="G2202" s="16">
        <v>2003</v>
      </c>
      <c r="H2202" s="139">
        <f t="shared" si="177"/>
        <v>0</v>
      </c>
      <c r="I2202" s="140">
        <v>20.109677419354838</v>
      </c>
      <c r="J2202" s="141">
        <f t="shared" si="173"/>
        <v>0</v>
      </c>
      <c r="K2202" s="81">
        <f t="shared" si="174"/>
        <v>0</v>
      </c>
      <c r="L2202" s="142">
        <v>21.6</v>
      </c>
      <c r="M2202" s="140"/>
      <c r="N2202" s="141">
        <f t="shared" si="175"/>
        <v>0</v>
      </c>
      <c r="O2202" s="141"/>
      <c r="P2202" s="141"/>
      <c r="Q2202" s="81">
        <f t="shared" si="176"/>
        <v>0</v>
      </c>
    </row>
    <row r="2203" spans="5:17" s="16" customFormat="1" ht="13" hidden="1" x14ac:dyDescent="0.3">
      <c r="E2203" s="138">
        <v>37833</v>
      </c>
      <c r="F2203" s="16">
        <v>212</v>
      </c>
      <c r="G2203" s="16">
        <v>2003</v>
      </c>
      <c r="H2203" s="139">
        <f t="shared" si="177"/>
        <v>0</v>
      </c>
      <c r="I2203" s="140">
        <v>20.103225806451611</v>
      </c>
      <c r="J2203" s="141">
        <f t="shared" si="173"/>
        <v>0</v>
      </c>
      <c r="K2203" s="81">
        <f t="shared" si="174"/>
        <v>0</v>
      </c>
      <c r="L2203" s="142">
        <v>19.5</v>
      </c>
      <c r="M2203" s="140"/>
      <c r="N2203" s="141">
        <f t="shared" si="175"/>
        <v>0</v>
      </c>
      <c r="O2203" s="141"/>
      <c r="P2203" s="141"/>
      <c r="Q2203" s="81">
        <f t="shared" si="176"/>
        <v>0</v>
      </c>
    </row>
    <row r="2204" spans="5:17" s="16" customFormat="1" ht="13" hidden="1" x14ac:dyDescent="0.3">
      <c r="E2204" s="138">
        <v>37834</v>
      </c>
      <c r="F2204" s="16">
        <v>213</v>
      </c>
      <c r="G2204" s="16">
        <v>2003</v>
      </c>
      <c r="H2204" s="139">
        <f t="shared" si="177"/>
        <v>0</v>
      </c>
      <c r="I2204" s="140">
        <v>20.096774193548388</v>
      </c>
      <c r="J2204" s="141">
        <f t="shared" si="173"/>
        <v>0</v>
      </c>
      <c r="K2204" s="81">
        <f t="shared" si="174"/>
        <v>0</v>
      </c>
      <c r="L2204" s="142">
        <v>21.8</v>
      </c>
      <c r="M2204" s="140"/>
      <c r="N2204" s="141">
        <f t="shared" si="175"/>
        <v>0</v>
      </c>
      <c r="O2204" s="141"/>
      <c r="P2204" s="141"/>
      <c r="Q2204" s="81">
        <f t="shared" si="176"/>
        <v>0</v>
      </c>
    </row>
    <row r="2205" spans="5:17" s="16" customFormat="1" ht="13" hidden="1" x14ac:dyDescent="0.3">
      <c r="E2205" s="138">
        <v>37835</v>
      </c>
      <c r="F2205" s="16">
        <v>214</v>
      </c>
      <c r="G2205" s="16">
        <v>2003</v>
      </c>
      <c r="H2205" s="139">
        <f t="shared" si="177"/>
        <v>0</v>
      </c>
      <c r="I2205" s="140">
        <v>20.090322580645161</v>
      </c>
      <c r="J2205" s="141">
        <f t="shared" si="173"/>
        <v>0</v>
      </c>
      <c r="K2205" s="81">
        <f t="shared" si="174"/>
        <v>0</v>
      </c>
      <c r="L2205" s="142">
        <v>23.8</v>
      </c>
      <c r="M2205" s="140"/>
      <c r="N2205" s="141">
        <f t="shared" si="175"/>
        <v>0</v>
      </c>
      <c r="O2205" s="141"/>
      <c r="P2205" s="141"/>
      <c r="Q2205" s="81">
        <f t="shared" si="176"/>
        <v>0</v>
      </c>
    </row>
    <row r="2206" spans="5:17" s="16" customFormat="1" ht="13" hidden="1" x14ac:dyDescent="0.3">
      <c r="E2206" s="138">
        <v>37836</v>
      </c>
      <c r="F2206" s="16">
        <v>215</v>
      </c>
      <c r="G2206" s="16">
        <v>2003</v>
      </c>
      <c r="H2206" s="139">
        <f t="shared" si="177"/>
        <v>0</v>
      </c>
      <c r="I2206" s="140">
        <v>20.083870967741934</v>
      </c>
      <c r="J2206" s="141">
        <f t="shared" si="173"/>
        <v>0</v>
      </c>
      <c r="K2206" s="81">
        <f t="shared" si="174"/>
        <v>0</v>
      </c>
      <c r="L2206" s="142">
        <v>25.8</v>
      </c>
      <c r="M2206" s="140"/>
      <c r="N2206" s="141">
        <f t="shared" si="175"/>
        <v>0</v>
      </c>
      <c r="O2206" s="141"/>
      <c r="P2206" s="141"/>
      <c r="Q2206" s="81">
        <f t="shared" si="176"/>
        <v>0</v>
      </c>
    </row>
    <row r="2207" spans="5:17" s="16" customFormat="1" ht="13" hidden="1" x14ac:dyDescent="0.3">
      <c r="E2207" s="138">
        <v>37837</v>
      </c>
      <c r="F2207" s="16">
        <v>216</v>
      </c>
      <c r="G2207" s="16">
        <v>2003</v>
      </c>
      <c r="H2207" s="139">
        <f t="shared" si="177"/>
        <v>0</v>
      </c>
      <c r="I2207" s="140">
        <v>20.07741935483871</v>
      </c>
      <c r="J2207" s="141">
        <f t="shared" si="173"/>
        <v>0</v>
      </c>
      <c r="K2207" s="81">
        <f t="shared" si="174"/>
        <v>0</v>
      </c>
      <c r="L2207" s="142">
        <v>27.2</v>
      </c>
      <c r="M2207" s="140"/>
      <c r="N2207" s="141">
        <f t="shared" si="175"/>
        <v>0</v>
      </c>
      <c r="O2207" s="141"/>
      <c r="P2207" s="141"/>
      <c r="Q2207" s="81">
        <f t="shared" si="176"/>
        <v>0</v>
      </c>
    </row>
    <row r="2208" spans="5:17" s="16" customFormat="1" ht="13" hidden="1" x14ac:dyDescent="0.3">
      <c r="E2208" s="138">
        <v>37838</v>
      </c>
      <c r="F2208" s="16">
        <v>217</v>
      </c>
      <c r="G2208" s="16">
        <v>2003</v>
      </c>
      <c r="H2208" s="139">
        <f t="shared" si="177"/>
        <v>0</v>
      </c>
      <c r="I2208" s="140">
        <v>20.070967741935483</v>
      </c>
      <c r="J2208" s="141">
        <f t="shared" si="173"/>
        <v>0</v>
      </c>
      <c r="K2208" s="81">
        <f t="shared" si="174"/>
        <v>0</v>
      </c>
      <c r="L2208" s="142">
        <v>27.7</v>
      </c>
      <c r="M2208" s="140"/>
      <c r="N2208" s="141">
        <f t="shared" si="175"/>
        <v>0</v>
      </c>
      <c r="O2208" s="141"/>
      <c r="P2208" s="141"/>
      <c r="Q2208" s="81">
        <f t="shared" si="176"/>
        <v>0</v>
      </c>
    </row>
    <row r="2209" spans="5:17" s="16" customFormat="1" ht="13" hidden="1" x14ac:dyDescent="0.3">
      <c r="E2209" s="138">
        <v>37839</v>
      </c>
      <c r="F2209" s="16">
        <v>218</v>
      </c>
      <c r="G2209" s="16">
        <v>2003</v>
      </c>
      <c r="H2209" s="139">
        <f t="shared" si="177"/>
        <v>0</v>
      </c>
      <c r="I2209" s="140">
        <v>20.064516129032256</v>
      </c>
      <c r="J2209" s="141">
        <f t="shared" si="173"/>
        <v>0</v>
      </c>
      <c r="K2209" s="81">
        <f t="shared" si="174"/>
        <v>0</v>
      </c>
      <c r="L2209" s="142">
        <v>27.6</v>
      </c>
      <c r="M2209" s="140"/>
      <c r="N2209" s="141">
        <f t="shared" si="175"/>
        <v>0</v>
      </c>
      <c r="O2209" s="141"/>
      <c r="P2209" s="141"/>
      <c r="Q2209" s="81">
        <f t="shared" si="176"/>
        <v>0</v>
      </c>
    </row>
    <row r="2210" spans="5:17" s="16" customFormat="1" ht="13" hidden="1" x14ac:dyDescent="0.3">
      <c r="E2210" s="138">
        <v>37840</v>
      </c>
      <c r="F2210" s="16">
        <v>219</v>
      </c>
      <c r="G2210" s="16">
        <v>2003</v>
      </c>
      <c r="H2210" s="139">
        <f t="shared" si="177"/>
        <v>0</v>
      </c>
      <c r="I2210" s="140">
        <v>20.058064516129033</v>
      </c>
      <c r="J2210" s="141">
        <f t="shared" si="173"/>
        <v>0</v>
      </c>
      <c r="K2210" s="81">
        <f t="shared" si="174"/>
        <v>0</v>
      </c>
      <c r="L2210" s="142">
        <v>28.1</v>
      </c>
      <c r="M2210" s="140"/>
      <c r="N2210" s="141">
        <f t="shared" si="175"/>
        <v>0</v>
      </c>
      <c r="O2210" s="141"/>
      <c r="P2210" s="141"/>
      <c r="Q2210" s="81">
        <f t="shared" si="176"/>
        <v>0</v>
      </c>
    </row>
    <row r="2211" spans="5:17" s="16" customFormat="1" ht="13" hidden="1" x14ac:dyDescent="0.3">
      <c r="E2211" s="138">
        <v>37841</v>
      </c>
      <c r="F2211" s="16">
        <v>220</v>
      </c>
      <c r="G2211" s="16">
        <v>2003</v>
      </c>
      <c r="H2211" s="139">
        <f t="shared" si="177"/>
        <v>0</v>
      </c>
      <c r="I2211" s="140">
        <v>20.051612903225806</v>
      </c>
      <c r="J2211" s="141">
        <f t="shared" si="173"/>
        <v>0</v>
      </c>
      <c r="K2211" s="81">
        <f t="shared" si="174"/>
        <v>0</v>
      </c>
      <c r="L2211" s="142">
        <v>26.7</v>
      </c>
      <c r="M2211" s="140"/>
      <c r="N2211" s="141">
        <f t="shared" si="175"/>
        <v>0</v>
      </c>
      <c r="O2211" s="141"/>
      <c r="P2211" s="141"/>
      <c r="Q2211" s="81">
        <f t="shared" si="176"/>
        <v>0</v>
      </c>
    </row>
    <row r="2212" spans="5:17" s="16" customFormat="1" ht="13" hidden="1" x14ac:dyDescent="0.3">
      <c r="E2212" s="138">
        <v>37842</v>
      </c>
      <c r="F2212" s="16">
        <v>221</v>
      </c>
      <c r="G2212" s="16">
        <v>2003</v>
      </c>
      <c r="H2212" s="139">
        <f t="shared" si="177"/>
        <v>0</v>
      </c>
      <c r="I2212" s="140">
        <v>20.045161290322579</v>
      </c>
      <c r="J2212" s="141">
        <f t="shared" si="173"/>
        <v>0</v>
      </c>
      <c r="K2212" s="81">
        <f t="shared" si="174"/>
        <v>0</v>
      </c>
      <c r="L2212" s="142">
        <v>27.1</v>
      </c>
      <c r="M2212" s="140"/>
      <c r="N2212" s="141">
        <f t="shared" si="175"/>
        <v>0</v>
      </c>
      <c r="O2212" s="141"/>
      <c r="P2212" s="141"/>
      <c r="Q2212" s="81">
        <f t="shared" si="176"/>
        <v>0</v>
      </c>
    </row>
    <row r="2213" spans="5:17" s="16" customFormat="1" ht="13" hidden="1" x14ac:dyDescent="0.3">
      <c r="E2213" s="138">
        <v>37843</v>
      </c>
      <c r="F2213" s="16">
        <v>222</v>
      </c>
      <c r="G2213" s="16">
        <v>2003</v>
      </c>
      <c r="H2213" s="139">
        <f t="shared" si="177"/>
        <v>0</v>
      </c>
      <c r="I2213" s="140">
        <v>20.038709677419355</v>
      </c>
      <c r="J2213" s="141">
        <f t="shared" si="173"/>
        <v>0</v>
      </c>
      <c r="K2213" s="81">
        <f t="shared" si="174"/>
        <v>0</v>
      </c>
      <c r="L2213" s="142">
        <v>27.3</v>
      </c>
      <c r="M2213" s="140"/>
      <c r="N2213" s="141">
        <f t="shared" si="175"/>
        <v>0</v>
      </c>
      <c r="O2213" s="141"/>
      <c r="P2213" s="141"/>
      <c r="Q2213" s="81">
        <f t="shared" si="176"/>
        <v>0</v>
      </c>
    </row>
    <row r="2214" spans="5:17" s="16" customFormat="1" ht="13" hidden="1" x14ac:dyDescent="0.3">
      <c r="E2214" s="138">
        <v>37844</v>
      </c>
      <c r="F2214" s="16">
        <v>223</v>
      </c>
      <c r="G2214" s="16">
        <v>2003</v>
      </c>
      <c r="H2214" s="139">
        <f t="shared" si="177"/>
        <v>0</v>
      </c>
      <c r="I2214" s="140">
        <v>20.032258064516128</v>
      </c>
      <c r="J2214" s="141">
        <f t="shared" ref="J2214:J2277" si="178">IF(I2214&lt;=$E$117,1,0)</f>
        <v>0</v>
      </c>
      <c r="K2214" s="81">
        <f t="shared" ref="K2214:K2277" si="179">J2214*($E$116-I2214)</f>
        <v>0</v>
      </c>
      <c r="L2214" s="142">
        <v>27.7</v>
      </c>
      <c r="M2214" s="140"/>
      <c r="N2214" s="141">
        <f t="shared" ref="N2214:N2277" si="180">IF(L2214&lt;=$E$117,1,0)</f>
        <v>0</v>
      </c>
      <c r="O2214" s="141"/>
      <c r="P2214" s="141"/>
      <c r="Q2214" s="81">
        <f t="shared" ref="Q2214:Q2277" si="181">N2214*($E$116-L2214)</f>
        <v>0</v>
      </c>
    </row>
    <row r="2215" spans="5:17" s="16" customFormat="1" ht="13" hidden="1" x14ac:dyDescent="0.3">
      <c r="E2215" s="138">
        <v>37845</v>
      </c>
      <c r="F2215" s="16">
        <v>224</v>
      </c>
      <c r="G2215" s="16">
        <v>2003</v>
      </c>
      <c r="H2215" s="139">
        <f t="shared" si="177"/>
        <v>0</v>
      </c>
      <c r="I2215" s="140">
        <v>20.025806451612901</v>
      </c>
      <c r="J2215" s="141">
        <f t="shared" si="178"/>
        <v>0</v>
      </c>
      <c r="K2215" s="81">
        <f t="shared" si="179"/>
        <v>0</v>
      </c>
      <c r="L2215" s="142">
        <v>27.1</v>
      </c>
      <c r="M2215" s="140"/>
      <c r="N2215" s="141">
        <f t="shared" si="180"/>
        <v>0</v>
      </c>
      <c r="O2215" s="141"/>
      <c r="P2215" s="141"/>
      <c r="Q2215" s="81">
        <f t="shared" si="181"/>
        <v>0</v>
      </c>
    </row>
    <row r="2216" spans="5:17" s="16" customFormat="1" ht="13" hidden="1" x14ac:dyDescent="0.3">
      <c r="E2216" s="138">
        <v>37846</v>
      </c>
      <c r="F2216" s="16">
        <v>225</v>
      </c>
      <c r="G2216" s="16">
        <v>2003</v>
      </c>
      <c r="H2216" s="139">
        <f t="shared" si="177"/>
        <v>0</v>
      </c>
      <c r="I2216" s="140">
        <v>20.019354838709678</v>
      </c>
      <c r="J2216" s="141">
        <f t="shared" si="178"/>
        <v>0</v>
      </c>
      <c r="K2216" s="81">
        <f t="shared" si="179"/>
        <v>0</v>
      </c>
      <c r="L2216" s="142">
        <v>27.7</v>
      </c>
      <c r="M2216" s="140"/>
      <c r="N2216" s="141">
        <f t="shared" si="180"/>
        <v>0</v>
      </c>
      <c r="O2216" s="141"/>
      <c r="P2216" s="141"/>
      <c r="Q2216" s="81">
        <f t="shared" si="181"/>
        <v>0</v>
      </c>
    </row>
    <row r="2217" spans="5:17" s="16" customFormat="1" ht="13" hidden="1" x14ac:dyDescent="0.3">
      <c r="E2217" s="138">
        <v>37847</v>
      </c>
      <c r="F2217" s="16">
        <v>226</v>
      </c>
      <c r="G2217" s="16">
        <v>2003</v>
      </c>
      <c r="H2217" s="139">
        <f t="shared" si="177"/>
        <v>0</v>
      </c>
      <c r="I2217" s="140">
        <v>20.012903225806451</v>
      </c>
      <c r="J2217" s="141">
        <f t="shared" si="178"/>
        <v>0</v>
      </c>
      <c r="K2217" s="81">
        <f t="shared" si="179"/>
        <v>0</v>
      </c>
      <c r="L2217" s="142">
        <v>26.2</v>
      </c>
      <c r="M2217" s="140"/>
      <c r="N2217" s="141">
        <f t="shared" si="180"/>
        <v>0</v>
      </c>
      <c r="O2217" s="141"/>
      <c r="P2217" s="141"/>
      <c r="Q2217" s="81">
        <f t="shared" si="181"/>
        <v>0</v>
      </c>
    </row>
    <row r="2218" spans="5:17" s="16" customFormat="1" ht="13" hidden="1" x14ac:dyDescent="0.3">
      <c r="E2218" s="138">
        <v>37848</v>
      </c>
      <c r="F2218" s="16">
        <v>227</v>
      </c>
      <c r="G2218" s="16">
        <v>2003</v>
      </c>
      <c r="H2218" s="139">
        <f t="shared" si="177"/>
        <v>0</v>
      </c>
      <c r="I2218" s="140">
        <v>20.006451612903227</v>
      </c>
      <c r="J2218" s="141">
        <f t="shared" si="178"/>
        <v>0</v>
      </c>
      <c r="K2218" s="81">
        <f t="shared" si="179"/>
        <v>0</v>
      </c>
      <c r="L2218" s="142">
        <v>20.9</v>
      </c>
      <c r="M2218" s="140"/>
      <c r="N2218" s="141">
        <f t="shared" si="180"/>
        <v>0</v>
      </c>
      <c r="O2218" s="141"/>
      <c r="P2218" s="141"/>
      <c r="Q2218" s="81">
        <f t="shared" si="181"/>
        <v>0</v>
      </c>
    </row>
    <row r="2219" spans="5:17" s="16" customFormat="1" ht="13" hidden="1" x14ac:dyDescent="0.3">
      <c r="E2219" s="138">
        <v>37849</v>
      </c>
      <c r="F2219" s="16">
        <v>228</v>
      </c>
      <c r="G2219" s="16">
        <v>2003</v>
      </c>
      <c r="H2219" s="139">
        <f t="shared" si="177"/>
        <v>0</v>
      </c>
      <c r="I2219" s="140">
        <v>20</v>
      </c>
      <c r="J2219" s="141">
        <f t="shared" si="178"/>
        <v>0</v>
      </c>
      <c r="K2219" s="81">
        <f t="shared" si="179"/>
        <v>0</v>
      </c>
      <c r="L2219" s="142">
        <v>22.5</v>
      </c>
      <c r="M2219" s="140"/>
      <c r="N2219" s="141">
        <f t="shared" si="180"/>
        <v>0</v>
      </c>
      <c r="O2219" s="141"/>
      <c r="P2219" s="141"/>
      <c r="Q2219" s="81">
        <f t="shared" si="181"/>
        <v>0</v>
      </c>
    </row>
    <row r="2220" spans="5:17" s="16" customFormat="1" ht="13" hidden="1" x14ac:dyDescent="0.3">
      <c r="E2220" s="138">
        <v>37850</v>
      </c>
      <c r="F2220" s="16">
        <v>229</v>
      </c>
      <c r="G2220" s="16">
        <v>2003</v>
      </c>
      <c r="H2220" s="139">
        <f t="shared" si="177"/>
        <v>0</v>
      </c>
      <c r="I2220" s="140">
        <v>19.846666666666664</v>
      </c>
      <c r="J2220" s="141">
        <f t="shared" si="178"/>
        <v>0</v>
      </c>
      <c r="K2220" s="81">
        <f t="shared" si="179"/>
        <v>0</v>
      </c>
      <c r="L2220" s="142">
        <v>20.8</v>
      </c>
      <c r="M2220" s="140"/>
      <c r="N2220" s="141">
        <f t="shared" si="180"/>
        <v>0</v>
      </c>
      <c r="O2220" s="141"/>
      <c r="P2220" s="141"/>
      <c r="Q2220" s="81">
        <f t="shared" si="181"/>
        <v>0</v>
      </c>
    </row>
    <row r="2221" spans="5:17" s="16" customFormat="1" ht="13" hidden="1" x14ac:dyDescent="0.3">
      <c r="E2221" s="138">
        <v>37851</v>
      </c>
      <c r="F2221" s="16">
        <v>230</v>
      </c>
      <c r="G2221" s="16">
        <v>2003</v>
      </c>
      <c r="H2221" s="139">
        <f t="shared" si="177"/>
        <v>0</v>
      </c>
      <c r="I2221" s="140">
        <v>19.693333333333328</v>
      </c>
      <c r="J2221" s="141">
        <f t="shared" si="178"/>
        <v>0</v>
      </c>
      <c r="K2221" s="81">
        <f t="shared" si="179"/>
        <v>0</v>
      </c>
      <c r="L2221" s="142">
        <v>21.4</v>
      </c>
      <c r="M2221" s="140"/>
      <c r="N2221" s="141">
        <f t="shared" si="180"/>
        <v>0</v>
      </c>
      <c r="O2221" s="141"/>
      <c r="P2221" s="141"/>
      <c r="Q2221" s="81">
        <f t="shared" si="181"/>
        <v>0</v>
      </c>
    </row>
    <row r="2222" spans="5:17" s="16" customFormat="1" ht="13" hidden="1" x14ac:dyDescent="0.3">
      <c r="E2222" s="138">
        <v>37852</v>
      </c>
      <c r="F2222" s="16">
        <v>231</v>
      </c>
      <c r="G2222" s="16">
        <v>2003</v>
      </c>
      <c r="H2222" s="139">
        <f t="shared" si="177"/>
        <v>0</v>
      </c>
      <c r="I2222" s="140">
        <v>19.54</v>
      </c>
      <c r="J2222" s="141">
        <f t="shared" si="178"/>
        <v>0</v>
      </c>
      <c r="K2222" s="81">
        <f t="shared" si="179"/>
        <v>0</v>
      </c>
      <c r="L2222" s="142">
        <v>22.2</v>
      </c>
      <c r="M2222" s="140"/>
      <c r="N2222" s="141">
        <f t="shared" si="180"/>
        <v>0</v>
      </c>
      <c r="O2222" s="141"/>
      <c r="P2222" s="141"/>
      <c r="Q2222" s="81">
        <f t="shared" si="181"/>
        <v>0</v>
      </c>
    </row>
    <row r="2223" spans="5:17" s="16" customFormat="1" ht="13" hidden="1" x14ac:dyDescent="0.3">
      <c r="E2223" s="138">
        <v>37853</v>
      </c>
      <c r="F2223" s="16">
        <v>232</v>
      </c>
      <c r="G2223" s="16">
        <v>2003</v>
      </c>
      <c r="H2223" s="139">
        <f t="shared" si="177"/>
        <v>0</v>
      </c>
      <c r="I2223" s="140">
        <v>19.386666666666663</v>
      </c>
      <c r="J2223" s="141">
        <f t="shared" si="178"/>
        <v>0</v>
      </c>
      <c r="K2223" s="81">
        <f t="shared" si="179"/>
        <v>0</v>
      </c>
      <c r="L2223" s="142">
        <v>21.9</v>
      </c>
      <c r="M2223" s="140"/>
      <c r="N2223" s="141">
        <f t="shared" si="180"/>
        <v>0</v>
      </c>
      <c r="O2223" s="141"/>
      <c r="P2223" s="141"/>
      <c r="Q2223" s="81">
        <f t="shared" si="181"/>
        <v>0</v>
      </c>
    </row>
    <row r="2224" spans="5:17" s="16" customFormat="1" ht="13" hidden="1" x14ac:dyDescent="0.3">
      <c r="E2224" s="138">
        <v>37854</v>
      </c>
      <c r="F2224" s="16">
        <v>233</v>
      </c>
      <c r="G2224" s="16">
        <v>2003</v>
      </c>
      <c r="H2224" s="139">
        <f t="shared" si="177"/>
        <v>0</v>
      </c>
      <c r="I2224" s="140">
        <v>19.233333333333327</v>
      </c>
      <c r="J2224" s="141">
        <f t="shared" si="178"/>
        <v>0</v>
      </c>
      <c r="K2224" s="81">
        <f t="shared" si="179"/>
        <v>0</v>
      </c>
      <c r="L2224" s="142">
        <v>20.9</v>
      </c>
      <c r="M2224" s="140"/>
      <c r="N2224" s="141">
        <f t="shared" si="180"/>
        <v>0</v>
      </c>
      <c r="O2224" s="141"/>
      <c r="P2224" s="141"/>
      <c r="Q2224" s="81">
        <f t="shared" si="181"/>
        <v>0</v>
      </c>
    </row>
    <row r="2225" spans="5:17" s="16" customFormat="1" ht="13" hidden="1" x14ac:dyDescent="0.3">
      <c r="E2225" s="138">
        <v>37855</v>
      </c>
      <c r="F2225" s="16">
        <v>234</v>
      </c>
      <c r="G2225" s="16">
        <v>2003</v>
      </c>
      <c r="H2225" s="139">
        <f t="shared" si="177"/>
        <v>0</v>
      </c>
      <c r="I2225" s="140">
        <v>19.079999999999998</v>
      </c>
      <c r="J2225" s="141">
        <f t="shared" si="178"/>
        <v>0</v>
      </c>
      <c r="K2225" s="81">
        <f t="shared" si="179"/>
        <v>0</v>
      </c>
      <c r="L2225" s="142">
        <v>22.1</v>
      </c>
      <c r="M2225" s="140"/>
      <c r="N2225" s="141">
        <f t="shared" si="180"/>
        <v>0</v>
      </c>
      <c r="O2225" s="141"/>
      <c r="P2225" s="141"/>
      <c r="Q2225" s="81">
        <f t="shared" si="181"/>
        <v>0</v>
      </c>
    </row>
    <row r="2226" spans="5:17" s="16" customFormat="1" ht="13" hidden="1" x14ac:dyDescent="0.3">
      <c r="E2226" s="138">
        <v>37856</v>
      </c>
      <c r="F2226" s="16">
        <v>235</v>
      </c>
      <c r="G2226" s="16">
        <v>2003</v>
      </c>
      <c r="H2226" s="139">
        <f t="shared" si="177"/>
        <v>0</v>
      </c>
      <c r="I2226" s="140">
        <v>18.926666666666662</v>
      </c>
      <c r="J2226" s="141">
        <f t="shared" si="178"/>
        <v>0</v>
      </c>
      <c r="K2226" s="81">
        <f t="shared" si="179"/>
        <v>0</v>
      </c>
      <c r="L2226" s="142">
        <v>22.7</v>
      </c>
      <c r="M2226" s="140"/>
      <c r="N2226" s="141">
        <f t="shared" si="180"/>
        <v>0</v>
      </c>
      <c r="O2226" s="141"/>
      <c r="P2226" s="141"/>
      <c r="Q2226" s="81">
        <f t="shared" si="181"/>
        <v>0</v>
      </c>
    </row>
    <row r="2227" spans="5:17" s="16" customFormat="1" ht="13" hidden="1" x14ac:dyDescent="0.3">
      <c r="E2227" s="138">
        <v>37857</v>
      </c>
      <c r="F2227" s="16">
        <v>236</v>
      </c>
      <c r="G2227" s="16">
        <v>2003</v>
      </c>
      <c r="H2227" s="139">
        <f t="shared" si="177"/>
        <v>0</v>
      </c>
      <c r="I2227" s="140">
        <v>18.773333333333326</v>
      </c>
      <c r="J2227" s="141">
        <f t="shared" si="178"/>
        <v>0</v>
      </c>
      <c r="K2227" s="81">
        <f t="shared" si="179"/>
        <v>0</v>
      </c>
      <c r="L2227" s="142">
        <v>22.4</v>
      </c>
      <c r="M2227" s="140"/>
      <c r="N2227" s="141">
        <f t="shared" si="180"/>
        <v>0</v>
      </c>
      <c r="O2227" s="141"/>
      <c r="P2227" s="141"/>
      <c r="Q2227" s="81">
        <f t="shared" si="181"/>
        <v>0</v>
      </c>
    </row>
    <row r="2228" spans="5:17" s="16" customFormat="1" ht="13" hidden="1" x14ac:dyDescent="0.3">
      <c r="E2228" s="138">
        <v>37858</v>
      </c>
      <c r="F2228" s="16">
        <v>237</v>
      </c>
      <c r="G2228" s="16">
        <v>2003</v>
      </c>
      <c r="H2228" s="139">
        <f t="shared" si="177"/>
        <v>0</v>
      </c>
      <c r="I2228" s="140">
        <v>18.62</v>
      </c>
      <c r="J2228" s="141">
        <f t="shared" si="178"/>
        <v>0</v>
      </c>
      <c r="K2228" s="81">
        <f t="shared" si="179"/>
        <v>0</v>
      </c>
      <c r="L2228" s="142">
        <v>23</v>
      </c>
      <c r="M2228" s="140"/>
      <c r="N2228" s="141">
        <f t="shared" si="180"/>
        <v>0</v>
      </c>
      <c r="O2228" s="141"/>
      <c r="P2228" s="141"/>
      <c r="Q2228" s="81">
        <f t="shared" si="181"/>
        <v>0</v>
      </c>
    </row>
    <row r="2229" spans="5:17" s="16" customFormat="1" ht="13" hidden="1" x14ac:dyDescent="0.3">
      <c r="E2229" s="138">
        <v>37859</v>
      </c>
      <c r="F2229" s="16">
        <v>238</v>
      </c>
      <c r="G2229" s="16">
        <v>2003</v>
      </c>
      <c r="H2229" s="139">
        <f t="shared" si="177"/>
        <v>0</v>
      </c>
      <c r="I2229" s="140">
        <v>18.466666666666661</v>
      </c>
      <c r="J2229" s="141">
        <f t="shared" si="178"/>
        <v>0</v>
      </c>
      <c r="K2229" s="81">
        <f t="shared" si="179"/>
        <v>0</v>
      </c>
      <c r="L2229" s="142">
        <v>23</v>
      </c>
      <c r="M2229" s="140"/>
      <c r="N2229" s="141">
        <f t="shared" si="180"/>
        <v>0</v>
      </c>
      <c r="O2229" s="141"/>
      <c r="P2229" s="141"/>
      <c r="Q2229" s="81">
        <f t="shared" si="181"/>
        <v>0</v>
      </c>
    </row>
    <row r="2230" spans="5:17" s="16" customFormat="1" ht="13" hidden="1" x14ac:dyDescent="0.3">
      <c r="E2230" s="138">
        <v>37860</v>
      </c>
      <c r="F2230" s="16">
        <v>239</v>
      </c>
      <c r="G2230" s="16">
        <v>2003</v>
      </c>
      <c r="H2230" s="139">
        <f t="shared" si="177"/>
        <v>0</v>
      </c>
      <c r="I2230" s="140">
        <v>18.313333333333333</v>
      </c>
      <c r="J2230" s="141">
        <f t="shared" si="178"/>
        <v>0</v>
      </c>
      <c r="K2230" s="81">
        <f t="shared" si="179"/>
        <v>0</v>
      </c>
      <c r="L2230" s="142">
        <v>23.1</v>
      </c>
      <c r="M2230" s="140"/>
      <c r="N2230" s="141">
        <f t="shared" si="180"/>
        <v>0</v>
      </c>
      <c r="O2230" s="141"/>
      <c r="P2230" s="141"/>
      <c r="Q2230" s="81">
        <f t="shared" si="181"/>
        <v>0</v>
      </c>
    </row>
    <row r="2231" spans="5:17" s="16" customFormat="1" ht="13" hidden="1" x14ac:dyDescent="0.3">
      <c r="E2231" s="138">
        <v>37861</v>
      </c>
      <c r="F2231" s="16">
        <v>240</v>
      </c>
      <c r="G2231" s="16">
        <v>2003</v>
      </c>
      <c r="H2231" s="139">
        <f t="shared" si="177"/>
        <v>0</v>
      </c>
      <c r="I2231" s="140">
        <v>18.16</v>
      </c>
      <c r="J2231" s="141">
        <f t="shared" si="178"/>
        <v>0</v>
      </c>
      <c r="K2231" s="81">
        <f t="shared" si="179"/>
        <v>0</v>
      </c>
      <c r="L2231" s="142">
        <v>21.2</v>
      </c>
      <c r="M2231" s="140"/>
      <c r="N2231" s="141">
        <f t="shared" si="180"/>
        <v>0</v>
      </c>
      <c r="O2231" s="141"/>
      <c r="P2231" s="141"/>
      <c r="Q2231" s="81">
        <f t="shared" si="181"/>
        <v>0</v>
      </c>
    </row>
    <row r="2232" spans="5:17" s="16" customFormat="1" ht="13" hidden="1" x14ac:dyDescent="0.3">
      <c r="E2232" s="138">
        <v>37862</v>
      </c>
      <c r="F2232" s="16">
        <v>241</v>
      </c>
      <c r="G2232" s="16">
        <v>2003</v>
      </c>
      <c r="H2232" s="139">
        <f t="shared" si="177"/>
        <v>0</v>
      </c>
      <c r="I2232" s="140">
        <v>18.006666666666661</v>
      </c>
      <c r="J2232" s="141">
        <f t="shared" si="178"/>
        <v>0</v>
      </c>
      <c r="K2232" s="81">
        <f t="shared" si="179"/>
        <v>0</v>
      </c>
      <c r="L2232" s="142">
        <v>17.899999999999999</v>
      </c>
      <c r="M2232" s="140"/>
      <c r="N2232" s="141">
        <f t="shared" si="180"/>
        <v>0</v>
      </c>
      <c r="O2232" s="141"/>
      <c r="P2232" s="141"/>
      <c r="Q2232" s="81">
        <f t="shared" si="181"/>
        <v>0</v>
      </c>
    </row>
    <row r="2233" spans="5:17" s="16" customFormat="1" ht="13" hidden="1" x14ac:dyDescent="0.3">
      <c r="E2233" s="138">
        <v>37863</v>
      </c>
      <c r="F2233" s="16">
        <v>242</v>
      </c>
      <c r="G2233" s="16">
        <v>2003</v>
      </c>
      <c r="H2233" s="139">
        <f t="shared" si="177"/>
        <v>0</v>
      </c>
      <c r="I2233" s="140">
        <v>17.853333333333332</v>
      </c>
      <c r="J2233" s="141">
        <f t="shared" si="178"/>
        <v>0</v>
      </c>
      <c r="K2233" s="81">
        <f t="shared" si="179"/>
        <v>0</v>
      </c>
      <c r="L2233" s="142">
        <v>17.600000000000001</v>
      </c>
      <c r="M2233" s="140"/>
      <c r="N2233" s="141">
        <f t="shared" si="180"/>
        <v>0</v>
      </c>
      <c r="O2233" s="141"/>
      <c r="P2233" s="141"/>
      <c r="Q2233" s="81">
        <f t="shared" si="181"/>
        <v>0</v>
      </c>
    </row>
    <row r="2234" spans="5:17" s="16" customFormat="1" ht="13" hidden="1" x14ac:dyDescent="0.3">
      <c r="E2234" s="138">
        <v>37864</v>
      </c>
      <c r="F2234" s="16">
        <v>243</v>
      </c>
      <c r="G2234" s="16">
        <v>2003</v>
      </c>
      <c r="H2234" s="139">
        <f t="shared" si="177"/>
        <v>0</v>
      </c>
      <c r="I2234" s="140">
        <v>17.7</v>
      </c>
      <c r="J2234" s="141">
        <f t="shared" si="178"/>
        <v>0</v>
      </c>
      <c r="K2234" s="81">
        <f t="shared" si="179"/>
        <v>0</v>
      </c>
      <c r="L2234" s="142">
        <v>15.6</v>
      </c>
      <c r="M2234" s="140"/>
      <c r="N2234" s="141">
        <f t="shared" si="180"/>
        <v>1</v>
      </c>
      <c r="O2234" s="141"/>
      <c r="P2234" s="141"/>
      <c r="Q2234" s="81">
        <f t="shared" si="181"/>
        <v>4.4000000000000004</v>
      </c>
    </row>
    <row r="2235" spans="5:17" s="16" customFormat="1" ht="13" hidden="1" x14ac:dyDescent="0.3">
      <c r="E2235" s="138">
        <v>37865</v>
      </c>
      <c r="F2235" s="16">
        <v>244</v>
      </c>
      <c r="G2235" s="16">
        <v>2003</v>
      </c>
      <c r="H2235" s="139">
        <f t="shared" si="177"/>
        <v>0</v>
      </c>
      <c r="I2235" s="140">
        <v>17.546666666666667</v>
      </c>
      <c r="J2235" s="141">
        <f t="shared" si="178"/>
        <v>0</v>
      </c>
      <c r="K2235" s="81">
        <f t="shared" si="179"/>
        <v>0</v>
      </c>
      <c r="L2235" s="142">
        <v>14.2</v>
      </c>
      <c r="M2235" s="140"/>
      <c r="N2235" s="141">
        <f t="shared" si="180"/>
        <v>1</v>
      </c>
      <c r="O2235" s="141"/>
      <c r="P2235" s="141"/>
      <c r="Q2235" s="81">
        <f t="shared" si="181"/>
        <v>5.8000000000000007</v>
      </c>
    </row>
    <row r="2236" spans="5:17" s="16" customFormat="1" ht="13" hidden="1" x14ac:dyDescent="0.3">
      <c r="E2236" s="138">
        <v>37866</v>
      </c>
      <c r="F2236" s="16">
        <v>245</v>
      </c>
      <c r="G2236" s="16">
        <v>2003</v>
      </c>
      <c r="H2236" s="139">
        <f t="shared" si="177"/>
        <v>0</v>
      </c>
      <c r="I2236" s="140">
        <v>17.393333333333331</v>
      </c>
      <c r="J2236" s="141">
        <f t="shared" si="178"/>
        <v>0</v>
      </c>
      <c r="K2236" s="81">
        <f t="shared" si="179"/>
        <v>0</v>
      </c>
      <c r="L2236" s="142">
        <v>14.9</v>
      </c>
      <c r="M2236" s="140"/>
      <c r="N2236" s="141">
        <f t="shared" si="180"/>
        <v>1</v>
      </c>
      <c r="O2236" s="141"/>
      <c r="P2236" s="141"/>
      <c r="Q2236" s="81">
        <f t="shared" si="181"/>
        <v>5.0999999999999996</v>
      </c>
    </row>
    <row r="2237" spans="5:17" s="16" customFormat="1" ht="13" hidden="1" x14ac:dyDescent="0.3">
      <c r="E2237" s="138">
        <v>37867</v>
      </c>
      <c r="F2237" s="16">
        <v>246</v>
      </c>
      <c r="G2237" s="16">
        <v>2003</v>
      </c>
      <c r="H2237" s="139">
        <f t="shared" si="177"/>
        <v>0</v>
      </c>
      <c r="I2237" s="140">
        <v>17.239999999999998</v>
      </c>
      <c r="J2237" s="141">
        <f t="shared" si="178"/>
        <v>0</v>
      </c>
      <c r="K2237" s="81">
        <f t="shared" si="179"/>
        <v>0</v>
      </c>
      <c r="L2237" s="142">
        <v>14.8</v>
      </c>
      <c r="M2237" s="140"/>
      <c r="N2237" s="141">
        <f t="shared" si="180"/>
        <v>1</v>
      </c>
      <c r="O2237" s="141"/>
      <c r="P2237" s="141"/>
      <c r="Q2237" s="81">
        <f t="shared" si="181"/>
        <v>5.1999999999999993</v>
      </c>
    </row>
    <row r="2238" spans="5:17" s="16" customFormat="1" ht="13" hidden="1" x14ac:dyDescent="0.3">
      <c r="E2238" s="138">
        <v>37868</v>
      </c>
      <c r="F2238" s="16">
        <v>247</v>
      </c>
      <c r="G2238" s="16">
        <v>2003</v>
      </c>
      <c r="H2238" s="139">
        <f t="shared" si="177"/>
        <v>0</v>
      </c>
      <c r="I2238" s="140">
        <v>17.086666666666666</v>
      </c>
      <c r="J2238" s="141">
        <f t="shared" si="178"/>
        <v>0</v>
      </c>
      <c r="K2238" s="81">
        <f t="shared" si="179"/>
        <v>0</v>
      </c>
      <c r="L2238" s="142">
        <v>15.1</v>
      </c>
      <c r="M2238" s="140"/>
      <c r="N2238" s="141">
        <f t="shared" si="180"/>
        <v>1</v>
      </c>
      <c r="O2238" s="141"/>
      <c r="P2238" s="141"/>
      <c r="Q2238" s="81">
        <f t="shared" si="181"/>
        <v>4.9000000000000004</v>
      </c>
    </row>
    <row r="2239" spans="5:17" s="16" customFormat="1" ht="13" hidden="1" x14ac:dyDescent="0.3">
      <c r="E2239" s="138">
        <v>37869</v>
      </c>
      <c r="F2239" s="16">
        <v>248</v>
      </c>
      <c r="G2239" s="16">
        <v>2003</v>
      </c>
      <c r="H2239" s="139">
        <f t="shared" si="177"/>
        <v>0</v>
      </c>
      <c r="I2239" s="140">
        <v>16.93333333333333</v>
      </c>
      <c r="J2239" s="141">
        <f t="shared" si="178"/>
        <v>0</v>
      </c>
      <c r="K2239" s="81">
        <f t="shared" si="179"/>
        <v>0</v>
      </c>
      <c r="L2239" s="142">
        <v>15.8</v>
      </c>
      <c r="M2239" s="140"/>
      <c r="N2239" s="141">
        <f t="shared" si="180"/>
        <v>1</v>
      </c>
      <c r="O2239" s="141"/>
      <c r="P2239" s="141"/>
      <c r="Q2239" s="81">
        <f t="shared" si="181"/>
        <v>4.1999999999999993</v>
      </c>
    </row>
    <row r="2240" spans="5:17" s="16" customFormat="1" ht="13" hidden="1" x14ac:dyDescent="0.3">
      <c r="E2240" s="138">
        <v>37870</v>
      </c>
      <c r="F2240" s="16">
        <v>249</v>
      </c>
      <c r="G2240" s="16">
        <v>2003</v>
      </c>
      <c r="H2240" s="139">
        <f t="shared" si="177"/>
        <v>0</v>
      </c>
      <c r="I2240" s="140">
        <v>16.78</v>
      </c>
      <c r="J2240" s="141">
        <f t="shared" si="178"/>
        <v>0</v>
      </c>
      <c r="K2240" s="81">
        <f t="shared" si="179"/>
        <v>0</v>
      </c>
      <c r="L2240" s="142">
        <v>17.7</v>
      </c>
      <c r="M2240" s="140"/>
      <c r="N2240" s="141">
        <f t="shared" si="180"/>
        <v>0</v>
      </c>
      <c r="O2240" s="141"/>
      <c r="P2240" s="141"/>
      <c r="Q2240" s="81">
        <f t="shared" si="181"/>
        <v>0</v>
      </c>
    </row>
    <row r="2241" spans="5:17" s="16" customFormat="1" ht="13" hidden="1" x14ac:dyDescent="0.3">
      <c r="E2241" s="138">
        <v>37871</v>
      </c>
      <c r="F2241" s="16">
        <v>250</v>
      </c>
      <c r="G2241" s="16">
        <v>2003</v>
      </c>
      <c r="H2241" s="139">
        <f t="shared" si="177"/>
        <v>0</v>
      </c>
      <c r="I2241" s="140">
        <v>16.626666666666665</v>
      </c>
      <c r="J2241" s="141">
        <f t="shared" si="178"/>
        <v>0</v>
      </c>
      <c r="K2241" s="81">
        <f t="shared" si="179"/>
        <v>0</v>
      </c>
      <c r="L2241" s="142">
        <v>16.5</v>
      </c>
      <c r="M2241" s="140"/>
      <c r="N2241" s="141">
        <f t="shared" si="180"/>
        <v>0</v>
      </c>
      <c r="O2241" s="141"/>
      <c r="P2241" s="141"/>
      <c r="Q2241" s="81">
        <f t="shared" si="181"/>
        <v>0</v>
      </c>
    </row>
    <row r="2242" spans="5:17" s="16" customFormat="1" ht="13" hidden="1" x14ac:dyDescent="0.3">
      <c r="E2242" s="138">
        <v>37872</v>
      </c>
      <c r="F2242" s="16">
        <v>251</v>
      </c>
      <c r="G2242" s="16">
        <v>2003</v>
      </c>
      <c r="H2242" s="139">
        <f t="shared" si="177"/>
        <v>0</v>
      </c>
      <c r="I2242" s="140">
        <v>16.473333333333329</v>
      </c>
      <c r="J2242" s="141">
        <f t="shared" si="178"/>
        <v>0</v>
      </c>
      <c r="K2242" s="81">
        <f t="shared" si="179"/>
        <v>0</v>
      </c>
      <c r="L2242" s="142">
        <v>16.399999999999999</v>
      </c>
      <c r="M2242" s="140"/>
      <c r="N2242" s="141">
        <f t="shared" si="180"/>
        <v>0</v>
      </c>
      <c r="O2242" s="141"/>
      <c r="P2242" s="141"/>
      <c r="Q2242" s="81">
        <f t="shared" si="181"/>
        <v>0</v>
      </c>
    </row>
    <row r="2243" spans="5:17" s="16" customFormat="1" ht="13" hidden="1" x14ac:dyDescent="0.3">
      <c r="E2243" s="138">
        <v>37873</v>
      </c>
      <c r="F2243" s="16">
        <v>252</v>
      </c>
      <c r="G2243" s="16">
        <v>2003</v>
      </c>
      <c r="H2243" s="139">
        <f t="shared" si="177"/>
        <v>0</v>
      </c>
      <c r="I2243" s="140">
        <v>16.32</v>
      </c>
      <c r="J2243" s="141">
        <f t="shared" si="178"/>
        <v>0</v>
      </c>
      <c r="K2243" s="81">
        <f t="shared" si="179"/>
        <v>0</v>
      </c>
      <c r="L2243" s="142">
        <v>15.8</v>
      </c>
      <c r="M2243" s="140"/>
      <c r="N2243" s="141">
        <f t="shared" si="180"/>
        <v>1</v>
      </c>
      <c r="O2243" s="141"/>
      <c r="P2243" s="141"/>
      <c r="Q2243" s="81">
        <f t="shared" si="181"/>
        <v>4.1999999999999993</v>
      </c>
    </row>
    <row r="2244" spans="5:17" s="16" customFormat="1" ht="13" hidden="1" x14ac:dyDescent="0.3">
      <c r="E2244" s="138">
        <v>37874</v>
      </c>
      <c r="F2244" s="16">
        <v>253</v>
      </c>
      <c r="G2244" s="16">
        <v>2003</v>
      </c>
      <c r="H2244" s="139">
        <f t="shared" si="177"/>
        <v>0</v>
      </c>
      <c r="I2244" s="140">
        <v>16.166666666666664</v>
      </c>
      <c r="J2244" s="141">
        <f t="shared" si="178"/>
        <v>0</v>
      </c>
      <c r="K2244" s="81">
        <f t="shared" si="179"/>
        <v>0</v>
      </c>
      <c r="L2244" s="142">
        <v>16.399999999999999</v>
      </c>
      <c r="M2244" s="140"/>
      <c r="N2244" s="141">
        <f t="shared" si="180"/>
        <v>0</v>
      </c>
      <c r="O2244" s="141"/>
      <c r="P2244" s="141"/>
      <c r="Q2244" s="81">
        <f t="shared" si="181"/>
        <v>0</v>
      </c>
    </row>
    <row r="2245" spans="5:17" s="16" customFormat="1" ht="13" hidden="1" x14ac:dyDescent="0.3">
      <c r="E2245" s="138">
        <v>37875</v>
      </c>
      <c r="F2245" s="16">
        <v>254</v>
      </c>
      <c r="G2245" s="16">
        <v>2003</v>
      </c>
      <c r="H2245" s="139">
        <f t="shared" si="177"/>
        <v>0</v>
      </c>
      <c r="I2245" s="140">
        <v>16.013333333333328</v>
      </c>
      <c r="J2245" s="141">
        <f t="shared" si="178"/>
        <v>0</v>
      </c>
      <c r="K2245" s="81">
        <f t="shared" si="179"/>
        <v>0</v>
      </c>
      <c r="L2245" s="142">
        <v>15.4</v>
      </c>
      <c r="M2245" s="140"/>
      <c r="N2245" s="141">
        <f t="shared" si="180"/>
        <v>1</v>
      </c>
      <c r="O2245" s="141"/>
      <c r="P2245" s="141"/>
      <c r="Q2245" s="81">
        <f t="shared" si="181"/>
        <v>4.5999999999999996</v>
      </c>
    </row>
    <row r="2246" spans="5:17" s="16" customFormat="1" ht="13" hidden="1" x14ac:dyDescent="0.3">
      <c r="E2246" s="138">
        <v>37876</v>
      </c>
      <c r="F2246" s="16">
        <v>255</v>
      </c>
      <c r="G2246" s="16">
        <v>2003</v>
      </c>
      <c r="H2246" s="139">
        <f t="shared" si="177"/>
        <v>0</v>
      </c>
      <c r="I2246" s="140">
        <v>15.86</v>
      </c>
      <c r="J2246" s="141">
        <f t="shared" si="178"/>
        <v>1</v>
      </c>
      <c r="K2246" s="81">
        <f t="shared" si="179"/>
        <v>4.1400000000000006</v>
      </c>
      <c r="L2246" s="142">
        <v>15.1</v>
      </c>
      <c r="M2246" s="140"/>
      <c r="N2246" s="141">
        <f t="shared" si="180"/>
        <v>1</v>
      </c>
      <c r="O2246" s="141"/>
      <c r="P2246" s="141"/>
      <c r="Q2246" s="81">
        <f t="shared" si="181"/>
        <v>4.9000000000000004</v>
      </c>
    </row>
    <row r="2247" spans="5:17" s="16" customFormat="1" ht="13" hidden="1" x14ac:dyDescent="0.3">
      <c r="E2247" s="138">
        <v>37877</v>
      </c>
      <c r="F2247" s="16">
        <v>256</v>
      </c>
      <c r="G2247" s="16">
        <v>2003</v>
      </c>
      <c r="H2247" s="139">
        <f t="shared" si="177"/>
        <v>0</v>
      </c>
      <c r="I2247" s="140">
        <v>15.706666666666663</v>
      </c>
      <c r="J2247" s="141">
        <f t="shared" si="178"/>
        <v>1</v>
      </c>
      <c r="K2247" s="81">
        <f t="shared" si="179"/>
        <v>4.2933333333333366</v>
      </c>
      <c r="L2247" s="142">
        <v>16</v>
      </c>
      <c r="M2247" s="140"/>
      <c r="N2247" s="141">
        <f t="shared" si="180"/>
        <v>1</v>
      </c>
      <c r="O2247" s="141"/>
      <c r="P2247" s="141"/>
      <c r="Q2247" s="81">
        <f t="shared" si="181"/>
        <v>4</v>
      </c>
    </row>
    <row r="2248" spans="5:17" s="16" customFormat="1" ht="13" hidden="1" x14ac:dyDescent="0.3">
      <c r="E2248" s="138">
        <v>37878</v>
      </c>
      <c r="F2248" s="16">
        <v>257</v>
      </c>
      <c r="G2248" s="16">
        <v>2003</v>
      </c>
      <c r="H2248" s="139">
        <f t="shared" ref="H2248:H2311" si="182">IF(AND(E2247&gt;=$D$64,E2247&lt;=$D$65),1,0)</f>
        <v>0</v>
      </c>
      <c r="I2248" s="140">
        <v>15.553333333333327</v>
      </c>
      <c r="J2248" s="141">
        <f t="shared" si="178"/>
        <v>1</v>
      </c>
      <c r="K2248" s="81">
        <f t="shared" si="179"/>
        <v>4.4466666666666725</v>
      </c>
      <c r="L2248" s="142">
        <v>14.7</v>
      </c>
      <c r="M2248" s="140"/>
      <c r="N2248" s="141">
        <f t="shared" si="180"/>
        <v>1</v>
      </c>
      <c r="O2248" s="141"/>
      <c r="P2248" s="141"/>
      <c r="Q2248" s="81">
        <f t="shared" si="181"/>
        <v>5.3000000000000007</v>
      </c>
    </row>
    <row r="2249" spans="5:17" s="16" customFormat="1" ht="13" hidden="1" x14ac:dyDescent="0.3">
      <c r="E2249" s="138">
        <v>37879</v>
      </c>
      <c r="F2249" s="16">
        <v>258</v>
      </c>
      <c r="G2249" s="16">
        <v>2003</v>
      </c>
      <c r="H2249" s="139">
        <f t="shared" si="182"/>
        <v>0</v>
      </c>
      <c r="I2249" s="140">
        <v>15.4</v>
      </c>
      <c r="J2249" s="141">
        <f t="shared" si="178"/>
        <v>1</v>
      </c>
      <c r="K2249" s="81">
        <f t="shared" si="179"/>
        <v>4.5999999999999996</v>
      </c>
      <c r="L2249" s="142">
        <v>14.5</v>
      </c>
      <c r="M2249" s="140"/>
      <c r="N2249" s="141">
        <f t="shared" si="180"/>
        <v>1</v>
      </c>
      <c r="O2249" s="141"/>
      <c r="P2249" s="141"/>
      <c r="Q2249" s="81">
        <f t="shared" si="181"/>
        <v>5.5</v>
      </c>
    </row>
    <row r="2250" spans="5:17" s="16" customFormat="1" ht="13" hidden="1" x14ac:dyDescent="0.3">
      <c r="E2250" s="138">
        <v>37880</v>
      </c>
      <c r="F2250" s="16">
        <v>259</v>
      </c>
      <c r="G2250" s="16">
        <v>2003</v>
      </c>
      <c r="H2250" s="139">
        <f t="shared" si="182"/>
        <v>0</v>
      </c>
      <c r="I2250" s="140">
        <v>15.264516129032259</v>
      </c>
      <c r="J2250" s="141">
        <f t="shared" si="178"/>
        <v>1</v>
      </c>
      <c r="K2250" s="81">
        <f t="shared" si="179"/>
        <v>4.7354838709677409</v>
      </c>
      <c r="L2250" s="142">
        <v>15.8</v>
      </c>
      <c r="M2250" s="140"/>
      <c r="N2250" s="141">
        <f t="shared" si="180"/>
        <v>1</v>
      </c>
      <c r="O2250" s="141"/>
      <c r="P2250" s="141"/>
      <c r="Q2250" s="81">
        <f t="shared" si="181"/>
        <v>4.1999999999999993</v>
      </c>
    </row>
    <row r="2251" spans="5:17" s="16" customFormat="1" ht="13" hidden="1" x14ac:dyDescent="0.3">
      <c r="E2251" s="138">
        <v>37881</v>
      </c>
      <c r="F2251" s="16">
        <v>260</v>
      </c>
      <c r="G2251" s="16">
        <v>2003</v>
      </c>
      <c r="H2251" s="139">
        <f t="shared" si="182"/>
        <v>0</v>
      </c>
      <c r="I2251" s="140">
        <v>15.12903225806452</v>
      </c>
      <c r="J2251" s="141">
        <f t="shared" si="178"/>
        <v>1</v>
      </c>
      <c r="K2251" s="81">
        <f t="shared" si="179"/>
        <v>4.8709677419354804</v>
      </c>
      <c r="L2251" s="142">
        <v>16.399999999999999</v>
      </c>
      <c r="M2251" s="140"/>
      <c r="N2251" s="141">
        <f t="shared" si="180"/>
        <v>0</v>
      </c>
      <c r="O2251" s="141"/>
      <c r="P2251" s="141"/>
      <c r="Q2251" s="81">
        <f t="shared" si="181"/>
        <v>0</v>
      </c>
    </row>
    <row r="2252" spans="5:17" s="16" customFormat="1" ht="13" hidden="1" x14ac:dyDescent="0.3">
      <c r="E2252" s="138">
        <v>37882</v>
      </c>
      <c r="F2252" s="16">
        <v>261</v>
      </c>
      <c r="G2252" s="16">
        <v>2003</v>
      </c>
      <c r="H2252" s="139">
        <f t="shared" si="182"/>
        <v>0</v>
      </c>
      <c r="I2252" s="140">
        <v>14.993548387096773</v>
      </c>
      <c r="J2252" s="141">
        <f t="shared" si="178"/>
        <v>1</v>
      </c>
      <c r="K2252" s="81">
        <f t="shared" si="179"/>
        <v>5.006451612903227</v>
      </c>
      <c r="L2252" s="142">
        <v>17.100000000000001</v>
      </c>
      <c r="M2252" s="140"/>
      <c r="N2252" s="141">
        <f t="shared" si="180"/>
        <v>0</v>
      </c>
      <c r="O2252" s="141"/>
      <c r="P2252" s="141"/>
      <c r="Q2252" s="81">
        <f t="shared" si="181"/>
        <v>0</v>
      </c>
    </row>
    <row r="2253" spans="5:17" s="16" customFormat="1" ht="13" hidden="1" x14ac:dyDescent="0.3">
      <c r="E2253" s="138">
        <v>37883</v>
      </c>
      <c r="F2253" s="16">
        <v>262</v>
      </c>
      <c r="G2253" s="16">
        <v>2003</v>
      </c>
      <c r="H2253" s="139">
        <f t="shared" si="182"/>
        <v>0</v>
      </c>
      <c r="I2253" s="140">
        <v>14.858064516129033</v>
      </c>
      <c r="J2253" s="141">
        <f t="shared" si="178"/>
        <v>1</v>
      </c>
      <c r="K2253" s="81">
        <f t="shared" si="179"/>
        <v>5.1419354838709666</v>
      </c>
      <c r="L2253" s="142">
        <v>17.7</v>
      </c>
      <c r="M2253" s="140"/>
      <c r="N2253" s="141">
        <f t="shared" si="180"/>
        <v>0</v>
      </c>
      <c r="O2253" s="141"/>
      <c r="P2253" s="141"/>
      <c r="Q2253" s="81">
        <f t="shared" si="181"/>
        <v>0</v>
      </c>
    </row>
    <row r="2254" spans="5:17" s="16" customFormat="1" ht="13" hidden="1" x14ac:dyDescent="0.3">
      <c r="E2254" s="138">
        <v>37884</v>
      </c>
      <c r="F2254" s="16">
        <v>263</v>
      </c>
      <c r="G2254" s="16">
        <v>2003</v>
      </c>
      <c r="H2254" s="139">
        <f t="shared" si="182"/>
        <v>0</v>
      </c>
      <c r="I2254" s="140">
        <v>14.722580645161294</v>
      </c>
      <c r="J2254" s="141">
        <f t="shared" si="178"/>
        <v>1</v>
      </c>
      <c r="K2254" s="81">
        <f t="shared" si="179"/>
        <v>5.2774193548387061</v>
      </c>
      <c r="L2254" s="142">
        <v>18.5</v>
      </c>
      <c r="M2254" s="140"/>
      <c r="N2254" s="141">
        <f t="shared" si="180"/>
        <v>0</v>
      </c>
      <c r="O2254" s="141"/>
      <c r="P2254" s="141"/>
      <c r="Q2254" s="81">
        <f t="shared" si="181"/>
        <v>0</v>
      </c>
    </row>
    <row r="2255" spans="5:17" s="16" customFormat="1" ht="13" hidden="1" x14ac:dyDescent="0.3">
      <c r="E2255" s="138">
        <v>37885</v>
      </c>
      <c r="F2255" s="16">
        <v>264</v>
      </c>
      <c r="G2255" s="16">
        <v>2003</v>
      </c>
      <c r="H2255" s="139">
        <f t="shared" si="182"/>
        <v>0</v>
      </c>
      <c r="I2255" s="140">
        <v>14.587096774193547</v>
      </c>
      <c r="J2255" s="141">
        <f t="shared" si="178"/>
        <v>1</v>
      </c>
      <c r="K2255" s="81">
        <f t="shared" si="179"/>
        <v>5.4129032258064527</v>
      </c>
      <c r="L2255" s="142">
        <v>17.899999999999999</v>
      </c>
      <c r="M2255" s="140"/>
      <c r="N2255" s="141">
        <f t="shared" si="180"/>
        <v>0</v>
      </c>
      <c r="O2255" s="141"/>
      <c r="P2255" s="141"/>
      <c r="Q2255" s="81">
        <f t="shared" si="181"/>
        <v>0</v>
      </c>
    </row>
    <row r="2256" spans="5:17" s="16" customFormat="1" ht="13" hidden="1" x14ac:dyDescent="0.3">
      <c r="E2256" s="138">
        <v>37886</v>
      </c>
      <c r="F2256" s="16">
        <v>265</v>
      </c>
      <c r="G2256" s="16">
        <v>2003</v>
      </c>
      <c r="H2256" s="139">
        <f t="shared" si="182"/>
        <v>0</v>
      </c>
      <c r="I2256" s="140">
        <v>14.451612903225808</v>
      </c>
      <c r="J2256" s="141">
        <f t="shared" si="178"/>
        <v>1</v>
      </c>
      <c r="K2256" s="81">
        <f t="shared" si="179"/>
        <v>5.5483870967741922</v>
      </c>
      <c r="L2256" s="142">
        <v>18.399999999999999</v>
      </c>
      <c r="M2256" s="140"/>
      <c r="N2256" s="141">
        <f t="shared" si="180"/>
        <v>0</v>
      </c>
      <c r="O2256" s="141"/>
      <c r="P2256" s="141"/>
      <c r="Q2256" s="81">
        <f t="shared" si="181"/>
        <v>0</v>
      </c>
    </row>
    <row r="2257" spans="5:17" s="16" customFormat="1" ht="13" hidden="1" x14ac:dyDescent="0.3">
      <c r="E2257" s="138">
        <v>37887</v>
      </c>
      <c r="F2257" s="16">
        <v>266</v>
      </c>
      <c r="G2257" s="16">
        <v>2003</v>
      </c>
      <c r="H2257" s="139">
        <f t="shared" si="182"/>
        <v>0</v>
      </c>
      <c r="I2257" s="140">
        <v>14.316129032258068</v>
      </c>
      <c r="J2257" s="141">
        <f t="shared" si="178"/>
        <v>1</v>
      </c>
      <c r="K2257" s="81">
        <f t="shared" si="179"/>
        <v>5.6838709677419317</v>
      </c>
      <c r="L2257" s="142">
        <v>15.3</v>
      </c>
      <c r="M2257" s="140"/>
      <c r="N2257" s="141">
        <f t="shared" si="180"/>
        <v>1</v>
      </c>
      <c r="O2257" s="141"/>
      <c r="P2257" s="141"/>
      <c r="Q2257" s="81">
        <f t="shared" si="181"/>
        <v>4.6999999999999993</v>
      </c>
    </row>
    <row r="2258" spans="5:17" s="16" customFormat="1" ht="13" hidden="1" x14ac:dyDescent="0.3">
      <c r="E2258" s="138">
        <v>37888</v>
      </c>
      <c r="F2258" s="16">
        <v>267</v>
      </c>
      <c r="G2258" s="16">
        <v>2003</v>
      </c>
      <c r="H2258" s="139">
        <f t="shared" si="182"/>
        <v>0</v>
      </c>
      <c r="I2258" s="140">
        <v>14.180645161290322</v>
      </c>
      <c r="J2258" s="141">
        <f t="shared" si="178"/>
        <v>1</v>
      </c>
      <c r="K2258" s="81">
        <f t="shared" si="179"/>
        <v>5.8193548387096783</v>
      </c>
      <c r="L2258" s="142">
        <v>12.4</v>
      </c>
      <c r="M2258" s="140"/>
      <c r="N2258" s="141">
        <f t="shared" si="180"/>
        <v>1</v>
      </c>
      <c r="O2258" s="141"/>
      <c r="P2258" s="141"/>
      <c r="Q2258" s="81">
        <f t="shared" si="181"/>
        <v>7.6</v>
      </c>
    </row>
    <row r="2259" spans="5:17" s="16" customFormat="1" ht="13" hidden="1" x14ac:dyDescent="0.3">
      <c r="E2259" s="138">
        <v>37889</v>
      </c>
      <c r="F2259" s="16">
        <v>268</v>
      </c>
      <c r="G2259" s="16">
        <v>2003</v>
      </c>
      <c r="H2259" s="139">
        <f t="shared" si="182"/>
        <v>0</v>
      </c>
      <c r="I2259" s="140">
        <v>14.045161290322582</v>
      </c>
      <c r="J2259" s="141">
        <f t="shared" si="178"/>
        <v>1</v>
      </c>
      <c r="K2259" s="81">
        <f t="shared" si="179"/>
        <v>5.9548387096774178</v>
      </c>
      <c r="L2259" s="142">
        <v>12.2</v>
      </c>
      <c r="M2259" s="140"/>
      <c r="N2259" s="141">
        <f t="shared" si="180"/>
        <v>1</v>
      </c>
      <c r="O2259" s="141"/>
      <c r="P2259" s="141"/>
      <c r="Q2259" s="81">
        <f t="shared" si="181"/>
        <v>7.8000000000000007</v>
      </c>
    </row>
    <row r="2260" spans="5:17" s="16" customFormat="1" ht="13" hidden="1" x14ac:dyDescent="0.3">
      <c r="E2260" s="138">
        <v>37890</v>
      </c>
      <c r="F2260" s="16">
        <v>269</v>
      </c>
      <c r="G2260" s="16">
        <v>2003</v>
      </c>
      <c r="H2260" s="139">
        <f t="shared" si="182"/>
        <v>0</v>
      </c>
      <c r="I2260" s="140">
        <v>13.909677419354836</v>
      </c>
      <c r="J2260" s="141">
        <f t="shared" si="178"/>
        <v>1</v>
      </c>
      <c r="K2260" s="81">
        <f t="shared" si="179"/>
        <v>6.0903225806451644</v>
      </c>
      <c r="L2260" s="142">
        <v>15.2</v>
      </c>
      <c r="M2260" s="140"/>
      <c r="N2260" s="141">
        <f t="shared" si="180"/>
        <v>1</v>
      </c>
      <c r="O2260" s="141"/>
      <c r="P2260" s="141"/>
      <c r="Q2260" s="81">
        <f t="shared" si="181"/>
        <v>4.8000000000000007</v>
      </c>
    </row>
    <row r="2261" spans="5:17" s="16" customFormat="1" ht="13" hidden="1" x14ac:dyDescent="0.3">
      <c r="E2261" s="138">
        <v>37891</v>
      </c>
      <c r="F2261" s="16">
        <v>270</v>
      </c>
      <c r="G2261" s="16">
        <v>2003</v>
      </c>
      <c r="H2261" s="139">
        <f t="shared" si="182"/>
        <v>0</v>
      </c>
      <c r="I2261" s="140">
        <v>13.774193548387096</v>
      </c>
      <c r="J2261" s="141">
        <f t="shared" si="178"/>
        <v>1</v>
      </c>
      <c r="K2261" s="81">
        <f t="shared" si="179"/>
        <v>6.2258064516129039</v>
      </c>
      <c r="L2261" s="142">
        <v>14.8</v>
      </c>
      <c r="M2261" s="140"/>
      <c r="N2261" s="141">
        <f t="shared" si="180"/>
        <v>1</v>
      </c>
      <c r="O2261" s="141"/>
      <c r="P2261" s="141"/>
      <c r="Q2261" s="81">
        <f t="shared" si="181"/>
        <v>5.1999999999999993</v>
      </c>
    </row>
    <row r="2262" spans="5:17" s="16" customFormat="1" ht="13" hidden="1" x14ac:dyDescent="0.3">
      <c r="E2262" s="138">
        <v>37892</v>
      </c>
      <c r="F2262" s="16">
        <v>271</v>
      </c>
      <c r="G2262" s="16">
        <v>2003</v>
      </c>
      <c r="H2262" s="139">
        <f t="shared" si="182"/>
        <v>0</v>
      </c>
      <c r="I2262" s="140">
        <v>13.638709677419357</v>
      </c>
      <c r="J2262" s="141">
        <f t="shared" si="178"/>
        <v>1</v>
      </c>
      <c r="K2262" s="81">
        <f t="shared" si="179"/>
        <v>6.3612903225806434</v>
      </c>
      <c r="L2262" s="142">
        <v>14.5</v>
      </c>
      <c r="M2262" s="140"/>
      <c r="N2262" s="141">
        <f t="shared" si="180"/>
        <v>1</v>
      </c>
      <c r="O2262" s="141"/>
      <c r="P2262" s="141"/>
      <c r="Q2262" s="81">
        <f t="shared" si="181"/>
        <v>5.5</v>
      </c>
    </row>
    <row r="2263" spans="5:17" s="16" customFormat="1" ht="13" hidden="1" x14ac:dyDescent="0.3">
      <c r="E2263" s="138">
        <v>37893</v>
      </c>
      <c r="F2263" s="16">
        <v>272</v>
      </c>
      <c r="G2263" s="16">
        <v>2003</v>
      </c>
      <c r="H2263" s="139">
        <f t="shared" si="182"/>
        <v>0</v>
      </c>
      <c r="I2263" s="140">
        <v>13.50322580645161</v>
      </c>
      <c r="J2263" s="141">
        <f t="shared" si="178"/>
        <v>1</v>
      </c>
      <c r="K2263" s="81">
        <f t="shared" si="179"/>
        <v>6.49677419354839</v>
      </c>
      <c r="L2263" s="142">
        <v>13.6</v>
      </c>
      <c r="M2263" s="140"/>
      <c r="N2263" s="141">
        <f t="shared" si="180"/>
        <v>1</v>
      </c>
      <c r="O2263" s="141"/>
      <c r="P2263" s="141"/>
      <c r="Q2263" s="81">
        <f t="shared" si="181"/>
        <v>6.4</v>
      </c>
    </row>
    <row r="2264" spans="5:17" s="16" customFormat="1" ht="13" hidden="1" x14ac:dyDescent="0.3">
      <c r="E2264" s="138">
        <v>37894</v>
      </c>
      <c r="F2264" s="16">
        <v>273</v>
      </c>
      <c r="G2264" s="16">
        <v>2003</v>
      </c>
      <c r="H2264" s="139">
        <f t="shared" si="182"/>
        <v>0</v>
      </c>
      <c r="I2264" s="140">
        <v>13.36774193548387</v>
      </c>
      <c r="J2264" s="141">
        <f t="shared" si="178"/>
        <v>1</v>
      </c>
      <c r="K2264" s="81">
        <f t="shared" si="179"/>
        <v>6.6322580645161295</v>
      </c>
      <c r="L2264" s="142">
        <v>11.8</v>
      </c>
      <c r="M2264" s="140"/>
      <c r="N2264" s="141">
        <f t="shared" si="180"/>
        <v>1</v>
      </c>
      <c r="O2264" s="141"/>
      <c r="P2264" s="141"/>
      <c r="Q2264" s="81">
        <f t="shared" si="181"/>
        <v>8.1999999999999993</v>
      </c>
    </row>
    <row r="2265" spans="5:17" s="16" customFormat="1" ht="13" hidden="1" x14ac:dyDescent="0.3">
      <c r="E2265" s="138">
        <v>37895</v>
      </c>
      <c r="F2265" s="16">
        <v>274</v>
      </c>
      <c r="G2265" s="16">
        <v>2003</v>
      </c>
      <c r="H2265" s="139">
        <f t="shared" si="182"/>
        <v>0</v>
      </c>
      <c r="I2265" s="140">
        <v>13.232258064516131</v>
      </c>
      <c r="J2265" s="141">
        <f t="shared" si="178"/>
        <v>1</v>
      </c>
      <c r="K2265" s="81">
        <f t="shared" si="179"/>
        <v>6.767741935483869</v>
      </c>
      <c r="L2265" s="142">
        <v>13.2</v>
      </c>
      <c r="M2265" s="140"/>
      <c r="N2265" s="141">
        <f t="shared" si="180"/>
        <v>1</v>
      </c>
      <c r="O2265" s="141"/>
      <c r="P2265" s="141"/>
      <c r="Q2265" s="81">
        <f t="shared" si="181"/>
        <v>6.8000000000000007</v>
      </c>
    </row>
    <row r="2266" spans="5:17" s="16" customFormat="1" ht="13" hidden="1" x14ac:dyDescent="0.3">
      <c r="E2266" s="138">
        <v>37896</v>
      </c>
      <c r="F2266" s="16">
        <v>275</v>
      </c>
      <c r="G2266" s="16">
        <v>2003</v>
      </c>
      <c r="H2266" s="139">
        <f t="shared" si="182"/>
        <v>0</v>
      </c>
      <c r="I2266" s="140">
        <v>13.096774193548384</v>
      </c>
      <c r="J2266" s="141">
        <f t="shared" si="178"/>
        <v>1</v>
      </c>
      <c r="K2266" s="81">
        <f t="shared" si="179"/>
        <v>6.9032258064516157</v>
      </c>
      <c r="L2266" s="142">
        <v>15.5</v>
      </c>
      <c r="M2266" s="140"/>
      <c r="N2266" s="141">
        <f t="shared" si="180"/>
        <v>1</v>
      </c>
      <c r="O2266" s="141"/>
      <c r="P2266" s="141"/>
      <c r="Q2266" s="81">
        <f t="shared" si="181"/>
        <v>4.5</v>
      </c>
    </row>
    <row r="2267" spans="5:17" s="16" customFormat="1" ht="13" hidden="1" x14ac:dyDescent="0.3">
      <c r="E2267" s="138">
        <v>37897</v>
      </c>
      <c r="F2267" s="16">
        <v>276</v>
      </c>
      <c r="G2267" s="16">
        <v>2003</v>
      </c>
      <c r="H2267" s="139">
        <f t="shared" si="182"/>
        <v>0</v>
      </c>
      <c r="I2267" s="140">
        <v>12.961290322580645</v>
      </c>
      <c r="J2267" s="141">
        <f t="shared" si="178"/>
        <v>1</v>
      </c>
      <c r="K2267" s="81">
        <f t="shared" si="179"/>
        <v>7.0387096774193552</v>
      </c>
      <c r="L2267" s="142">
        <v>16.7</v>
      </c>
      <c r="M2267" s="140"/>
      <c r="N2267" s="141">
        <f t="shared" si="180"/>
        <v>0</v>
      </c>
      <c r="O2267" s="141"/>
      <c r="P2267" s="141"/>
      <c r="Q2267" s="81">
        <f t="shared" si="181"/>
        <v>0</v>
      </c>
    </row>
    <row r="2268" spans="5:17" s="16" customFormat="1" ht="13" hidden="1" x14ac:dyDescent="0.3">
      <c r="E2268" s="138">
        <v>37898</v>
      </c>
      <c r="F2268" s="16">
        <v>277</v>
      </c>
      <c r="G2268" s="16">
        <v>2003</v>
      </c>
      <c r="H2268" s="139">
        <f t="shared" si="182"/>
        <v>0</v>
      </c>
      <c r="I2268" s="140">
        <v>12.825806451612905</v>
      </c>
      <c r="J2268" s="141">
        <f t="shared" si="178"/>
        <v>1</v>
      </c>
      <c r="K2268" s="81">
        <f t="shared" si="179"/>
        <v>7.1741935483870947</v>
      </c>
      <c r="L2268" s="142">
        <v>14</v>
      </c>
      <c r="M2268" s="140"/>
      <c r="N2268" s="141">
        <f t="shared" si="180"/>
        <v>1</v>
      </c>
      <c r="O2268" s="141"/>
      <c r="P2268" s="141"/>
      <c r="Q2268" s="81">
        <f t="shared" si="181"/>
        <v>6</v>
      </c>
    </row>
    <row r="2269" spans="5:17" s="16" customFormat="1" ht="13" hidden="1" x14ac:dyDescent="0.3">
      <c r="E2269" s="138">
        <v>37899</v>
      </c>
      <c r="F2269" s="16">
        <v>278</v>
      </c>
      <c r="G2269" s="16">
        <v>2003</v>
      </c>
      <c r="H2269" s="139">
        <f t="shared" si="182"/>
        <v>0</v>
      </c>
      <c r="I2269" s="140">
        <v>12.690322580645159</v>
      </c>
      <c r="J2269" s="141">
        <f t="shared" si="178"/>
        <v>1</v>
      </c>
      <c r="K2269" s="81">
        <f t="shared" si="179"/>
        <v>7.3096774193548413</v>
      </c>
      <c r="L2269" s="142">
        <v>8</v>
      </c>
      <c r="M2269" s="140"/>
      <c r="N2269" s="141">
        <f t="shared" si="180"/>
        <v>1</v>
      </c>
      <c r="O2269" s="141"/>
      <c r="P2269" s="141"/>
      <c r="Q2269" s="81">
        <f t="shared" si="181"/>
        <v>12</v>
      </c>
    </row>
    <row r="2270" spans="5:17" s="16" customFormat="1" ht="13" hidden="1" x14ac:dyDescent="0.3">
      <c r="E2270" s="138">
        <v>37900</v>
      </c>
      <c r="F2270" s="16">
        <v>279</v>
      </c>
      <c r="G2270" s="16">
        <v>2003</v>
      </c>
      <c r="H2270" s="139">
        <f t="shared" si="182"/>
        <v>0</v>
      </c>
      <c r="I2270" s="140">
        <v>12.554838709677419</v>
      </c>
      <c r="J2270" s="141">
        <f t="shared" si="178"/>
        <v>1</v>
      </c>
      <c r="K2270" s="81">
        <f t="shared" si="179"/>
        <v>7.4451612903225808</v>
      </c>
      <c r="L2270" s="142">
        <v>8.6</v>
      </c>
      <c r="M2270" s="140"/>
      <c r="N2270" s="141">
        <f t="shared" si="180"/>
        <v>1</v>
      </c>
      <c r="O2270" s="141"/>
      <c r="P2270" s="141"/>
      <c r="Q2270" s="81">
        <f t="shared" si="181"/>
        <v>11.4</v>
      </c>
    </row>
    <row r="2271" spans="5:17" s="16" customFormat="1" ht="13" hidden="1" x14ac:dyDescent="0.3">
      <c r="E2271" s="138">
        <v>37901</v>
      </c>
      <c r="F2271" s="16">
        <v>280</v>
      </c>
      <c r="G2271" s="16">
        <v>2003</v>
      </c>
      <c r="H2271" s="139">
        <f t="shared" si="182"/>
        <v>0</v>
      </c>
      <c r="I2271" s="140">
        <v>12.41935483870968</v>
      </c>
      <c r="J2271" s="141">
        <f t="shared" si="178"/>
        <v>1</v>
      </c>
      <c r="K2271" s="81">
        <f t="shared" si="179"/>
        <v>7.5806451612903203</v>
      </c>
      <c r="L2271" s="142">
        <v>9</v>
      </c>
      <c r="M2271" s="140"/>
      <c r="N2271" s="141">
        <f t="shared" si="180"/>
        <v>1</v>
      </c>
      <c r="O2271" s="141"/>
      <c r="P2271" s="141"/>
      <c r="Q2271" s="81">
        <f t="shared" si="181"/>
        <v>11</v>
      </c>
    </row>
    <row r="2272" spans="5:17" s="16" customFormat="1" ht="13" hidden="1" x14ac:dyDescent="0.3">
      <c r="E2272" s="138">
        <v>37902</v>
      </c>
      <c r="F2272" s="16">
        <v>281</v>
      </c>
      <c r="G2272" s="16">
        <v>2003</v>
      </c>
      <c r="H2272" s="139">
        <f t="shared" si="182"/>
        <v>0</v>
      </c>
      <c r="I2272" s="140">
        <v>12.283870967741933</v>
      </c>
      <c r="J2272" s="141">
        <f t="shared" si="178"/>
        <v>1</v>
      </c>
      <c r="K2272" s="81">
        <f t="shared" si="179"/>
        <v>7.7161290322580669</v>
      </c>
      <c r="L2272" s="142">
        <v>8.3000000000000007</v>
      </c>
      <c r="M2272" s="140"/>
      <c r="N2272" s="141">
        <f t="shared" si="180"/>
        <v>1</v>
      </c>
      <c r="O2272" s="141"/>
      <c r="P2272" s="141"/>
      <c r="Q2272" s="81">
        <f t="shared" si="181"/>
        <v>11.7</v>
      </c>
    </row>
    <row r="2273" spans="5:17" s="16" customFormat="1" ht="13" hidden="1" x14ac:dyDescent="0.3">
      <c r="E2273" s="138">
        <v>37903</v>
      </c>
      <c r="F2273" s="16">
        <v>282</v>
      </c>
      <c r="G2273" s="16">
        <v>2003</v>
      </c>
      <c r="H2273" s="139">
        <f t="shared" si="182"/>
        <v>0</v>
      </c>
      <c r="I2273" s="140">
        <v>12.148387096774194</v>
      </c>
      <c r="J2273" s="141">
        <f t="shared" si="178"/>
        <v>1</v>
      </c>
      <c r="K2273" s="81">
        <f t="shared" si="179"/>
        <v>7.8516129032258064</v>
      </c>
      <c r="L2273" s="142">
        <v>11.3</v>
      </c>
      <c r="M2273" s="140"/>
      <c r="N2273" s="141">
        <f t="shared" si="180"/>
        <v>1</v>
      </c>
      <c r="O2273" s="141"/>
      <c r="P2273" s="141"/>
      <c r="Q2273" s="81">
        <f t="shared" si="181"/>
        <v>8.6999999999999993</v>
      </c>
    </row>
    <row r="2274" spans="5:17" s="16" customFormat="1" ht="13" hidden="1" x14ac:dyDescent="0.3">
      <c r="E2274" s="138">
        <v>37904</v>
      </c>
      <c r="F2274" s="16">
        <v>283</v>
      </c>
      <c r="G2274" s="16">
        <v>2003</v>
      </c>
      <c r="H2274" s="139">
        <f t="shared" si="182"/>
        <v>0</v>
      </c>
      <c r="I2274" s="140">
        <v>12.012903225806454</v>
      </c>
      <c r="J2274" s="141">
        <f t="shared" si="178"/>
        <v>1</v>
      </c>
      <c r="K2274" s="81">
        <f t="shared" si="179"/>
        <v>7.9870967741935459</v>
      </c>
      <c r="L2274" s="142">
        <v>11.3</v>
      </c>
      <c r="M2274" s="140"/>
      <c r="N2274" s="141">
        <f t="shared" si="180"/>
        <v>1</v>
      </c>
      <c r="O2274" s="141"/>
      <c r="P2274" s="141"/>
      <c r="Q2274" s="81">
        <f t="shared" si="181"/>
        <v>8.6999999999999993</v>
      </c>
    </row>
    <row r="2275" spans="5:17" s="16" customFormat="1" ht="13" hidden="1" x14ac:dyDescent="0.3">
      <c r="E2275" s="138">
        <v>37905</v>
      </c>
      <c r="F2275" s="16">
        <v>284</v>
      </c>
      <c r="G2275" s="16">
        <v>2003</v>
      </c>
      <c r="H2275" s="139">
        <f t="shared" si="182"/>
        <v>0</v>
      </c>
      <c r="I2275" s="140">
        <v>11.877419354838707</v>
      </c>
      <c r="J2275" s="141">
        <f t="shared" si="178"/>
        <v>1</v>
      </c>
      <c r="K2275" s="81">
        <f t="shared" si="179"/>
        <v>8.1225806451612925</v>
      </c>
      <c r="L2275" s="142">
        <v>11.8</v>
      </c>
      <c r="M2275" s="140"/>
      <c r="N2275" s="141">
        <f t="shared" si="180"/>
        <v>1</v>
      </c>
      <c r="O2275" s="141"/>
      <c r="P2275" s="141"/>
      <c r="Q2275" s="81">
        <f t="shared" si="181"/>
        <v>8.1999999999999993</v>
      </c>
    </row>
    <row r="2276" spans="5:17" s="16" customFormat="1" ht="13" hidden="1" x14ac:dyDescent="0.3">
      <c r="E2276" s="138">
        <v>37906</v>
      </c>
      <c r="F2276" s="16">
        <v>285</v>
      </c>
      <c r="G2276" s="16">
        <v>2003</v>
      </c>
      <c r="H2276" s="139">
        <f t="shared" si="182"/>
        <v>0</v>
      </c>
      <c r="I2276" s="140">
        <v>11.741935483870968</v>
      </c>
      <c r="J2276" s="141">
        <f t="shared" si="178"/>
        <v>1</v>
      </c>
      <c r="K2276" s="81">
        <f t="shared" si="179"/>
        <v>8.258064516129032</v>
      </c>
      <c r="L2276" s="142">
        <v>10.8</v>
      </c>
      <c r="M2276" s="140"/>
      <c r="N2276" s="141">
        <f t="shared" si="180"/>
        <v>1</v>
      </c>
      <c r="O2276" s="141"/>
      <c r="P2276" s="141"/>
      <c r="Q2276" s="81">
        <f t="shared" si="181"/>
        <v>9.1999999999999993</v>
      </c>
    </row>
    <row r="2277" spans="5:17" s="16" customFormat="1" ht="13" hidden="1" x14ac:dyDescent="0.3">
      <c r="E2277" s="138">
        <v>37907</v>
      </c>
      <c r="F2277" s="16">
        <v>286</v>
      </c>
      <c r="G2277" s="16">
        <v>2003</v>
      </c>
      <c r="H2277" s="139">
        <f t="shared" si="182"/>
        <v>0</v>
      </c>
      <c r="I2277" s="140">
        <v>11.606451612903228</v>
      </c>
      <c r="J2277" s="141">
        <f t="shared" si="178"/>
        <v>1</v>
      </c>
      <c r="K2277" s="81">
        <f t="shared" si="179"/>
        <v>8.3935483870967715</v>
      </c>
      <c r="L2277" s="142">
        <v>13</v>
      </c>
      <c r="M2277" s="140"/>
      <c r="N2277" s="141">
        <f t="shared" si="180"/>
        <v>1</v>
      </c>
      <c r="O2277" s="141"/>
      <c r="P2277" s="141"/>
      <c r="Q2277" s="81">
        <f t="shared" si="181"/>
        <v>7</v>
      </c>
    </row>
    <row r="2278" spans="5:17" s="16" customFormat="1" ht="13" hidden="1" x14ac:dyDescent="0.3">
      <c r="E2278" s="138">
        <v>37908</v>
      </c>
      <c r="F2278" s="16">
        <v>287</v>
      </c>
      <c r="G2278" s="16">
        <v>2003</v>
      </c>
      <c r="H2278" s="139">
        <f t="shared" si="182"/>
        <v>0</v>
      </c>
      <c r="I2278" s="140">
        <v>11.470967741935482</v>
      </c>
      <c r="J2278" s="141">
        <f t="shared" ref="J2278:J2341" si="183">IF(I2278&lt;=$E$117,1,0)</f>
        <v>1</v>
      </c>
      <c r="K2278" s="81">
        <f t="shared" ref="K2278:K2341" si="184">J2278*($E$116-I2278)</f>
        <v>8.5290322580645181</v>
      </c>
      <c r="L2278" s="142">
        <v>12</v>
      </c>
      <c r="M2278" s="140"/>
      <c r="N2278" s="141">
        <f t="shared" ref="N2278:N2341" si="185">IF(L2278&lt;=$E$117,1,0)</f>
        <v>1</v>
      </c>
      <c r="O2278" s="141"/>
      <c r="P2278" s="141"/>
      <c r="Q2278" s="81">
        <f t="shared" ref="Q2278:Q2341" si="186">N2278*($E$116-L2278)</f>
        <v>8</v>
      </c>
    </row>
    <row r="2279" spans="5:17" s="16" customFormat="1" ht="13" hidden="1" x14ac:dyDescent="0.3">
      <c r="E2279" s="138">
        <v>37909</v>
      </c>
      <c r="F2279" s="16">
        <v>288</v>
      </c>
      <c r="G2279" s="16">
        <v>2003</v>
      </c>
      <c r="H2279" s="139">
        <f t="shared" si="182"/>
        <v>0</v>
      </c>
      <c r="I2279" s="140">
        <v>11.335483870967742</v>
      </c>
      <c r="J2279" s="141">
        <f t="shared" si="183"/>
        <v>1</v>
      </c>
      <c r="K2279" s="81">
        <f t="shared" si="184"/>
        <v>8.6645161290322577</v>
      </c>
      <c r="L2279" s="142">
        <v>8.6</v>
      </c>
      <c r="M2279" s="140"/>
      <c r="N2279" s="141">
        <f t="shared" si="185"/>
        <v>1</v>
      </c>
      <c r="O2279" s="141"/>
      <c r="P2279" s="141"/>
      <c r="Q2279" s="81">
        <f t="shared" si="186"/>
        <v>11.4</v>
      </c>
    </row>
    <row r="2280" spans="5:17" s="16" customFormat="1" ht="13" hidden="1" x14ac:dyDescent="0.3">
      <c r="E2280" s="138">
        <v>37910</v>
      </c>
      <c r="F2280" s="16">
        <v>289</v>
      </c>
      <c r="G2280" s="16">
        <v>2003</v>
      </c>
      <c r="H2280" s="139">
        <f t="shared" si="182"/>
        <v>0</v>
      </c>
      <c r="I2280" s="140">
        <v>11.2</v>
      </c>
      <c r="J2280" s="141">
        <f t="shared" si="183"/>
        <v>1</v>
      </c>
      <c r="K2280" s="81">
        <f t="shared" si="184"/>
        <v>8.8000000000000007</v>
      </c>
      <c r="L2280" s="142">
        <v>6.8</v>
      </c>
      <c r="M2280" s="140"/>
      <c r="N2280" s="141">
        <f t="shared" si="185"/>
        <v>1</v>
      </c>
      <c r="O2280" s="141"/>
      <c r="P2280" s="141"/>
      <c r="Q2280" s="81">
        <f t="shared" si="186"/>
        <v>13.2</v>
      </c>
    </row>
    <row r="2281" spans="5:17" s="16" customFormat="1" ht="13" hidden="1" x14ac:dyDescent="0.3">
      <c r="E2281" s="138">
        <v>37911</v>
      </c>
      <c r="F2281" s="16">
        <v>290</v>
      </c>
      <c r="G2281" s="16">
        <v>2003</v>
      </c>
      <c r="H2281" s="139">
        <f t="shared" si="182"/>
        <v>0</v>
      </c>
      <c r="I2281" s="140">
        <v>11.013333333333335</v>
      </c>
      <c r="J2281" s="141">
        <f t="shared" si="183"/>
        <v>1</v>
      </c>
      <c r="K2281" s="81">
        <f t="shared" si="184"/>
        <v>8.9866666666666646</v>
      </c>
      <c r="L2281" s="142">
        <v>6.4</v>
      </c>
      <c r="M2281" s="140"/>
      <c r="N2281" s="141">
        <f t="shared" si="185"/>
        <v>1</v>
      </c>
      <c r="O2281" s="141"/>
      <c r="P2281" s="141"/>
      <c r="Q2281" s="81">
        <f t="shared" si="186"/>
        <v>13.6</v>
      </c>
    </row>
    <row r="2282" spans="5:17" s="16" customFormat="1" ht="13" hidden="1" x14ac:dyDescent="0.3">
      <c r="E2282" s="138">
        <v>37912</v>
      </c>
      <c r="F2282" s="16">
        <v>291</v>
      </c>
      <c r="G2282" s="16">
        <v>2003</v>
      </c>
      <c r="H2282" s="139">
        <f t="shared" si="182"/>
        <v>0</v>
      </c>
      <c r="I2282" s="140">
        <v>10.826666666666668</v>
      </c>
      <c r="J2282" s="141">
        <f t="shared" si="183"/>
        <v>1</v>
      </c>
      <c r="K2282" s="81">
        <f t="shared" si="184"/>
        <v>9.173333333333332</v>
      </c>
      <c r="L2282" s="142">
        <v>5.8</v>
      </c>
      <c r="M2282" s="140"/>
      <c r="N2282" s="141">
        <f t="shared" si="185"/>
        <v>1</v>
      </c>
      <c r="O2282" s="141"/>
      <c r="P2282" s="141"/>
      <c r="Q2282" s="81">
        <f t="shared" si="186"/>
        <v>14.2</v>
      </c>
    </row>
    <row r="2283" spans="5:17" s="16" customFormat="1" ht="13" hidden="1" x14ac:dyDescent="0.3">
      <c r="E2283" s="138">
        <v>37913</v>
      </c>
      <c r="F2283" s="16">
        <v>292</v>
      </c>
      <c r="G2283" s="16">
        <v>2003</v>
      </c>
      <c r="H2283" s="139">
        <f t="shared" si="182"/>
        <v>0</v>
      </c>
      <c r="I2283" s="140">
        <v>10.64</v>
      </c>
      <c r="J2283" s="141">
        <f t="shared" si="183"/>
        <v>1</v>
      </c>
      <c r="K2283" s="81">
        <f t="shared" si="184"/>
        <v>9.36</v>
      </c>
      <c r="L2283" s="142">
        <v>7.2</v>
      </c>
      <c r="M2283" s="140"/>
      <c r="N2283" s="141">
        <f t="shared" si="185"/>
        <v>1</v>
      </c>
      <c r="O2283" s="141"/>
      <c r="P2283" s="141"/>
      <c r="Q2283" s="81">
        <f t="shared" si="186"/>
        <v>12.8</v>
      </c>
    </row>
    <row r="2284" spans="5:17" s="16" customFormat="1" ht="13" hidden="1" x14ac:dyDescent="0.3">
      <c r="E2284" s="138">
        <v>37914</v>
      </c>
      <c r="F2284" s="16">
        <v>293</v>
      </c>
      <c r="G2284" s="16">
        <v>2003</v>
      </c>
      <c r="H2284" s="139">
        <f t="shared" si="182"/>
        <v>0</v>
      </c>
      <c r="I2284" s="140">
        <v>10.453333333333333</v>
      </c>
      <c r="J2284" s="141">
        <f t="shared" si="183"/>
        <v>1</v>
      </c>
      <c r="K2284" s="81">
        <f t="shared" si="184"/>
        <v>9.5466666666666669</v>
      </c>
      <c r="L2284" s="142">
        <v>10.8</v>
      </c>
      <c r="M2284" s="140"/>
      <c r="N2284" s="141">
        <f t="shared" si="185"/>
        <v>1</v>
      </c>
      <c r="O2284" s="141"/>
      <c r="P2284" s="141"/>
      <c r="Q2284" s="81">
        <f t="shared" si="186"/>
        <v>9.1999999999999993</v>
      </c>
    </row>
    <row r="2285" spans="5:17" s="16" customFormat="1" ht="13" hidden="1" x14ac:dyDescent="0.3">
      <c r="E2285" s="138">
        <v>37915</v>
      </c>
      <c r="F2285" s="16">
        <v>294</v>
      </c>
      <c r="G2285" s="16">
        <v>2003</v>
      </c>
      <c r="H2285" s="139">
        <f t="shared" si="182"/>
        <v>0</v>
      </c>
      <c r="I2285" s="140">
        <v>10.266666666666666</v>
      </c>
      <c r="J2285" s="141">
        <f t="shared" si="183"/>
        <v>1</v>
      </c>
      <c r="K2285" s="81">
        <f t="shared" si="184"/>
        <v>9.7333333333333343</v>
      </c>
      <c r="L2285" s="142">
        <v>7.6</v>
      </c>
      <c r="M2285" s="140"/>
      <c r="N2285" s="141">
        <f t="shared" si="185"/>
        <v>1</v>
      </c>
      <c r="O2285" s="141"/>
      <c r="P2285" s="141"/>
      <c r="Q2285" s="81">
        <f t="shared" si="186"/>
        <v>12.4</v>
      </c>
    </row>
    <row r="2286" spans="5:17" s="16" customFormat="1" ht="13" hidden="1" x14ac:dyDescent="0.3">
      <c r="E2286" s="138">
        <v>37916</v>
      </c>
      <c r="F2286" s="16">
        <v>295</v>
      </c>
      <c r="G2286" s="16">
        <v>2003</v>
      </c>
      <c r="H2286" s="139">
        <f t="shared" si="182"/>
        <v>0</v>
      </c>
      <c r="I2286" s="140">
        <v>10.08</v>
      </c>
      <c r="J2286" s="141">
        <f t="shared" si="183"/>
        <v>1</v>
      </c>
      <c r="K2286" s="81">
        <f t="shared" si="184"/>
        <v>9.92</v>
      </c>
      <c r="L2286" s="142">
        <v>4.3</v>
      </c>
      <c r="M2286" s="140"/>
      <c r="N2286" s="141">
        <f t="shared" si="185"/>
        <v>1</v>
      </c>
      <c r="O2286" s="141"/>
      <c r="P2286" s="141"/>
      <c r="Q2286" s="81">
        <f t="shared" si="186"/>
        <v>15.7</v>
      </c>
    </row>
    <row r="2287" spans="5:17" s="16" customFormat="1" ht="13" hidden="1" x14ac:dyDescent="0.3">
      <c r="E2287" s="138">
        <v>37917</v>
      </c>
      <c r="F2287" s="16">
        <v>296</v>
      </c>
      <c r="G2287" s="16">
        <v>2003</v>
      </c>
      <c r="H2287" s="139">
        <f t="shared" si="182"/>
        <v>0</v>
      </c>
      <c r="I2287" s="140">
        <v>9.8933333333333309</v>
      </c>
      <c r="J2287" s="141">
        <f t="shared" si="183"/>
        <v>1</v>
      </c>
      <c r="K2287" s="81">
        <f t="shared" si="184"/>
        <v>10.106666666666669</v>
      </c>
      <c r="L2287" s="142">
        <v>4.5</v>
      </c>
      <c r="M2287" s="140"/>
      <c r="N2287" s="141">
        <f t="shared" si="185"/>
        <v>1</v>
      </c>
      <c r="O2287" s="141"/>
      <c r="P2287" s="141"/>
      <c r="Q2287" s="81">
        <f t="shared" si="186"/>
        <v>15.5</v>
      </c>
    </row>
    <row r="2288" spans="5:17" s="16" customFormat="1" ht="13" hidden="1" x14ac:dyDescent="0.3">
      <c r="E2288" s="138">
        <v>37918</v>
      </c>
      <c r="F2288" s="16">
        <v>297</v>
      </c>
      <c r="G2288" s="16">
        <v>2003</v>
      </c>
      <c r="H2288" s="139">
        <f t="shared" si="182"/>
        <v>0</v>
      </c>
      <c r="I2288" s="140">
        <v>9.7066666666666634</v>
      </c>
      <c r="J2288" s="141">
        <f t="shared" si="183"/>
        <v>1</v>
      </c>
      <c r="K2288" s="81">
        <f t="shared" si="184"/>
        <v>10.293333333333337</v>
      </c>
      <c r="L2288" s="142">
        <v>3.2</v>
      </c>
      <c r="M2288" s="140"/>
      <c r="N2288" s="141">
        <f t="shared" si="185"/>
        <v>1</v>
      </c>
      <c r="O2288" s="141"/>
      <c r="P2288" s="141"/>
      <c r="Q2288" s="81">
        <f t="shared" si="186"/>
        <v>16.8</v>
      </c>
    </row>
    <row r="2289" spans="5:17" s="16" customFormat="1" ht="13" hidden="1" x14ac:dyDescent="0.3">
      <c r="E2289" s="138">
        <v>37919</v>
      </c>
      <c r="F2289" s="16">
        <v>298</v>
      </c>
      <c r="G2289" s="16">
        <v>2003</v>
      </c>
      <c r="H2289" s="139">
        <f t="shared" si="182"/>
        <v>0</v>
      </c>
      <c r="I2289" s="140">
        <v>9.52</v>
      </c>
      <c r="J2289" s="141">
        <f t="shared" si="183"/>
        <v>1</v>
      </c>
      <c r="K2289" s="81">
        <f t="shared" si="184"/>
        <v>10.48</v>
      </c>
      <c r="L2289" s="142">
        <v>1.5</v>
      </c>
      <c r="M2289" s="140"/>
      <c r="N2289" s="141">
        <f t="shared" si="185"/>
        <v>1</v>
      </c>
      <c r="O2289" s="141"/>
      <c r="P2289" s="141"/>
      <c r="Q2289" s="81">
        <f t="shared" si="186"/>
        <v>18.5</v>
      </c>
    </row>
    <row r="2290" spans="5:17" s="16" customFormat="1" ht="13" hidden="1" x14ac:dyDescent="0.3">
      <c r="E2290" s="138">
        <v>37920</v>
      </c>
      <c r="F2290" s="16">
        <v>299</v>
      </c>
      <c r="G2290" s="16">
        <v>2003</v>
      </c>
      <c r="H2290" s="139">
        <f t="shared" si="182"/>
        <v>0</v>
      </c>
      <c r="I2290" s="140">
        <v>9.3333333333333357</v>
      </c>
      <c r="J2290" s="141">
        <f t="shared" si="183"/>
        <v>1</v>
      </c>
      <c r="K2290" s="81">
        <f t="shared" si="184"/>
        <v>10.666666666666664</v>
      </c>
      <c r="L2290" s="142">
        <v>2.1</v>
      </c>
      <c r="M2290" s="140"/>
      <c r="N2290" s="141">
        <f t="shared" si="185"/>
        <v>1</v>
      </c>
      <c r="O2290" s="141"/>
      <c r="P2290" s="141"/>
      <c r="Q2290" s="81">
        <f t="shared" si="186"/>
        <v>17.899999999999999</v>
      </c>
    </row>
    <row r="2291" spans="5:17" s="16" customFormat="1" ht="13" hidden="1" x14ac:dyDescent="0.3">
      <c r="E2291" s="138">
        <v>37921</v>
      </c>
      <c r="F2291" s="16">
        <v>300</v>
      </c>
      <c r="G2291" s="16">
        <v>2003</v>
      </c>
      <c r="H2291" s="139">
        <f t="shared" si="182"/>
        <v>0</v>
      </c>
      <c r="I2291" s="140">
        <v>9.1466666666666683</v>
      </c>
      <c r="J2291" s="141">
        <f t="shared" si="183"/>
        <v>1</v>
      </c>
      <c r="K2291" s="81">
        <f t="shared" si="184"/>
        <v>10.853333333333332</v>
      </c>
      <c r="L2291" s="142">
        <v>3.4</v>
      </c>
      <c r="M2291" s="140"/>
      <c r="N2291" s="141">
        <f t="shared" si="185"/>
        <v>1</v>
      </c>
      <c r="O2291" s="141"/>
      <c r="P2291" s="141"/>
      <c r="Q2291" s="81">
        <f t="shared" si="186"/>
        <v>16.600000000000001</v>
      </c>
    </row>
    <row r="2292" spans="5:17" s="16" customFormat="1" ht="13" hidden="1" x14ac:dyDescent="0.3">
      <c r="E2292" s="138">
        <v>37922</v>
      </c>
      <c r="F2292" s="16">
        <v>301</v>
      </c>
      <c r="G2292" s="16">
        <v>2003</v>
      </c>
      <c r="H2292" s="139">
        <f t="shared" si="182"/>
        <v>0</v>
      </c>
      <c r="I2292" s="140">
        <v>8.9600000000000009</v>
      </c>
      <c r="J2292" s="141">
        <f t="shared" si="183"/>
        <v>1</v>
      </c>
      <c r="K2292" s="81">
        <f t="shared" si="184"/>
        <v>11.04</v>
      </c>
      <c r="L2292" s="142">
        <v>3.5</v>
      </c>
      <c r="M2292" s="140"/>
      <c r="N2292" s="141">
        <f t="shared" si="185"/>
        <v>1</v>
      </c>
      <c r="O2292" s="141"/>
      <c r="P2292" s="141"/>
      <c r="Q2292" s="81">
        <f t="shared" si="186"/>
        <v>16.5</v>
      </c>
    </row>
    <row r="2293" spans="5:17" s="16" customFormat="1" ht="13" hidden="1" x14ac:dyDescent="0.3">
      <c r="E2293" s="138">
        <v>37923</v>
      </c>
      <c r="F2293" s="16">
        <v>302</v>
      </c>
      <c r="G2293" s="16">
        <v>2003</v>
      </c>
      <c r="H2293" s="139">
        <f t="shared" si="182"/>
        <v>0</v>
      </c>
      <c r="I2293" s="140">
        <v>8.7733333333333334</v>
      </c>
      <c r="J2293" s="141">
        <f t="shared" si="183"/>
        <v>1</v>
      </c>
      <c r="K2293" s="81">
        <f t="shared" si="184"/>
        <v>11.226666666666667</v>
      </c>
      <c r="L2293" s="142">
        <v>6.4</v>
      </c>
      <c r="M2293" s="140"/>
      <c r="N2293" s="141">
        <f t="shared" si="185"/>
        <v>1</v>
      </c>
      <c r="O2293" s="141"/>
      <c r="P2293" s="141"/>
      <c r="Q2293" s="81">
        <f t="shared" si="186"/>
        <v>13.6</v>
      </c>
    </row>
    <row r="2294" spans="5:17" s="16" customFormat="1" ht="13" hidden="1" x14ac:dyDescent="0.3">
      <c r="E2294" s="138">
        <v>37924</v>
      </c>
      <c r="F2294" s="16">
        <v>303</v>
      </c>
      <c r="G2294" s="16">
        <v>2003</v>
      </c>
      <c r="H2294" s="139">
        <f t="shared" si="182"/>
        <v>0</v>
      </c>
      <c r="I2294" s="140">
        <v>8.586666666666666</v>
      </c>
      <c r="J2294" s="141">
        <f t="shared" si="183"/>
        <v>1</v>
      </c>
      <c r="K2294" s="81">
        <f t="shared" si="184"/>
        <v>11.413333333333334</v>
      </c>
      <c r="L2294" s="142">
        <v>6.6</v>
      </c>
      <c r="M2294" s="140"/>
      <c r="N2294" s="141">
        <f t="shared" si="185"/>
        <v>1</v>
      </c>
      <c r="O2294" s="141"/>
      <c r="P2294" s="141"/>
      <c r="Q2294" s="81">
        <f t="shared" si="186"/>
        <v>13.4</v>
      </c>
    </row>
    <row r="2295" spans="5:17" s="16" customFormat="1" ht="13" hidden="1" x14ac:dyDescent="0.3">
      <c r="E2295" s="138">
        <v>37925</v>
      </c>
      <c r="F2295" s="16">
        <v>304</v>
      </c>
      <c r="G2295" s="16">
        <v>2003</v>
      </c>
      <c r="H2295" s="139">
        <f t="shared" si="182"/>
        <v>0</v>
      </c>
      <c r="I2295" s="140">
        <v>8.4</v>
      </c>
      <c r="J2295" s="141">
        <f t="shared" si="183"/>
        <v>1</v>
      </c>
      <c r="K2295" s="81">
        <f t="shared" si="184"/>
        <v>11.6</v>
      </c>
      <c r="L2295" s="142">
        <v>7.7</v>
      </c>
      <c r="M2295" s="140"/>
      <c r="N2295" s="141">
        <f t="shared" si="185"/>
        <v>1</v>
      </c>
      <c r="O2295" s="141"/>
      <c r="P2295" s="141"/>
      <c r="Q2295" s="81">
        <f t="shared" si="186"/>
        <v>12.3</v>
      </c>
    </row>
    <row r="2296" spans="5:17" s="16" customFormat="1" ht="13" hidden="1" x14ac:dyDescent="0.3">
      <c r="E2296" s="138">
        <v>37926</v>
      </c>
      <c r="F2296" s="16">
        <v>305</v>
      </c>
      <c r="G2296" s="16">
        <v>2003</v>
      </c>
      <c r="H2296" s="139">
        <f t="shared" si="182"/>
        <v>0</v>
      </c>
      <c r="I2296" s="140">
        <v>8.2133333333333312</v>
      </c>
      <c r="J2296" s="141">
        <f t="shared" si="183"/>
        <v>1</v>
      </c>
      <c r="K2296" s="81">
        <f t="shared" si="184"/>
        <v>11.786666666666669</v>
      </c>
      <c r="L2296" s="142">
        <v>7.5</v>
      </c>
      <c r="M2296" s="140"/>
      <c r="N2296" s="141">
        <f t="shared" si="185"/>
        <v>1</v>
      </c>
      <c r="O2296" s="141"/>
      <c r="P2296" s="141"/>
      <c r="Q2296" s="81">
        <f t="shared" si="186"/>
        <v>12.5</v>
      </c>
    </row>
    <row r="2297" spans="5:17" s="16" customFormat="1" ht="13" hidden="1" x14ac:dyDescent="0.3">
      <c r="E2297" s="138">
        <v>37927</v>
      </c>
      <c r="F2297" s="16">
        <v>306</v>
      </c>
      <c r="G2297" s="16">
        <v>2003</v>
      </c>
      <c r="H2297" s="139">
        <f t="shared" si="182"/>
        <v>0</v>
      </c>
      <c r="I2297" s="140">
        <v>8.0266666666666637</v>
      </c>
      <c r="J2297" s="141">
        <f t="shared" si="183"/>
        <v>1</v>
      </c>
      <c r="K2297" s="81">
        <f t="shared" si="184"/>
        <v>11.973333333333336</v>
      </c>
      <c r="L2297" s="142">
        <v>8.6</v>
      </c>
      <c r="M2297" s="140"/>
      <c r="N2297" s="141">
        <f t="shared" si="185"/>
        <v>1</v>
      </c>
      <c r="O2297" s="141"/>
      <c r="P2297" s="141"/>
      <c r="Q2297" s="81">
        <f t="shared" si="186"/>
        <v>11.4</v>
      </c>
    </row>
    <row r="2298" spans="5:17" s="16" customFormat="1" ht="13" hidden="1" x14ac:dyDescent="0.3">
      <c r="E2298" s="138">
        <v>37928</v>
      </c>
      <c r="F2298" s="16">
        <v>307</v>
      </c>
      <c r="G2298" s="16">
        <v>2003</v>
      </c>
      <c r="H2298" s="139">
        <f t="shared" si="182"/>
        <v>0</v>
      </c>
      <c r="I2298" s="140">
        <v>7.84</v>
      </c>
      <c r="J2298" s="141">
        <f t="shared" si="183"/>
        <v>1</v>
      </c>
      <c r="K2298" s="81">
        <f t="shared" si="184"/>
        <v>12.16</v>
      </c>
      <c r="L2298" s="142">
        <v>7.9</v>
      </c>
      <c r="M2298" s="140"/>
      <c r="N2298" s="141">
        <f t="shared" si="185"/>
        <v>1</v>
      </c>
      <c r="O2298" s="141"/>
      <c r="P2298" s="141"/>
      <c r="Q2298" s="81">
        <f t="shared" si="186"/>
        <v>12.1</v>
      </c>
    </row>
    <row r="2299" spans="5:17" s="16" customFormat="1" ht="13" hidden="1" x14ac:dyDescent="0.3">
      <c r="E2299" s="138">
        <v>37929</v>
      </c>
      <c r="F2299" s="16">
        <v>308</v>
      </c>
      <c r="G2299" s="16">
        <v>2003</v>
      </c>
      <c r="H2299" s="139">
        <f t="shared" si="182"/>
        <v>0</v>
      </c>
      <c r="I2299" s="140">
        <v>7.653333333333336</v>
      </c>
      <c r="J2299" s="141">
        <f t="shared" si="183"/>
        <v>1</v>
      </c>
      <c r="K2299" s="81">
        <f t="shared" si="184"/>
        <v>12.346666666666664</v>
      </c>
      <c r="L2299" s="142">
        <v>7.5</v>
      </c>
      <c r="M2299" s="140"/>
      <c r="N2299" s="141">
        <f t="shared" si="185"/>
        <v>1</v>
      </c>
      <c r="O2299" s="141"/>
      <c r="P2299" s="141"/>
      <c r="Q2299" s="81">
        <f t="shared" si="186"/>
        <v>12.5</v>
      </c>
    </row>
    <row r="2300" spans="5:17" s="16" customFormat="1" ht="13" hidden="1" x14ac:dyDescent="0.3">
      <c r="E2300" s="138">
        <v>37930</v>
      </c>
      <c r="F2300" s="16">
        <v>309</v>
      </c>
      <c r="G2300" s="16">
        <v>2003</v>
      </c>
      <c r="H2300" s="139">
        <f t="shared" si="182"/>
        <v>0</v>
      </c>
      <c r="I2300" s="140">
        <v>7.4666666666666686</v>
      </c>
      <c r="J2300" s="141">
        <f t="shared" si="183"/>
        <v>1</v>
      </c>
      <c r="K2300" s="81">
        <f t="shared" si="184"/>
        <v>12.533333333333331</v>
      </c>
      <c r="L2300" s="142">
        <v>5.3</v>
      </c>
      <c r="M2300" s="140"/>
      <c r="N2300" s="141">
        <f t="shared" si="185"/>
        <v>1</v>
      </c>
      <c r="O2300" s="141"/>
      <c r="P2300" s="141"/>
      <c r="Q2300" s="81">
        <f t="shared" si="186"/>
        <v>14.7</v>
      </c>
    </row>
    <row r="2301" spans="5:17" s="16" customFormat="1" ht="13" hidden="1" x14ac:dyDescent="0.3">
      <c r="E2301" s="138">
        <v>37931</v>
      </c>
      <c r="F2301" s="16">
        <v>310</v>
      </c>
      <c r="G2301" s="16">
        <v>2003</v>
      </c>
      <c r="H2301" s="139">
        <f t="shared" si="182"/>
        <v>0</v>
      </c>
      <c r="I2301" s="140">
        <v>7.28</v>
      </c>
      <c r="J2301" s="141">
        <f t="shared" si="183"/>
        <v>1</v>
      </c>
      <c r="K2301" s="81">
        <f t="shared" si="184"/>
        <v>12.719999999999999</v>
      </c>
      <c r="L2301" s="142">
        <v>4</v>
      </c>
      <c r="M2301" s="140"/>
      <c r="N2301" s="141">
        <f t="shared" si="185"/>
        <v>1</v>
      </c>
      <c r="O2301" s="141"/>
      <c r="P2301" s="141"/>
      <c r="Q2301" s="81">
        <f t="shared" si="186"/>
        <v>16</v>
      </c>
    </row>
    <row r="2302" spans="5:17" s="16" customFormat="1" ht="13" hidden="1" x14ac:dyDescent="0.3">
      <c r="E2302" s="138">
        <v>37932</v>
      </c>
      <c r="F2302" s="16">
        <v>311</v>
      </c>
      <c r="G2302" s="16">
        <v>2003</v>
      </c>
      <c r="H2302" s="139">
        <f t="shared" si="182"/>
        <v>0</v>
      </c>
      <c r="I2302" s="140">
        <v>7.0933333333333337</v>
      </c>
      <c r="J2302" s="141">
        <f t="shared" si="183"/>
        <v>1</v>
      </c>
      <c r="K2302" s="81">
        <f t="shared" si="184"/>
        <v>12.906666666666666</v>
      </c>
      <c r="L2302" s="142">
        <v>4.5</v>
      </c>
      <c r="M2302" s="140"/>
      <c r="N2302" s="141">
        <f t="shared" si="185"/>
        <v>1</v>
      </c>
      <c r="O2302" s="141"/>
      <c r="P2302" s="141"/>
      <c r="Q2302" s="81">
        <f t="shared" si="186"/>
        <v>15.5</v>
      </c>
    </row>
    <row r="2303" spans="5:17" s="16" customFormat="1" ht="13" hidden="1" x14ac:dyDescent="0.3">
      <c r="E2303" s="138">
        <v>37933</v>
      </c>
      <c r="F2303" s="16">
        <v>312</v>
      </c>
      <c r="G2303" s="16">
        <v>2003</v>
      </c>
      <c r="H2303" s="139">
        <f t="shared" si="182"/>
        <v>0</v>
      </c>
      <c r="I2303" s="140">
        <v>6.9066666666666663</v>
      </c>
      <c r="J2303" s="141">
        <f t="shared" si="183"/>
        <v>1</v>
      </c>
      <c r="K2303" s="81">
        <f t="shared" si="184"/>
        <v>13.093333333333334</v>
      </c>
      <c r="L2303" s="142">
        <v>3.3</v>
      </c>
      <c r="M2303" s="140"/>
      <c r="N2303" s="141">
        <f t="shared" si="185"/>
        <v>1</v>
      </c>
      <c r="O2303" s="141"/>
      <c r="P2303" s="141"/>
      <c r="Q2303" s="81">
        <f t="shared" si="186"/>
        <v>16.7</v>
      </c>
    </row>
    <row r="2304" spans="5:17" s="16" customFormat="1" ht="13" hidden="1" x14ac:dyDescent="0.3">
      <c r="E2304" s="138">
        <v>37934</v>
      </c>
      <c r="F2304" s="16">
        <v>313</v>
      </c>
      <c r="G2304" s="16">
        <v>2003</v>
      </c>
      <c r="H2304" s="139">
        <f t="shared" si="182"/>
        <v>0</v>
      </c>
      <c r="I2304" s="140">
        <v>6.72</v>
      </c>
      <c r="J2304" s="141">
        <f t="shared" si="183"/>
        <v>1</v>
      </c>
      <c r="K2304" s="81">
        <f t="shared" si="184"/>
        <v>13.280000000000001</v>
      </c>
      <c r="L2304" s="142">
        <v>4</v>
      </c>
      <c r="M2304" s="140"/>
      <c r="N2304" s="141">
        <f t="shared" si="185"/>
        <v>1</v>
      </c>
      <c r="O2304" s="141"/>
      <c r="P2304" s="141"/>
      <c r="Q2304" s="81">
        <f t="shared" si="186"/>
        <v>16</v>
      </c>
    </row>
    <row r="2305" spans="5:17" s="16" customFormat="1" ht="13" hidden="1" x14ac:dyDescent="0.3">
      <c r="E2305" s="138">
        <v>37935</v>
      </c>
      <c r="F2305" s="16">
        <v>314</v>
      </c>
      <c r="G2305" s="16">
        <v>2003</v>
      </c>
      <c r="H2305" s="139">
        <f t="shared" si="182"/>
        <v>0</v>
      </c>
      <c r="I2305" s="140">
        <v>6.5333333333333314</v>
      </c>
      <c r="J2305" s="141">
        <f t="shared" si="183"/>
        <v>1</v>
      </c>
      <c r="K2305" s="81">
        <f t="shared" si="184"/>
        <v>13.466666666666669</v>
      </c>
      <c r="L2305" s="142">
        <v>5.7</v>
      </c>
      <c r="M2305" s="140"/>
      <c r="N2305" s="141">
        <f t="shared" si="185"/>
        <v>1</v>
      </c>
      <c r="O2305" s="141"/>
      <c r="P2305" s="141"/>
      <c r="Q2305" s="81">
        <f t="shared" si="186"/>
        <v>14.3</v>
      </c>
    </row>
    <row r="2306" spans="5:17" s="16" customFormat="1" ht="13" hidden="1" x14ac:dyDescent="0.3">
      <c r="E2306" s="138">
        <v>37936</v>
      </c>
      <c r="F2306" s="16">
        <v>315</v>
      </c>
      <c r="G2306" s="16">
        <v>2003</v>
      </c>
      <c r="H2306" s="139">
        <f t="shared" si="182"/>
        <v>0</v>
      </c>
      <c r="I2306" s="140">
        <v>6.346666666666664</v>
      </c>
      <c r="J2306" s="141">
        <f t="shared" si="183"/>
        <v>1</v>
      </c>
      <c r="K2306" s="81">
        <f t="shared" si="184"/>
        <v>13.653333333333336</v>
      </c>
      <c r="L2306" s="142">
        <v>4.0999999999999996</v>
      </c>
      <c r="M2306" s="140"/>
      <c r="N2306" s="141">
        <f t="shared" si="185"/>
        <v>1</v>
      </c>
      <c r="O2306" s="141"/>
      <c r="P2306" s="141"/>
      <c r="Q2306" s="81">
        <f t="shared" si="186"/>
        <v>15.9</v>
      </c>
    </row>
    <row r="2307" spans="5:17" s="16" customFormat="1" ht="13" hidden="1" x14ac:dyDescent="0.3">
      <c r="E2307" s="138">
        <v>37937</v>
      </c>
      <c r="F2307" s="16">
        <v>316</v>
      </c>
      <c r="G2307" s="16">
        <v>2003</v>
      </c>
      <c r="H2307" s="139">
        <f t="shared" si="182"/>
        <v>0</v>
      </c>
      <c r="I2307" s="140">
        <v>6.16</v>
      </c>
      <c r="J2307" s="141">
        <f t="shared" si="183"/>
        <v>1</v>
      </c>
      <c r="K2307" s="81">
        <f t="shared" si="184"/>
        <v>13.84</v>
      </c>
      <c r="L2307" s="142">
        <v>6.8</v>
      </c>
      <c r="M2307" s="140"/>
      <c r="N2307" s="141">
        <f t="shared" si="185"/>
        <v>1</v>
      </c>
      <c r="O2307" s="141"/>
      <c r="P2307" s="141"/>
      <c r="Q2307" s="81">
        <f t="shared" si="186"/>
        <v>13.2</v>
      </c>
    </row>
    <row r="2308" spans="5:17" s="16" customFormat="1" ht="13" hidden="1" x14ac:dyDescent="0.3">
      <c r="E2308" s="138">
        <v>37938</v>
      </c>
      <c r="F2308" s="16">
        <v>317</v>
      </c>
      <c r="G2308" s="16">
        <v>2003</v>
      </c>
      <c r="H2308" s="139">
        <f t="shared" si="182"/>
        <v>0</v>
      </c>
      <c r="I2308" s="140">
        <v>5.9733333333333363</v>
      </c>
      <c r="J2308" s="141">
        <f t="shared" si="183"/>
        <v>1</v>
      </c>
      <c r="K2308" s="81">
        <f t="shared" si="184"/>
        <v>14.026666666666664</v>
      </c>
      <c r="L2308" s="142">
        <v>7.6</v>
      </c>
      <c r="M2308" s="140"/>
      <c r="N2308" s="141">
        <f t="shared" si="185"/>
        <v>1</v>
      </c>
      <c r="O2308" s="141"/>
      <c r="P2308" s="141"/>
      <c r="Q2308" s="81">
        <f t="shared" si="186"/>
        <v>12.4</v>
      </c>
    </row>
    <row r="2309" spans="5:17" s="16" customFormat="1" ht="13" hidden="1" x14ac:dyDescent="0.3">
      <c r="E2309" s="138">
        <v>37939</v>
      </c>
      <c r="F2309" s="16">
        <v>318</v>
      </c>
      <c r="G2309" s="16">
        <v>2003</v>
      </c>
      <c r="H2309" s="139">
        <f t="shared" si="182"/>
        <v>0</v>
      </c>
      <c r="I2309" s="140">
        <v>5.7866666666666688</v>
      </c>
      <c r="J2309" s="141">
        <f t="shared" si="183"/>
        <v>1</v>
      </c>
      <c r="K2309" s="81">
        <f t="shared" si="184"/>
        <v>14.213333333333331</v>
      </c>
      <c r="L2309" s="142">
        <v>5.3</v>
      </c>
      <c r="M2309" s="140"/>
      <c r="N2309" s="141">
        <f t="shared" si="185"/>
        <v>1</v>
      </c>
      <c r="O2309" s="141"/>
      <c r="P2309" s="141"/>
      <c r="Q2309" s="81">
        <f t="shared" si="186"/>
        <v>14.7</v>
      </c>
    </row>
    <row r="2310" spans="5:17" s="16" customFormat="1" ht="13" hidden="1" x14ac:dyDescent="0.3">
      <c r="E2310" s="138">
        <v>37940</v>
      </c>
      <c r="F2310" s="16">
        <v>319</v>
      </c>
      <c r="G2310" s="16">
        <v>2003</v>
      </c>
      <c r="H2310" s="139">
        <f t="shared" si="182"/>
        <v>0</v>
      </c>
      <c r="I2310" s="140">
        <v>5.6</v>
      </c>
      <c r="J2310" s="141">
        <f t="shared" si="183"/>
        <v>1</v>
      </c>
      <c r="K2310" s="81">
        <f t="shared" si="184"/>
        <v>14.4</v>
      </c>
      <c r="L2310" s="142">
        <v>5.2</v>
      </c>
      <c r="M2310" s="140"/>
      <c r="N2310" s="141">
        <f t="shared" si="185"/>
        <v>1</v>
      </c>
      <c r="O2310" s="141"/>
      <c r="P2310" s="141"/>
      <c r="Q2310" s="81">
        <f t="shared" si="186"/>
        <v>14.8</v>
      </c>
    </row>
    <row r="2311" spans="5:17" s="16" customFormat="1" ht="13" hidden="1" x14ac:dyDescent="0.3">
      <c r="E2311" s="138">
        <v>37941</v>
      </c>
      <c r="F2311" s="16">
        <v>320</v>
      </c>
      <c r="G2311" s="16">
        <v>2003</v>
      </c>
      <c r="H2311" s="139">
        <f t="shared" si="182"/>
        <v>0</v>
      </c>
      <c r="I2311" s="140">
        <v>5.5193548387096776</v>
      </c>
      <c r="J2311" s="141">
        <f t="shared" si="183"/>
        <v>1</v>
      </c>
      <c r="K2311" s="81">
        <f t="shared" si="184"/>
        <v>14.480645161290322</v>
      </c>
      <c r="L2311" s="142">
        <v>7.6</v>
      </c>
      <c r="M2311" s="140"/>
      <c r="N2311" s="141">
        <f t="shared" si="185"/>
        <v>1</v>
      </c>
      <c r="O2311" s="141"/>
      <c r="P2311" s="141"/>
      <c r="Q2311" s="81">
        <f t="shared" si="186"/>
        <v>12.4</v>
      </c>
    </row>
    <row r="2312" spans="5:17" s="16" customFormat="1" ht="13" hidden="1" x14ac:dyDescent="0.3">
      <c r="E2312" s="138">
        <v>37942</v>
      </c>
      <c r="F2312" s="16">
        <v>321</v>
      </c>
      <c r="G2312" s="16">
        <v>2003</v>
      </c>
      <c r="H2312" s="139">
        <f t="shared" ref="H2312:H2375" si="187">IF(AND(E2311&gt;=$D$64,E2311&lt;=$D$65),1,0)</f>
        <v>0</v>
      </c>
      <c r="I2312" s="140">
        <v>5.4387096774193537</v>
      </c>
      <c r="J2312" s="141">
        <f t="shared" si="183"/>
        <v>1</v>
      </c>
      <c r="K2312" s="81">
        <f t="shared" si="184"/>
        <v>14.561290322580646</v>
      </c>
      <c r="L2312" s="142">
        <v>6.4</v>
      </c>
      <c r="M2312" s="140"/>
      <c r="N2312" s="141">
        <f t="shared" si="185"/>
        <v>1</v>
      </c>
      <c r="O2312" s="141"/>
      <c r="P2312" s="141"/>
      <c r="Q2312" s="81">
        <f t="shared" si="186"/>
        <v>13.6</v>
      </c>
    </row>
    <row r="2313" spans="5:17" s="16" customFormat="1" ht="13" hidden="1" x14ac:dyDescent="0.3">
      <c r="E2313" s="138">
        <v>37943</v>
      </c>
      <c r="F2313" s="16">
        <v>322</v>
      </c>
      <c r="G2313" s="16">
        <v>2003</v>
      </c>
      <c r="H2313" s="139">
        <f t="shared" si="187"/>
        <v>0</v>
      </c>
      <c r="I2313" s="140">
        <v>5.3580645161290334</v>
      </c>
      <c r="J2313" s="141">
        <f t="shared" si="183"/>
        <v>1</v>
      </c>
      <c r="K2313" s="81">
        <f t="shared" si="184"/>
        <v>14.641935483870967</v>
      </c>
      <c r="L2313" s="142">
        <v>4.2</v>
      </c>
      <c r="M2313" s="140"/>
      <c r="N2313" s="141">
        <f t="shared" si="185"/>
        <v>1</v>
      </c>
      <c r="O2313" s="141"/>
      <c r="P2313" s="141"/>
      <c r="Q2313" s="81">
        <f t="shared" si="186"/>
        <v>15.8</v>
      </c>
    </row>
    <row r="2314" spans="5:17" s="16" customFormat="1" ht="13" hidden="1" x14ac:dyDescent="0.3">
      <c r="E2314" s="138">
        <v>37944</v>
      </c>
      <c r="F2314" s="16">
        <v>323</v>
      </c>
      <c r="G2314" s="16">
        <v>2003</v>
      </c>
      <c r="H2314" s="139">
        <f t="shared" si="187"/>
        <v>0</v>
      </c>
      <c r="I2314" s="140">
        <v>5.2774193548387096</v>
      </c>
      <c r="J2314" s="141">
        <f t="shared" si="183"/>
        <v>1</v>
      </c>
      <c r="K2314" s="81">
        <f t="shared" si="184"/>
        <v>14.72258064516129</v>
      </c>
      <c r="L2314" s="142">
        <v>4.7</v>
      </c>
      <c r="M2314" s="140"/>
      <c r="N2314" s="141">
        <f t="shared" si="185"/>
        <v>1</v>
      </c>
      <c r="O2314" s="141"/>
      <c r="P2314" s="141"/>
      <c r="Q2314" s="81">
        <f t="shared" si="186"/>
        <v>15.3</v>
      </c>
    </row>
    <row r="2315" spans="5:17" s="16" customFormat="1" ht="13" hidden="1" x14ac:dyDescent="0.3">
      <c r="E2315" s="138">
        <v>37945</v>
      </c>
      <c r="F2315" s="16">
        <v>324</v>
      </c>
      <c r="G2315" s="16">
        <v>2003</v>
      </c>
      <c r="H2315" s="139">
        <f t="shared" si="187"/>
        <v>0</v>
      </c>
      <c r="I2315" s="140">
        <v>5.1967741935483858</v>
      </c>
      <c r="J2315" s="141">
        <f t="shared" si="183"/>
        <v>1</v>
      </c>
      <c r="K2315" s="81">
        <f t="shared" si="184"/>
        <v>14.803225806451614</v>
      </c>
      <c r="L2315" s="142">
        <v>3.8</v>
      </c>
      <c r="M2315" s="140"/>
      <c r="N2315" s="141">
        <f t="shared" si="185"/>
        <v>1</v>
      </c>
      <c r="O2315" s="141"/>
      <c r="P2315" s="141"/>
      <c r="Q2315" s="81">
        <f t="shared" si="186"/>
        <v>16.2</v>
      </c>
    </row>
    <row r="2316" spans="5:17" s="16" customFormat="1" ht="13" hidden="1" x14ac:dyDescent="0.3">
      <c r="E2316" s="138">
        <v>37946</v>
      </c>
      <c r="F2316" s="16">
        <v>325</v>
      </c>
      <c r="G2316" s="16">
        <v>2003</v>
      </c>
      <c r="H2316" s="139">
        <f t="shared" si="187"/>
        <v>0</v>
      </c>
      <c r="I2316" s="140">
        <v>5.1161290322580655</v>
      </c>
      <c r="J2316" s="141">
        <f t="shared" si="183"/>
        <v>1</v>
      </c>
      <c r="K2316" s="81">
        <f t="shared" si="184"/>
        <v>14.883870967741935</v>
      </c>
      <c r="L2316" s="142">
        <v>4</v>
      </c>
      <c r="M2316" s="140"/>
      <c r="N2316" s="141">
        <f t="shared" si="185"/>
        <v>1</v>
      </c>
      <c r="O2316" s="141"/>
      <c r="P2316" s="141"/>
      <c r="Q2316" s="81">
        <f t="shared" si="186"/>
        <v>16</v>
      </c>
    </row>
    <row r="2317" spans="5:17" s="16" customFormat="1" ht="13" hidden="1" x14ac:dyDescent="0.3">
      <c r="E2317" s="138">
        <v>37947</v>
      </c>
      <c r="F2317" s="16">
        <v>326</v>
      </c>
      <c r="G2317" s="16">
        <v>2003</v>
      </c>
      <c r="H2317" s="139">
        <f t="shared" si="187"/>
        <v>0</v>
      </c>
      <c r="I2317" s="140">
        <v>5.0354838709677416</v>
      </c>
      <c r="J2317" s="141">
        <f t="shared" si="183"/>
        <v>1</v>
      </c>
      <c r="K2317" s="81">
        <f t="shared" si="184"/>
        <v>14.964516129032258</v>
      </c>
      <c r="L2317" s="142">
        <v>4.5</v>
      </c>
      <c r="M2317" s="140"/>
      <c r="N2317" s="141">
        <f t="shared" si="185"/>
        <v>1</v>
      </c>
      <c r="O2317" s="141"/>
      <c r="P2317" s="141"/>
      <c r="Q2317" s="81">
        <f t="shared" si="186"/>
        <v>15.5</v>
      </c>
    </row>
    <row r="2318" spans="5:17" s="16" customFormat="1" ht="13" hidden="1" x14ac:dyDescent="0.3">
      <c r="E2318" s="138">
        <v>37948</v>
      </c>
      <c r="F2318" s="16">
        <v>327</v>
      </c>
      <c r="G2318" s="16">
        <v>2003</v>
      </c>
      <c r="H2318" s="139">
        <f t="shared" si="187"/>
        <v>0</v>
      </c>
      <c r="I2318" s="140">
        <v>4.9548387096774213</v>
      </c>
      <c r="J2318" s="141">
        <f t="shared" si="183"/>
        <v>1</v>
      </c>
      <c r="K2318" s="81">
        <f t="shared" si="184"/>
        <v>15.045161290322579</v>
      </c>
      <c r="L2318" s="142">
        <v>5.4</v>
      </c>
      <c r="M2318" s="140"/>
      <c r="N2318" s="141">
        <f t="shared" si="185"/>
        <v>1</v>
      </c>
      <c r="O2318" s="141"/>
      <c r="P2318" s="141"/>
      <c r="Q2318" s="81">
        <f t="shared" si="186"/>
        <v>14.6</v>
      </c>
    </row>
    <row r="2319" spans="5:17" s="16" customFormat="1" ht="13" hidden="1" x14ac:dyDescent="0.3">
      <c r="E2319" s="138">
        <v>37949</v>
      </c>
      <c r="F2319" s="16">
        <v>328</v>
      </c>
      <c r="G2319" s="16">
        <v>2003</v>
      </c>
      <c r="H2319" s="139">
        <f t="shared" si="187"/>
        <v>0</v>
      </c>
      <c r="I2319" s="140">
        <v>4.8741935483870975</v>
      </c>
      <c r="J2319" s="141">
        <f t="shared" si="183"/>
        <v>1</v>
      </c>
      <c r="K2319" s="81">
        <f t="shared" si="184"/>
        <v>15.125806451612902</v>
      </c>
      <c r="L2319" s="142">
        <v>7</v>
      </c>
      <c r="M2319" s="140"/>
      <c r="N2319" s="141">
        <f t="shared" si="185"/>
        <v>1</v>
      </c>
      <c r="O2319" s="141"/>
      <c r="P2319" s="141"/>
      <c r="Q2319" s="81">
        <f t="shared" si="186"/>
        <v>13</v>
      </c>
    </row>
    <row r="2320" spans="5:17" s="16" customFormat="1" ht="13" hidden="1" x14ac:dyDescent="0.3">
      <c r="E2320" s="138">
        <v>37950</v>
      </c>
      <c r="F2320" s="16">
        <v>329</v>
      </c>
      <c r="G2320" s="16">
        <v>2003</v>
      </c>
      <c r="H2320" s="139">
        <f t="shared" si="187"/>
        <v>0</v>
      </c>
      <c r="I2320" s="140">
        <v>4.7935483870967737</v>
      </c>
      <c r="J2320" s="141">
        <f t="shared" si="183"/>
        <v>1</v>
      </c>
      <c r="K2320" s="81">
        <f t="shared" si="184"/>
        <v>15.206451612903226</v>
      </c>
      <c r="L2320" s="142">
        <v>9</v>
      </c>
      <c r="M2320" s="140"/>
      <c r="N2320" s="141">
        <f t="shared" si="185"/>
        <v>1</v>
      </c>
      <c r="O2320" s="141"/>
      <c r="P2320" s="141"/>
      <c r="Q2320" s="81">
        <f t="shared" si="186"/>
        <v>11</v>
      </c>
    </row>
    <row r="2321" spans="5:17" s="16" customFormat="1" ht="13" hidden="1" x14ac:dyDescent="0.3">
      <c r="E2321" s="138">
        <v>37951</v>
      </c>
      <c r="F2321" s="16">
        <v>330</v>
      </c>
      <c r="G2321" s="16">
        <v>2003</v>
      </c>
      <c r="H2321" s="139">
        <f t="shared" si="187"/>
        <v>0</v>
      </c>
      <c r="I2321" s="140">
        <v>4.7129032258064534</v>
      </c>
      <c r="J2321" s="141">
        <f t="shared" si="183"/>
        <v>1</v>
      </c>
      <c r="K2321" s="81">
        <f t="shared" si="184"/>
        <v>15.287096774193547</v>
      </c>
      <c r="L2321" s="142">
        <v>6.3</v>
      </c>
      <c r="M2321" s="140"/>
      <c r="N2321" s="141">
        <f t="shared" si="185"/>
        <v>1</v>
      </c>
      <c r="O2321" s="141"/>
      <c r="P2321" s="141"/>
      <c r="Q2321" s="81">
        <f t="shared" si="186"/>
        <v>13.7</v>
      </c>
    </row>
    <row r="2322" spans="5:17" s="16" customFormat="1" ht="13" hidden="1" x14ac:dyDescent="0.3">
      <c r="E2322" s="138">
        <v>37952</v>
      </c>
      <c r="F2322" s="16">
        <v>331</v>
      </c>
      <c r="G2322" s="16">
        <v>2003</v>
      </c>
      <c r="H2322" s="139">
        <f t="shared" si="187"/>
        <v>0</v>
      </c>
      <c r="I2322" s="140">
        <v>4.6322580645161295</v>
      </c>
      <c r="J2322" s="141">
        <f t="shared" si="183"/>
        <v>1</v>
      </c>
      <c r="K2322" s="81">
        <f t="shared" si="184"/>
        <v>15.36774193548387</v>
      </c>
      <c r="L2322" s="142">
        <v>4.5</v>
      </c>
      <c r="M2322" s="140"/>
      <c r="N2322" s="141">
        <f t="shared" si="185"/>
        <v>1</v>
      </c>
      <c r="O2322" s="141"/>
      <c r="P2322" s="141"/>
      <c r="Q2322" s="81">
        <f t="shared" si="186"/>
        <v>15.5</v>
      </c>
    </row>
    <row r="2323" spans="5:17" s="16" customFormat="1" ht="13" hidden="1" x14ac:dyDescent="0.3">
      <c r="E2323" s="138">
        <v>37953</v>
      </c>
      <c r="F2323" s="16">
        <v>332</v>
      </c>
      <c r="G2323" s="16">
        <v>2003</v>
      </c>
      <c r="H2323" s="139">
        <f t="shared" si="187"/>
        <v>0</v>
      </c>
      <c r="I2323" s="140">
        <v>4.5516129032258057</v>
      </c>
      <c r="J2323" s="141">
        <f t="shared" si="183"/>
        <v>1</v>
      </c>
      <c r="K2323" s="81">
        <f t="shared" si="184"/>
        <v>15.448387096774194</v>
      </c>
      <c r="L2323" s="142">
        <v>4.0999999999999996</v>
      </c>
      <c r="M2323" s="140"/>
      <c r="N2323" s="141">
        <f t="shared" si="185"/>
        <v>1</v>
      </c>
      <c r="O2323" s="141"/>
      <c r="P2323" s="141"/>
      <c r="Q2323" s="81">
        <f t="shared" si="186"/>
        <v>15.9</v>
      </c>
    </row>
    <row r="2324" spans="5:17" s="16" customFormat="1" ht="13" hidden="1" x14ac:dyDescent="0.3">
      <c r="E2324" s="138">
        <v>37954</v>
      </c>
      <c r="F2324" s="16">
        <v>333</v>
      </c>
      <c r="G2324" s="16">
        <v>2003</v>
      </c>
      <c r="H2324" s="139">
        <f t="shared" si="187"/>
        <v>0</v>
      </c>
      <c r="I2324" s="140">
        <v>4.4709677419354854</v>
      </c>
      <c r="J2324" s="141">
        <f t="shared" si="183"/>
        <v>1</v>
      </c>
      <c r="K2324" s="81">
        <f t="shared" si="184"/>
        <v>15.529032258064515</v>
      </c>
      <c r="L2324" s="142">
        <v>3.2</v>
      </c>
      <c r="M2324" s="140"/>
      <c r="N2324" s="141">
        <f t="shared" si="185"/>
        <v>1</v>
      </c>
      <c r="O2324" s="141"/>
      <c r="P2324" s="141"/>
      <c r="Q2324" s="81">
        <f t="shared" si="186"/>
        <v>16.8</v>
      </c>
    </row>
    <row r="2325" spans="5:17" s="16" customFormat="1" ht="13" hidden="1" x14ac:dyDescent="0.3">
      <c r="E2325" s="138">
        <v>37955</v>
      </c>
      <c r="F2325" s="16">
        <v>334</v>
      </c>
      <c r="G2325" s="16">
        <v>2003</v>
      </c>
      <c r="H2325" s="139">
        <f t="shared" si="187"/>
        <v>0</v>
      </c>
      <c r="I2325" s="140">
        <v>4.3903225806451616</v>
      </c>
      <c r="J2325" s="141">
        <f t="shared" si="183"/>
        <v>1</v>
      </c>
      <c r="K2325" s="81">
        <f t="shared" si="184"/>
        <v>15.609677419354838</v>
      </c>
      <c r="L2325" s="142">
        <v>5.3</v>
      </c>
      <c r="M2325" s="140"/>
      <c r="N2325" s="141">
        <f t="shared" si="185"/>
        <v>1</v>
      </c>
      <c r="O2325" s="141"/>
      <c r="P2325" s="141"/>
      <c r="Q2325" s="81">
        <f t="shared" si="186"/>
        <v>14.7</v>
      </c>
    </row>
    <row r="2326" spans="5:17" s="16" customFormat="1" ht="13" hidden="1" x14ac:dyDescent="0.3">
      <c r="E2326" s="138">
        <v>37956</v>
      </c>
      <c r="F2326" s="16">
        <v>335</v>
      </c>
      <c r="G2326" s="16">
        <v>2003</v>
      </c>
      <c r="H2326" s="139">
        <f t="shared" si="187"/>
        <v>0</v>
      </c>
      <c r="I2326" s="140">
        <v>4.3096774193548377</v>
      </c>
      <c r="J2326" s="141">
        <f t="shared" si="183"/>
        <v>1</v>
      </c>
      <c r="K2326" s="81">
        <f t="shared" si="184"/>
        <v>15.690322580645162</v>
      </c>
      <c r="L2326" s="142">
        <v>6.1</v>
      </c>
      <c r="M2326" s="140"/>
      <c r="N2326" s="141">
        <f t="shared" si="185"/>
        <v>1</v>
      </c>
      <c r="O2326" s="141"/>
      <c r="P2326" s="141"/>
      <c r="Q2326" s="81">
        <f t="shared" si="186"/>
        <v>13.9</v>
      </c>
    </row>
    <row r="2327" spans="5:17" s="16" customFormat="1" ht="13" hidden="1" x14ac:dyDescent="0.3">
      <c r="E2327" s="138">
        <v>37957</v>
      </c>
      <c r="F2327" s="16">
        <v>336</v>
      </c>
      <c r="G2327" s="16">
        <v>2003</v>
      </c>
      <c r="H2327" s="139">
        <f t="shared" si="187"/>
        <v>0</v>
      </c>
      <c r="I2327" s="140">
        <v>4.2290322580645174</v>
      </c>
      <c r="J2327" s="141">
        <f t="shared" si="183"/>
        <v>1</v>
      </c>
      <c r="K2327" s="81">
        <f t="shared" si="184"/>
        <v>15.770967741935483</v>
      </c>
      <c r="L2327" s="142">
        <v>5.8</v>
      </c>
      <c r="M2327" s="140"/>
      <c r="N2327" s="141">
        <f t="shared" si="185"/>
        <v>1</v>
      </c>
      <c r="O2327" s="141"/>
      <c r="P2327" s="141"/>
      <c r="Q2327" s="81">
        <f t="shared" si="186"/>
        <v>14.2</v>
      </c>
    </row>
    <row r="2328" spans="5:17" s="16" customFormat="1" ht="13" hidden="1" x14ac:dyDescent="0.3">
      <c r="E2328" s="138">
        <v>37958</v>
      </c>
      <c r="F2328" s="16">
        <v>337</v>
      </c>
      <c r="G2328" s="16">
        <v>2003</v>
      </c>
      <c r="H2328" s="139">
        <f t="shared" si="187"/>
        <v>0</v>
      </c>
      <c r="I2328" s="140">
        <v>4.1483870967741936</v>
      </c>
      <c r="J2328" s="141">
        <f t="shared" si="183"/>
        <v>1</v>
      </c>
      <c r="K2328" s="81">
        <f t="shared" si="184"/>
        <v>15.851612903225806</v>
      </c>
      <c r="L2328" s="142">
        <v>6.5</v>
      </c>
      <c r="M2328" s="140"/>
      <c r="N2328" s="141">
        <f t="shared" si="185"/>
        <v>1</v>
      </c>
      <c r="O2328" s="141"/>
      <c r="P2328" s="141"/>
      <c r="Q2328" s="81">
        <f t="shared" si="186"/>
        <v>13.5</v>
      </c>
    </row>
    <row r="2329" spans="5:17" s="16" customFormat="1" ht="13" hidden="1" x14ac:dyDescent="0.3">
      <c r="E2329" s="138">
        <v>37959</v>
      </c>
      <c r="F2329" s="16">
        <v>338</v>
      </c>
      <c r="G2329" s="16">
        <v>2003</v>
      </c>
      <c r="H2329" s="139">
        <f t="shared" si="187"/>
        <v>0</v>
      </c>
      <c r="I2329" s="140">
        <v>4.0677419354838698</v>
      </c>
      <c r="J2329" s="141">
        <f t="shared" si="183"/>
        <v>1</v>
      </c>
      <c r="K2329" s="81">
        <f t="shared" si="184"/>
        <v>15.93225806451613</v>
      </c>
      <c r="L2329" s="142">
        <v>4.0999999999999996</v>
      </c>
      <c r="M2329" s="140"/>
      <c r="N2329" s="141">
        <f t="shared" si="185"/>
        <v>1</v>
      </c>
      <c r="O2329" s="141"/>
      <c r="P2329" s="141"/>
      <c r="Q2329" s="81">
        <f t="shared" si="186"/>
        <v>15.9</v>
      </c>
    </row>
    <row r="2330" spans="5:17" s="16" customFormat="1" ht="13" hidden="1" x14ac:dyDescent="0.3">
      <c r="E2330" s="138">
        <v>37960</v>
      </c>
      <c r="F2330" s="16">
        <v>339</v>
      </c>
      <c r="G2330" s="16">
        <v>2003</v>
      </c>
      <c r="H2330" s="139">
        <f t="shared" si="187"/>
        <v>0</v>
      </c>
      <c r="I2330" s="140">
        <v>3.9870967741935495</v>
      </c>
      <c r="J2330" s="141">
        <f t="shared" si="183"/>
        <v>1</v>
      </c>
      <c r="K2330" s="81">
        <f t="shared" si="184"/>
        <v>16.012903225806451</v>
      </c>
      <c r="L2330" s="142">
        <v>4.5999999999999996</v>
      </c>
      <c r="M2330" s="140"/>
      <c r="N2330" s="141">
        <f t="shared" si="185"/>
        <v>1</v>
      </c>
      <c r="O2330" s="141"/>
      <c r="P2330" s="141"/>
      <c r="Q2330" s="81">
        <f t="shared" si="186"/>
        <v>15.4</v>
      </c>
    </row>
    <row r="2331" spans="5:17" s="16" customFormat="1" ht="13" hidden="1" x14ac:dyDescent="0.3">
      <c r="E2331" s="138">
        <v>37961</v>
      </c>
      <c r="F2331" s="16">
        <v>340</v>
      </c>
      <c r="G2331" s="16">
        <v>2003</v>
      </c>
      <c r="H2331" s="139">
        <f t="shared" si="187"/>
        <v>0</v>
      </c>
      <c r="I2331" s="140">
        <v>3.9064516129032256</v>
      </c>
      <c r="J2331" s="141">
        <f t="shared" si="183"/>
        <v>1</v>
      </c>
      <c r="K2331" s="81">
        <f t="shared" si="184"/>
        <v>16.093548387096774</v>
      </c>
      <c r="L2331" s="142">
        <v>3.6</v>
      </c>
      <c r="M2331" s="140"/>
      <c r="N2331" s="141">
        <f t="shared" si="185"/>
        <v>1</v>
      </c>
      <c r="O2331" s="141"/>
      <c r="P2331" s="141"/>
      <c r="Q2331" s="81">
        <f t="shared" si="186"/>
        <v>16.399999999999999</v>
      </c>
    </row>
    <row r="2332" spans="5:17" s="16" customFormat="1" ht="13" hidden="1" x14ac:dyDescent="0.3">
      <c r="E2332" s="138">
        <v>37962</v>
      </c>
      <c r="F2332" s="16">
        <v>341</v>
      </c>
      <c r="G2332" s="16">
        <v>2003</v>
      </c>
      <c r="H2332" s="139">
        <f t="shared" si="187"/>
        <v>0</v>
      </c>
      <c r="I2332" s="140">
        <v>3.8258064516129053</v>
      </c>
      <c r="J2332" s="141">
        <f t="shared" si="183"/>
        <v>1</v>
      </c>
      <c r="K2332" s="81">
        <f t="shared" si="184"/>
        <v>16.174193548387095</v>
      </c>
      <c r="L2332" s="142">
        <v>2</v>
      </c>
      <c r="M2332" s="140"/>
      <c r="N2332" s="141">
        <f t="shared" si="185"/>
        <v>1</v>
      </c>
      <c r="O2332" s="141"/>
      <c r="P2332" s="141"/>
      <c r="Q2332" s="81">
        <f t="shared" si="186"/>
        <v>18</v>
      </c>
    </row>
    <row r="2333" spans="5:17" s="16" customFormat="1" ht="13" hidden="1" x14ac:dyDescent="0.3">
      <c r="E2333" s="138">
        <v>37963</v>
      </c>
      <c r="F2333" s="16">
        <v>342</v>
      </c>
      <c r="G2333" s="16">
        <v>2003</v>
      </c>
      <c r="H2333" s="139">
        <f t="shared" si="187"/>
        <v>0</v>
      </c>
      <c r="I2333" s="140">
        <v>3.7451612903225815</v>
      </c>
      <c r="J2333" s="141">
        <f t="shared" si="183"/>
        <v>1</v>
      </c>
      <c r="K2333" s="81">
        <f t="shared" si="184"/>
        <v>16.254838709677419</v>
      </c>
      <c r="L2333" s="142">
        <v>-0.5</v>
      </c>
      <c r="M2333" s="140"/>
      <c r="N2333" s="141">
        <f t="shared" si="185"/>
        <v>1</v>
      </c>
      <c r="O2333" s="141"/>
      <c r="P2333" s="141"/>
      <c r="Q2333" s="81">
        <f t="shared" si="186"/>
        <v>20.5</v>
      </c>
    </row>
    <row r="2334" spans="5:17" s="16" customFormat="1" ht="13" hidden="1" x14ac:dyDescent="0.3">
      <c r="E2334" s="138">
        <v>37964</v>
      </c>
      <c r="F2334" s="16">
        <v>343</v>
      </c>
      <c r="G2334" s="16">
        <v>2003</v>
      </c>
      <c r="H2334" s="139">
        <f t="shared" si="187"/>
        <v>0</v>
      </c>
      <c r="I2334" s="140">
        <v>3.6645161290322577</v>
      </c>
      <c r="J2334" s="141">
        <f t="shared" si="183"/>
        <v>1</v>
      </c>
      <c r="K2334" s="81">
        <f t="shared" si="184"/>
        <v>16.335483870967742</v>
      </c>
      <c r="L2334" s="142">
        <v>1.1000000000000001</v>
      </c>
      <c r="M2334" s="140"/>
      <c r="N2334" s="141">
        <f t="shared" si="185"/>
        <v>1</v>
      </c>
      <c r="O2334" s="141"/>
      <c r="P2334" s="141"/>
      <c r="Q2334" s="81">
        <f t="shared" si="186"/>
        <v>18.899999999999999</v>
      </c>
    </row>
    <row r="2335" spans="5:17" s="16" customFormat="1" ht="13" hidden="1" x14ac:dyDescent="0.3">
      <c r="E2335" s="138">
        <v>37965</v>
      </c>
      <c r="F2335" s="16">
        <v>344</v>
      </c>
      <c r="G2335" s="16">
        <v>2003</v>
      </c>
      <c r="H2335" s="139">
        <f t="shared" si="187"/>
        <v>0</v>
      </c>
      <c r="I2335" s="140">
        <v>3.5838709677419374</v>
      </c>
      <c r="J2335" s="141">
        <f t="shared" si="183"/>
        <v>1</v>
      </c>
      <c r="K2335" s="81">
        <f t="shared" si="184"/>
        <v>16.416129032258063</v>
      </c>
      <c r="L2335" s="142">
        <v>2</v>
      </c>
      <c r="M2335" s="140"/>
      <c r="N2335" s="141">
        <f t="shared" si="185"/>
        <v>1</v>
      </c>
      <c r="O2335" s="141"/>
      <c r="P2335" s="141"/>
      <c r="Q2335" s="81">
        <f t="shared" si="186"/>
        <v>18</v>
      </c>
    </row>
    <row r="2336" spans="5:17" s="16" customFormat="1" ht="13" hidden="1" x14ac:dyDescent="0.3">
      <c r="E2336" s="138">
        <v>37966</v>
      </c>
      <c r="F2336" s="16">
        <v>345</v>
      </c>
      <c r="G2336" s="16">
        <v>2003</v>
      </c>
      <c r="H2336" s="139">
        <f t="shared" si="187"/>
        <v>0</v>
      </c>
      <c r="I2336" s="140">
        <v>3.5032258064516135</v>
      </c>
      <c r="J2336" s="141">
        <f t="shared" si="183"/>
        <v>1</v>
      </c>
      <c r="K2336" s="81">
        <f t="shared" si="184"/>
        <v>16.496774193548386</v>
      </c>
      <c r="L2336" s="142">
        <v>2.1</v>
      </c>
      <c r="M2336" s="140"/>
      <c r="N2336" s="141">
        <f t="shared" si="185"/>
        <v>1</v>
      </c>
      <c r="O2336" s="141"/>
      <c r="P2336" s="141"/>
      <c r="Q2336" s="81">
        <f t="shared" si="186"/>
        <v>17.899999999999999</v>
      </c>
    </row>
    <row r="2337" spans="5:17" s="16" customFormat="1" ht="13" hidden="1" x14ac:dyDescent="0.3">
      <c r="E2337" s="138">
        <v>37967</v>
      </c>
      <c r="F2337" s="16">
        <v>346</v>
      </c>
      <c r="G2337" s="16">
        <v>2003</v>
      </c>
      <c r="H2337" s="139">
        <f t="shared" si="187"/>
        <v>0</v>
      </c>
      <c r="I2337" s="140">
        <v>3.4225806451612897</v>
      </c>
      <c r="J2337" s="141">
        <f t="shared" si="183"/>
        <v>1</v>
      </c>
      <c r="K2337" s="81">
        <f t="shared" si="184"/>
        <v>16.57741935483871</v>
      </c>
      <c r="L2337" s="142">
        <v>5.3</v>
      </c>
      <c r="M2337" s="140"/>
      <c r="N2337" s="141">
        <f t="shared" si="185"/>
        <v>1</v>
      </c>
      <c r="O2337" s="141"/>
      <c r="P2337" s="141"/>
      <c r="Q2337" s="81">
        <f t="shared" si="186"/>
        <v>14.7</v>
      </c>
    </row>
    <row r="2338" spans="5:17" s="16" customFormat="1" ht="13" hidden="1" x14ac:dyDescent="0.3">
      <c r="E2338" s="138">
        <v>37968</v>
      </c>
      <c r="F2338" s="16">
        <v>347</v>
      </c>
      <c r="G2338" s="16">
        <v>2003</v>
      </c>
      <c r="H2338" s="139">
        <f t="shared" si="187"/>
        <v>0</v>
      </c>
      <c r="I2338" s="140">
        <v>3.3419354838709694</v>
      </c>
      <c r="J2338" s="141">
        <f t="shared" si="183"/>
        <v>1</v>
      </c>
      <c r="K2338" s="81">
        <f t="shared" si="184"/>
        <v>16.658064516129031</v>
      </c>
      <c r="L2338" s="142">
        <v>4.5999999999999996</v>
      </c>
      <c r="M2338" s="140"/>
      <c r="N2338" s="141">
        <f t="shared" si="185"/>
        <v>1</v>
      </c>
      <c r="O2338" s="141"/>
      <c r="P2338" s="141"/>
      <c r="Q2338" s="81">
        <f t="shared" si="186"/>
        <v>15.4</v>
      </c>
    </row>
    <row r="2339" spans="5:17" s="16" customFormat="1" ht="13" hidden="1" x14ac:dyDescent="0.3">
      <c r="E2339" s="138">
        <v>37969</v>
      </c>
      <c r="F2339" s="16">
        <v>348</v>
      </c>
      <c r="G2339" s="16">
        <v>2003</v>
      </c>
      <c r="H2339" s="139">
        <f t="shared" si="187"/>
        <v>0</v>
      </c>
      <c r="I2339" s="140">
        <v>3.2612903225806456</v>
      </c>
      <c r="J2339" s="141">
        <f t="shared" si="183"/>
        <v>1</v>
      </c>
      <c r="K2339" s="81">
        <f t="shared" si="184"/>
        <v>16.738709677419354</v>
      </c>
      <c r="L2339" s="142">
        <v>7.5</v>
      </c>
      <c r="M2339" s="140"/>
      <c r="N2339" s="141">
        <f t="shared" si="185"/>
        <v>1</v>
      </c>
      <c r="O2339" s="141"/>
      <c r="P2339" s="141"/>
      <c r="Q2339" s="81">
        <f t="shared" si="186"/>
        <v>12.5</v>
      </c>
    </row>
    <row r="2340" spans="5:17" s="16" customFormat="1" ht="13" hidden="1" x14ac:dyDescent="0.3">
      <c r="E2340" s="138">
        <v>37970</v>
      </c>
      <c r="F2340" s="16">
        <v>349</v>
      </c>
      <c r="G2340" s="16">
        <v>2003</v>
      </c>
      <c r="H2340" s="139">
        <f t="shared" si="187"/>
        <v>0</v>
      </c>
      <c r="I2340" s="140">
        <v>3.1806451612903217</v>
      </c>
      <c r="J2340" s="141">
        <f t="shared" si="183"/>
        <v>1</v>
      </c>
      <c r="K2340" s="81">
        <f t="shared" si="184"/>
        <v>16.819354838709678</v>
      </c>
      <c r="L2340" s="142">
        <v>3</v>
      </c>
      <c r="M2340" s="140"/>
      <c r="N2340" s="141">
        <f t="shared" si="185"/>
        <v>1</v>
      </c>
      <c r="O2340" s="141"/>
      <c r="P2340" s="141"/>
      <c r="Q2340" s="81">
        <f t="shared" si="186"/>
        <v>17</v>
      </c>
    </row>
    <row r="2341" spans="5:17" s="16" customFormat="1" ht="13" hidden="1" x14ac:dyDescent="0.3">
      <c r="E2341" s="138">
        <v>37971</v>
      </c>
      <c r="F2341" s="16">
        <v>350</v>
      </c>
      <c r="G2341" s="16">
        <v>2003</v>
      </c>
      <c r="H2341" s="139">
        <f t="shared" si="187"/>
        <v>0</v>
      </c>
      <c r="I2341" s="140">
        <v>3.1</v>
      </c>
      <c r="J2341" s="141">
        <f t="shared" si="183"/>
        <v>1</v>
      </c>
      <c r="K2341" s="81">
        <f t="shared" si="184"/>
        <v>16.899999999999999</v>
      </c>
      <c r="L2341" s="142">
        <v>1.5</v>
      </c>
      <c r="M2341" s="140"/>
      <c r="N2341" s="141">
        <f t="shared" si="185"/>
        <v>1</v>
      </c>
      <c r="O2341" s="141"/>
      <c r="P2341" s="141"/>
      <c r="Q2341" s="81">
        <f t="shared" si="186"/>
        <v>18.5</v>
      </c>
    </row>
    <row r="2342" spans="5:17" s="16" customFormat="1" ht="13" hidden="1" x14ac:dyDescent="0.3">
      <c r="E2342" s="138">
        <v>37972</v>
      </c>
      <c r="F2342" s="16">
        <v>351</v>
      </c>
      <c r="G2342" s="16">
        <v>2003</v>
      </c>
      <c r="H2342" s="139">
        <f t="shared" si="187"/>
        <v>0</v>
      </c>
      <c r="I2342" s="140">
        <v>3.0533333333333381</v>
      </c>
      <c r="J2342" s="141">
        <f t="shared" ref="J2342:J2405" si="188">IF(I2342&lt;=$E$117,1,0)</f>
        <v>1</v>
      </c>
      <c r="K2342" s="81">
        <f t="shared" ref="K2342:K2405" si="189">J2342*($E$116-I2342)</f>
        <v>16.946666666666662</v>
      </c>
      <c r="L2342" s="142">
        <v>0.3</v>
      </c>
      <c r="M2342" s="140"/>
      <c r="N2342" s="141">
        <f t="shared" ref="N2342:N2405" si="190">IF(L2342&lt;=$E$117,1,0)</f>
        <v>1</v>
      </c>
      <c r="O2342" s="141"/>
      <c r="P2342" s="141"/>
      <c r="Q2342" s="81">
        <f t="shared" ref="Q2342:Q2405" si="191">N2342*($E$116-L2342)</f>
        <v>19.7</v>
      </c>
    </row>
    <row r="2343" spans="5:17" s="16" customFormat="1" ht="13" hidden="1" x14ac:dyDescent="0.3">
      <c r="E2343" s="138">
        <v>37973</v>
      </c>
      <c r="F2343" s="16">
        <v>352</v>
      </c>
      <c r="G2343" s="16">
        <v>2003</v>
      </c>
      <c r="H2343" s="139">
        <f t="shared" si="187"/>
        <v>0</v>
      </c>
      <c r="I2343" s="140">
        <v>3.0066666666666713</v>
      </c>
      <c r="J2343" s="141">
        <f t="shared" si="188"/>
        <v>1</v>
      </c>
      <c r="K2343" s="81">
        <f t="shared" si="189"/>
        <v>16.993333333333329</v>
      </c>
      <c r="L2343" s="142">
        <v>-0.8</v>
      </c>
      <c r="M2343" s="140"/>
      <c r="N2343" s="141">
        <f t="shared" si="190"/>
        <v>1</v>
      </c>
      <c r="O2343" s="141"/>
      <c r="P2343" s="141"/>
      <c r="Q2343" s="81">
        <f t="shared" si="191"/>
        <v>20.8</v>
      </c>
    </row>
    <row r="2344" spans="5:17" s="16" customFormat="1" ht="13" hidden="1" x14ac:dyDescent="0.3">
      <c r="E2344" s="138">
        <v>37974</v>
      </c>
      <c r="F2344" s="16">
        <v>353</v>
      </c>
      <c r="G2344" s="16">
        <v>2003</v>
      </c>
      <c r="H2344" s="139">
        <f t="shared" si="187"/>
        <v>0</v>
      </c>
      <c r="I2344" s="140">
        <v>2.96</v>
      </c>
      <c r="J2344" s="141">
        <f t="shared" si="188"/>
        <v>1</v>
      </c>
      <c r="K2344" s="81">
        <f t="shared" si="189"/>
        <v>17.04</v>
      </c>
      <c r="L2344" s="142">
        <v>2.2999999999999998</v>
      </c>
      <c r="M2344" s="140"/>
      <c r="N2344" s="141">
        <f t="shared" si="190"/>
        <v>1</v>
      </c>
      <c r="O2344" s="141"/>
      <c r="P2344" s="141"/>
      <c r="Q2344" s="81">
        <f t="shared" si="191"/>
        <v>17.7</v>
      </c>
    </row>
    <row r="2345" spans="5:17" s="16" customFormat="1" ht="13" hidden="1" x14ac:dyDescent="0.3">
      <c r="E2345" s="138">
        <v>37975</v>
      </c>
      <c r="F2345" s="16">
        <v>354</v>
      </c>
      <c r="G2345" s="16">
        <v>2003</v>
      </c>
      <c r="H2345" s="139">
        <f t="shared" si="187"/>
        <v>0</v>
      </c>
      <c r="I2345" s="140">
        <v>2.9133333333333375</v>
      </c>
      <c r="J2345" s="141">
        <f t="shared" si="188"/>
        <v>1</v>
      </c>
      <c r="K2345" s="81">
        <f t="shared" si="189"/>
        <v>17.086666666666662</v>
      </c>
      <c r="L2345" s="142">
        <v>4.5</v>
      </c>
      <c r="M2345" s="140"/>
      <c r="N2345" s="141">
        <f t="shared" si="190"/>
        <v>1</v>
      </c>
      <c r="O2345" s="141"/>
      <c r="P2345" s="141"/>
      <c r="Q2345" s="81">
        <f t="shared" si="191"/>
        <v>15.5</v>
      </c>
    </row>
    <row r="2346" spans="5:17" s="16" customFormat="1" ht="13" hidden="1" x14ac:dyDescent="0.3">
      <c r="E2346" s="138">
        <v>37976</v>
      </c>
      <c r="F2346" s="16">
        <v>355</v>
      </c>
      <c r="G2346" s="16">
        <v>2003</v>
      </c>
      <c r="H2346" s="139">
        <f t="shared" si="187"/>
        <v>0</v>
      </c>
      <c r="I2346" s="140">
        <v>2.8666666666666707</v>
      </c>
      <c r="J2346" s="141">
        <f t="shared" si="188"/>
        <v>1</v>
      </c>
      <c r="K2346" s="81">
        <f t="shared" si="189"/>
        <v>17.133333333333329</v>
      </c>
      <c r="L2346" s="142">
        <v>6.5</v>
      </c>
      <c r="M2346" s="140"/>
      <c r="N2346" s="141">
        <f t="shared" si="190"/>
        <v>1</v>
      </c>
      <c r="O2346" s="141"/>
      <c r="P2346" s="141"/>
      <c r="Q2346" s="81">
        <f t="shared" si="191"/>
        <v>13.5</v>
      </c>
    </row>
    <row r="2347" spans="5:17" s="16" customFormat="1" ht="13" hidden="1" x14ac:dyDescent="0.3">
      <c r="E2347" s="138">
        <v>37977</v>
      </c>
      <c r="F2347" s="16">
        <v>356</v>
      </c>
      <c r="G2347" s="16">
        <v>2003</v>
      </c>
      <c r="H2347" s="139">
        <f t="shared" si="187"/>
        <v>0</v>
      </c>
      <c r="I2347" s="140">
        <v>2.82</v>
      </c>
      <c r="J2347" s="141">
        <f t="shared" si="188"/>
        <v>1</v>
      </c>
      <c r="K2347" s="81">
        <f t="shared" si="189"/>
        <v>17.18</v>
      </c>
      <c r="L2347" s="142">
        <v>1.7</v>
      </c>
      <c r="M2347" s="140"/>
      <c r="N2347" s="141">
        <f t="shared" si="190"/>
        <v>1</v>
      </c>
      <c r="O2347" s="141"/>
      <c r="P2347" s="141"/>
      <c r="Q2347" s="81">
        <f t="shared" si="191"/>
        <v>18.3</v>
      </c>
    </row>
    <row r="2348" spans="5:17" s="16" customFormat="1" ht="13" hidden="1" x14ac:dyDescent="0.3">
      <c r="E2348" s="138">
        <v>37978</v>
      </c>
      <c r="F2348" s="16">
        <v>357</v>
      </c>
      <c r="G2348" s="16">
        <v>2003</v>
      </c>
      <c r="H2348" s="139">
        <f t="shared" si="187"/>
        <v>0</v>
      </c>
      <c r="I2348" s="140">
        <v>2.773333333333337</v>
      </c>
      <c r="J2348" s="141">
        <f t="shared" si="188"/>
        <v>1</v>
      </c>
      <c r="K2348" s="81">
        <f t="shared" si="189"/>
        <v>17.226666666666663</v>
      </c>
      <c r="L2348" s="142">
        <v>-0.8</v>
      </c>
      <c r="M2348" s="140"/>
      <c r="N2348" s="141">
        <f t="shared" si="190"/>
        <v>1</v>
      </c>
      <c r="O2348" s="141"/>
      <c r="P2348" s="141"/>
      <c r="Q2348" s="81">
        <f t="shared" si="191"/>
        <v>20.8</v>
      </c>
    </row>
    <row r="2349" spans="5:17" s="16" customFormat="1" ht="13" hidden="1" x14ac:dyDescent="0.3">
      <c r="E2349" s="138">
        <v>37979</v>
      </c>
      <c r="F2349" s="16">
        <v>358</v>
      </c>
      <c r="G2349" s="16">
        <v>2003</v>
      </c>
      <c r="H2349" s="139">
        <f t="shared" si="187"/>
        <v>0</v>
      </c>
      <c r="I2349" s="140">
        <v>2.7266666666666701</v>
      </c>
      <c r="J2349" s="141">
        <f t="shared" si="188"/>
        <v>1</v>
      </c>
      <c r="K2349" s="81">
        <f t="shared" si="189"/>
        <v>17.27333333333333</v>
      </c>
      <c r="L2349" s="142">
        <v>-2</v>
      </c>
      <c r="M2349" s="140"/>
      <c r="N2349" s="141">
        <f t="shared" si="190"/>
        <v>1</v>
      </c>
      <c r="O2349" s="141"/>
      <c r="P2349" s="141"/>
      <c r="Q2349" s="81">
        <f t="shared" si="191"/>
        <v>22</v>
      </c>
    </row>
    <row r="2350" spans="5:17" s="16" customFormat="1" ht="13" hidden="1" x14ac:dyDescent="0.3">
      <c r="E2350" s="138">
        <v>37980</v>
      </c>
      <c r="F2350" s="16">
        <v>359</v>
      </c>
      <c r="G2350" s="16">
        <v>2003</v>
      </c>
      <c r="H2350" s="139">
        <f t="shared" si="187"/>
        <v>0</v>
      </c>
      <c r="I2350" s="140">
        <v>2.68</v>
      </c>
      <c r="J2350" s="141">
        <f t="shared" si="188"/>
        <v>1</v>
      </c>
      <c r="K2350" s="81">
        <f t="shared" si="189"/>
        <v>17.32</v>
      </c>
      <c r="L2350" s="142">
        <v>-3.5</v>
      </c>
      <c r="M2350" s="140"/>
      <c r="N2350" s="141">
        <f t="shared" si="190"/>
        <v>1</v>
      </c>
      <c r="O2350" s="141"/>
      <c r="P2350" s="141"/>
      <c r="Q2350" s="81">
        <f t="shared" si="191"/>
        <v>23.5</v>
      </c>
    </row>
    <row r="2351" spans="5:17" s="16" customFormat="1" ht="13" hidden="1" x14ac:dyDescent="0.3">
      <c r="E2351" s="138">
        <v>37981</v>
      </c>
      <c r="F2351" s="16">
        <v>360</v>
      </c>
      <c r="G2351" s="16">
        <v>2003</v>
      </c>
      <c r="H2351" s="139">
        <f t="shared" si="187"/>
        <v>0</v>
      </c>
      <c r="I2351" s="140">
        <v>2.6333333333333364</v>
      </c>
      <c r="J2351" s="141">
        <f t="shared" si="188"/>
        <v>1</v>
      </c>
      <c r="K2351" s="81">
        <f t="shared" si="189"/>
        <v>17.366666666666664</v>
      </c>
      <c r="L2351" s="142">
        <v>-1.4</v>
      </c>
      <c r="M2351" s="140"/>
      <c r="N2351" s="141">
        <f t="shared" si="190"/>
        <v>1</v>
      </c>
      <c r="O2351" s="141"/>
      <c r="P2351" s="141"/>
      <c r="Q2351" s="81">
        <f t="shared" si="191"/>
        <v>21.4</v>
      </c>
    </row>
    <row r="2352" spans="5:17" s="16" customFormat="1" ht="13" hidden="1" x14ac:dyDescent="0.3">
      <c r="E2352" s="138">
        <v>37982</v>
      </c>
      <c r="F2352" s="16">
        <v>361</v>
      </c>
      <c r="G2352" s="16">
        <v>2003</v>
      </c>
      <c r="H2352" s="139">
        <f t="shared" si="187"/>
        <v>0</v>
      </c>
      <c r="I2352" s="140">
        <v>2.5866666666666696</v>
      </c>
      <c r="J2352" s="141">
        <f t="shared" si="188"/>
        <v>1</v>
      </c>
      <c r="K2352" s="81">
        <f t="shared" si="189"/>
        <v>17.41333333333333</v>
      </c>
      <c r="L2352" s="142">
        <v>7.3</v>
      </c>
      <c r="M2352" s="140"/>
      <c r="N2352" s="141">
        <f t="shared" si="190"/>
        <v>1</v>
      </c>
      <c r="O2352" s="141"/>
      <c r="P2352" s="141"/>
      <c r="Q2352" s="81">
        <f t="shared" si="191"/>
        <v>12.7</v>
      </c>
    </row>
    <row r="2353" spans="5:17" s="16" customFormat="1" ht="13" hidden="1" x14ac:dyDescent="0.3">
      <c r="E2353" s="138">
        <v>37983</v>
      </c>
      <c r="F2353" s="16">
        <v>362</v>
      </c>
      <c r="G2353" s="16">
        <v>2003</v>
      </c>
      <c r="H2353" s="139">
        <f t="shared" si="187"/>
        <v>0</v>
      </c>
      <c r="I2353" s="140">
        <v>2.54</v>
      </c>
      <c r="J2353" s="141">
        <f t="shared" si="188"/>
        <v>1</v>
      </c>
      <c r="K2353" s="81">
        <f t="shared" si="189"/>
        <v>17.46</v>
      </c>
      <c r="L2353" s="142">
        <v>4.3</v>
      </c>
      <c r="M2353" s="140"/>
      <c r="N2353" s="141">
        <f t="shared" si="190"/>
        <v>1</v>
      </c>
      <c r="O2353" s="141"/>
      <c r="P2353" s="141"/>
      <c r="Q2353" s="81">
        <f t="shared" si="191"/>
        <v>15.7</v>
      </c>
    </row>
    <row r="2354" spans="5:17" s="16" customFormat="1" ht="13" hidden="1" x14ac:dyDescent="0.3">
      <c r="E2354" s="138">
        <v>37984</v>
      </c>
      <c r="F2354" s="16">
        <v>363</v>
      </c>
      <c r="G2354" s="16">
        <v>2003</v>
      </c>
      <c r="H2354" s="139">
        <f t="shared" si="187"/>
        <v>0</v>
      </c>
      <c r="I2354" s="140">
        <v>2.4933333333333358</v>
      </c>
      <c r="J2354" s="141">
        <f t="shared" si="188"/>
        <v>1</v>
      </c>
      <c r="K2354" s="81">
        <f t="shared" si="189"/>
        <v>17.506666666666664</v>
      </c>
      <c r="L2354" s="142">
        <v>0.8</v>
      </c>
      <c r="M2354" s="140"/>
      <c r="N2354" s="141">
        <f t="shared" si="190"/>
        <v>1</v>
      </c>
      <c r="O2354" s="141"/>
      <c r="P2354" s="141"/>
      <c r="Q2354" s="81">
        <f t="shared" si="191"/>
        <v>19.2</v>
      </c>
    </row>
    <row r="2355" spans="5:17" s="16" customFormat="1" ht="13" hidden="1" x14ac:dyDescent="0.3">
      <c r="E2355" s="138">
        <v>37985</v>
      </c>
      <c r="F2355" s="16">
        <v>364</v>
      </c>
      <c r="G2355" s="16">
        <v>2003</v>
      </c>
      <c r="H2355" s="139">
        <f t="shared" si="187"/>
        <v>0</v>
      </c>
      <c r="I2355" s="140">
        <v>2.446666666666669</v>
      </c>
      <c r="J2355" s="141">
        <f t="shared" si="188"/>
        <v>1</v>
      </c>
      <c r="K2355" s="81">
        <f t="shared" si="189"/>
        <v>17.553333333333331</v>
      </c>
      <c r="L2355" s="142">
        <v>1.3</v>
      </c>
      <c r="M2355" s="140"/>
      <c r="N2355" s="141">
        <f t="shared" si="190"/>
        <v>1</v>
      </c>
      <c r="O2355" s="141"/>
      <c r="P2355" s="141"/>
      <c r="Q2355" s="81">
        <f t="shared" si="191"/>
        <v>18.7</v>
      </c>
    </row>
    <row r="2356" spans="5:17" s="16" customFormat="1" ht="13" hidden="1" x14ac:dyDescent="0.3">
      <c r="E2356" s="138">
        <v>37986</v>
      </c>
      <c r="F2356" s="16">
        <v>365</v>
      </c>
      <c r="G2356" s="16">
        <v>2003</v>
      </c>
      <c r="H2356" s="139">
        <f t="shared" si="187"/>
        <v>0</v>
      </c>
      <c r="I2356" s="140">
        <v>2.4</v>
      </c>
      <c r="J2356" s="141">
        <f t="shared" si="188"/>
        <v>1</v>
      </c>
      <c r="K2356" s="81">
        <f t="shared" si="189"/>
        <v>17.600000000000001</v>
      </c>
      <c r="L2356" s="142">
        <v>2</v>
      </c>
      <c r="M2356" s="140"/>
      <c r="N2356" s="141">
        <f t="shared" si="190"/>
        <v>1</v>
      </c>
      <c r="O2356" s="141"/>
      <c r="P2356" s="141"/>
      <c r="Q2356" s="81">
        <f t="shared" si="191"/>
        <v>18</v>
      </c>
    </row>
    <row r="2357" spans="5:17" s="16" customFormat="1" ht="13" hidden="1" x14ac:dyDescent="0.3">
      <c r="E2357" s="133">
        <v>37987</v>
      </c>
      <c r="F2357" s="31">
        <v>1</v>
      </c>
      <c r="G2357" s="31">
        <v>2004</v>
      </c>
      <c r="H2357" s="134">
        <f t="shared" si="187"/>
        <v>0</v>
      </c>
      <c r="I2357" s="135">
        <v>2.3774193548387101</v>
      </c>
      <c r="J2357" s="136">
        <f t="shared" si="188"/>
        <v>1</v>
      </c>
      <c r="K2357" s="81">
        <f t="shared" si="189"/>
        <v>17.622580645161289</v>
      </c>
      <c r="L2357" s="137">
        <v>1.3</v>
      </c>
      <c r="M2357" s="135"/>
      <c r="N2357" s="136">
        <f t="shared" si="190"/>
        <v>1</v>
      </c>
      <c r="O2357" s="136"/>
      <c r="P2357" s="136"/>
      <c r="Q2357" s="81">
        <f t="shared" si="191"/>
        <v>18.7</v>
      </c>
    </row>
    <row r="2358" spans="5:17" s="16" customFormat="1" ht="13" hidden="1" x14ac:dyDescent="0.3">
      <c r="E2358" s="138">
        <v>37988</v>
      </c>
      <c r="F2358" s="16">
        <v>2</v>
      </c>
      <c r="G2358" s="16">
        <v>2004</v>
      </c>
      <c r="H2358" s="139">
        <f t="shared" si="187"/>
        <v>0</v>
      </c>
      <c r="I2358" s="140">
        <v>2.3322580645161293</v>
      </c>
      <c r="J2358" s="141">
        <f t="shared" si="188"/>
        <v>1</v>
      </c>
      <c r="K2358" s="81">
        <f t="shared" si="189"/>
        <v>17.667741935483871</v>
      </c>
      <c r="L2358" s="142">
        <v>1</v>
      </c>
      <c r="M2358" s="140"/>
      <c r="N2358" s="141">
        <f t="shared" si="190"/>
        <v>1</v>
      </c>
      <c r="O2358" s="141"/>
      <c r="P2358" s="141"/>
      <c r="Q2358" s="81">
        <f t="shared" si="191"/>
        <v>19</v>
      </c>
    </row>
    <row r="2359" spans="5:17" s="16" customFormat="1" ht="13" hidden="1" x14ac:dyDescent="0.3">
      <c r="E2359" s="138">
        <v>37989</v>
      </c>
      <c r="F2359" s="16">
        <v>3</v>
      </c>
      <c r="G2359" s="16">
        <v>2004</v>
      </c>
      <c r="H2359" s="139">
        <f t="shared" si="187"/>
        <v>0</v>
      </c>
      <c r="I2359" s="140">
        <v>2.2870967741935484</v>
      </c>
      <c r="J2359" s="141">
        <f t="shared" si="188"/>
        <v>1</v>
      </c>
      <c r="K2359" s="81">
        <f t="shared" si="189"/>
        <v>17.71290322580645</v>
      </c>
      <c r="L2359" s="142">
        <v>-0.3</v>
      </c>
      <c r="M2359" s="140"/>
      <c r="N2359" s="141">
        <f t="shared" si="190"/>
        <v>1</v>
      </c>
      <c r="O2359" s="141"/>
      <c r="P2359" s="141"/>
      <c r="Q2359" s="81">
        <f t="shared" si="191"/>
        <v>20.3</v>
      </c>
    </row>
    <row r="2360" spans="5:17" s="16" customFormat="1" ht="13" hidden="1" x14ac:dyDescent="0.3">
      <c r="E2360" s="138">
        <v>37990</v>
      </c>
      <c r="F2360" s="16">
        <v>4</v>
      </c>
      <c r="G2360" s="16">
        <v>2004</v>
      </c>
      <c r="H2360" s="139">
        <f t="shared" si="187"/>
        <v>0</v>
      </c>
      <c r="I2360" s="140">
        <v>2.241935483870968</v>
      </c>
      <c r="J2360" s="141">
        <f t="shared" si="188"/>
        <v>1</v>
      </c>
      <c r="K2360" s="81">
        <f t="shared" si="189"/>
        <v>17.758064516129032</v>
      </c>
      <c r="L2360" s="142">
        <v>-0.7</v>
      </c>
      <c r="M2360" s="140"/>
      <c r="N2360" s="141">
        <f t="shared" si="190"/>
        <v>1</v>
      </c>
      <c r="O2360" s="141"/>
      <c r="P2360" s="141"/>
      <c r="Q2360" s="81">
        <f t="shared" si="191"/>
        <v>20.7</v>
      </c>
    </row>
    <row r="2361" spans="5:17" s="16" customFormat="1" ht="13" hidden="1" x14ac:dyDescent="0.3">
      <c r="E2361" s="138">
        <v>37991</v>
      </c>
      <c r="F2361" s="16">
        <v>5</v>
      </c>
      <c r="G2361" s="16">
        <v>2004</v>
      </c>
      <c r="H2361" s="139">
        <f t="shared" si="187"/>
        <v>0</v>
      </c>
      <c r="I2361" s="140">
        <v>2.1967741935483875</v>
      </c>
      <c r="J2361" s="141">
        <f t="shared" si="188"/>
        <v>1</v>
      </c>
      <c r="K2361" s="81">
        <f t="shared" si="189"/>
        <v>17.803225806451614</v>
      </c>
      <c r="L2361" s="142">
        <v>-1.4</v>
      </c>
      <c r="M2361" s="140"/>
      <c r="N2361" s="141">
        <f t="shared" si="190"/>
        <v>1</v>
      </c>
      <c r="O2361" s="141"/>
      <c r="P2361" s="141"/>
      <c r="Q2361" s="81">
        <f t="shared" si="191"/>
        <v>21.4</v>
      </c>
    </row>
    <row r="2362" spans="5:17" s="16" customFormat="1" ht="13" hidden="1" x14ac:dyDescent="0.3">
      <c r="E2362" s="138">
        <v>37992</v>
      </c>
      <c r="F2362" s="16">
        <v>6</v>
      </c>
      <c r="G2362" s="16">
        <v>2004</v>
      </c>
      <c r="H2362" s="139">
        <f t="shared" si="187"/>
        <v>0</v>
      </c>
      <c r="I2362" s="140">
        <v>2.1516129032258067</v>
      </c>
      <c r="J2362" s="141">
        <f t="shared" si="188"/>
        <v>1</v>
      </c>
      <c r="K2362" s="81">
        <f t="shared" si="189"/>
        <v>17.848387096774193</v>
      </c>
      <c r="L2362" s="142">
        <v>-1</v>
      </c>
      <c r="M2362" s="140"/>
      <c r="N2362" s="141">
        <f t="shared" si="190"/>
        <v>1</v>
      </c>
      <c r="O2362" s="141"/>
      <c r="P2362" s="141"/>
      <c r="Q2362" s="81">
        <f t="shared" si="191"/>
        <v>21</v>
      </c>
    </row>
    <row r="2363" spans="5:17" s="16" customFormat="1" ht="13" hidden="1" x14ac:dyDescent="0.3">
      <c r="E2363" s="138">
        <v>37993</v>
      </c>
      <c r="F2363" s="16">
        <v>7</v>
      </c>
      <c r="G2363" s="16">
        <v>2004</v>
      </c>
      <c r="H2363" s="139">
        <f t="shared" si="187"/>
        <v>0</v>
      </c>
      <c r="I2363" s="140">
        <v>2.1064516129032258</v>
      </c>
      <c r="J2363" s="141">
        <f t="shared" si="188"/>
        <v>1</v>
      </c>
      <c r="K2363" s="81">
        <f t="shared" si="189"/>
        <v>17.893548387096775</v>
      </c>
      <c r="L2363" s="142">
        <v>-0.6</v>
      </c>
      <c r="M2363" s="140"/>
      <c r="N2363" s="141">
        <f t="shared" si="190"/>
        <v>1</v>
      </c>
      <c r="O2363" s="141"/>
      <c r="P2363" s="141"/>
      <c r="Q2363" s="81">
        <f t="shared" si="191"/>
        <v>20.6</v>
      </c>
    </row>
    <row r="2364" spans="5:17" s="16" customFormat="1" ht="13" hidden="1" x14ac:dyDescent="0.3">
      <c r="E2364" s="138">
        <v>37994</v>
      </c>
      <c r="F2364" s="16">
        <v>8</v>
      </c>
      <c r="G2364" s="16">
        <v>2004</v>
      </c>
      <c r="H2364" s="139">
        <f t="shared" si="187"/>
        <v>0</v>
      </c>
      <c r="I2364" s="140">
        <v>2.0612903225806454</v>
      </c>
      <c r="J2364" s="141">
        <f t="shared" si="188"/>
        <v>1</v>
      </c>
      <c r="K2364" s="81">
        <f t="shared" si="189"/>
        <v>17.938709677419354</v>
      </c>
      <c r="L2364" s="142">
        <v>0.6</v>
      </c>
      <c r="M2364" s="140"/>
      <c r="N2364" s="141">
        <f t="shared" si="190"/>
        <v>1</v>
      </c>
      <c r="O2364" s="141"/>
      <c r="P2364" s="141"/>
      <c r="Q2364" s="81">
        <f t="shared" si="191"/>
        <v>19.399999999999999</v>
      </c>
    </row>
    <row r="2365" spans="5:17" s="16" customFormat="1" ht="13" hidden="1" x14ac:dyDescent="0.3">
      <c r="E2365" s="138">
        <v>37995</v>
      </c>
      <c r="F2365" s="16">
        <v>9</v>
      </c>
      <c r="G2365" s="16">
        <v>2004</v>
      </c>
      <c r="H2365" s="139">
        <f t="shared" si="187"/>
        <v>0</v>
      </c>
      <c r="I2365" s="140">
        <v>2.0161290322580649</v>
      </c>
      <c r="J2365" s="141">
        <f t="shared" si="188"/>
        <v>1</v>
      </c>
      <c r="K2365" s="81">
        <f t="shared" si="189"/>
        <v>17.983870967741936</v>
      </c>
      <c r="L2365" s="142">
        <v>6.6</v>
      </c>
      <c r="M2365" s="140"/>
      <c r="N2365" s="141">
        <f t="shared" si="190"/>
        <v>1</v>
      </c>
      <c r="O2365" s="141"/>
      <c r="P2365" s="141"/>
      <c r="Q2365" s="81">
        <f t="shared" si="191"/>
        <v>13.4</v>
      </c>
    </row>
    <row r="2366" spans="5:17" s="16" customFormat="1" ht="13" hidden="1" x14ac:dyDescent="0.3">
      <c r="E2366" s="138">
        <v>37996</v>
      </c>
      <c r="F2366" s="16">
        <v>10</v>
      </c>
      <c r="G2366" s="16">
        <v>2004</v>
      </c>
      <c r="H2366" s="139">
        <f t="shared" si="187"/>
        <v>0</v>
      </c>
      <c r="I2366" s="140">
        <v>1.9709677419354841</v>
      </c>
      <c r="J2366" s="141">
        <f t="shared" si="188"/>
        <v>1</v>
      </c>
      <c r="K2366" s="81">
        <f t="shared" si="189"/>
        <v>18.029032258064515</v>
      </c>
      <c r="L2366" s="142">
        <v>6.3</v>
      </c>
      <c r="M2366" s="140"/>
      <c r="N2366" s="141">
        <f t="shared" si="190"/>
        <v>1</v>
      </c>
      <c r="O2366" s="141"/>
      <c r="P2366" s="141"/>
      <c r="Q2366" s="81">
        <f t="shared" si="191"/>
        <v>13.7</v>
      </c>
    </row>
    <row r="2367" spans="5:17" s="16" customFormat="1" ht="13" hidden="1" x14ac:dyDescent="0.3">
      <c r="E2367" s="138">
        <v>37997</v>
      </c>
      <c r="F2367" s="16">
        <v>11</v>
      </c>
      <c r="G2367" s="16">
        <v>2004</v>
      </c>
      <c r="H2367" s="139">
        <f t="shared" si="187"/>
        <v>0</v>
      </c>
      <c r="I2367" s="140">
        <v>1.9258064516129034</v>
      </c>
      <c r="J2367" s="141">
        <f t="shared" si="188"/>
        <v>1</v>
      </c>
      <c r="K2367" s="81">
        <f t="shared" si="189"/>
        <v>18.074193548387097</v>
      </c>
      <c r="L2367" s="142">
        <v>8.1</v>
      </c>
      <c r="M2367" s="140"/>
      <c r="N2367" s="141">
        <f t="shared" si="190"/>
        <v>1</v>
      </c>
      <c r="O2367" s="141"/>
      <c r="P2367" s="141"/>
      <c r="Q2367" s="81">
        <f t="shared" si="191"/>
        <v>11.9</v>
      </c>
    </row>
    <row r="2368" spans="5:17" s="16" customFormat="1" ht="13" hidden="1" x14ac:dyDescent="0.3">
      <c r="E2368" s="138">
        <v>37998</v>
      </c>
      <c r="F2368" s="16">
        <v>12</v>
      </c>
      <c r="G2368" s="16">
        <v>2004</v>
      </c>
      <c r="H2368" s="139">
        <f t="shared" si="187"/>
        <v>0</v>
      </c>
      <c r="I2368" s="140">
        <v>1.8806451612903228</v>
      </c>
      <c r="J2368" s="141">
        <f t="shared" si="188"/>
        <v>1</v>
      </c>
      <c r="K2368" s="81">
        <f t="shared" si="189"/>
        <v>18.119354838709675</v>
      </c>
      <c r="L2368" s="142">
        <v>9.4</v>
      </c>
      <c r="M2368" s="140"/>
      <c r="N2368" s="141">
        <f t="shared" si="190"/>
        <v>1</v>
      </c>
      <c r="O2368" s="141"/>
      <c r="P2368" s="141"/>
      <c r="Q2368" s="81">
        <f t="shared" si="191"/>
        <v>10.6</v>
      </c>
    </row>
    <row r="2369" spans="5:17" s="16" customFormat="1" ht="13" hidden="1" x14ac:dyDescent="0.3">
      <c r="E2369" s="138">
        <v>37999</v>
      </c>
      <c r="F2369" s="16">
        <v>13</v>
      </c>
      <c r="G2369" s="16">
        <v>2004</v>
      </c>
      <c r="H2369" s="139">
        <f t="shared" si="187"/>
        <v>0</v>
      </c>
      <c r="I2369" s="140">
        <v>1.8354838709677421</v>
      </c>
      <c r="J2369" s="141">
        <f t="shared" si="188"/>
        <v>1</v>
      </c>
      <c r="K2369" s="81">
        <f t="shared" si="189"/>
        <v>18.164516129032258</v>
      </c>
      <c r="L2369" s="142">
        <v>11.5</v>
      </c>
      <c r="M2369" s="140"/>
      <c r="N2369" s="141">
        <f t="shared" si="190"/>
        <v>1</v>
      </c>
      <c r="O2369" s="141"/>
      <c r="P2369" s="141"/>
      <c r="Q2369" s="81">
        <f t="shared" si="191"/>
        <v>8.5</v>
      </c>
    </row>
    <row r="2370" spans="5:17" s="16" customFormat="1" ht="13" hidden="1" x14ac:dyDescent="0.3">
      <c r="E2370" s="138">
        <v>38000</v>
      </c>
      <c r="F2370" s="16">
        <v>14</v>
      </c>
      <c r="G2370" s="16">
        <v>2004</v>
      </c>
      <c r="H2370" s="139">
        <f t="shared" si="187"/>
        <v>0</v>
      </c>
      <c r="I2370" s="140">
        <v>1.7903225806451615</v>
      </c>
      <c r="J2370" s="141">
        <f t="shared" si="188"/>
        <v>1</v>
      </c>
      <c r="K2370" s="81">
        <f t="shared" si="189"/>
        <v>18.20967741935484</v>
      </c>
      <c r="L2370" s="142">
        <v>7.2</v>
      </c>
      <c r="M2370" s="140"/>
      <c r="N2370" s="141">
        <f t="shared" si="190"/>
        <v>1</v>
      </c>
      <c r="O2370" s="141"/>
      <c r="P2370" s="141"/>
      <c r="Q2370" s="81">
        <f t="shared" si="191"/>
        <v>12.8</v>
      </c>
    </row>
    <row r="2371" spans="5:17" s="16" customFormat="1" ht="13" hidden="1" x14ac:dyDescent="0.3">
      <c r="E2371" s="138">
        <v>38001</v>
      </c>
      <c r="F2371" s="16">
        <v>15</v>
      </c>
      <c r="G2371" s="16">
        <v>2004</v>
      </c>
      <c r="H2371" s="139">
        <f t="shared" si="187"/>
        <v>0</v>
      </c>
      <c r="I2371" s="140">
        <v>1.7451612903225808</v>
      </c>
      <c r="J2371" s="141">
        <f t="shared" si="188"/>
        <v>1</v>
      </c>
      <c r="K2371" s="81">
        <f t="shared" si="189"/>
        <v>18.254838709677419</v>
      </c>
      <c r="L2371" s="142">
        <v>3</v>
      </c>
      <c r="M2371" s="140"/>
      <c r="N2371" s="141">
        <f t="shared" si="190"/>
        <v>1</v>
      </c>
      <c r="O2371" s="141"/>
      <c r="P2371" s="141"/>
      <c r="Q2371" s="81">
        <f t="shared" si="191"/>
        <v>17</v>
      </c>
    </row>
    <row r="2372" spans="5:17" s="16" customFormat="1" ht="13" hidden="1" x14ac:dyDescent="0.3">
      <c r="E2372" s="138">
        <v>38002</v>
      </c>
      <c r="F2372" s="16">
        <v>16</v>
      </c>
      <c r="G2372" s="16">
        <v>2004</v>
      </c>
      <c r="H2372" s="139">
        <f t="shared" si="187"/>
        <v>0</v>
      </c>
      <c r="I2372" s="140">
        <v>1.7</v>
      </c>
      <c r="J2372" s="141">
        <f t="shared" si="188"/>
        <v>1</v>
      </c>
      <c r="K2372" s="81">
        <f t="shared" si="189"/>
        <v>18.3</v>
      </c>
      <c r="L2372" s="142">
        <v>3.9</v>
      </c>
      <c r="M2372" s="140"/>
      <c r="N2372" s="141">
        <f t="shared" si="190"/>
        <v>1</v>
      </c>
      <c r="O2372" s="141"/>
      <c r="P2372" s="141"/>
      <c r="Q2372" s="81">
        <f t="shared" si="191"/>
        <v>16.100000000000001</v>
      </c>
    </row>
    <row r="2373" spans="5:17" s="16" customFormat="1" ht="13" hidden="1" x14ac:dyDescent="0.3">
      <c r="E2373" s="138">
        <v>38003</v>
      </c>
      <c r="F2373" s="16">
        <v>17</v>
      </c>
      <c r="G2373" s="16">
        <v>2004</v>
      </c>
      <c r="H2373" s="139">
        <f t="shared" si="187"/>
        <v>0</v>
      </c>
      <c r="I2373" s="140">
        <v>1.7428571428571429</v>
      </c>
      <c r="J2373" s="141">
        <f t="shared" si="188"/>
        <v>1</v>
      </c>
      <c r="K2373" s="81">
        <f t="shared" si="189"/>
        <v>18.257142857142856</v>
      </c>
      <c r="L2373" s="142">
        <v>5.4</v>
      </c>
      <c r="M2373" s="140"/>
      <c r="N2373" s="141">
        <f t="shared" si="190"/>
        <v>1</v>
      </c>
      <c r="O2373" s="141"/>
      <c r="P2373" s="141"/>
      <c r="Q2373" s="81">
        <f t="shared" si="191"/>
        <v>14.6</v>
      </c>
    </row>
    <row r="2374" spans="5:17" s="16" customFormat="1" ht="13" hidden="1" x14ac:dyDescent="0.3">
      <c r="E2374" s="138">
        <v>38004</v>
      </c>
      <c r="F2374" s="16">
        <v>18</v>
      </c>
      <c r="G2374" s="16">
        <v>2004</v>
      </c>
      <c r="H2374" s="139">
        <f t="shared" si="187"/>
        <v>0</v>
      </c>
      <c r="I2374" s="140">
        <v>1.7857142857142856</v>
      </c>
      <c r="J2374" s="141">
        <f t="shared" si="188"/>
        <v>1</v>
      </c>
      <c r="K2374" s="81">
        <f t="shared" si="189"/>
        <v>18.214285714285715</v>
      </c>
      <c r="L2374" s="142">
        <v>3.2</v>
      </c>
      <c r="M2374" s="140"/>
      <c r="N2374" s="141">
        <f t="shared" si="190"/>
        <v>1</v>
      </c>
      <c r="O2374" s="141"/>
      <c r="P2374" s="141"/>
      <c r="Q2374" s="81">
        <f t="shared" si="191"/>
        <v>16.8</v>
      </c>
    </row>
    <row r="2375" spans="5:17" s="16" customFormat="1" ht="13" hidden="1" x14ac:dyDescent="0.3">
      <c r="E2375" s="138">
        <v>38005</v>
      </c>
      <c r="F2375" s="16">
        <v>19</v>
      </c>
      <c r="G2375" s="16">
        <v>2004</v>
      </c>
      <c r="H2375" s="139">
        <f t="shared" si="187"/>
        <v>0</v>
      </c>
      <c r="I2375" s="140">
        <v>1.8285714285714285</v>
      </c>
      <c r="J2375" s="141">
        <f t="shared" si="188"/>
        <v>1</v>
      </c>
      <c r="K2375" s="81">
        <f t="shared" si="189"/>
        <v>18.171428571428571</v>
      </c>
      <c r="L2375" s="142">
        <v>1.6</v>
      </c>
      <c r="M2375" s="140"/>
      <c r="N2375" s="141">
        <f t="shared" si="190"/>
        <v>1</v>
      </c>
      <c r="O2375" s="141"/>
      <c r="P2375" s="141"/>
      <c r="Q2375" s="81">
        <f t="shared" si="191"/>
        <v>18.399999999999999</v>
      </c>
    </row>
    <row r="2376" spans="5:17" s="16" customFormat="1" ht="13" hidden="1" x14ac:dyDescent="0.3">
      <c r="E2376" s="138">
        <v>38006</v>
      </c>
      <c r="F2376" s="16">
        <v>20</v>
      </c>
      <c r="G2376" s="16">
        <v>2004</v>
      </c>
      <c r="H2376" s="139">
        <f t="shared" ref="H2376:H2439" si="192">IF(AND(E2375&gt;=$D$64,E2375&lt;=$D$65),1,0)</f>
        <v>0</v>
      </c>
      <c r="I2376" s="140">
        <v>1.8714285714285714</v>
      </c>
      <c r="J2376" s="141">
        <f t="shared" si="188"/>
        <v>1</v>
      </c>
      <c r="K2376" s="81">
        <f t="shared" si="189"/>
        <v>18.12857142857143</v>
      </c>
      <c r="L2376" s="142">
        <v>2</v>
      </c>
      <c r="M2376" s="140"/>
      <c r="N2376" s="141">
        <f t="shared" si="190"/>
        <v>1</v>
      </c>
      <c r="O2376" s="141"/>
      <c r="P2376" s="141"/>
      <c r="Q2376" s="81">
        <f t="shared" si="191"/>
        <v>18</v>
      </c>
    </row>
    <row r="2377" spans="5:17" s="16" customFormat="1" ht="13" hidden="1" x14ac:dyDescent="0.3">
      <c r="E2377" s="138">
        <v>38007</v>
      </c>
      <c r="F2377" s="16">
        <v>21</v>
      </c>
      <c r="G2377" s="16">
        <v>2004</v>
      </c>
      <c r="H2377" s="139">
        <f t="shared" si="192"/>
        <v>0</v>
      </c>
      <c r="I2377" s="140">
        <v>1.9142857142857141</v>
      </c>
      <c r="J2377" s="141">
        <f t="shared" si="188"/>
        <v>1</v>
      </c>
      <c r="K2377" s="81">
        <f t="shared" si="189"/>
        <v>18.085714285714285</v>
      </c>
      <c r="L2377" s="142">
        <v>3</v>
      </c>
      <c r="M2377" s="140"/>
      <c r="N2377" s="141">
        <f t="shared" si="190"/>
        <v>1</v>
      </c>
      <c r="O2377" s="141"/>
      <c r="P2377" s="141"/>
      <c r="Q2377" s="81">
        <f t="shared" si="191"/>
        <v>17</v>
      </c>
    </row>
    <row r="2378" spans="5:17" s="16" customFormat="1" ht="13" hidden="1" x14ac:dyDescent="0.3">
      <c r="E2378" s="138">
        <v>38008</v>
      </c>
      <c r="F2378" s="16">
        <v>22</v>
      </c>
      <c r="G2378" s="16">
        <v>2004</v>
      </c>
      <c r="H2378" s="139">
        <f t="shared" si="192"/>
        <v>0</v>
      </c>
      <c r="I2378" s="140">
        <v>1.9571428571428571</v>
      </c>
      <c r="J2378" s="141">
        <f t="shared" si="188"/>
        <v>1</v>
      </c>
      <c r="K2378" s="81">
        <f t="shared" si="189"/>
        <v>18.042857142857144</v>
      </c>
      <c r="L2378" s="142">
        <v>-0.9</v>
      </c>
      <c r="M2378" s="140"/>
      <c r="N2378" s="141">
        <f t="shared" si="190"/>
        <v>1</v>
      </c>
      <c r="O2378" s="141"/>
      <c r="P2378" s="141"/>
      <c r="Q2378" s="81">
        <f t="shared" si="191"/>
        <v>20.9</v>
      </c>
    </row>
    <row r="2379" spans="5:17" s="16" customFormat="1" ht="13" hidden="1" x14ac:dyDescent="0.3">
      <c r="E2379" s="138">
        <v>38009</v>
      </c>
      <c r="F2379" s="16">
        <v>23</v>
      </c>
      <c r="G2379" s="16">
        <v>2004</v>
      </c>
      <c r="H2379" s="139">
        <f t="shared" si="192"/>
        <v>0</v>
      </c>
      <c r="I2379" s="140">
        <v>2</v>
      </c>
      <c r="J2379" s="141">
        <f t="shared" si="188"/>
        <v>1</v>
      </c>
      <c r="K2379" s="81">
        <f t="shared" si="189"/>
        <v>18</v>
      </c>
      <c r="L2379" s="142">
        <v>0.3</v>
      </c>
      <c r="M2379" s="140"/>
      <c r="N2379" s="141">
        <f t="shared" si="190"/>
        <v>1</v>
      </c>
      <c r="O2379" s="141"/>
      <c r="P2379" s="141"/>
      <c r="Q2379" s="81">
        <f t="shared" si="191"/>
        <v>19.7</v>
      </c>
    </row>
    <row r="2380" spans="5:17" s="16" customFormat="1" ht="13" hidden="1" x14ac:dyDescent="0.3">
      <c r="E2380" s="138">
        <v>38010</v>
      </c>
      <c r="F2380" s="16">
        <v>24</v>
      </c>
      <c r="G2380" s="16">
        <v>2004</v>
      </c>
      <c r="H2380" s="139">
        <f t="shared" si="192"/>
        <v>0</v>
      </c>
      <c r="I2380" s="140">
        <v>2.0428571428571427</v>
      </c>
      <c r="J2380" s="141">
        <f t="shared" si="188"/>
        <v>1</v>
      </c>
      <c r="K2380" s="81">
        <f t="shared" si="189"/>
        <v>17.957142857142856</v>
      </c>
      <c r="L2380" s="142">
        <v>-0.2</v>
      </c>
      <c r="M2380" s="140"/>
      <c r="N2380" s="141">
        <f t="shared" si="190"/>
        <v>1</v>
      </c>
      <c r="O2380" s="141"/>
      <c r="P2380" s="141"/>
      <c r="Q2380" s="81">
        <f t="shared" si="191"/>
        <v>20.2</v>
      </c>
    </row>
    <row r="2381" spans="5:17" s="16" customFormat="1" ht="13" hidden="1" x14ac:dyDescent="0.3">
      <c r="E2381" s="138">
        <v>38011</v>
      </c>
      <c r="F2381" s="16">
        <v>25</v>
      </c>
      <c r="G2381" s="16">
        <v>2004</v>
      </c>
      <c r="H2381" s="139">
        <f t="shared" si="192"/>
        <v>0</v>
      </c>
      <c r="I2381" s="140">
        <v>2.0857142857142854</v>
      </c>
      <c r="J2381" s="141">
        <f t="shared" si="188"/>
        <v>1</v>
      </c>
      <c r="K2381" s="81">
        <f t="shared" si="189"/>
        <v>17.914285714285715</v>
      </c>
      <c r="L2381" s="142">
        <v>1.6</v>
      </c>
      <c r="M2381" s="140"/>
      <c r="N2381" s="141">
        <f t="shared" si="190"/>
        <v>1</v>
      </c>
      <c r="O2381" s="141"/>
      <c r="P2381" s="141"/>
      <c r="Q2381" s="81">
        <f t="shared" si="191"/>
        <v>18.399999999999999</v>
      </c>
    </row>
    <row r="2382" spans="5:17" s="16" customFormat="1" ht="13" hidden="1" x14ac:dyDescent="0.3">
      <c r="E2382" s="138">
        <v>38012</v>
      </c>
      <c r="F2382" s="16">
        <v>26</v>
      </c>
      <c r="G2382" s="16">
        <v>2004</v>
      </c>
      <c r="H2382" s="139">
        <f t="shared" si="192"/>
        <v>0</v>
      </c>
      <c r="I2382" s="140">
        <v>2.1285714285714286</v>
      </c>
      <c r="J2382" s="141">
        <f t="shared" si="188"/>
        <v>1</v>
      </c>
      <c r="K2382" s="81">
        <f t="shared" si="189"/>
        <v>17.87142857142857</v>
      </c>
      <c r="L2382" s="142">
        <v>1.2</v>
      </c>
      <c r="M2382" s="140"/>
      <c r="N2382" s="141">
        <f t="shared" si="190"/>
        <v>1</v>
      </c>
      <c r="O2382" s="141"/>
      <c r="P2382" s="141"/>
      <c r="Q2382" s="81">
        <f t="shared" si="191"/>
        <v>18.8</v>
      </c>
    </row>
    <row r="2383" spans="5:17" s="16" customFormat="1" ht="13" hidden="1" x14ac:dyDescent="0.3">
      <c r="E2383" s="138">
        <v>38013</v>
      </c>
      <c r="F2383" s="16">
        <v>27</v>
      </c>
      <c r="G2383" s="16">
        <v>2004</v>
      </c>
      <c r="H2383" s="139">
        <f t="shared" si="192"/>
        <v>0</v>
      </c>
      <c r="I2383" s="140">
        <v>2.1714285714285717</v>
      </c>
      <c r="J2383" s="141">
        <f t="shared" si="188"/>
        <v>1</v>
      </c>
      <c r="K2383" s="81">
        <f t="shared" si="189"/>
        <v>17.828571428571429</v>
      </c>
      <c r="L2383" s="142">
        <v>1.3</v>
      </c>
      <c r="M2383" s="140"/>
      <c r="N2383" s="141">
        <f t="shared" si="190"/>
        <v>1</v>
      </c>
      <c r="O2383" s="141"/>
      <c r="P2383" s="141"/>
      <c r="Q2383" s="81">
        <f t="shared" si="191"/>
        <v>18.7</v>
      </c>
    </row>
    <row r="2384" spans="5:17" s="16" customFormat="1" ht="13" hidden="1" x14ac:dyDescent="0.3">
      <c r="E2384" s="138">
        <v>38014</v>
      </c>
      <c r="F2384" s="16">
        <v>28</v>
      </c>
      <c r="G2384" s="16">
        <v>2004</v>
      </c>
      <c r="H2384" s="139">
        <f t="shared" si="192"/>
        <v>0</v>
      </c>
      <c r="I2384" s="140">
        <v>2.2142857142857144</v>
      </c>
      <c r="J2384" s="141">
        <f t="shared" si="188"/>
        <v>1</v>
      </c>
      <c r="K2384" s="81">
        <f t="shared" si="189"/>
        <v>17.785714285714285</v>
      </c>
      <c r="L2384" s="142">
        <v>-0.3</v>
      </c>
      <c r="M2384" s="140"/>
      <c r="N2384" s="141">
        <f t="shared" si="190"/>
        <v>1</v>
      </c>
      <c r="O2384" s="141"/>
      <c r="P2384" s="141"/>
      <c r="Q2384" s="81">
        <f t="shared" si="191"/>
        <v>20.3</v>
      </c>
    </row>
    <row r="2385" spans="5:17" s="16" customFormat="1" ht="13" hidden="1" x14ac:dyDescent="0.3">
      <c r="E2385" s="138">
        <v>38015</v>
      </c>
      <c r="F2385" s="16">
        <v>29</v>
      </c>
      <c r="G2385" s="16">
        <v>2004</v>
      </c>
      <c r="H2385" s="139">
        <f t="shared" si="192"/>
        <v>0</v>
      </c>
      <c r="I2385" s="140">
        <v>2.2571428571428571</v>
      </c>
      <c r="J2385" s="141">
        <f t="shared" si="188"/>
        <v>1</v>
      </c>
      <c r="K2385" s="81">
        <f t="shared" si="189"/>
        <v>17.742857142857144</v>
      </c>
      <c r="L2385" s="142">
        <v>-1.4</v>
      </c>
      <c r="M2385" s="140"/>
      <c r="N2385" s="141">
        <f t="shared" si="190"/>
        <v>1</v>
      </c>
      <c r="O2385" s="141"/>
      <c r="P2385" s="141"/>
      <c r="Q2385" s="81">
        <f t="shared" si="191"/>
        <v>21.4</v>
      </c>
    </row>
    <row r="2386" spans="5:17" s="16" customFormat="1" ht="13" hidden="1" x14ac:dyDescent="0.3">
      <c r="E2386" s="138">
        <v>38016</v>
      </c>
      <c r="F2386" s="16">
        <v>30</v>
      </c>
      <c r="G2386" s="16">
        <v>2004</v>
      </c>
      <c r="H2386" s="139">
        <f t="shared" si="192"/>
        <v>0</v>
      </c>
      <c r="I2386" s="140">
        <v>2.2999999999999998</v>
      </c>
      <c r="J2386" s="141">
        <f t="shared" si="188"/>
        <v>1</v>
      </c>
      <c r="K2386" s="81">
        <f t="shared" si="189"/>
        <v>17.7</v>
      </c>
      <c r="L2386" s="142">
        <v>-4.9000000000000004</v>
      </c>
      <c r="M2386" s="140"/>
      <c r="N2386" s="141">
        <f t="shared" si="190"/>
        <v>1</v>
      </c>
      <c r="O2386" s="141"/>
      <c r="P2386" s="141"/>
      <c r="Q2386" s="81">
        <f t="shared" si="191"/>
        <v>24.9</v>
      </c>
    </row>
    <row r="2387" spans="5:17" s="16" customFormat="1" ht="13" hidden="1" x14ac:dyDescent="0.3">
      <c r="E2387" s="138">
        <v>38017</v>
      </c>
      <c r="F2387" s="16">
        <v>31</v>
      </c>
      <c r="G2387" s="16">
        <v>2004</v>
      </c>
      <c r="H2387" s="139">
        <f t="shared" si="192"/>
        <v>0</v>
      </c>
      <c r="I2387" s="140">
        <v>2.3428571428571425</v>
      </c>
      <c r="J2387" s="141">
        <f t="shared" si="188"/>
        <v>1</v>
      </c>
      <c r="K2387" s="81">
        <f t="shared" si="189"/>
        <v>17.657142857142858</v>
      </c>
      <c r="L2387" s="142">
        <v>5.4</v>
      </c>
      <c r="M2387" s="140"/>
      <c r="N2387" s="141">
        <f t="shared" si="190"/>
        <v>1</v>
      </c>
      <c r="O2387" s="141"/>
      <c r="P2387" s="141"/>
      <c r="Q2387" s="81">
        <f t="shared" si="191"/>
        <v>14.6</v>
      </c>
    </row>
    <row r="2388" spans="5:17" s="16" customFormat="1" ht="13" hidden="1" x14ac:dyDescent="0.3">
      <c r="E2388" s="138">
        <v>38018</v>
      </c>
      <c r="F2388" s="16">
        <v>32</v>
      </c>
      <c r="G2388" s="16">
        <v>2004</v>
      </c>
      <c r="H2388" s="139">
        <f t="shared" si="192"/>
        <v>0</v>
      </c>
      <c r="I2388" s="140">
        <v>2.3857142857142857</v>
      </c>
      <c r="J2388" s="141">
        <f t="shared" si="188"/>
        <v>1</v>
      </c>
      <c r="K2388" s="81">
        <f t="shared" si="189"/>
        <v>17.614285714285714</v>
      </c>
      <c r="L2388" s="142">
        <v>6.8</v>
      </c>
      <c r="M2388" s="140"/>
      <c r="N2388" s="141">
        <f t="shared" si="190"/>
        <v>1</v>
      </c>
      <c r="O2388" s="141"/>
      <c r="P2388" s="141"/>
      <c r="Q2388" s="81">
        <f t="shared" si="191"/>
        <v>13.2</v>
      </c>
    </row>
    <row r="2389" spans="5:17" s="16" customFormat="1" ht="13" hidden="1" x14ac:dyDescent="0.3">
      <c r="E2389" s="138">
        <v>38019</v>
      </c>
      <c r="F2389" s="16">
        <v>33</v>
      </c>
      <c r="G2389" s="16">
        <v>2004</v>
      </c>
      <c r="H2389" s="139">
        <f t="shared" si="192"/>
        <v>0</v>
      </c>
      <c r="I2389" s="140">
        <v>2.4285714285714288</v>
      </c>
      <c r="J2389" s="141">
        <f t="shared" si="188"/>
        <v>1</v>
      </c>
      <c r="K2389" s="81">
        <f t="shared" si="189"/>
        <v>17.571428571428569</v>
      </c>
      <c r="L2389" s="142">
        <v>4.0999999999999996</v>
      </c>
      <c r="M2389" s="140"/>
      <c r="N2389" s="141">
        <f t="shared" si="190"/>
        <v>1</v>
      </c>
      <c r="O2389" s="141"/>
      <c r="P2389" s="141"/>
      <c r="Q2389" s="81">
        <f t="shared" si="191"/>
        <v>15.9</v>
      </c>
    </row>
    <row r="2390" spans="5:17" s="16" customFormat="1" ht="13" hidden="1" x14ac:dyDescent="0.3">
      <c r="E2390" s="138">
        <v>38020</v>
      </c>
      <c r="F2390" s="16">
        <v>34</v>
      </c>
      <c r="G2390" s="16">
        <v>2004</v>
      </c>
      <c r="H2390" s="139">
        <f t="shared" si="192"/>
        <v>0</v>
      </c>
      <c r="I2390" s="140">
        <v>2.4714285714285715</v>
      </c>
      <c r="J2390" s="141">
        <f t="shared" si="188"/>
        <v>1</v>
      </c>
      <c r="K2390" s="81">
        <f t="shared" si="189"/>
        <v>17.528571428571428</v>
      </c>
      <c r="L2390" s="142">
        <v>2.4</v>
      </c>
      <c r="M2390" s="140"/>
      <c r="N2390" s="141">
        <f t="shared" si="190"/>
        <v>1</v>
      </c>
      <c r="O2390" s="141"/>
      <c r="P2390" s="141"/>
      <c r="Q2390" s="81">
        <f t="shared" si="191"/>
        <v>17.600000000000001</v>
      </c>
    </row>
    <row r="2391" spans="5:17" s="16" customFormat="1" ht="13" hidden="1" x14ac:dyDescent="0.3">
      <c r="E2391" s="138">
        <v>38021</v>
      </c>
      <c r="F2391" s="16">
        <v>35</v>
      </c>
      <c r="G2391" s="16">
        <v>2004</v>
      </c>
      <c r="H2391" s="139">
        <f t="shared" si="192"/>
        <v>0</v>
      </c>
      <c r="I2391" s="140">
        <v>2.5142857142857142</v>
      </c>
      <c r="J2391" s="141">
        <f t="shared" si="188"/>
        <v>1</v>
      </c>
      <c r="K2391" s="81">
        <f t="shared" si="189"/>
        <v>17.485714285714288</v>
      </c>
      <c r="L2391" s="142">
        <v>2.4</v>
      </c>
      <c r="M2391" s="140"/>
      <c r="N2391" s="141">
        <f t="shared" si="190"/>
        <v>1</v>
      </c>
      <c r="O2391" s="141"/>
      <c r="P2391" s="141"/>
      <c r="Q2391" s="81">
        <f t="shared" si="191"/>
        <v>17.600000000000001</v>
      </c>
    </row>
    <row r="2392" spans="5:17" s="16" customFormat="1" ht="13" hidden="1" x14ac:dyDescent="0.3">
      <c r="E2392" s="138">
        <v>38022</v>
      </c>
      <c r="F2392" s="16">
        <v>36</v>
      </c>
      <c r="G2392" s="16">
        <v>2004</v>
      </c>
      <c r="H2392" s="139">
        <f t="shared" si="192"/>
        <v>0</v>
      </c>
      <c r="I2392" s="140">
        <v>2.5571428571428569</v>
      </c>
      <c r="J2392" s="141">
        <f t="shared" si="188"/>
        <v>1</v>
      </c>
      <c r="K2392" s="81">
        <f t="shared" si="189"/>
        <v>17.442857142857143</v>
      </c>
      <c r="L2392" s="142">
        <v>2.9</v>
      </c>
      <c r="M2392" s="140"/>
      <c r="N2392" s="141">
        <f t="shared" si="190"/>
        <v>1</v>
      </c>
      <c r="O2392" s="141"/>
      <c r="P2392" s="141"/>
      <c r="Q2392" s="81">
        <f t="shared" si="191"/>
        <v>17.100000000000001</v>
      </c>
    </row>
    <row r="2393" spans="5:17" s="16" customFormat="1" ht="13" hidden="1" x14ac:dyDescent="0.3">
      <c r="E2393" s="138">
        <v>38023</v>
      </c>
      <c r="F2393" s="16">
        <v>37</v>
      </c>
      <c r="G2393" s="16">
        <v>2004</v>
      </c>
      <c r="H2393" s="139">
        <f t="shared" si="192"/>
        <v>0</v>
      </c>
      <c r="I2393" s="140">
        <v>2.6</v>
      </c>
      <c r="J2393" s="141">
        <f t="shared" si="188"/>
        <v>1</v>
      </c>
      <c r="K2393" s="81">
        <f t="shared" si="189"/>
        <v>17.399999999999999</v>
      </c>
      <c r="L2393" s="142">
        <v>5.8</v>
      </c>
      <c r="M2393" s="140"/>
      <c r="N2393" s="141">
        <f t="shared" si="190"/>
        <v>1</v>
      </c>
      <c r="O2393" s="141"/>
      <c r="P2393" s="141"/>
      <c r="Q2393" s="81">
        <f t="shared" si="191"/>
        <v>14.2</v>
      </c>
    </row>
    <row r="2394" spans="5:17" s="16" customFormat="1" ht="13" hidden="1" x14ac:dyDescent="0.3">
      <c r="E2394" s="138">
        <v>38024</v>
      </c>
      <c r="F2394" s="16">
        <v>38</v>
      </c>
      <c r="G2394" s="16">
        <v>2004</v>
      </c>
      <c r="H2394" s="139">
        <f t="shared" si="192"/>
        <v>0</v>
      </c>
      <c r="I2394" s="140">
        <v>2.6428571428571428</v>
      </c>
      <c r="J2394" s="141">
        <f t="shared" si="188"/>
        <v>1</v>
      </c>
      <c r="K2394" s="81">
        <f t="shared" si="189"/>
        <v>17.357142857142858</v>
      </c>
      <c r="L2394" s="142">
        <v>8.1999999999999993</v>
      </c>
      <c r="M2394" s="140"/>
      <c r="N2394" s="141">
        <f t="shared" si="190"/>
        <v>1</v>
      </c>
      <c r="O2394" s="141"/>
      <c r="P2394" s="141"/>
      <c r="Q2394" s="81">
        <f t="shared" si="191"/>
        <v>11.8</v>
      </c>
    </row>
    <row r="2395" spans="5:17" s="16" customFormat="1" ht="13" hidden="1" x14ac:dyDescent="0.3">
      <c r="E2395" s="138">
        <v>38025</v>
      </c>
      <c r="F2395" s="16">
        <v>39</v>
      </c>
      <c r="G2395" s="16">
        <v>2004</v>
      </c>
      <c r="H2395" s="139">
        <f t="shared" si="192"/>
        <v>0</v>
      </c>
      <c r="I2395" s="140">
        <v>2.6857142857142859</v>
      </c>
      <c r="J2395" s="141">
        <f t="shared" si="188"/>
        <v>1</v>
      </c>
      <c r="K2395" s="81">
        <f t="shared" si="189"/>
        <v>17.314285714285713</v>
      </c>
      <c r="L2395" s="142">
        <v>5.6</v>
      </c>
      <c r="M2395" s="140"/>
      <c r="N2395" s="141">
        <f t="shared" si="190"/>
        <v>1</v>
      </c>
      <c r="O2395" s="141"/>
      <c r="P2395" s="141"/>
      <c r="Q2395" s="81">
        <f t="shared" si="191"/>
        <v>14.4</v>
      </c>
    </row>
    <row r="2396" spans="5:17" s="16" customFormat="1" ht="13" hidden="1" x14ac:dyDescent="0.3">
      <c r="E2396" s="138">
        <v>38026</v>
      </c>
      <c r="F2396" s="16">
        <v>40</v>
      </c>
      <c r="G2396" s="16">
        <v>2004</v>
      </c>
      <c r="H2396" s="139">
        <f t="shared" si="192"/>
        <v>0</v>
      </c>
      <c r="I2396" s="140">
        <v>2.7285714285714286</v>
      </c>
      <c r="J2396" s="141">
        <f t="shared" si="188"/>
        <v>1</v>
      </c>
      <c r="K2396" s="81">
        <f t="shared" si="189"/>
        <v>17.271428571428572</v>
      </c>
      <c r="L2396" s="142">
        <v>3.5</v>
      </c>
      <c r="M2396" s="140"/>
      <c r="N2396" s="141">
        <f t="shared" si="190"/>
        <v>1</v>
      </c>
      <c r="O2396" s="141"/>
      <c r="P2396" s="141"/>
      <c r="Q2396" s="81">
        <f t="shared" si="191"/>
        <v>16.5</v>
      </c>
    </row>
    <row r="2397" spans="5:17" s="16" customFormat="1" ht="13" hidden="1" x14ac:dyDescent="0.3">
      <c r="E2397" s="138">
        <v>38027</v>
      </c>
      <c r="F2397" s="16">
        <v>41</v>
      </c>
      <c r="G2397" s="16">
        <v>2004</v>
      </c>
      <c r="H2397" s="139">
        <f t="shared" si="192"/>
        <v>0</v>
      </c>
      <c r="I2397" s="140">
        <v>2.7714285714285714</v>
      </c>
      <c r="J2397" s="141">
        <f t="shared" si="188"/>
        <v>1</v>
      </c>
      <c r="K2397" s="81">
        <f t="shared" si="189"/>
        <v>17.228571428571428</v>
      </c>
      <c r="L2397" s="142">
        <v>0.9</v>
      </c>
      <c r="M2397" s="140"/>
      <c r="N2397" s="141">
        <f t="shared" si="190"/>
        <v>1</v>
      </c>
      <c r="O2397" s="141"/>
      <c r="P2397" s="141"/>
      <c r="Q2397" s="81">
        <f t="shared" si="191"/>
        <v>19.100000000000001</v>
      </c>
    </row>
    <row r="2398" spans="5:17" s="16" customFormat="1" ht="13" hidden="1" x14ac:dyDescent="0.3">
      <c r="E2398" s="138">
        <v>38028</v>
      </c>
      <c r="F2398" s="16">
        <v>42</v>
      </c>
      <c r="G2398" s="16">
        <v>2004</v>
      </c>
      <c r="H2398" s="139">
        <f t="shared" si="192"/>
        <v>0</v>
      </c>
      <c r="I2398" s="140">
        <v>2.8142857142857141</v>
      </c>
      <c r="J2398" s="141">
        <f t="shared" si="188"/>
        <v>1</v>
      </c>
      <c r="K2398" s="81">
        <f t="shared" si="189"/>
        <v>17.185714285714287</v>
      </c>
      <c r="L2398" s="142">
        <v>3.6</v>
      </c>
      <c r="M2398" s="140"/>
      <c r="N2398" s="141">
        <f t="shared" si="190"/>
        <v>1</v>
      </c>
      <c r="O2398" s="141"/>
      <c r="P2398" s="141"/>
      <c r="Q2398" s="81">
        <f t="shared" si="191"/>
        <v>16.399999999999999</v>
      </c>
    </row>
    <row r="2399" spans="5:17" s="16" customFormat="1" ht="13" hidden="1" x14ac:dyDescent="0.3">
      <c r="E2399" s="138">
        <v>38029</v>
      </c>
      <c r="F2399" s="16">
        <v>43</v>
      </c>
      <c r="G2399" s="16">
        <v>2004</v>
      </c>
      <c r="H2399" s="139">
        <f t="shared" si="192"/>
        <v>0</v>
      </c>
      <c r="I2399" s="140">
        <v>2.8571428571428572</v>
      </c>
      <c r="J2399" s="141">
        <f t="shared" si="188"/>
        <v>1</v>
      </c>
      <c r="K2399" s="81">
        <f t="shared" si="189"/>
        <v>17.142857142857142</v>
      </c>
      <c r="L2399" s="142">
        <v>4.4000000000000004</v>
      </c>
      <c r="M2399" s="140"/>
      <c r="N2399" s="141">
        <f t="shared" si="190"/>
        <v>1</v>
      </c>
      <c r="O2399" s="141"/>
      <c r="P2399" s="141"/>
      <c r="Q2399" s="81">
        <f t="shared" si="191"/>
        <v>15.6</v>
      </c>
    </row>
    <row r="2400" spans="5:17" s="16" customFormat="1" ht="13" hidden="1" x14ac:dyDescent="0.3">
      <c r="E2400" s="138">
        <v>38030</v>
      </c>
      <c r="F2400" s="16">
        <v>44</v>
      </c>
      <c r="G2400" s="16">
        <v>2004</v>
      </c>
      <c r="H2400" s="139">
        <f t="shared" si="192"/>
        <v>0</v>
      </c>
      <c r="I2400" s="140">
        <v>2.9</v>
      </c>
      <c r="J2400" s="141">
        <f t="shared" si="188"/>
        <v>1</v>
      </c>
      <c r="K2400" s="81">
        <f t="shared" si="189"/>
        <v>17.100000000000001</v>
      </c>
      <c r="L2400" s="142">
        <v>3.4</v>
      </c>
      <c r="M2400" s="140"/>
      <c r="N2400" s="141">
        <f t="shared" si="190"/>
        <v>1</v>
      </c>
      <c r="O2400" s="141"/>
      <c r="P2400" s="141"/>
      <c r="Q2400" s="81">
        <f t="shared" si="191"/>
        <v>16.600000000000001</v>
      </c>
    </row>
    <row r="2401" spans="5:17" s="16" customFormat="1" ht="13" hidden="1" x14ac:dyDescent="0.3">
      <c r="E2401" s="138">
        <v>38031</v>
      </c>
      <c r="F2401" s="16">
        <v>45</v>
      </c>
      <c r="G2401" s="16">
        <v>2004</v>
      </c>
      <c r="H2401" s="139">
        <f t="shared" si="192"/>
        <v>0</v>
      </c>
      <c r="I2401" s="140">
        <v>3.0161290322580636</v>
      </c>
      <c r="J2401" s="141">
        <f t="shared" si="188"/>
        <v>1</v>
      </c>
      <c r="K2401" s="81">
        <f t="shared" si="189"/>
        <v>16.983870967741936</v>
      </c>
      <c r="L2401" s="142">
        <v>1.8</v>
      </c>
      <c r="M2401" s="140"/>
      <c r="N2401" s="141">
        <f t="shared" si="190"/>
        <v>1</v>
      </c>
      <c r="O2401" s="141"/>
      <c r="P2401" s="141"/>
      <c r="Q2401" s="81">
        <f t="shared" si="191"/>
        <v>18.2</v>
      </c>
    </row>
    <row r="2402" spans="5:17" s="16" customFormat="1" ht="13" hidden="1" x14ac:dyDescent="0.3">
      <c r="E2402" s="138">
        <v>38032</v>
      </c>
      <c r="F2402" s="16">
        <v>46</v>
      </c>
      <c r="G2402" s="16">
        <v>2004</v>
      </c>
      <c r="H2402" s="139">
        <f t="shared" si="192"/>
        <v>0</v>
      </c>
      <c r="I2402" s="140">
        <v>3.1322580645161282</v>
      </c>
      <c r="J2402" s="141">
        <f t="shared" si="188"/>
        <v>1</v>
      </c>
      <c r="K2402" s="81">
        <f t="shared" si="189"/>
        <v>16.86774193548387</v>
      </c>
      <c r="L2402" s="142">
        <v>2.9</v>
      </c>
      <c r="M2402" s="140"/>
      <c r="N2402" s="141">
        <f t="shared" si="190"/>
        <v>1</v>
      </c>
      <c r="O2402" s="141"/>
      <c r="P2402" s="141"/>
      <c r="Q2402" s="81">
        <f t="shared" si="191"/>
        <v>17.100000000000001</v>
      </c>
    </row>
    <row r="2403" spans="5:17" s="16" customFormat="1" ht="13" hidden="1" x14ac:dyDescent="0.3">
      <c r="E2403" s="138">
        <v>38033</v>
      </c>
      <c r="F2403" s="16">
        <v>47</v>
      </c>
      <c r="G2403" s="16">
        <v>2004</v>
      </c>
      <c r="H2403" s="139">
        <f t="shared" si="192"/>
        <v>0</v>
      </c>
      <c r="I2403" s="140">
        <v>3.2483870967741928</v>
      </c>
      <c r="J2403" s="141">
        <f t="shared" si="188"/>
        <v>1</v>
      </c>
      <c r="K2403" s="81">
        <f t="shared" si="189"/>
        <v>16.751612903225809</v>
      </c>
      <c r="L2403" s="142">
        <v>3.6</v>
      </c>
      <c r="M2403" s="140"/>
      <c r="N2403" s="141">
        <f t="shared" si="190"/>
        <v>1</v>
      </c>
      <c r="O2403" s="141"/>
      <c r="P2403" s="141"/>
      <c r="Q2403" s="81">
        <f t="shared" si="191"/>
        <v>16.399999999999999</v>
      </c>
    </row>
    <row r="2404" spans="5:17" s="16" customFormat="1" ht="13" hidden="1" x14ac:dyDescent="0.3">
      <c r="E2404" s="138">
        <v>38034</v>
      </c>
      <c r="F2404" s="16">
        <v>48</v>
      </c>
      <c r="G2404" s="16">
        <v>2004</v>
      </c>
      <c r="H2404" s="139">
        <f t="shared" si="192"/>
        <v>0</v>
      </c>
      <c r="I2404" s="140">
        <v>3.3645161290322574</v>
      </c>
      <c r="J2404" s="141">
        <f t="shared" si="188"/>
        <v>1</v>
      </c>
      <c r="K2404" s="81">
        <f t="shared" si="189"/>
        <v>16.635483870967743</v>
      </c>
      <c r="L2404" s="142">
        <v>5.4</v>
      </c>
      <c r="M2404" s="140"/>
      <c r="N2404" s="141">
        <f t="shared" si="190"/>
        <v>1</v>
      </c>
      <c r="O2404" s="141"/>
      <c r="P2404" s="141"/>
      <c r="Q2404" s="81">
        <f t="shared" si="191"/>
        <v>14.6</v>
      </c>
    </row>
    <row r="2405" spans="5:17" s="16" customFormat="1" ht="13" hidden="1" x14ac:dyDescent="0.3">
      <c r="E2405" s="138">
        <v>38035</v>
      </c>
      <c r="F2405" s="16">
        <v>49</v>
      </c>
      <c r="G2405" s="16">
        <v>2004</v>
      </c>
      <c r="H2405" s="139">
        <f t="shared" si="192"/>
        <v>0</v>
      </c>
      <c r="I2405" s="140">
        <v>3.480645161290322</v>
      </c>
      <c r="J2405" s="141">
        <f t="shared" si="188"/>
        <v>1</v>
      </c>
      <c r="K2405" s="81">
        <f t="shared" si="189"/>
        <v>16.519354838709678</v>
      </c>
      <c r="L2405" s="142">
        <v>4.4000000000000004</v>
      </c>
      <c r="M2405" s="140"/>
      <c r="N2405" s="141">
        <f t="shared" si="190"/>
        <v>1</v>
      </c>
      <c r="O2405" s="141"/>
      <c r="P2405" s="141"/>
      <c r="Q2405" s="81">
        <f t="shared" si="191"/>
        <v>15.6</v>
      </c>
    </row>
    <row r="2406" spans="5:17" s="16" customFormat="1" ht="13" hidden="1" x14ac:dyDescent="0.3">
      <c r="E2406" s="138">
        <v>38036</v>
      </c>
      <c r="F2406" s="16">
        <v>50</v>
      </c>
      <c r="G2406" s="16">
        <v>2004</v>
      </c>
      <c r="H2406" s="139">
        <f t="shared" si="192"/>
        <v>0</v>
      </c>
      <c r="I2406" s="140">
        <v>3.5967741935483866</v>
      </c>
      <c r="J2406" s="141">
        <f t="shared" ref="J2406:J2469" si="193">IF(I2406&lt;=$E$117,1,0)</f>
        <v>1</v>
      </c>
      <c r="K2406" s="81">
        <f t="shared" ref="K2406:K2469" si="194">J2406*($E$116-I2406)</f>
        <v>16.403225806451612</v>
      </c>
      <c r="L2406" s="142">
        <v>1.7</v>
      </c>
      <c r="M2406" s="140"/>
      <c r="N2406" s="141">
        <f t="shared" ref="N2406:N2469" si="195">IF(L2406&lt;=$E$117,1,0)</f>
        <v>1</v>
      </c>
      <c r="O2406" s="141"/>
      <c r="P2406" s="141"/>
      <c r="Q2406" s="81">
        <f t="shared" ref="Q2406:Q2420" si="196">N2406*($E$116-L2406)</f>
        <v>18.3</v>
      </c>
    </row>
    <row r="2407" spans="5:17" s="16" customFormat="1" ht="13" hidden="1" x14ac:dyDescent="0.3">
      <c r="E2407" s="138">
        <v>38037</v>
      </c>
      <c r="F2407" s="16">
        <v>51</v>
      </c>
      <c r="G2407" s="16">
        <v>2004</v>
      </c>
      <c r="H2407" s="139">
        <f t="shared" si="192"/>
        <v>0</v>
      </c>
      <c r="I2407" s="140">
        <v>3.7129032258064512</v>
      </c>
      <c r="J2407" s="141">
        <f t="shared" si="193"/>
        <v>1</v>
      </c>
      <c r="K2407" s="81">
        <f t="shared" si="194"/>
        <v>16.28709677419355</v>
      </c>
      <c r="L2407" s="142">
        <v>2.6</v>
      </c>
      <c r="M2407" s="140"/>
      <c r="N2407" s="141">
        <f t="shared" si="195"/>
        <v>1</v>
      </c>
      <c r="O2407" s="141"/>
      <c r="P2407" s="141"/>
      <c r="Q2407" s="81">
        <f t="shared" si="196"/>
        <v>17.399999999999999</v>
      </c>
    </row>
    <row r="2408" spans="5:17" s="16" customFormat="1" ht="13" hidden="1" x14ac:dyDescent="0.3">
      <c r="E2408" s="138">
        <v>38038</v>
      </c>
      <c r="F2408" s="16">
        <v>52</v>
      </c>
      <c r="G2408" s="16">
        <v>2004</v>
      </c>
      <c r="H2408" s="139">
        <f t="shared" si="192"/>
        <v>0</v>
      </c>
      <c r="I2408" s="140">
        <v>3.8290322580645157</v>
      </c>
      <c r="J2408" s="141">
        <f t="shared" si="193"/>
        <v>1</v>
      </c>
      <c r="K2408" s="81">
        <f t="shared" si="194"/>
        <v>16.170967741935485</v>
      </c>
      <c r="L2408" s="142">
        <v>5.6</v>
      </c>
      <c r="M2408" s="140"/>
      <c r="N2408" s="141">
        <f t="shared" si="195"/>
        <v>1</v>
      </c>
      <c r="O2408" s="141"/>
      <c r="P2408" s="141"/>
      <c r="Q2408" s="81">
        <f t="shared" si="196"/>
        <v>14.4</v>
      </c>
    </row>
    <row r="2409" spans="5:17" s="16" customFormat="1" ht="13" hidden="1" x14ac:dyDescent="0.3">
      <c r="E2409" s="138">
        <v>38039</v>
      </c>
      <c r="F2409" s="16">
        <v>53</v>
      </c>
      <c r="G2409" s="16">
        <v>2004</v>
      </c>
      <c r="H2409" s="139">
        <f t="shared" si="192"/>
        <v>0</v>
      </c>
      <c r="I2409" s="140">
        <v>3.9451612903225803</v>
      </c>
      <c r="J2409" s="141">
        <f t="shared" si="193"/>
        <v>1</v>
      </c>
      <c r="K2409" s="81">
        <f t="shared" si="194"/>
        <v>16.054838709677419</v>
      </c>
      <c r="L2409" s="142">
        <v>7</v>
      </c>
      <c r="M2409" s="140"/>
      <c r="N2409" s="141">
        <f t="shared" si="195"/>
        <v>1</v>
      </c>
      <c r="O2409" s="141"/>
      <c r="P2409" s="141"/>
      <c r="Q2409" s="81">
        <f t="shared" si="196"/>
        <v>13</v>
      </c>
    </row>
    <row r="2410" spans="5:17" s="16" customFormat="1" ht="13" hidden="1" x14ac:dyDescent="0.3">
      <c r="E2410" s="138">
        <v>38040</v>
      </c>
      <c r="F2410" s="16">
        <v>54</v>
      </c>
      <c r="G2410" s="16">
        <v>2004</v>
      </c>
      <c r="H2410" s="139">
        <f t="shared" si="192"/>
        <v>0</v>
      </c>
      <c r="I2410" s="140">
        <v>4.0612903225806445</v>
      </c>
      <c r="J2410" s="141">
        <f t="shared" si="193"/>
        <v>1</v>
      </c>
      <c r="K2410" s="81">
        <f t="shared" si="194"/>
        <v>15.938709677419356</v>
      </c>
      <c r="L2410" s="142">
        <v>1.7</v>
      </c>
      <c r="M2410" s="140"/>
      <c r="N2410" s="141">
        <f t="shared" si="195"/>
        <v>1</v>
      </c>
      <c r="O2410" s="141"/>
      <c r="P2410" s="141"/>
      <c r="Q2410" s="81">
        <f t="shared" si="196"/>
        <v>18.3</v>
      </c>
    </row>
    <row r="2411" spans="5:17" s="16" customFormat="1" ht="13" hidden="1" x14ac:dyDescent="0.3">
      <c r="E2411" s="138">
        <v>38041</v>
      </c>
      <c r="F2411" s="16">
        <v>55</v>
      </c>
      <c r="G2411" s="16">
        <v>2004</v>
      </c>
      <c r="H2411" s="139">
        <f t="shared" si="192"/>
        <v>0</v>
      </c>
      <c r="I2411" s="140">
        <v>4.17741935483871</v>
      </c>
      <c r="J2411" s="141">
        <f t="shared" si="193"/>
        <v>1</v>
      </c>
      <c r="K2411" s="81">
        <f t="shared" si="194"/>
        <v>15.82258064516129</v>
      </c>
      <c r="L2411" s="142">
        <v>-0.9</v>
      </c>
      <c r="M2411" s="140"/>
      <c r="N2411" s="141">
        <f t="shared" si="195"/>
        <v>1</v>
      </c>
      <c r="O2411" s="141"/>
      <c r="P2411" s="141"/>
      <c r="Q2411" s="81">
        <f t="shared" si="196"/>
        <v>20.9</v>
      </c>
    </row>
    <row r="2412" spans="5:17" s="16" customFormat="1" ht="13" hidden="1" x14ac:dyDescent="0.3">
      <c r="E2412" s="138">
        <v>38042</v>
      </c>
      <c r="F2412" s="16">
        <v>56</v>
      </c>
      <c r="G2412" s="16">
        <v>2004</v>
      </c>
      <c r="H2412" s="139">
        <f t="shared" si="192"/>
        <v>0</v>
      </c>
      <c r="I2412" s="140">
        <v>4.2935483870967737</v>
      </c>
      <c r="J2412" s="141">
        <f t="shared" si="193"/>
        <v>1</v>
      </c>
      <c r="K2412" s="81">
        <f t="shared" si="194"/>
        <v>15.706451612903226</v>
      </c>
      <c r="L2412" s="142">
        <v>-0.4</v>
      </c>
      <c r="M2412" s="140"/>
      <c r="N2412" s="141">
        <f t="shared" si="195"/>
        <v>1</v>
      </c>
      <c r="O2412" s="141"/>
      <c r="P2412" s="141"/>
      <c r="Q2412" s="81">
        <f t="shared" si="196"/>
        <v>20.399999999999999</v>
      </c>
    </row>
    <row r="2413" spans="5:17" s="16" customFormat="1" ht="13" hidden="1" x14ac:dyDescent="0.3">
      <c r="E2413" s="138">
        <v>38043</v>
      </c>
      <c r="F2413" s="16">
        <v>57</v>
      </c>
      <c r="G2413" s="16">
        <v>2004</v>
      </c>
      <c r="H2413" s="139">
        <f t="shared" si="192"/>
        <v>0</v>
      </c>
      <c r="I2413" s="140">
        <v>4.4096774193548391</v>
      </c>
      <c r="J2413" s="141">
        <f t="shared" si="193"/>
        <v>1</v>
      </c>
      <c r="K2413" s="81">
        <f t="shared" si="194"/>
        <v>15.590322580645161</v>
      </c>
      <c r="L2413" s="142">
        <v>0.7</v>
      </c>
      <c r="M2413" s="140"/>
      <c r="N2413" s="141">
        <f t="shared" si="195"/>
        <v>1</v>
      </c>
      <c r="O2413" s="141"/>
      <c r="P2413" s="141"/>
      <c r="Q2413" s="81">
        <f t="shared" si="196"/>
        <v>19.3</v>
      </c>
    </row>
    <row r="2414" spans="5:17" s="16" customFormat="1" ht="13" hidden="1" x14ac:dyDescent="0.3">
      <c r="E2414" s="138">
        <v>38044</v>
      </c>
      <c r="F2414" s="16">
        <v>58</v>
      </c>
      <c r="G2414" s="16">
        <v>2004</v>
      </c>
      <c r="H2414" s="139">
        <f t="shared" si="192"/>
        <v>0</v>
      </c>
      <c r="I2414" s="140">
        <v>4.5258064516129028</v>
      </c>
      <c r="J2414" s="141">
        <f t="shared" si="193"/>
        <v>1</v>
      </c>
      <c r="K2414" s="81">
        <f t="shared" si="194"/>
        <v>15.474193548387097</v>
      </c>
      <c r="L2414" s="142">
        <v>-1.2</v>
      </c>
      <c r="M2414" s="140"/>
      <c r="N2414" s="141">
        <f t="shared" si="195"/>
        <v>1</v>
      </c>
      <c r="O2414" s="141"/>
      <c r="P2414" s="141"/>
      <c r="Q2414" s="81">
        <f t="shared" si="196"/>
        <v>21.2</v>
      </c>
    </row>
    <row r="2415" spans="5:17" s="16" customFormat="1" ht="13" hidden="1" x14ac:dyDescent="0.3">
      <c r="E2415" s="138">
        <v>38045</v>
      </c>
      <c r="F2415" s="16">
        <v>59</v>
      </c>
      <c r="G2415" s="16">
        <v>2004</v>
      </c>
      <c r="H2415" s="139">
        <f t="shared" si="192"/>
        <v>0</v>
      </c>
      <c r="I2415" s="140">
        <v>4.6419354838709666</v>
      </c>
      <c r="J2415" s="141">
        <f t="shared" si="193"/>
        <v>1</v>
      </c>
      <c r="K2415" s="81">
        <f t="shared" si="194"/>
        <v>15.358064516129033</v>
      </c>
      <c r="L2415" s="142">
        <v>-0.7</v>
      </c>
      <c r="M2415" s="140"/>
      <c r="N2415" s="141">
        <f t="shared" si="195"/>
        <v>1</v>
      </c>
      <c r="O2415" s="141"/>
      <c r="P2415" s="141"/>
      <c r="Q2415" s="81">
        <f t="shared" si="196"/>
        <v>20.7</v>
      </c>
    </row>
    <row r="2416" spans="5:17" s="16" customFormat="1" ht="13" hidden="1" x14ac:dyDescent="0.3">
      <c r="E2416" s="138">
        <v>38046</v>
      </c>
      <c r="F2416" s="16">
        <v>60</v>
      </c>
      <c r="G2416" s="16">
        <v>2004</v>
      </c>
      <c r="H2416" s="139">
        <f t="shared" si="192"/>
        <v>0</v>
      </c>
      <c r="I2416" s="140">
        <v>4.7</v>
      </c>
      <c r="J2416" s="141">
        <f t="shared" si="193"/>
        <v>1</v>
      </c>
      <c r="K2416" s="81">
        <f t="shared" si="194"/>
        <v>15.3</v>
      </c>
      <c r="L2416" s="142">
        <v>0</v>
      </c>
      <c r="M2416" s="140"/>
      <c r="N2416" s="141">
        <f t="shared" si="195"/>
        <v>1</v>
      </c>
      <c r="O2416" s="141"/>
      <c r="P2416" s="141"/>
      <c r="Q2416" s="81">
        <f t="shared" si="196"/>
        <v>20</v>
      </c>
    </row>
    <row r="2417" spans="5:17" s="16" customFormat="1" ht="13" hidden="1" x14ac:dyDescent="0.3">
      <c r="E2417" s="138">
        <v>38047</v>
      </c>
      <c r="F2417" s="16">
        <v>61</v>
      </c>
      <c r="G2417" s="16">
        <v>2004</v>
      </c>
      <c r="H2417" s="139">
        <f t="shared" si="192"/>
        <v>0</v>
      </c>
      <c r="I2417" s="140">
        <v>4.758064516129032</v>
      </c>
      <c r="J2417" s="141">
        <f t="shared" si="193"/>
        <v>1</v>
      </c>
      <c r="K2417" s="81">
        <f t="shared" si="194"/>
        <v>15.241935483870968</v>
      </c>
      <c r="L2417" s="142">
        <v>-0.3</v>
      </c>
      <c r="M2417" s="140"/>
      <c r="N2417" s="141">
        <f t="shared" si="195"/>
        <v>1</v>
      </c>
      <c r="O2417" s="141"/>
      <c r="P2417" s="141"/>
      <c r="Q2417" s="81">
        <f t="shared" si="196"/>
        <v>20.3</v>
      </c>
    </row>
    <row r="2418" spans="5:17" s="16" customFormat="1" ht="13" hidden="1" x14ac:dyDescent="0.3">
      <c r="E2418" s="138">
        <v>38048</v>
      </c>
      <c r="F2418" s="16">
        <v>62</v>
      </c>
      <c r="G2418" s="16">
        <v>2004</v>
      </c>
      <c r="H2418" s="139">
        <f t="shared" si="192"/>
        <v>0</v>
      </c>
      <c r="I2418" s="140">
        <v>4.8741935483870957</v>
      </c>
      <c r="J2418" s="141">
        <f t="shared" si="193"/>
        <v>1</v>
      </c>
      <c r="K2418" s="81">
        <f t="shared" si="194"/>
        <v>15.125806451612904</v>
      </c>
      <c r="L2418" s="142">
        <v>1.2</v>
      </c>
      <c r="M2418" s="140"/>
      <c r="N2418" s="141">
        <f t="shared" si="195"/>
        <v>1</v>
      </c>
      <c r="O2418" s="141"/>
      <c r="P2418" s="141"/>
      <c r="Q2418" s="81">
        <f t="shared" si="196"/>
        <v>18.8</v>
      </c>
    </row>
    <row r="2419" spans="5:17" s="16" customFormat="1" ht="13" hidden="1" x14ac:dyDescent="0.3">
      <c r="E2419" s="138">
        <v>38049</v>
      </c>
      <c r="F2419" s="16">
        <v>63</v>
      </c>
      <c r="G2419" s="16">
        <v>2004</v>
      </c>
      <c r="H2419" s="139">
        <f t="shared" si="192"/>
        <v>0</v>
      </c>
      <c r="I2419" s="140">
        <v>4.9903225806451612</v>
      </c>
      <c r="J2419" s="141">
        <f t="shared" si="193"/>
        <v>1</v>
      </c>
      <c r="K2419" s="81">
        <f t="shared" si="194"/>
        <v>15.009677419354839</v>
      </c>
      <c r="L2419" s="142">
        <v>1.7</v>
      </c>
      <c r="M2419" s="140"/>
      <c r="N2419" s="141">
        <f t="shared" si="195"/>
        <v>1</v>
      </c>
      <c r="O2419" s="141"/>
      <c r="P2419" s="141"/>
      <c r="Q2419" s="81">
        <f t="shared" si="196"/>
        <v>18.3</v>
      </c>
    </row>
    <row r="2420" spans="5:17" s="16" customFormat="1" ht="13" hidden="1" x14ac:dyDescent="0.3">
      <c r="E2420" s="138">
        <v>38050</v>
      </c>
      <c r="F2420" s="16">
        <v>64</v>
      </c>
      <c r="G2420" s="16">
        <v>2004</v>
      </c>
      <c r="H2420" s="139">
        <f t="shared" si="192"/>
        <v>0</v>
      </c>
      <c r="I2420" s="140">
        <v>5.1064516129032249</v>
      </c>
      <c r="J2420" s="141">
        <f t="shared" si="193"/>
        <v>1</v>
      </c>
      <c r="K2420" s="81">
        <f t="shared" si="194"/>
        <v>14.893548387096775</v>
      </c>
      <c r="L2420" s="142">
        <v>2.8</v>
      </c>
      <c r="M2420" s="140"/>
      <c r="N2420" s="141">
        <f t="shared" si="195"/>
        <v>1</v>
      </c>
      <c r="O2420" s="141"/>
      <c r="P2420" s="141"/>
      <c r="Q2420" s="81">
        <f t="shared" si="196"/>
        <v>17.2</v>
      </c>
    </row>
    <row r="2421" spans="5:17" s="16" customFormat="1" ht="13" hidden="1" x14ac:dyDescent="0.3">
      <c r="E2421" s="138">
        <v>38051</v>
      </c>
      <c r="F2421" s="16">
        <v>65</v>
      </c>
      <c r="G2421" s="16">
        <v>2004</v>
      </c>
      <c r="H2421" s="139">
        <f t="shared" si="192"/>
        <v>0</v>
      </c>
      <c r="I2421" s="140">
        <v>5.2225806451612904</v>
      </c>
      <c r="J2421" s="141">
        <f t="shared" si="193"/>
        <v>1</v>
      </c>
      <c r="K2421" s="81">
        <f t="shared" si="194"/>
        <v>14.77741935483871</v>
      </c>
      <c r="L2421" s="142">
        <v>4.3</v>
      </c>
      <c r="M2421" s="140"/>
      <c r="N2421" s="141">
        <f t="shared" si="195"/>
        <v>1</v>
      </c>
      <c r="O2421" s="141"/>
      <c r="P2421" s="141"/>
      <c r="Q2421" s="81">
        <f>N2421*($E$116-L2421)</f>
        <v>15.7</v>
      </c>
    </row>
    <row r="2422" spans="5:17" s="16" customFormat="1" ht="13" hidden="1" x14ac:dyDescent="0.3">
      <c r="E2422" s="138">
        <v>38052</v>
      </c>
      <c r="F2422" s="16">
        <v>66</v>
      </c>
      <c r="G2422" s="16">
        <v>2004</v>
      </c>
      <c r="H2422" s="139">
        <f t="shared" si="192"/>
        <v>0</v>
      </c>
      <c r="I2422" s="140">
        <v>5.3387096774193541</v>
      </c>
      <c r="J2422" s="141">
        <f t="shared" si="193"/>
        <v>1</v>
      </c>
      <c r="K2422" s="81">
        <f t="shared" si="194"/>
        <v>14.661290322580646</v>
      </c>
      <c r="L2422" s="142">
        <v>5.2</v>
      </c>
      <c r="M2422" s="140"/>
      <c r="N2422" s="141">
        <f t="shared" si="195"/>
        <v>1</v>
      </c>
      <c r="O2422" s="141"/>
      <c r="P2422" s="141"/>
      <c r="Q2422" s="81">
        <f>N2422*($E$116-L2422)</f>
        <v>14.8</v>
      </c>
    </row>
    <row r="2423" spans="5:17" s="16" customFormat="1" ht="13" hidden="1" x14ac:dyDescent="0.3">
      <c r="E2423" s="138">
        <v>38053</v>
      </c>
      <c r="F2423" s="16">
        <v>67</v>
      </c>
      <c r="G2423" s="16">
        <v>2004</v>
      </c>
      <c r="H2423" s="139">
        <f t="shared" si="192"/>
        <v>0</v>
      </c>
      <c r="I2423" s="140">
        <v>5.4548387096774196</v>
      </c>
      <c r="J2423" s="141">
        <f t="shared" si="193"/>
        <v>1</v>
      </c>
      <c r="K2423" s="81">
        <f t="shared" si="194"/>
        <v>14.54516129032258</v>
      </c>
      <c r="L2423" s="142">
        <v>3.3</v>
      </c>
      <c r="M2423" s="140"/>
      <c r="N2423" s="141">
        <f t="shared" si="195"/>
        <v>1</v>
      </c>
      <c r="O2423" s="141"/>
      <c r="P2423" s="141"/>
      <c r="Q2423" s="81">
        <f t="shared" ref="Q2423:Q2486" si="197">N2423*($E$116-L2423)</f>
        <v>16.7</v>
      </c>
    </row>
    <row r="2424" spans="5:17" s="16" customFormat="1" ht="13" hidden="1" x14ac:dyDescent="0.3">
      <c r="E2424" s="138">
        <v>38054</v>
      </c>
      <c r="F2424" s="16">
        <v>68</v>
      </c>
      <c r="G2424" s="16">
        <v>2004</v>
      </c>
      <c r="H2424" s="139">
        <f t="shared" si="192"/>
        <v>0</v>
      </c>
      <c r="I2424" s="140">
        <v>5.5709677419354833</v>
      </c>
      <c r="J2424" s="141">
        <f t="shared" si="193"/>
        <v>1</v>
      </c>
      <c r="K2424" s="81">
        <f t="shared" si="194"/>
        <v>14.429032258064517</v>
      </c>
      <c r="L2424" s="142">
        <v>3.4</v>
      </c>
      <c r="M2424" s="140"/>
      <c r="N2424" s="141">
        <f t="shared" si="195"/>
        <v>1</v>
      </c>
      <c r="O2424" s="141"/>
      <c r="P2424" s="141"/>
      <c r="Q2424" s="81">
        <f t="shared" si="197"/>
        <v>16.600000000000001</v>
      </c>
    </row>
    <row r="2425" spans="5:17" s="16" customFormat="1" ht="13" hidden="1" x14ac:dyDescent="0.3">
      <c r="E2425" s="138">
        <v>38055</v>
      </c>
      <c r="F2425" s="16">
        <v>69</v>
      </c>
      <c r="G2425" s="16">
        <v>2004</v>
      </c>
      <c r="H2425" s="139">
        <f t="shared" si="192"/>
        <v>0</v>
      </c>
      <c r="I2425" s="140">
        <v>5.6870967741935488</v>
      </c>
      <c r="J2425" s="141">
        <f t="shared" si="193"/>
        <v>1</v>
      </c>
      <c r="K2425" s="81">
        <f t="shared" si="194"/>
        <v>14.312903225806451</v>
      </c>
      <c r="L2425" s="142">
        <v>2.6</v>
      </c>
      <c r="M2425" s="140"/>
      <c r="N2425" s="141">
        <f t="shared" si="195"/>
        <v>1</v>
      </c>
      <c r="O2425" s="141"/>
      <c r="P2425" s="141"/>
      <c r="Q2425" s="81">
        <f t="shared" si="197"/>
        <v>17.399999999999999</v>
      </c>
    </row>
    <row r="2426" spans="5:17" s="16" customFormat="1" ht="13" hidden="1" x14ac:dyDescent="0.3">
      <c r="E2426" s="138">
        <v>38056</v>
      </c>
      <c r="F2426" s="16">
        <v>70</v>
      </c>
      <c r="G2426" s="16">
        <v>2004</v>
      </c>
      <c r="H2426" s="139">
        <f t="shared" si="192"/>
        <v>0</v>
      </c>
      <c r="I2426" s="140">
        <v>5.8032258064516125</v>
      </c>
      <c r="J2426" s="141">
        <f t="shared" si="193"/>
        <v>1</v>
      </c>
      <c r="K2426" s="81">
        <f t="shared" si="194"/>
        <v>14.196774193548388</v>
      </c>
      <c r="L2426" s="142">
        <v>0.8</v>
      </c>
      <c r="M2426" s="140"/>
      <c r="N2426" s="141">
        <f t="shared" si="195"/>
        <v>1</v>
      </c>
      <c r="O2426" s="141"/>
      <c r="P2426" s="141"/>
      <c r="Q2426" s="81">
        <f t="shared" si="197"/>
        <v>19.2</v>
      </c>
    </row>
    <row r="2427" spans="5:17" s="16" customFormat="1" ht="13" hidden="1" x14ac:dyDescent="0.3">
      <c r="E2427" s="138">
        <v>38057</v>
      </c>
      <c r="F2427" s="16">
        <v>71</v>
      </c>
      <c r="G2427" s="16">
        <v>2004</v>
      </c>
      <c r="H2427" s="139">
        <f t="shared" si="192"/>
        <v>0</v>
      </c>
      <c r="I2427" s="140">
        <v>5.9193548387096762</v>
      </c>
      <c r="J2427" s="141">
        <f t="shared" si="193"/>
        <v>1</v>
      </c>
      <c r="K2427" s="81">
        <f t="shared" si="194"/>
        <v>14.080645161290324</v>
      </c>
      <c r="L2427" s="142">
        <v>0.4</v>
      </c>
      <c r="M2427" s="140"/>
      <c r="N2427" s="141">
        <f t="shared" si="195"/>
        <v>1</v>
      </c>
      <c r="O2427" s="141"/>
      <c r="P2427" s="141"/>
      <c r="Q2427" s="81">
        <f t="shared" si="197"/>
        <v>19.600000000000001</v>
      </c>
    </row>
    <row r="2428" spans="5:17" s="16" customFormat="1" ht="13" hidden="1" x14ac:dyDescent="0.3">
      <c r="E2428" s="138">
        <v>38058</v>
      </c>
      <c r="F2428" s="16">
        <v>72</v>
      </c>
      <c r="G2428" s="16">
        <v>2004</v>
      </c>
      <c r="H2428" s="139">
        <f t="shared" si="192"/>
        <v>0</v>
      </c>
      <c r="I2428" s="140">
        <v>6.0354838709677416</v>
      </c>
      <c r="J2428" s="141">
        <f t="shared" si="193"/>
        <v>1</v>
      </c>
      <c r="K2428" s="81">
        <f t="shared" si="194"/>
        <v>13.964516129032258</v>
      </c>
      <c r="L2428" s="142">
        <v>1.7</v>
      </c>
      <c r="M2428" s="140"/>
      <c r="N2428" s="141">
        <f t="shared" si="195"/>
        <v>1</v>
      </c>
      <c r="O2428" s="141"/>
      <c r="P2428" s="141"/>
      <c r="Q2428" s="81">
        <f t="shared" si="197"/>
        <v>18.3</v>
      </c>
    </row>
    <row r="2429" spans="5:17" s="16" customFormat="1" ht="13" hidden="1" x14ac:dyDescent="0.3">
      <c r="E2429" s="138">
        <v>38059</v>
      </c>
      <c r="F2429" s="16">
        <v>73</v>
      </c>
      <c r="G2429" s="16">
        <v>2004</v>
      </c>
      <c r="H2429" s="139">
        <f t="shared" si="192"/>
        <v>0</v>
      </c>
      <c r="I2429" s="140">
        <v>6.1516129032258053</v>
      </c>
      <c r="J2429" s="141">
        <f t="shared" si="193"/>
        <v>1</v>
      </c>
      <c r="K2429" s="81">
        <f t="shared" si="194"/>
        <v>13.848387096774195</v>
      </c>
      <c r="L2429" s="142">
        <v>4.3</v>
      </c>
      <c r="M2429" s="140"/>
      <c r="N2429" s="141">
        <f t="shared" si="195"/>
        <v>1</v>
      </c>
      <c r="O2429" s="141"/>
      <c r="P2429" s="141"/>
      <c r="Q2429" s="81">
        <f t="shared" si="197"/>
        <v>15.7</v>
      </c>
    </row>
    <row r="2430" spans="5:17" s="16" customFormat="1" ht="13" hidden="1" x14ac:dyDescent="0.3">
      <c r="E2430" s="138">
        <v>38060</v>
      </c>
      <c r="F2430" s="16">
        <v>74</v>
      </c>
      <c r="G2430" s="16">
        <v>2004</v>
      </c>
      <c r="H2430" s="139">
        <f t="shared" si="192"/>
        <v>0</v>
      </c>
      <c r="I2430" s="140">
        <v>6.2677419354838708</v>
      </c>
      <c r="J2430" s="141">
        <f t="shared" si="193"/>
        <v>1</v>
      </c>
      <c r="K2430" s="81">
        <f t="shared" si="194"/>
        <v>13.732258064516129</v>
      </c>
      <c r="L2430" s="142">
        <v>6.4</v>
      </c>
      <c r="M2430" s="140"/>
      <c r="N2430" s="141">
        <f t="shared" si="195"/>
        <v>1</v>
      </c>
      <c r="O2430" s="141"/>
      <c r="P2430" s="141"/>
      <c r="Q2430" s="81">
        <f t="shared" si="197"/>
        <v>13.6</v>
      </c>
    </row>
    <row r="2431" spans="5:17" s="16" customFormat="1" ht="13" hidden="1" x14ac:dyDescent="0.3">
      <c r="E2431" s="138">
        <v>38061</v>
      </c>
      <c r="F2431" s="16">
        <v>75</v>
      </c>
      <c r="G2431" s="16">
        <v>2004</v>
      </c>
      <c r="H2431" s="139">
        <f t="shared" si="192"/>
        <v>0</v>
      </c>
      <c r="I2431" s="140">
        <v>6.3838709677419345</v>
      </c>
      <c r="J2431" s="141">
        <f t="shared" si="193"/>
        <v>1</v>
      </c>
      <c r="K2431" s="81">
        <f t="shared" si="194"/>
        <v>13.616129032258065</v>
      </c>
      <c r="L2431" s="142">
        <v>7</v>
      </c>
      <c r="M2431" s="140"/>
      <c r="N2431" s="141">
        <f t="shared" si="195"/>
        <v>1</v>
      </c>
      <c r="O2431" s="141"/>
      <c r="P2431" s="141"/>
      <c r="Q2431" s="81">
        <f t="shared" si="197"/>
        <v>13</v>
      </c>
    </row>
    <row r="2432" spans="5:17" s="16" customFormat="1" ht="13" hidden="1" x14ac:dyDescent="0.3">
      <c r="E2432" s="138">
        <v>38062</v>
      </c>
      <c r="F2432" s="16">
        <v>76</v>
      </c>
      <c r="G2432" s="16">
        <v>2004</v>
      </c>
      <c r="H2432" s="139">
        <f t="shared" si="192"/>
        <v>0</v>
      </c>
      <c r="I2432" s="140">
        <v>6.5</v>
      </c>
      <c r="J2432" s="141">
        <f t="shared" si="193"/>
        <v>1</v>
      </c>
      <c r="K2432" s="81">
        <f t="shared" si="194"/>
        <v>13.5</v>
      </c>
      <c r="L2432" s="142">
        <v>8.3000000000000007</v>
      </c>
      <c r="M2432" s="140"/>
      <c r="N2432" s="141">
        <f t="shared" si="195"/>
        <v>1</v>
      </c>
      <c r="O2432" s="141"/>
      <c r="P2432" s="141"/>
      <c r="Q2432" s="81">
        <f t="shared" si="197"/>
        <v>11.7</v>
      </c>
    </row>
    <row r="2433" spans="5:17" s="16" customFormat="1" ht="13" hidden="1" x14ac:dyDescent="0.3">
      <c r="E2433" s="138">
        <v>38063</v>
      </c>
      <c r="F2433" s="16">
        <v>77</v>
      </c>
      <c r="G2433" s="16">
        <v>2004</v>
      </c>
      <c r="H2433" s="139">
        <f t="shared" si="192"/>
        <v>0</v>
      </c>
      <c r="I2433" s="140">
        <v>6.5966666666666667</v>
      </c>
      <c r="J2433" s="141">
        <f t="shared" si="193"/>
        <v>1</v>
      </c>
      <c r="K2433" s="81">
        <f t="shared" si="194"/>
        <v>13.403333333333332</v>
      </c>
      <c r="L2433" s="142">
        <v>9.4</v>
      </c>
      <c r="M2433" s="140"/>
      <c r="N2433" s="141">
        <f t="shared" si="195"/>
        <v>1</v>
      </c>
      <c r="O2433" s="141"/>
      <c r="P2433" s="141"/>
      <c r="Q2433" s="81">
        <f t="shared" si="197"/>
        <v>10.6</v>
      </c>
    </row>
    <row r="2434" spans="5:17" s="16" customFormat="1" ht="13" hidden="1" x14ac:dyDescent="0.3">
      <c r="E2434" s="138">
        <v>38064</v>
      </c>
      <c r="F2434" s="16">
        <v>78</v>
      </c>
      <c r="G2434" s="16">
        <v>2004</v>
      </c>
      <c r="H2434" s="139">
        <f t="shared" si="192"/>
        <v>0</v>
      </c>
      <c r="I2434" s="140">
        <v>6.6933333333333334</v>
      </c>
      <c r="J2434" s="141">
        <f t="shared" si="193"/>
        <v>1</v>
      </c>
      <c r="K2434" s="81">
        <f t="shared" si="194"/>
        <v>13.306666666666667</v>
      </c>
      <c r="L2434" s="142">
        <v>12.3</v>
      </c>
      <c r="M2434" s="140"/>
      <c r="N2434" s="141">
        <f t="shared" si="195"/>
        <v>1</v>
      </c>
      <c r="O2434" s="141"/>
      <c r="P2434" s="141"/>
      <c r="Q2434" s="81">
        <f t="shared" si="197"/>
        <v>7.6999999999999993</v>
      </c>
    </row>
    <row r="2435" spans="5:17" s="16" customFormat="1" ht="13" hidden="1" x14ac:dyDescent="0.3">
      <c r="E2435" s="138">
        <v>38065</v>
      </c>
      <c r="F2435" s="16">
        <v>79</v>
      </c>
      <c r="G2435" s="16">
        <v>2004</v>
      </c>
      <c r="H2435" s="139">
        <f t="shared" si="192"/>
        <v>0</v>
      </c>
      <c r="I2435" s="140">
        <v>6.79</v>
      </c>
      <c r="J2435" s="141">
        <f t="shared" si="193"/>
        <v>1</v>
      </c>
      <c r="K2435" s="81">
        <f t="shared" si="194"/>
        <v>13.21</v>
      </c>
      <c r="L2435" s="142">
        <v>12.4</v>
      </c>
      <c r="M2435" s="140"/>
      <c r="N2435" s="141">
        <f t="shared" si="195"/>
        <v>1</v>
      </c>
      <c r="O2435" s="141"/>
      <c r="P2435" s="141"/>
      <c r="Q2435" s="81">
        <f t="shared" si="197"/>
        <v>7.6</v>
      </c>
    </row>
    <row r="2436" spans="5:17" s="16" customFormat="1" ht="13" hidden="1" x14ac:dyDescent="0.3">
      <c r="E2436" s="138">
        <v>38066</v>
      </c>
      <c r="F2436" s="16">
        <v>80</v>
      </c>
      <c r="G2436" s="16">
        <v>2004</v>
      </c>
      <c r="H2436" s="139">
        <f t="shared" si="192"/>
        <v>0</v>
      </c>
      <c r="I2436" s="140">
        <v>6.8866666666666667</v>
      </c>
      <c r="J2436" s="141">
        <f t="shared" si="193"/>
        <v>1</v>
      </c>
      <c r="K2436" s="81">
        <f t="shared" si="194"/>
        <v>13.113333333333333</v>
      </c>
      <c r="L2436" s="142">
        <v>12</v>
      </c>
      <c r="M2436" s="140"/>
      <c r="N2436" s="141">
        <f t="shared" si="195"/>
        <v>1</v>
      </c>
      <c r="O2436" s="141"/>
      <c r="P2436" s="141"/>
      <c r="Q2436" s="81">
        <f t="shared" si="197"/>
        <v>8</v>
      </c>
    </row>
    <row r="2437" spans="5:17" s="16" customFormat="1" ht="13" hidden="1" x14ac:dyDescent="0.3">
      <c r="E2437" s="138">
        <v>38067</v>
      </c>
      <c r="F2437" s="16">
        <v>81</v>
      </c>
      <c r="G2437" s="16">
        <v>2004</v>
      </c>
      <c r="H2437" s="139">
        <f t="shared" si="192"/>
        <v>0</v>
      </c>
      <c r="I2437" s="140">
        <v>6.9833333333333334</v>
      </c>
      <c r="J2437" s="141">
        <f t="shared" si="193"/>
        <v>1</v>
      </c>
      <c r="K2437" s="81">
        <f t="shared" si="194"/>
        <v>13.016666666666666</v>
      </c>
      <c r="L2437" s="142">
        <v>10.3</v>
      </c>
      <c r="M2437" s="140"/>
      <c r="N2437" s="141">
        <f t="shared" si="195"/>
        <v>1</v>
      </c>
      <c r="O2437" s="141"/>
      <c r="P2437" s="141"/>
      <c r="Q2437" s="81">
        <f t="shared" si="197"/>
        <v>9.6999999999999993</v>
      </c>
    </row>
    <row r="2438" spans="5:17" s="16" customFormat="1" ht="13" hidden="1" x14ac:dyDescent="0.3">
      <c r="E2438" s="138">
        <v>38068</v>
      </c>
      <c r="F2438" s="16">
        <v>82</v>
      </c>
      <c r="G2438" s="16">
        <v>2004</v>
      </c>
      <c r="H2438" s="139">
        <f t="shared" si="192"/>
        <v>0</v>
      </c>
      <c r="I2438" s="140">
        <v>7.08</v>
      </c>
      <c r="J2438" s="141">
        <f t="shared" si="193"/>
        <v>1</v>
      </c>
      <c r="K2438" s="81">
        <f t="shared" si="194"/>
        <v>12.92</v>
      </c>
      <c r="L2438" s="142">
        <v>5.7</v>
      </c>
      <c r="M2438" s="140"/>
      <c r="N2438" s="141">
        <f t="shared" si="195"/>
        <v>1</v>
      </c>
      <c r="O2438" s="141"/>
      <c r="P2438" s="141"/>
      <c r="Q2438" s="81">
        <f t="shared" si="197"/>
        <v>14.3</v>
      </c>
    </row>
    <row r="2439" spans="5:17" s="16" customFormat="1" ht="13" hidden="1" x14ac:dyDescent="0.3">
      <c r="E2439" s="138">
        <v>38069</v>
      </c>
      <c r="F2439" s="16">
        <v>83</v>
      </c>
      <c r="G2439" s="16">
        <v>2004</v>
      </c>
      <c r="H2439" s="139">
        <f t="shared" si="192"/>
        <v>0</v>
      </c>
      <c r="I2439" s="140">
        <v>7.1766666666666667</v>
      </c>
      <c r="J2439" s="141">
        <f t="shared" si="193"/>
        <v>1</v>
      </c>
      <c r="K2439" s="81">
        <f t="shared" si="194"/>
        <v>12.823333333333334</v>
      </c>
      <c r="L2439" s="142">
        <v>4.4000000000000004</v>
      </c>
      <c r="M2439" s="140"/>
      <c r="N2439" s="141">
        <f t="shared" si="195"/>
        <v>1</v>
      </c>
      <c r="O2439" s="141"/>
      <c r="P2439" s="141"/>
      <c r="Q2439" s="81">
        <f t="shared" si="197"/>
        <v>15.6</v>
      </c>
    </row>
    <row r="2440" spans="5:17" s="16" customFormat="1" ht="13" hidden="1" x14ac:dyDescent="0.3">
      <c r="E2440" s="138">
        <v>38070</v>
      </c>
      <c r="F2440" s="16">
        <v>84</v>
      </c>
      <c r="G2440" s="16">
        <v>2004</v>
      </c>
      <c r="H2440" s="139">
        <f t="shared" ref="H2440:H2503" si="198">IF(AND(E2439&gt;=$D$64,E2439&lt;=$D$65),1,0)</f>
        <v>0</v>
      </c>
      <c r="I2440" s="140">
        <v>7.2733333333333325</v>
      </c>
      <c r="J2440" s="141">
        <f t="shared" si="193"/>
        <v>1</v>
      </c>
      <c r="K2440" s="81">
        <f t="shared" si="194"/>
        <v>12.726666666666667</v>
      </c>
      <c r="L2440" s="142">
        <v>4.5999999999999996</v>
      </c>
      <c r="M2440" s="140"/>
      <c r="N2440" s="141">
        <f t="shared" si="195"/>
        <v>1</v>
      </c>
      <c r="O2440" s="141"/>
      <c r="P2440" s="141"/>
      <c r="Q2440" s="81">
        <f t="shared" si="197"/>
        <v>15.4</v>
      </c>
    </row>
    <row r="2441" spans="5:17" s="16" customFormat="1" ht="13" hidden="1" x14ac:dyDescent="0.3">
      <c r="E2441" s="138">
        <v>38071</v>
      </c>
      <c r="F2441" s="16">
        <v>85</v>
      </c>
      <c r="G2441" s="16">
        <v>2004</v>
      </c>
      <c r="H2441" s="139">
        <f t="shared" si="198"/>
        <v>0</v>
      </c>
      <c r="I2441" s="140">
        <v>7.37</v>
      </c>
      <c r="J2441" s="141">
        <f t="shared" si="193"/>
        <v>1</v>
      </c>
      <c r="K2441" s="81">
        <f t="shared" si="194"/>
        <v>12.629999999999999</v>
      </c>
      <c r="L2441" s="142">
        <v>4.0999999999999996</v>
      </c>
      <c r="M2441" s="140"/>
      <c r="N2441" s="141">
        <f t="shared" si="195"/>
        <v>1</v>
      </c>
      <c r="O2441" s="141"/>
      <c r="P2441" s="141"/>
      <c r="Q2441" s="81">
        <f t="shared" si="197"/>
        <v>15.9</v>
      </c>
    </row>
    <row r="2442" spans="5:17" s="16" customFormat="1" ht="13" hidden="1" x14ac:dyDescent="0.3">
      <c r="E2442" s="138">
        <v>38072</v>
      </c>
      <c r="F2442" s="16">
        <v>86</v>
      </c>
      <c r="G2442" s="16">
        <v>2004</v>
      </c>
      <c r="H2442" s="139">
        <f t="shared" si="198"/>
        <v>0</v>
      </c>
      <c r="I2442" s="140">
        <v>7.4666666666666677</v>
      </c>
      <c r="J2442" s="141">
        <f t="shared" si="193"/>
        <v>1</v>
      </c>
      <c r="K2442" s="81">
        <f t="shared" si="194"/>
        <v>12.533333333333331</v>
      </c>
      <c r="L2442" s="142">
        <v>2.8</v>
      </c>
      <c r="M2442" s="140"/>
      <c r="N2442" s="141">
        <f t="shared" si="195"/>
        <v>1</v>
      </c>
      <c r="O2442" s="141"/>
      <c r="P2442" s="141"/>
      <c r="Q2442" s="81">
        <f t="shared" si="197"/>
        <v>17.2</v>
      </c>
    </row>
    <row r="2443" spans="5:17" s="16" customFormat="1" ht="13" hidden="1" x14ac:dyDescent="0.3">
      <c r="E2443" s="138">
        <v>38073</v>
      </c>
      <c r="F2443" s="16">
        <v>87</v>
      </c>
      <c r="G2443" s="16">
        <v>2004</v>
      </c>
      <c r="H2443" s="139">
        <f t="shared" si="198"/>
        <v>0</v>
      </c>
      <c r="I2443" s="140">
        <v>7.5633333333333335</v>
      </c>
      <c r="J2443" s="141">
        <f t="shared" si="193"/>
        <v>1</v>
      </c>
      <c r="K2443" s="81">
        <f t="shared" si="194"/>
        <v>12.436666666666667</v>
      </c>
      <c r="L2443" s="142">
        <v>2.2999999999999998</v>
      </c>
      <c r="M2443" s="140"/>
      <c r="N2443" s="141">
        <f t="shared" si="195"/>
        <v>1</v>
      </c>
      <c r="O2443" s="141"/>
      <c r="P2443" s="141"/>
      <c r="Q2443" s="81">
        <f t="shared" si="197"/>
        <v>17.7</v>
      </c>
    </row>
    <row r="2444" spans="5:17" s="16" customFormat="1" ht="13" hidden="1" x14ac:dyDescent="0.3">
      <c r="E2444" s="138">
        <v>38074</v>
      </c>
      <c r="F2444" s="16">
        <v>88</v>
      </c>
      <c r="G2444" s="16">
        <v>2004</v>
      </c>
      <c r="H2444" s="139">
        <f t="shared" si="198"/>
        <v>0</v>
      </c>
      <c r="I2444" s="140">
        <v>7.66</v>
      </c>
      <c r="J2444" s="141">
        <f t="shared" si="193"/>
        <v>1</v>
      </c>
      <c r="K2444" s="81">
        <f t="shared" si="194"/>
        <v>12.34</v>
      </c>
      <c r="L2444" s="142">
        <v>4</v>
      </c>
      <c r="M2444" s="140"/>
      <c r="N2444" s="141">
        <f t="shared" si="195"/>
        <v>1</v>
      </c>
      <c r="O2444" s="141"/>
      <c r="P2444" s="141"/>
      <c r="Q2444" s="81">
        <f t="shared" si="197"/>
        <v>16</v>
      </c>
    </row>
    <row r="2445" spans="5:17" s="16" customFormat="1" ht="13" hidden="1" x14ac:dyDescent="0.3">
      <c r="E2445" s="138">
        <v>38075</v>
      </c>
      <c r="F2445" s="16">
        <v>89</v>
      </c>
      <c r="G2445" s="16">
        <v>2004</v>
      </c>
      <c r="H2445" s="139">
        <f t="shared" si="198"/>
        <v>0</v>
      </c>
      <c r="I2445" s="140">
        <v>7.7566666666666668</v>
      </c>
      <c r="J2445" s="141">
        <f t="shared" si="193"/>
        <v>1</v>
      </c>
      <c r="K2445" s="81">
        <f t="shared" si="194"/>
        <v>12.243333333333332</v>
      </c>
      <c r="L2445" s="142">
        <v>6.7</v>
      </c>
      <c r="M2445" s="140"/>
      <c r="N2445" s="141">
        <f t="shared" si="195"/>
        <v>1</v>
      </c>
      <c r="O2445" s="141"/>
      <c r="P2445" s="141"/>
      <c r="Q2445" s="81">
        <f t="shared" si="197"/>
        <v>13.3</v>
      </c>
    </row>
    <row r="2446" spans="5:17" s="16" customFormat="1" ht="13" hidden="1" x14ac:dyDescent="0.3">
      <c r="E2446" s="138">
        <v>38076</v>
      </c>
      <c r="F2446" s="16">
        <v>90</v>
      </c>
      <c r="G2446" s="16">
        <v>2004</v>
      </c>
      <c r="H2446" s="139">
        <f t="shared" si="198"/>
        <v>0</v>
      </c>
      <c r="I2446" s="140">
        <v>7.8533333333333344</v>
      </c>
      <c r="J2446" s="141">
        <f t="shared" si="193"/>
        <v>1</v>
      </c>
      <c r="K2446" s="81">
        <f t="shared" si="194"/>
        <v>12.146666666666665</v>
      </c>
      <c r="L2446" s="142">
        <v>6.2</v>
      </c>
      <c r="M2446" s="140"/>
      <c r="N2446" s="141">
        <f t="shared" si="195"/>
        <v>1</v>
      </c>
      <c r="O2446" s="141"/>
      <c r="P2446" s="141"/>
      <c r="Q2446" s="81">
        <f t="shared" si="197"/>
        <v>13.8</v>
      </c>
    </row>
    <row r="2447" spans="5:17" s="16" customFormat="1" ht="13" hidden="1" x14ac:dyDescent="0.3">
      <c r="E2447" s="138">
        <v>38077</v>
      </c>
      <c r="F2447" s="16">
        <v>91</v>
      </c>
      <c r="G2447" s="16">
        <v>2004</v>
      </c>
      <c r="H2447" s="139">
        <f t="shared" si="198"/>
        <v>0</v>
      </c>
      <c r="I2447" s="140">
        <v>7.95</v>
      </c>
      <c r="J2447" s="141">
        <f t="shared" si="193"/>
        <v>1</v>
      </c>
      <c r="K2447" s="81">
        <f t="shared" si="194"/>
        <v>12.05</v>
      </c>
      <c r="L2447" s="142">
        <v>9.1</v>
      </c>
      <c r="M2447" s="140"/>
      <c r="N2447" s="141">
        <f t="shared" si="195"/>
        <v>1</v>
      </c>
      <c r="O2447" s="141"/>
      <c r="P2447" s="141"/>
      <c r="Q2447" s="81">
        <f t="shared" si="197"/>
        <v>10.9</v>
      </c>
    </row>
    <row r="2448" spans="5:17" s="16" customFormat="1" ht="13" hidden="1" x14ac:dyDescent="0.3">
      <c r="E2448" s="138">
        <v>38078</v>
      </c>
      <c r="F2448" s="16">
        <v>92</v>
      </c>
      <c r="G2448" s="16">
        <v>2004</v>
      </c>
      <c r="H2448" s="139">
        <f t="shared" si="198"/>
        <v>0</v>
      </c>
      <c r="I2448" s="140">
        <v>8.0466666666666669</v>
      </c>
      <c r="J2448" s="141">
        <f t="shared" si="193"/>
        <v>1</v>
      </c>
      <c r="K2448" s="81">
        <f t="shared" si="194"/>
        <v>11.953333333333333</v>
      </c>
      <c r="L2448" s="142">
        <v>11.5</v>
      </c>
      <c r="M2448" s="140"/>
      <c r="N2448" s="141">
        <f t="shared" si="195"/>
        <v>1</v>
      </c>
      <c r="O2448" s="141"/>
      <c r="P2448" s="141"/>
      <c r="Q2448" s="81">
        <f t="shared" si="197"/>
        <v>8.5</v>
      </c>
    </row>
    <row r="2449" spans="5:17" s="16" customFormat="1" ht="13" hidden="1" x14ac:dyDescent="0.3">
      <c r="E2449" s="138">
        <v>38079</v>
      </c>
      <c r="F2449" s="16">
        <v>93</v>
      </c>
      <c r="G2449" s="16">
        <v>2004</v>
      </c>
      <c r="H2449" s="139">
        <f t="shared" si="198"/>
        <v>0</v>
      </c>
      <c r="I2449" s="140">
        <v>8.1433333333333344</v>
      </c>
      <c r="J2449" s="141">
        <f t="shared" si="193"/>
        <v>1</v>
      </c>
      <c r="K2449" s="81">
        <f t="shared" si="194"/>
        <v>11.856666666666666</v>
      </c>
      <c r="L2449" s="142">
        <v>11.8</v>
      </c>
      <c r="M2449" s="140"/>
      <c r="N2449" s="141">
        <f t="shared" si="195"/>
        <v>1</v>
      </c>
      <c r="O2449" s="141"/>
      <c r="P2449" s="141"/>
      <c r="Q2449" s="81">
        <f t="shared" si="197"/>
        <v>8.1999999999999993</v>
      </c>
    </row>
    <row r="2450" spans="5:17" s="16" customFormat="1" ht="13" hidden="1" x14ac:dyDescent="0.3">
      <c r="E2450" s="138">
        <v>38080</v>
      </c>
      <c r="F2450" s="16">
        <v>94</v>
      </c>
      <c r="G2450" s="16">
        <v>2004</v>
      </c>
      <c r="H2450" s="139">
        <f t="shared" si="198"/>
        <v>0</v>
      </c>
      <c r="I2450" s="140">
        <v>8.24</v>
      </c>
      <c r="J2450" s="141">
        <f t="shared" si="193"/>
        <v>1</v>
      </c>
      <c r="K2450" s="81">
        <f t="shared" si="194"/>
        <v>11.76</v>
      </c>
      <c r="L2450" s="142">
        <v>10.6</v>
      </c>
      <c r="M2450" s="140"/>
      <c r="N2450" s="141">
        <f t="shared" si="195"/>
        <v>1</v>
      </c>
      <c r="O2450" s="141"/>
      <c r="P2450" s="141"/>
      <c r="Q2450" s="81">
        <f t="shared" si="197"/>
        <v>9.4</v>
      </c>
    </row>
    <row r="2451" spans="5:17" s="16" customFormat="1" ht="13" hidden="1" x14ac:dyDescent="0.3">
      <c r="E2451" s="138">
        <v>38081</v>
      </c>
      <c r="F2451" s="16">
        <v>95</v>
      </c>
      <c r="G2451" s="16">
        <v>2004</v>
      </c>
      <c r="H2451" s="139">
        <f t="shared" si="198"/>
        <v>0</v>
      </c>
      <c r="I2451" s="140">
        <v>8.336666666666666</v>
      </c>
      <c r="J2451" s="141">
        <f t="shared" si="193"/>
        <v>1</v>
      </c>
      <c r="K2451" s="81">
        <f t="shared" si="194"/>
        <v>11.663333333333334</v>
      </c>
      <c r="L2451" s="142">
        <v>10.6</v>
      </c>
      <c r="M2451" s="140"/>
      <c r="N2451" s="141">
        <f t="shared" si="195"/>
        <v>1</v>
      </c>
      <c r="O2451" s="141"/>
      <c r="P2451" s="141"/>
      <c r="Q2451" s="81">
        <f t="shared" si="197"/>
        <v>9.4</v>
      </c>
    </row>
    <row r="2452" spans="5:17" s="16" customFormat="1" ht="13" hidden="1" x14ac:dyDescent="0.3">
      <c r="E2452" s="138">
        <v>38082</v>
      </c>
      <c r="F2452" s="16">
        <v>96</v>
      </c>
      <c r="G2452" s="16">
        <v>2004</v>
      </c>
      <c r="H2452" s="139">
        <f t="shared" si="198"/>
        <v>0</v>
      </c>
      <c r="I2452" s="140">
        <v>8.4333333333333336</v>
      </c>
      <c r="J2452" s="141">
        <f t="shared" si="193"/>
        <v>1</v>
      </c>
      <c r="K2452" s="81">
        <f t="shared" si="194"/>
        <v>11.566666666666666</v>
      </c>
      <c r="L2452" s="142">
        <v>10.5</v>
      </c>
      <c r="M2452" s="140"/>
      <c r="N2452" s="141">
        <f t="shared" si="195"/>
        <v>1</v>
      </c>
      <c r="O2452" s="141"/>
      <c r="P2452" s="141"/>
      <c r="Q2452" s="81">
        <f t="shared" si="197"/>
        <v>9.5</v>
      </c>
    </row>
    <row r="2453" spans="5:17" s="16" customFormat="1" ht="13" hidden="1" x14ac:dyDescent="0.3">
      <c r="E2453" s="138">
        <v>38083</v>
      </c>
      <c r="F2453" s="16">
        <v>97</v>
      </c>
      <c r="G2453" s="16">
        <v>2004</v>
      </c>
      <c r="H2453" s="139">
        <f t="shared" si="198"/>
        <v>0</v>
      </c>
      <c r="I2453" s="140">
        <v>8.5299999999999994</v>
      </c>
      <c r="J2453" s="141">
        <f t="shared" si="193"/>
        <v>1</v>
      </c>
      <c r="K2453" s="81">
        <f t="shared" si="194"/>
        <v>11.47</v>
      </c>
      <c r="L2453" s="142">
        <v>7.5</v>
      </c>
      <c r="M2453" s="140"/>
      <c r="N2453" s="141">
        <f t="shared" si="195"/>
        <v>1</v>
      </c>
      <c r="O2453" s="141"/>
      <c r="P2453" s="141"/>
      <c r="Q2453" s="81">
        <f t="shared" si="197"/>
        <v>12.5</v>
      </c>
    </row>
    <row r="2454" spans="5:17" s="16" customFormat="1" ht="13" hidden="1" x14ac:dyDescent="0.3">
      <c r="E2454" s="138">
        <v>38084</v>
      </c>
      <c r="F2454" s="16">
        <v>98</v>
      </c>
      <c r="G2454" s="16">
        <v>2004</v>
      </c>
      <c r="H2454" s="139">
        <f t="shared" si="198"/>
        <v>0</v>
      </c>
      <c r="I2454" s="140">
        <v>8.6266666666666687</v>
      </c>
      <c r="J2454" s="141">
        <f t="shared" si="193"/>
        <v>1</v>
      </c>
      <c r="K2454" s="81">
        <f t="shared" si="194"/>
        <v>11.373333333333331</v>
      </c>
      <c r="L2454" s="142">
        <v>5.3</v>
      </c>
      <c r="M2454" s="140"/>
      <c r="N2454" s="141">
        <f t="shared" si="195"/>
        <v>1</v>
      </c>
      <c r="O2454" s="141"/>
      <c r="P2454" s="141"/>
      <c r="Q2454" s="81">
        <f t="shared" si="197"/>
        <v>14.7</v>
      </c>
    </row>
    <row r="2455" spans="5:17" s="16" customFormat="1" ht="13" hidden="1" x14ac:dyDescent="0.3">
      <c r="E2455" s="138">
        <v>38085</v>
      </c>
      <c r="F2455" s="16">
        <v>99</v>
      </c>
      <c r="G2455" s="16">
        <v>2004</v>
      </c>
      <c r="H2455" s="139">
        <f t="shared" si="198"/>
        <v>0</v>
      </c>
      <c r="I2455" s="140">
        <v>8.7233333333333327</v>
      </c>
      <c r="J2455" s="141">
        <f t="shared" si="193"/>
        <v>1</v>
      </c>
      <c r="K2455" s="81">
        <f t="shared" si="194"/>
        <v>11.276666666666667</v>
      </c>
      <c r="L2455" s="142">
        <v>5.9</v>
      </c>
      <c r="M2455" s="140"/>
      <c r="N2455" s="141">
        <f t="shared" si="195"/>
        <v>1</v>
      </c>
      <c r="O2455" s="141"/>
      <c r="P2455" s="141"/>
      <c r="Q2455" s="81">
        <f t="shared" si="197"/>
        <v>14.1</v>
      </c>
    </row>
    <row r="2456" spans="5:17" s="16" customFormat="1" ht="13" hidden="1" x14ac:dyDescent="0.3">
      <c r="E2456" s="138">
        <v>38086</v>
      </c>
      <c r="F2456" s="16">
        <v>100</v>
      </c>
      <c r="G2456" s="16">
        <v>2004</v>
      </c>
      <c r="H2456" s="139">
        <f t="shared" si="198"/>
        <v>0</v>
      </c>
      <c r="I2456" s="140">
        <v>8.82</v>
      </c>
      <c r="J2456" s="141">
        <f t="shared" si="193"/>
        <v>1</v>
      </c>
      <c r="K2456" s="81">
        <f t="shared" si="194"/>
        <v>11.18</v>
      </c>
      <c r="L2456" s="142">
        <v>5.9</v>
      </c>
      <c r="M2456" s="140"/>
      <c r="N2456" s="141">
        <f t="shared" si="195"/>
        <v>1</v>
      </c>
      <c r="O2456" s="141"/>
      <c r="P2456" s="141"/>
      <c r="Q2456" s="81">
        <f t="shared" si="197"/>
        <v>14.1</v>
      </c>
    </row>
    <row r="2457" spans="5:17" s="16" customFormat="1" ht="13" hidden="1" x14ac:dyDescent="0.3">
      <c r="E2457" s="138">
        <v>38087</v>
      </c>
      <c r="F2457" s="16">
        <v>101</v>
      </c>
      <c r="G2457" s="16">
        <v>2004</v>
      </c>
      <c r="H2457" s="139">
        <f t="shared" si="198"/>
        <v>0</v>
      </c>
      <c r="I2457" s="140">
        <v>8.9166666666666679</v>
      </c>
      <c r="J2457" s="141">
        <f t="shared" si="193"/>
        <v>1</v>
      </c>
      <c r="K2457" s="81">
        <f t="shared" si="194"/>
        <v>11.083333333333332</v>
      </c>
      <c r="L2457" s="142">
        <v>6.1</v>
      </c>
      <c r="M2457" s="140"/>
      <c r="N2457" s="141">
        <f t="shared" si="195"/>
        <v>1</v>
      </c>
      <c r="O2457" s="141"/>
      <c r="P2457" s="141"/>
      <c r="Q2457" s="81">
        <f t="shared" si="197"/>
        <v>13.9</v>
      </c>
    </row>
    <row r="2458" spans="5:17" s="16" customFormat="1" ht="13" hidden="1" x14ac:dyDescent="0.3">
      <c r="E2458" s="138">
        <v>38088</v>
      </c>
      <c r="F2458" s="16">
        <v>102</v>
      </c>
      <c r="G2458" s="16">
        <v>2004</v>
      </c>
      <c r="H2458" s="139">
        <f t="shared" si="198"/>
        <v>0</v>
      </c>
      <c r="I2458" s="140">
        <v>9.0133333333333354</v>
      </c>
      <c r="J2458" s="141">
        <f t="shared" si="193"/>
        <v>1</v>
      </c>
      <c r="K2458" s="81">
        <f t="shared" si="194"/>
        <v>10.986666666666665</v>
      </c>
      <c r="L2458" s="142">
        <v>6.7</v>
      </c>
      <c r="M2458" s="140"/>
      <c r="N2458" s="141">
        <f t="shared" si="195"/>
        <v>1</v>
      </c>
      <c r="O2458" s="141"/>
      <c r="P2458" s="141"/>
      <c r="Q2458" s="81">
        <f t="shared" si="197"/>
        <v>13.3</v>
      </c>
    </row>
    <row r="2459" spans="5:17" s="16" customFormat="1" ht="13" hidden="1" x14ac:dyDescent="0.3">
      <c r="E2459" s="138">
        <v>38089</v>
      </c>
      <c r="F2459" s="16">
        <v>103</v>
      </c>
      <c r="G2459" s="16">
        <v>2004</v>
      </c>
      <c r="H2459" s="139">
        <f t="shared" si="198"/>
        <v>0</v>
      </c>
      <c r="I2459" s="140">
        <v>9.11</v>
      </c>
      <c r="J2459" s="141">
        <f t="shared" si="193"/>
        <v>1</v>
      </c>
      <c r="K2459" s="81">
        <f t="shared" si="194"/>
        <v>10.89</v>
      </c>
      <c r="L2459" s="142">
        <v>8</v>
      </c>
      <c r="M2459" s="140"/>
      <c r="N2459" s="141">
        <f t="shared" si="195"/>
        <v>1</v>
      </c>
      <c r="O2459" s="141"/>
      <c r="P2459" s="141"/>
      <c r="Q2459" s="81">
        <f t="shared" si="197"/>
        <v>12</v>
      </c>
    </row>
    <row r="2460" spans="5:17" s="16" customFormat="1" ht="13" hidden="1" x14ac:dyDescent="0.3">
      <c r="E2460" s="138">
        <v>38090</v>
      </c>
      <c r="F2460" s="16">
        <v>104</v>
      </c>
      <c r="G2460" s="16">
        <v>2004</v>
      </c>
      <c r="H2460" s="139">
        <f t="shared" si="198"/>
        <v>0</v>
      </c>
      <c r="I2460" s="140">
        <v>9.206666666666667</v>
      </c>
      <c r="J2460" s="141">
        <f t="shared" si="193"/>
        <v>1</v>
      </c>
      <c r="K2460" s="81">
        <f t="shared" si="194"/>
        <v>10.793333333333333</v>
      </c>
      <c r="L2460" s="142">
        <v>8.1999999999999993</v>
      </c>
      <c r="M2460" s="140"/>
      <c r="N2460" s="141">
        <f t="shared" si="195"/>
        <v>1</v>
      </c>
      <c r="O2460" s="141"/>
      <c r="P2460" s="141"/>
      <c r="Q2460" s="81">
        <f t="shared" si="197"/>
        <v>11.8</v>
      </c>
    </row>
    <row r="2461" spans="5:17" s="16" customFormat="1" ht="13" hidden="1" x14ac:dyDescent="0.3">
      <c r="E2461" s="138">
        <v>38091</v>
      </c>
      <c r="F2461" s="16">
        <v>105</v>
      </c>
      <c r="G2461" s="16">
        <v>2004</v>
      </c>
      <c r="H2461" s="139">
        <f t="shared" si="198"/>
        <v>0</v>
      </c>
      <c r="I2461" s="140">
        <v>9.3033333333333346</v>
      </c>
      <c r="J2461" s="141">
        <f t="shared" si="193"/>
        <v>1</v>
      </c>
      <c r="K2461" s="81">
        <f t="shared" si="194"/>
        <v>10.696666666666665</v>
      </c>
      <c r="L2461" s="142">
        <v>8.3000000000000007</v>
      </c>
      <c r="M2461" s="140"/>
      <c r="N2461" s="141">
        <f t="shared" si="195"/>
        <v>1</v>
      </c>
      <c r="O2461" s="141"/>
      <c r="P2461" s="141"/>
      <c r="Q2461" s="81">
        <f t="shared" si="197"/>
        <v>11.7</v>
      </c>
    </row>
    <row r="2462" spans="5:17" s="16" customFormat="1" ht="13" hidden="1" x14ac:dyDescent="0.3">
      <c r="E2462" s="138">
        <v>38092</v>
      </c>
      <c r="F2462" s="16">
        <v>106</v>
      </c>
      <c r="G2462" s="16">
        <v>2004</v>
      </c>
      <c r="H2462" s="139">
        <f t="shared" si="198"/>
        <v>0</v>
      </c>
      <c r="I2462" s="140">
        <v>9.4</v>
      </c>
      <c r="J2462" s="141">
        <f t="shared" si="193"/>
        <v>1</v>
      </c>
      <c r="K2462" s="81">
        <f t="shared" si="194"/>
        <v>10.6</v>
      </c>
      <c r="L2462" s="142">
        <v>8.3000000000000007</v>
      </c>
      <c r="M2462" s="140"/>
      <c r="N2462" s="141">
        <f t="shared" si="195"/>
        <v>1</v>
      </c>
      <c r="O2462" s="141"/>
      <c r="P2462" s="141"/>
      <c r="Q2462" s="81">
        <f t="shared" si="197"/>
        <v>11.7</v>
      </c>
    </row>
    <row r="2463" spans="5:17" s="16" customFormat="1" ht="13" hidden="1" x14ac:dyDescent="0.3">
      <c r="E2463" s="138">
        <v>38093</v>
      </c>
      <c r="F2463" s="16">
        <v>107</v>
      </c>
      <c r="G2463" s="16">
        <v>2004</v>
      </c>
      <c r="H2463" s="139">
        <f t="shared" si="198"/>
        <v>0</v>
      </c>
      <c r="I2463" s="140">
        <v>9.561290322580648</v>
      </c>
      <c r="J2463" s="141">
        <f t="shared" si="193"/>
        <v>1</v>
      </c>
      <c r="K2463" s="81">
        <f t="shared" si="194"/>
        <v>10.438709677419352</v>
      </c>
      <c r="L2463" s="142">
        <v>10</v>
      </c>
      <c r="M2463" s="140"/>
      <c r="N2463" s="141">
        <f t="shared" si="195"/>
        <v>1</v>
      </c>
      <c r="O2463" s="141"/>
      <c r="P2463" s="141"/>
      <c r="Q2463" s="81">
        <f t="shared" si="197"/>
        <v>10</v>
      </c>
    </row>
    <row r="2464" spans="5:17" s="16" customFormat="1" ht="13" hidden="1" x14ac:dyDescent="0.3">
      <c r="E2464" s="138">
        <v>38094</v>
      </c>
      <c r="F2464" s="16">
        <v>108</v>
      </c>
      <c r="G2464" s="16">
        <v>2004</v>
      </c>
      <c r="H2464" s="139">
        <f t="shared" si="198"/>
        <v>0</v>
      </c>
      <c r="I2464" s="140">
        <v>9.7225806451612922</v>
      </c>
      <c r="J2464" s="141">
        <f t="shared" si="193"/>
        <v>1</v>
      </c>
      <c r="K2464" s="81">
        <f t="shared" si="194"/>
        <v>10.277419354838708</v>
      </c>
      <c r="L2464" s="142">
        <v>12.2</v>
      </c>
      <c r="M2464" s="140"/>
      <c r="N2464" s="141">
        <f t="shared" si="195"/>
        <v>1</v>
      </c>
      <c r="O2464" s="141"/>
      <c r="P2464" s="141"/>
      <c r="Q2464" s="81">
        <f t="shared" si="197"/>
        <v>7.8000000000000007</v>
      </c>
    </row>
    <row r="2465" spans="5:17" s="16" customFormat="1" ht="13" hidden="1" x14ac:dyDescent="0.3">
      <c r="E2465" s="138">
        <v>38095</v>
      </c>
      <c r="F2465" s="16">
        <v>109</v>
      </c>
      <c r="G2465" s="16">
        <v>2004</v>
      </c>
      <c r="H2465" s="139">
        <f t="shared" si="198"/>
        <v>0</v>
      </c>
      <c r="I2465" s="140">
        <v>9.8838709677419363</v>
      </c>
      <c r="J2465" s="141">
        <f t="shared" si="193"/>
        <v>1</v>
      </c>
      <c r="K2465" s="81">
        <f t="shared" si="194"/>
        <v>10.116129032258064</v>
      </c>
      <c r="L2465" s="142">
        <v>9.8000000000000007</v>
      </c>
      <c r="M2465" s="140"/>
      <c r="N2465" s="141">
        <f t="shared" si="195"/>
        <v>1</v>
      </c>
      <c r="O2465" s="141"/>
      <c r="P2465" s="141"/>
      <c r="Q2465" s="81">
        <f t="shared" si="197"/>
        <v>10.199999999999999</v>
      </c>
    </row>
    <row r="2466" spans="5:17" s="16" customFormat="1" ht="13" hidden="1" x14ac:dyDescent="0.3">
      <c r="E2466" s="138">
        <v>38096</v>
      </c>
      <c r="F2466" s="16">
        <v>110</v>
      </c>
      <c r="G2466" s="16">
        <v>2004</v>
      </c>
      <c r="H2466" s="139">
        <f t="shared" si="198"/>
        <v>0</v>
      </c>
      <c r="I2466" s="140">
        <v>10.045161290322584</v>
      </c>
      <c r="J2466" s="141">
        <f t="shared" si="193"/>
        <v>1</v>
      </c>
      <c r="K2466" s="81">
        <f t="shared" si="194"/>
        <v>9.954838709677416</v>
      </c>
      <c r="L2466" s="142">
        <v>6.2</v>
      </c>
      <c r="M2466" s="140"/>
      <c r="N2466" s="141">
        <f t="shared" si="195"/>
        <v>1</v>
      </c>
      <c r="O2466" s="141"/>
      <c r="P2466" s="141"/>
      <c r="Q2466" s="81">
        <f t="shared" si="197"/>
        <v>13.8</v>
      </c>
    </row>
    <row r="2467" spans="5:17" s="16" customFormat="1" ht="13" hidden="1" x14ac:dyDescent="0.3">
      <c r="E2467" s="138">
        <v>38097</v>
      </c>
      <c r="F2467" s="16">
        <v>111</v>
      </c>
      <c r="G2467" s="16">
        <v>2004</v>
      </c>
      <c r="H2467" s="139">
        <f t="shared" si="198"/>
        <v>0</v>
      </c>
      <c r="I2467" s="140">
        <v>10.206451612903228</v>
      </c>
      <c r="J2467" s="141">
        <f t="shared" si="193"/>
        <v>1</v>
      </c>
      <c r="K2467" s="81">
        <f t="shared" si="194"/>
        <v>9.7935483870967719</v>
      </c>
      <c r="L2467" s="142">
        <v>9.3000000000000007</v>
      </c>
      <c r="M2467" s="140"/>
      <c r="N2467" s="141">
        <f t="shared" si="195"/>
        <v>1</v>
      </c>
      <c r="O2467" s="141"/>
      <c r="P2467" s="141"/>
      <c r="Q2467" s="81">
        <f t="shared" si="197"/>
        <v>10.7</v>
      </c>
    </row>
    <row r="2468" spans="5:17" s="16" customFormat="1" ht="13" hidden="1" x14ac:dyDescent="0.3">
      <c r="E2468" s="138">
        <v>38098</v>
      </c>
      <c r="F2468" s="16">
        <v>112</v>
      </c>
      <c r="G2468" s="16">
        <v>2004</v>
      </c>
      <c r="H2468" s="139">
        <f t="shared" si="198"/>
        <v>0</v>
      </c>
      <c r="I2468" s="140">
        <v>10.367741935483872</v>
      </c>
      <c r="J2468" s="141">
        <f t="shared" si="193"/>
        <v>1</v>
      </c>
      <c r="K2468" s="81">
        <f t="shared" si="194"/>
        <v>9.6322580645161278</v>
      </c>
      <c r="L2468" s="142">
        <v>12.3</v>
      </c>
      <c r="M2468" s="140"/>
      <c r="N2468" s="141">
        <f t="shared" si="195"/>
        <v>1</v>
      </c>
      <c r="O2468" s="141"/>
      <c r="P2468" s="141"/>
      <c r="Q2468" s="81">
        <f t="shared" si="197"/>
        <v>7.6999999999999993</v>
      </c>
    </row>
    <row r="2469" spans="5:17" s="16" customFormat="1" ht="13" hidden="1" x14ac:dyDescent="0.3">
      <c r="E2469" s="138">
        <v>38099</v>
      </c>
      <c r="F2469" s="16">
        <v>113</v>
      </c>
      <c r="G2469" s="16">
        <v>2004</v>
      </c>
      <c r="H2469" s="139">
        <f t="shared" si="198"/>
        <v>0</v>
      </c>
      <c r="I2469" s="140">
        <v>10.529032258064516</v>
      </c>
      <c r="J2469" s="141">
        <f t="shared" si="193"/>
        <v>1</v>
      </c>
      <c r="K2469" s="81">
        <f t="shared" si="194"/>
        <v>9.4709677419354836</v>
      </c>
      <c r="L2469" s="142">
        <v>14.6</v>
      </c>
      <c r="M2469" s="140"/>
      <c r="N2469" s="141">
        <f t="shared" si="195"/>
        <v>1</v>
      </c>
      <c r="O2469" s="141"/>
      <c r="P2469" s="141"/>
      <c r="Q2469" s="81">
        <f t="shared" si="197"/>
        <v>5.4</v>
      </c>
    </row>
    <row r="2470" spans="5:17" s="16" customFormat="1" ht="13" hidden="1" x14ac:dyDescent="0.3">
      <c r="E2470" s="138">
        <v>38100</v>
      </c>
      <c r="F2470" s="16">
        <v>114</v>
      </c>
      <c r="G2470" s="16">
        <v>2004</v>
      </c>
      <c r="H2470" s="139">
        <f t="shared" si="198"/>
        <v>0</v>
      </c>
      <c r="I2470" s="140">
        <v>10.690322580645164</v>
      </c>
      <c r="J2470" s="141">
        <f t="shared" ref="J2470:J2533" si="199">IF(I2470&lt;=$E$117,1,0)</f>
        <v>1</v>
      </c>
      <c r="K2470" s="81">
        <f t="shared" ref="K2470:K2533" si="200">J2470*($E$116-I2470)</f>
        <v>9.3096774193548359</v>
      </c>
      <c r="L2470" s="142">
        <v>15</v>
      </c>
      <c r="M2470" s="140"/>
      <c r="N2470" s="141">
        <f t="shared" ref="N2470:N2533" si="201">IF(L2470&lt;=$E$117,1,0)</f>
        <v>1</v>
      </c>
      <c r="O2470" s="141"/>
      <c r="P2470" s="141"/>
      <c r="Q2470" s="81">
        <f t="shared" si="197"/>
        <v>5</v>
      </c>
    </row>
    <row r="2471" spans="5:17" s="16" customFormat="1" ht="13" hidden="1" x14ac:dyDescent="0.3">
      <c r="E2471" s="138">
        <v>38101</v>
      </c>
      <c r="F2471" s="16">
        <v>115</v>
      </c>
      <c r="G2471" s="16">
        <v>2004</v>
      </c>
      <c r="H2471" s="139">
        <f t="shared" si="198"/>
        <v>0</v>
      </c>
      <c r="I2471" s="140">
        <v>10.851612903225808</v>
      </c>
      <c r="J2471" s="141">
        <f t="shared" si="199"/>
        <v>1</v>
      </c>
      <c r="K2471" s="81">
        <f t="shared" si="200"/>
        <v>9.1483870967741918</v>
      </c>
      <c r="L2471" s="142">
        <v>12.8</v>
      </c>
      <c r="M2471" s="140"/>
      <c r="N2471" s="141">
        <f t="shared" si="201"/>
        <v>1</v>
      </c>
      <c r="O2471" s="141"/>
      <c r="P2471" s="141"/>
      <c r="Q2471" s="81">
        <f t="shared" si="197"/>
        <v>7.1999999999999993</v>
      </c>
    </row>
    <row r="2472" spans="5:17" s="16" customFormat="1" ht="13" hidden="1" x14ac:dyDescent="0.3">
      <c r="E2472" s="138">
        <v>38102</v>
      </c>
      <c r="F2472" s="16">
        <v>116</v>
      </c>
      <c r="G2472" s="16">
        <v>2004</v>
      </c>
      <c r="H2472" s="139">
        <f t="shared" si="198"/>
        <v>0</v>
      </c>
      <c r="I2472" s="140">
        <v>11.012903225806452</v>
      </c>
      <c r="J2472" s="141">
        <f t="shared" si="199"/>
        <v>1</v>
      </c>
      <c r="K2472" s="81">
        <f t="shared" si="200"/>
        <v>8.9870967741935477</v>
      </c>
      <c r="L2472" s="142">
        <v>12.2</v>
      </c>
      <c r="M2472" s="140"/>
      <c r="N2472" s="141">
        <f t="shared" si="201"/>
        <v>1</v>
      </c>
      <c r="O2472" s="141"/>
      <c r="P2472" s="141"/>
      <c r="Q2472" s="81">
        <f t="shared" si="197"/>
        <v>7.8000000000000007</v>
      </c>
    </row>
    <row r="2473" spans="5:17" s="16" customFormat="1" ht="13" hidden="1" x14ac:dyDescent="0.3">
      <c r="E2473" s="138">
        <v>38103</v>
      </c>
      <c r="F2473" s="16">
        <v>117</v>
      </c>
      <c r="G2473" s="16">
        <v>2004</v>
      </c>
      <c r="H2473" s="139">
        <f t="shared" si="198"/>
        <v>0</v>
      </c>
      <c r="I2473" s="140">
        <v>11.1741935483871</v>
      </c>
      <c r="J2473" s="141">
        <f t="shared" si="199"/>
        <v>1</v>
      </c>
      <c r="K2473" s="81">
        <f t="shared" si="200"/>
        <v>8.8258064516129</v>
      </c>
      <c r="L2473" s="142">
        <v>11</v>
      </c>
      <c r="M2473" s="140"/>
      <c r="N2473" s="141">
        <f t="shared" si="201"/>
        <v>1</v>
      </c>
      <c r="O2473" s="141"/>
      <c r="P2473" s="141"/>
      <c r="Q2473" s="81">
        <f t="shared" si="197"/>
        <v>9</v>
      </c>
    </row>
    <row r="2474" spans="5:17" s="16" customFormat="1" ht="13" hidden="1" x14ac:dyDescent="0.3">
      <c r="E2474" s="138">
        <v>38104</v>
      </c>
      <c r="F2474" s="16">
        <v>118</v>
      </c>
      <c r="G2474" s="16">
        <v>2004</v>
      </c>
      <c r="H2474" s="139">
        <f t="shared" si="198"/>
        <v>0</v>
      </c>
      <c r="I2474" s="140">
        <v>11.335483870967744</v>
      </c>
      <c r="J2474" s="141">
        <f t="shared" si="199"/>
        <v>1</v>
      </c>
      <c r="K2474" s="81">
        <f t="shared" si="200"/>
        <v>8.6645161290322559</v>
      </c>
      <c r="L2474" s="142">
        <v>13.8</v>
      </c>
      <c r="M2474" s="140"/>
      <c r="N2474" s="141">
        <f t="shared" si="201"/>
        <v>1</v>
      </c>
      <c r="O2474" s="141"/>
      <c r="P2474" s="141"/>
      <c r="Q2474" s="81">
        <f t="shared" si="197"/>
        <v>6.1999999999999993</v>
      </c>
    </row>
    <row r="2475" spans="5:17" s="16" customFormat="1" ht="13" hidden="1" x14ac:dyDescent="0.3">
      <c r="E2475" s="138">
        <v>38105</v>
      </c>
      <c r="F2475" s="16">
        <v>119</v>
      </c>
      <c r="G2475" s="16">
        <v>2004</v>
      </c>
      <c r="H2475" s="139">
        <f t="shared" si="198"/>
        <v>0</v>
      </c>
      <c r="I2475" s="140">
        <v>11.496774193548388</v>
      </c>
      <c r="J2475" s="141">
        <f t="shared" si="199"/>
        <v>1</v>
      </c>
      <c r="K2475" s="81">
        <f t="shared" si="200"/>
        <v>8.5032258064516117</v>
      </c>
      <c r="L2475" s="142">
        <v>13.8</v>
      </c>
      <c r="M2475" s="140"/>
      <c r="N2475" s="141">
        <f t="shared" si="201"/>
        <v>1</v>
      </c>
      <c r="O2475" s="141"/>
      <c r="P2475" s="141"/>
      <c r="Q2475" s="81">
        <f t="shared" si="197"/>
        <v>6.1999999999999993</v>
      </c>
    </row>
    <row r="2476" spans="5:17" s="16" customFormat="1" ht="13" hidden="1" x14ac:dyDescent="0.3">
      <c r="E2476" s="138">
        <v>38106</v>
      </c>
      <c r="F2476" s="16">
        <v>120</v>
      </c>
      <c r="G2476" s="16">
        <v>2004</v>
      </c>
      <c r="H2476" s="139">
        <f t="shared" si="198"/>
        <v>0</v>
      </c>
      <c r="I2476" s="140">
        <v>11.658064516129032</v>
      </c>
      <c r="J2476" s="141">
        <f t="shared" si="199"/>
        <v>1</v>
      </c>
      <c r="K2476" s="81">
        <f t="shared" si="200"/>
        <v>8.3419354838709676</v>
      </c>
      <c r="L2476" s="142">
        <v>13.4</v>
      </c>
      <c r="M2476" s="140"/>
      <c r="N2476" s="141">
        <f t="shared" si="201"/>
        <v>1</v>
      </c>
      <c r="O2476" s="141"/>
      <c r="P2476" s="141"/>
      <c r="Q2476" s="81">
        <f t="shared" si="197"/>
        <v>6.6</v>
      </c>
    </row>
    <row r="2477" spans="5:17" s="16" customFormat="1" ht="13" hidden="1" x14ac:dyDescent="0.3">
      <c r="E2477" s="138">
        <v>38107</v>
      </c>
      <c r="F2477" s="16">
        <v>121</v>
      </c>
      <c r="G2477" s="16">
        <v>2004</v>
      </c>
      <c r="H2477" s="139">
        <f t="shared" si="198"/>
        <v>0</v>
      </c>
      <c r="I2477" s="140">
        <v>11.81935483870968</v>
      </c>
      <c r="J2477" s="141">
        <f t="shared" si="199"/>
        <v>1</v>
      </c>
      <c r="K2477" s="81">
        <f t="shared" si="200"/>
        <v>8.1806451612903199</v>
      </c>
      <c r="L2477" s="142">
        <v>13.4</v>
      </c>
      <c r="M2477" s="140"/>
      <c r="N2477" s="141">
        <f t="shared" si="201"/>
        <v>1</v>
      </c>
      <c r="O2477" s="141"/>
      <c r="P2477" s="141"/>
      <c r="Q2477" s="81">
        <f t="shared" si="197"/>
        <v>6.6</v>
      </c>
    </row>
    <row r="2478" spans="5:17" s="16" customFormat="1" ht="13" hidden="1" x14ac:dyDescent="0.3">
      <c r="E2478" s="138">
        <v>38108</v>
      </c>
      <c r="F2478" s="16">
        <v>122</v>
      </c>
      <c r="G2478" s="16">
        <v>2004</v>
      </c>
      <c r="H2478" s="139">
        <f t="shared" si="198"/>
        <v>0</v>
      </c>
      <c r="I2478" s="140">
        <v>11.980645161290324</v>
      </c>
      <c r="J2478" s="141">
        <f t="shared" si="199"/>
        <v>1</v>
      </c>
      <c r="K2478" s="81">
        <f t="shared" si="200"/>
        <v>8.0193548387096758</v>
      </c>
      <c r="L2478" s="142">
        <v>11.5</v>
      </c>
      <c r="M2478" s="140"/>
      <c r="N2478" s="141">
        <f t="shared" si="201"/>
        <v>1</v>
      </c>
      <c r="O2478" s="141"/>
      <c r="P2478" s="141"/>
      <c r="Q2478" s="81">
        <f t="shared" si="197"/>
        <v>8.5</v>
      </c>
    </row>
    <row r="2479" spans="5:17" s="16" customFormat="1" ht="13" hidden="1" x14ac:dyDescent="0.3">
      <c r="E2479" s="138">
        <v>38109</v>
      </c>
      <c r="F2479" s="16">
        <v>123</v>
      </c>
      <c r="G2479" s="16">
        <v>2004</v>
      </c>
      <c r="H2479" s="139">
        <f t="shared" si="198"/>
        <v>0</v>
      </c>
      <c r="I2479" s="140">
        <v>12.141935483870968</v>
      </c>
      <c r="J2479" s="141">
        <f t="shared" si="199"/>
        <v>1</v>
      </c>
      <c r="K2479" s="81">
        <f t="shared" si="200"/>
        <v>7.8580645161290317</v>
      </c>
      <c r="L2479" s="142">
        <v>12.2</v>
      </c>
      <c r="M2479" s="140"/>
      <c r="N2479" s="141">
        <f t="shared" si="201"/>
        <v>1</v>
      </c>
      <c r="O2479" s="141"/>
      <c r="P2479" s="141"/>
      <c r="Q2479" s="81">
        <f t="shared" si="197"/>
        <v>7.8000000000000007</v>
      </c>
    </row>
    <row r="2480" spans="5:17" s="16" customFormat="1" ht="13" hidden="1" x14ac:dyDescent="0.3">
      <c r="E2480" s="138">
        <v>38110</v>
      </c>
      <c r="F2480" s="16">
        <v>124</v>
      </c>
      <c r="G2480" s="16">
        <v>2004</v>
      </c>
      <c r="H2480" s="139">
        <f t="shared" si="198"/>
        <v>0</v>
      </c>
      <c r="I2480" s="140">
        <v>12.303225806451616</v>
      </c>
      <c r="J2480" s="141">
        <f t="shared" si="199"/>
        <v>1</v>
      </c>
      <c r="K2480" s="81">
        <f t="shared" si="200"/>
        <v>7.696774193548384</v>
      </c>
      <c r="L2480" s="142">
        <v>12.2</v>
      </c>
      <c r="M2480" s="140"/>
      <c r="N2480" s="141">
        <f t="shared" si="201"/>
        <v>1</v>
      </c>
      <c r="O2480" s="141"/>
      <c r="P2480" s="141"/>
      <c r="Q2480" s="81">
        <f t="shared" si="197"/>
        <v>7.8000000000000007</v>
      </c>
    </row>
    <row r="2481" spans="5:17" s="16" customFormat="1" ht="13" hidden="1" x14ac:dyDescent="0.3">
      <c r="E2481" s="138">
        <v>38111</v>
      </c>
      <c r="F2481" s="16">
        <v>125</v>
      </c>
      <c r="G2481" s="16">
        <v>2004</v>
      </c>
      <c r="H2481" s="139">
        <f t="shared" si="198"/>
        <v>0</v>
      </c>
      <c r="I2481" s="140">
        <v>12.46451612903226</v>
      </c>
      <c r="J2481" s="141">
        <f t="shared" si="199"/>
        <v>1</v>
      </c>
      <c r="K2481" s="81">
        <f t="shared" si="200"/>
        <v>7.5354838709677399</v>
      </c>
      <c r="L2481" s="142">
        <v>12.8</v>
      </c>
      <c r="M2481" s="140"/>
      <c r="N2481" s="141">
        <f t="shared" si="201"/>
        <v>1</v>
      </c>
      <c r="O2481" s="141"/>
      <c r="P2481" s="141"/>
      <c r="Q2481" s="81">
        <f t="shared" si="197"/>
        <v>7.1999999999999993</v>
      </c>
    </row>
    <row r="2482" spans="5:17" s="16" customFormat="1" ht="13" hidden="1" x14ac:dyDescent="0.3">
      <c r="E2482" s="138">
        <v>38112</v>
      </c>
      <c r="F2482" s="16">
        <v>126</v>
      </c>
      <c r="G2482" s="16">
        <v>2004</v>
      </c>
      <c r="H2482" s="139">
        <f t="shared" si="198"/>
        <v>0</v>
      </c>
      <c r="I2482" s="140">
        <v>12.625806451612904</v>
      </c>
      <c r="J2482" s="141">
        <f t="shared" si="199"/>
        <v>1</v>
      </c>
      <c r="K2482" s="81">
        <f t="shared" si="200"/>
        <v>7.3741935483870957</v>
      </c>
      <c r="L2482" s="142">
        <v>8.3000000000000007</v>
      </c>
      <c r="M2482" s="140"/>
      <c r="N2482" s="141">
        <f t="shared" si="201"/>
        <v>1</v>
      </c>
      <c r="O2482" s="141"/>
      <c r="P2482" s="141"/>
      <c r="Q2482" s="81">
        <f t="shared" si="197"/>
        <v>11.7</v>
      </c>
    </row>
    <row r="2483" spans="5:17" s="16" customFormat="1" ht="13" hidden="1" x14ac:dyDescent="0.3">
      <c r="E2483" s="138">
        <v>38113</v>
      </c>
      <c r="F2483" s="16">
        <v>127</v>
      </c>
      <c r="G2483" s="16">
        <v>2004</v>
      </c>
      <c r="H2483" s="139">
        <f t="shared" si="198"/>
        <v>0</v>
      </c>
      <c r="I2483" s="140">
        <v>12.787096774193548</v>
      </c>
      <c r="J2483" s="141">
        <f t="shared" si="199"/>
        <v>1</v>
      </c>
      <c r="K2483" s="81">
        <f t="shared" si="200"/>
        <v>7.2129032258064516</v>
      </c>
      <c r="L2483" s="142">
        <v>7.6</v>
      </c>
      <c r="M2483" s="140"/>
      <c r="N2483" s="141">
        <f t="shared" si="201"/>
        <v>1</v>
      </c>
      <c r="O2483" s="141"/>
      <c r="P2483" s="141"/>
      <c r="Q2483" s="81">
        <f t="shared" si="197"/>
        <v>12.4</v>
      </c>
    </row>
    <row r="2484" spans="5:17" s="16" customFormat="1" ht="13" hidden="1" x14ac:dyDescent="0.3">
      <c r="E2484" s="138">
        <v>38114</v>
      </c>
      <c r="F2484" s="16">
        <v>128</v>
      </c>
      <c r="G2484" s="16">
        <v>2004</v>
      </c>
      <c r="H2484" s="139">
        <f t="shared" si="198"/>
        <v>0</v>
      </c>
      <c r="I2484" s="140">
        <v>12.948387096774196</v>
      </c>
      <c r="J2484" s="141">
        <f t="shared" si="199"/>
        <v>1</v>
      </c>
      <c r="K2484" s="81">
        <f t="shared" si="200"/>
        <v>7.0516129032258039</v>
      </c>
      <c r="L2484" s="142">
        <v>7.9</v>
      </c>
      <c r="M2484" s="140"/>
      <c r="N2484" s="141">
        <f t="shared" si="201"/>
        <v>1</v>
      </c>
      <c r="O2484" s="141"/>
      <c r="P2484" s="141"/>
      <c r="Q2484" s="81">
        <f t="shared" si="197"/>
        <v>12.1</v>
      </c>
    </row>
    <row r="2485" spans="5:17" s="16" customFormat="1" ht="13" hidden="1" x14ac:dyDescent="0.3">
      <c r="E2485" s="138">
        <v>38115</v>
      </c>
      <c r="F2485" s="16">
        <v>129</v>
      </c>
      <c r="G2485" s="16">
        <v>2004</v>
      </c>
      <c r="H2485" s="139">
        <f t="shared" si="198"/>
        <v>0</v>
      </c>
      <c r="I2485" s="140">
        <v>13.10967741935484</v>
      </c>
      <c r="J2485" s="141">
        <f t="shared" si="199"/>
        <v>1</v>
      </c>
      <c r="K2485" s="81">
        <f t="shared" si="200"/>
        <v>6.8903225806451598</v>
      </c>
      <c r="L2485" s="142">
        <v>7.1</v>
      </c>
      <c r="M2485" s="140"/>
      <c r="N2485" s="141">
        <f t="shared" si="201"/>
        <v>1</v>
      </c>
      <c r="O2485" s="141"/>
      <c r="P2485" s="141"/>
      <c r="Q2485" s="81">
        <f t="shared" si="197"/>
        <v>12.9</v>
      </c>
    </row>
    <row r="2486" spans="5:17" s="16" customFormat="1" ht="13" hidden="1" x14ac:dyDescent="0.3">
      <c r="E2486" s="138">
        <v>38116</v>
      </c>
      <c r="F2486" s="16">
        <v>130</v>
      </c>
      <c r="G2486" s="16">
        <v>2004</v>
      </c>
      <c r="H2486" s="139">
        <f t="shared" si="198"/>
        <v>0</v>
      </c>
      <c r="I2486" s="140">
        <v>13.270967741935484</v>
      </c>
      <c r="J2486" s="141">
        <f t="shared" si="199"/>
        <v>1</v>
      </c>
      <c r="K2486" s="81">
        <f t="shared" si="200"/>
        <v>6.7290322580645157</v>
      </c>
      <c r="L2486" s="142">
        <v>7.2</v>
      </c>
      <c r="M2486" s="140"/>
      <c r="N2486" s="141">
        <f t="shared" si="201"/>
        <v>1</v>
      </c>
      <c r="O2486" s="141"/>
      <c r="P2486" s="141"/>
      <c r="Q2486" s="81">
        <f t="shared" si="197"/>
        <v>12.8</v>
      </c>
    </row>
    <row r="2487" spans="5:17" s="16" customFormat="1" ht="13" hidden="1" x14ac:dyDescent="0.3">
      <c r="E2487" s="138">
        <v>38117</v>
      </c>
      <c r="F2487" s="16">
        <v>131</v>
      </c>
      <c r="G2487" s="16">
        <v>2004</v>
      </c>
      <c r="H2487" s="139">
        <f t="shared" si="198"/>
        <v>0</v>
      </c>
      <c r="I2487" s="140">
        <v>13.432258064516132</v>
      </c>
      <c r="J2487" s="141">
        <f t="shared" si="199"/>
        <v>1</v>
      </c>
      <c r="K2487" s="81">
        <f t="shared" si="200"/>
        <v>6.567741935483868</v>
      </c>
      <c r="L2487" s="142">
        <v>11.3</v>
      </c>
      <c r="M2487" s="140"/>
      <c r="N2487" s="141">
        <f t="shared" si="201"/>
        <v>1</v>
      </c>
      <c r="O2487" s="141"/>
      <c r="P2487" s="141"/>
      <c r="Q2487" s="81">
        <f t="shared" ref="Q2487:Q2550" si="202">N2487*($E$116-L2487)</f>
        <v>8.6999999999999993</v>
      </c>
    </row>
    <row r="2488" spans="5:17" s="16" customFormat="1" ht="13" hidden="1" x14ac:dyDescent="0.3">
      <c r="E2488" s="138">
        <v>38118</v>
      </c>
      <c r="F2488" s="16">
        <v>132</v>
      </c>
      <c r="G2488" s="16">
        <v>2004</v>
      </c>
      <c r="H2488" s="139">
        <f t="shared" si="198"/>
        <v>0</v>
      </c>
      <c r="I2488" s="140">
        <v>13.593548387096776</v>
      </c>
      <c r="J2488" s="141">
        <f t="shared" si="199"/>
        <v>1</v>
      </c>
      <c r="K2488" s="81">
        <f t="shared" si="200"/>
        <v>6.4064516129032238</v>
      </c>
      <c r="L2488" s="142">
        <v>13.6</v>
      </c>
      <c r="M2488" s="140"/>
      <c r="N2488" s="141">
        <f t="shared" si="201"/>
        <v>1</v>
      </c>
      <c r="O2488" s="141"/>
      <c r="P2488" s="141"/>
      <c r="Q2488" s="81">
        <f t="shared" si="202"/>
        <v>6.4</v>
      </c>
    </row>
    <row r="2489" spans="5:17" s="16" customFormat="1" ht="13" hidden="1" x14ac:dyDescent="0.3">
      <c r="E2489" s="138">
        <v>38119</v>
      </c>
      <c r="F2489" s="16">
        <v>133</v>
      </c>
      <c r="G2489" s="16">
        <v>2004</v>
      </c>
      <c r="H2489" s="139">
        <f t="shared" si="198"/>
        <v>0</v>
      </c>
      <c r="I2489" s="140">
        <v>13.75483870967742</v>
      </c>
      <c r="J2489" s="141">
        <f t="shared" si="199"/>
        <v>1</v>
      </c>
      <c r="K2489" s="81">
        <f t="shared" si="200"/>
        <v>6.2451612903225797</v>
      </c>
      <c r="L2489" s="142">
        <v>13.9</v>
      </c>
      <c r="M2489" s="140"/>
      <c r="N2489" s="141">
        <f t="shared" si="201"/>
        <v>1</v>
      </c>
      <c r="O2489" s="141"/>
      <c r="P2489" s="141"/>
      <c r="Q2489" s="81">
        <f t="shared" si="202"/>
        <v>6.1</v>
      </c>
    </row>
    <row r="2490" spans="5:17" s="16" customFormat="1" ht="13" hidden="1" x14ac:dyDescent="0.3">
      <c r="E2490" s="138">
        <v>38120</v>
      </c>
      <c r="F2490" s="16">
        <v>134</v>
      </c>
      <c r="G2490" s="16">
        <v>2004</v>
      </c>
      <c r="H2490" s="139">
        <f t="shared" si="198"/>
        <v>0</v>
      </c>
      <c r="I2490" s="140">
        <v>13.916129032258064</v>
      </c>
      <c r="J2490" s="141">
        <f t="shared" si="199"/>
        <v>1</v>
      </c>
      <c r="K2490" s="81">
        <f t="shared" si="200"/>
        <v>6.0838709677419356</v>
      </c>
      <c r="L2490" s="142">
        <v>12.4</v>
      </c>
      <c r="M2490" s="140"/>
      <c r="N2490" s="141">
        <f t="shared" si="201"/>
        <v>1</v>
      </c>
      <c r="O2490" s="141"/>
      <c r="P2490" s="141"/>
      <c r="Q2490" s="81">
        <f t="shared" si="202"/>
        <v>7.6</v>
      </c>
    </row>
    <row r="2491" spans="5:17" s="16" customFormat="1" ht="13" hidden="1" x14ac:dyDescent="0.3">
      <c r="E2491" s="138">
        <v>38121</v>
      </c>
      <c r="F2491" s="16">
        <v>135</v>
      </c>
      <c r="G2491" s="16">
        <v>2004</v>
      </c>
      <c r="H2491" s="139">
        <f t="shared" si="198"/>
        <v>0</v>
      </c>
      <c r="I2491" s="140">
        <v>14.077419354838712</v>
      </c>
      <c r="J2491" s="141">
        <f t="shared" si="199"/>
        <v>1</v>
      </c>
      <c r="K2491" s="81">
        <f t="shared" si="200"/>
        <v>5.9225806451612879</v>
      </c>
      <c r="L2491" s="142">
        <v>12.5</v>
      </c>
      <c r="M2491" s="140"/>
      <c r="N2491" s="141">
        <f t="shared" si="201"/>
        <v>1</v>
      </c>
      <c r="O2491" s="141"/>
      <c r="P2491" s="141"/>
      <c r="Q2491" s="81">
        <f t="shared" si="202"/>
        <v>7.5</v>
      </c>
    </row>
    <row r="2492" spans="5:17" s="16" customFormat="1" ht="13" hidden="1" x14ac:dyDescent="0.3">
      <c r="E2492" s="138">
        <v>38122</v>
      </c>
      <c r="F2492" s="16">
        <v>136</v>
      </c>
      <c r="G2492" s="16">
        <v>2004</v>
      </c>
      <c r="H2492" s="139">
        <f t="shared" si="198"/>
        <v>0</v>
      </c>
      <c r="I2492" s="140">
        <v>14.238709677419356</v>
      </c>
      <c r="J2492" s="141">
        <f t="shared" si="199"/>
        <v>1</v>
      </c>
      <c r="K2492" s="81">
        <f t="shared" si="200"/>
        <v>5.7612903225806438</v>
      </c>
      <c r="L2492" s="142">
        <v>13.6</v>
      </c>
      <c r="M2492" s="140"/>
      <c r="N2492" s="141">
        <f t="shared" si="201"/>
        <v>1</v>
      </c>
      <c r="O2492" s="141"/>
      <c r="P2492" s="141"/>
      <c r="Q2492" s="81">
        <f t="shared" si="202"/>
        <v>6.4</v>
      </c>
    </row>
    <row r="2493" spans="5:17" s="16" customFormat="1" ht="13" hidden="1" x14ac:dyDescent="0.3">
      <c r="E2493" s="138">
        <v>38123</v>
      </c>
      <c r="F2493" s="16">
        <v>137</v>
      </c>
      <c r="G2493" s="16">
        <v>2004</v>
      </c>
      <c r="H2493" s="139">
        <f t="shared" si="198"/>
        <v>0</v>
      </c>
      <c r="I2493" s="140">
        <v>14.4</v>
      </c>
      <c r="J2493" s="141">
        <f t="shared" si="199"/>
        <v>1</v>
      </c>
      <c r="K2493" s="81">
        <f t="shared" si="200"/>
        <v>5.6</v>
      </c>
      <c r="L2493" s="142">
        <v>15.5</v>
      </c>
      <c r="M2493" s="140"/>
      <c r="N2493" s="141">
        <f t="shared" si="201"/>
        <v>1</v>
      </c>
      <c r="O2493" s="141"/>
      <c r="P2493" s="141"/>
      <c r="Q2493" s="81">
        <f t="shared" si="202"/>
        <v>4.5</v>
      </c>
    </row>
    <row r="2494" spans="5:17" s="16" customFormat="1" ht="13" hidden="1" x14ac:dyDescent="0.3">
      <c r="E2494" s="138">
        <v>38124</v>
      </c>
      <c r="F2494" s="16">
        <v>138</v>
      </c>
      <c r="G2494" s="16">
        <v>2004</v>
      </c>
      <c r="H2494" s="139">
        <f t="shared" si="198"/>
        <v>0</v>
      </c>
      <c r="I2494" s="140">
        <v>14.506666666666668</v>
      </c>
      <c r="J2494" s="141">
        <f t="shared" si="199"/>
        <v>1</v>
      </c>
      <c r="K2494" s="81">
        <f t="shared" si="200"/>
        <v>5.4933333333333323</v>
      </c>
      <c r="L2494" s="142">
        <v>15.9</v>
      </c>
      <c r="M2494" s="140"/>
      <c r="N2494" s="141">
        <f t="shared" si="201"/>
        <v>1</v>
      </c>
      <c r="O2494" s="141"/>
      <c r="P2494" s="141"/>
      <c r="Q2494" s="81">
        <f t="shared" si="202"/>
        <v>4.0999999999999996</v>
      </c>
    </row>
    <row r="2495" spans="5:17" s="16" customFormat="1" ht="13" hidden="1" x14ac:dyDescent="0.3">
      <c r="E2495" s="138">
        <v>38125</v>
      </c>
      <c r="F2495" s="16">
        <v>139</v>
      </c>
      <c r="G2495" s="16">
        <v>2004</v>
      </c>
      <c r="H2495" s="139">
        <f t="shared" si="198"/>
        <v>0</v>
      </c>
      <c r="I2495" s="140">
        <v>14.613333333333333</v>
      </c>
      <c r="J2495" s="141">
        <f t="shared" si="199"/>
        <v>1</v>
      </c>
      <c r="K2495" s="81">
        <f t="shared" si="200"/>
        <v>5.3866666666666667</v>
      </c>
      <c r="L2495" s="142">
        <v>18.5</v>
      </c>
      <c r="M2495" s="140"/>
      <c r="N2495" s="141">
        <f t="shared" si="201"/>
        <v>0</v>
      </c>
      <c r="O2495" s="141"/>
      <c r="P2495" s="141"/>
      <c r="Q2495" s="81">
        <f t="shared" si="202"/>
        <v>0</v>
      </c>
    </row>
    <row r="2496" spans="5:17" s="16" customFormat="1" ht="13" hidden="1" x14ac:dyDescent="0.3">
      <c r="E2496" s="138">
        <v>38126</v>
      </c>
      <c r="F2496" s="16">
        <v>140</v>
      </c>
      <c r="G2496" s="16">
        <v>2004</v>
      </c>
      <c r="H2496" s="139">
        <f t="shared" si="198"/>
        <v>0</v>
      </c>
      <c r="I2496" s="140">
        <v>14.72</v>
      </c>
      <c r="J2496" s="141">
        <f t="shared" si="199"/>
        <v>1</v>
      </c>
      <c r="K2496" s="81">
        <f t="shared" si="200"/>
        <v>5.2799999999999994</v>
      </c>
      <c r="L2496" s="142">
        <v>19.2</v>
      </c>
      <c r="M2496" s="140"/>
      <c r="N2496" s="141">
        <f t="shared" si="201"/>
        <v>0</v>
      </c>
      <c r="O2496" s="141"/>
      <c r="P2496" s="141"/>
      <c r="Q2496" s="81">
        <f t="shared" si="202"/>
        <v>0</v>
      </c>
    </row>
    <row r="2497" spans="5:17" s="16" customFormat="1" ht="13" hidden="1" x14ac:dyDescent="0.3">
      <c r="E2497" s="138">
        <v>38127</v>
      </c>
      <c r="F2497" s="16">
        <v>141</v>
      </c>
      <c r="G2497" s="16">
        <v>2004</v>
      </c>
      <c r="H2497" s="139">
        <f t="shared" si="198"/>
        <v>0</v>
      </c>
      <c r="I2497" s="140">
        <v>14.826666666666668</v>
      </c>
      <c r="J2497" s="141">
        <f t="shared" si="199"/>
        <v>1</v>
      </c>
      <c r="K2497" s="81">
        <f t="shared" si="200"/>
        <v>5.173333333333332</v>
      </c>
      <c r="L2497" s="142">
        <v>19.7</v>
      </c>
      <c r="M2497" s="140"/>
      <c r="N2497" s="141">
        <f t="shared" si="201"/>
        <v>0</v>
      </c>
      <c r="O2497" s="141"/>
      <c r="P2497" s="141"/>
      <c r="Q2497" s="81">
        <f t="shared" si="202"/>
        <v>0</v>
      </c>
    </row>
    <row r="2498" spans="5:17" s="16" customFormat="1" ht="13" hidden="1" x14ac:dyDescent="0.3">
      <c r="E2498" s="138">
        <v>38128</v>
      </c>
      <c r="F2498" s="16">
        <v>142</v>
      </c>
      <c r="G2498" s="16">
        <v>2004</v>
      </c>
      <c r="H2498" s="139">
        <f t="shared" si="198"/>
        <v>0</v>
      </c>
      <c r="I2498" s="140">
        <v>14.933333333333334</v>
      </c>
      <c r="J2498" s="141">
        <f t="shared" si="199"/>
        <v>1</v>
      </c>
      <c r="K2498" s="81">
        <f t="shared" si="200"/>
        <v>5.0666666666666664</v>
      </c>
      <c r="L2498" s="142">
        <v>16.8</v>
      </c>
      <c r="M2498" s="140"/>
      <c r="N2498" s="141">
        <f t="shared" si="201"/>
        <v>0</v>
      </c>
      <c r="O2498" s="141"/>
      <c r="P2498" s="141"/>
      <c r="Q2498" s="81">
        <f t="shared" si="202"/>
        <v>0</v>
      </c>
    </row>
    <row r="2499" spans="5:17" s="16" customFormat="1" ht="13" hidden="1" x14ac:dyDescent="0.3">
      <c r="E2499" s="138">
        <v>38129</v>
      </c>
      <c r="F2499" s="16">
        <v>143</v>
      </c>
      <c r="G2499" s="16">
        <v>2004</v>
      </c>
      <c r="H2499" s="139">
        <f t="shared" si="198"/>
        <v>0</v>
      </c>
      <c r="I2499" s="140">
        <v>15.04</v>
      </c>
      <c r="J2499" s="141">
        <f t="shared" si="199"/>
        <v>1</v>
      </c>
      <c r="K2499" s="81">
        <f t="shared" si="200"/>
        <v>4.9600000000000009</v>
      </c>
      <c r="L2499" s="142">
        <v>12</v>
      </c>
      <c r="M2499" s="140"/>
      <c r="N2499" s="141">
        <f t="shared" si="201"/>
        <v>1</v>
      </c>
      <c r="O2499" s="141"/>
      <c r="P2499" s="141"/>
      <c r="Q2499" s="81">
        <f t="shared" si="202"/>
        <v>8</v>
      </c>
    </row>
    <row r="2500" spans="5:17" s="16" customFormat="1" ht="13" hidden="1" x14ac:dyDescent="0.3">
      <c r="E2500" s="138">
        <v>38130</v>
      </c>
      <c r="F2500" s="16">
        <v>144</v>
      </c>
      <c r="G2500" s="16">
        <v>2004</v>
      </c>
      <c r="H2500" s="139">
        <f t="shared" si="198"/>
        <v>0</v>
      </c>
      <c r="I2500" s="140">
        <v>15.146666666666667</v>
      </c>
      <c r="J2500" s="141">
        <f t="shared" si="199"/>
        <v>1</v>
      </c>
      <c r="K2500" s="81">
        <f t="shared" si="200"/>
        <v>4.8533333333333335</v>
      </c>
      <c r="L2500" s="142">
        <v>11.8</v>
      </c>
      <c r="M2500" s="140"/>
      <c r="N2500" s="141">
        <f t="shared" si="201"/>
        <v>1</v>
      </c>
      <c r="O2500" s="141"/>
      <c r="P2500" s="141"/>
      <c r="Q2500" s="81">
        <f t="shared" si="202"/>
        <v>8.1999999999999993</v>
      </c>
    </row>
    <row r="2501" spans="5:17" s="16" customFormat="1" ht="13" hidden="1" x14ac:dyDescent="0.3">
      <c r="E2501" s="138">
        <v>38131</v>
      </c>
      <c r="F2501" s="16">
        <v>145</v>
      </c>
      <c r="G2501" s="16">
        <v>2004</v>
      </c>
      <c r="H2501" s="139">
        <f t="shared" si="198"/>
        <v>0</v>
      </c>
      <c r="I2501" s="140">
        <v>15.253333333333334</v>
      </c>
      <c r="J2501" s="141">
        <f t="shared" si="199"/>
        <v>1</v>
      </c>
      <c r="K2501" s="81">
        <f t="shared" si="200"/>
        <v>4.7466666666666661</v>
      </c>
      <c r="L2501" s="142">
        <v>12.4</v>
      </c>
      <c r="M2501" s="140"/>
      <c r="N2501" s="141">
        <f t="shared" si="201"/>
        <v>1</v>
      </c>
      <c r="O2501" s="141"/>
      <c r="P2501" s="141"/>
      <c r="Q2501" s="81">
        <f t="shared" si="202"/>
        <v>7.6</v>
      </c>
    </row>
    <row r="2502" spans="5:17" s="16" customFormat="1" ht="13" hidden="1" x14ac:dyDescent="0.3">
      <c r="E2502" s="138">
        <v>38132</v>
      </c>
      <c r="F2502" s="16">
        <v>146</v>
      </c>
      <c r="G2502" s="16">
        <v>2004</v>
      </c>
      <c r="H2502" s="139">
        <f t="shared" si="198"/>
        <v>0</v>
      </c>
      <c r="I2502" s="140">
        <v>15.36</v>
      </c>
      <c r="J2502" s="141">
        <f t="shared" si="199"/>
        <v>1</v>
      </c>
      <c r="K2502" s="81">
        <f t="shared" si="200"/>
        <v>4.6400000000000006</v>
      </c>
      <c r="L2502" s="142">
        <v>13.9</v>
      </c>
      <c r="M2502" s="140"/>
      <c r="N2502" s="141">
        <f t="shared" si="201"/>
        <v>1</v>
      </c>
      <c r="O2502" s="141"/>
      <c r="P2502" s="141"/>
      <c r="Q2502" s="81">
        <f t="shared" si="202"/>
        <v>6.1</v>
      </c>
    </row>
    <row r="2503" spans="5:17" s="16" customFormat="1" ht="13" hidden="1" x14ac:dyDescent="0.3">
      <c r="E2503" s="138">
        <v>38133</v>
      </c>
      <c r="F2503" s="16">
        <v>147</v>
      </c>
      <c r="G2503" s="16">
        <v>2004</v>
      </c>
      <c r="H2503" s="139">
        <f t="shared" si="198"/>
        <v>0</v>
      </c>
      <c r="I2503" s="140">
        <v>15.466666666666667</v>
      </c>
      <c r="J2503" s="141">
        <f t="shared" si="199"/>
        <v>1</v>
      </c>
      <c r="K2503" s="81">
        <f t="shared" si="200"/>
        <v>4.5333333333333332</v>
      </c>
      <c r="L2503" s="142">
        <v>16.399999999999999</v>
      </c>
      <c r="M2503" s="140"/>
      <c r="N2503" s="141">
        <f t="shared" si="201"/>
        <v>0</v>
      </c>
      <c r="O2503" s="141"/>
      <c r="P2503" s="141"/>
      <c r="Q2503" s="81">
        <f t="shared" si="202"/>
        <v>0</v>
      </c>
    </row>
    <row r="2504" spans="5:17" s="16" customFormat="1" ht="13" hidden="1" x14ac:dyDescent="0.3">
      <c r="E2504" s="138">
        <v>38134</v>
      </c>
      <c r="F2504" s="16">
        <v>148</v>
      </c>
      <c r="G2504" s="16">
        <v>2004</v>
      </c>
      <c r="H2504" s="139">
        <f t="shared" ref="H2504:H2567" si="203">IF(AND(E2503&gt;=$D$64,E2503&lt;=$D$65),1,0)</f>
        <v>0</v>
      </c>
      <c r="I2504" s="140">
        <v>15.573333333333334</v>
      </c>
      <c r="J2504" s="141">
        <f t="shared" si="199"/>
        <v>1</v>
      </c>
      <c r="K2504" s="81">
        <f t="shared" si="200"/>
        <v>4.4266666666666659</v>
      </c>
      <c r="L2504" s="142">
        <v>15.3</v>
      </c>
      <c r="M2504" s="140"/>
      <c r="N2504" s="141">
        <f t="shared" si="201"/>
        <v>1</v>
      </c>
      <c r="O2504" s="141"/>
      <c r="P2504" s="141"/>
      <c r="Q2504" s="81">
        <f t="shared" si="202"/>
        <v>4.6999999999999993</v>
      </c>
    </row>
    <row r="2505" spans="5:17" s="16" customFormat="1" ht="13" hidden="1" x14ac:dyDescent="0.3">
      <c r="E2505" s="138">
        <v>38135</v>
      </c>
      <c r="F2505" s="16">
        <v>149</v>
      </c>
      <c r="G2505" s="16">
        <v>2004</v>
      </c>
      <c r="H2505" s="139">
        <f t="shared" si="203"/>
        <v>0</v>
      </c>
      <c r="I2505" s="140">
        <v>15.68</v>
      </c>
      <c r="J2505" s="141">
        <f t="shared" si="199"/>
        <v>1</v>
      </c>
      <c r="K2505" s="81">
        <f t="shared" si="200"/>
        <v>4.32</v>
      </c>
      <c r="L2505" s="142">
        <v>14.5</v>
      </c>
      <c r="M2505" s="140"/>
      <c r="N2505" s="141">
        <f t="shared" si="201"/>
        <v>1</v>
      </c>
      <c r="O2505" s="141"/>
      <c r="P2505" s="141"/>
      <c r="Q2505" s="81">
        <f t="shared" si="202"/>
        <v>5.5</v>
      </c>
    </row>
    <row r="2506" spans="5:17" s="16" customFormat="1" ht="13" hidden="1" x14ac:dyDescent="0.3">
      <c r="E2506" s="138">
        <v>38136</v>
      </c>
      <c r="F2506" s="16">
        <v>150</v>
      </c>
      <c r="G2506" s="16">
        <v>2004</v>
      </c>
      <c r="H2506" s="139">
        <f t="shared" si="203"/>
        <v>0</v>
      </c>
      <c r="I2506" s="140">
        <v>15.786666666666667</v>
      </c>
      <c r="J2506" s="141">
        <f t="shared" si="199"/>
        <v>1</v>
      </c>
      <c r="K2506" s="81">
        <f t="shared" si="200"/>
        <v>4.2133333333333329</v>
      </c>
      <c r="L2506" s="142">
        <v>14.7</v>
      </c>
      <c r="M2506" s="140"/>
      <c r="N2506" s="141">
        <f t="shared" si="201"/>
        <v>1</v>
      </c>
      <c r="O2506" s="141"/>
      <c r="P2506" s="141"/>
      <c r="Q2506" s="81">
        <f t="shared" si="202"/>
        <v>5.3000000000000007</v>
      </c>
    </row>
    <row r="2507" spans="5:17" s="16" customFormat="1" ht="13" hidden="1" x14ac:dyDescent="0.3">
      <c r="E2507" s="138">
        <v>38137</v>
      </c>
      <c r="F2507" s="16">
        <v>151</v>
      </c>
      <c r="G2507" s="16">
        <v>2004</v>
      </c>
      <c r="H2507" s="139">
        <f t="shared" si="203"/>
        <v>0</v>
      </c>
      <c r="I2507" s="140">
        <v>15.893333333333333</v>
      </c>
      <c r="J2507" s="141">
        <f t="shared" si="199"/>
        <v>1</v>
      </c>
      <c r="K2507" s="81">
        <f t="shared" si="200"/>
        <v>4.1066666666666674</v>
      </c>
      <c r="L2507" s="142">
        <v>16.5</v>
      </c>
      <c r="M2507" s="140"/>
      <c r="N2507" s="141">
        <f t="shared" si="201"/>
        <v>0</v>
      </c>
      <c r="O2507" s="141"/>
      <c r="P2507" s="141"/>
      <c r="Q2507" s="81">
        <f t="shared" si="202"/>
        <v>0</v>
      </c>
    </row>
    <row r="2508" spans="5:17" s="16" customFormat="1" ht="13" hidden="1" x14ac:dyDescent="0.3">
      <c r="E2508" s="138">
        <v>38138</v>
      </c>
      <c r="F2508" s="16">
        <v>152</v>
      </c>
      <c r="G2508" s="16">
        <v>2004</v>
      </c>
      <c r="H2508" s="139">
        <f t="shared" si="203"/>
        <v>0</v>
      </c>
      <c r="I2508" s="140">
        <v>16</v>
      </c>
      <c r="J2508" s="141">
        <f t="shared" si="199"/>
        <v>1</v>
      </c>
      <c r="K2508" s="81">
        <f t="shared" si="200"/>
        <v>4</v>
      </c>
      <c r="L2508" s="142">
        <v>16.100000000000001</v>
      </c>
      <c r="M2508" s="140"/>
      <c r="N2508" s="141">
        <f t="shared" si="201"/>
        <v>0</v>
      </c>
      <c r="O2508" s="141"/>
      <c r="P2508" s="141"/>
      <c r="Q2508" s="81">
        <f t="shared" si="202"/>
        <v>0</v>
      </c>
    </row>
    <row r="2509" spans="5:17" s="16" customFormat="1" ht="13" hidden="1" x14ac:dyDescent="0.3">
      <c r="E2509" s="138">
        <v>38139</v>
      </c>
      <c r="F2509" s="16">
        <v>153</v>
      </c>
      <c r="G2509" s="16">
        <v>2004</v>
      </c>
      <c r="H2509" s="139">
        <f t="shared" si="203"/>
        <v>0</v>
      </c>
      <c r="I2509" s="140">
        <v>16.106666666666669</v>
      </c>
      <c r="J2509" s="141">
        <f t="shared" si="199"/>
        <v>0</v>
      </c>
      <c r="K2509" s="81">
        <f t="shared" si="200"/>
        <v>0</v>
      </c>
      <c r="L2509" s="142">
        <v>14.5</v>
      </c>
      <c r="M2509" s="140"/>
      <c r="N2509" s="141">
        <f t="shared" si="201"/>
        <v>1</v>
      </c>
      <c r="O2509" s="141"/>
      <c r="P2509" s="141"/>
      <c r="Q2509" s="81">
        <f t="shared" si="202"/>
        <v>5.5</v>
      </c>
    </row>
    <row r="2510" spans="5:17" s="16" customFormat="1" ht="13" hidden="1" x14ac:dyDescent="0.3">
      <c r="E2510" s="138">
        <v>38140</v>
      </c>
      <c r="F2510" s="16">
        <v>154</v>
      </c>
      <c r="G2510" s="16">
        <v>2004</v>
      </c>
      <c r="H2510" s="139">
        <f t="shared" si="203"/>
        <v>0</v>
      </c>
      <c r="I2510" s="140">
        <v>16.213333333333331</v>
      </c>
      <c r="J2510" s="141">
        <f t="shared" si="199"/>
        <v>0</v>
      </c>
      <c r="K2510" s="81">
        <f t="shared" si="200"/>
        <v>0</v>
      </c>
      <c r="L2510" s="142">
        <v>16.2</v>
      </c>
      <c r="M2510" s="140"/>
      <c r="N2510" s="141">
        <f t="shared" si="201"/>
        <v>0</v>
      </c>
      <c r="O2510" s="141"/>
      <c r="P2510" s="141"/>
      <c r="Q2510" s="81">
        <f t="shared" si="202"/>
        <v>0</v>
      </c>
    </row>
    <row r="2511" spans="5:17" s="16" customFormat="1" ht="13" hidden="1" x14ac:dyDescent="0.3">
      <c r="E2511" s="138">
        <v>38141</v>
      </c>
      <c r="F2511" s="16">
        <v>155</v>
      </c>
      <c r="G2511" s="16">
        <v>2004</v>
      </c>
      <c r="H2511" s="139">
        <f t="shared" si="203"/>
        <v>0</v>
      </c>
      <c r="I2511" s="140">
        <v>16.32</v>
      </c>
      <c r="J2511" s="141">
        <f t="shared" si="199"/>
        <v>0</v>
      </c>
      <c r="K2511" s="81">
        <f t="shared" si="200"/>
        <v>0</v>
      </c>
      <c r="L2511" s="142">
        <v>13</v>
      </c>
      <c r="M2511" s="140"/>
      <c r="N2511" s="141">
        <f t="shared" si="201"/>
        <v>1</v>
      </c>
      <c r="O2511" s="141"/>
      <c r="P2511" s="141"/>
      <c r="Q2511" s="81">
        <f t="shared" si="202"/>
        <v>7</v>
      </c>
    </row>
    <row r="2512" spans="5:17" s="16" customFormat="1" ht="13" hidden="1" x14ac:dyDescent="0.3">
      <c r="E2512" s="138">
        <v>38142</v>
      </c>
      <c r="F2512" s="16">
        <v>156</v>
      </c>
      <c r="G2512" s="16">
        <v>2004</v>
      </c>
      <c r="H2512" s="139">
        <f t="shared" si="203"/>
        <v>0</v>
      </c>
      <c r="I2512" s="140">
        <v>16.426666666666669</v>
      </c>
      <c r="J2512" s="141">
        <f t="shared" si="199"/>
        <v>0</v>
      </c>
      <c r="K2512" s="81">
        <f t="shared" si="200"/>
        <v>0</v>
      </c>
      <c r="L2512" s="142">
        <v>15.6</v>
      </c>
      <c r="M2512" s="140"/>
      <c r="N2512" s="141">
        <f t="shared" si="201"/>
        <v>1</v>
      </c>
      <c r="O2512" s="141"/>
      <c r="P2512" s="141"/>
      <c r="Q2512" s="81">
        <f t="shared" si="202"/>
        <v>4.4000000000000004</v>
      </c>
    </row>
    <row r="2513" spans="5:17" s="16" customFormat="1" ht="13" hidden="1" x14ac:dyDescent="0.3">
      <c r="E2513" s="138">
        <v>38143</v>
      </c>
      <c r="F2513" s="16">
        <v>157</v>
      </c>
      <c r="G2513" s="16">
        <v>2004</v>
      </c>
      <c r="H2513" s="139">
        <f t="shared" si="203"/>
        <v>0</v>
      </c>
      <c r="I2513" s="140">
        <v>16.533333333333331</v>
      </c>
      <c r="J2513" s="141">
        <f t="shared" si="199"/>
        <v>0</v>
      </c>
      <c r="K2513" s="81">
        <f t="shared" si="200"/>
        <v>0</v>
      </c>
      <c r="L2513" s="142">
        <v>16.7</v>
      </c>
      <c r="M2513" s="140"/>
      <c r="N2513" s="141">
        <f t="shared" si="201"/>
        <v>0</v>
      </c>
      <c r="O2513" s="141"/>
      <c r="P2513" s="141"/>
      <c r="Q2513" s="81">
        <f t="shared" si="202"/>
        <v>0</v>
      </c>
    </row>
    <row r="2514" spans="5:17" s="16" customFormat="1" ht="13" hidden="1" x14ac:dyDescent="0.3">
      <c r="E2514" s="138">
        <v>38144</v>
      </c>
      <c r="F2514" s="16">
        <v>158</v>
      </c>
      <c r="G2514" s="16">
        <v>2004</v>
      </c>
      <c r="H2514" s="139">
        <f t="shared" si="203"/>
        <v>0</v>
      </c>
      <c r="I2514" s="140">
        <v>16.64</v>
      </c>
      <c r="J2514" s="141">
        <f t="shared" si="199"/>
        <v>0</v>
      </c>
      <c r="K2514" s="81">
        <f t="shared" si="200"/>
        <v>0</v>
      </c>
      <c r="L2514" s="142">
        <v>16.399999999999999</v>
      </c>
      <c r="M2514" s="140"/>
      <c r="N2514" s="141">
        <f t="shared" si="201"/>
        <v>0</v>
      </c>
      <c r="O2514" s="141"/>
      <c r="P2514" s="141"/>
      <c r="Q2514" s="81">
        <f t="shared" si="202"/>
        <v>0</v>
      </c>
    </row>
    <row r="2515" spans="5:17" s="16" customFormat="1" ht="13" hidden="1" x14ac:dyDescent="0.3">
      <c r="E2515" s="138">
        <v>38145</v>
      </c>
      <c r="F2515" s="16">
        <v>159</v>
      </c>
      <c r="G2515" s="16">
        <v>2004</v>
      </c>
      <c r="H2515" s="139">
        <f t="shared" si="203"/>
        <v>0</v>
      </c>
      <c r="I2515" s="140">
        <v>16.74666666666667</v>
      </c>
      <c r="J2515" s="141">
        <f t="shared" si="199"/>
        <v>0</v>
      </c>
      <c r="K2515" s="81">
        <f t="shared" si="200"/>
        <v>0</v>
      </c>
      <c r="L2515" s="142">
        <v>18.7</v>
      </c>
      <c r="M2515" s="140"/>
      <c r="N2515" s="141">
        <f t="shared" si="201"/>
        <v>0</v>
      </c>
      <c r="O2515" s="141"/>
      <c r="P2515" s="141"/>
      <c r="Q2515" s="81">
        <f t="shared" si="202"/>
        <v>0</v>
      </c>
    </row>
    <row r="2516" spans="5:17" s="16" customFormat="1" ht="13" hidden="1" x14ac:dyDescent="0.3">
      <c r="E2516" s="138">
        <v>38146</v>
      </c>
      <c r="F2516" s="16">
        <v>160</v>
      </c>
      <c r="G2516" s="16">
        <v>2004</v>
      </c>
      <c r="H2516" s="139">
        <f t="shared" si="203"/>
        <v>0</v>
      </c>
      <c r="I2516" s="140">
        <v>16.853333333333332</v>
      </c>
      <c r="J2516" s="141">
        <f t="shared" si="199"/>
        <v>0</v>
      </c>
      <c r="K2516" s="81">
        <f t="shared" si="200"/>
        <v>0</v>
      </c>
      <c r="L2516" s="142">
        <v>20</v>
      </c>
      <c r="M2516" s="140"/>
      <c r="N2516" s="141">
        <f t="shared" si="201"/>
        <v>0</v>
      </c>
      <c r="O2516" s="141"/>
      <c r="P2516" s="141"/>
      <c r="Q2516" s="81">
        <f t="shared" si="202"/>
        <v>0</v>
      </c>
    </row>
    <row r="2517" spans="5:17" s="16" customFormat="1" ht="13" hidden="1" x14ac:dyDescent="0.3">
      <c r="E2517" s="138">
        <v>38147</v>
      </c>
      <c r="F2517" s="16">
        <v>161</v>
      </c>
      <c r="G2517" s="16">
        <v>2004</v>
      </c>
      <c r="H2517" s="139">
        <f t="shared" si="203"/>
        <v>0</v>
      </c>
      <c r="I2517" s="140">
        <v>16.96</v>
      </c>
      <c r="J2517" s="141">
        <f t="shared" si="199"/>
        <v>0</v>
      </c>
      <c r="K2517" s="81">
        <f t="shared" si="200"/>
        <v>0</v>
      </c>
      <c r="L2517" s="142">
        <v>22.1</v>
      </c>
      <c r="M2517" s="140"/>
      <c r="N2517" s="141">
        <f t="shared" si="201"/>
        <v>0</v>
      </c>
      <c r="O2517" s="141"/>
      <c r="P2517" s="141"/>
      <c r="Q2517" s="81">
        <f t="shared" si="202"/>
        <v>0</v>
      </c>
    </row>
    <row r="2518" spans="5:17" s="16" customFormat="1" ht="13" hidden="1" x14ac:dyDescent="0.3">
      <c r="E2518" s="138">
        <v>38148</v>
      </c>
      <c r="F2518" s="16">
        <v>162</v>
      </c>
      <c r="G2518" s="16">
        <v>2004</v>
      </c>
      <c r="H2518" s="139">
        <f t="shared" si="203"/>
        <v>0</v>
      </c>
      <c r="I2518" s="140">
        <v>17.06666666666667</v>
      </c>
      <c r="J2518" s="141">
        <f t="shared" si="199"/>
        <v>0</v>
      </c>
      <c r="K2518" s="81">
        <f t="shared" si="200"/>
        <v>0</v>
      </c>
      <c r="L2518" s="142">
        <v>24</v>
      </c>
      <c r="M2518" s="140"/>
      <c r="N2518" s="141">
        <f t="shared" si="201"/>
        <v>0</v>
      </c>
      <c r="O2518" s="141"/>
      <c r="P2518" s="141"/>
      <c r="Q2518" s="81">
        <f t="shared" si="202"/>
        <v>0</v>
      </c>
    </row>
    <row r="2519" spans="5:17" s="16" customFormat="1" ht="13" hidden="1" x14ac:dyDescent="0.3">
      <c r="E2519" s="138">
        <v>38149</v>
      </c>
      <c r="F2519" s="16">
        <v>163</v>
      </c>
      <c r="G2519" s="16">
        <v>2004</v>
      </c>
      <c r="H2519" s="139">
        <f t="shared" si="203"/>
        <v>0</v>
      </c>
      <c r="I2519" s="140">
        <v>17.173333333333332</v>
      </c>
      <c r="J2519" s="141">
        <f t="shared" si="199"/>
        <v>0</v>
      </c>
      <c r="K2519" s="81">
        <f t="shared" si="200"/>
        <v>0</v>
      </c>
      <c r="L2519" s="142">
        <v>19.5</v>
      </c>
      <c r="M2519" s="140"/>
      <c r="N2519" s="141">
        <f t="shared" si="201"/>
        <v>0</v>
      </c>
      <c r="O2519" s="141"/>
      <c r="P2519" s="141"/>
      <c r="Q2519" s="81">
        <f t="shared" si="202"/>
        <v>0</v>
      </c>
    </row>
    <row r="2520" spans="5:17" s="16" customFormat="1" ht="13" hidden="1" x14ac:dyDescent="0.3">
      <c r="E2520" s="138">
        <v>38150</v>
      </c>
      <c r="F2520" s="16">
        <v>164</v>
      </c>
      <c r="G2520" s="16">
        <v>2004</v>
      </c>
      <c r="H2520" s="139">
        <f t="shared" si="203"/>
        <v>0</v>
      </c>
      <c r="I2520" s="140">
        <v>17.28</v>
      </c>
      <c r="J2520" s="141">
        <f t="shared" si="199"/>
        <v>0</v>
      </c>
      <c r="K2520" s="81">
        <f t="shared" si="200"/>
        <v>0</v>
      </c>
      <c r="L2520" s="142">
        <v>18.899999999999999</v>
      </c>
      <c r="M2520" s="140"/>
      <c r="N2520" s="141">
        <f t="shared" si="201"/>
        <v>0</v>
      </c>
      <c r="O2520" s="141"/>
      <c r="P2520" s="141"/>
      <c r="Q2520" s="81">
        <f t="shared" si="202"/>
        <v>0</v>
      </c>
    </row>
    <row r="2521" spans="5:17" s="16" customFormat="1" ht="13" hidden="1" x14ac:dyDescent="0.3">
      <c r="E2521" s="138">
        <v>38151</v>
      </c>
      <c r="F2521" s="16">
        <v>165</v>
      </c>
      <c r="G2521" s="16">
        <v>2004</v>
      </c>
      <c r="H2521" s="139">
        <f t="shared" si="203"/>
        <v>0</v>
      </c>
      <c r="I2521" s="140">
        <v>17.38666666666667</v>
      </c>
      <c r="J2521" s="141">
        <f t="shared" si="199"/>
        <v>0</v>
      </c>
      <c r="K2521" s="81">
        <f t="shared" si="200"/>
        <v>0</v>
      </c>
      <c r="L2521" s="142">
        <v>15.2</v>
      </c>
      <c r="M2521" s="140"/>
      <c r="N2521" s="141">
        <f t="shared" si="201"/>
        <v>1</v>
      </c>
      <c r="O2521" s="141"/>
      <c r="P2521" s="141"/>
      <c r="Q2521" s="81">
        <f t="shared" si="202"/>
        <v>4.8000000000000007</v>
      </c>
    </row>
    <row r="2522" spans="5:17" s="16" customFormat="1" ht="13" hidden="1" x14ac:dyDescent="0.3">
      <c r="E2522" s="138">
        <v>38152</v>
      </c>
      <c r="F2522" s="16">
        <v>166</v>
      </c>
      <c r="G2522" s="16">
        <v>2004</v>
      </c>
      <c r="H2522" s="139">
        <f t="shared" si="203"/>
        <v>0</v>
      </c>
      <c r="I2522" s="140">
        <v>17.493333333333332</v>
      </c>
      <c r="J2522" s="141">
        <f t="shared" si="199"/>
        <v>0</v>
      </c>
      <c r="K2522" s="81">
        <f t="shared" si="200"/>
        <v>0</v>
      </c>
      <c r="L2522" s="142">
        <v>16.899999999999999</v>
      </c>
      <c r="M2522" s="140"/>
      <c r="N2522" s="141">
        <f t="shared" si="201"/>
        <v>0</v>
      </c>
      <c r="O2522" s="141"/>
      <c r="P2522" s="141"/>
      <c r="Q2522" s="81">
        <f t="shared" si="202"/>
        <v>0</v>
      </c>
    </row>
    <row r="2523" spans="5:17" s="16" customFormat="1" ht="13" hidden="1" x14ac:dyDescent="0.3">
      <c r="E2523" s="138">
        <v>38153</v>
      </c>
      <c r="F2523" s="16">
        <v>167</v>
      </c>
      <c r="G2523" s="16">
        <v>2004</v>
      </c>
      <c r="H2523" s="139">
        <f t="shared" si="203"/>
        <v>0</v>
      </c>
      <c r="I2523" s="140">
        <v>17.600000000000001</v>
      </c>
      <c r="J2523" s="141">
        <f t="shared" si="199"/>
        <v>0</v>
      </c>
      <c r="K2523" s="81">
        <f t="shared" si="200"/>
        <v>0</v>
      </c>
      <c r="L2523" s="142">
        <v>17.2</v>
      </c>
      <c r="M2523" s="140"/>
      <c r="N2523" s="141">
        <f t="shared" si="201"/>
        <v>0</v>
      </c>
      <c r="O2523" s="141"/>
      <c r="P2523" s="141"/>
      <c r="Q2523" s="81">
        <f t="shared" si="202"/>
        <v>0</v>
      </c>
    </row>
    <row r="2524" spans="5:17" s="16" customFormat="1" ht="13" hidden="1" x14ac:dyDescent="0.3">
      <c r="E2524" s="138">
        <v>38154</v>
      </c>
      <c r="F2524" s="16">
        <v>168</v>
      </c>
      <c r="G2524" s="16">
        <v>2004</v>
      </c>
      <c r="H2524" s="139">
        <f t="shared" si="203"/>
        <v>0</v>
      </c>
      <c r="I2524" s="140">
        <v>17.683870967741939</v>
      </c>
      <c r="J2524" s="141">
        <f t="shared" si="199"/>
        <v>0</v>
      </c>
      <c r="K2524" s="81">
        <f t="shared" si="200"/>
        <v>0</v>
      </c>
      <c r="L2524" s="142">
        <v>17.600000000000001</v>
      </c>
      <c r="M2524" s="140"/>
      <c r="N2524" s="141">
        <f t="shared" si="201"/>
        <v>0</v>
      </c>
      <c r="O2524" s="141"/>
      <c r="P2524" s="141"/>
      <c r="Q2524" s="81">
        <f t="shared" si="202"/>
        <v>0</v>
      </c>
    </row>
    <row r="2525" spans="5:17" s="16" customFormat="1" ht="13" hidden="1" x14ac:dyDescent="0.3">
      <c r="E2525" s="138">
        <v>38155</v>
      </c>
      <c r="F2525" s="16">
        <v>169</v>
      </c>
      <c r="G2525" s="16">
        <v>2004</v>
      </c>
      <c r="H2525" s="139">
        <f t="shared" si="203"/>
        <v>0</v>
      </c>
      <c r="I2525" s="140">
        <v>17.767741935483873</v>
      </c>
      <c r="J2525" s="141">
        <f t="shared" si="199"/>
        <v>0</v>
      </c>
      <c r="K2525" s="81">
        <f t="shared" si="200"/>
        <v>0</v>
      </c>
      <c r="L2525" s="142">
        <v>18.7</v>
      </c>
      <c r="M2525" s="140"/>
      <c r="N2525" s="141">
        <f t="shared" si="201"/>
        <v>0</v>
      </c>
      <c r="O2525" s="141"/>
      <c r="P2525" s="141"/>
      <c r="Q2525" s="81">
        <f t="shared" si="202"/>
        <v>0</v>
      </c>
    </row>
    <row r="2526" spans="5:17" s="16" customFormat="1" ht="13" hidden="1" x14ac:dyDescent="0.3">
      <c r="E2526" s="138">
        <v>38156</v>
      </c>
      <c r="F2526" s="16">
        <v>170</v>
      </c>
      <c r="G2526" s="16">
        <v>2004</v>
      </c>
      <c r="H2526" s="139">
        <f t="shared" si="203"/>
        <v>0</v>
      </c>
      <c r="I2526" s="140">
        <v>17.851612903225806</v>
      </c>
      <c r="J2526" s="141">
        <f t="shared" si="199"/>
        <v>0</v>
      </c>
      <c r="K2526" s="81">
        <f t="shared" si="200"/>
        <v>0</v>
      </c>
      <c r="L2526" s="142">
        <v>20.7</v>
      </c>
      <c r="M2526" s="140"/>
      <c r="N2526" s="141">
        <f t="shared" si="201"/>
        <v>0</v>
      </c>
      <c r="O2526" s="141"/>
      <c r="P2526" s="141"/>
      <c r="Q2526" s="81">
        <f t="shared" si="202"/>
        <v>0</v>
      </c>
    </row>
    <row r="2527" spans="5:17" s="16" customFormat="1" ht="13" hidden="1" x14ac:dyDescent="0.3">
      <c r="E2527" s="138">
        <v>38157</v>
      </c>
      <c r="F2527" s="16">
        <v>171</v>
      </c>
      <c r="G2527" s="16">
        <v>2004</v>
      </c>
      <c r="H2527" s="139">
        <f t="shared" si="203"/>
        <v>0</v>
      </c>
      <c r="I2527" s="140">
        <v>17.935483870967744</v>
      </c>
      <c r="J2527" s="141">
        <f t="shared" si="199"/>
        <v>0</v>
      </c>
      <c r="K2527" s="81">
        <f t="shared" si="200"/>
        <v>0</v>
      </c>
      <c r="L2527" s="142">
        <v>17</v>
      </c>
      <c r="M2527" s="140"/>
      <c r="N2527" s="141">
        <f t="shared" si="201"/>
        <v>0</v>
      </c>
      <c r="O2527" s="141"/>
      <c r="P2527" s="141"/>
      <c r="Q2527" s="81">
        <f t="shared" si="202"/>
        <v>0</v>
      </c>
    </row>
    <row r="2528" spans="5:17" s="16" customFormat="1" ht="13" hidden="1" x14ac:dyDescent="0.3">
      <c r="E2528" s="138">
        <v>38158</v>
      </c>
      <c r="F2528" s="16">
        <v>172</v>
      </c>
      <c r="G2528" s="16">
        <v>2004</v>
      </c>
      <c r="H2528" s="139">
        <f t="shared" si="203"/>
        <v>0</v>
      </c>
      <c r="I2528" s="140">
        <v>18.019354838709681</v>
      </c>
      <c r="J2528" s="141">
        <f t="shared" si="199"/>
        <v>0</v>
      </c>
      <c r="K2528" s="81">
        <f t="shared" si="200"/>
        <v>0</v>
      </c>
      <c r="L2528" s="142">
        <v>12.7</v>
      </c>
      <c r="M2528" s="140"/>
      <c r="N2528" s="141">
        <f t="shared" si="201"/>
        <v>1</v>
      </c>
      <c r="O2528" s="141"/>
      <c r="P2528" s="141"/>
      <c r="Q2528" s="81">
        <f t="shared" si="202"/>
        <v>7.3000000000000007</v>
      </c>
    </row>
    <row r="2529" spans="5:17" s="16" customFormat="1" ht="13" hidden="1" x14ac:dyDescent="0.3">
      <c r="E2529" s="138">
        <v>38159</v>
      </c>
      <c r="F2529" s="16">
        <v>173</v>
      </c>
      <c r="G2529" s="16">
        <v>2004</v>
      </c>
      <c r="H2529" s="139">
        <f t="shared" si="203"/>
        <v>0</v>
      </c>
      <c r="I2529" s="140">
        <v>18.103225806451615</v>
      </c>
      <c r="J2529" s="141">
        <f t="shared" si="199"/>
        <v>0</v>
      </c>
      <c r="K2529" s="81">
        <f t="shared" si="200"/>
        <v>0</v>
      </c>
      <c r="L2529" s="142">
        <v>16.600000000000001</v>
      </c>
      <c r="M2529" s="140"/>
      <c r="N2529" s="141">
        <f t="shared" si="201"/>
        <v>0</v>
      </c>
      <c r="O2529" s="141"/>
      <c r="P2529" s="141"/>
      <c r="Q2529" s="81">
        <f t="shared" si="202"/>
        <v>0</v>
      </c>
    </row>
    <row r="2530" spans="5:17" s="16" customFormat="1" ht="13" hidden="1" x14ac:dyDescent="0.3">
      <c r="E2530" s="138">
        <v>38160</v>
      </c>
      <c r="F2530" s="16">
        <v>174</v>
      </c>
      <c r="G2530" s="16">
        <v>2004</v>
      </c>
      <c r="H2530" s="139">
        <f t="shared" si="203"/>
        <v>0</v>
      </c>
      <c r="I2530" s="140">
        <v>18.187096774193549</v>
      </c>
      <c r="J2530" s="141">
        <f t="shared" si="199"/>
        <v>0</v>
      </c>
      <c r="K2530" s="81">
        <f t="shared" si="200"/>
        <v>0</v>
      </c>
      <c r="L2530" s="142">
        <v>18.7</v>
      </c>
      <c r="M2530" s="140"/>
      <c r="N2530" s="141">
        <f t="shared" si="201"/>
        <v>0</v>
      </c>
      <c r="O2530" s="141"/>
      <c r="P2530" s="141"/>
      <c r="Q2530" s="81">
        <f t="shared" si="202"/>
        <v>0</v>
      </c>
    </row>
    <row r="2531" spans="5:17" s="16" customFormat="1" ht="13" hidden="1" x14ac:dyDescent="0.3">
      <c r="E2531" s="138">
        <v>38161</v>
      </c>
      <c r="F2531" s="16">
        <v>175</v>
      </c>
      <c r="G2531" s="16">
        <v>2004</v>
      </c>
      <c r="H2531" s="139">
        <f t="shared" si="203"/>
        <v>0</v>
      </c>
      <c r="I2531" s="140">
        <v>18.270967741935486</v>
      </c>
      <c r="J2531" s="141">
        <f t="shared" si="199"/>
        <v>0</v>
      </c>
      <c r="K2531" s="81">
        <f t="shared" si="200"/>
        <v>0</v>
      </c>
      <c r="L2531" s="142">
        <v>18.5</v>
      </c>
      <c r="M2531" s="140"/>
      <c r="N2531" s="141">
        <f t="shared" si="201"/>
        <v>0</v>
      </c>
      <c r="O2531" s="141"/>
      <c r="P2531" s="141"/>
      <c r="Q2531" s="81">
        <f t="shared" si="202"/>
        <v>0</v>
      </c>
    </row>
    <row r="2532" spans="5:17" s="16" customFormat="1" ht="13" hidden="1" x14ac:dyDescent="0.3">
      <c r="E2532" s="138">
        <v>38162</v>
      </c>
      <c r="F2532" s="16">
        <v>176</v>
      </c>
      <c r="G2532" s="16">
        <v>2004</v>
      </c>
      <c r="H2532" s="139">
        <f t="shared" si="203"/>
        <v>0</v>
      </c>
      <c r="I2532" s="140">
        <v>18.354838709677423</v>
      </c>
      <c r="J2532" s="141">
        <f t="shared" si="199"/>
        <v>0</v>
      </c>
      <c r="K2532" s="81">
        <f t="shared" si="200"/>
        <v>0</v>
      </c>
      <c r="L2532" s="142">
        <v>18.899999999999999</v>
      </c>
      <c r="M2532" s="140"/>
      <c r="N2532" s="141">
        <f t="shared" si="201"/>
        <v>0</v>
      </c>
      <c r="O2532" s="141"/>
      <c r="P2532" s="141"/>
      <c r="Q2532" s="81">
        <f t="shared" si="202"/>
        <v>0</v>
      </c>
    </row>
    <row r="2533" spans="5:17" s="16" customFormat="1" ht="13" hidden="1" x14ac:dyDescent="0.3">
      <c r="E2533" s="138">
        <v>38163</v>
      </c>
      <c r="F2533" s="16">
        <v>177</v>
      </c>
      <c r="G2533" s="16">
        <v>2004</v>
      </c>
      <c r="H2533" s="139">
        <f t="shared" si="203"/>
        <v>0</v>
      </c>
      <c r="I2533" s="140">
        <v>18.438709677419357</v>
      </c>
      <c r="J2533" s="141">
        <f t="shared" si="199"/>
        <v>0</v>
      </c>
      <c r="K2533" s="81">
        <f t="shared" si="200"/>
        <v>0</v>
      </c>
      <c r="L2533" s="142">
        <v>18.5</v>
      </c>
      <c r="M2533" s="140"/>
      <c r="N2533" s="141">
        <f t="shared" si="201"/>
        <v>0</v>
      </c>
      <c r="O2533" s="141"/>
      <c r="P2533" s="141"/>
      <c r="Q2533" s="81">
        <f t="shared" si="202"/>
        <v>0</v>
      </c>
    </row>
    <row r="2534" spans="5:17" s="16" customFormat="1" ht="13" hidden="1" x14ac:dyDescent="0.3">
      <c r="E2534" s="138">
        <v>38164</v>
      </c>
      <c r="F2534" s="16">
        <v>178</v>
      </c>
      <c r="G2534" s="16">
        <v>2004</v>
      </c>
      <c r="H2534" s="139">
        <f t="shared" si="203"/>
        <v>0</v>
      </c>
      <c r="I2534" s="140">
        <v>18.522580645161291</v>
      </c>
      <c r="J2534" s="141">
        <f t="shared" ref="J2534:J2597" si="204">IF(I2534&lt;=$E$117,1,0)</f>
        <v>0</v>
      </c>
      <c r="K2534" s="81">
        <f t="shared" ref="K2534:K2597" si="205">J2534*($E$116-I2534)</f>
        <v>0</v>
      </c>
      <c r="L2534" s="142">
        <v>18</v>
      </c>
      <c r="M2534" s="140"/>
      <c r="N2534" s="141">
        <f t="shared" ref="N2534:N2597" si="206">IF(L2534&lt;=$E$117,1,0)</f>
        <v>0</v>
      </c>
      <c r="O2534" s="141"/>
      <c r="P2534" s="141"/>
      <c r="Q2534" s="81">
        <f t="shared" si="202"/>
        <v>0</v>
      </c>
    </row>
    <row r="2535" spans="5:17" s="16" customFormat="1" ht="13" hidden="1" x14ac:dyDescent="0.3">
      <c r="E2535" s="138">
        <v>38165</v>
      </c>
      <c r="F2535" s="16">
        <v>179</v>
      </c>
      <c r="G2535" s="16">
        <v>2004</v>
      </c>
      <c r="H2535" s="139">
        <f t="shared" si="203"/>
        <v>0</v>
      </c>
      <c r="I2535" s="140">
        <v>18.606451612903228</v>
      </c>
      <c r="J2535" s="141">
        <f t="shared" si="204"/>
        <v>0</v>
      </c>
      <c r="K2535" s="81">
        <f t="shared" si="205"/>
        <v>0</v>
      </c>
      <c r="L2535" s="142">
        <v>22.4</v>
      </c>
      <c r="M2535" s="140"/>
      <c r="N2535" s="141">
        <f t="shared" si="206"/>
        <v>0</v>
      </c>
      <c r="O2535" s="141"/>
      <c r="P2535" s="141"/>
      <c r="Q2535" s="81">
        <f t="shared" si="202"/>
        <v>0</v>
      </c>
    </row>
    <row r="2536" spans="5:17" s="16" customFormat="1" ht="13" hidden="1" x14ac:dyDescent="0.3">
      <c r="E2536" s="138">
        <v>38166</v>
      </c>
      <c r="F2536" s="16">
        <v>180</v>
      </c>
      <c r="G2536" s="16">
        <v>2004</v>
      </c>
      <c r="H2536" s="139">
        <f t="shared" si="203"/>
        <v>0</v>
      </c>
      <c r="I2536" s="140">
        <v>18.690322580645162</v>
      </c>
      <c r="J2536" s="141">
        <f t="shared" si="204"/>
        <v>0</v>
      </c>
      <c r="K2536" s="81">
        <f t="shared" si="205"/>
        <v>0</v>
      </c>
      <c r="L2536" s="142">
        <v>23.7</v>
      </c>
      <c r="M2536" s="140"/>
      <c r="N2536" s="141">
        <f t="shared" si="206"/>
        <v>0</v>
      </c>
      <c r="O2536" s="141"/>
      <c r="P2536" s="141"/>
      <c r="Q2536" s="81">
        <f t="shared" si="202"/>
        <v>0</v>
      </c>
    </row>
    <row r="2537" spans="5:17" s="16" customFormat="1" ht="13" hidden="1" x14ac:dyDescent="0.3">
      <c r="E2537" s="138">
        <v>38167</v>
      </c>
      <c r="F2537" s="16">
        <v>181</v>
      </c>
      <c r="G2537" s="16">
        <v>2004</v>
      </c>
      <c r="H2537" s="139">
        <f t="shared" si="203"/>
        <v>0</v>
      </c>
      <c r="I2537" s="140">
        <v>18.774193548387096</v>
      </c>
      <c r="J2537" s="141">
        <f t="shared" si="204"/>
        <v>0</v>
      </c>
      <c r="K2537" s="81">
        <f t="shared" si="205"/>
        <v>0</v>
      </c>
      <c r="L2537" s="142">
        <v>19.899999999999999</v>
      </c>
      <c r="M2537" s="140"/>
      <c r="N2537" s="141">
        <f t="shared" si="206"/>
        <v>0</v>
      </c>
      <c r="O2537" s="141"/>
      <c r="P2537" s="141"/>
      <c r="Q2537" s="81">
        <f t="shared" si="202"/>
        <v>0</v>
      </c>
    </row>
    <row r="2538" spans="5:17" s="16" customFormat="1" ht="13" hidden="1" x14ac:dyDescent="0.3">
      <c r="E2538" s="138">
        <v>38168</v>
      </c>
      <c r="F2538" s="16">
        <v>182</v>
      </c>
      <c r="G2538" s="16">
        <v>2004</v>
      </c>
      <c r="H2538" s="139">
        <f t="shared" si="203"/>
        <v>0</v>
      </c>
      <c r="I2538" s="140">
        <v>18.858064516129033</v>
      </c>
      <c r="J2538" s="141">
        <f t="shared" si="204"/>
        <v>0</v>
      </c>
      <c r="K2538" s="81">
        <f t="shared" si="205"/>
        <v>0</v>
      </c>
      <c r="L2538" s="142">
        <v>21</v>
      </c>
      <c r="M2538" s="140"/>
      <c r="N2538" s="141">
        <f t="shared" si="206"/>
        <v>0</v>
      </c>
      <c r="O2538" s="141"/>
      <c r="P2538" s="141"/>
      <c r="Q2538" s="81">
        <f t="shared" si="202"/>
        <v>0</v>
      </c>
    </row>
    <row r="2539" spans="5:17" s="16" customFormat="1" ht="13" hidden="1" x14ac:dyDescent="0.3">
      <c r="E2539" s="138">
        <v>38169</v>
      </c>
      <c r="F2539" s="16">
        <v>183</v>
      </c>
      <c r="G2539" s="16">
        <v>2004</v>
      </c>
      <c r="H2539" s="139">
        <f t="shared" si="203"/>
        <v>0</v>
      </c>
      <c r="I2539" s="140">
        <v>18.941935483870971</v>
      </c>
      <c r="J2539" s="141">
        <f t="shared" si="204"/>
        <v>0</v>
      </c>
      <c r="K2539" s="81">
        <f t="shared" si="205"/>
        <v>0</v>
      </c>
      <c r="L2539" s="142">
        <v>20.7</v>
      </c>
      <c r="M2539" s="140"/>
      <c r="N2539" s="141">
        <f t="shared" si="206"/>
        <v>0</v>
      </c>
      <c r="O2539" s="141"/>
      <c r="P2539" s="141"/>
      <c r="Q2539" s="81">
        <f t="shared" si="202"/>
        <v>0</v>
      </c>
    </row>
    <row r="2540" spans="5:17" s="16" customFormat="1" ht="13" hidden="1" x14ac:dyDescent="0.3">
      <c r="E2540" s="138">
        <v>38170</v>
      </c>
      <c r="F2540" s="16">
        <v>184</v>
      </c>
      <c r="G2540" s="16">
        <v>2004</v>
      </c>
      <c r="H2540" s="139">
        <f t="shared" si="203"/>
        <v>0</v>
      </c>
      <c r="I2540" s="140">
        <v>19.025806451612905</v>
      </c>
      <c r="J2540" s="141">
        <f t="shared" si="204"/>
        <v>0</v>
      </c>
      <c r="K2540" s="81">
        <f t="shared" si="205"/>
        <v>0</v>
      </c>
      <c r="L2540" s="142">
        <v>17.8</v>
      </c>
      <c r="M2540" s="140"/>
      <c r="N2540" s="141">
        <f t="shared" si="206"/>
        <v>0</v>
      </c>
      <c r="O2540" s="141"/>
      <c r="P2540" s="141"/>
      <c r="Q2540" s="81">
        <f t="shared" si="202"/>
        <v>0</v>
      </c>
    </row>
    <row r="2541" spans="5:17" s="16" customFormat="1" ht="13" hidden="1" x14ac:dyDescent="0.3">
      <c r="E2541" s="138">
        <v>38171</v>
      </c>
      <c r="F2541" s="16">
        <v>185</v>
      </c>
      <c r="G2541" s="16">
        <v>2004</v>
      </c>
      <c r="H2541" s="139">
        <f t="shared" si="203"/>
        <v>0</v>
      </c>
      <c r="I2541" s="140">
        <v>19.109677419354838</v>
      </c>
      <c r="J2541" s="141">
        <f t="shared" si="204"/>
        <v>0</v>
      </c>
      <c r="K2541" s="81">
        <f t="shared" si="205"/>
        <v>0</v>
      </c>
      <c r="L2541" s="142">
        <v>17.7</v>
      </c>
      <c r="M2541" s="140"/>
      <c r="N2541" s="141">
        <f t="shared" si="206"/>
        <v>0</v>
      </c>
      <c r="O2541" s="141"/>
      <c r="P2541" s="141"/>
      <c r="Q2541" s="81">
        <f t="shared" si="202"/>
        <v>0</v>
      </c>
    </row>
    <row r="2542" spans="5:17" s="16" customFormat="1" ht="13" hidden="1" x14ac:dyDescent="0.3">
      <c r="E2542" s="138">
        <v>38172</v>
      </c>
      <c r="F2542" s="16">
        <v>186</v>
      </c>
      <c r="G2542" s="16">
        <v>2004</v>
      </c>
      <c r="H2542" s="139">
        <f t="shared" si="203"/>
        <v>0</v>
      </c>
      <c r="I2542" s="140">
        <v>19.193548387096776</v>
      </c>
      <c r="J2542" s="141">
        <f t="shared" si="204"/>
        <v>0</v>
      </c>
      <c r="K2542" s="81">
        <f t="shared" si="205"/>
        <v>0</v>
      </c>
      <c r="L2542" s="142">
        <v>20.2</v>
      </c>
      <c r="M2542" s="140"/>
      <c r="N2542" s="141">
        <f t="shared" si="206"/>
        <v>0</v>
      </c>
      <c r="O2542" s="141"/>
      <c r="P2542" s="141"/>
      <c r="Q2542" s="81">
        <f t="shared" si="202"/>
        <v>0</v>
      </c>
    </row>
    <row r="2543" spans="5:17" s="16" customFormat="1" ht="13" hidden="1" x14ac:dyDescent="0.3">
      <c r="E2543" s="138">
        <v>38173</v>
      </c>
      <c r="F2543" s="16">
        <v>187</v>
      </c>
      <c r="G2543" s="16">
        <v>2004</v>
      </c>
      <c r="H2543" s="139">
        <f t="shared" si="203"/>
        <v>0</v>
      </c>
      <c r="I2543" s="140">
        <v>19.277419354838713</v>
      </c>
      <c r="J2543" s="141">
        <f t="shared" si="204"/>
        <v>0</v>
      </c>
      <c r="K2543" s="81">
        <f t="shared" si="205"/>
        <v>0</v>
      </c>
      <c r="L2543" s="142">
        <v>21</v>
      </c>
      <c r="M2543" s="140"/>
      <c r="N2543" s="141">
        <f t="shared" si="206"/>
        <v>0</v>
      </c>
      <c r="O2543" s="141"/>
      <c r="P2543" s="141"/>
      <c r="Q2543" s="81">
        <f t="shared" si="202"/>
        <v>0</v>
      </c>
    </row>
    <row r="2544" spans="5:17" s="16" customFormat="1" ht="13" hidden="1" x14ac:dyDescent="0.3">
      <c r="E2544" s="138">
        <v>38174</v>
      </c>
      <c r="F2544" s="16">
        <v>188</v>
      </c>
      <c r="G2544" s="16">
        <v>2004</v>
      </c>
      <c r="H2544" s="139">
        <f t="shared" si="203"/>
        <v>0</v>
      </c>
      <c r="I2544" s="140">
        <v>19.361290322580643</v>
      </c>
      <c r="J2544" s="141">
        <f t="shared" si="204"/>
        <v>0</v>
      </c>
      <c r="K2544" s="81">
        <f t="shared" si="205"/>
        <v>0</v>
      </c>
      <c r="L2544" s="142">
        <v>18.5</v>
      </c>
      <c r="M2544" s="140"/>
      <c r="N2544" s="141">
        <f t="shared" si="206"/>
        <v>0</v>
      </c>
      <c r="O2544" s="141"/>
      <c r="P2544" s="141"/>
      <c r="Q2544" s="81">
        <f t="shared" si="202"/>
        <v>0</v>
      </c>
    </row>
    <row r="2545" spans="5:17" s="16" customFormat="1" ht="13" hidden="1" x14ac:dyDescent="0.3">
      <c r="E2545" s="138">
        <v>38175</v>
      </c>
      <c r="F2545" s="16">
        <v>189</v>
      </c>
      <c r="G2545" s="16">
        <v>2004</v>
      </c>
      <c r="H2545" s="139">
        <f t="shared" si="203"/>
        <v>0</v>
      </c>
      <c r="I2545" s="140">
        <v>19.445161290322581</v>
      </c>
      <c r="J2545" s="141">
        <f t="shared" si="204"/>
        <v>0</v>
      </c>
      <c r="K2545" s="81">
        <f t="shared" si="205"/>
        <v>0</v>
      </c>
      <c r="L2545" s="142">
        <v>19.2</v>
      </c>
      <c r="M2545" s="140"/>
      <c r="N2545" s="141">
        <f t="shared" si="206"/>
        <v>0</v>
      </c>
      <c r="O2545" s="141"/>
      <c r="P2545" s="141"/>
      <c r="Q2545" s="81">
        <f t="shared" si="202"/>
        <v>0</v>
      </c>
    </row>
    <row r="2546" spans="5:17" s="16" customFormat="1" ht="13" hidden="1" x14ac:dyDescent="0.3">
      <c r="E2546" s="138">
        <v>38176</v>
      </c>
      <c r="F2546" s="16">
        <v>190</v>
      </c>
      <c r="G2546" s="16">
        <v>2004</v>
      </c>
      <c r="H2546" s="139">
        <f t="shared" si="203"/>
        <v>0</v>
      </c>
      <c r="I2546" s="140">
        <v>19.529032258064518</v>
      </c>
      <c r="J2546" s="141">
        <f t="shared" si="204"/>
        <v>0</v>
      </c>
      <c r="K2546" s="81">
        <f t="shared" si="205"/>
        <v>0</v>
      </c>
      <c r="L2546" s="142">
        <v>17.8</v>
      </c>
      <c r="M2546" s="140"/>
      <c r="N2546" s="141">
        <f t="shared" si="206"/>
        <v>0</v>
      </c>
      <c r="O2546" s="141"/>
      <c r="P2546" s="141"/>
      <c r="Q2546" s="81">
        <f t="shared" si="202"/>
        <v>0</v>
      </c>
    </row>
    <row r="2547" spans="5:17" s="16" customFormat="1" ht="13" hidden="1" x14ac:dyDescent="0.3">
      <c r="E2547" s="138">
        <v>38177</v>
      </c>
      <c r="F2547" s="16">
        <v>191</v>
      </c>
      <c r="G2547" s="16">
        <v>2004</v>
      </c>
      <c r="H2547" s="139">
        <f t="shared" si="203"/>
        <v>0</v>
      </c>
      <c r="I2547" s="140">
        <v>19.612903225806452</v>
      </c>
      <c r="J2547" s="141">
        <f t="shared" si="204"/>
        <v>0</v>
      </c>
      <c r="K2547" s="81">
        <f t="shared" si="205"/>
        <v>0</v>
      </c>
      <c r="L2547" s="142">
        <v>16.899999999999999</v>
      </c>
      <c r="M2547" s="140"/>
      <c r="N2547" s="141">
        <f t="shared" si="206"/>
        <v>0</v>
      </c>
      <c r="O2547" s="141"/>
      <c r="P2547" s="141"/>
      <c r="Q2547" s="81">
        <f t="shared" si="202"/>
        <v>0</v>
      </c>
    </row>
    <row r="2548" spans="5:17" s="16" customFormat="1" ht="13" hidden="1" x14ac:dyDescent="0.3">
      <c r="E2548" s="138">
        <v>38178</v>
      </c>
      <c r="F2548" s="16">
        <v>192</v>
      </c>
      <c r="G2548" s="16">
        <v>2004</v>
      </c>
      <c r="H2548" s="139">
        <f t="shared" si="203"/>
        <v>0</v>
      </c>
      <c r="I2548" s="140">
        <v>19.696774193548389</v>
      </c>
      <c r="J2548" s="141">
        <f t="shared" si="204"/>
        <v>0</v>
      </c>
      <c r="K2548" s="81">
        <f t="shared" si="205"/>
        <v>0</v>
      </c>
      <c r="L2548" s="142">
        <v>15.7</v>
      </c>
      <c r="M2548" s="140"/>
      <c r="N2548" s="141">
        <f t="shared" si="206"/>
        <v>1</v>
      </c>
      <c r="O2548" s="141"/>
      <c r="P2548" s="141"/>
      <c r="Q2548" s="81">
        <f t="shared" si="202"/>
        <v>4.3000000000000007</v>
      </c>
    </row>
    <row r="2549" spans="5:17" s="16" customFormat="1" ht="13" hidden="1" x14ac:dyDescent="0.3">
      <c r="E2549" s="138">
        <v>38179</v>
      </c>
      <c r="F2549" s="16">
        <v>193</v>
      </c>
      <c r="G2549" s="16">
        <v>2004</v>
      </c>
      <c r="H2549" s="139">
        <f t="shared" si="203"/>
        <v>0</v>
      </c>
      <c r="I2549" s="140">
        <v>19.780645161290323</v>
      </c>
      <c r="J2549" s="141">
        <f t="shared" si="204"/>
        <v>0</v>
      </c>
      <c r="K2549" s="81">
        <f t="shared" si="205"/>
        <v>0</v>
      </c>
      <c r="L2549" s="142">
        <v>15.1</v>
      </c>
      <c r="M2549" s="140"/>
      <c r="N2549" s="141">
        <f t="shared" si="206"/>
        <v>1</v>
      </c>
      <c r="O2549" s="141"/>
      <c r="P2549" s="141"/>
      <c r="Q2549" s="81">
        <f t="shared" si="202"/>
        <v>4.9000000000000004</v>
      </c>
    </row>
    <row r="2550" spans="5:17" s="16" customFormat="1" ht="13" hidden="1" x14ac:dyDescent="0.3">
      <c r="E2550" s="138">
        <v>38180</v>
      </c>
      <c r="F2550" s="16">
        <v>194</v>
      </c>
      <c r="G2550" s="16">
        <v>2004</v>
      </c>
      <c r="H2550" s="139">
        <f t="shared" si="203"/>
        <v>0</v>
      </c>
      <c r="I2550" s="140">
        <v>19.864516129032257</v>
      </c>
      <c r="J2550" s="141">
        <f t="shared" si="204"/>
        <v>0</v>
      </c>
      <c r="K2550" s="81">
        <f t="shared" si="205"/>
        <v>0</v>
      </c>
      <c r="L2550" s="142">
        <v>14.1</v>
      </c>
      <c r="M2550" s="140"/>
      <c r="N2550" s="141">
        <f t="shared" si="206"/>
        <v>1</v>
      </c>
      <c r="O2550" s="141"/>
      <c r="P2550" s="141"/>
      <c r="Q2550" s="81">
        <f t="shared" si="202"/>
        <v>5.9</v>
      </c>
    </row>
    <row r="2551" spans="5:17" s="16" customFormat="1" ht="13" hidden="1" x14ac:dyDescent="0.3">
      <c r="E2551" s="138">
        <v>38181</v>
      </c>
      <c r="F2551" s="16">
        <v>195</v>
      </c>
      <c r="G2551" s="16">
        <v>2004</v>
      </c>
      <c r="H2551" s="139">
        <f t="shared" si="203"/>
        <v>0</v>
      </c>
      <c r="I2551" s="140">
        <v>19.948387096774194</v>
      </c>
      <c r="J2551" s="141">
        <f t="shared" si="204"/>
        <v>0</v>
      </c>
      <c r="K2551" s="81">
        <f t="shared" si="205"/>
        <v>0</v>
      </c>
      <c r="L2551" s="142">
        <v>14.5</v>
      </c>
      <c r="M2551" s="140"/>
      <c r="N2551" s="141">
        <f t="shared" si="206"/>
        <v>1</v>
      </c>
      <c r="O2551" s="141"/>
      <c r="P2551" s="141"/>
      <c r="Q2551" s="81">
        <f t="shared" ref="Q2551:Q2614" si="207">N2551*($E$116-L2551)</f>
        <v>5.5</v>
      </c>
    </row>
    <row r="2552" spans="5:17" s="16" customFormat="1" ht="13" hidden="1" x14ac:dyDescent="0.3">
      <c r="E2552" s="138">
        <v>38182</v>
      </c>
      <c r="F2552" s="16">
        <v>196</v>
      </c>
      <c r="G2552" s="16">
        <v>2004</v>
      </c>
      <c r="H2552" s="139">
        <f t="shared" si="203"/>
        <v>0</v>
      </c>
      <c r="I2552" s="140">
        <v>20.032258064516128</v>
      </c>
      <c r="J2552" s="141">
        <f t="shared" si="204"/>
        <v>0</v>
      </c>
      <c r="K2552" s="81">
        <f t="shared" si="205"/>
        <v>0</v>
      </c>
      <c r="L2552" s="142">
        <v>16.2</v>
      </c>
      <c r="M2552" s="140"/>
      <c r="N2552" s="141">
        <f t="shared" si="206"/>
        <v>0</v>
      </c>
      <c r="O2552" s="141"/>
      <c r="P2552" s="141"/>
      <c r="Q2552" s="81">
        <f t="shared" si="207"/>
        <v>0</v>
      </c>
    </row>
    <row r="2553" spans="5:17" s="16" customFormat="1" ht="13" hidden="1" x14ac:dyDescent="0.3">
      <c r="E2553" s="138">
        <v>38183</v>
      </c>
      <c r="F2553" s="16">
        <v>197</v>
      </c>
      <c r="G2553" s="16">
        <v>2004</v>
      </c>
      <c r="H2553" s="139">
        <f t="shared" si="203"/>
        <v>0</v>
      </c>
      <c r="I2553" s="140">
        <v>20.116129032258065</v>
      </c>
      <c r="J2553" s="141">
        <f t="shared" si="204"/>
        <v>0</v>
      </c>
      <c r="K2553" s="81">
        <f t="shared" si="205"/>
        <v>0</v>
      </c>
      <c r="L2553" s="142">
        <v>19.600000000000001</v>
      </c>
      <c r="M2553" s="140"/>
      <c r="N2553" s="141">
        <f t="shared" si="206"/>
        <v>0</v>
      </c>
      <c r="O2553" s="141"/>
      <c r="P2553" s="141"/>
      <c r="Q2553" s="81">
        <f t="shared" si="207"/>
        <v>0</v>
      </c>
    </row>
    <row r="2554" spans="5:17" s="16" customFormat="1" ht="13" hidden="1" x14ac:dyDescent="0.3">
      <c r="E2554" s="138">
        <v>38184</v>
      </c>
      <c r="F2554" s="16">
        <v>198</v>
      </c>
      <c r="G2554" s="16">
        <v>2004</v>
      </c>
      <c r="H2554" s="139">
        <f t="shared" si="203"/>
        <v>0</v>
      </c>
      <c r="I2554" s="140">
        <v>20.2</v>
      </c>
      <c r="J2554" s="141">
        <f t="shared" si="204"/>
        <v>0</v>
      </c>
      <c r="K2554" s="81">
        <f t="shared" si="205"/>
        <v>0</v>
      </c>
      <c r="L2554" s="142">
        <v>21.4</v>
      </c>
      <c r="M2554" s="140"/>
      <c r="N2554" s="141">
        <f t="shared" si="206"/>
        <v>0</v>
      </c>
      <c r="O2554" s="141"/>
      <c r="P2554" s="141"/>
      <c r="Q2554" s="81">
        <f t="shared" si="207"/>
        <v>0</v>
      </c>
    </row>
    <row r="2555" spans="5:17" s="16" customFormat="1" ht="13" hidden="1" x14ac:dyDescent="0.3">
      <c r="E2555" s="138">
        <v>38185</v>
      </c>
      <c r="F2555" s="16">
        <v>199</v>
      </c>
      <c r="G2555" s="16">
        <v>2004</v>
      </c>
      <c r="H2555" s="139">
        <f t="shared" si="203"/>
        <v>0</v>
      </c>
      <c r="I2555" s="140">
        <v>20.193548387096772</v>
      </c>
      <c r="J2555" s="141">
        <f t="shared" si="204"/>
        <v>0</v>
      </c>
      <c r="K2555" s="81">
        <f t="shared" si="205"/>
        <v>0</v>
      </c>
      <c r="L2555" s="142">
        <v>21.6</v>
      </c>
      <c r="M2555" s="140"/>
      <c r="N2555" s="141">
        <f t="shared" si="206"/>
        <v>0</v>
      </c>
      <c r="O2555" s="141"/>
      <c r="P2555" s="141"/>
      <c r="Q2555" s="81">
        <f t="shared" si="207"/>
        <v>0</v>
      </c>
    </row>
    <row r="2556" spans="5:17" s="16" customFormat="1" ht="13" hidden="1" x14ac:dyDescent="0.3">
      <c r="E2556" s="138">
        <v>38186</v>
      </c>
      <c r="F2556" s="16">
        <v>200</v>
      </c>
      <c r="G2556" s="16">
        <v>2004</v>
      </c>
      <c r="H2556" s="139">
        <f t="shared" si="203"/>
        <v>0</v>
      </c>
      <c r="I2556" s="140">
        <v>20.187096774193549</v>
      </c>
      <c r="J2556" s="141">
        <f t="shared" si="204"/>
        <v>0</v>
      </c>
      <c r="K2556" s="81">
        <f t="shared" si="205"/>
        <v>0</v>
      </c>
      <c r="L2556" s="142">
        <v>20.3</v>
      </c>
      <c r="M2556" s="140"/>
      <c r="N2556" s="141">
        <f t="shared" si="206"/>
        <v>0</v>
      </c>
      <c r="O2556" s="141"/>
      <c r="P2556" s="141"/>
      <c r="Q2556" s="81">
        <f t="shared" si="207"/>
        <v>0</v>
      </c>
    </row>
    <row r="2557" spans="5:17" s="16" customFormat="1" ht="13" hidden="1" x14ac:dyDescent="0.3">
      <c r="E2557" s="138">
        <v>38187</v>
      </c>
      <c r="F2557" s="16">
        <v>201</v>
      </c>
      <c r="G2557" s="16">
        <v>2004</v>
      </c>
      <c r="H2557" s="139">
        <f t="shared" si="203"/>
        <v>0</v>
      </c>
      <c r="I2557" s="140">
        <v>20.180645161290322</v>
      </c>
      <c r="J2557" s="141">
        <f t="shared" si="204"/>
        <v>0</v>
      </c>
      <c r="K2557" s="81">
        <f t="shared" si="205"/>
        <v>0</v>
      </c>
      <c r="L2557" s="142">
        <v>21.3</v>
      </c>
      <c r="M2557" s="140"/>
      <c r="N2557" s="141">
        <f t="shared" si="206"/>
        <v>0</v>
      </c>
      <c r="O2557" s="141"/>
      <c r="P2557" s="141"/>
      <c r="Q2557" s="81">
        <f t="shared" si="207"/>
        <v>0</v>
      </c>
    </row>
    <row r="2558" spans="5:17" s="16" customFormat="1" ht="13" hidden="1" x14ac:dyDescent="0.3">
      <c r="E2558" s="138">
        <v>38188</v>
      </c>
      <c r="F2558" s="16">
        <v>202</v>
      </c>
      <c r="G2558" s="16">
        <v>2004</v>
      </c>
      <c r="H2558" s="139">
        <f t="shared" si="203"/>
        <v>0</v>
      </c>
      <c r="I2558" s="140">
        <v>20.174193548387095</v>
      </c>
      <c r="J2558" s="141">
        <f t="shared" si="204"/>
        <v>0</v>
      </c>
      <c r="K2558" s="81">
        <f t="shared" si="205"/>
        <v>0</v>
      </c>
      <c r="L2558" s="142">
        <v>20.8</v>
      </c>
      <c r="M2558" s="140"/>
      <c r="N2558" s="141">
        <f t="shared" si="206"/>
        <v>0</v>
      </c>
      <c r="O2558" s="141"/>
      <c r="P2558" s="141"/>
      <c r="Q2558" s="81">
        <f t="shared" si="207"/>
        <v>0</v>
      </c>
    </row>
    <row r="2559" spans="5:17" s="16" customFormat="1" ht="13" hidden="1" x14ac:dyDescent="0.3">
      <c r="E2559" s="138">
        <v>38189</v>
      </c>
      <c r="F2559" s="16">
        <v>203</v>
      </c>
      <c r="G2559" s="16">
        <v>2004</v>
      </c>
      <c r="H2559" s="139">
        <f t="shared" si="203"/>
        <v>0</v>
      </c>
      <c r="I2559" s="140">
        <v>20.167741935483871</v>
      </c>
      <c r="J2559" s="141">
        <f t="shared" si="204"/>
        <v>0</v>
      </c>
      <c r="K2559" s="81">
        <f t="shared" si="205"/>
        <v>0</v>
      </c>
      <c r="L2559" s="142">
        <v>22</v>
      </c>
      <c r="M2559" s="140"/>
      <c r="N2559" s="141">
        <f t="shared" si="206"/>
        <v>0</v>
      </c>
      <c r="O2559" s="141"/>
      <c r="P2559" s="141"/>
      <c r="Q2559" s="81">
        <f t="shared" si="207"/>
        <v>0</v>
      </c>
    </row>
    <row r="2560" spans="5:17" s="16" customFormat="1" ht="13" hidden="1" x14ac:dyDescent="0.3">
      <c r="E2560" s="138">
        <v>38190</v>
      </c>
      <c r="F2560" s="16">
        <v>204</v>
      </c>
      <c r="G2560" s="16">
        <v>2004</v>
      </c>
      <c r="H2560" s="139">
        <f t="shared" si="203"/>
        <v>0</v>
      </c>
      <c r="I2560" s="140">
        <v>20.161290322580644</v>
      </c>
      <c r="J2560" s="141">
        <f t="shared" si="204"/>
        <v>0</v>
      </c>
      <c r="K2560" s="81">
        <f t="shared" si="205"/>
        <v>0</v>
      </c>
      <c r="L2560" s="142">
        <v>24.3</v>
      </c>
      <c r="M2560" s="140"/>
      <c r="N2560" s="141">
        <f t="shared" si="206"/>
        <v>0</v>
      </c>
      <c r="O2560" s="141"/>
      <c r="P2560" s="141"/>
      <c r="Q2560" s="81">
        <f t="shared" si="207"/>
        <v>0</v>
      </c>
    </row>
    <row r="2561" spans="5:17" s="16" customFormat="1" ht="13" hidden="1" x14ac:dyDescent="0.3">
      <c r="E2561" s="138">
        <v>38191</v>
      </c>
      <c r="F2561" s="16">
        <v>205</v>
      </c>
      <c r="G2561" s="16">
        <v>2004</v>
      </c>
      <c r="H2561" s="139">
        <f t="shared" si="203"/>
        <v>0</v>
      </c>
      <c r="I2561" s="140">
        <v>20.154838709677417</v>
      </c>
      <c r="J2561" s="141">
        <f t="shared" si="204"/>
        <v>0</v>
      </c>
      <c r="K2561" s="81">
        <f t="shared" si="205"/>
        <v>0</v>
      </c>
      <c r="L2561" s="142">
        <v>22.1</v>
      </c>
      <c r="M2561" s="140"/>
      <c r="N2561" s="141">
        <f t="shared" si="206"/>
        <v>0</v>
      </c>
      <c r="O2561" s="141"/>
      <c r="P2561" s="141"/>
      <c r="Q2561" s="81">
        <f t="shared" si="207"/>
        <v>0</v>
      </c>
    </row>
    <row r="2562" spans="5:17" s="16" customFormat="1" ht="13" hidden="1" x14ac:dyDescent="0.3">
      <c r="E2562" s="138">
        <v>38192</v>
      </c>
      <c r="F2562" s="16">
        <v>206</v>
      </c>
      <c r="G2562" s="16">
        <v>2004</v>
      </c>
      <c r="H2562" s="139">
        <f t="shared" si="203"/>
        <v>0</v>
      </c>
      <c r="I2562" s="140">
        <v>20.148387096774194</v>
      </c>
      <c r="J2562" s="141">
        <f t="shared" si="204"/>
        <v>0</v>
      </c>
      <c r="K2562" s="81">
        <f t="shared" si="205"/>
        <v>0</v>
      </c>
      <c r="L2562" s="142">
        <v>20.5</v>
      </c>
      <c r="M2562" s="140"/>
      <c r="N2562" s="141">
        <f t="shared" si="206"/>
        <v>0</v>
      </c>
      <c r="O2562" s="141"/>
      <c r="P2562" s="141"/>
      <c r="Q2562" s="81">
        <f t="shared" si="207"/>
        <v>0</v>
      </c>
    </row>
    <row r="2563" spans="5:17" s="16" customFormat="1" ht="13" hidden="1" x14ac:dyDescent="0.3">
      <c r="E2563" s="138">
        <v>38193</v>
      </c>
      <c r="F2563" s="16">
        <v>207</v>
      </c>
      <c r="G2563" s="16">
        <v>2004</v>
      </c>
      <c r="H2563" s="139">
        <f t="shared" si="203"/>
        <v>0</v>
      </c>
      <c r="I2563" s="140">
        <v>20.141935483870967</v>
      </c>
      <c r="J2563" s="141">
        <f t="shared" si="204"/>
        <v>0</v>
      </c>
      <c r="K2563" s="81">
        <f t="shared" si="205"/>
        <v>0</v>
      </c>
      <c r="L2563" s="142">
        <v>20.8</v>
      </c>
      <c r="M2563" s="140"/>
      <c r="N2563" s="141">
        <f t="shared" si="206"/>
        <v>0</v>
      </c>
      <c r="O2563" s="141"/>
      <c r="P2563" s="141"/>
      <c r="Q2563" s="81">
        <f t="shared" si="207"/>
        <v>0</v>
      </c>
    </row>
    <row r="2564" spans="5:17" s="16" customFormat="1" ht="13" hidden="1" x14ac:dyDescent="0.3">
      <c r="E2564" s="138">
        <v>38194</v>
      </c>
      <c r="F2564" s="16">
        <v>208</v>
      </c>
      <c r="G2564" s="16">
        <v>2004</v>
      </c>
      <c r="H2564" s="139">
        <f t="shared" si="203"/>
        <v>0</v>
      </c>
      <c r="I2564" s="140">
        <v>20.13548387096774</v>
      </c>
      <c r="J2564" s="141">
        <f t="shared" si="204"/>
        <v>0</v>
      </c>
      <c r="K2564" s="81">
        <f t="shared" si="205"/>
        <v>0</v>
      </c>
      <c r="L2564" s="142">
        <v>18.399999999999999</v>
      </c>
      <c r="M2564" s="140"/>
      <c r="N2564" s="141">
        <f t="shared" si="206"/>
        <v>0</v>
      </c>
      <c r="O2564" s="141"/>
      <c r="P2564" s="141"/>
      <c r="Q2564" s="81">
        <f t="shared" si="207"/>
        <v>0</v>
      </c>
    </row>
    <row r="2565" spans="5:17" s="16" customFormat="1" ht="13" hidden="1" x14ac:dyDescent="0.3">
      <c r="E2565" s="138">
        <v>38195</v>
      </c>
      <c r="F2565" s="16">
        <v>209</v>
      </c>
      <c r="G2565" s="16">
        <v>2004</v>
      </c>
      <c r="H2565" s="139">
        <f t="shared" si="203"/>
        <v>0</v>
      </c>
      <c r="I2565" s="140">
        <v>20.129032258064516</v>
      </c>
      <c r="J2565" s="141">
        <f t="shared" si="204"/>
        <v>0</v>
      </c>
      <c r="K2565" s="81">
        <f t="shared" si="205"/>
        <v>0</v>
      </c>
      <c r="L2565" s="142">
        <v>19.100000000000001</v>
      </c>
      <c r="M2565" s="140"/>
      <c r="N2565" s="141">
        <f t="shared" si="206"/>
        <v>0</v>
      </c>
      <c r="O2565" s="141"/>
      <c r="P2565" s="141"/>
      <c r="Q2565" s="81">
        <f t="shared" si="207"/>
        <v>0</v>
      </c>
    </row>
    <row r="2566" spans="5:17" s="16" customFormat="1" ht="13" hidden="1" x14ac:dyDescent="0.3">
      <c r="E2566" s="138">
        <v>38196</v>
      </c>
      <c r="F2566" s="16">
        <v>210</v>
      </c>
      <c r="G2566" s="16">
        <v>2004</v>
      </c>
      <c r="H2566" s="139">
        <f t="shared" si="203"/>
        <v>0</v>
      </c>
      <c r="I2566" s="140">
        <v>20.122580645161289</v>
      </c>
      <c r="J2566" s="141">
        <f t="shared" si="204"/>
        <v>0</v>
      </c>
      <c r="K2566" s="81">
        <f t="shared" si="205"/>
        <v>0</v>
      </c>
      <c r="L2566" s="142">
        <v>19.5</v>
      </c>
      <c r="M2566" s="140"/>
      <c r="N2566" s="141">
        <f t="shared" si="206"/>
        <v>0</v>
      </c>
      <c r="O2566" s="141"/>
      <c r="P2566" s="141"/>
      <c r="Q2566" s="81">
        <f t="shared" si="207"/>
        <v>0</v>
      </c>
    </row>
    <row r="2567" spans="5:17" s="16" customFormat="1" ht="13" hidden="1" x14ac:dyDescent="0.3">
      <c r="E2567" s="138">
        <v>38197</v>
      </c>
      <c r="F2567" s="16">
        <v>211</v>
      </c>
      <c r="G2567" s="16">
        <v>2004</v>
      </c>
      <c r="H2567" s="139">
        <f t="shared" si="203"/>
        <v>0</v>
      </c>
      <c r="I2567" s="140">
        <v>20.116129032258065</v>
      </c>
      <c r="J2567" s="141">
        <f t="shared" si="204"/>
        <v>0</v>
      </c>
      <c r="K2567" s="81">
        <f t="shared" si="205"/>
        <v>0</v>
      </c>
      <c r="L2567" s="142">
        <v>21</v>
      </c>
      <c r="M2567" s="140"/>
      <c r="N2567" s="141">
        <f t="shared" si="206"/>
        <v>0</v>
      </c>
      <c r="O2567" s="141"/>
      <c r="P2567" s="141"/>
      <c r="Q2567" s="81">
        <f t="shared" si="207"/>
        <v>0</v>
      </c>
    </row>
    <row r="2568" spans="5:17" s="16" customFormat="1" ht="13" hidden="1" x14ac:dyDescent="0.3">
      <c r="E2568" s="138">
        <v>38198</v>
      </c>
      <c r="F2568" s="16">
        <v>212</v>
      </c>
      <c r="G2568" s="16">
        <v>2004</v>
      </c>
      <c r="H2568" s="139">
        <f t="shared" ref="H2568:H2631" si="208">IF(AND(E2567&gt;=$D$64,E2567&lt;=$D$65),1,0)</f>
        <v>0</v>
      </c>
      <c r="I2568" s="140">
        <v>20.109677419354838</v>
      </c>
      <c r="J2568" s="141">
        <f t="shared" si="204"/>
        <v>0</v>
      </c>
      <c r="K2568" s="81">
        <f t="shared" si="205"/>
        <v>0</v>
      </c>
      <c r="L2568" s="142">
        <v>23</v>
      </c>
      <c r="M2568" s="140"/>
      <c r="N2568" s="141">
        <f t="shared" si="206"/>
        <v>0</v>
      </c>
      <c r="O2568" s="141"/>
      <c r="P2568" s="141"/>
      <c r="Q2568" s="81">
        <f t="shared" si="207"/>
        <v>0</v>
      </c>
    </row>
    <row r="2569" spans="5:17" s="16" customFormat="1" ht="13" hidden="1" x14ac:dyDescent="0.3">
      <c r="E2569" s="138">
        <v>38199</v>
      </c>
      <c r="F2569" s="16">
        <v>213</v>
      </c>
      <c r="G2569" s="16">
        <v>2004</v>
      </c>
      <c r="H2569" s="139">
        <f t="shared" si="208"/>
        <v>0</v>
      </c>
      <c r="I2569" s="140">
        <v>20.103225806451611</v>
      </c>
      <c r="J2569" s="141">
        <f t="shared" si="204"/>
        <v>0</v>
      </c>
      <c r="K2569" s="81">
        <f t="shared" si="205"/>
        <v>0</v>
      </c>
      <c r="L2569" s="142">
        <v>22.8</v>
      </c>
      <c r="M2569" s="140"/>
      <c r="N2569" s="141">
        <f t="shared" si="206"/>
        <v>0</v>
      </c>
      <c r="O2569" s="141"/>
      <c r="P2569" s="141"/>
      <c r="Q2569" s="81">
        <f t="shared" si="207"/>
        <v>0</v>
      </c>
    </row>
    <row r="2570" spans="5:17" s="16" customFormat="1" ht="13" hidden="1" x14ac:dyDescent="0.3">
      <c r="E2570" s="138">
        <v>38200</v>
      </c>
      <c r="F2570" s="16">
        <v>214</v>
      </c>
      <c r="G2570" s="16">
        <v>2004</v>
      </c>
      <c r="H2570" s="139">
        <f t="shared" si="208"/>
        <v>0</v>
      </c>
      <c r="I2570" s="140">
        <v>20.096774193548388</v>
      </c>
      <c r="J2570" s="141">
        <f t="shared" si="204"/>
        <v>0</v>
      </c>
      <c r="K2570" s="81">
        <f t="shared" si="205"/>
        <v>0</v>
      </c>
      <c r="L2570" s="142">
        <v>23.8</v>
      </c>
      <c r="M2570" s="140"/>
      <c r="N2570" s="141">
        <f t="shared" si="206"/>
        <v>0</v>
      </c>
      <c r="O2570" s="141"/>
      <c r="P2570" s="141"/>
      <c r="Q2570" s="81">
        <f t="shared" si="207"/>
        <v>0</v>
      </c>
    </row>
    <row r="2571" spans="5:17" s="16" customFormat="1" ht="13" hidden="1" x14ac:dyDescent="0.3">
      <c r="E2571" s="138">
        <v>38201</v>
      </c>
      <c r="F2571" s="16">
        <v>215</v>
      </c>
      <c r="G2571" s="16">
        <v>2004</v>
      </c>
      <c r="H2571" s="139">
        <f t="shared" si="208"/>
        <v>0</v>
      </c>
      <c r="I2571" s="140">
        <v>20.090322580645161</v>
      </c>
      <c r="J2571" s="141">
        <f t="shared" si="204"/>
        <v>0</v>
      </c>
      <c r="K2571" s="81">
        <f t="shared" si="205"/>
        <v>0</v>
      </c>
      <c r="L2571" s="142">
        <v>24.5</v>
      </c>
      <c r="M2571" s="140"/>
      <c r="N2571" s="141">
        <f t="shared" si="206"/>
        <v>0</v>
      </c>
      <c r="O2571" s="141"/>
      <c r="P2571" s="141"/>
      <c r="Q2571" s="81">
        <f t="shared" si="207"/>
        <v>0</v>
      </c>
    </row>
    <row r="2572" spans="5:17" s="16" customFormat="1" ht="13" hidden="1" x14ac:dyDescent="0.3">
      <c r="E2572" s="138">
        <v>38202</v>
      </c>
      <c r="F2572" s="16">
        <v>216</v>
      </c>
      <c r="G2572" s="16">
        <v>2004</v>
      </c>
      <c r="H2572" s="139">
        <f t="shared" si="208"/>
        <v>0</v>
      </c>
      <c r="I2572" s="140">
        <v>20.083870967741934</v>
      </c>
      <c r="J2572" s="141">
        <f t="shared" si="204"/>
        <v>0</v>
      </c>
      <c r="K2572" s="81">
        <f t="shared" si="205"/>
        <v>0</v>
      </c>
      <c r="L2572" s="142">
        <v>22.4</v>
      </c>
      <c r="M2572" s="140"/>
      <c r="N2572" s="141">
        <f t="shared" si="206"/>
        <v>0</v>
      </c>
      <c r="O2572" s="141"/>
      <c r="P2572" s="141"/>
      <c r="Q2572" s="81">
        <f t="shared" si="207"/>
        <v>0</v>
      </c>
    </row>
    <row r="2573" spans="5:17" s="16" customFormat="1" ht="13" hidden="1" x14ac:dyDescent="0.3">
      <c r="E2573" s="138">
        <v>38203</v>
      </c>
      <c r="F2573" s="16">
        <v>217</v>
      </c>
      <c r="G2573" s="16">
        <v>2004</v>
      </c>
      <c r="H2573" s="139">
        <f t="shared" si="208"/>
        <v>0</v>
      </c>
      <c r="I2573" s="140">
        <v>20.07741935483871</v>
      </c>
      <c r="J2573" s="141">
        <f t="shared" si="204"/>
        <v>0</v>
      </c>
      <c r="K2573" s="81">
        <f t="shared" si="205"/>
        <v>0</v>
      </c>
      <c r="L2573" s="142">
        <v>21.1</v>
      </c>
      <c r="M2573" s="140"/>
      <c r="N2573" s="141">
        <f t="shared" si="206"/>
        <v>0</v>
      </c>
      <c r="O2573" s="141"/>
      <c r="P2573" s="141"/>
      <c r="Q2573" s="81">
        <f t="shared" si="207"/>
        <v>0</v>
      </c>
    </row>
    <row r="2574" spans="5:17" s="16" customFormat="1" ht="13" hidden="1" x14ac:dyDescent="0.3">
      <c r="E2574" s="138">
        <v>38204</v>
      </c>
      <c r="F2574" s="16">
        <v>218</v>
      </c>
      <c r="G2574" s="16">
        <v>2004</v>
      </c>
      <c r="H2574" s="139">
        <f t="shared" si="208"/>
        <v>0</v>
      </c>
      <c r="I2574" s="140">
        <v>20.070967741935483</v>
      </c>
      <c r="J2574" s="141">
        <f t="shared" si="204"/>
        <v>0</v>
      </c>
      <c r="K2574" s="81">
        <f t="shared" si="205"/>
        <v>0</v>
      </c>
      <c r="L2574" s="142">
        <v>20.3</v>
      </c>
      <c r="M2574" s="140"/>
      <c r="N2574" s="141">
        <f t="shared" si="206"/>
        <v>0</v>
      </c>
      <c r="O2574" s="141"/>
      <c r="P2574" s="141"/>
      <c r="Q2574" s="81">
        <f t="shared" si="207"/>
        <v>0</v>
      </c>
    </row>
    <row r="2575" spans="5:17" s="16" customFormat="1" ht="13" hidden="1" x14ac:dyDescent="0.3">
      <c r="E2575" s="138">
        <v>38205</v>
      </c>
      <c r="F2575" s="16">
        <v>219</v>
      </c>
      <c r="G2575" s="16">
        <v>2004</v>
      </c>
      <c r="H2575" s="139">
        <f t="shared" si="208"/>
        <v>0</v>
      </c>
      <c r="I2575" s="140">
        <v>20.064516129032256</v>
      </c>
      <c r="J2575" s="141">
        <f t="shared" si="204"/>
        <v>0</v>
      </c>
      <c r="K2575" s="81">
        <f t="shared" si="205"/>
        <v>0</v>
      </c>
      <c r="L2575" s="142">
        <v>21.6</v>
      </c>
      <c r="M2575" s="140"/>
      <c r="N2575" s="141">
        <f t="shared" si="206"/>
        <v>0</v>
      </c>
      <c r="O2575" s="141"/>
      <c r="P2575" s="141"/>
      <c r="Q2575" s="81">
        <f t="shared" si="207"/>
        <v>0</v>
      </c>
    </row>
    <row r="2576" spans="5:17" s="16" customFormat="1" ht="13" hidden="1" x14ac:dyDescent="0.3">
      <c r="E2576" s="138">
        <v>38206</v>
      </c>
      <c r="F2576" s="16">
        <v>220</v>
      </c>
      <c r="G2576" s="16">
        <v>2004</v>
      </c>
      <c r="H2576" s="139">
        <f t="shared" si="208"/>
        <v>0</v>
      </c>
      <c r="I2576" s="140">
        <v>20.058064516129033</v>
      </c>
      <c r="J2576" s="141">
        <f t="shared" si="204"/>
        <v>0</v>
      </c>
      <c r="K2576" s="81">
        <f t="shared" si="205"/>
        <v>0</v>
      </c>
      <c r="L2576" s="142">
        <v>23.1</v>
      </c>
      <c r="M2576" s="140"/>
      <c r="N2576" s="141">
        <f t="shared" si="206"/>
        <v>0</v>
      </c>
      <c r="O2576" s="141"/>
      <c r="P2576" s="141"/>
      <c r="Q2576" s="81">
        <f t="shared" si="207"/>
        <v>0</v>
      </c>
    </row>
    <row r="2577" spans="5:17" s="16" customFormat="1" ht="13" hidden="1" x14ac:dyDescent="0.3">
      <c r="E2577" s="138">
        <v>38207</v>
      </c>
      <c r="F2577" s="16">
        <v>221</v>
      </c>
      <c r="G2577" s="16">
        <v>2004</v>
      </c>
      <c r="H2577" s="139">
        <f t="shared" si="208"/>
        <v>0</v>
      </c>
      <c r="I2577" s="140">
        <v>20.051612903225806</v>
      </c>
      <c r="J2577" s="141">
        <f t="shared" si="204"/>
        <v>0</v>
      </c>
      <c r="K2577" s="81">
        <f t="shared" si="205"/>
        <v>0</v>
      </c>
      <c r="L2577" s="142">
        <v>23.8</v>
      </c>
      <c r="M2577" s="140"/>
      <c r="N2577" s="141">
        <f t="shared" si="206"/>
        <v>0</v>
      </c>
      <c r="O2577" s="141"/>
      <c r="P2577" s="141"/>
      <c r="Q2577" s="81">
        <f t="shared" si="207"/>
        <v>0</v>
      </c>
    </row>
    <row r="2578" spans="5:17" s="16" customFormat="1" ht="13" hidden="1" x14ac:dyDescent="0.3">
      <c r="E2578" s="138">
        <v>38208</v>
      </c>
      <c r="F2578" s="16">
        <v>222</v>
      </c>
      <c r="G2578" s="16">
        <v>2004</v>
      </c>
      <c r="H2578" s="139">
        <f t="shared" si="208"/>
        <v>0</v>
      </c>
      <c r="I2578" s="140">
        <v>20.045161290322579</v>
      </c>
      <c r="J2578" s="141">
        <f t="shared" si="204"/>
        <v>0</v>
      </c>
      <c r="K2578" s="81">
        <f t="shared" si="205"/>
        <v>0</v>
      </c>
      <c r="L2578" s="142">
        <v>21.7</v>
      </c>
      <c r="M2578" s="140"/>
      <c r="N2578" s="141">
        <f t="shared" si="206"/>
        <v>0</v>
      </c>
      <c r="O2578" s="141"/>
      <c r="P2578" s="141"/>
      <c r="Q2578" s="81">
        <f t="shared" si="207"/>
        <v>0</v>
      </c>
    </row>
    <row r="2579" spans="5:17" s="16" customFormat="1" ht="13" hidden="1" x14ac:dyDescent="0.3">
      <c r="E2579" s="138">
        <v>38209</v>
      </c>
      <c r="F2579" s="16">
        <v>223</v>
      </c>
      <c r="G2579" s="16">
        <v>2004</v>
      </c>
      <c r="H2579" s="139">
        <f t="shared" si="208"/>
        <v>0</v>
      </c>
      <c r="I2579" s="140">
        <v>20.038709677419355</v>
      </c>
      <c r="J2579" s="141">
        <f t="shared" si="204"/>
        <v>0</v>
      </c>
      <c r="K2579" s="81">
        <f t="shared" si="205"/>
        <v>0</v>
      </c>
      <c r="L2579" s="142">
        <v>22.4</v>
      </c>
      <c r="M2579" s="140"/>
      <c r="N2579" s="141">
        <f t="shared" si="206"/>
        <v>0</v>
      </c>
      <c r="O2579" s="141"/>
      <c r="P2579" s="141"/>
      <c r="Q2579" s="81">
        <f t="shared" si="207"/>
        <v>0</v>
      </c>
    </row>
    <row r="2580" spans="5:17" s="16" customFormat="1" ht="13" hidden="1" x14ac:dyDescent="0.3">
      <c r="E2580" s="138">
        <v>38210</v>
      </c>
      <c r="F2580" s="16">
        <v>224</v>
      </c>
      <c r="G2580" s="16">
        <v>2004</v>
      </c>
      <c r="H2580" s="139">
        <f t="shared" si="208"/>
        <v>0</v>
      </c>
      <c r="I2580" s="140">
        <v>20.032258064516128</v>
      </c>
      <c r="J2580" s="141">
        <f t="shared" si="204"/>
        <v>0</v>
      </c>
      <c r="K2580" s="81">
        <f t="shared" si="205"/>
        <v>0</v>
      </c>
      <c r="L2580" s="142">
        <v>22.5</v>
      </c>
      <c r="M2580" s="140"/>
      <c r="N2580" s="141">
        <f t="shared" si="206"/>
        <v>0</v>
      </c>
      <c r="O2580" s="141"/>
      <c r="P2580" s="141"/>
      <c r="Q2580" s="81">
        <f t="shared" si="207"/>
        <v>0</v>
      </c>
    </row>
    <row r="2581" spans="5:17" s="16" customFormat="1" ht="13" hidden="1" x14ac:dyDescent="0.3">
      <c r="E2581" s="138">
        <v>38211</v>
      </c>
      <c r="F2581" s="16">
        <v>225</v>
      </c>
      <c r="G2581" s="16">
        <v>2004</v>
      </c>
      <c r="H2581" s="139">
        <f t="shared" si="208"/>
        <v>0</v>
      </c>
      <c r="I2581" s="140">
        <v>20.025806451612901</v>
      </c>
      <c r="J2581" s="141">
        <f t="shared" si="204"/>
        <v>0</v>
      </c>
      <c r="K2581" s="81">
        <f t="shared" si="205"/>
        <v>0</v>
      </c>
      <c r="L2581" s="142">
        <v>20.100000000000001</v>
      </c>
      <c r="M2581" s="140"/>
      <c r="N2581" s="141">
        <f t="shared" si="206"/>
        <v>0</v>
      </c>
      <c r="O2581" s="141"/>
      <c r="P2581" s="141"/>
      <c r="Q2581" s="81">
        <f t="shared" si="207"/>
        <v>0</v>
      </c>
    </row>
    <row r="2582" spans="5:17" s="16" customFormat="1" ht="13" hidden="1" x14ac:dyDescent="0.3">
      <c r="E2582" s="138">
        <v>38212</v>
      </c>
      <c r="F2582" s="16">
        <v>226</v>
      </c>
      <c r="G2582" s="16">
        <v>2004</v>
      </c>
      <c r="H2582" s="139">
        <f t="shared" si="208"/>
        <v>0</v>
      </c>
      <c r="I2582" s="140">
        <v>20.019354838709678</v>
      </c>
      <c r="J2582" s="141">
        <f t="shared" si="204"/>
        <v>0</v>
      </c>
      <c r="K2582" s="81">
        <f t="shared" si="205"/>
        <v>0</v>
      </c>
      <c r="L2582" s="142">
        <v>18.8</v>
      </c>
      <c r="M2582" s="140"/>
      <c r="N2582" s="141">
        <f t="shared" si="206"/>
        <v>0</v>
      </c>
      <c r="O2582" s="141"/>
      <c r="P2582" s="141"/>
      <c r="Q2582" s="81">
        <f t="shared" si="207"/>
        <v>0</v>
      </c>
    </row>
    <row r="2583" spans="5:17" s="16" customFormat="1" ht="13" hidden="1" x14ac:dyDescent="0.3">
      <c r="E2583" s="138">
        <v>38213</v>
      </c>
      <c r="F2583" s="16">
        <v>227</v>
      </c>
      <c r="G2583" s="16">
        <v>2004</v>
      </c>
      <c r="H2583" s="139">
        <f t="shared" si="208"/>
        <v>0</v>
      </c>
      <c r="I2583" s="140">
        <v>20.012903225806451</v>
      </c>
      <c r="J2583" s="141">
        <f t="shared" si="204"/>
        <v>0</v>
      </c>
      <c r="K2583" s="81">
        <f t="shared" si="205"/>
        <v>0</v>
      </c>
      <c r="L2583" s="142">
        <v>18.5</v>
      </c>
      <c r="M2583" s="140"/>
      <c r="N2583" s="141">
        <f t="shared" si="206"/>
        <v>0</v>
      </c>
      <c r="O2583" s="141"/>
      <c r="P2583" s="141"/>
      <c r="Q2583" s="81">
        <f t="shared" si="207"/>
        <v>0</v>
      </c>
    </row>
    <row r="2584" spans="5:17" s="16" customFormat="1" ht="13" hidden="1" x14ac:dyDescent="0.3">
      <c r="E2584" s="138">
        <v>38214</v>
      </c>
      <c r="F2584" s="16">
        <v>228</v>
      </c>
      <c r="G2584" s="16">
        <v>2004</v>
      </c>
      <c r="H2584" s="139">
        <f t="shared" si="208"/>
        <v>0</v>
      </c>
      <c r="I2584" s="140">
        <v>20.006451612903227</v>
      </c>
      <c r="J2584" s="141">
        <f t="shared" si="204"/>
        <v>0</v>
      </c>
      <c r="K2584" s="81">
        <f t="shared" si="205"/>
        <v>0</v>
      </c>
      <c r="L2584" s="142">
        <v>18.2</v>
      </c>
      <c r="M2584" s="140"/>
      <c r="N2584" s="141">
        <f t="shared" si="206"/>
        <v>0</v>
      </c>
      <c r="O2584" s="141"/>
      <c r="P2584" s="141"/>
      <c r="Q2584" s="81">
        <f t="shared" si="207"/>
        <v>0</v>
      </c>
    </row>
    <row r="2585" spans="5:17" s="16" customFormat="1" ht="13" hidden="1" x14ac:dyDescent="0.3">
      <c r="E2585" s="138">
        <v>38215</v>
      </c>
      <c r="F2585" s="16">
        <v>229</v>
      </c>
      <c r="G2585" s="16">
        <v>2004</v>
      </c>
      <c r="H2585" s="139">
        <f t="shared" si="208"/>
        <v>0</v>
      </c>
      <c r="I2585" s="140">
        <v>20</v>
      </c>
      <c r="J2585" s="141">
        <f t="shared" si="204"/>
        <v>0</v>
      </c>
      <c r="K2585" s="81">
        <f t="shared" si="205"/>
        <v>0</v>
      </c>
      <c r="L2585" s="142">
        <v>18.2</v>
      </c>
      <c r="M2585" s="140"/>
      <c r="N2585" s="141">
        <f t="shared" si="206"/>
        <v>0</v>
      </c>
      <c r="O2585" s="141"/>
      <c r="P2585" s="141"/>
      <c r="Q2585" s="81">
        <f t="shared" si="207"/>
        <v>0</v>
      </c>
    </row>
    <row r="2586" spans="5:17" s="16" customFormat="1" ht="13" hidden="1" x14ac:dyDescent="0.3">
      <c r="E2586" s="138">
        <v>38216</v>
      </c>
      <c r="F2586" s="16">
        <v>230</v>
      </c>
      <c r="G2586" s="16">
        <v>2004</v>
      </c>
      <c r="H2586" s="139">
        <f t="shared" si="208"/>
        <v>0</v>
      </c>
      <c r="I2586" s="140">
        <v>19.846666666666664</v>
      </c>
      <c r="J2586" s="141">
        <f t="shared" si="204"/>
        <v>0</v>
      </c>
      <c r="K2586" s="81">
        <f t="shared" si="205"/>
        <v>0</v>
      </c>
      <c r="L2586" s="142">
        <v>18.600000000000001</v>
      </c>
      <c r="M2586" s="140"/>
      <c r="N2586" s="141">
        <f t="shared" si="206"/>
        <v>0</v>
      </c>
      <c r="O2586" s="141"/>
      <c r="P2586" s="141"/>
      <c r="Q2586" s="81">
        <f t="shared" si="207"/>
        <v>0</v>
      </c>
    </row>
    <row r="2587" spans="5:17" s="16" customFormat="1" ht="13" hidden="1" x14ac:dyDescent="0.3">
      <c r="E2587" s="138">
        <v>38217</v>
      </c>
      <c r="F2587" s="16">
        <v>231</v>
      </c>
      <c r="G2587" s="16">
        <v>2004</v>
      </c>
      <c r="H2587" s="139">
        <f t="shared" si="208"/>
        <v>0</v>
      </c>
      <c r="I2587" s="140">
        <v>19.693333333333328</v>
      </c>
      <c r="J2587" s="141">
        <f t="shared" si="204"/>
        <v>0</v>
      </c>
      <c r="K2587" s="81">
        <f t="shared" si="205"/>
        <v>0</v>
      </c>
      <c r="L2587" s="142">
        <v>22.7</v>
      </c>
      <c r="M2587" s="140"/>
      <c r="N2587" s="141">
        <f t="shared" si="206"/>
        <v>0</v>
      </c>
      <c r="O2587" s="141"/>
      <c r="P2587" s="141"/>
      <c r="Q2587" s="81">
        <f t="shared" si="207"/>
        <v>0</v>
      </c>
    </row>
    <row r="2588" spans="5:17" s="16" customFormat="1" ht="13" hidden="1" x14ac:dyDescent="0.3">
      <c r="E2588" s="138">
        <v>38218</v>
      </c>
      <c r="F2588" s="16">
        <v>232</v>
      </c>
      <c r="G2588" s="16">
        <v>2004</v>
      </c>
      <c r="H2588" s="139">
        <f t="shared" si="208"/>
        <v>0</v>
      </c>
      <c r="I2588" s="140">
        <v>19.54</v>
      </c>
      <c r="J2588" s="141">
        <f t="shared" si="204"/>
        <v>0</v>
      </c>
      <c r="K2588" s="81">
        <f t="shared" si="205"/>
        <v>0</v>
      </c>
      <c r="L2588" s="142">
        <v>18.899999999999999</v>
      </c>
      <c r="M2588" s="140"/>
      <c r="N2588" s="141">
        <f t="shared" si="206"/>
        <v>0</v>
      </c>
      <c r="O2588" s="141"/>
      <c r="P2588" s="141"/>
      <c r="Q2588" s="81">
        <f t="shared" si="207"/>
        <v>0</v>
      </c>
    </row>
    <row r="2589" spans="5:17" s="16" customFormat="1" ht="13" hidden="1" x14ac:dyDescent="0.3">
      <c r="E2589" s="138">
        <v>38219</v>
      </c>
      <c r="F2589" s="16">
        <v>233</v>
      </c>
      <c r="G2589" s="16">
        <v>2004</v>
      </c>
      <c r="H2589" s="139">
        <f t="shared" si="208"/>
        <v>0</v>
      </c>
      <c r="I2589" s="140">
        <v>19.386666666666663</v>
      </c>
      <c r="J2589" s="141">
        <f t="shared" si="204"/>
        <v>0</v>
      </c>
      <c r="K2589" s="81">
        <f t="shared" si="205"/>
        <v>0</v>
      </c>
      <c r="L2589" s="142">
        <v>18.7</v>
      </c>
      <c r="M2589" s="140"/>
      <c r="N2589" s="141">
        <f t="shared" si="206"/>
        <v>0</v>
      </c>
      <c r="O2589" s="141"/>
      <c r="P2589" s="141"/>
      <c r="Q2589" s="81">
        <f t="shared" si="207"/>
        <v>0</v>
      </c>
    </row>
    <row r="2590" spans="5:17" s="16" customFormat="1" ht="13" hidden="1" x14ac:dyDescent="0.3">
      <c r="E2590" s="138">
        <v>38220</v>
      </c>
      <c r="F2590" s="16">
        <v>234</v>
      </c>
      <c r="G2590" s="16">
        <v>2004</v>
      </c>
      <c r="H2590" s="139">
        <f t="shared" si="208"/>
        <v>0</v>
      </c>
      <c r="I2590" s="140">
        <v>19.233333333333327</v>
      </c>
      <c r="J2590" s="141">
        <f t="shared" si="204"/>
        <v>0</v>
      </c>
      <c r="K2590" s="81">
        <f t="shared" si="205"/>
        <v>0</v>
      </c>
      <c r="L2590" s="142">
        <v>16.2</v>
      </c>
      <c r="M2590" s="140"/>
      <c r="N2590" s="141">
        <f t="shared" si="206"/>
        <v>0</v>
      </c>
      <c r="O2590" s="141"/>
      <c r="P2590" s="141"/>
      <c r="Q2590" s="81">
        <f t="shared" si="207"/>
        <v>0</v>
      </c>
    </row>
    <row r="2591" spans="5:17" s="16" customFormat="1" ht="13" hidden="1" x14ac:dyDescent="0.3">
      <c r="E2591" s="138">
        <v>38221</v>
      </c>
      <c r="F2591" s="16">
        <v>235</v>
      </c>
      <c r="G2591" s="16">
        <v>2004</v>
      </c>
      <c r="H2591" s="139">
        <f t="shared" si="208"/>
        <v>0</v>
      </c>
      <c r="I2591" s="140">
        <v>19.079999999999998</v>
      </c>
      <c r="J2591" s="141">
        <f t="shared" si="204"/>
        <v>0</v>
      </c>
      <c r="K2591" s="81">
        <f t="shared" si="205"/>
        <v>0</v>
      </c>
      <c r="L2591" s="142">
        <v>15.2</v>
      </c>
      <c r="M2591" s="140"/>
      <c r="N2591" s="141">
        <f t="shared" si="206"/>
        <v>1</v>
      </c>
      <c r="O2591" s="141"/>
      <c r="P2591" s="141"/>
      <c r="Q2591" s="81">
        <f t="shared" si="207"/>
        <v>4.8000000000000007</v>
      </c>
    </row>
    <row r="2592" spans="5:17" s="16" customFormat="1" ht="13" hidden="1" x14ac:dyDescent="0.3">
      <c r="E2592" s="138">
        <v>38222</v>
      </c>
      <c r="F2592" s="16">
        <v>236</v>
      </c>
      <c r="G2592" s="16">
        <v>2004</v>
      </c>
      <c r="H2592" s="139">
        <f t="shared" si="208"/>
        <v>0</v>
      </c>
      <c r="I2592" s="140">
        <v>18.926666666666662</v>
      </c>
      <c r="J2592" s="141">
        <f t="shared" si="204"/>
        <v>0</v>
      </c>
      <c r="K2592" s="81">
        <f t="shared" si="205"/>
        <v>0</v>
      </c>
      <c r="L2592" s="142">
        <v>19.5</v>
      </c>
      <c r="M2592" s="140"/>
      <c r="N2592" s="141">
        <f t="shared" si="206"/>
        <v>0</v>
      </c>
      <c r="O2592" s="141"/>
      <c r="P2592" s="141"/>
      <c r="Q2592" s="81">
        <f t="shared" si="207"/>
        <v>0</v>
      </c>
    </row>
    <row r="2593" spans="5:17" s="16" customFormat="1" ht="13" hidden="1" x14ac:dyDescent="0.3">
      <c r="E2593" s="138">
        <v>38223</v>
      </c>
      <c r="F2593" s="16">
        <v>237</v>
      </c>
      <c r="G2593" s="16">
        <v>2004</v>
      </c>
      <c r="H2593" s="139">
        <f t="shared" si="208"/>
        <v>0</v>
      </c>
      <c r="I2593" s="140">
        <v>18.773333333333326</v>
      </c>
      <c r="J2593" s="141">
        <f t="shared" si="204"/>
        <v>0</v>
      </c>
      <c r="K2593" s="81">
        <f t="shared" si="205"/>
        <v>0</v>
      </c>
      <c r="L2593" s="142">
        <v>18.5</v>
      </c>
      <c r="M2593" s="140"/>
      <c r="N2593" s="141">
        <f t="shared" si="206"/>
        <v>0</v>
      </c>
      <c r="O2593" s="141"/>
      <c r="P2593" s="141"/>
      <c r="Q2593" s="81">
        <f t="shared" si="207"/>
        <v>0</v>
      </c>
    </row>
    <row r="2594" spans="5:17" s="16" customFormat="1" ht="13" hidden="1" x14ac:dyDescent="0.3">
      <c r="E2594" s="138">
        <v>38224</v>
      </c>
      <c r="F2594" s="16">
        <v>238</v>
      </c>
      <c r="G2594" s="16">
        <v>2004</v>
      </c>
      <c r="H2594" s="139">
        <f t="shared" si="208"/>
        <v>0</v>
      </c>
      <c r="I2594" s="140">
        <v>18.62</v>
      </c>
      <c r="J2594" s="141">
        <f t="shared" si="204"/>
        <v>0</v>
      </c>
      <c r="K2594" s="81">
        <f t="shared" si="205"/>
        <v>0</v>
      </c>
      <c r="L2594" s="142">
        <v>17.8</v>
      </c>
      <c r="M2594" s="140"/>
      <c r="N2594" s="141">
        <f t="shared" si="206"/>
        <v>0</v>
      </c>
      <c r="O2594" s="141"/>
      <c r="P2594" s="141"/>
      <c r="Q2594" s="81">
        <f t="shared" si="207"/>
        <v>0</v>
      </c>
    </row>
    <row r="2595" spans="5:17" s="16" customFormat="1" ht="13" hidden="1" x14ac:dyDescent="0.3">
      <c r="E2595" s="138">
        <v>38225</v>
      </c>
      <c r="F2595" s="16">
        <v>239</v>
      </c>
      <c r="G2595" s="16">
        <v>2004</v>
      </c>
      <c r="H2595" s="139">
        <f t="shared" si="208"/>
        <v>0</v>
      </c>
      <c r="I2595" s="140">
        <v>18.466666666666661</v>
      </c>
      <c r="J2595" s="141">
        <f t="shared" si="204"/>
        <v>0</v>
      </c>
      <c r="K2595" s="81">
        <f t="shared" si="205"/>
        <v>0</v>
      </c>
      <c r="L2595" s="142">
        <v>15</v>
      </c>
      <c r="M2595" s="140"/>
      <c r="N2595" s="141">
        <f t="shared" si="206"/>
        <v>1</v>
      </c>
      <c r="O2595" s="141"/>
      <c r="P2595" s="141"/>
      <c r="Q2595" s="81">
        <f t="shared" si="207"/>
        <v>5</v>
      </c>
    </row>
    <row r="2596" spans="5:17" s="16" customFormat="1" ht="13" hidden="1" x14ac:dyDescent="0.3">
      <c r="E2596" s="138">
        <v>38226</v>
      </c>
      <c r="F2596" s="16">
        <v>240</v>
      </c>
      <c r="G2596" s="16">
        <v>2004</v>
      </c>
      <c r="H2596" s="139">
        <f t="shared" si="208"/>
        <v>0</v>
      </c>
      <c r="I2596" s="140">
        <v>18.313333333333333</v>
      </c>
      <c r="J2596" s="141">
        <f t="shared" si="204"/>
        <v>0</v>
      </c>
      <c r="K2596" s="81">
        <f t="shared" si="205"/>
        <v>0</v>
      </c>
      <c r="L2596" s="142">
        <v>16.3</v>
      </c>
      <c r="M2596" s="140"/>
      <c r="N2596" s="141">
        <f t="shared" si="206"/>
        <v>0</v>
      </c>
      <c r="O2596" s="141"/>
      <c r="P2596" s="141"/>
      <c r="Q2596" s="81">
        <f t="shared" si="207"/>
        <v>0</v>
      </c>
    </row>
    <row r="2597" spans="5:17" s="16" customFormat="1" ht="13" hidden="1" x14ac:dyDescent="0.3">
      <c r="E2597" s="138">
        <v>38227</v>
      </c>
      <c r="F2597" s="16">
        <v>241</v>
      </c>
      <c r="G2597" s="16">
        <v>2004</v>
      </c>
      <c r="H2597" s="139">
        <f t="shared" si="208"/>
        <v>0</v>
      </c>
      <c r="I2597" s="140">
        <v>18.16</v>
      </c>
      <c r="J2597" s="141">
        <f t="shared" si="204"/>
        <v>0</v>
      </c>
      <c r="K2597" s="81">
        <f t="shared" si="205"/>
        <v>0</v>
      </c>
      <c r="L2597" s="142">
        <v>17.8</v>
      </c>
      <c r="M2597" s="140"/>
      <c r="N2597" s="141">
        <f t="shared" si="206"/>
        <v>0</v>
      </c>
      <c r="O2597" s="141"/>
      <c r="P2597" s="141"/>
      <c r="Q2597" s="81">
        <f t="shared" si="207"/>
        <v>0</v>
      </c>
    </row>
    <row r="2598" spans="5:17" s="16" customFormat="1" ht="13" hidden="1" x14ac:dyDescent="0.3">
      <c r="E2598" s="138">
        <v>38228</v>
      </c>
      <c r="F2598" s="16">
        <v>242</v>
      </c>
      <c r="G2598" s="16">
        <v>2004</v>
      </c>
      <c r="H2598" s="139">
        <f t="shared" si="208"/>
        <v>0</v>
      </c>
      <c r="I2598" s="140">
        <v>18.006666666666661</v>
      </c>
      <c r="J2598" s="141">
        <f t="shared" ref="J2598:J2661" si="209">IF(I2598&lt;=$E$117,1,0)</f>
        <v>0</v>
      </c>
      <c r="K2598" s="81">
        <f t="shared" ref="K2598:K2661" si="210">J2598*($E$116-I2598)</f>
        <v>0</v>
      </c>
      <c r="L2598" s="142">
        <v>18.399999999999999</v>
      </c>
      <c r="M2598" s="140"/>
      <c r="N2598" s="141">
        <f t="shared" ref="N2598:N2661" si="211">IF(L2598&lt;=$E$117,1,0)</f>
        <v>0</v>
      </c>
      <c r="O2598" s="141"/>
      <c r="P2598" s="141"/>
      <c r="Q2598" s="81">
        <f t="shared" si="207"/>
        <v>0</v>
      </c>
    </row>
    <row r="2599" spans="5:17" s="16" customFormat="1" ht="13" hidden="1" x14ac:dyDescent="0.3">
      <c r="E2599" s="138">
        <v>38229</v>
      </c>
      <c r="F2599" s="16">
        <v>243</v>
      </c>
      <c r="G2599" s="16">
        <v>2004</v>
      </c>
      <c r="H2599" s="139">
        <f t="shared" si="208"/>
        <v>0</v>
      </c>
      <c r="I2599" s="140">
        <v>17.853333333333332</v>
      </c>
      <c r="J2599" s="141">
        <f t="shared" si="209"/>
        <v>0</v>
      </c>
      <c r="K2599" s="81">
        <f t="shared" si="210"/>
        <v>0</v>
      </c>
      <c r="L2599" s="142">
        <v>17.8</v>
      </c>
      <c r="M2599" s="140"/>
      <c r="N2599" s="141">
        <f t="shared" si="211"/>
        <v>0</v>
      </c>
      <c r="O2599" s="141"/>
      <c r="P2599" s="141"/>
      <c r="Q2599" s="81">
        <f t="shared" si="207"/>
        <v>0</v>
      </c>
    </row>
    <row r="2600" spans="5:17" s="16" customFormat="1" ht="13" hidden="1" x14ac:dyDescent="0.3">
      <c r="E2600" s="138">
        <v>38230</v>
      </c>
      <c r="F2600" s="16">
        <v>244</v>
      </c>
      <c r="G2600" s="16">
        <v>2004</v>
      </c>
      <c r="H2600" s="139">
        <f t="shared" si="208"/>
        <v>0</v>
      </c>
      <c r="I2600" s="140">
        <v>17.7</v>
      </c>
      <c r="J2600" s="141">
        <f t="shared" si="209"/>
        <v>0</v>
      </c>
      <c r="K2600" s="81">
        <f t="shared" si="210"/>
        <v>0</v>
      </c>
      <c r="L2600" s="142">
        <v>16.100000000000001</v>
      </c>
      <c r="M2600" s="140"/>
      <c r="N2600" s="141">
        <f t="shared" si="211"/>
        <v>0</v>
      </c>
      <c r="O2600" s="141"/>
      <c r="P2600" s="141"/>
      <c r="Q2600" s="81">
        <f t="shared" si="207"/>
        <v>0</v>
      </c>
    </row>
    <row r="2601" spans="5:17" s="16" customFormat="1" ht="13" hidden="1" x14ac:dyDescent="0.3">
      <c r="E2601" s="138">
        <v>38231</v>
      </c>
      <c r="F2601" s="16">
        <v>245</v>
      </c>
      <c r="G2601" s="16">
        <v>2004</v>
      </c>
      <c r="H2601" s="139">
        <f t="shared" si="208"/>
        <v>0</v>
      </c>
      <c r="I2601" s="140">
        <v>17.546666666666667</v>
      </c>
      <c r="J2601" s="141">
        <f t="shared" si="209"/>
        <v>0</v>
      </c>
      <c r="K2601" s="81">
        <f t="shared" si="210"/>
        <v>0</v>
      </c>
      <c r="L2601" s="142">
        <v>15.5</v>
      </c>
      <c r="M2601" s="140"/>
      <c r="N2601" s="141">
        <f t="shared" si="211"/>
        <v>1</v>
      </c>
      <c r="O2601" s="141"/>
      <c r="P2601" s="141"/>
      <c r="Q2601" s="81">
        <f t="shared" si="207"/>
        <v>4.5</v>
      </c>
    </row>
    <row r="2602" spans="5:17" s="16" customFormat="1" ht="13" hidden="1" x14ac:dyDescent="0.3">
      <c r="E2602" s="138">
        <v>38232</v>
      </c>
      <c r="F2602" s="16">
        <v>246</v>
      </c>
      <c r="G2602" s="16">
        <v>2004</v>
      </c>
      <c r="H2602" s="139">
        <f t="shared" si="208"/>
        <v>0</v>
      </c>
      <c r="I2602" s="140">
        <v>17.393333333333331</v>
      </c>
      <c r="J2602" s="141">
        <f t="shared" si="209"/>
        <v>0</v>
      </c>
      <c r="K2602" s="81">
        <f t="shared" si="210"/>
        <v>0</v>
      </c>
      <c r="L2602" s="142">
        <v>18.100000000000001</v>
      </c>
      <c r="M2602" s="140"/>
      <c r="N2602" s="141">
        <f t="shared" si="211"/>
        <v>0</v>
      </c>
      <c r="O2602" s="141"/>
      <c r="P2602" s="141"/>
      <c r="Q2602" s="81">
        <f t="shared" si="207"/>
        <v>0</v>
      </c>
    </row>
    <row r="2603" spans="5:17" s="16" customFormat="1" ht="13" hidden="1" x14ac:dyDescent="0.3">
      <c r="E2603" s="138">
        <v>38233</v>
      </c>
      <c r="F2603" s="16">
        <v>247</v>
      </c>
      <c r="G2603" s="16">
        <v>2004</v>
      </c>
      <c r="H2603" s="139">
        <f t="shared" si="208"/>
        <v>0</v>
      </c>
      <c r="I2603" s="140">
        <v>17.239999999999998</v>
      </c>
      <c r="J2603" s="141">
        <f t="shared" si="209"/>
        <v>0</v>
      </c>
      <c r="K2603" s="81">
        <f t="shared" si="210"/>
        <v>0</v>
      </c>
      <c r="L2603" s="142">
        <v>20.399999999999999</v>
      </c>
      <c r="M2603" s="140"/>
      <c r="N2603" s="141">
        <f t="shared" si="211"/>
        <v>0</v>
      </c>
      <c r="O2603" s="141"/>
      <c r="P2603" s="141"/>
      <c r="Q2603" s="81">
        <f t="shared" si="207"/>
        <v>0</v>
      </c>
    </row>
    <row r="2604" spans="5:17" s="16" customFormat="1" ht="13" hidden="1" x14ac:dyDescent="0.3">
      <c r="E2604" s="138">
        <v>38234</v>
      </c>
      <c r="F2604" s="16">
        <v>248</v>
      </c>
      <c r="G2604" s="16">
        <v>2004</v>
      </c>
      <c r="H2604" s="139">
        <f t="shared" si="208"/>
        <v>0</v>
      </c>
      <c r="I2604" s="140">
        <v>17.086666666666666</v>
      </c>
      <c r="J2604" s="141">
        <f t="shared" si="209"/>
        <v>0</v>
      </c>
      <c r="K2604" s="81">
        <f t="shared" si="210"/>
        <v>0</v>
      </c>
      <c r="L2604" s="142">
        <v>20.6</v>
      </c>
      <c r="M2604" s="140"/>
      <c r="N2604" s="141">
        <f t="shared" si="211"/>
        <v>0</v>
      </c>
      <c r="O2604" s="141"/>
      <c r="P2604" s="141"/>
      <c r="Q2604" s="81">
        <f t="shared" si="207"/>
        <v>0</v>
      </c>
    </row>
    <row r="2605" spans="5:17" s="16" customFormat="1" ht="13" hidden="1" x14ac:dyDescent="0.3">
      <c r="E2605" s="138">
        <v>38235</v>
      </c>
      <c r="F2605" s="16">
        <v>249</v>
      </c>
      <c r="G2605" s="16">
        <v>2004</v>
      </c>
      <c r="H2605" s="139">
        <f t="shared" si="208"/>
        <v>0</v>
      </c>
      <c r="I2605" s="140">
        <v>16.93333333333333</v>
      </c>
      <c r="J2605" s="141">
        <f t="shared" si="209"/>
        <v>0</v>
      </c>
      <c r="K2605" s="81">
        <f t="shared" si="210"/>
        <v>0</v>
      </c>
      <c r="L2605" s="142">
        <v>19.899999999999999</v>
      </c>
      <c r="M2605" s="140"/>
      <c r="N2605" s="141">
        <f t="shared" si="211"/>
        <v>0</v>
      </c>
      <c r="O2605" s="141"/>
      <c r="P2605" s="141"/>
      <c r="Q2605" s="81">
        <f t="shared" si="207"/>
        <v>0</v>
      </c>
    </row>
    <row r="2606" spans="5:17" s="16" customFormat="1" ht="13" hidden="1" x14ac:dyDescent="0.3">
      <c r="E2606" s="138">
        <v>38236</v>
      </c>
      <c r="F2606" s="16">
        <v>250</v>
      </c>
      <c r="G2606" s="16">
        <v>2004</v>
      </c>
      <c r="H2606" s="139">
        <f t="shared" si="208"/>
        <v>0</v>
      </c>
      <c r="I2606" s="140">
        <v>16.78</v>
      </c>
      <c r="J2606" s="141">
        <f t="shared" si="209"/>
        <v>0</v>
      </c>
      <c r="K2606" s="81">
        <f t="shared" si="210"/>
        <v>0</v>
      </c>
      <c r="L2606" s="142">
        <v>20.3</v>
      </c>
      <c r="M2606" s="140"/>
      <c r="N2606" s="141">
        <f t="shared" si="211"/>
        <v>0</v>
      </c>
      <c r="O2606" s="141"/>
      <c r="P2606" s="141"/>
      <c r="Q2606" s="81">
        <f t="shared" si="207"/>
        <v>0</v>
      </c>
    </row>
    <row r="2607" spans="5:17" s="16" customFormat="1" ht="13" hidden="1" x14ac:dyDescent="0.3">
      <c r="E2607" s="138">
        <v>38237</v>
      </c>
      <c r="F2607" s="16">
        <v>251</v>
      </c>
      <c r="G2607" s="16">
        <v>2004</v>
      </c>
      <c r="H2607" s="139">
        <f t="shared" si="208"/>
        <v>0</v>
      </c>
      <c r="I2607" s="140">
        <v>16.626666666666665</v>
      </c>
      <c r="J2607" s="141">
        <f t="shared" si="209"/>
        <v>0</v>
      </c>
      <c r="K2607" s="81">
        <f t="shared" si="210"/>
        <v>0</v>
      </c>
      <c r="L2607" s="142">
        <v>20.3</v>
      </c>
      <c r="M2607" s="140"/>
      <c r="N2607" s="141">
        <f t="shared" si="211"/>
        <v>0</v>
      </c>
      <c r="O2607" s="141"/>
      <c r="P2607" s="141"/>
      <c r="Q2607" s="81">
        <f t="shared" si="207"/>
        <v>0</v>
      </c>
    </row>
    <row r="2608" spans="5:17" s="16" customFormat="1" ht="13" hidden="1" x14ac:dyDescent="0.3">
      <c r="E2608" s="138">
        <v>38238</v>
      </c>
      <c r="F2608" s="16">
        <v>252</v>
      </c>
      <c r="G2608" s="16">
        <v>2004</v>
      </c>
      <c r="H2608" s="139">
        <f t="shared" si="208"/>
        <v>0</v>
      </c>
      <c r="I2608" s="140">
        <v>16.473333333333329</v>
      </c>
      <c r="J2608" s="141">
        <f t="shared" si="209"/>
        <v>0</v>
      </c>
      <c r="K2608" s="81">
        <f t="shared" si="210"/>
        <v>0</v>
      </c>
      <c r="L2608" s="142">
        <v>19.2</v>
      </c>
      <c r="M2608" s="140"/>
      <c r="N2608" s="141">
        <f t="shared" si="211"/>
        <v>0</v>
      </c>
      <c r="O2608" s="141"/>
      <c r="P2608" s="141"/>
      <c r="Q2608" s="81">
        <f t="shared" si="207"/>
        <v>0</v>
      </c>
    </row>
    <row r="2609" spans="5:17" s="16" customFormat="1" ht="13" hidden="1" x14ac:dyDescent="0.3">
      <c r="E2609" s="138">
        <v>38239</v>
      </c>
      <c r="F2609" s="16">
        <v>253</v>
      </c>
      <c r="G2609" s="16">
        <v>2004</v>
      </c>
      <c r="H2609" s="139">
        <f t="shared" si="208"/>
        <v>0</v>
      </c>
      <c r="I2609" s="140">
        <v>16.32</v>
      </c>
      <c r="J2609" s="141">
        <f t="shared" si="209"/>
        <v>0</v>
      </c>
      <c r="K2609" s="81">
        <f t="shared" si="210"/>
        <v>0</v>
      </c>
      <c r="L2609" s="142">
        <v>18.2</v>
      </c>
      <c r="M2609" s="140"/>
      <c r="N2609" s="141">
        <f t="shared" si="211"/>
        <v>0</v>
      </c>
      <c r="O2609" s="141"/>
      <c r="P2609" s="141"/>
      <c r="Q2609" s="81">
        <f t="shared" si="207"/>
        <v>0</v>
      </c>
    </row>
    <row r="2610" spans="5:17" s="16" customFormat="1" ht="13" hidden="1" x14ac:dyDescent="0.3">
      <c r="E2610" s="138">
        <v>38240</v>
      </c>
      <c r="F2610" s="16">
        <v>254</v>
      </c>
      <c r="G2610" s="16">
        <v>2004</v>
      </c>
      <c r="H2610" s="139">
        <f t="shared" si="208"/>
        <v>0</v>
      </c>
      <c r="I2610" s="140">
        <v>16.166666666666664</v>
      </c>
      <c r="J2610" s="141">
        <f t="shared" si="209"/>
        <v>0</v>
      </c>
      <c r="K2610" s="81">
        <f t="shared" si="210"/>
        <v>0</v>
      </c>
      <c r="L2610" s="142">
        <v>20</v>
      </c>
      <c r="M2610" s="140"/>
      <c r="N2610" s="141">
        <f t="shared" si="211"/>
        <v>0</v>
      </c>
      <c r="O2610" s="141"/>
      <c r="P2610" s="141"/>
      <c r="Q2610" s="81">
        <f t="shared" si="207"/>
        <v>0</v>
      </c>
    </row>
    <row r="2611" spans="5:17" s="16" customFormat="1" ht="13" hidden="1" x14ac:dyDescent="0.3">
      <c r="E2611" s="138">
        <v>38241</v>
      </c>
      <c r="F2611" s="16">
        <v>255</v>
      </c>
      <c r="G2611" s="16">
        <v>2004</v>
      </c>
      <c r="H2611" s="139">
        <f t="shared" si="208"/>
        <v>0</v>
      </c>
      <c r="I2611" s="140">
        <v>16.013333333333328</v>
      </c>
      <c r="J2611" s="141">
        <f t="shared" si="209"/>
        <v>0</v>
      </c>
      <c r="K2611" s="81">
        <f t="shared" si="210"/>
        <v>0</v>
      </c>
      <c r="L2611" s="142">
        <v>21.5</v>
      </c>
      <c r="M2611" s="140"/>
      <c r="N2611" s="141">
        <f t="shared" si="211"/>
        <v>0</v>
      </c>
      <c r="O2611" s="141"/>
      <c r="P2611" s="141"/>
      <c r="Q2611" s="81">
        <f t="shared" si="207"/>
        <v>0</v>
      </c>
    </row>
    <row r="2612" spans="5:17" s="16" customFormat="1" ht="13" hidden="1" x14ac:dyDescent="0.3">
      <c r="E2612" s="138">
        <v>38242</v>
      </c>
      <c r="F2612" s="16">
        <v>256</v>
      </c>
      <c r="G2612" s="16">
        <v>2004</v>
      </c>
      <c r="H2612" s="139">
        <f t="shared" si="208"/>
        <v>0</v>
      </c>
      <c r="I2612" s="140">
        <v>15.86</v>
      </c>
      <c r="J2612" s="141">
        <f t="shared" si="209"/>
        <v>1</v>
      </c>
      <c r="K2612" s="81">
        <f t="shared" si="210"/>
        <v>4.1400000000000006</v>
      </c>
      <c r="L2612" s="142">
        <v>16.899999999999999</v>
      </c>
      <c r="M2612" s="140"/>
      <c r="N2612" s="141">
        <f t="shared" si="211"/>
        <v>0</v>
      </c>
      <c r="O2612" s="141"/>
      <c r="P2612" s="141"/>
      <c r="Q2612" s="81">
        <f t="shared" si="207"/>
        <v>0</v>
      </c>
    </row>
    <row r="2613" spans="5:17" s="16" customFormat="1" ht="13" hidden="1" x14ac:dyDescent="0.3">
      <c r="E2613" s="138">
        <v>38243</v>
      </c>
      <c r="F2613" s="16">
        <v>257</v>
      </c>
      <c r="G2613" s="16">
        <v>2004</v>
      </c>
      <c r="H2613" s="139">
        <f t="shared" si="208"/>
        <v>0</v>
      </c>
      <c r="I2613" s="140">
        <v>15.706666666666663</v>
      </c>
      <c r="J2613" s="141">
        <f t="shared" si="209"/>
        <v>1</v>
      </c>
      <c r="K2613" s="81">
        <f t="shared" si="210"/>
        <v>4.2933333333333366</v>
      </c>
      <c r="L2613" s="142">
        <v>17.3</v>
      </c>
      <c r="M2613" s="140"/>
      <c r="N2613" s="141">
        <f t="shared" si="211"/>
        <v>0</v>
      </c>
      <c r="O2613" s="141"/>
      <c r="P2613" s="141"/>
      <c r="Q2613" s="81">
        <f t="shared" si="207"/>
        <v>0</v>
      </c>
    </row>
    <row r="2614" spans="5:17" s="16" customFormat="1" ht="13" hidden="1" x14ac:dyDescent="0.3">
      <c r="E2614" s="138">
        <v>38244</v>
      </c>
      <c r="F2614" s="16">
        <v>258</v>
      </c>
      <c r="G2614" s="16">
        <v>2004</v>
      </c>
      <c r="H2614" s="139">
        <f t="shared" si="208"/>
        <v>0</v>
      </c>
      <c r="I2614" s="140">
        <v>15.553333333333327</v>
      </c>
      <c r="J2614" s="141">
        <f t="shared" si="209"/>
        <v>1</v>
      </c>
      <c r="K2614" s="81">
        <f t="shared" si="210"/>
        <v>4.4466666666666725</v>
      </c>
      <c r="L2614" s="142">
        <v>17.5</v>
      </c>
      <c r="M2614" s="140"/>
      <c r="N2614" s="141">
        <f t="shared" si="211"/>
        <v>0</v>
      </c>
      <c r="O2614" s="141"/>
      <c r="P2614" s="141"/>
      <c r="Q2614" s="81">
        <f t="shared" si="207"/>
        <v>0</v>
      </c>
    </row>
    <row r="2615" spans="5:17" s="16" customFormat="1" ht="13" hidden="1" x14ac:dyDescent="0.3">
      <c r="E2615" s="138">
        <v>38245</v>
      </c>
      <c r="F2615" s="16">
        <v>259</v>
      </c>
      <c r="G2615" s="16">
        <v>2004</v>
      </c>
      <c r="H2615" s="139">
        <f t="shared" si="208"/>
        <v>0</v>
      </c>
      <c r="I2615" s="140">
        <v>15.4</v>
      </c>
      <c r="J2615" s="141">
        <f t="shared" si="209"/>
        <v>1</v>
      </c>
      <c r="K2615" s="81">
        <f t="shared" si="210"/>
        <v>4.5999999999999996</v>
      </c>
      <c r="L2615" s="142">
        <v>15.4</v>
      </c>
      <c r="M2615" s="140"/>
      <c r="N2615" s="141">
        <f t="shared" si="211"/>
        <v>1</v>
      </c>
      <c r="O2615" s="141"/>
      <c r="P2615" s="141"/>
      <c r="Q2615" s="81">
        <f t="shared" ref="Q2615:Q2678" si="212">N2615*($E$116-L2615)</f>
        <v>4.5999999999999996</v>
      </c>
    </row>
    <row r="2616" spans="5:17" s="16" customFormat="1" ht="13" hidden="1" x14ac:dyDescent="0.3">
      <c r="E2616" s="138">
        <v>38246</v>
      </c>
      <c r="F2616" s="16">
        <v>260</v>
      </c>
      <c r="G2616" s="16">
        <v>2004</v>
      </c>
      <c r="H2616" s="139">
        <f t="shared" si="208"/>
        <v>0</v>
      </c>
      <c r="I2616" s="140">
        <v>15.264516129032259</v>
      </c>
      <c r="J2616" s="141">
        <f t="shared" si="209"/>
        <v>1</v>
      </c>
      <c r="K2616" s="81">
        <f t="shared" si="210"/>
        <v>4.7354838709677409</v>
      </c>
      <c r="L2616" s="142">
        <v>14.4</v>
      </c>
      <c r="M2616" s="140"/>
      <c r="N2616" s="141">
        <f t="shared" si="211"/>
        <v>1</v>
      </c>
      <c r="O2616" s="141"/>
      <c r="P2616" s="141"/>
      <c r="Q2616" s="81">
        <f t="shared" si="212"/>
        <v>5.6</v>
      </c>
    </row>
    <row r="2617" spans="5:17" s="16" customFormat="1" ht="13" hidden="1" x14ac:dyDescent="0.3">
      <c r="E2617" s="138">
        <v>38247</v>
      </c>
      <c r="F2617" s="16">
        <v>261</v>
      </c>
      <c r="G2617" s="16">
        <v>2004</v>
      </c>
      <c r="H2617" s="139">
        <f t="shared" si="208"/>
        <v>0</v>
      </c>
      <c r="I2617" s="140">
        <v>15.12903225806452</v>
      </c>
      <c r="J2617" s="141">
        <f t="shared" si="209"/>
        <v>1</v>
      </c>
      <c r="K2617" s="81">
        <f t="shared" si="210"/>
        <v>4.8709677419354804</v>
      </c>
      <c r="L2617" s="142">
        <v>13.1</v>
      </c>
      <c r="M2617" s="140"/>
      <c r="N2617" s="141">
        <f t="shared" si="211"/>
        <v>1</v>
      </c>
      <c r="O2617" s="141"/>
      <c r="P2617" s="141"/>
      <c r="Q2617" s="81">
        <f t="shared" si="212"/>
        <v>6.9</v>
      </c>
    </row>
    <row r="2618" spans="5:17" s="16" customFormat="1" ht="13" hidden="1" x14ac:dyDescent="0.3">
      <c r="E2618" s="138">
        <v>38248</v>
      </c>
      <c r="F2618" s="16">
        <v>262</v>
      </c>
      <c r="G2618" s="16">
        <v>2004</v>
      </c>
      <c r="H2618" s="139">
        <f t="shared" si="208"/>
        <v>0</v>
      </c>
      <c r="I2618" s="140">
        <v>14.993548387096773</v>
      </c>
      <c r="J2618" s="141">
        <f t="shared" si="209"/>
        <v>1</v>
      </c>
      <c r="K2618" s="81">
        <f t="shared" si="210"/>
        <v>5.006451612903227</v>
      </c>
      <c r="L2618" s="142">
        <v>15</v>
      </c>
      <c r="M2618" s="140"/>
      <c r="N2618" s="141">
        <f t="shared" si="211"/>
        <v>1</v>
      </c>
      <c r="O2618" s="141"/>
      <c r="P2618" s="141"/>
      <c r="Q2618" s="81">
        <f t="shared" si="212"/>
        <v>5</v>
      </c>
    </row>
    <row r="2619" spans="5:17" s="16" customFormat="1" ht="13" hidden="1" x14ac:dyDescent="0.3">
      <c r="E2619" s="138">
        <v>38249</v>
      </c>
      <c r="F2619" s="16">
        <v>263</v>
      </c>
      <c r="G2619" s="16">
        <v>2004</v>
      </c>
      <c r="H2619" s="139">
        <f t="shared" si="208"/>
        <v>0</v>
      </c>
      <c r="I2619" s="140">
        <v>14.858064516129033</v>
      </c>
      <c r="J2619" s="141">
        <f t="shared" si="209"/>
        <v>1</v>
      </c>
      <c r="K2619" s="81">
        <f t="shared" si="210"/>
        <v>5.1419354838709666</v>
      </c>
      <c r="L2619" s="142">
        <v>14.4</v>
      </c>
      <c r="M2619" s="140"/>
      <c r="N2619" s="141">
        <f t="shared" si="211"/>
        <v>1</v>
      </c>
      <c r="O2619" s="141"/>
      <c r="P2619" s="141"/>
      <c r="Q2619" s="81">
        <f t="shared" si="212"/>
        <v>5.6</v>
      </c>
    </row>
    <row r="2620" spans="5:17" s="16" customFormat="1" ht="13" hidden="1" x14ac:dyDescent="0.3">
      <c r="E2620" s="138">
        <v>38250</v>
      </c>
      <c r="F2620" s="16">
        <v>264</v>
      </c>
      <c r="G2620" s="16">
        <v>2004</v>
      </c>
      <c r="H2620" s="139">
        <f t="shared" si="208"/>
        <v>0</v>
      </c>
      <c r="I2620" s="140">
        <v>14.722580645161294</v>
      </c>
      <c r="J2620" s="141">
        <f t="shared" si="209"/>
        <v>1</v>
      </c>
      <c r="K2620" s="81">
        <f t="shared" si="210"/>
        <v>5.2774193548387061</v>
      </c>
      <c r="L2620" s="142">
        <v>15.1</v>
      </c>
      <c r="M2620" s="140"/>
      <c r="N2620" s="141">
        <f t="shared" si="211"/>
        <v>1</v>
      </c>
      <c r="O2620" s="141"/>
      <c r="P2620" s="141"/>
      <c r="Q2620" s="81">
        <f t="shared" si="212"/>
        <v>4.9000000000000004</v>
      </c>
    </row>
    <row r="2621" spans="5:17" s="16" customFormat="1" ht="13" hidden="1" x14ac:dyDescent="0.3">
      <c r="E2621" s="138">
        <v>38251</v>
      </c>
      <c r="F2621" s="16">
        <v>265</v>
      </c>
      <c r="G2621" s="16">
        <v>2004</v>
      </c>
      <c r="H2621" s="139">
        <f t="shared" si="208"/>
        <v>0</v>
      </c>
      <c r="I2621" s="140">
        <v>14.587096774193547</v>
      </c>
      <c r="J2621" s="141">
        <f t="shared" si="209"/>
        <v>1</v>
      </c>
      <c r="K2621" s="81">
        <f t="shared" si="210"/>
        <v>5.4129032258064527</v>
      </c>
      <c r="L2621" s="142">
        <v>14.4</v>
      </c>
      <c r="M2621" s="140"/>
      <c r="N2621" s="141">
        <f t="shared" si="211"/>
        <v>1</v>
      </c>
      <c r="O2621" s="141"/>
      <c r="P2621" s="141"/>
      <c r="Q2621" s="81">
        <f t="shared" si="212"/>
        <v>5.6</v>
      </c>
    </row>
    <row r="2622" spans="5:17" s="16" customFormat="1" ht="13" hidden="1" x14ac:dyDescent="0.3">
      <c r="E2622" s="138">
        <v>38252</v>
      </c>
      <c r="F2622" s="16">
        <v>266</v>
      </c>
      <c r="G2622" s="16">
        <v>2004</v>
      </c>
      <c r="H2622" s="139">
        <f t="shared" si="208"/>
        <v>0</v>
      </c>
      <c r="I2622" s="140">
        <v>14.451612903225808</v>
      </c>
      <c r="J2622" s="141">
        <f t="shared" si="209"/>
        <v>1</v>
      </c>
      <c r="K2622" s="81">
        <f t="shared" si="210"/>
        <v>5.5483870967741922</v>
      </c>
      <c r="L2622" s="142">
        <v>14.1</v>
      </c>
      <c r="M2622" s="140"/>
      <c r="N2622" s="141">
        <f t="shared" si="211"/>
        <v>1</v>
      </c>
      <c r="O2622" s="141"/>
      <c r="P2622" s="141"/>
      <c r="Q2622" s="81">
        <f t="shared" si="212"/>
        <v>5.9</v>
      </c>
    </row>
    <row r="2623" spans="5:17" s="16" customFormat="1" ht="13" hidden="1" x14ac:dyDescent="0.3">
      <c r="E2623" s="138">
        <v>38253</v>
      </c>
      <c r="F2623" s="16">
        <v>267</v>
      </c>
      <c r="G2623" s="16">
        <v>2004</v>
      </c>
      <c r="H2623" s="139">
        <f t="shared" si="208"/>
        <v>0</v>
      </c>
      <c r="I2623" s="140">
        <v>14.316129032258068</v>
      </c>
      <c r="J2623" s="141">
        <f t="shared" si="209"/>
        <v>1</v>
      </c>
      <c r="K2623" s="81">
        <f t="shared" si="210"/>
        <v>5.6838709677419317</v>
      </c>
      <c r="L2623" s="142">
        <v>15.9</v>
      </c>
      <c r="M2623" s="140"/>
      <c r="N2623" s="141">
        <f t="shared" si="211"/>
        <v>1</v>
      </c>
      <c r="O2623" s="141"/>
      <c r="P2623" s="141"/>
      <c r="Q2623" s="81">
        <f t="shared" si="212"/>
        <v>4.0999999999999996</v>
      </c>
    </row>
    <row r="2624" spans="5:17" s="16" customFormat="1" ht="13" hidden="1" x14ac:dyDescent="0.3">
      <c r="E2624" s="138">
        <v>38254</v>
      </c>
      <c r="F2624" s="16">
        <v>268</v>
      </c>
      <c r="G2624" s="16">
        <v>2004</v>
      </c>
      <c r="H2624" s="139">
        <f t="shared" si="208"/>
        <v>0</v>
      </c>
      <c r="I2624" s="140">
        <v>14.180645161290322</v>
      </c>
      <c r="J2624" s="141">
        <f t="shared" si="209"/>
        <v>1</v>
      </c>
      <c r="K2624" s="81">
        <f t="shared" si="210"/>
        <v>5.8193548387096783</v>
      </c>
      <c r="L2624" s="142">
        <v>12.8</v>
      </c>
      <c r="M2624" s="140"/>
      <c r="N2624" s="141">
        <f t="shared" si="211"/>
        <v>1</v>
      </c>
      <c r="O2624" s="141"/>
      <c r="P2624" s="141"/>
      <c r="Q2624" s="81">
        <f t="shared" si="212"/>
        <v>7.1999999999999993</v>
      </c>
    </row>
    <row r="2625" spans="5:17" s="16" customFormat="1" ht="13" hidden="1" x14ac:dyDescent="0.3">
      <c r="E2625" s="138">
        <v>38255</v>
      </c>
      <c r="F2625" s="16">
        <v>269</v>
      </c>
      <c r="G2625" s="16">
        <v>2004</v>
      </c>
      <c r="H2625" s="139">
        <f t="shared" si="208"/>
        <v>0</v>
      </c>
      <c r="I2625" s="140">
        <v>14.045161290322582</v>
      </c>
      <c r="J2625" s="141">
        <f t="shared" si="209"/>
        <v>1</v>
      </c>
      <c r="K2625" s="81">
        <f t="shared" si="210"/>
        <v>5.9548387096774178</v>
      </c>
      <c r="L2625" s="142">
        <v>10.199999999999999</v>
      </c>
      <c r="M2625" s="140"/>
      <c r="N2625" s="141">
        <f t="shared" si="211"/>
        <v>1</v>
      </c>
      <c r="O2625" s="141"/>
      <c r="P2625" s="141"/>
      <c r="Q2625" s="81">
        <f t="shared" si="212"/>
        <v>9.8000000000000007</v>
      </c>
    </row>
    <row r="2626" spans="5:17" s="16" customFormat="1" ht="13" hidden="1" x14ac:dyDescent="0.3">
      <c r="E2626" s="138">
        <v>38256</v>
      </c>
      <c r="F2626" s="16">
        <v>270</v>
      </c>
      <c r="G2626" s="16">
        <v>2004</v>
      </c>
      <c r="H2626" s="139">
        <f t="shared" si="208"/>
        <v>0</v>
      </c>
      <c r="I2626" s="140">
        <v>13.909677419354836</v>
      </c>
      <c r="J2626" s="141">
        <f t="shared" si="209"/>
        <v>1</v>
      </c>
      <c r="K2626" s="81">
        <f t="shared" si="210"/>
        <v>6.0903225806451644</v>
      </c>
      <c r="L2626" s="142">
        <v>11.5</v>
      </c>
      <c r="M2626" s="140"/>
      <c r="N2626" s="141">
        <f t="shared" si="211"/>
        <v>1</v>
      </c>
      <c r="O2626" s="141"/>
      <c r="P2626" s="141"/>
      <c r="Q2626" s="81">
        <f t="shared" si="212"/>
        <v>8.5</v>
      </c>
    </row>
    <row r="2627" spans="5:17" s="16" customFormat="1" ht="13" hidden="1" x14ac:dyDescent="0.3">
      <c r="E2627" s="138">
        <v>38257</v>
      </c>
      <c r="F2627" s="16">
        <v>271</v>
      </c>
      <c r="G2627" s="16">
        <v>2004</v>
      </c>
      <c r="H2627" s="139">
        <f t="shared" si="208"/>
        <v>0</v>
      </c>
      <c r="I2627" s="140">
        <v>13.774193548387096</v>
      </c>
      <c r="J2627" s="141">
        <f t="shared" si="209"/>
        <v>1</v>
      </c>
      <c r="K2627" s="81">
        <f t="shared" si="210"/>
        <v>6.2258064516129039</v>
      </c>
      <c r="L2627" s="142">
        <v>12.1</v>
      </c>
      <c r="M2627" s="140"/>
      <c r="N2627" s="141">
        <f t="shared" si="211"/>
        <v>1</v>
      </c>
      <c r="O2627" s="141"/>
      <c r="P2627" s="141"/>
      <c r="Q2627" s="81">
        <f t="shared" si="212"/>
        <v>7.9</v>
      </c>
    </row>
    <row r="2628" spans="5:17" s="16" customFormat="1" ht="13" hidden="1" x14ac:dyDescent="0.3">
      <c r="E2628" s="138">
        <v>38258</v>
      </c>
      <c r="F2628" s="16">
        <v>272</v>
      </c>
      <c r="G2628" s="16">
        <v>2004</v>
      </c>
      <c r="H2628" s="139">
        <f t="shared" si="208"/>
        <v>0</v>
      </c>
      <c r="I2628" s="140">
        <v>13.638709677419357</v>
      </c>
      <c r="J2628" s="141">
        <f t="shared" si="209"/>
        <v>1</v>
      </c>
      <c r="K2628" s="81">
        <f t="shared" si="210"/>
        <v>6.3612903225806434</v>
      </c>
      <c r="L2628" s="142">
        <v>14</v>
      </c>
      <c r="M2628" s="140"/>
      <c r="N2628" s="141">
        <f t="shared" si="211"/>
        <v>1</v>
      </c>
      <c r="O2628" s="141"/>
      <c r="P2628" s="141"/>
      <c r="Q2628" s="81">
        <f t="shared" si="212"/>
        <v>6</v>
      </c>
    </row>
    <row r="2629" spans="5:17" s="16" customFormat="1" ht="13" hidden="1" x14ac:dyDescent="0.3">
      <c r="E2629" s="138">
        <v>38259</v>
      </c>
      <c r="F2629" s="16">
        <v>273</v>
      </c>
      <c r="G2629" s="16">
        <v>2004</v>
      </c>
      <c r="H2629" s="139">
        <f t="shared" si="208"/>
        <v>0</v>
      </c>
      <c r="I2629" s="140">
        <v>13.50322580645161</v>
      </c>
      <c r="J2629" s="141">
        <f t="shared" si="209"/>
        <v>1</v>
      </c>
      <c r="K2629" s="81">
        <f t="shared" si="210"/>
        <v>6.49677419354839</v>
      </c>
      <c r="L2629" s="142">
        <v>15.2</v>
      </c>
      <c r="M2629" s="140"/>
      <c r="N2629" s="141">
        <f t="shared" si="211"/>
        <v>1</v>
      </c>
      <c r="O2629" s="141"/>
      <c r="P2629" s="141"/>
      <c r="Q2629" s="81">
        <f t="shared" si="212"/>
        <v>4.8000000000000007</v>
      </c>
    </row>
    <row r="2630" spans="5:17" s="16" customFormat="1" ht="13" hidden="1" x14ac:dyDescent="0.3">
      <c r="E2630" s="138">
        <v>38260</v>
      </c>
      <c r="F2630" s="16">
        <v>274</v>
      </c>
      <c r="G2630" s="16">
        <v>2004</v>
      </c>
      <c r="H2630" s="139">
        <f t="shared" si="208"/>
        <v>0</v>
      </c>
      <c r="I2630" s="140">
        <v>13.36774193548387</v>
      </c>
      <c r="J2630" s="141">
        <f t="shared" si="209"/>
        <v>1</v>
      </c>
      <c r="K2630" s="81">
        <f t="shared" si="210"/>
        <v>6.6322580645161295</v>
      </c>
      <c r="L2630" s="142">
        <v>15.1</v>
      </c>
      <c r="M2630" s="140"/>
      <c r="N2630" s="141">
        <f t="shared" si="211"/>
        <v>1</v>
      </c>
      <c r="O2630" s="141"/>
      <c r="P2630" s="141"/>
      <c r="Q2630" s="81">
        <f t="shared" si="212"/>
        <v>4.9000000000000004</v>
      </c>
    </row>
    <row r="2631" spans="5:17" s="16" customFormat="1" ht="13" hidden="1" x14ac:dyDescent="0.3">
      <c r="E2631" s="138">
        <v>38261</v>
      </c>
      <c r="F2631" s="16">
        <v>275</v>
      </c>
      <c r="G2631" s="16">
        <v>2004</v>
      </c>
      <c r="H2631" s="139">
        <f t="shared" si="208"/>
        <v>0</v>
      </c>
      <c r="I2631" s="140">
        <v>13.232258064516131</v>
      </c>
      <c r="J2631" s="141">
        <f t="shared" si="209"/>
        <v>1</v>
      </c>
      <c r="K2631" s="81">
        <f t="shared" si="210"/>
        <v>6.767741935483869</v>
      </c>
      <c r="L2631" s="142">
        <v>15.9</v>
      </c>
      <c r="M2631" s="140"/>
      <c r="N2631" s="141">
        <f t="shared" si="211"/>
        <v>1</v>
      </c>
      <c r="O2631" s="141"/>
      <c r="P2631" s="141"/>
      <c r="Q2631" s="81">
        <f t="shared" si="212"/>
        <v>4.0999999999999996</v>
      </c>
    </row>
    <row r="2632" spans="5:17" s="16" customFormat="1" ht="13" hidden="1" x14ac:dyDescent="0.3">
      <c r="E2632" s="138">
        <v>38262</v>
      </c>
      <c r="F2632" s="16">
        <v>276</v>
      </c>
      <c r="G2632" s="16">
        <v>2004</v>
      </c>
      <c r="H2632" s="139">
        <f t="shared" ref="H2632:H2695" si="213">IF(AND(E2631&gt;=$D$64,E2631&lt;=$D$65),1,0)</f>
        <v>0</v>
      </c>
      <c r="I2632" s="140">
        <v>13.096774193548384</v>
      </c>
      <c r="J2632" s="141">
        <f t="shared" si="209"/>
        <v>1</v>
      </c>
      <c r="K2632" s="81">
        <f t="shared" si="210"/>
        <v>6.9032258064516157</v>
      </c>
      <c r="L2632" s="142">
        <v>15.8</v>
      </c>
      <c r="M2632" s="140"/>
      <c r="N2632" s="141">
        <f t="shared" si="211"/>
        <v>1</v>
      </c>
      <c r="O2632" s="141"/>
      <c r="P2632" s="141"/>
      <c r="Q2632" s="81">
        <f t="shared" si="212"/>
        <v>4.1999999999999993</v>
      </c>
    </row>
    <row r="2633" spans="5:17" s="16" customFormat="1" ht="13" hidden="1" x14ac:dyDescent="0.3">
      <c r="E2633" s="138">
        <v>38263</v>
      </c>
      <c r="F2633" s="16">
        <v>277</v>
      </c>
      <c r="G2633" s="16">
        <v>2004</v>
      </c>
      <c r="H2633" s="139">
        <f t="shared" si="213"/>
        <v>0</v>
      </c>
      <c r="I2633" s="140">
        <v>12.961290322580645</v>
      </c>
      <c r="J2633" s="141">
        <f t="shared" si="209"/>
        <v>1</v>
      </c>
      <c r="K2633" s="81">
        <f t="shared" si="210"/>
        <v>7.0387096774193552</v>
      </c>
      <c r="L2633" s="142">
        <v>13.9</v>
      </c>
      <c r="M2633" s="140"/>
      <c r="N2633" s="141">
        <f t="shared" si="211"/>
        <v>1</v>
      </c>
      <c r="O2633" s="141"/>
      <c r="P2633" s="141"/>
      <c r="Q2633" s="81">
        <f t="shared" si="212"/>
        <v>6.1</v>
      </c>
    </row>
    <row r="2634" spans="5:17" s="16" customFormat="1" ht="13" hidden="1" x14ac:dyDescent="0.3">
      <c r="E2634" s="138">
        <v>38264</v>
      </c>
      <c r="F2634" s="16">
        <v>278</v>
      </c>
      <c r="G2634" s="16">
        <v>2004</v>
      </c>
      <c r="H2634" s="139">
        <f t="shared" si="213"/>
        <v>0</v>
      </c>
      <c r="I2634" s="140">
        <v>12.825806451612905</v>
      </c>
      <c r="J2634" s="141">
        <f t="shared" si="209"/>
        <v>1</v>
      </c>
      <c r="K2634" s="81">
        <f t="shared" si="210"/>
        <v>7.1741935483870947</v>
      </c>
      <c r="L2634" s="142">
        <v>16.399999999999999</v>
      </c>
      <c r="M2634" s="140"/>
      <c r="N2634" s="141">
        <f t="shared" si="211"/>
        <v>0</v>
      </c>
      <c r="O2634" s="141"/>
      <c r="P2634" s="141"/>
      <c r="Q2634" s="81">
        <f t="shared" si="212"/>
        <v>0</v>
      </c>
    </row>
    <row r="2635" spans="5:17" s="16" customFormat="1" ht="13" hidden="1" x14ac:dyDescent="0.3">
      <c r="E2635" s="138">
        <v>38265</v>
      </c>
      <c r="F2635" s="16">
        <v>279</v>
      </c>
      <c r="G2635" s="16">
        <v>2004</v>
      </c>
      <c r="H2635" s="139">
        <f t="shared" si="213"/>
        <v>0</v>
      </c>
      <c r="I2635" s="140">
        <v>12.690322580645159</v>
      </c>
      <c r="J2635" s="141">
        <f t="shared" si="209"/>
        <v>1</v>
      </c>
      <c r="K2635" s="81">
        <f t="shared" si="210"/>
        <v>7.3096774193548413</v>
      </c>
      <c r="L2635" s="142">
        <v>18.5</v>
      </c>
      <c r="M2635" s="140"/>
      <c r="N2635" s="141">
        <f t="shared" si="211"/>
        <v>0</v>
      </c>
      <c r="O2635" s="141"/>
      <c r="P2635" s="141"/>
      <c r="Q2635" s="81">
        <f t="shared" si="212"/>
        <v>0</v>
      </c>
    </row>
    <row r="2636" spans="5:17" s="16" customFormat="1" ht="13" hidden="1" x14ac:dyDescent="0.3">
      <c r="E2636" s="138">
        <v>38266</v>
      </c>
      <c r="F2636" s="16">
        <v>280</v>
      </c>
      <c r="G2636" s="16">
        <v>2004</v>
      </c>
      <c r="H2636" s="139">
        <f t="shared" si="213"/>
        <v>0</v>
      </c>
      <c r="I2636" s="140">
        <v>12.554838709677419</v>
      </c>
      <c r="J2636" s="141">
        <f t="shared" si="209"/>
        <v>1</v>
      </c>
      <c r="K2636" s="81">
        <f t="shared" si="210"/>
        <v>7.4451612903225808</v>
      </c>
      <c r="L2636" s="142">
        <v>16.600000000000001</v>
      </c>
      <c r="M2636" s="140"/>
      <c r="N2636" s="141">
        <f t="shared" si="211"/>
        <v>0</v>
      </c>
      <c r="O2636" s="141"/>
      <c r="P2636" s="141"/>
      <c r="Q2636" s="81">
        <f t="shared" si="212"/>
        <v>0</v>
      </c>
    </row>
    <row r="2637" spans="5:17" s="16" customFormat="1" ht="13" hidden="1" x14ac:dyDescent="0.3">
      <c r="E2637" s="138">
        <v>38267</v>
      </c>
      <c r="F2637" s="16">
        <v>281</v>
      </c>
      <c r="G2637" s="16">
        <v>2004</v>
      </c>
      <c r="H2637" s="139">
        <f t="shared" si="213"/>
        <v>0</v>
      </c>
      <c r="I2637" s="140">
        <v>12.41935483870968</v>
      </c>
      <c r="J2637" s="141">
        <f t="shared" si="209"/>
        <v>1</v>
      </c>
      <c r="K2637" s="81">
        <f t="shared" si="210"/>
        <v>7.5806451612903203</v>
      </c>
      <c r="L2637" s="142">
        <v>15.7</v>
      </c>
      <c r="M2637" s="140"/>
      <c r="N2637" s="141">
        <f t="shared" si="211"/>
        <v>1</v>
      </c>
      <c r="O2637" s="141"/>
      <c r="P2637" s="141"/>
      <c r="Q2637" s="81">
        <f t="shared" si="212"/>
        <v>4.3000000000000007</v>
      </c>
    </row>
    <row r="2638" spans="5:17" s="16" customFormat="1" ht="13" hidden="1" x14ac:dyDescent="0.3">
      <c r="E2638" s="138">
        <v>38268</v>
      </c>
      <c r="F2638" s="16">
        <v>282</v>
      </c>
      <c r="G2638" s="16">
        <v>2004</v>
      </c>
      <c r="H2638" s="139">
        <f t="shared" si="213"/>
        <v>0</v>
      </c>
      <c r="I2638" s="140">
        <v>12.283870967741933</v>
      </c>
      <c r="J2638" s="141">
        <f t="shared" si="209"/>
        <v>1</v>
      </c>
      <c r="K2638" s="81">
        <f t="shared" si="210"/>
        <v>7.7161290322580669</v>
      </c>
      <c r="L2638" s="142">
        <v>16.899999999999999</v>
      </c>
      <c r="M2638" s="140"/>
      <c r="N2638" s="141">
        <f t="shared" si="211"/>
        <v>0</v>
      </c>
      <c r="O2638" s="141"/>
      <c r="P2638" s="141"/>
      <c r="Q2638" s="81">
        <f t="shared" si="212"/>
        <v>0</v>
      </c>
    </row>
    <row r="2639" spans="5:17" s="16" customFormat="1" ht="13" hidden="1" x14ac:dyDescent="0.3">
      <c r="E2639" s="138">
        <v>38269</v>
      </c>
      <c r="F2639" s="16">
        <v>283</v>
      </c>
      <c r="G2639" s="16">
        <v>2004</v>
      </c>
      <c r="H2639" s="139">
        <f t="shared" si="213"/>
        <v>0</v>
      </c>
      <c r="I2639" s="140">
        <v>12.148387096774194</v>
      </c>
      <c r="J2639" s="141">
        <f t="shared" si="209"/>
        <v>1</v>
      </c>
      <c r="K2639" s="81">
        <f t="shared" si="210"/>
        <v>7.8516129032258064</v>
      </c>
      <c r="L2639" s="142">
        <v>16</v>
      </c>
      <c r="M2639" s="140"/>
      <c r="N2639" s="141">
        <f t="shared" si="211"/>
        <v>1</v>
      </c>
      <c r="O2639" s="141"/>
      <c r="P2639" s="141"/>
      <c r="Q2639" s="81">
        <f t="shared" si="212"/>
        <v>4</v>
      </c>
    </row>
    <row r="2640" spans="5:17" s="16" customFormat="1" ht="13" hidden="1" x14ac:dyDescent="0.3">
      <c r="E2640" s="138">
        <v>38270</v>
      </c>
      <c r="F2640" s="16">
        <v>284</v>
      </c>
      <c r="G2640" s="16">
        <v>2004</v>
      </c>
      <c r="H2640" s="139">
        <f t="shared" si="213"/>
        <v>0</v>
      </c>
      <c r="I2640" s="140">
        <v>12.012903225806454</v>
      </c>
      <c r="J2640" s="141">
        <f t="shared" si="209"/>
        <v>1</v>
      </c>
      <c r="K2640" s="81">
        <f t="shared" si="210"/>
        <v>7.9870967741935459</v>
      </c>
      <c r="L2640" s="142">
        <v>15</v>
      </c>
      <c r="M2640" s="140"/>
      <c r="N2640" s="141">
        <f t="shared" si="211"/>
        <v>1</v>
      </c>
      <c r="O2640" s="141"/>
      <c r="P2640" s="141"/>
      <c r="Q2640" s="81">
        <f t="shared" si="212"/>
        <v>5</v>
      </c>
    </row>
    <row r="2641" spans="5:17" s="16" customFormat="1" ht="13" hidden="1" x14ac:dyDescent="0.3">
      <c r="E2641" s="138">
        <v>38271</v>
      </c>
      <c r="F2641" s="16">
        <v>285</v>
      </c>
      <c r="G2641" s="16">
        <v>2004</v>
      </c>
      <c r="H2641" s="139">
        <f t="shared" si="213"/>
        <v>0</v>
      </c>
      <c r="I2641" s="140">
        <v>11.877419354838707</v>
      </c>
      <c r="J2641" s="141">
        <f t="shared" si="209"/>
        <v>1</v>
      </c>
      <c r="K2641" s="81">
        <f t="shared" si="210"/>
        <v>8.1225806451612925</v>
      </c>
      <c r="L2641" s="142">
        <v>13.3</v>
      </c>
      <c r="M2641" s="140"/>
      <c r="N2641" s="141">
        <f t="shared" si="211"/>
        <v>1</v>
      </c>
      <c r="O2641" s="141"/>
      <c r="P2641" s="141"/>
      <c r="Q2641" s="81">
        <f t="shared" si="212"/>
        <v>6.6999999999999993</v>
      </c>
    </row>
    <row r="2642" spans="5:17" s="16" customFormat="1" ht="13" hidden="1" x14ac:dyDescent="0.3">
      <c r="E2642" s="138">
        <v>38272</v>
      </c>
      <c r="F2642" s="16">
        <v>286</v>
      </c>
      <c r="G2642" s="16">
        <v>2004</v>
      </c>
      <c r="H2642" s="139">
        <f t="shared" si="213"/>
        <v>0</v>
      </c>
      <c r="I2642" s="140">
        <v>11.741935483870968</v>
      </c>
      <c r="J2642" s="141">
        <f t="shared" si="209"/>
        <v>1</v>
      </c>
      <c r="K2642" s="81">
        <f t="shared" si="210"/>
        <v>8.258064516129032</v>
      </c>
      <c r="L2642" s="142">
        <v>13.3</v>
      </c>
      <c r="M2642" s="140"/>
      <c r="N2642" s="141">
        <f t="shared" si="211"/>
        <v>1</v>
      </c>
      <c r="O2642" s="141"/>
      <c r="P2642" s="141"/>
      <c r="Q2642" s="81">
        <f t="shared" si="212"/>
        <v>6.6999999999999993</v>
      </c>
    </row>
    <row r="2643" spans="5:17" s="16" customFormat="1" ht="13" hidden="1" x14ac:dyDescent="0.3">
      <c r="E2643" s="138">
        <v>38273</v>
      </c>
      <c r="F2643" s="16">
        <v>287</v>
      </c>
      <c r="G2643" s="16">
        <v>2004</v>
      </c>
      <c r="H2643" s="139">
        <f t="shared" si="213"/>
        <v>0</v>
      </c>
      <c r="I2643" s="140">
        <v>11.606451612903228</v>
      </c>
      <c r="J2643" s="141">
        <f t="shared" si="209"/>
        <v>1</v>
      </c>
      <c r="K2643" s="81">
        <f t="shared" si="210"/>
        <v>8.3935483870967715</v>
      </c>
      <c r="L2643" s="142">
        <v>13.6</v>
      </c>
      <c r="M2643" s="140"/>
      <c r="N2643" s="141">
        <f t="shared" si="211"/>
        <v>1</v>
      </c>
      <c r="O2643" s="141"/>
      <c r="P2643" s="141"/>
      <c r="Q2643" s="81">
        <f t="shared" si="212"/>
        <v>6.4</v>
      </c>
    </row>
    <row r="2644" spans="5:17" s="16" customFormat="1" ht="13" hidden="1" x14ac:dyDescent="0.3">
      <c r="E2644" s="138">
        <v>38274</v>
      </c>
      <c r="F2644" s="16">
        <v>288</v>
      </c>
      <c r="G2644" s="16">
        <v>2004</v>
      </c>
      <c r="H2644" s="139">
        <f t="shared" si="213"/>
        <v>0</v>
      </c>
      <c r="I2644" s="140">
        <v>11.470967741935482</v>
      </c>
      <c r="J2644" s="141">
        <f t="shared" si="209"/>
        <v>1</v>
      </c>
      <c r="K2644" s="81">
        <f t="shared" si="210"/>
        <v>8.5290322580645181</v>
      </c>
      <c r="L2644" s="142">
        <v>11.3</v>
      </c>
      <c r="M2644" s="140"/>
      <c r="N2644" s="141">
        <f t="shared" si="211"/>
        <v>1</v>
      </c>
      <c r="O2644" s="141"/>
      <c r="P2644" s="141"/>
      <c r="Q2644" s="81">
        <f t="shared" si="212"/>
        <v>8.6999999999999993</v>
      </c>
    </row>
    <row r="2645" spans="5:17" s="16" customFormat="1" ht="13" hidden="1" x14ac:dyDescent="0.3">
      <c r="E2645" s="138">
        <v>38275</v>
      </c>
      <c r="F2645" s="16">
        <v>289</v>
      </c>
      <c r="G2645" s="16">
        <v>2004</v>
      </c>
      <c r="H2645" s="139">
        <f t="shared" si="213"/>
        <v>0</v>
      </c>
      <c r="I2645" s="140">
        <v>11.335483870967742</v>
      </c>
      <c r="J2645" s="141">
        <f t="shared" si="209"/>
        <v>1</v>
      </c>
      <c r="K2645" s="81">
        <f t="shared" si="210"/>
        <v>8.6645161290322577</v>
      </c>
      <c r="L2645" s="142">
        <v>9.1</v>
      </c>
      <c r="M2645" s="140"/>
      <c r="N2645" s="141">
        <f t="shared" si="211"/>
        <v>1</v>
      </c>
      <c r="O2645" s="141"/>
      <c r="P2645" s="141"/>
      <c r="Q2645" s="81">
        <f t="shared" si="212"/>
        <v>10.9</v>
      </c>
    </row>
    <row r="2646" spans="5:17" s="16" customFormat="1" ht="13" hidden="1" x14ac:dyDescent="0.3">
      <c r="E2646" s="138">
        <v>38276</v>
      </c>
      <c r="F2646" s="16">
        <v>290</v>
      </c>
      <c r="G2646" s="16">
        <v>2004</v>
      </c>
      <c r="H2646" s="139">
        <f t="shared" si="213"/>
        <v>0</v>
      </c>
      <c r="I2646" s="140">
        <v>11.2</v>
      </c>
      <c r="J2646" s="141">
        <f t="shared" si="209"/>
        <v>1</v>
      </c>
      <c r="K2646" s="81">
        <f t="shared" si="210"/>
        <v>8.8000000000000007</v>
      </c>
      <c r="L2646" s="142">
        <v>7.9</v>
      </c>
      <c r="M2646" s="140"/>
      <c r="N2646" s="141">
        <f t="shared" si="211"/>
        <v>1</v>
      </c>
      <c r="O2646" s="141"/>
      <c r="P2646" s="141"/>
      <c r="Q2646" s="81">
        <f t="shared" si="212"/>
        <v>12.1</v>
      </c>
    </row>
    <row r="2647" spans="5:17" s="16" customFormat="1" ht="13" hidden="1" x14ac:dyDescent="0.3">
      <c r="E2647" s="138">
        <v>38277</v>
      </c>
      <c r="F2647" s="16">
        <v>291</v>
      </c>
      <c r="G2647" s="16">
        <v>2004</v>
      </c>
      <c r="H2647" s="139">
        <f t="shared" si="213"/>
        <v>0</v>
      </c>
      <c r="I2647" s="140">
        <v>11.013333333333335</v>
      </c>
      <c r="J2647" s="141">
        <f t="shared" si="209"/>
        <v>1</v>
      </c>
      <c r="K2647" s="81">
        <f t="shared" si="210"/>
        <v>8.9866666666666646</v>
      </c>
      <c r="L2647" s="142">
        <v>8</v>
      </c>
      <c r="M2647" s="140"/>
      <c r="N2647" s="141">
        <f t="shared" si="211"/>
        <v>1</v>
      </c>
      <c r="O2647" s="141"/>
      <c r="P2647" s="141"/>
      <c r="Q2647" s="81">
        <f t="shared" si="212"/>
        <v>12</v>
      </c>
    </row>
    <row r="2648" spans="5:17" s="16" customFormat="1" ht="13" hidden="1" x14ac:dyDescent="0.3">
      <c r="E2648" s="138">
        <v>38278</v>
      </c>
      <c r="F2648" s="16">
        <v>292</v>
      </c>
      <c r="G2648" s="16">
        <v>2004</v>
      </c>
      <c r="H2648" s="139">
        <f t="shared" si="213"/>
        <v>0</v>
      </c>
      <c r="I2648" s="140">
        <v>10.826666666666668</v>
      </c>
      <c r="J2648" s="141">
        <f t="shared" si="209"/>
        <v>1</v>
      </c>
      <c r="K2648" s="81">
        <f t="shared" si="210"/>
        <v>9.173333333333332</v>
      </c>
      <c r="L2648" s="142">
        <v>9.4</v>
      </c>
      <c r="M2648" s="140"/>
      <c r="N2648" s="141">
        <f t="shared" si="211"/>
        <v>1</v>
      </c>
      <c r="O2648" s="141"/>
      <c r="P2648" s="141"/>
      <c r="Q2648" s="81">
        <f t="shared" si="212"/>
        <v>10.6</v>
      </c>
    </row>
    <row r="2649" spans="5:17" s="16" customFormat="1" ht="13" hidden="1" x14ac:dyDescent="0.3">
      <c r="E2649" s="138">
        <v>38279</v>
      </c>
      <c r="F2649" s="16">
        <v>293</v>
      </c>
      <c r="G2649" s="16">
        <v>2004</v>
      </c>
      <c r="H2649" s="139">
        <f t="shared" si="213"/>
        <v>0</v>
      </c>
      <c r="I2649" s="140">
        <v>10.64</v>
      </c>
      <c r="J2649" s="141">
        <f t="shared" si="209"/>
        <v>1</v>
      </c>
      <c r="K2649" s="81">
        <f t="shared" si="210"/>
        <v>9.36</v>
      </c>
      <c r="L2649" s="142">
        <v>9.8000000000000007</v>
      </c>
      <c r="M2649" s="140"/>
      <c r="N2649" s="141">
        <f t="shared" si="211"/>
        <v>1</v>
      </c>
      <c r="O2649" s="141"/>
      <c r="P2649" s="141"/>
      <c r="Q2649" s="81">
        <f t="shared" si="212"/>
        <v>10.199999999999999</v>
      </c>
    </row>
    <row r="2650" spans="5:17" s="16" customFormat="1" ht="13" hidden="1" x14ac:dyDescent="0.3">
      <c r="E2650" s="138">
        <v>38280</v>
      </c>
      <c r="F2650" s="16">
        <v>294</v>
      </c>
      <c r="G2650" s="16">
        <v>2004</v>
      </c>
      <c r="H2650" s="139">
        <f t="shared" si="213"/>
        <v>0</v>
      </c>
      <c r="I2650" s="140">
        <v>10.453333333333333</v>
      </c>
      <c r="J2650" s="141">
        <f t="shared" si="209"/>
        <v>1</v>
      </c>
      <c r="K2650" s="81">
        <f t="shared" si="210"/>
        <v>9.5466666666666669</v>
      </c>
      <c r="L2650" s="142">
        <v>11.4</v>
      </c>
      <c r="M2650" s="140"/>
      <c r="N2650" s="141">
        <f t="shared" si="211"/>
        <v>1</v>
      </c>
      <c r="O2650" s="141"/>
      <c r="P2650" s="141"/>
      <c r="Q2650" s="81">
        <f t="shared" si="212"/>
        <v>8.6</v>
      </c>
    </row>
    <row r="2651" spans="5:17" s="16" customFormat="1" ht="13" hidden="1" x14ac:dyDescent="0.3">
      <c r="E2651" s="138">
        <v>38281</v>
      </c>
      <c r="F2651" s="16">
        <v>295</v>
      </c>
      <c r="G2651" s="16">
        <v>2004</v>
      </c>
      <c r="H2651" s="139">
        <f t="shared" si="213"/>
        <v>0</v>
      </c>
      <c r="I2651" s="140">
        <v>10.266666666666666</v>
      </c>
      <c r="J2651" s="141">
        <f t="shared" si="209"/>
        <v>1</v>
      </c>
      <c r="K2651" s="81">
        <f t="shared" si="210"/>
        <v>9.7333333333333343</v>
      </c>
      <c r="L2651" s="142">
        <v>15.2</v>
      </c>
      <c r="M2651" s="140"/>
      <c r="N2651" s="141">
        <f t="shared" si="211"/>
        <v>1</v>
      </c>
      <c r="O2651" s="141"/>
      <c r="P2651" s="141"/>
      <c r="Q2651" s="81">
        <f t="shared" si="212"/>
        <v>4.8000000000000007</v>
      </c>
    </row>
    <row r="2652" spans="5:17" s="16" customFormat="1" ht="13" hidden="1" x14ac:dyDescent="0.3">
      <c r="E2652" s="138">
        <v>38282</v>
      </c>
      <c r="F2652" s="16">
        <v>296</v>
      </c>
      <c r="G2652" s="16">
        <v>2004</v>
      </c>
      <c r="H2652" s="139">
        <f t="shared" si="213"/>
        <v>0</v>
      </c>
      <c r="I2652" s="140">
        <v>10.08</v>
      </c>
      <c r="J2652" s="141">
        <f t="shared" si="209"/>
        <v>1</v>
      </c>
      <c r="K2652" s="81">
        <f t="shared" si="210"/>
        <v>9.92</v>
      </c>
      <c r="L2652" s="142">
        <v>14.3</v>
      </c>
      <c r="M2652" s="140"/>
      <c r="N2652" s="141">
        <f t="shared" si="211"/>
        <v>1</v>
      </c>
      <c r="O2652" s="141"/>
      <c r="P2652" s="141"/>
      <c r="Q2652" s="81">
        <f t="shared" si="212"/>
        <v>5.6999999999999993</v>
      </c>
    </row>
    <row r="2653" spans="5:17" s="16" customFormat="1" ht="13" hidden="1" x14ac:dyDescent="0.3">
      <c r="E2653" s="138">
        <v>38283</v>
      </c>
      <c r="F2653" s="16">
        <v>297</v>
      </c>
      <c r="G2653" s="16">
        <v>2004</v>
      </c>
      <c r="H2653" s="139">
        <f t="shared" si="213"/>
        <v>0</v>
      </c>
      <c r="I2653" s="140">
        <v>9.8933333333333309</v>
      </c>
      <c r="J2653" s="141">
        <f t="shared" si="209"/>
        <v>1</v>
      </c>
      <c r="K2653" s="81">
        <f t="shared" si="210"/>
        <v>10.106666666666669</v>
      </c>
      <c r="L2653" s="142">
        <v>14</v>
      </c>
      <c r="M2653" s="140"/>
      <c r="N2653" s="141">
        <f t="shared" si="211"/>
        <v>1</v>
      </c>
      <c r="O2653" s="141"/>
      <c r="P2653" s="141"/>
      <c r="Q2653" s="81">
        <f t="shared" si="212"/>
        <v>6</v>
      </c>
    </row>
    <row r="2654" spans="5:17" s="16" customFormat="1" ht="13" hidden="1" x14ac:dyDescent="0.3">
      <c r="E2654" s="138">
        <v>38284</v>
      </c>
      <c r="F2654" s="16">
        <v>298</v>
      </c>
      <c r="G2654" s="16">
        <v>2004</v>
      </c>
      <c r="H2654" s="139">
        <f t="shared" si="213"/>
        <v>0</v>
      </c>
      <c r="I2654" s="140">
        <v>9.7066666666666634</v>
      </c>
      <c r="J2654" s="141">
        <f t="shared" si="209"/>
        <v>1</v>
      </c>
      <c r="K2654" s="81">
        <f t="shared" si="210"/>
        <v>10.293333333333337</v>
      </c>
      <c r="L2654" s="142">
        <v>15.8</v>
      </c>
      <c r="M2654" s="140"/>
      <c r="N2654" s="141">
        <f t="shared" si="211"/>
        <v>1</v>
      </c>
      <c r="O2654" s="141"/>
      <c r="P2654" s="141"/>
      <c r="Q2654" s="81">
        <f t="shared" si="212"/>
        <v>4.1999999999999993</v>
      </c>
    </row>
    <row r="2655" spans="5:17" s="16" customFormat="1" ht="13" hidden="1" x14ac:dyDescent="0.3">
      <c r="E2655" s="138">
        <v>38285</v>
      </c>
      <c r="F2655" s="16">
        <v>299</v>
      </c>
      <c r="G2655" s="16">
        <v>2004</v>
      </c>
      <c r="H2655" s="139">
        <f t="shared" si="213"/>
        <v>0</v>
      </c>
      <c r="I2655" s="140">
        <v>9.52</v>
      </c>
      <c r="J2655" s="141">
        <f t="shared" si="209"/>
        <v>1</v>
      </c>
      <c r="K2655" s="81">
        <f t="shared" si="210"/>
        <v>10.48</v>
      </c>
      <c r="L2655" s="142">
        <v>15.8</v>
      </c>
      <c r="M2655" s="140"/>
      <c r="N2655" s="141">
        <f t="shared" si="211"/>
        <v>1</v>
      </c>
      <c r="O2655" s="141"/>
      <c r="P2655" s="141"/>
      <c r="Q2655" s="81">
        <f t="shared" si="212"/>
        <v>4.1999999999999993</v>
      </c>
    </row>
    <row r="2656" spans="5:17" s="16" customFormat="1" ht="13" hidden="1" x14ac:dyDescent="0.3">
      <c r="E2656" s="138">
        <v>38286</v>
      </c>
      <c r="F2656" s="16">
        <v>300</v>
      </c>
      <c r="G2656" s="16">
        <v>2004</v>
      </c>
      <c r="H2656" s="139">
        <f t="shared" si="213"/>
        <v>0</v>
      </c>
      <c r="I2656" s="140">
        <v>9.3333333333333357</v>
      </c>
      <c r="J2656" s="141">
        <f t="shared" si="209"/>
        <v>1</v>
      </c>
      <c r="K2656" s="81">
        <f t="shared" si="210"/>
        <v>10.666666666666664</v>
      </c>
      <c r="L2656" s="142">
        <v>10.1</v>
      </c>
      <c r="M2656" s="140"/>
      <c r="N2656" s="141">
        <f t="shared" si="211"/>
        <v>1</v>
      </c>
      <c r="O2656" s="141"/>
      <c r="P2656" s="141"/>
      <c r="Q2656" s="81">
        <f t="shared" si="212"/>
        <v>9.9</v>
      </c>
    </row>
    <row r="2657" spans="5:17" s="16" customFormat="1" ht="13" hidden="1" x14ac:dyDescent="0.3">
      <c r="E2657" s="138">
        <v>38287</v>
      </c>
      <c r="F2657" s="16">
        <v>301</v>
      </c>
      <c r="G2657" s="16">
        <v>2004</v>
      </c>
      <c r="H2657" s="139">
        <f t="shared" si="213"/>
        <v>0</v>
      </c>
      <c r="I2657" s="140">
        <v>9.1466666666666683</v>
      </c>
      <c r="J2657" s="141">
        <f t="shared" si="209"/>
        <v>1</v>
      </c>
      <c r="K2657" s="81">
        <f t="shared" si="210"/>
        <v>10.853333333333332</v>
      </c>
      <c r="L2657" s="142">
        <v>9.5</v>
      </c>
      <c r="M2657" s="140"/>
      <c r="N2657" s="141">
        <f t="shared" si="211"/>
        <v>1</v>
      </c>
      <c r="O2657" s="141"/>
      <c r="P2657" s="141"/>
      <c r="Q2657" s="81">
        <f t="shared" si="212"/>
        <v>10.5</v>
      </c>
    </row>
    <row r="2658" spans="5:17" s="16" customFormat="1" ht="13" hidden="1" x14ac:dyDescent="0.3">
      <c r="E2658" s="138">
        <v>38288</v>
      </c>
      <c r="F2658" s="16">
        <v>302</v>
      </c>
      <c r="G2658" s="16">
        <v>2004</v>
      </c>
      <c r="H2658" s="139">
        <f t="shared" si="213"/>
        <v>0</v>
      </c>
      <c r="I2658" s="140">
        <v>8.9600000000000009</v>
      </c>
      <c r="J2658" s="141">
        <f t="shared" si="209"/>
        <v>1</v>
      </c>
      <c r="K2658" s="81">
        <f t="shared" si="210"/>
        <v>11.04</v>
      </c>
      <c r="L2658" s="142">
        <v>10.8</v>
      </c>
      <c r="M2658" s="140"/>
      <c r="N2658" s="141">
        <f t="shared" si="211"/>
        <v>1</v>
      </c>
      <c r="O2658" s="141"/>
      <c r="P2658" s="141"/>
      <c r="Q2658" s="81">
        <f t="shared" si="212"/>
        <v>9.1999999999999993</v>
      </c>
    </row>
    <row r="2659" spans="5:17" s="16" customFormat="1" ht="13" hidden="1" x14ac:dyDescent="0.3">
      <c r="E2659" s="138">
        <v>38289</v>
      </c>
      <c r="F2659" s="16">
        <v>303</v>
      </c>
      <c r="G2659" s="16">
        <v>2004</v>
      </c>
      <c r="H2659" s="139">
        <f t="shared" si="213"/>
        <v>0</v>
      </c>
      <c r="I2659" s="140">
        <v>8.7733333333333334</v>
      </c>
      <c r="J2659" s="141">
        <f t="shared" si="209"/>
        <v>1</v>
      </c>
      <c r="K2659" s="81">
        <f t="shared" si="210"/>
        <v>11.226666666666667</v>
      </c>
      <c r="L2659" s="142">
        <v>11.9</v>
      </c>
      <c r="M2659" s="140"/>
      <c r="N2659" s="141">
        <f t="shared" si="211"/>
        <v>1</v>
      </c>
      <c r="O2659" s="141"/>
      <c r="P2659" s="141"/>
      <c r="Q2659" s="81">
        <f t="shared" si="212"/>
        <v>8.1</v>
      </c>
    </row>
    <row r="2660" spans="5:17" s="16" customFormat="1" ht="13" hidden="1" x14ac:dyDescent="0.3">
      <c r="E2660" s="138">
        <v>38290</v>
      </c>
      <c r="F2660" s="16">
        <v>304</v>
      </c>
      <c r="G2660" s="16">
        <v>2004</v>
      </c>
      <c r="H2660" s="139">
        <f t="shared" si="213"/>
        <v>0</v>
      </c>
      <c r="I2660" s="140">
        <v>8.586666666666666</v>
      </c>
      <c r="J2660" s="141">
        <f t="shared" si="209"/>
        <v>1</v>
      </c>
      <c r="K2660" s="81">
        <f t="shared" si="210"/>
        <v>11.413333333333334</v>
      </c>
      <c r="L2660" s="142">
        <v>10.6</v>
      </c>
      <c r="M2660" s="140"/>
      <c r="N2660" s="141">
        <f t="shared" si="211"/>
        <v>1</v>
      </c>
      <c r="O2660" s="141"/>
      <c r="P2660" s="141"/>
      <c r="Q2660" s="81">
        <f t="shared" si="212"/>
        <v>9.4</v>
      </c>
    </row>
    <row r="2661" spans="5:17" s="16" customFormat="1" ht="13" hidden="1" x14ac:dyDescent="0.3">
      <c r="E2661" s="138">
        <v>38291</v>
      </c>
      <c r="F2661" s="16">
        <v>305</v>
      </c>
      <c r="G2661" s="16">
        <v>2004</v>
      </c>
      <c r="H2661" s="139">
        <f t="shared" si="213"/>
        <v>0</v>
      </c>
      <c r="I2661" s="140">
        <v>8.4</v>
      </c>
      <c r="J2661" s="141">
        <f t="shared" si="209"/>
        <v>1</v>
      </c>
      <c r="K2661" s="81">
        <f t="shared" si="210"/>
        <v>11.6</v>
      </c>
      <c r="L2661" s="142">
        <v>10.3</v>
      </c>
      <c r="M2661" s="140"/>
      <c r="N2661" s="141">
        <f t="shared" si="211"/>
        <v>1</v>
      </c>
      <c r="O2661" s="141"/>
      <c r="P2661" s="141"/>
      <c r="Q2661" s="81">
        <f t="shared" si="212"/>
        <v>9.6999999999999993</v>
      </c>
    </row>
    <row r="2662" spans="5:17" s="16" customFormat="1" ht="13" hidden="1" x14ac:dyDescent="0.3">
      <c r="E2662" s="138">
        <v>38292</v>
      </c>
      <c r="F2662" s="16">
        <v>306</v>
      </c>
      <c r="G2662" s="16">
        <v>2004</v>
      </c>
      <c r="H2662" s="139">
        <f t="shared" si="213"/>
        <v>0</v>
      </c>
      <c r="I2662" s="140">
        <v>8.2133333333333312</v>
      </c>
      <c r="J2662" s="141">
        <f t="shared" ref="J2662:J2725" si="214">IF(I2662&lt;=$E$117,1,0)</f>
        <v>1</v>
      </c>
      <c r="K2662" s="81">
        <f t="shared" ref="K2662:K2725" si="215">J2662*($E$116-I2662)</f>
        <v>11.786666666666669</v>
      </c>
      <c r="L2662" s="142">
        <v>11.2</v>
      </c>
      <c r="M2662" s="140"/>
      <c r="N2662" s="141">
        <f t="shared" ref="N2662:N2721" si="216">IF(L2662&lt;=$E$117,1,0)</f>
        <v>1</v>
      </c>
      <c r="O2662" s="141"/>
      <c r="P2662" s="141"/>
      <c r="Q2662" s="81">
        <f t="shared" si="212"/>
        <v>8.8000000000000007</v>
      </c>
    </row>
    <row r="2663" spans="5:17" s="16" customFormat="1" ht="13" hidden="1" x14ac:dyDescent="0.3">
      <c r="E2663" s="138">
        <v>38293</v>
      </c>
      <c r="F2663" s="16">
        <v>307</v>
      </c>
      <c r="G2663" s="16">
        <v>2004</v>
      </c>
      <c r="H2663" s="139">
        <f t="shared" si="213"/>
        <v>0</v>
      </c>
      <c r="I2663" s="140">
        <v>8.0266666666666637</v>
      </c>
      <c r="J2663" s="141">
        <f t="shared" si="214"/>
        <v>1</v>
      </c>
      <c r="K2663" s="81">
        <f t="shared" si="215"/>
        <v>11.973333333333336</v>
      </c>
      <c r="L2663" s="142">
        <v>10.7</v>
      </c>
      <c r="M2663" s="140"/>
      <c r="N2663" s="141">
        <f t="shared" si="216"/>
        <v>1</v>
      </c>
      <c r="O2663" s="141"/>
      <c r="P2663" s="141"/>
      <c r="Q2663" s="81">
        <f t="shared" si="212"/>
        <v>9.3000000000000007</v>
      </c>
    </row>
    <row r="2664" spans="5:17" s="16" customFormat="1" ht="13" hidden="1" x14ac:dyDescent="0.3">
      <c r="E2664" s="138">
        <v>38294</v>
      </c>
      <c r="F2664" s="16">
        <v>308</v>
      </c>
      <c r="G2664" s="16">
        <v>2004</v>
      </c>
      <c r="H2664" s="139">
        <f t="shared" si="213"/>
        <v>0</v>
      </c>
      <c r="I2664" s="140">
        <v>7.84</v>
      </c>
      <c r="J2664" s="141">
        <f t="shared" si="214"/>
        <v>1</v>
      </c>
      <c r="K2664" s="81">
        <f t="shared" si="215"/>
        <v>12.16</v>
      </c>
      <c r="L2664" s="142">
        <v>11</v>
      </c>
      <c r="M2664" s="140"/>
      <c r="N2664" s="141">
        <f t="shared" si="216"/>
        <v>1</v>
      </c>
      <c r="O2664" s="141"/>
      <c r="P2664" s="141"/>
      <c r="Q2664" s="81">
        <f t="shared" si="212"/>
        <v>9</v>
      </c>
    </row>
    <row r="2665" spans="5:17" s="16" customFormat="1" ht="13" hidden="1" x14ac:dyDescent="0.3">
      <c r="E2665" s="138">
        <v>38295</v>
      </c>
      <c r="F2665" s="16">
        <v>309</v>
      </c>
      <c r="G2665" s="16">
        <v>2004</v>
      </c>
      <c r="H2665" s="139">
        <f t="shared" si="213"/>
        <v>0</v>
      </c>
      <c r="I2665" s="140">
        <v>7.653333333333336</v>
      </c>
      <c r="J2665" s="141">
        <f t="shared" si="214"/>
        <v>1</v>
      </c>
      <c r="K2665" s="81">
        <f t="shared" si="215"/>
        <v>12.346666666666664</v>
      </c>
      <c r="L2665" s="142">
        <v>11.2</v>
      </c>
      <c r="M2665" s="140"/>
      <c r="N2665" s="141">
        <f t="shared" si="216"/>
        <v>1</v>
      </c>
      <c r="O2665" s="141"/>
      <c r="P2665" s="141"/>
      <c r="Q2665" s="81">
        <f t="shared" si="212"/>
        <v>8.8000000000000007</v>
      </c>
    </row>
    <row r="2666" spans="5:17" s="16" customFormat="1" ht="13" hidden="1" x14ac:dyDescent="0.3">
      <c r="E2666" s="138">
        <v>38296</v>
      </c>
      <c r="F2666" s="16">
        <v>310</v>
      </c>
      <c r="G2666" s="16">
        <v>2004</v>
      </c>
      <c r="H2666" s="139">
        <f t="shared" si="213"/>
        <v>0</v>
      </c>
      <c r="I2666" s="140">
        <v>7.4666666666666686</v>
      </c>
      <c r="J2666" s="141">
        <f t="shared" si="214"/>
        <v>1</v>
      </c>
      <c r="K2666" s="81">
        <f t="shared" si="215"/>
        <v>12.533333333333331</v>
      </c>
      <c r="L2666" s="142">
        <v>12.5</v>
      </c>
      <c r="M2666" s="140"/>
      <c r="N2666" s="141">
        <f t="shared" si="216"/>
        <v>1</v>
      </c>
      <c r="O2666" s="141"/>
      <c r="P2666" s="141"/>
      <c r="Q2666" s="81">
        <f t="shared" si="212"/>
        <v>7.5</v>
      </c>
    </row>
    <row r="2667" spans="5:17" s="16" customFormat="1" ht="13" hidden="1" x14ac:dyDescent="0.3">
      <c r="E2667" s="138">
        <v>38297</v>
      </c>
      <c r="F2667" s="16">
        <v>311</v>
      </c>
      <c r="G2667" s="16">
        <v>2004</v>
      </c>
      <c r="H2667" s="139">
        <f t="shared" si="213"/>
        <v>0</v>
      </c>
      <c r="I2667" s="140">
        <v>7.28</v>
      </c>
      <c r="J2667" s="141">
        <f t="shared" si="214"/>
        <v>1</v>
      </c>
      <c r="K2667" s="81">
        <f t="shared" si="215"/>
        <v>12.719999999999999</v>
      </c>
      <c r="L2667" s="142">
        <v>8.9</v>
      </c>
      <c r="M2667" s="140"/>
      <c r="N2667" s="141">
        <f t="shared" si="216"/>
        <v>1</v>
      </c>
      <c r="O2667" s="141"/>
      <c r="P2667" s="141"/>
      <c r="Q2667" s="81">
        <f t="shared" si="212"/>
        <v>11.1</v>
      </c>
    </row>
    <row r="2668" spans="5:17" s="16" customFormat="1" ht="13" hidden="1" x14ac:dyDescent="0.3">
      <c r="E2668" s="138">
        <v>38298</v>
      </c>
      <c r="F2668" s="16">
        <v>312</v>
      </c>
      <c r="G2668" s="16">
        <v>2004</v>
      </c>
      <c r="H2668" s="139">
        <f t="shared" si="213"/>
        <v>0</v>
      </c>
      <c r="I2668" s="140">
        <v>7.0933333333333337</v>
      </c>
      <c r="J2668" s="141">
        <f t="shared" si="214"/>
        <v>1</v>
      </c>
      <c r="K2668" s="81">
        <f t="shared" si="215"/>
        <v>12.906666666666666</v>
      </c>
      <c r="L2668" s="142">
        <v>6</v>
      </c>
      <c r="M2668" s="140"/>
      <c r="N2668" s="141">
        <f t="shared" si="216"/>
        <v>1</v>
      </c>
      <c r="O2668" s="141"/>
      <c r="P2668" s="141"/>
      <c r="Q2668" s="81">
        <f t="shared" si="212"/>
        <v>14</v>
      </c>
    </row>
    <row r="2669" spans="5:17" s="16" customFormat="1" ht="13" hidden="1" x14ac:dyDescent="0.3">
      <c r="E2669" s="138">
        <v>38299</v>
      </c>
      <c r="F2669" s="16">
        <v>313</v>
      </c>
      <c r="G2669" s="16">
        <v>2004</v>
      </c>
      <c r="H2669" s="139">
        <f t="shared" si="213"/>
        <v>0</v>
      </c>
      <c r="I2669" s="140">
        <v>6.9066666666666663</v>
      </c>
      <c r="J2669" s="141">
        <f t="shared" si="214"/>
        <v>1</v>
      </c>
      <c r="K2669" s="81">
        <f t="shared" si="215"/>
        <v>13.093333333333334</v>
      </c>
      <c r="L2669" s="142">
        <v>4.3</v>
      </c>
      <c r="M2669" s="140"/>
      <c r="N2669" s="141">
        <f t="shared" si="216"/>
        <v>1</v>
      </c>
      <c r="O2669" s="141"/>
      <c r="P2669" s="141"/>
      <c r="Q2669" s="81">
        <f t="shared" si="212"/>
        <v>15.7</v>
      </c>
    </row>
    <row r="2670" spans="5:17" s="16" customFormat="1" ht="13" hidden="1" x14ac:dyDescent="0.3">
      <c r="E2670" s="138">
        <v>38300</v>
      </c>
      <c r="F2670" s="16">
        <v>314</v>
      </c>
      <c r="G2670" s="16">
        <v>2004</v>
      </c>
      <c r="H2670" s="139">
        <f t="shared" si="213"/>
        <v>0</v>
      </c>
      <c r="I2670" s="140">
        <v>6.72</v>
      </c>
      <c r="J2670" s="141">
        <f t="shared" si="214"/>
        <v>1</v>
      </c>
      <c r="K2670" s="81">
        <f t="shared" si="215"/>
        <v>13.280000000000001</v>
      </c>
      <c r="L2670" s="142">
        <v>1.9</v>
      </c>
      <c r="M2670" s="140"/>
      <c r="N2670" s="141">
        <f t="shared" si="216"/>
        <v>1</v>
      </c>
      <c r="O2670" s="141"/>
      <c r="P2670" s="141"/>
      <c r="Q2670" s="81">
        <f t="shared" si="212"/>
        <v>18.100000000000001</v>
      </c>
    </row>
    <row r="2671" spans="5:17" s="16" customFormat="1" ht="13" hidden="1" x14ac:dyDescent="0.3">
      <c r="E2671" s="138">
        <v>38301</v>
      </c>
      <c r="F2671" s="16">
        <v>315</v>
      </c>
      <c r="G2671" s="16">
        <v>2004</v>
      </c>
      <c r="H2671" s="139">
        <f t="shared" si="213"/>
        <v>0</v>
      </c>
      <c r="I2671" s="140">
        <v>6.5333333333333314</v>
      </c>
      <c r="J2671" s="141">
        <f t="shared" si="214"/>
        <v>1</v>
      </c>
      <c r="K2671" s="81">
        <f t="shared" si="215"/>
        <v>13.466666666666669</v>
      </c>
      <c r="L2671" s="142">
        <v>1.7</v>
      </c>
      <c r="M2671" s="140"/>
      <c r="N2671" s="141">
        <f t="shared" si="216"/>
        <v>1</v>
      </c>
      <c r="O2671" s="141"/>
      <c r="P2671" s="141"/>
      <c r="Q2671" s="81">
        <f t="shared" si="212"/>
        <v>18.3</v>
      </c>
    </row>
    <row r="2672" spans="5:17" s="16" customFormat="1" ht="13" hidden="1" x14ac:dyDescent="0.3">
      <c r="E2672" s="138">
        <v>38302</v>
      </c>
      <c r="F2672" s="16">
        <v>316</v>
      </c>
      <c r="G2672" s="16">
        <v>2004</v>
      </c>
      <c r="H2672" s="139">
        <f t="shared" si="213"/>
        <v>0</v>
      </c>
      <c r="I2672" s="140">
        <v>6.346666666666664</v>
      </c>
      <c r="J2672" s="141">
        <f t="shared" si="214"/>
        <v>1</v>
      </c>
      <c r="K2672" s="81">
        <f t="shared" si="215"/>
        <v>13.653333333333336</v>
      </c>
      <c r="L2672" s="142">
        <v>2.9</v>
      </c>
      <c r="M2672" s="140"/>
      <c r="N2672" s="141">
        <f t="shared" si="216"/>
        <v>1</v>
      </c>
      <c r="O2672" s="141"/>
      <c r="P2672" s="141"/>
      <c r="Q2672" s="81">
        <f t="shared" si="212"/>
        <v>17.100000000000001</v>
      </c>
    </row>
    <row r="2673" spans="5:17" s="16" customFormat="1" ht="13" hidden="1" x14ac:dyDescent="0.3">
      <c r="E2673" s="138">
        <v>38303</v>
      </c>
      <c r="F2673" s="16">
        <v>317</v>
      </c>
      <c r="G2673" s="16">
        <v>2004</v>
      </c>
      <c r="H2673" s="139">
        <f t="shared" si="213"/>
        <v>0</v>
      </c>
      <c r="I2673" s="140">
        <v>6.16</v>
      </c>
      <c r="J2673" s="141">
        <f t="shared" si="214"/>
        <v>1</v>
      </c>
      <c r="K2673" s="81">
        <f t="shared" si="215"/>
        <v>13.84</v>
      </c>
      <c r="L2673" s="142">
        <v>3.7</v>
      </c>
      <c r="M2673" s="140"/>
      <c r="N2673" s="141">
        <f t="shared" si="216"/>
        <v>1</v>
      </c>
      <c r="O2673" s="141"/>
      <c r="P2673" s="141"/>
      <c r="Q2673" s="81">
        <f t="shared" si="212"/>
        <v>16.3</v>
      </c>
    </row>
    <row r="2674" spans="5:17" s="16" customFormat="1" ht="13" hidden="1" x14ac:dyDescent="0.3">
      <c r="E2674" s="138">
        <v>38304</v>
      </c>
      <c r="F2674" s="16">
        <v>318</v>
      </c>
      <c r="G2674" s="16">
        <v>2004</v>
      </c>
      <c r="H2674" s="139">
        <f t="shared" si="213"/>
        <v>0</v>
      </c>
      <c r="I2674" s="140">
        <v>5.9733333333333363</v>
      </c>
      <c r="J2674" s="141">
        <f t="shared" si="214"/>
        <v>1</v>
      </c>
      <c r="K2674" s="81">
        <f t="shared" si="215"/>
        <v>14.026666666666664</v>
      </c>
      <c r="L2674" s="142">
        <v>4.3</v>
      </c>
      <c r="M2674" s="140"/>
      <c r="N2674" s="141">
        <f t="shared" si="216"/>
        <v>1</v>
      </c>
      <c r="O2674" s="141"/>
      <c r="P2674" s="141"/>
      <c r="Q2674" s="81">
        <f t="shared" si="212"/>
        <v>15.7</v>
      </c>
    </row>
    <row r="2675" spans="5:17" s="16" customFormat="1" ht="13" hidden="1" x14ac:dyDescent="0.3">
      <c r="E2675" s="138">
        <v>38305</v>
      </c>
      <c r="F2675" s="16">
        <v>319</v>
      </c>
      <c r="G2675" s="16">
        <v>2004</v>
      </c>
      <c r="H2675" s="139">
        <f t="shared" si="213"/>
        <v>0</v>
      </c>
      <c r="I2675" s="140">
        <v>5.7866666666666688</v>
      </c>
      <c r="J2675" s="141">
        <f t="shared" si="214"/>
        <v>1</v>
      </c>
      <c r="K2675" s="81">
        <f t="shared" si="215"/>
        <v>14.213333333333331</v>
      </c>
      <c r="L2675" s="142">
        <v>2.8</v>
      </c>
      <c r="M2675" s="140"/>
      <c r="N2675" s="141">
        <f t="shared" si="216"/>
        <v>1</v>
      </c>
      <c r="O2675" s="141"/>
      <c r="P2675" s="141"/>
      <c r="Q2675" s="81">
        <f t="shared" si="212"/>
        <v>17.2</v>
      </c>
    </row>
    <row r="2676" spans="5:17" s="16" customFormat="1" ht="13" hidden="1" x14ac:dyDescent="0.3">
      <c r="E2676" s="138">
        <v>38306</v>
      </c>
      <c r="F2676" s="16">
        <v>320</v>
      </c>
      <c r="G2676" s="16">
        <v>2004</v>
      </c>
      <c r="H2676" s="139">
        <f t="shared" si="213"/>
        <v>0</v>
      </c>
      <c r="I2676" s="140">
        <v>5.6</v>
      </c>
      <c r="J2676" s="141">
        <f t="shared" si="214"/>
        <v>1</v>
      </c>
      <c r="K2676" s="81">
        <f t="shared" si="215"/>
        <v>14.4</v>
      </c>
      <c r="L2676" s="142">
        <v>1.6</v>
      </c>
      <c r="M2676" s="140"/>
      <c r="N2676" s="141">
        <f t="shared" si="216"/>
        <v>1</v>
      </c>
      <c r="O2676" s="141"/>
      <c r="P2676" s="141"/>
      <c r="Q2676" s="81">
        <f t="shared" si="212"/>
        <v>18.399999999999999</v>
      </c>
    </row>
    <row r="2677" spans="5:17" s="16" customFormat="1" ht="13" hidden="1" x14ac:dyDescent="0.3">
      <c r="E2677" s="138">
        <v>38307</v>
      </c>
      <c r="F2677" s="16">
        <v>321</v>
      </c>
      <c r="G2677" s="16">
        <v>2004</v>
      </c>
      <c r="H2677" s="139">
        <f t="shared" si="213"/>
        <v>0</v>
      </c>
      <c r="I2677" s="140">
        <v>5.5193548387096776</v>
      </c>
      <c r="J2677" s="141">
        <f t="shared" si="214"/>
        <v>1</v>
      </c>
      <c r="K2677" s="81">
        <f t="shared" si="215"/>
        <v>14.480645161290322</v>
      </c>
      <c r="L2677" s="142">
        <v>-0.3</v>
      </c>
      <c r="M2677" s="140"/>
      <c r="N2677" s="141">
        <f t="shared" si="216"/>
        <v>1</v>
      </c>
      <c r="O2677" s="141"/>
      <c r="P2677" s="141"/>
      <c r="Q2677" s="81">
        <f t="shared" si="212"/>
        <v>20.3</v>
      </c>
    </row>
    <row r="2678" spans="5:17" s="16" customFormat="1" ht="13" hidden="1" x14ac:dyDescent="0.3">
      <c r="E2678" s="138">
        <v>38308</v>
      </c>
      <c r="F2678" s="16">
        <v>322</v>
      </c>
      <c r="G2678" s="16">
        <v>2004</v>
      </c>
      <c r="H2678" s="139">
        <f t="shared" si="213"/>
        <v>0</v>
      </c>
      <c r="I2678" s="140">
        <v>5.4387096774193537</v>
      </c>
      <c r="J2678" s="141">
        <f t="shared" si="214"/>
        <v>1</v>
      </c>
      <c r="K2678" s="81">
        <f t="shared" si="215"/>
        <v>14.561290322580646</v>
      </c>
      <c r="L2678" s="142">
        <v>2.2000000000000002</v>
      </c>
      <c r="M2678" s="140"/>
      <c r="N2678" s="141">
        <f t="shared" si="216"/>
        <v>1</v>
      </c>
      <c r="O2678" s="141"/>
      <c r="P2678" s="141"/>
      <c r="Q2678" s="81">
        <f t="shared" si="212"/>
        <v>17.8</v>
      </c>
    </row>
    <row r="2679" spans="5:17" s="16" customFormat="1" ht="13" hidden="1" x14ac:dyDescent="0.3">
      <c r="E2679" s="138">
        <v>38309</v>
      </c>
      <c r="F2679" s="16">
        <v>323</v>
      </c>
      <c r="G2679" s="16">
        <v>2004</v>
      </c>
      <c r="H2679" s="139">
        <f t="shared" si="213"/>
        <v>0</v>
      </c>
      <c r="I2679" s="140">
        <v>5.3580645161290334</v>
      </c>
      <c r="J2679" s="141">
        <f t="shared" si="214"/>
        <v>1</v>
      </c>
      <c r="K2679" s="81">
        <f t="shared" si="215"/>
        <v>14.641935483870967</v>
      </c>
      <c r="L2679" s="142">
        <v>5.8</v>
      </c>
      <c r="M2679" s="140"/>
      <c r="N2679" s="141">
        <f t="shared" si="216"/>
        <v>1</v>
      </c>
      <c r="O2679" s="141"/>
      <c r="P2679" s="141"/>
      <c r="Q2679" s="81">
        <f t="shared" ref="Q2679:Q2721" si="217">N2679*($E$116-L2679)</f>
        <v>14.2</v>
      </c>
    </row>
    <row r="2680" spans="5:17" s="16" customFormat="1" ht="13" hidden="1" x14ac:dyDescent="0.3">
      <c r="E2680" s="138">
        <v>38310</v>
      </c>
      <c r="F2680" s="16">
        <v>324</v>
      </c>
      <c r="G2680" s="16">
        <v>2004</v>
      </c>
      <c r="H2680" s="139">
        <f t="shared" si="213"/>
        <v>0</v>
      </c>
      <c r="I2680" s="140">
        <v>5.2774193548387096</v>
      </c>
      <c r="J2680" s="141">
        <f t="shared" si="214"/>
        <v>1</v>
      </c>
      <c r="K2680" s="81">
        <f t="shared" si="215"/>
        <v>14.72258064516129</v>
      </c>
      <c r="L2680" s="142">
        <v>5</v>
      </c>
      <c r="M2680" s="140"/>
      <c r="N2680" s="141">
        <f t="shared" si="216"/>
        <v>1</v>
      </c>
      <c r="O2680" s="141"/>
      <c r="P2680" s="141"/>
      <c r="Q2680" s="81">
        <f t="shared" si="217"/>
        <v>15</v>
      </c>
    </row>
    <row r="2681" spans="5:17" s="16" customFormat="1" ht="13" hidden="1" x14ac:dyDescent="0.3">
      <c r="E2681" s="138">
        <v>38311</v>
      </c>
      <c r="F2681" s="16">
        <v>325</v>
      </c>
      <c r="G2681" s="16">
        <v>2004</v>
      </c>
      <c r="H2681" s="139">
        <f t="shared" si="213"/>
        <v>0</v>
      </c>
      <c r="I2681" s="140">
        <v>5.1967741935483858</v>
      </c>
      <c r="J2681" s="141">
        <f t="shared" si="214"/>
        <v>1</v>
      </c>
      <c r="K2681" s="81">
        <f t="shared" si="215"/>
        <v>14.803225806451614</v>
      </c>
      <c r="L2681" s="142">
        <v>1.4</v>
      </c>
      <c r="M2681" s="140"/>
      <c r="N2681" s="141">
        <f t="shared" si="216"/>
        <v>1</v>
      </c>
      <c r="O2681" s="141"/>
      <c r="P2681" s="141"/>
      <c r="Q2681" s="81">
        <f t="shared" si="217"/>
        <v>18.600000000000001</v>
      </c>
    </row>
    <row r="2682" spans="5:17" s="16" customFormat="1" ht="13" hidden="1" x14ac:dyDescent="0.3">
      <c r="E2682" s="138">
        <v>38312</v>
      </c>
      <c r="F2682" s="16">
        <v>326</v>
      </c>
      <c r="G2682" s="16">
        <v>2004</v>
      </c>
      <c r="H2682" s="139">
        <f t="shared" si="213"/>
        <v>0</v>
      </c>
      <c r="I2682" s="140">
        <v>5.1161290322580655</v>
      </c>
      <c r="J2682" s="141">
        <f t="shared" si="214"/>
        <v>1</v>
      </c>
      <c r="K2682" s="81">
        <f t="shared" si="215"/>
        <v>14.883870967741935</v>
      </c>
      <c r="L2682" s="142">
        <v>4.2</v>
      </c>
      <c r="M2682" s="140"/>
      <c r="N2682" s="141">
        <f t="shared" si="216"/>
        <v>1</v>
      </c>
      <c r="O2682" s="141"/>
      <c r="P2682" s="141"/>
      <c r="Q2682" s="81">
        <f t="shared" si="217"/>
        <v>15.8</v>
      </c>
    </row>
    <row r="2683" spans="5:17" s="16" customFormat="1" ht="13" hidden="1" x14ac:dyDescent="0.3">
      <c r="E2683" s="138">
        <v>38313</v>
      </c>
      <c r="F2683" s="16">
        <v>327</v>
      </c>
      <c r="G2683" s="16">
        <v>2004</v>
      </c>
      <c r="H2683" s="139">
        <f t="shared" si="213"/>
        <v>0</v>
      </c>
      <c r="I2683" s="140">
        <v>5.0354838709677416</v>
      </c>
      <c r="J2683" s="141">
        <f t="shared" si="214"/>
        <v>1</v>
      </c>
      <c r="K2683" s="81">
        <f t="shared" si="215"/>
        <v>14.964516129032258</v>
      </c>
      <c r="L2683" s="142">
        <v>7.3</v>
      </c>
      <c r="M2683" s="140"/>
      <c r="N2683" s="141">
        <f t="shared" si="216"/>
        <v>1</v>
      </c>
      <c r="O2683" s="141"/>
      <c r="P2683" s="141"/>
      <c r="Q2683" s="81">
        <f t="shared" si="217"/>
        <v>12.7</v>
      </c>
    </row>
    <row r="2684" spans="5:17" s="16" customFormat="1" ht="13" hidden="1" x14ac:dyDescent="0.3">
      <c r="E2684" s="138">
        <v>38314</v>
      </c>
      <c r="F2684" s="16">
        <v>328</v>
      </c>
      <c r="G2684" s="16">
        <v>2004</v>
      </c>
      <c r="H2684" s="139">
        <f t="shared" si="213"/>
        <v>0</v>
      </c>
      <c r="I2684" s="140">
        <v>4.9548387096774213</v>
      </c>
      <c r="J2684" s="141">
        <f t="shared" si="214"/>
        <v>1</v>
      </c>
      <c r="K2684" s="81">
        <f t="shared" si="215"/>
        <v>15.045161290322579</v>
      </c>
      <c r="L2684" s="142">
        <v>6.8</v>
      </c>
      <c r="M2684" s="140"/>
      <c r="N2684" s="141">
        <f t="shared" si="216"/>
        <v>1</v>
      </c>
      <c r="O2684" s="141"/>
      <c r="P2684" s="141"/>
      <c r="Q2684" s="81">
        <f t="shared" si="217"/>
        <v>13.2</v>
      </c>
    </row>
    <row r="2685" spans="5:17" s="16" customFormat="1" ht="13" hidden="1" x14ac:dyDescent="0.3">
      <c r="E2685" s="138">
        <v>38315</v>
      </c>
      <c r="F2685" s="16">
        <v>329</v>
      </c>
      <c r="G2685" s="16">
        <v>2004</v>
      </c>
      <c r="H2685" s="139">
        <f t="shared" si="213"/>
        <v>0</v>
      </c>
      <c r="I2685" s="140">
        <v>4.8741935483870975</v>
      </c>
      <c r="J2685" s="141">
        <f t="shared" si="214"/>
        <v>1</v>
      </c>
      <c r="K2685" s="81">
        <f t="shared" si="215"/>
        <v>15.125806451612902</v>
      </c>
      <c r="L2685" s="142">
        <v>5.5</v>
      </c>
      <c r="M2685" s="140"/>
      <c r="N2685" s="141">
        <f t="shared" si="216"/>
        <v>1</v>
      </c>
      <c r="O2685" s="141"/>
      <c r="P2685" s="141"/>
      <c r="Q2685" s="81">
        <f t="shared" si="217"/>
        <v>14.5</v>
      </c>
    </row>
    <row r="2686" spans="5:17" s="16" customFormat="1" ht="13" hidden="1" x14ac:dyDescent="0.3">
      <c r="E2686" s="138">
        <v>38316</v>
      </c>
      <c r="F2686" s="16">
        <v>330</v>
      </c>
      <c r="G2686" s="16">
        <v>2004</v>
      </c>
      <c r="H2686" s="139">
        <f t="shared" si="213"/>
        <v>0</v>
      </c>
      <c r="I2686" s="140">
        <v>4.7935483870967737</v>
      </c>
      <c r="J2686" s="141">
        <f t="shared" si="214"/>
        <v>1</v>
      </c>
      <c r="K2686" s="81">
        <f t="shared" si="215"/>
        <v>15.206451612903226</v>
      </c>
      <c r="L2686" s="142">
        <v>4.7</v>
      </c>
      <c r="M2686" s="140"/>
      <c r="N2686" s="141">
        <f t="shared" si="216"/>
        <v>1</v>
      </c>
      <c r="O2686" s="141"/>
      <c r="P2686" s="141"/>
      <c r="Q2686" s="81">
        <f t="shared" si="217"/>
        <v>15.3</v>
      </c>
    </row>
    <row r="2687" spans="5:17" s="16" customFormat="1" ht="13" hidden="1" x14ac:dyDescent="0.3">
      <c r="E2687" s="138">
        <v>38317</v>
      </c>
      <c r="F2687" s="16">
        <v>331</v>
      </c>
      <c r="G2687" s="16">
        <v>2004</v>
      </c>
      <c r="H2687" s="139">
        <f t="shared" si="213"/>
        <v>0</v>
      </c>
      <c r="I2687" s="140">
        <v>4.7129032258064534</v>
      </c>
      <c r="J2687" s="141">
        <f t="shared" si="214"/>
        <v>1</v>
      </c>
      <c r="K2687" s="81">
        <f t="shared" si="215"/>
        <v>15.287096774193547</v>
      </c>
      <c r="L2687" s="142">
        <v>5.0999999999999996</v>
      </c>
      <c r="M2687" s="140"/>
      <c r="N2687" s="141">
        <f t="shared" si="216"/>
        <v>1</v>
      </c>
      <c r="O2687" s="141"/>
      <c r="P2687" s="141"/>
      <c r="Q2687" s="81">
        <f t="shared" si="217"/>
        <v>14.9</v>
      </c>
    </row>
    <row r="2688" spans="5:17" s="16" customFormat="1" ht="13" hidden="1" x14ac:dyDescent="0.3">
      <c r="E2688" s="138">
        <v>38318</v>
      </c>
      <c r="F2688" s="16">
        <v>332</v>
      </c>
      <c r="G2688" s="16">
        <v>2004</v>
      </c>
      <c r="H2688" s="139">
        <f t="shared" si="213"/>
        <v>0</v>
      </c>
      <c r="I2688" s="140">
        <v>4.6322580645161295</v>
      </c>
      <c r="J2688" s="141">
        <f t="shared" si="214"/>
        <v>1</v>
      </c>
      <c r="K2688" s="81">
        <f t="shared" si="215"/>
        <v>15.36774193548387</v>
      </c>
      <c r="L2688" s="142">
        <v>5.0999999999999996</v>
      </c>
      <c r="M2688" s="140"/>
      <c r="N2688" s="141">
        <f t="shared" si="216"/>
        <v>1</v>
      </c>
      <c r="O2688" s="141"/>
      <c r="P2688" s="141"/>
      <c r="Q2688" s="81">
        <f t="shared" si="217"/>
        <v>14.9</v>
      </c>
    </row>
    <row r="2689" spans="5:17" s="16" customFormat="1" ht="13" hidden="1" x14ac:dyDescent="0.3">
      <c r="E2689" s="138">
        <v>38319</v>
      </c>
      <c r="F2689" s="16">
        <v>333</v>
      </c>
      <c r="G2689" s="16">
        <v>2004</v>
      </c>
      <c r="H2689" s="139">
        <f t="shared" si="213"/>
        <v>0</v>
      </c>
      <c r="I2689" s="140">
        <v>4.5516129032258057</v>
      </c>
      <c r="J2689" s="141">
        <f t="shared" si="214"/>
        <v>1</v>
      </c>
      <c r="K2689" s="81">
        <f t="shared" si="215"/>
        <v>15.448387096774194</v>
      </c>
      <c r="L2689" s="142">
        <v>4.9000000000000004</v>
      </c>
      <c r="M2689" s="140"/>
      <c r="N2689" s="141">
        <f t="shared" si="216"/>
        <v>1</v>
      </c>
      <c r="O2689" s="141"/>
      <c r="P2689" s="141"/>
      <c r="Q2689" s="81">
        <f t="shared" si="217"/>
        <v>15.1</v>
      </c>
    </row>
    <row r="2690" spans="5:17" s="16" customFormat="1" ht="13" hidden="1" x14ac:dyDescent="0.3">
      <c r="E2690" s="138">
        <v>38320</v>
      </c>
      <c r="F2690" s="16">
        <v>334</v>
      </c>
      <c r="G2690" s="16">
        <v>2004</v>
      </c>
      <c r="H2690" s="139">
        <f t="shared" si="213"/>
        <v>0</v>
      </c>
      <c r="I2690" s="140">
        <v>4.4709677419354854</v>
      </c>
      <c r="J2690" s="141">
        <f t="shared" si="214"/>
        <v>1</v>
      </c>
      <c r="K2690" s="81">
        <f t="shared" si="215"/>
        <v>15.529032258064515</v>
      </c>
      <c r="L2690" s="142">
        <v>6.4</v>
      </c>
      <c r="M2690" s="140"/>
      <c r="N2690" s="141">
        <f t="shared" si="216"/>
        <v>1</v>
      </c>
      <c r="O2690" s="141"/>
      <c r="P2690" s="141"/>
      <c r="Q2690" s="81">
        <f t="shared" si="217"/>
        <v>13.6</v>
      </c>
    </row>
    <row r="2691" spans="5:17" s="16" customFormat="1" ht="13" hidden="1" x14ac:dyDescent="0.3">
      <c r="E2691" s="138">
        <v>38321</v>
      </c>
      <c r="F2691" s="16">
        <v>335</v>
      </c>
      <c r="G2691" s="16">
        <v>2004</v>
      </c>
      <c r="H2691" s="139">
        <f t="shared" si="213"/>
        <v>0</v>
      </c>
      <c r="I2691" s="140">
        <v>4.3903225806451616</v>
      </c>
      <c r="J2691" s="141">
        <f t="shared" si="214"/>
        <v>1</v>
      </c>
      <c r="K2691" s="81">
        <f t="shared" si="215"/>
        <v>15.609677419354838</v>
      </c>
      <c r="L2691" s="142">
        <v>3.9</v>
      </c>
      <c r="M2691" s="140"/>
      <c r="N2691" s="141">
        <f t="shared" si="216"/>
        <v>1</v>
      </c>
      <c r="O2691" s="141"/>
      <c r="P2691" s="141"/>
      <c r="Q2691" s="81">
        <f t="shared" si="217"/>
        <v>16.100000000000001</v>
      </c>
    </row>
    <row r="2692" spans="5:17" s="16" customFormat="1" ht="13" hidden="1" x14ac:dyDescent="0.3">
      <c r="E2692" s="138">
        <v>38322</v>
      </c>
      <c r="F2692" s="16">
        <v>336</v>
      </c>
      <c r="G2692" s="16">
        <v>2004</v>
      </c>
      <c r="H2692" s="139">
        <f t="shared" si="213"/>
        <v>0</v>
      </c>
      <c r="I2692" s="140">
        <v>4.3096774193548377</v>
      </c>
      <c r="J2692" s="141">
        <f t="shared" si="214"/>
        <v>1</v>
      </c>
      <c r="K2692" s="81">
        <f t="shared" si="215"/>
        <v>15.690322580645162</v>
      </c>
      <c r="L2692" s="142">
        <v>2.2999999999999998</v>
      </c>
      <c r="M2692" s="140"/>
      <c r="N2692" s="141">
        <f t="shared" si="216"/>
        <v>1</v>
      </c>
      <c r="O2692" s="141"/>
      <c r="P2692" s="141"/>
      <c r="Q2692" s="81">
        <f t="shared" si="217"/>
        <v>17.7</v>
      </c>
    </row>
    <row r="2693" spans="5:17" s="16" customFormat="1" ht="13" hidden="1" x14ac:dyDescent="0.3">
      <c r="E2693" s="138">
        <v>38323</v>
      </c>
      <c r="F2693" s="16">
        <v>337</v>
      </c>
      <c r="G2693" s="16">
        <v>2004</v>
      </c>
      <c r="H2693" s="139">
        <f t="shared" si="213"/>
        <v>0</v>
      </c>
      <c r="I2693" s="140">
        <v>4.2290322580645174</v>
      </c>
      <c r="J2693" s="141">
        <f t="shared" si="214"/>
        <v>1</v>
      </c>
      <c r="K2693" s="81">
        <f t="shared" si="215"/>
        <v>15.770967741935483</v>
      </c>
      <c r="L2693" s="142">
        <v>3.9</v>
      </c>
      <c r="M2693" s="140"/>
      <c r="N2693" s="141">
        <f t="shared" si="216"/>
        <v>1</v>
      </c>
      <c r="O2693" s="141"/>
      <c r="P2693" s="141"/>
      <c r="Q2693" s="81">
        <f t="shared" si="217"/>
        <v>16.100000000000001</v>
      </c>
    </row>
    <row r="2694" spans="5:17" s="16" customFormat="1" ht="13" hidden="1" x14ac:dyDescent="0.3">
      <c r="E2694" s="138">
        <v>38324</v>
      </c>
      <c r="F2694" s="16">
        <v>338</v>
      </c>
      <c r="G2694" s="16">
        <v>2004</v>
      </c>
      <c r="H2694" s="139">
        <f t="shared" si="213"/>
        <v>0</v>
      </c>
      <c r="I2694" s="140">
        <v>4.1483870967741936</v>
      </c>
      <c r="J2694" s="141">
        <f t="shared" si="214"/>
        <v>1</v>
      </c>
      <c r="K2694" s="81">
        <f t="shared" si="215"/>
        <v>15.851612903225806</v>
      </c>
      <c r="L2694" s="142">
        <v>5.7</v>
      </c>
      <c r="M2694" s="140"/>
      <c r="N2694" s="141">
        <f t="shared" si="216"/>
        <v>1</v>
      </c>
      <c r="O2694" s="141"/>
      <c r="P2694" s="141"/>
      <c r="Q2694" s="81">
        <f t="shared" si="217"/>
        <v>14.3</v>
      </c>
    </row>
    <row r="2695" spans="5:17" s="16" customFormat="1" ht="13" hidden="1" x14ac:dyDescent="0.3">
      <c r="E2695" s="138">
        <v>38325</v>
      </c>
      <c r="F2695" s="16">
        <v>339</v>
      </c>
      <c r="G2695" s="16">
        <v>2004</v>
      </c>
      <c r="H2695" s="139">
        <f t="shared" si="213"/>
        <v>0</v>
      </c>
      <c r="I2695" s="140">
        <v>4.0677419354838698</v>
      </c>
      <c r="J2695" s="141">
        <f t="shared" si="214"/>
        <v>1</v>
      </c>
      <c r="K2695" s="81">
        <f t="shared" si="215"/>
        <v>15.93225806451613</v>
      </c>
      <c r="L2695" s="142">
        <v>5.4</v>
      </c>
      <c r="M2695" s="140"/>
      <c r="N2695" s="141">
        <f t="shared" si="216"/>
        <v>1</v>
      </c>
      <c r="O2695" s="141"/>
      <c r="P2695" s="141"/>
      <c r="Q2695" s="81">
        <f t="shared" si="217"/>
        <v>14.6</v>
      </c>
    </row>
    <row r="2696" spans="5:17" s="16" customFormat="1" ht="13" hidden="1" x14ac:dyDescent="0.3">
      <c r="E2696" s="138">
        <v>38326</v>
      </c>
      <c r="F2696" s="16">
        <v>340</v>
      </c>
      <c r="G2696" s="16">
        <v>2004</v>
      </c>
      <c r="H2696" s="139">
        <f t="shared" ref="H2696:H2722" si="218">IF(AND(E2695&gt;=$D$64,E2695&lt;=$D$65),1,0)</f>
        <v>0</v>
      </c>
      <c r="I2696" s="140">
        <v>3.9870967741935495</v>
      </c>
      <c r="J2696" s="141">
        <f t="shared" si="214"/>
        <v>1</v>
      </c>
      <c r="K2696" s="81">
        <f t="shared" si="215"/>
        <v>16.012903225806451</v>
      </c>
      <c r="L2696" s="142">
        <v>3.9</v>
      </c>
      <c r="M2696" s="140"/>
      <c r="N2696" s="141">
        <f t="shared" si="216"/>
        <v>1</v>
      </c>
      <c r="O2696" s="141"/>
      <c r="P2696" s="141"/>
      <c r="Q2696" s="81">
        <f t="shared" si="217"/>
        <v>16.100000000000001</v>
      </c>
    </row>
    <row r="2697" spans="5:17" s="16" customFormat="1" ht="13" hidden="1" x14ac:dyDescent="0.3">
      <c r="E2697" s="138">
        <v>38327</v>
      </c>
      <c r="F2697" s="16">
        <v>341</v>
      </c>
      <c r="G2697" s="16">
        <v>2004</v>
      </c>
      <c r="H2697" s="139">
        <f t="shared" si="218"/>
        <v>0</v>
      </c>
      <c r="I2697" s="140">
        <v>3.9064516129032256</v>
      </c>
      <c r="J2697" s="141">
        <f t="shared" si="214"/>
        <v>1</v>
      </c>
      <c r="K2697" s="81">
        <f t="shared" si="215"/>
        <v>16.093548387096774</v>
      </c>
      <c r="L2697" s="142">
        <v>3</v>
      </c>
      <c r="M2697" s="140"/>
      <c r="N2697" s="141">
        <f t="shared" si="216"/>
        <v>1</v>
      </c>
      <c r="O2697" s="141"/>
      <c r="P2697" s="141"/>
      <c r="Q2697" s="81">
        <f t="shared" si="217"/>
        <v>17</v>
      </c>
    </row>
    <row r="2698" spans="5:17" s="16" customFormat="1" ht="13" hidden="1" x14ac:dyDescent="0.3">
      <c r="E2698" s="138">
        <v>38328</v>
      </c>
      <c r="F2698" s="16">
        <v>342</v>
      </c>
      <c r="G2698" s="16">
        <v>2004</v>
      </c>
      <c r="H2698" s="139">
        <f t="shared" si="218"/>
        <v>0</v>
      </c>
      <c r="I2698" s="140">
        <v>3.8258064516129053</v>
      </c>
      <c r="J2698" s="141">
        <f t="shared" si="214"/>
        <v>1</v>
      </c>
      <c r="K2698" s="81">
        <f t="shared" si="215"/>
        <v>16.174193548387095</v>
      </c>
      <c r="L2698" s="142">
        <v>3.2</v>
      </c>
      <c r="M2698" s="140"/>
      <c r="N2698" s="141">
        <f t="shared" si="216"/>
        <v>1</v>
      </c>
      <c r="O2698" s="141"/>
      <c r="P2698" s="141"/>
      <c r="Q2698" s="81">
        <f t="shared" si="217"/>
        <v>16.8</v>
      </c>
    </row>
    <row r="2699" spans="5:17" s="16" customFormat="1" ht="13" hidden="1" x14ac:dyDescent="0.3">
      <c r="E2699" s="138">
        <v>38329</v>
      </c>
      <c r="F2699" s="16">
        <v>343</v>
      </c>
      <c r="G2699" s="16">
        <v>2004</v>
      </c>
      <c r="H2699" s="139">
        <f t="shared" si="218"/>
        <v>0</v>
      </c>
      <c r="I2699" s="140">
        <v>3.7451612903225815</v>
      </c>
      <c r="J2699" s="141">
        <f t="shared" si="214"/>
        <v>1</v>
      </c>
      <c r="K2699" s="81">
        <f t="shared" si="215"/>
        <v>16.254838709677419</v>
      </c>
      <c r="L2699" s="142">
        <v>2.2999999999999998</v>
      </c>
      <c r="M2699" s="140"/>
      <c r="N2699" s="141">
        <f t="shared" si="216"/>
        <v>1</v>
      </c>
      <c r="O2699" s="141"/>
      <c r="P2699" s="141"/>
      <c r="Q2699" s="81">
        <f t="shared" si="217"/>
        <v>17.7</v>
      </c>
    </row>
    <row r="2700" spans="5:17" s="16" customFormat="1" ht="13" hidden="1" x14ac:dyDescent="0.3">
      <c r="E2700" s="138">
        <v>38330</v>
      </c>
      <c r="F2700" s="16">
        <v>344</v>
      </c>
      <c r="G2700" s="16">
        <v>2004</v>
      </c>
      <c r="H2700" s="139">
        <f t="shared" si="218"/>
        <v>0</v>
      </c>
      <c r="I2700" s="140">
        <v>3.6645161290322577</v>
      </c>
      <c r="J2700" s="141">
        <f t="shared" si="214"/>
        <v>1</v>
      </c>
      <c r="K2700" s="81">
        <f t="shared" si="215"/>
        <v>16.335483870967742</v>
      </c>
      <c r="L2700" s="142">
        <v>1.7</v>
      </c>
      <c r="M2700" s="140"/>
      <c r="N2700" s="141">
        <f t="shared" si="216"/>
        <v>1</v>
      </c>
      <c r="O2700" s="141"/>
      <c r="P2700" s="141"/>
      <c r="Q2700" s="81">
        <f t="shared" si="217"/>
        <v>18.3</v>
      </c>
    </row>
    <row r="2701" spans="5:17" s="16" customFormat="1" ht="13" hidden="1" x14ac:dyDescent="0.3">
      <c r="E2701" s="138">
        <v>38331</v>
      </c>
      <c r="F2701" s="16">
        <v>345</v>
      </c>
      <c r="G2701" s="16">
        <v>2004</v>
      </c>
      <c r="H2701" s="139">
        <f t="shared" si="218"/>
        <v>0</v>
      </c>
      <c r="I2701" s="140">
        <v>3.5838709677419374</v>
      </c>
      <c r="J2701" s="141">
        <f t="shared" si="214"/>
        <v>1</v>
      </c>
      <c r="K2701" s="81">
        <f t="shared" si="215"/>
        <v>16.416129032258063</v>
      </c>
      <c r="L2701" s="142">
        <v>2</v>
      </c>
      <c r="M2701" s="140"/>
      <c r="N2701" s="141">
        <f t="shared" si="216"/>
        <v>1</v>
      </c>
      <c r="O2701" s="141"/>
      <c r="P2701" s="141"/>
      <c r="Q2701" s="81">
        <f t="shared" si="217"/>
        <v>18</v>
      </c>
    </row>
    <row r="2702" spans="5:17" s="16" customFormat="1" ht="13" hidden="1" x14ac:dyDescent="0.3">
      <c r="E2702" s="138">
        <v>38332</v>
      </c>
      <c r="F2702" s="16">
        <v>346</v>
      </c>
      <c r="G2702" s="16">
        <v>2004</v>
      </c>
      <c r="H2702" s="139">
        <f t="shared" si="218"/>
        <v>0</v>
      </c>
      <c r="I2702" s="140">
        <v>3.5032258064516135</v>
      </c>
      <c r="J2702" s="141">
        <f t="shared" si="214"/>
        <v>1</v>
      </c>
      <c r="K2702" s="81">
        <f t="shared" si="215"/>
        <v>16.496774193548386</v>
      </c>
      <c r="L2702" s="142">
        <v>1.7</v>
      </c>
      <c r="M2702" s="140"/>
      <c r="N2702" s="141">
        <f t="shared" si="216"/>
        <v>1</v>
      </c>
      <c r="O2702" s="141"/>
      <c r="P2702" s="141"/>
      <c r="Q2702" s="81">
        <f t="shared" si="217"/>
        <v>18.3</v>
      </c>
    </row>
    <row r="2703" spans="5:17" s="16" customFormat="1" ht="13" hidden="1" x14ac:dyDescent="0.3">
      <c r="E2703" s="138">
        <v>38333</v>
      </c>
      <c r="F2703" s="16">
        <v>347</v>
      </c>
      <c r="G2703" s="16">
        <v>2004</v>
      </c>
      <c r="H2703" s="139">
        <f t="shared" si="218"/>
        <v>0</v>
      </c>
      <c r="I2703" s="140">
        <v>3.4225806451612897</v>
      </c>
      <c r="J2703" s="141">
        <f t="shared" si="214"/>
        <v>1</v>
      </c>
      <c r="K2703" s="81">
        <f t="shared" si="215"/>
        <v>16.57741935483871</v>
      </c>
      <c r="L2703" s="142">
        <v>1</v>
      </c>
      <c r="M2703" s="140"/>
      <c r="N2703" s="141">
        <f t="shared" si="216"/>
        <v>1</v>
      </c>
      <c r="O2703" s="141"/>
      <c r="P2703" s="141"/>
      <c r="Q2703" s="81">
        <f t="shared" si="217"/>
        <v>19</v>
      </c>
    </row>
    <row r="2704" spans="5:17" s="16" customFormat="1" ht="13" hidden="1" x14ac:dyDescent="0.3">
      <c r="E2704" s="138">
        <v>38334</v>
      </c>
      <c r="F2704" s="16">
        <v>348</v>
      </c>
      <c r="G2704" s="16">
        <v>2004</v>
      </c>
      <c r="H2704" s="139">
        <f t="shared" si="218"/>
        <v>0</v>
      </c>
      <c r="I2704" s="140">
        <v>3.3419354838709694</v>
      </c>
      <c r="J2704" s="141">
        <f t="shared" si="214"/>
        <v>1</v>
      </c>
      <c r="K2704" s="81">
        <f t="shared" si="215"/>
        <v>16.658064516129031</v>
      </c>
      <c r="L2704" s="142">
        <v>0.4</v>
      </c>
      <c r="M2704" s="140"/>
      <c r="N2704" s="141">
        <f t="shared" si="216"/>
        <v>1</v>
      </c>
      <c r="O2704" s="141"/>
      <c r="P2704" s="141"/>
      <c r="Q2704" s="81">
        <f t="shared" si="217"/>
        <v>19.600000000000001</v>
      </c>
    </row>
    <row r="2705" spans="5:17" s="16" customFormat="1" ht="13" hidden="1" x14ac:dyDescent="0.3">
      <c r="E2705" s="138">
        <v>38335</v>
      </c>
      <c r="F2705" s="16">
        <v>349</v>
      </c>
      <c r="G2705" s="16">
        <v>2004</v>
      </c>
      <c r="H2705" s="139">
        <f t="shared" si="218"/>
        <v>0</v>
      </c>
      <c r="I2705" s="140">
        <v>3.2612903225806456</v>
      </c>
      <c r="J2705" s="141">
        <f t="shared" si="214"/>
        <v>1</v>
      </c>
      <c r="K2705" s="81">
        <f t="shared" si="215"/>
        <v>16.738709677419354</v>
      </c>
      <c r="L2705" s="142">
        <v>0.5</v>
      </c>
      <c r="M2705" s="140"/>
      <c r="N2705" s="141">
        <f t="shared" si="216"/>
        <v>1</v>
      </c>
      <c r="O2705" s="141"/>
      <c r="P2705" s="141"/>
      <c r="Q2705" s="81">
        <f t="shared" si="217"/>
        <v>19.5</v>
      </c>
    </row>
    <row r="2706" spans="5:17" s="16" customFormat="1" ht="13" hidden="1" x14ac:dyDescent="0.3">
      <c r="E2706" s="138">
        <v>38336</v>
      </c>
      <c r="F2706" s="16">
        <v>350</v>
      </c>
      <c r="G2706" s="16">
        <v>2004</v>
      </c>
      <c r="H2706" s="139">
        <f t="shared" si="218"/>
        <v>0</v>
      </c>
      <c r="I2706" s="140">
        <v>3.1806451612903217</v>
      </c>
      <c r="J2706" s="141">
        <f t="shared" si="214"/>
        <v>1</v>
      </c>
      <c r="K2706" s="81">
        <f t="shared" si="215"/>
        <v>16.819354838709678</v>
      </c>
      <c r="L2706" s="142">
        <v>0.3</v>
      </c>
      <c r="M2706" s="140"/>
      <c r="N2706" s="141">
        <f t="shared" si="216"/>
        <v>1</v>
      </c>
      <c r="O2706" s="141"/>
      <c r="P2706" s="141"/>
      <c r="Q2706" s="81">
        <f t="shared" si="217"/>
        <v>19.7</v>
      </c>
    </row>
    <row r="2707" spans="5:17" s="16" customFormat="1" ht="13" hidden="1" x14ac:dyDescent="0.3">
      <c r="E2707" s="138">
        <v>38337</v>
      </c>
      <c r="F2707" s="16">
        <v>351</v>
      </c>
      <c r="G2707" s="16">
        <v>2004</v>
      </c>
      <c r="H2707" s="139">
        <f t="shared" si="218"/>
        <v>0</v>
      </c>
      <c r="I2707" s="140">
        <v>3.1</v>
      </c>
      <c r="J2707" s="141">
        <f t="shared" si="214"/>
        <v>1</v>
      </c>
      <c r="K2707" s="81">
        <f t="shared" si="215"/>
        <v>16.899999999999999</v>
      </c>
      <c r="L2707" s="142">
        <v>2.9</v>
      </c>
      <c r="M2707" s="140"/>
      <c r="N2707" s="141">
        <f t="shared" si="216"/>
        <v>1</v>
      </c>
      <c r="O2707" s="141"/>
      <c r="P2707" s="141"/>
      <c r="Q2707" s="81">
        <f t="shared" si="217"/>
        <v>17.100000000000001</v>
      </c>
    </row>
    <row r="2708" spans="5:17" s="16" customFormat="1" ht="13" hidden="1" x14ac:dyDescent="0.3">
      <c r="E2708" s="138">
        <v>38338</v>
      </c>
      <c r="F2708" s="16">
        <v>352</v>
      </c>
      <c r="G2708" s="16">
        <v>2004</v>
      </c>
      <c r="H2708" s="139">
        <f t="shared" si="218"/>
        <v>0</v>
      </c>
      <c r="I2708" s="140">
        <v>3.0533333333333381</v>
      </c>
      <c r="J2708" s="141">
        <f t="shared" si="214"/>
        <v>1</v>
      </c>
      <c r="K2708" s="81">
        <f t="shared" si="215"/>
        <v>16.946666666666662</v>
      </c>
      <c r="L2708" s="142">
        <v>6</v>
      </c>
      <c r="M2708" s="140"/>
      <c r="N2708" s="141">
        <f t="shared" si="216"/>
        <v>1</v>
      </c>
      <c r="O2708" s="141"/>
      <c r="P2708" s="141"/>
      <c r="Q2708" s="81">
        <f t="shared" si="217"/>
        <v>14</v>
      </c>
    </row>
    <row r="2709" spans="5:17" s="16" customFormat="1" ht="13" hidden="1" x14ac:dyDescent="0.3">
      <c r="E2709" s="138">
        <v>38339</v>
      </c>
      <c r="F2709" s="16">
        <v>353</v>
      </c>
      <c r="G2709" s="16">
        <v>2004</v>
      </c>
      <c r="H2709" s="139">
        <f t="shared" si="218"/>
        <v>0</v>
      </c>
      <c r="I2709" s="140">
        <v>3.0066666666666713</v>
      </c>
      <c r="J2709" s="141">
        <f t="shared" si="214"/>
        <v>1</v>
      </c>
      <c r="K2709" s="81">
        <f t="shared" si="215"/>
        <v>16.993333333333329</v>
      </c>
      <c r="L2709" s="142">
        <v>3.4</v>
      </c>
      <c r="M2709" s="140"/>
      <c r="N2709" s="141">
        <f t="shared" si="216"/>
        <v>1</v>
      </c>
      <c r="O2709" s="141"/>
      <c r="P2709" s="141"/>
      <c r="Q2709" s="81">
        <f t="shared" si="217"/>
        <v>16.600000000000001</v>
      </c>
    </row>
    <row r="2710" spans="5:17" s="16" customFormat="1" ht="13" hidden="1" x14ac:dyDescent="0.3">
      <c r="E2710" s="138">
        <v>38340</v>
      </c>
      <c r="F2710" s="16">
        <v>354</v>
      </c>
      <c r="G2710" s="16">
        <v>2004</v>
      </c>
      <c r="H2710" s="139">
        <f t="shared" si="218"/>
        <v>0</v>
      </c>
      <c r="I2710" s="140">
        <v>2.96</v>
      </c>
      <c r="J2710" s="141">
        <f t="shared" si="214"/>
        <v>1</v>
      </c>
      <c r="K2710" s="81">
        <f t="shared" si="215"/>
        <v>17.04</v>
      </c>
      <c r="L2710" s="142">
        <v>4.4000000000000004</v>
      </c>
      <c r="M2710" s="140"/>
      <c r="N2710" s="141">
        <f t="shared" si="216"/>
        <v>1</v>
      </c>
      <c r="O2710" s="141"/>
      <c r="P2710" s="141"/>
      <c r="Q2710" s="81">
        <f t="shared" si="217"/>
        <v>15.6</v>
      </c>
    </row>
    <row r="2711" spans="5:17" s="16" customFormat="1" ht="13" hidden="1" x14ac:dyDescent="0.3">
      <c r="E2711" s="138">
        <v>38341</v>
      </c>
      <c r="F2711" s="16">
        <v>355</v>
      </c>
      <c r="G2711" s="16">
        <v>2004</v>
      </c>
      <c r="H2711" s="139">
        <f t="shared" si="218"/>
        <v>0</v>
      </c>
      <c r="I2711" s="140">
        <v>2.9133333333333375</v>
      </c>
      <c r="J2711" s="141">
        <f t="shared" si="214"/>
        <v>1</v>
      </c>
      <c r="K2711" s="81">
        <f t="shared" si="215"/>
        <v>17.086666666666662</v>
      </c>
      <c r="L2711" s="142">
        <v>0.7</v>
      </c>
      <c r="M2711" s="140"/>
      <c r="N2711" s="141">
        <f t="shared" si="216"/>
        <v>1</v>
      </c>
      <c r="O2711" s="141"/>
      <c r="P2711" s="141"/>
      <c r="Q2711" s="81">
        <f t="shared" si="217"/>
        <v>19.3</v>
      </c>
    </row>
    <row r="2712" spans="5:17" s="16" customFormat="1" ht="13" hidden="1" x14ac:dyDescent="0.3">
      <c r="E2712" s="138">
        <v>38342</v>
      </c>
      <c r="F2712" s="16">
        <v>356</v>
      </c>
      <c r="G2712" s="16">
        <v>2004</v>
      </c>
      <c r="H2712" s="139">
        <f t="shared" si="218"/>
        <v>0</v>
      </c>
      <c r="I2712" s="140">
        <v>2.8666666666666707</v>
      </c>
      <c r="J2712" s="141">
        <f t="shared" si="214"/>
        <v>1</v>
      </c>
      <c r="K2712" s="81">
        <f t="shared" si="215"/>
        <v>17.133333333333329</v>
      </c>
      <c r="L2712" s="142">
        <v>-0.1</v>
      </c>
      <c r="M2712" s="140"/>
      <c r="N2712" s="141">
        <f t="shared" si="216"/>
        <v>1</v>
      </c>
      <c r="O2712" s="141"/>
      <c r="P2712" s="141"/>
      <c r="Q2712" s="81">
        <f t="shared" si="217"/>
        <v>20.100000000000001</v>
      </c>
    </row>
    <row r="2713" spans="5:17" s="16" customFormat="1" ht="13" hidden="1" x14ac:dyDescent="0.3">
      <c r="E2713" s="138">
        <v>38343</v>
      </c>
      <c r="F2713" s="16">
        <v>357</v>
      </c>
      <c r="G2713" s="16">
        <v>2004</v>
      </c>
      <c r="H2713" s="139">
        <f t="shared" si="218"/>
        <v>0</v>
      </c>
      <c r="I2713" s="140">
        <v>2.82</v>
      </c>
      <c r="J2713" s="141">
        <f t="shared" si="214"/>
        <v>1</v>
      </c>
      <c r="K2713" s="81">
        <f t="shared" si="215"/>
        <v>17.18</v>
      </c>
      <c r="L2713" s="142">
        <v>-2</v>
      </c>
      <c r="M2713" s="140"/>
      <c r="N2713" s="141">
        <f t="shared" si="216"/>
        <v>1</v>
      </c>
      <c r="O2713" s="141"/>
      <c r="P2713" s="141"/>
      <c r="Q2713" s="81">
        <f t="shared" si="217"/>
        <v>22</v>
      </c>
    </row>
    <row r="2714" spans="5:17" s="16" customFormat="1" ht="13" hidden="1" x14ac:dyDescent="0.3">
      <c r="E2714" s="138">
        <v>38344</v>
      </c>
      <c r="F2714" s="16">
        <v>358</v>
      </c>
      <c r="G2714" s="16">
        <v>2004</v>
      </c>
      <c r="H2714" s="139">
        <f t="shared" si="218"/>
        <v>0</v>
      </c>
      <c r="I2714" s="140">
        <v>2.773333333333337</v>
      </c>
      <c r="J2714" s="141">
        <f t="shared" si="214"/>
        <v>1</v>
      </c>
      <c r="K2714" s="81">
        <f t="shared" si="215"/>
        <v>17.226666666666663</v>
      </c>
      <c r="L2714" s="142">
        <v>3.2</v>
      </c>
      <c r="M2714" s="140"/>
      <c r="N2714" s="141">
        <f t="shared" si="216"/>
        <v>1</v>
      </c>
      <c r="O2714" s="141"/>
      <c r="P2714" s="141"/>
      <c r="Q2714" s="81">
        <f t="shared" si="217"/>
        <v>16.8</v>
      </c>
    </row>
    <row r="2715" spans="5:17" s="16" customFormat="1" ht="13" hidden="1" x14ac:dyDescent="0.3">
      <c r="E2715" s="138">
        <v>38345</v>
      </c>
      <c r="F2715" s="16">
        <v>359</v>
      </c>
      <c r="G2715" s="16">
        <v>2004</v>
      </c>
      <c r="H2715" s="139">
        <f t="shared" si="218"/>
        <v>0</v>
      </c>
      <c r="I2715" s="140">
        <v>2.7266666666666701</v>
      </c>
      <c r="J2715" s="141">
        <f t="shared" si="214"/>
        <v>1</v>
      </c>
      <c r="K2715" s="81">
        <f t="shared" si="215"/>
        <v>17.27333333333333</v>
      </c>
      <c r="L2715" s="142">
        <v>5.0999999999999996</v>
      </c>
      <c r="M2715" s="140"/>
      <c r="N2715" s="141">
        <f t="shared" si="216"/>
        <v>1</v>
      </c>
      <c r="O2715" s="141"/>
      <c r="P2715" s="141"/>
      <c r="Q2715" s="81">
        <f t="shared" si="217"/>
        <v>14.9</v>
      </c>
    </row>
    <row r="2716" spans="5:17" s="16" customFormat="1" ht="13" hidden="1" x14ac:dyDescent="0.3">
      <c r="E2716" s="138">
        <v>38346</v>
      </c>
      <c r="F2716" s="16">
        <v>360</v>
      </c>
      <c r="G2716" s="16">
        <v>2004</v>
      </c>
      <c r="H2716" s="139">
        <f t="shared" si="218"/>
        <v>0</v>
      </c>
      <c r="I2716" s="140">
        <v>2.68</v>
      </c>
      <c r="J2716" s="141">
        <f t="shared" si="214"/>
        <v>1</v>
      </c>
      <c r="K2716" s="81">
        <f t="shared" si="215"/>
        <v>17.32</v>
      </c>
      <c r="L2716" s="142">
        <v>5.4</v>
      </c>
      <c r="M2716" s="140"/>
      <c r="N2716" s="141">
        <f t="shared" si="216"/>
        <v>1</v>
      </c>
      <c r="O2716" s="141"/>
      <c r="P2716" s="141"/>
      <c r="Q2716" s="81">
        <f t="shared" si="217"/>
        <v>14.6</v>
      </c>
    </row>
    <row r="2717" spans="5:17" s="16" customFormat="1" ht="13" hidden="1" x14ac:dyDescent="0.3">
      <c r="E2717" s="138">
        <v>38347</v>
      </c>
      <c r="F2717" s="16">
        <v>361</v>
      </c>
      <c r="G2717" s="16">
        <v>2004</v>
      </c>
      <c r="H2717" s="139">
        <f t="shared" si="218"/>
        <v>0</v>
      </c>
      <c r="I2717" s="140">
        <v>2.6333333333333364</v>
      </c>
      <c r="J2717" s="141">
        <f t="shared" si="214"/>
        <v>1</v>
      </c>
      <c r="K2717" s="81">
        <f t="shared" si="215"/>
        <v>17.366666666666664</v>
      </c>
      <c r="L2717" s="142">
        <v>2.7</v>
      </c>
      <c r="M2717" s="140"/>
      <c r="N2717" s="141">
        <f t="shared" si="216"/>
        <v>1</v>
      </c>
      <c r="O2717" s="141"/>
      <c r="P2717" s="141"/>
      <c r="Q2717" s="81">
        <f t="shared" si="217"/>
        <v>17.3</v>
      </c>
    </row>
    <row r="2718" spans="5:17" s="16" customFormat="1" ht="13" hidden="1" x14ac:dyDescent="0.3">
      <c r="E2718" s="138">
        <v>38348</v>
      </c>
      <c r="F2718" s="16">
        <v>362</v>
      </c>
      <c r="G2718" s="16">
        <v>2004</v>
      </c>
      <c r="H2718" s="139">
        <f t="shared" si="218"/>
        <v>0</v>
      </c>
      <c r="I2718" s="140">
        <v>2.5866666666666696</v>
      </c>
      <c r="J2718" s="141">
        <f t="shared" si="214"/>
        <v>1</v>
      </c>
      <c r="K2718" s="81">
        <f t="shared" si="215"/>
        <v>17.41333333333333</v>
      </c>
      <c r="L2718" s="142">
        <v>3.2</v>
      </c>
      <c r="M2718" s="140"/>
      <c r="N2718" s="141">
        <f t="shared" si="216"/>
        <v>1</v>
      </c>
      <c r="O2718" s="141"/>
      <c r="P2718" s="141"/>
      <c r="Q2718" s="81">
        <f t="shared" si="217"/>
        <v>16.8</v>
      </c>
    </row>
    <row r="2719" spans="5:17" s="16" customFormat="1" ht="13" hidden="1" x14ac:dyDescent="0.3">
      <c r="E2719" s="138">
        <v>38349</v>
      </c>
      <c r="F2719" s="16">
        <v>363</v>
      </c>
      <c r="G2719" s="16">
        <v>2004</v>
      </c>
      <c r="H2719" s="139">
        <f t="shared" si="218"/>
        <v>0</v>
      </c>
      <c r="I2719" s="140">
        <v>2.54</v>
      </c>
      <c r="J2719" s="141">
        <f t="shared" si="214"/>
        <v>1</v>
      </c>
      <c r="K2719" s="81">
        <f t="shared" si="215"/>
        <v>17.46</v>
      </c>
      <c r="L2719" s="142">
        <v>1</v>
      </c>
      <c r="M2719" s="140"/>
      <c r="N2719" s="141">
        <f t="shared" si="216"/>
        <v>1</v>
      </c>
      <c r="O2719" s="141"/>
      <c r="P2719" s="141"/>
      <c r="Q2719" s="81">
        <f t="shared" si="217"/>
        <v>19</v>
      </c>
    </row>
    <row r="2720" spans="5:17" s="16" customFormat="1" ht="13" hidden="1" x14ac:dyDescent="0.3">
      <c r="E2720" s="138">
        <v>38350</v>
      </c>
      <c r="F2720" s="16">
        <v>364</v>
      </c>
      <c r="G2720" s="16">
        <v>2004</v>
      </c>
      <c r="H2720" s="139">
        <f t="shared" si="218"/>
        <v>0</v>
      </c>
      <c r="I2720" s="140">
        <v>2.4933333333333358</v>
      </c>
      <c r="J2720" s="141">
        <f t="shared" si="214"/>
        <v>1</v>
      </c>
      <c r="K2720" s="81">
        <f t="shared" si="215"/>
        <v>17.506666666666664</v>
      </c>
      <c r="L2720" s="142">
        <v>1.6</v>
      </c>
      <c r="M2720" s="140"/>
      <c r="N2720" s="141">
        <f t="shared" si="216"/>
        <v>1</v>
      </c>
      <c r="O2720" s="141"/>
      <c r="P2720" s="141"/>
      <c r="Q2720" s="81">
        <f t="shared" si="217"/>
        <v>18.399999999999999</v>
      </c>
    </row>
    <row r="2721" spans="1:30" s="16" customFormat="1" ht="13" hidden="1" x14ac:dyDescent="0.3">
      <c r="E2721" s="138">
        <v>38351</v>
      </c>
      <c r="F2721" s="16">
        <v>365</v>
      </c>
      <c r="G2721" s="16">
        <v>2004</v>
      </c>
      <c r="H2721" s="139">
        <f t="shared" si="218"/>
        <v>0</v>
      </c>
      <c r="I2721" s="140">
        <v>2.446666666666669</v>
      </c>
      <c r="J2721" s="141">
        <f t="shared" si="214"/>
        <v>1</v>
      </c>
      <c r="K2721" s="81">
        <f t="shared" si="215"/>
        <v>17.553333333333331</v>
      </c>
      <c r="L2721" s="142">
        <v>0</v>
      </c>
      <c r="M2721" s="140"/>
      <c r="N2721" s="141">
        <f t="shared" si="216"/>
        <v>1</v>
      </c>
      <c r="O2721" s="141"/>
      <c r="P2721" s="141"/>
      <c r="Q2721" s="81">
        <f t="shared" si="217"/>
        <v>20</v>
      </c>
    </row>
    <row r="2722" spans="1:30" s="16" customFormat="1" ht="13" hidden="1" x14ac:dyDescent="0.3">
      <c r="E2722" s="138">
        <v>38352</v>
      </c>
      <c r="F2722" s="16">
        <v>366</v>
      </c>
      <c r="G2722" s="16">
        <v>2004</v>
      </c>
      <c r="H2722" s="139">
        <f t="shared" si="218"/>
        <v>0</v>
      </c>
      <c r="I2722" s="140">
        <v>2.4</v>
      </c>
      <c r="J2722" s="141">
        <f t="shared" si="214"/>
        <v>1</v>
      </c>
      <c r="K2722" s="81">
        <f t="shared" si="215"/>
        <v>17.600000000000001</v>
      </c>
      <c r="L2722" s="142">
        <v>-1.3</v>
      </c>
      <c r="M2722" s="140"/>
      <c r="N2722" s="141">
        <f>IF(L2722&lt;=$E$117,1,0)</f>
        <v>1</v>
      </c>
      <c r="O2722" s="141"/>
      <c r="P2722" s="141"/>
      <c r="Q2722" s="81">
        <f>N2722*($E$116-L2722)</f>
        <v>21.3</v>
      </c>
    </row>
    <row r="2723" spans="1:30" s="31" customFormat="1" ht="13" hidden="1" x14ac:dyDescent="0.3">
      <c r="E2723" s="133">
        <v>38353</v>
      </c>
      <c r="F2723" s="31">
        <v>1</v>
      </c>
      <c r="G2723" s="31">
        <v>2005</v>
      </c>
      <c r="H2723" s="134">
        <f t="shared" ref="H2723:H2786" si="219">IF(AND(E2723&gt;=$D$64,E2723&lt;=$D$65),1,0)</f>
        <v>0</v>
      </c>
      <c r="I2723" s="135">
        <v>2.3774193548387101</v>
      </c>
      <c r="J2723" s="136">
        <f t="shared" si="214"/>
        <v>1</v>
      </c>
      <c r="K2723" s="81">
        <f t="shared" si="215"/>
        <v>17.622580645161289</v>
      </c>
      <c r="L2723" s="137">
        <v>2.7</v>
      </c>
      <c r="M2723" s="135"/>
      <c r="N2723" s="136">
        <f t="shared" ref="N2723:N2786" si="220">IF(L2723&lt;=$E$117,1,0)</f>
        <v>1</v>
      </c>
      <c r="O2723" s="136"/>
      <c r="P2723" s="136"/>
      <c r="Q2723" s="81">
        <f t="shared" ref="Q2723:Q2786" si="221">N2723*($E$116-L2723)</f>
        <v>17.3</v>
      </c>
      <c r="U2723" s="16"/>
      <c r="V2723" s="16"/>
      <c r="W2723" s="16"/>
      <c r="X2723" s="16"/>
      <c r="Y2723" s="16"/>
      <c r="Z2723" s="16"/>
      <c r="AA2723" s="16"/>
      <c r="AB2723" s="16"/>
      <c r="AC2723" s="16"/>
      <c r="AD2723" s="16"/>
    </row>
    <row r="2724" spans="1:30" s="16" customFormat="1" ht="13" hidden="1" x14ac:dyDescent="0.3">
      <c r="E2724" s="138">
        <v>38354</v>
      </c>
      <c r="F2724" s="16">
        <v>2</v>
      </c>
      <c r="G2724" s="16">
        <v>2005</v>
      </c>
      <c r="H2724" s="139">
        <f t="shared" si="219"/>
        <v>0</v>
      </c>
      <c r="I2724" s="140">
        <v>2.3322580645161293</v>
      </c>
      <c r="J2724" s="141">
        <f t="shared" si="214"/>
        <v>1</v>
      </c>
      <c r="K2724" s="81">
        <f t="shared" si="215"/>
        <v>17.667741935483871</v>
      </c>
      <c r="L2724" s="142">
        <v>5.2</v>
      </c>
      <c r="M2724" s="140"/>
      <c r="N2724" s="141">
        <f t="shared" si="220"/>
        <v>1</v>
      </c>
      <c r="O2724" s="141"/>
      <c r="P2724" s="141"/>
      <c r="Q2724" s="81">
        <f t="shared" si="221"/>
        <v>14.8</v>
      </c>
    </row>
    <row r="2725" spans="1:30" s="16" customFormat="1" ht="13" hidden="1" x14ac:dyDescent="0.3">
      <c r="E2725" s="138">
        <v>38355</v>
      </c>
      <c r="F2725" s="16">
        <v>3</v>
      </c>
      <c r="G2725" s="16">
        <v>2005</v>
      </c>
      <c r="H2725" s="139">
        <f t="shared" si="219"/>
        <v>0</v>
      </c>
      <c r="I2725" s="140">
        <v>2.2870967741935484</v>
      </c>
      <c r="J2725" s="141">
        <f t="shared" si="214"/>
        <v>1</v>
      </c>
      <c r="K2725" s="81">
        <f t="shared" si="215"/>
        <v>17.71290322580645</v>
      </c>
      <c r="L2725" s="142">
        <v>1.9</v>
      </c>
      <c r="M2725" s="140"/>
      <c r="N2725" s="141">
        <f t="shared" si="220"/>
        <v>1</v>
      </c>
      <c r="O2725" s="141"/>
      <c r="P2725" s="141"/>
      <c r="Q2725" s="81">
        <f t="shared" si="221"/>
        <v>18.100000000000001</v>
      </c>
    </row>
    <row r="2726" spans="1:30" s="16" customFormat="1" ht="13" hidden="1" x14ac:dyDescent="0.3">
      <c r="E2726" s="138">
        <v>38356</v>
      </c>
      <c r="F2726" s="16">
        <v>4</v>
      </c>
      <c r="G2726" s="16">
        <v>2005</v>
      </c>
      <c r="H2726" s="139">
        <f t="shared" si="219"/>
        <v>0</v>
      </c>
      <c r="I2726" s="140">
        <v>2.241935483870968</v>
      </c>
      <c r="J2726" s="141">
        <f t="shared" ref="J2726:J2789" si="222">IF(I2726&lt;=$E$117,1,0)</f>
        <v>1</v>
      </c>
      <c r="K2726" s="81">
        <f t="shared" ref="K2726:K2789" si="223">J2726*($E$116-I2726)</f>
        <v>17.758064516129032</v>
      </c>
      <c r="L2726" s="142">
        <v>-0.6</v>
      </c>
      <c r="M2726" s="140"/>
      <c r="N2726" s="141">
        <f t="shared" si="220"/>
        <v>1</v>
      </c>
      <c r="O2726" s="141"/>
      <c r="P2726" s="141"/>
      <c r="Q2726" s="81">
        <f t="shared" si="221"/>
        <v>20.6</v>
      </c>
    </row>
    <row r="2727" spans="1:30" s="16" customFormat="1" ht="13" hidden="1" x14ac:dyDescent="0.3">
      <c r="E2727" s="138">
        <v>38357</v>
      </c>
      <c r="F2727" s="16">
        <v>5</v>
      </c>
      <c r="G2727" s="16">
        <v>2005</v>
      </c>
      <c r="H2727" s="139">
        <f t="shared" si="219"/>
        <v>0</v>
      </c>
      <c r="I2727" s="140">
        <v>2.1967741935483875</v>
      </c>
      <c r="J2727" s="141">
        <f t="shared" si="222"/>
        <v>1</v>
      </c>
      <c r="K2727" s="81">
        <f t="shared" si="223"/>
        <v>17.803225806451614</v>
      </c>
      <c r="L2727" s="142">
        <v>1.9</v>
      </c>
      <c r="M2727" s="140"/>
      <c r="N2727" s="141">
        <f t="shared" si="220"/>
        <v>1</v>
      </c>
      <c r="O2727" s="141"/>
      <c r="P2727" s="141"/>
      <c r="Q2727" s="81">
        <f t="shared" si="221"/>
        <v>18.100000000000001</v>
      </c>
      <c r="Y2727" s="31"/>
      <c r="Z2727" s="31"/>
      <c r="AA2727" s="31"/>
      <c r="AB2727" s="31"/>
      <c r="AC2727" s="31"/>
      <c r="AD2727" s="31"/>
    </row>
    <row r="2728" spans="1:30" s="16" customFormat="1" ht="13" hidden="1" x14ac:dyDescent="0.3">
      <c r="E2728" s="138">
        <v>38358</v>
      </c>
      <c r="F2728" s="16">
        <v>6</v>
      </c>
      <c r="G2728" s="16">
        <v>2005</v>
      </c>
      <c r="H2728" s="139">
        <f t="shared" si="219"/>
        <v>0</v>
      </c>
      <c r="I2728" s="140">
        <v>2.1516129032258067</v>
      </c>
      <c r="J2728" s="141">
        <f t="shared" si="222"/>
        <v>1</v>
      </c>
      <c r="K2728" s="81">
        <f t="shared" si="223"/>
        <v>17.848387096774193</v>
      </c>
      <c r="L2728" s="142">
        <v>5.2</v>
      </c>
      <c r="M2728" s="140"/>
      <c r="N2728" s="141">
        <f t="shared" si="220"/>
        <v>1</v>
      </c>
      <c r="O2728" s="141"/>
      <c r="P2728" s="141"/>
      <c r="Q2728" s="81">
        <f t="shared" si="221"/>
        <v>14.8</v>
      </c>
    </row>
    <row r="2729" spans="1:30" s="16" customFormat="1" ht="13" hidden="1" x14ac:dyDescent="0.3">
      <c r="E2729" s="138">
        <v>38359</v>
      </c>
      <c r="F2729" s="16">
        <v>7</v>
      </c>
      <c r="G2729" s="16">
        <v>2005</v>
      </c>
      <c r="H2729" s="139">
        <f t="shared" si="219"/>
        <v>0</v>
      </c>
      <c r="I2729" s="140">
        <v>2.1064516129032258</v>
      </c>
      <c r="J2729" s="141">
        <f t="shared" si="222"/>
        <v>1</v>
      </c>
      <c r="K2729" s="81">
        <f t="shared" si="223"/>
        <v>17.893548387096775</v>
      </c>
      <c r="L2729" s="142">
        <v>2.6</v>
      </c>
      <c r="M2729" s="140"/>
      <c r="N2729" s="141">
        <f t="shared" si="220"/>
        <v>1</v>
      </c>
      <c r="O2729" s="141"/>
      <c r="P2729" s="141"/>
      <c r="Q2729" s="81">
        <f t="shared" si="221"/>
        <v>17.399999999999999</v>
      </c>
    </row>
    <row r="2730" spans="1:30" s="16" customFormat="1" ht="13" hidden="1" x14ac:dyDescent="0.3">
      <c r="E2730" s="138">
        <v>38360</v>
      </c>
      <c r="F2730" s="16">
        <v>8</v>
      </c>
      <c r="G2730" s="16">
        <v>2005</v>
      </c>
      <c r="H2730" s="139">
        <f t="shared" si="219"/>
        <v>0</v>
      </c>
      <c r="I2730" s="140">
        <v>2.0612903225806454</v>
      </c>
      <c r="J2730" s="141">
        <f t="shared" si="222"/>
        <v>1</v>
      </c>
      <c r="K2730" s="81">
        <f t="shared" si="223"/>
        <v>17.938709677419354</v>
      </c>
      <c r="L2730" s="142">
        <v>5.8</v>
      </c>
      <c r="M2730" s="140"/>
      <c r="N2730" s="141">
        <f t="shared" si="220"/>
        <v>1</v>
      </c>
      <c r="O2730" s="141"/>
      <c r="P2730" s="141"/>
      <c r="Q2730" s="81">
        <f t="shared" si="221"/>
        <v>14.2</v>
      </c>
    </row>
    <row r="2731" spans="1:30" s="16" customFormat="1" ht="13" hidden="1" x14ac:dyDescent="0.3">
      <c r="E2731" s="138">
        <v>38361</v>
      </c>
      <c r="F2731" s="16">
        <v>9</v>
      </c>
      <c r="G2731" s="16">
        <v>2005</v>
      </c>
      <c r="H2731" s="139">
        <f t="shared" si="219"/>
        <v>0</v>
      </c>
      <c r="I2731" s="140">
        <v>2.0161290322580649</v>
      </c>
      <c r="J2731" s="141">
        <f t="shared" si="222"/>
        <v>1</v>
      </c>
      <c r="K2731" s="81">
        <f t="shared" si="223"/>
        <v>17.983870967741936</v>
      </c>
      <c r="L2731" s="142">
        <v>6.8</v>
      </c>
      <c r="M2731" s="140"/>
      <c r="N2731" s="141">
        <f t="shared" si="220"/>
        <v>1</v>
      </c>
      <c r="O2731" s="141"/>
      <c r="P2731" s="141"/>
      <c r="Q2731" s="81">
        <f t="shared" si="221"/>
        <v>13.2</v>
      </c>
    </row>
    <row r="2732" spans="1:30" s="16" customFormat="1" ht="13" hidden="1" x14ac:dyDescent="0.3">
      <c r="E2732" s="138">
        <v>38362</v>
      </c>
      <c r="F2732" s="16">
        <v>10</v>
      </c>
      <c r="G2732" s="16">
        <v>2005</v>
      </c>
      <c r="H2732" s="139">
        <f t="shared" si="219"/>
        <v>0</v>
      </c>
      <c r="I2732" s="140">
        <v>1.9709677419354841</v>
      </c>
      <c r="J2732" s="141">
        <f t="shared" si="222"/>
        <v>1</v>
      </c>
      <c r="K2732" s="81">
        <f t="shared" si="223"/>
        <v>18.029032258064515</v>
      </c>
      <c r="L2732" s="142">
        <v>4.2</v>
      </c>
      <c r="M2732" s="140"/>
      <c r="N2732" s="141">
        <f t="shared" si="220"/>
        <v>1</v>
      </c>
      <c r="O2732" s="141"/>
      <c r="P2732" s="141"/>
      <c r="Q2732" s="81">
        <f t="shared" si="221"/>
        <v>15.8</v>
      </c>
    </row>
    <row r="2733" spans="1:30" ht="13" hidden="1" x14ac:dyDescent="0.3">
      <c r="A2733" s="16"/>
      <c r="B2733" s="16"/>
      <c r="C2733" s="16"/>
      <c r="D2733" s="16"/>
      <c r="E2733" s="138">
        <v>38363</v>
      </c>
      <c r="F2733" s="16">
        <v>11</v>
      </c>
      <c r="G2733" s="16">
        <v>2005</v>
      </c>
      <c r="H2733" s="139">
        <f t="shared" si="219"/>
        <v>0</v>
      </c>
      <c r="I2733" s="140">
        <v>1.9258064516129034</v>
      </c>
      <c r="J2733" s="141">
        <f t="shared" si="222"/>
        <v>1</v>
      </c>
      <c r="K2733" s="81">
        <f t="shared" si="223"/>
        <v>18.074193548387097</v>
      </c>
      <c r="L2733" s="142">
        <v>2.2999999999999998</v>
      </c>
      <c r="M2733" s="140"/>
      <c r="N2733" s="141">
        <f t="shared" si="220"/>
        <v>1</v>
      </c>
      <c r="O2733" s="141"/>
      <c r="P2733" s="141"/>
      <c r="Q2733" s="81">
        <f t="shared" si="221"/>
        <v>17.7</v>
      </c>
      <c r="R2733" s="16"/>
      <c r="S2733" s="16"/>
      <c r="T2733" s="16"/>
      <c r="U2733" s="16"/>
      <c r="V2733" s="16"/>
      <c r="W2733" s="16"/>
      <c r="X2733" s="16"/>
      <c r="Y2733" s="16"/>
    </row>
    <row r="2734" spans="1:30" ht="13" hidden="1" x14ac:dyDescent="0.3">
      <c r="A2734" s="16"/>
      <c r="B2734" s="16"/>
      <c r="C2734" s="16"/>
      <c r="D2734" s="16"/>
      <c r="E2734" s="138">
        <v>38364</v>
      </c>
      <c r="F2734" s="16">
        <v>12</v>
      </c>
      <c r="G2734" s="16">
        <v>2005</v>
      </c>
      <c r="H2734" s="139">
        <f t="shared" si="219"/>
        <v>0</v>
      </c>
      <c r="I2734" s="140">
        <v>1.8806451612903228</v>
      </c>
      <c r="J2734" s="141">
        <f t="shared" si="222"/>
        <v>1</v>
      </c>
      <c r="K2734" s="81">
        <f t="shared" si="223"/>
        <v>18.119354838709675</v>
      </c>
      <c r="L2734" s="142">
        <v>2.6</v>
      </c>
      <c r="M2734" s="140"/>
      <c r="N2734" s="141">
        <f t="shared" si="220"/>
        <v>1</v>
      </c>
      <c r="O2734" s="141"/>
      <c r="P2734" s="141"/>
      <c r="Q2734" s="81">
        <f t="shared" si="221"/>
        <v>17.399999999999999</v>
      </c>
      <c r="R2734" s="16"/>
      <c r="S2734" s="16"/>
      <c r="T2734" s="16"/>
      <c r="U2734" s="16"/>
      <c r="V2734" s="16"/>
      <c r="W2734" s="16"/>
      <c r="X2734" s="16"/>
      <c r="Y2734" s="16"/>
    </row>
    <row r="2735" spans="1:30" ht="13" hidden="1" x14ac:dyDescent="0.3">
      <c r="A2735" s="16"/>
      <c r="B2735" s="16"/>
      <c r="C2735" s="16"/>
      <c r="D2735" s="16"/>
      <c r="E2735" s="138">
        <v>38365</v>
      </c>
      <c r="F2735" s="16">
        <v>13</v>
      </c>
      <c r="G2735" s="16">
        <v>2005</v>
      </c>
      <c r="H2735" s="139">
        <f t="shared" si="219"/>
        <v>0</v>
      </c>
      <c r="I2735" s="140">
        <v>1.8354838709677421</v>
      </c>
      <c r="J2735" s="141">
        <f t="shared" si="222"/>
        <v>1</v>
      </c>
      <c r="K2735" s="81">
        <f t="shared" si="223"/>
        <v>18.164516129032258</v>
      </c>
      <c r="L2735" s="142">
        <v>4.0999999999999996</v>
      </c>
      <c r="M2735" s="140"/>
      <c r="N2735" s="141">
        <f t="shared" si="220"/>
        <v>1</v>
      </c>
      <c r="O2735" s="141"/>
      <c r="P2735" s="141"/>
      <c r="Q2735" s="81">
        <f t="shared" si="221"/>
        <v>15.9</v>
      </c>
      <c r="R2735" s="16"/>
      <c r="S2735" s="16"/>
      <c r="T2735" s="16"/>
      <c r="U2735" s="31"/>
      <c r="V2735" s="31"/>
      <c r="W2735" s="31"/>
      <c r="X2735" s="31"/>
      <c r="Y2735" s="16"/>
    </row>
    <row r="2736" spans="1:30" ht="13" hidden="1" x14ac:dyDescent="0.3">
      <c r="A2736" s="16"/>
      <c r="B2736" s="16"/>
      <c r="C2736" s="16"/>
      <c r="D2736" s="16"/>
      <c r="E2736" s="138">
        <v>38366</v>
      </c>
      <c r="F2736" s="16">
        <v>14</v>
      </c>
      <c r="G2736" s="16">
        <v>2005</v>
      </c>
      <c r="H2736" s="139">
        <f t="shared" si="219"/>
        <v>0</v>
      </c>
      <c r="I2736" s="140">
        <v>1.7903225806451615</v>
      </c>
      <c r="J2736" s="141">
        <f t="shared" si="222"/>
        <v>1</v>
      </c>
      <c r="K2736" s="81">
        <f t="shared" si="223"/>
        <v>18.20967741935484</v>
      </c>
      <c r="L2736" s="142">
        <v>0</v>
      </c>
      <c r="M2736" s="140"/>
      <c r="N2736" s="141">
        <f t="shared" si="220"/>
        <v>1</v>
      </c>
      <c r="O2736" s="141"/>
      <c r="P2736" s="141"/>
      <c r="Q2736" s="81">
        <f t="shared" si="221"/>
        <v>20</v>
      </c>
      <c r="R2736" s="16"/>
      <c r="S2736" s="16"/>
      <c r="T2736" s="16"/>
      <c r="U2736" s="16"/>
      <c r="V2736" s="16"/>
      <c r="W2736" s="16"/>
      <c r="X2736" s="16"/>
      <c r="Y2736" s="16"/>
    </row>
    <row r="2737" spans="1:25" ht="13" hidden="1" x14ac:dyDescent="0.3">
      <c r="A2737" s="16"/>
      <c r="B2737" s="16"/>
      <c r="C2737" s="16"/>
      <c r="D2737" s="16"/>
      <c r="E2737" s="138">
        <v>38367</v>
      </c>
      <c r="F2737" s="16">
        <v>15</v>
      </c>
      <c r="G2737" s="16">
        <v>2005</v>
      </c>
      <c r="H2737" s="139">
        <f t="shared" si="219"/>
        <v>0</v>
      </c>
      <c r="I2737" s="140">
        <v>1.7451612903225808</v>
      </c>
      <c r="J2737" s="141">
        <f t="shared" si="222"/>
        <v>1</v>
      </c>
      <c r="K2737" s="81">
        <f t="shared" si="223"/>
        <v>18.254838709677419</v>
      </c>
      <c r="L2737" s="142">
        <v>0.2</v>
      </c>
      <c r="M2737" s="140"/>
      <c r="N2737" s="141">
        <f t="shared" si="220"/>
        <v>1</v>
      </c>
      <c r="O2737" s="141"/>
      <c r="P2737" s="141"/>
      <c r="Q2737" s="81">
        <f t="shared" si="221"/>
        <v>19.8</v>
      </c>
      <c r="R2737" s="16"/>
      <c r="S2737" s="16"/>
      <c r="T2737" s="16"/>
      <c r="U2737" s="16"/>
      <c r="V2737" s="16"/>
      <c r="W2737" s="16"/>
      <c r="X2737" s="16"/>
      <c r="Y2737" s="16"/>
    </row>
    <row r="2738" spans="1:25" ht="13" hidden="1" x14ac:dyDescent="0.3">
      <c r="A2738" s="16"/>
      <c r="B2738" s="16"/>
      <c r="C2738" s="16"/>
      <c r="D2738" s="16"/>
      <c r="E2738" s="138">
        <v>38368</v>
      </c>
      <c r="F2738" s="16">
        <v>16</v>
      </c>
      <c r="G2738" s="16">
        <v>2005</v>
      </c>
      <c r="H2738" s="139">
        <f t="shared" si="219"/>
        <v>0</v>
      </c>
      <c r="I2738" s="140">
        <v>1.7</v>
      </c>
      <c r="J2738" s="141">
        <f t="shared" si="222"/>
        <v>1</v>
      </c>
      <c r="K2738" s="81">
        <f t="shared" si="223"/>
        <v>18.3</v>
      </c>
      <c r="L2738" s="142">
        <v>-1</v>
      </c>
      <c r="M2738" s="140"/>
      <c r="N2738" s="141">
        <f t="shared" si="220"/>
        <v>1</v>
      </c>
      <c r="O2738" s="141"/>
      <c r="P2738" s="141"/>
      <c r="Q2738" s="81">
        <f t="shared" si="221"/>
        <v>21</v>
      </c>
      <c r="R2738" s="16"/>
      <c r="S2738" s="16"/>
      <c r="T2738" s="16"/>
      <c r="U2738" s="16"/>
      <c r="V2738" s="16"/>
      <c r="W2738" s="16"/>
      <c r="X2738" s="16"/>
      <c r="Y2738" s="16"/>
    </row>
    <row r="2739" spans="1:25" ht="13" hidden="1" x14ac:dyDescent="0.3">
      <c r="A2739" s="16"/>
      <c r="B2739" s="16"/>
      <c r="C2739" s="16"/>
      <c r="D2739" s="16"/>
      <c r="E2739" s="138">
        <v>38369</v>
      </c>
      <c r="F2739" s="16">
        <v>17</v>
      </c>
      <c r="G2739" s="16">
        <v>2005</v>
      </c>
      <c r="H2739" s="139">
        <f t="shared" si="219"/>
        <v>0</v>
      </c>
      <c r="I2739" s="140">
        <v>1.7428571428571429</v>
      </c>
      <c r="J2739" s="141">
        <f t="shared" si="222"/>
        <v>1</v>
      </c>
      <c r="K2739" s="81">
        <f t="shared" si="223"/>
        <v>18.257142857142856</v>
      </c>
      <c r="L2739" s="142">
        <v>-1.3</v>
      </c>
      <c r="M2739" s="140"/>
      <c r="N2739" s="141">
        <f t="shared" si="220"/>
        <v>1</v>
      </c>
      <c r="O2739" s="141"/>
      <c r="P2739" s="141"/>
      <c r="Q2739" s="81">
        <f t="shared" si="221"/>
        <v>21.3</v>
      </c>
      <c r="R2739" s="16"/>
      <c r="S2739" s="16"/>
      <c r="T2739" s="16"/>
      <c r="U2739" s="16"/>
      <c r="V2739" s="16"/>
      <c r="W2739" s="16"/>
      <c r="X2739" s="16"/>
      <c r="Y2739" s="16"/>
    </row>
    <row r="2740" spans="1:25" ht="13" hidden="1" x14ac:dyDescent="0.3">
      <c r="A2740" s="16"/>
      <c r="B2740" s="16"/>
      <c r="C2740" s="16"/>
      <c r="D2740" s="16"/>
      <c r="E2740" s="138">
        <v>38370</v>
      </c>
      <c r="F2740" s="16">
        <v>18</v>
      </c>
      <c r="G2740" s="16">
        <v>2005</v>
      </c>
      <c r="H2740" s="139">
        <f t="shared" si="219"/>
        <v>0</v>
      </c>
      <c r="I2740" s="140">
        <v>1.7857142857142856</v>
      </c>
      <c r="J2740" s="141">
        <f t="shared" si="222"/>
        <v>1</v>
      </c>
      <c r="K2740" s="81">
        <f t="shared" si="223"/>
        <v>18.214285714285715</v>
      </c>
      <c r="L2740" s="142">
        <v>2.6</v>
      </c>
      <c r="M2740" s="140"/>
      <c r="N2740" s="141">
        <f t="shared" si="220"/>
        <v>1</v>
      </c>
      <c r="O2740" s="141"/>
      <c r="P2740" s="141"/>
      <c r="Q2740" s="81">
        <f t="shared" si="221"/>
        <v>17.399999999999999</v>
      </c>
      <c r="R2740" s="16"/>
      <c r="S2740" s="16"/>
      <c r="T2740" s="16"/>
      <c r="U2740" s="16"/>
      <c r="V2740" s="16"/>
      <c r="W2740" s="16"/>
      <c r="X2740" s="16"/>
      <c r="Y2740" s="16"/>
    </row>
    <row r="2741" spans="1:25" ht="13" hidden="1" x14ac:dyDescent="0.3">
      <c r="A2741" s="16"/>
      <c r="B2741" s="16"/>
      <c r="C2741" s="16"/>
      <c r="D2741" s="16"/>
      <c r="E2741" s="138">
        <v>38371</v>
      </c>
      <c r="F2741" s="16">
        <v>19</v>
      </c>
      <c r="G2741" s="16">
        <v>2005</v>
      </c>
      <c r="H2741" s="139">
        <f t="shared" si="219"/>
        <v>0</v>
      </c>
      <c r="I2741" s="140">
        <v>1.8285714285714285</v>
      </c>
      <c r="J2741" s="141">
        <f t="shared" si="222"/>
        <v>1</v>
      </c>
      <c r="K2741" s="81">
        <f t="shared" si="223"/>
        <v>18.171428571428571</v>
      </c>
      <c r="L2741" s="142">
        <v>1</v>
      </c>
      <c r="M2741" s="140"/>
      <c r="N2741" s="141">
        <f t="shared" si="220"/>
        <v>1</v>
      </c>
      <c r="O2741" s="141"/>
      <c r="P2741" s="141"/>
      <c r="Q2741" s="81">
        <f t="shared" si="221"/>
        <v>19</v>
      </c>
      <c r="R2741" s="16"/>
      <c r="S2741" s="16"/>
      <c r="T2741" s="16"/>
      <c r="U2741" s="16"/>
      <c r="V2741" s="16"/>
      <c r="W2741" s="16"/>
      <c r="X2741" s="16"/>
      <c r="Y2741" s="16"/>
    </row>
    <row r="2742" spans="1:25" ht="13" hidden="1" x14ac:dyDescent="0.3">
      <c r="A2742" s="16"/>
      <c r="B2742" s="16"/>
      <c r="C2742" s="16"/>
      <c r="D2742" s="16"/>
      <c r="E2742" s="138">
        <v>38372</v>
      </c>
      <c r="F2742" s="16">
        <v>20</v>
      </c>
      <c r="G2742" s="16">
        <v>2005</v>
      </c>
      <c r="H2742" s="139">
        <f t="shared" si="219"/>
        <v>0</v>
      </c>
      <c r="I2742" s="140">
        <v>1.8714285714285714</v>
      </c>
      <c r="J2742" s="141">
        <f t="shared" si="222"/>
        <v>1</v>
      </c>
      <c r="K2742" s="81">
        <f t="shared" si="223"/>
        <v>18.12857142857143</v>
      </c>
      <c r="L2742" s="142">
        <v>3.4</v>
      </c>
      <c r="M2742" s="140"/>
      <c r="N2742" s="141">
        <f t="shared" si="220"/>
        <v>1</v>
      </c>
      <c r="O2742" s="141"/>
      <c r="P2742" s="141"/>
      <c r="Q2742" s="81">
        <f t="shared" si="221"/>
        <v>16.600000000000001</v>
      </c>
      <c r="R2742" s="16"/>
      <c r="S2742" s="16"/>
      <c r="T2742" s="16"/>
      <c r="U2742" s="16"/>
      <c r="V2742" s="16"/>
      <c r="W2742" s="16"/>
      <c r="X2742" s="16"/>
      <c r="Y2742" s="16"/>
    </row>
    <row r="2743" spans="1:25" ht="13" hidden="1" x14ac:dyDescent="0.3">
      <c r="C2743" s="16"/>
      <c r="D2743" s="16"/>
      <c r="E2743" s="138">
        <v>38373</v>
      </c>
      <c r="F2743" s="16">
        <v>21</v>
      </c>
      <c r="G2743" s="16">
        <v>2005</v>
      </c>
      <c r="H2743" s="139">
        <f t="shared" si="219"/>
        <v>0</v>
      </c>
      <c r="I2743" s="140">
        <v>1.9142857142857141</v>
      </c>
      <c r="J2743" s="141">
        <f t="shared" si="222"/>
        <v>1</v>
      </c>
      <c r="K2743" s="81">
        <f t="shared" si="223"/>
        <v>18.085714285714285</v>
      </c>
      <c r="L2743" s="142">
        <v>7.5</v>
      </c>
      <c r="M2743" s="140"/>
      <c r="N2743" s="141">
        <f t="shared" si="220"/>
        <v>1</v>
      </c>
      <c r="O2743" s="141"/>
      <c r="P2743" s="141"/>
      <c r="Q2743" s="81">
        <f t="shared" si="221"/>
        <v>12.5</v>
      </c>
      <c r="R2743" s="16"/>
      <c r="S2743" s="16"/>
      <c r="T2743" s="16"/>
      <c r="U2743" s="16"/>
      <c r="V2743" s="16"/>
      <c r="W2743" s="16"/>
      <c r="X2743" s="16"/>
      <c r="Y2743" s="16"/>
    </row>
    <row r="2744" spans="1:25" ht="13" hidden="1" x14ac:dyDescent="0.3">
      <c r="D2744" s="16"/>
      <c r="E2744" s="138">
        <v>38374</v>
      </c>
      <c r="F2744" s="16">
        <v>22</v>
      </c>
      <c r="G2744" s="16">
        <v>2005</v>
      </c>
      <c r="H2744" s="139">
        <f t="shared" si="219"/>
        <v>0</v>
      </c>
      <c r="I2744" s="140">
        <v>1.9571428571428571</v>
      </c>
      <c r="J2744" s="141">
        <f t="shared" si="222"/>
        <v>1</v>
      </c>
      <c r="K2744" s="81">
        <f t="shared" si="223"/>
        <v>18.042857142857144</v>
      </c>
      <c r="L2744" s="142">
        <v>3.8</v>
      </c>
      <c r="M2744" s="140"/>
      <c r="N2744" s="141">
        <f t="shared" si="220"/>
        <v>1</v>
      </c>
      <c r="O2744" s="141"/>
      <c r="P2744" s="141"/>
      <c r="Q2744" s="81">
        <f t="shared" si="221"/>
        <v>16.2</v>
      </c>
      <c r="R2744" s="16"/>
      <c r="S2744" s="16"/>
      <c r="T2744" s="16"/>
      <c r="U2744" s="16"/>
      <c r="V2744" s="16"/>
      <c r="W2744" s="16"/>
      <c r="X2744" s="16"/>
      <c r="Y2744" s="16"/>
    </row>
    <row r="2745" spans="1:25" ht="13" hidden="1" x14ac:dyDescent="0.3">
      <c r="D2745" s="16"/>
      <c r="E2745" s="138">
        <v>38375</v>
      </c>
      <c r="F2745" s="16">
        <v>23</v>
      </c>
      <c r="G2745" s="16">
        <v>2005</v>
      </c>
      <c r="H2745" s="139">
        <f t="shared" si="219"/>
        <v>0</v>
      </c>
      <c r="I2745" s="140">
        <v>2</v>
      </c>
      <c r="J2745" s="141">
        <f t="shared" si="222"/>
        <v>1</v>
      </c>
      <c r="K2745" s="81">
        <f t="shared" si="223"/>
        <v>18</v>
      </c>
      <c r="L2745" s="142">
        <v>0.2</v>
      </c>
      <c r="M2745" s="140"/>
      <c r="N2745" s="141">
        <f t="shared" si="220"/>
        <v>1</v>
      </c>
      <c r="O2745" s="141"/>
      <c r="P2745" s="141"/>
      <c r="Q2745" s="81">
        <f t="shared" si="221"/>
        <v>19.8</v>
      </c>
      <c r="R2745" s="16"/>
      <c r="S2745" s="16"/>
      <c r="T2745" s="16"/>
      <c r="U2745" s="16"/>
      <c r="V2745" s="16"/>
      <c r="W2745" s="16"/>
      <c r="X2745" s="16"/>
      <c r="Y2745" s="16"/>
    </row>
    <row r="2746" spans="1:25" ht="13" hidden="1" x14ac:dyDescent="0.3">
      <c r="D2746" s="16"/>
      <c r="E2746" s="138">
        <v>38376</v>
      </c>
      <c r="F2746" s="16">
        <v>24</v>
      </c>
      <c r="G2746" s="16">
        <v>2005</v>
      </c>
      <c r="H2746" s="139">
        <f t="shared" si="219"/>
        <v>0</v>
      </c>
      <c r="I2746" s="140">
        <v>2.0428571428571427</v>
      </c>
      <c r="J2746" s="141">
        <f t="shared" si="222"/>
        <v>1</v>
      </c>
      <c r="K2746" s="81">
        <f t="shared" si="223"/>
        <v>17.957142857142856</v>
      </c>
      <c r="L2746" s="142">
        <v>-2.6</v>
      </c>
      <c r="M2746" s="140"/>
      <c r="N2746" s="141">
        <f t="shared" si="220"/>
        <v>1</v>
      </c>
      <c r="O2746" s="141"/>
      <c r="P2746" s="141"/>
      <c r="Q2746" s="81">
        <f t="shared" si="221"/>
        <v>22.6</v>
      </c>
      <c r="R2746" s="16"/>
      <c r="S2746" s="16"/>
      <c r="T2746" s="16"/>
      <c r="U2746" s="16"/>
      <c r="V2746" s="16"/>
      <c r="W2746" s="16"/>
      <c r="X2746" s="16"/>
      <c r="Y2746" s="16"/>
    </row>
    <row r="2747" spans="1:25" ht="13" hidden="1" x14ac:dyDescent="0.3">
      <c r="D2747" s="16"/>
      <c r="E2747" s="138">
        <v>38377</v>
      </c>
      <c r="F2747" s="16">
        <v>25</v>
      </c>
      <c r="G2747" s="16">
        <v>2005</v>
      </c>
      <c r="H2747" s="139">
        <f t="shared" si="219"/>
        <v>0</v>
      </c>
      <c r="I2747" s="140">
        <v>2.0857142857142854</v>
      </c>
      <c r="J2747" s="141">
        <f t="shared" si="222"/>
        <v>1</v>
      </c>
      <c r="K2747" s="81">
        <f t="shared" si="223"/>
        <v>17.914285714285715</v>
      </c>
      <c r="L2747" s="142">
        <v>-3.7</v>
      </c>
      <c r="M2747" s="140"/>
      <c r="N2747" s="141">
        <f t="shared" si="220"/>
        <v>1</v>
      </c>
      <c r="O2747" s="141"/>
      <c r="P2747" s="141"/>
      <c r="Q2747" s="81">
        <f t="shared" si="221"/>
        <v>23.7</v>
      </c>
      <c r="R2747" s="16"/>
      <c r="S2747" s="16"/>
      <c r="T2747" s="16"/>
      <c r="U2747" s="16"/>
      <c r="V2747" s="16"/>
      <c r="W2747" s="16"/>
      <c r="X2747" s="16"/>
      <c r="Y2747" s="16"/>
    </row>
    <row r="2748" spans="1:25" ht="13" hidden="1" x14ac:dyDescent="0.3">
      <c r="D2748" s="16"/>
      <c r="E2748" s="138">
        <v>38378</v>
      </c>
      <c r="F2748" s="16">
        <v>26</v>
      </c>
      <c r="G2748" s="16">
        <v>2005</v>
      </c>
      <c r="H2748" s="139">
        <f t="shared" si="219"/>
        <v>0</v>
      </c>
      <c r="I2748" s="140">
        <v>2.1285714285714286</v>
      </c>
      <c r="J2748" s="141">
        <f t="shared" si="222"/>
        <v>1</v>
      </c>
      <c r="K2748" s="81">
        <f t="shared" si="223"/>
        <v>17.87142857142857</v>
      </c>
      <c r="L2748" s="142">
        <v>-4.4000000000000004</v>
      </c>
      <c r="M2748" s="140"/>
      <c r="N2748" s="141">
        <f t="shared" si="220"/>
        <v>1</v>
      </c>
      <c r="O2748" s="141"/>
      <c r="P2748" s="141"/>
      <c r="Q2748" s="81">
        <f t="shared" si="221"/>
        <v>24.4</v>
      </c>
      <c r="R2748" s="16"/>
      <c r="S2748" s="16"/>
      <c r="T2748" s="16"/>
      <c r="U2748" s="16"/>
      <c r="V2748" s="16"/>
      <c r="W2748" s="16"/>
      <c r="X2748" s="16"/>
      <c r="Y2748" s="16"/>
    </row>
    <row r="2749" spans="1:25" ht="13" hidden="1" x14ac:dyDescent="0.3">
      <c r="D2749" s="16"/>
      <c r="E2749" s="138">
        <v>38379</v>
      </c>
      <c r="F2749" s="16">
        <v>27</v>
      </c>
      <c r="G2749" s="16">
        <v>2005</v>
      </c>
      <c r="H2749" s="139">
        <f t="shared" si="219"/>
        <v>0</v>
      </c>
      <c r="I2749" s="140">
        <v>2.1714285714285717</v>
      </c>
      <c r="J2749" s="141">
        <f t="shared" si="222"/>
        <v>1</v>
      </c>
      <c r="K2749" s="81">
        <f t="shared" si="223"/>
        <v>17.828571428571429</v>
      </c>
      <c r="L2749" s="142">
        <v>-5.5</v>
      </c>
      <c r="M2749" s="140"/>
      <c r="N2749" s="141">
        <f t="shared" si="220"/>
        <v>1</v>
      </c>
      <c r="O2749" s="141"/>
      <c r="P2749" s="141"/>
      <c r="Q2749" s="81">
        <f t="shared" si="221"/>
        <v>25.5</v>
      </c>
      <c r="R2749" s="16"/>
      <c r="S2749" s="16"/>
      <c r="T2749" s="16"/>
      <c r="U2749" s="16"/>
      <c r="V2749" s="16"/>
      <c r="W2749" s="16"/>
      <c r="X2749" s="16"/>
      <c r="Y2749" s="16"/>
    </row>
    <row r="2750" spans="1:25" ht="13" hidden="1" x14ac:dyDescent="0.3">
      <c r="D2750" s="16"/>
      <c r="E2750" s="138">
        <v>38380</v>
      </c>
      <c r="F2750" s="16">
        <v>28</v>
      </c>
      <c r="G2750" s="16">
        <v>2005</v>
      </c>
      <c r="H2750" s="139">
        <f t="shared" si="219"/>
        <v>0</v>
      </c>
      <c r="I2750" s="140">
        <v>2.2142857142857144</v>
      </c>
      <c r="J2750" s="141">
        <f t="shared" si="222"/>
        <v>1</v>
      </c>
      <c r="K2750" s="81">
        <f t="shared" si="223"/>
        <v>17.785714285714285</v>
      </c>
      <c r="L2750" s="142">
        <v>-5.7</v>
      </c>
      <c r="M2750" s="140"/>
      <c r="N2750" s="141">
        <f t="shared" si="220"/>
        <v>1</v>
      </c>
      <c r="O2750" s="141"/>
      <c r="P2750" s="141"/>
      <c r="Q2750" s="81">
        <f t="shared" si="221"/>
        <v>25.7</v>
      </c>
      <c r="R2750" s="16"/>
      <c r="S2750" s="16"/>
      <c r="T2750" s="16"/>
      <c r="U2750" s="16"/>
      <c r="V2750" s="16"/>
      <c r="W2750" s="16"/>
      <c r="X2750" s="16"/>
      <c r="Y2750" s="16"/>
    </row>
    <row r="2751" spans="1:25" ht="13" hidden="1" x14ac:dyDescent="0.3">
      <c r="D2751" s="16"/>
      <c r="E2751" s="138">
        <v>38381</v>
      </c>
      <c r="F2751" s="16">
        <v>29</v>
      </c>
      <c r="G2751" s="16">
        <v>2005</v>
      </c>
      <c r="H2751" s="139">
        <f t="shared" si="219"/>
        <v>0</v>
      </c>
      <c r="I2751" s="140">
        <v>2.2571428571428571</v>
      </c>
      <c r="J2751" s="141">
        <f t="shared" si="222"/>
        <v>1</v>
      </c>
      <c r="K2751" s="81">
        <f t="shared" si="223"/>
        <v>17.742857142857144</v>
      </c>
      <c r="L2751" s="142">
        <v>-5.0999999999999996</v>
      </c>
      <c r="M2751" s="140"/>
      <c r="N2751" s="141">
        <f t="shared" si="220"/>
        <v>1</v>
      </c>
      <c r="O2751" s="141"/>
      <c r="P2751" s="141"/>
      <c r="Q2751" s="81">
        <f t="shared" si="221"/>
        <v>25.1</v>
      </c>
      <c r="R2751" s="16"/>
      <c r="S2751" s="16"/>
      <c r="T2751" s="16"/>
      <c r="U2751" s="16"/>
      <c r="V2751" s="16"/>
      <c r="W2751" s="16"/>
      <c r="X2751" s="16"/>
      <c r="Y2751" s="16"/>
    </row>
    <row r="2752" spans="1:25" ht="13" hidden="1" x14ac:dyDescent="0.3">
      <c r="D2752" s="16"/>
      <c r="E2752" s="138">
        <v>38382</v>
      </c>
      <c r="F2752" s="16">
        <v>30</v>
      </c>
      <c r="G2752" s="16">
        <v>2005</v>
      </c>
      <c r="H2752" s="139">
        <f t="shared" si="219"/>
        <v>0</v>
      </c>
      <c r="I2752" s="140">
        <v>2.2999999999999998</v>
      </c>
      <c r="J2752" s="141">
        <f t="shared" si="222"/>
        <v>1</v>
      </c>
      <c r="K2752" s="81">
        <f t="shared" si="223"/>
        <v>17.7</v>
      </c>
      <c r="L2752" s="142">
        <v>-5.2</v>
      </c>
      <c r="M2752" s="140"/>
      <c r="N2752" s="141">
        <f t="shared" si="220"/>
        <v>1</v>
      </c>
      <c r="O2752" s="141"/>
      <c r="P2752" s="141"/>
      <c r="Q2752" s="81">
        <f t="shared" si="221"/>
        <v>25.2</v>
      </c>
      <c r="R2752" s="16"/>
      <c r="S2752" s="16"/>
      <c r="T2752" s="16"/>
      <c r="U2752" s="16"/>
      <c r="V2752" s="16"/>
      <c r="W2752" s="16"/>
      <c r="X2752" s="16"/>
      <c r="Y2752" s="16"/>
    </row>
    <row r="2753" spans="4:25" ht="13" hidden="1" x14ac:dyDescent="0.3">
      <c r="D2753" s="16"/>
      <c r="E2753" s="138">
        <v>38383</v>
      </c>
      <c r="F2753" s="16">
        <v>31</v>
      </c>
      <c r="G2753" s="16">
        <v>2005</v>
      </c>
      <c r="H2753" s="139">
        <f t="shared" si="219"/>
        <v>0</v>
      </c>
      <c r="I2753" s="140">
        <v>2.3428571428571425</v>
      </c>
      <c r="J2753" s="141">
        <f t="shared" si="222"/>
        <v>1</v>
      </c>
      <c r="K2753" s="81">
        <f t="shared" si="223"/>
        <v>17.657142857142858</v>
      </c>
      <c r="L2753" s="142">
        <v>-3.6</v>
      </c>
      <c r="M2753" s="140"/>
      <c r="N2753" s="141">
        <f t="shared" si="220"/>
        <v>1</v>
      </c>
      <c r="O2753" s="141"/>
      <c r="P2753" s="141"/>
      <c r="Q2753" s="81">
        <f t="shared" si="221"/>
        <v>23.6</v>
      </c>
      <c r="R2753" s="16"/>
      <c r="S2753" s="16"/>
      <c r="T2753" s="16"/>
      <c r="U2753" s="16"/>
      <c r="V2753" s="16"/>
      <c r="W2753" s="16"/>
      <c r="X2753" s="16"/>
      <c r="Y2753" s="16"/>
    </row>
    <row r="2754" spans="4:25" ht="13" hidden="1" x14ac:dyDescent="0.3">
      <c r="D2754" s="16"/>
      <c r="E2754" s="138">
        <v>38384</v>
      </c>
      <c r="F2754" s="16">
        <v>32</v>
      </c>
      <c r="G2754" s="16">
        <v>2005</v>
      </c>
      <c r="H2754" s="139">
        <f t="shared" si="219"/>
        <v>0</v>
      </c>
      <c r="I2754" s="140">
        <v>2.3857142857142857</v>
      </c>
      <c r="J2754" s="141">
        <f t="shared" si="222"/>
        <v>1</v>
      </c>
      <c r="K2754" s="81">
        <f t="shared" si="223"/>
        <v>17.614285714285714</v>
      </c>
      <c r="L2754" s="142">
        <v>0.6</v>
      </c>
      <c r="M2754" s="140"/>
      <c r="N2754" s="141">
        <f t="shared" si="220"/>
        <v>1</v>
      </c>
      <c r="O2754" s="141"/>
      <c r="P2754" s="141"/>
      <c r="Q2754" s="81">
        <f t="shared" si="221"/>
        <v>19.399999999999999</v>
      </c>
      <c r="R2754" s="16"/>
      <c r="S2754" s="16"/>
      <c r="T2754" s="16"/>
      <c r="U2754" s="16"/>
      <c r="V2754" s="16"/>
      <c r="W2754" s="16"/>
      <c r="X2754" s="16"/>
      <c r="Y2754" s="16"/>
    </row>
    <row r="2755" spans="4:25" ht="13" hidden="1" x14ac:dyDescent="0.3">
      <c r="D2755" s="16"/>
      <c r="E2755" s="138">
        <v>38385</v>
      </c>
      <c r="F2755" s="16">
        <v>33</v>
      </c>
      <c r="G2755" s="16">
        <v>2005</v>
      </c>
      <c r="H2755" s="139">
        <f t="shared" si="219"/>
        <v>0</v>
      </c>
      <c r="I2755" s="140">
        <v>2.4285714285714288</v>
      </c>
      <c r="J2755" s="141">
        <f t="shared" si="222"/>
        <v>1</v>
      </c>
      <c r="K2755" s="81">
        <f t="shared" si="223"/>
        <v>17.571428571428569</v>
      </c>
      <c r="L2755" s="142">
        <v>0.7</v>
      </c>
      <c r="M2755" s="140"/>
      <c r="N2755" s="141">
        <f t="shared" si="220"/>
        <v>1</v>
      </c>
      <c r="O2755" s="141"/>
      <c r="P2755" s="141"/>
      <c r="Q2755" s="81">
        <f t="shared" si="221"/>
        <v>19.3</v>
      </c>
      <c r="R2755" s="16"/>
      <c r="S2755" s="16"/>
      <c r="T2755" s="16"/>
      <c r="U2755" s="16"/>
      <c r="V2755" s="16"/>
      <c r="W2755" s="16"/>
      <c r="X2755" s="16"/>
      <c r="Y2755" s="16"/>
    </row>
    <row r="2756" spans="4:25" ht="13" hidden="1" x14ac:dyDescent="0.3">
      <c r="D2756" s="16"/>
      <c r="E2756" s="138">
        <v>38386</v>
      </c>
      <c r="F2756" s="16">
        <v>34</v>
      </c>
      <c r="G2756" s="16">
        <v>2005</v>
      </c>
      <c r="H2756" s="139">
        <f t="shared" si="219"/>
        <v>0</v>
      </c>
      <c r="I2756" s="140">
        <v>2.4714285714285715</v>
      </c>
      <c r="J2756" s="141">
        <f t="shared" si="222"/>
        <v>1</v>
      </c>
      <c r="K2756" s="81">
        <f t="shared" si="223"/>
        <v>17.528571428571428</v>
      </c>
      <c r="L2756" s="142">
        <v>2.4</v>
      </c>
      <c r="M2756" s="140"/>
      <c r="N2756" s="141">
        <f t="shared" si="220"/>
        <v>1</v>
      </c>
      <c r="O2756" s="141"/>
      <c r="P2756" s="141"/>
      <c r="Q2756" s="81">
        <f t="shared" si="221"/>
        <v>17.600000000000001</v>
      </c>
      <c r="R2756" s="16"/>
      <c r="S2756" s="16"/>
      <c r="T2756" s="16"/>
      <c r="U2756" s="16"/>
      <c r="V2756" s="16"/>
      <c r="W2756" s="16"/>
      <c r="X2756" s="16"/>
      <c r="Y2756" s="16"/>
    </row>
    <row r="2757" spans="4:25" ht="13" hidden="1" x14ac:dyDescent="0.3">
      <c r="D2757" s="16"/>
      <c r="E2757" s="138">
        <v>38387</v>
      </c>
      <c r="F2757" s="16">
        <v>35</v>
      </c>
      <c r="G2757" s="16">
        <v>2005</v>
      </c>
      <c r="H2757" s="139">
        <f t="shared" si="219"/>
        <v>0</v>
      </c>
      <c r="I2757" s="140">
        <v>2.5142857142857142</v>
      </c>
      <c r="J2757" s="141">
        <f t="shared" si="222"/>
        <v>1</v>
      </c>
      <c r="K2757" s="81">
        <f t="shared" si="223"/>
        <v>17.485714285714288</v>
      </c>
      <c r="L2757" s="142">
        <v>0.9</v>
      </c>
      <c r="M2757" s="140"/>
      <c r="N2757" s="141">
        <f t="shared" si="220"/>
        <v>1</v>
      </c>
      <c r="O2757" s="141"/>
      <c r="P2757" s="141"/>
      <c r="Q2757" s="81">
        <f t="shared" si="221"/>
        <v>19.100000000000001</v>
      </c>
      <c r="R2757" s="16"/>
      <c r="S2757" s="16"/>
      <c r="T2757" s="16"/>
      <c r="U2757" s="16"/>
      <c r="V2757" s="16"/>
      <c r="W2757" s="16"/>
      <c r="X2757" s="16"/>
      <c r="Y2757" s="16"/>
    </row>
    <row r="2758" spans="4:25" ht="13" hidden="1" x14ac:dyDescent="0.3">
      <c r="D2758" s="16"/>
      <c r="E2758" s="138">
        <v>38388</v>
      </c>
      <c r="F2758" s="16">
        <v>36</v>
      </c>
      <c r="G2758" s="16">
        <v>2005</v>
      </c>
      <c r="H2758" s="139">
        <f t="shared" si="219"/>
        <v>0</v>
      </c>
      <c r="I2758" s="140">
        <v>2.5571428571428569</v>
      </c>
      <c r="J2758" s="141">
        <f t="shared" si="222"/>
        <v>1</v>
      </c>
      <c r="K2758" s="81">
        <f t="shared" si="223"/>
        <v>17.442857142857143</v>
      </c>
      <c r="L2758" s="142">
        <v>-0.3</v>
      </c>
      <c r="M2758" s="140"/>
      <c r="N2758" s="141">
        <f t="shared" si="220"/>
        <v>1</v>
      </c>
      <c r="O2758" s="141"/>
      <c r="P2758" s="141"/>
      <c r="Q2758" s="81">
        <f t="shared" si="221"/>
        <v>20.3</v>
      </c>
      <c r="R2758" s="16"/>
      <c r="S2758" s="16"/>
      <c r="T2758" s="16"/>
      <c r="U2758" s="16"/>
      <c r="V2758" s="16"/>
      <c r="W2758" s="16"/>
      <c r="X2758" s="16"/>
      <c r="Y2758" s="16"/>
    </row>
    <row r="2759" spans="4:25" ht="13" hidden="1" x14ac:dyDescent="0.3">
      <c r="D2759" s="16"/>
      <c r="E2759" s="138">
        <v>38389</v>
      </c>
      <c r="F2759" s="16">
        <v>37</v>
      </c>
      <c r="G2759" s="16">
        <v>2005</v>
      </c>
      <c r="H2759" s="139">
        <f t="shared" si="219"/>
        <v>0</v>
      </c>
      <c r="I2759" s="140">
        <v>2.6</v>
      </c>
      <c r="J2759" s="141">
        <f t="shared" si="222"/>
        <v>1</v>
      </c>
      <c r="K2759" s="81">
        <f t="shared" si="223"/>
        <v>17.399999999999999</v>
      </c>
      <c r="L2759" s="142">
        <v>1.5</v>
      </c>
      <c r="M2759" s="140"/>
      <c r="N2759" s="141">
        <f t="shared" si="220"/>
        <v>1</v>
      </c>
      <c r="O2759" s="141"/>
      <c r="P2759" s="141"/>
      <c r="Q2759" s="81">
        <f t="shared" si="221"/>
        <v>18.5</v>
      </c>
      <c r="R2759" s="16"/>
      <c r="S2759" s="16"/>
      <c r="T2759" s="16"/>
      <c r="U2759" s="16"/>
      <c r="V2759" s="16"/>
      <c r="W2759" s="16"/>
      <c r="X2759" s="16"/>
      <c r="Y2759" s="16"/>
    </row>
    <row r="2760" spans="4:25" ht="13" hidden="1" x14ac:dyDescent="0.3">
      <c r="D2760" s="16"/>
      <c r="E2760" s="138">
        <v>38390</v>
      </c>
      <c r="F2760" s="16">
        <v>38</v>
      </c>
      <c r="G2760" s="16">
        <v>2005</v>
      </c>
      <c r="H2760" s="139">
        <f t="shared" si="219"/>
        <v>0</v>
      </c>
      <c r="I2760" s="140">
        <v>2.6428571428571428</v>
      </c>
      <c r="J2760" s="141">
        <f t="shared" si="222"/>
        <v>1</v>
      </c>
      <c r="K2760" s="81">
        <f t="shared" si="223"/>
        <v>17.357142857142858</v>
      </c>
      <c r="L2760" s="142">
        <v>-0.3</v>
      </c>
      <c r="M2760" s="140"/>
      <c r="N2760" s="141">
        <f t="shared" si="220"/>
        <v>1</v>
      </c>
      <c r="O2760" s="141"/>
      <c r="P2760" s="141"/>
      <c r="Q2760" s="81">
        <f t="shared" si="221"/>
        <v>20.3</v>
      </c>
      <c r="R2760" s="16"/>
      <c r="S2760" s="16"/>
      <c r="T2760" s="16"/>
      <c r="U2760" s="16"/>
      <c r="V2760" s="16"/>
      <c r="W2760" s="16"/>
      <c r="X2760" s="16"/>
      <c r="Y2760" s="16"/>
    </row>
    <row r="2761" spans="4:25" ht="13" hidden="1" x14ac:dyDescent="0.3">
      <c r="D2761" s="16"/>
      <c r="E2761" s="138">
        <v>38391</v>
      </c>
      <c r="F2761" s="16">
        <v>39</v>
      </c>
      <c r="G2761" s="16">
        <v>2005</v>
      </c>
      <c r="H2761" s="139">
        <f t="shared" si="219"/>
        <v>0</v>
      </c>
      <c r="I2761" s="140">
        <v>2.6857142857142859</v>
      </c>
      <c r="J2761" s="141">
        <f t="shared" si="222"/>
        <v>1</v>
      </c>
      <c r="K2761" s="81">
        <f t="shared" si="223"/>
        <v>17.314285714285713</v>
      </c>
      <c r="L2761" s="142">
        <v>0.2</v>
      </c>
      <c r="M2761" s="140"/>
      <c r="N2761" s="141">
        <f t="shared" si="220"/>
        <v>1</v>
      </c>
      <c r="O2761" s="141"/>
      <c r="P2761" s="141"/>
      <c r="Q2761" s="81">
        <f t="shared" si="221"/>
        <v>19.8</v>
      </c>
      <c r="R2761" s="16"/>
      <c r="S2761" s="16"/>
      <c r="T2761" s="16"/>
      <c r="U2761" s="16"/>
      <c r="V2761" s="16"/>
      <c r="W2761" s="16"/>
      <c r="X2761" s="16"/>
      <c r="Y2761" s="16"/>
    </row>
    <row r="2762" spans="4:25" ht="13" hidden="1" x14ac:dyDescent="0.3">
      <c r="D2762" s="16"/>
      <c r="E2762" s="138">
        <v>38392</v>
      </c>
      <c r="F2762" s="16">
        <v>40</v>
      </c>
      <c r="G2762" s="16">
        <v>2005</v>
      </c>
      <c r="H2762" s="139">
        <f t="shared" si="219"/>
        <v>0</v>
      </c>
      <c r="I2762" s="140">
        <v>2.7285714285714286</v>
      </c>
      <c r="J2762" s="141">
        <f t="shared" si="222"/>
        <v>1</v>
      </c>
      <c r="K2762" s="81">
        <f t="shared" si="223"/>
        <v>17.271428571428572</v>
      </c>
      <c r="L2762" s="142">
        <v>-0.1</v>
      </c>
      <c r="M2762" s="140"/>
      <c r="N2762" s="141">
        <f t="shared" si="220"/>
        <v>1</v>
      </c>
      <c r="O2762" s="141"/>
      <c r="P2762" s="141"/>
      <c r="Q2762" s="81">
        <f t="shared" si="221"/>
        <v>20.100000000000001</v>
      </c>
      <c r="R2762" s="16"/>
      <c r="S2762" s="16"/>
      <c r="T2762" s="16"/>
      <c r="U2762" s="16"/>
      <c r="V2762" s="16"/>
      <c r="W2762" s="16"/>
      <c r="X2762" s="16"/>
      <c r="Y2762" s="16"/>
    </row>
    <row r="2763" spans="4:25" ht="13" hidden="1" x14ac:dyDescent="0.3">
      <c r="D2763" s="16"/>
      <c r="E2763" s="138">
        <v>38393</v>
      </c>
      <c r="F2763" s="16">
        <v>41</v>
      </c>
      <c r="G2763" s="16">
        <v>2005</v>
      </c>
      <c r="H2763" s="139">
        <f t="shared" si="219"/>
        <v>0</v>
      </c>
      <c r="I2763" s="140">
        <v>2.7714285714285714</v>
      </c>
      <c r="J2763" s="141">
        <f t="shared" si="222"/>
        <v>1</v>
      </c>
      <c r="K2763" s="81">
        <f t="shared" si="223"/>
        <v>17.228571428571428</v>
      </c>
      <c r="L2763" s="142">
        <v>1.6</v>
      </c>
      <c r="M2763" s="140"/>
      <c r="N2763" s="141">
        <f t="shared" si="220"/>
        <v>1</v>
      </c>
      <c r="O2763" s="141"/>
      <c r="P2763" s="141"/>
      <c r="Q2763" s="81">
        <f t="shared" si="221"/>
        <v>18.399999999999999</v>
      </c>
      <c r="R2763" s="16"/>
      <c r="S2763" s="16"/>
      <c r="T2763" s="16"/>
      <c r="U2763" s="16"/>
      <c r="V2763" s="16"/>
      <c r="W2763" s="16"/>
      <c r="X2763" s="16"/>
      <c r="Y2763" s="16"/>
    </row>
    <row r="2764" spans="4:25" ht="13" hidden="1" x14ac:dyDescent="0.3">
      <c r="D2764" s="16"/>
      <c r="E2764" s="138">
        <v>38394</v>
      </c>
      <c r="F2764" s="16">
        <v>42</v>
      </c>
      <c r="G2764" s="16">
        <v>2005</v>
      </c>
      <c r="H2764" s="139">
        <f t="shared" si="219"/>
        <v>0</v>
      </c>
      <c r="I2764" s="140">
        <v>2.8142857142857141</v>
      </c>
      <c r="J2764" s="141">
        <f t="shared" si="222"/>
        <v>1</v>
      </c>
      <c r="K2764" s="81">
        <f t="shared" si="223"/>
        <v>17.185714285714287</v>
      </c>
      <c r="L2764" s="142">
        <v>3.7</v>
      </c>
      <c r="M2764" s="140"/>
      <c r="N2764" s="141">
        <f t="shared" si="220"/>
        <v>1</v>
      </c>
      <c r="O2764" s="141"/>
      <c r="P2764" s="141"/>
      <c r="Q2764" s="81">
        <f t="shared" si="221"/>
        <v>16.3</v>
      </c>
      <c r="R2764" s="16"/>
      <c r="S2764" s="16"/>
      <c r="T2764" s="16"/>
      <c r="U2764" s="16"/>
      <c r="V2764" s="16"/>
      <c r="W2764" s="16"/>
      <c r="X2764" s="16"/>
      <c r="Y2764" s="16"/>
    </row>
    <row r="2765" spans="4:25" ht="13" hidden="1" x14ac:dyDescent="0.3">
      <c r="D2765" s="16"/>
      <c r="E2765" s="138">
        <v>38395</v>
      </c>
      <c r="F2765" s="16">
        <v>43</v>
      </c>
      <c r="G2765" s="16">
        <v>2005</v>
      </c>
      <c r="H2765" s="139">
        <f t="shared" si="219"/>
        <v>0</v>
      </c>
      <c r="I2765" s="140">
        <v>2.8571428571428572</v>
      </c>
      <c r="J2765" s="141">
        <f t="shared" si="222"/>
        <v>1</v>
      </c>
      <c r="K2765" s="81">
        <f t="shared" si="223"/>
        <v>17.142857142857142</v>
      </c>
      <c r="L2765" s="142">
        <v>7.8</v>
      </c>
      <c r="M2765" s="140"/>
      <c r="N2765" s="141">
        <f t="shared" si="220"/>
        <v>1</v>
      </c>
      <c r="O2765" s="141"/>
      <c r="P2765" s="141"/>
      <c r="Q2765" s="81">
        <f t="shared" si="221"/>
        <v>12.2</v>
      </c>
      <c r="R2765" s="16"/>
      <c r="S2765" s="16"/>
      <c r="T2765" s="16"/>
      <c r="U2765" s="16"/>
      <c r="V2765" s="16"/>
      <c r="W2765" s="16"/>
      <c r="X2765" s="16"/>
      <c r="Y2765" s="16"/>
    </row>
    <row r="2766" spans="4:25" ht="13" hidden="1" x14ac:dyDescent="0.3">
      <c r="D2766" s="16"/>
      <c r="E2766" s="138">
        <v>38396</v>
      </c>
      <c r="F2766" s="16">
        <v>44</v>
      </c>
      <c r="G2766" s="16">
        <v>2005</v>
      </c>
      <c r="H2766" s="139">
        <f t="shared" si="219"/>
        <v>0</v>
      </c>
      <c r="I2766" s="140">
        <v>2.9</v>
      </c>
      <c r="J2766" s="141">
        <f t="shared" si="222"/>
        <v>1</v>
      </c>
      <c r="K2766" s="81">
        <f t="shared" si="223"/>
        <v>17.100000000000001</v>
      </c>
      <c r="L2766" s="142">
        <v>3.8</v>
      </c>
      <c r="M2766" s="140"/>
      <c r="N2766" s="141">
        <f t="shared" si="220"/>
        <v>1</v>
      </c>
      <c r="O2766" s="141"/>
      <c r="P2766" s="141"/>
      <c r="Q2766" s="81">
        <f t="shared" si="221"/>
        <v>16.2</v>
      </c>
      <c r="R2766" s="16"/>
      <c r="S2766" s="16"/>
      <c r="T2766" s="16"/>
      <c r="U2766" s="16"/>
      <c r="V2766" s="16"/>
      <c r="W2766" s="16"/>
      <c r="X2766" s="16"/>
      <c r="Y2766" s="16"/>
    </row>
    <row r="2767" spans="4:25" ht="13" hidden="1" x14ac:dyDescent="0.3">
      <c r="D2767" s="16"/>
      <c r="E2767" s="138">
        <v>38397</v>
      </c>
      <c r="F2767" s="16">
        <v>45</v>
      </c>
      <c r="G2767" s="16">
        <v>2005</v>
      </c>
      <c r="H2767" s="139">
        <f t="shared" si="219"/>
        <v>0</v>
      </c>
      <c r="I2767" s="140">
        <v>3.0161290322580636</v>
      </c>
      <c r="J2767" s="141">
        <f t="shared" si="222"/>
        <v>1</v>
      </c>
      <c r="K2767" s="81">
        <f t="shared" si="223"/>
        <v>16.983870967741936</v>
      </c>
      <c r="L2767" s="142">
        <v>0.7</v>
      </c>
      <c r="M2767" s="140"/>
      <c r="N2767" s="141">
        <f t="shared" si="220"/>
        <v>1</v>
      </c>
      <c r="O2767" s="141"/>
      <c r="P2767" s="141"/>
      <c r="Q2767" s="81">
        <f t="shared" si="221"/>
        <v>19.3</v>
      </c>
      <c r="R2767" s="16"/>
      <c r="S2767" s="16"/>
      <c r="T2767" s="16"/>
      <c r="U2767" s="16"/>
      <c r="V2767" s="16"/>
      <c r="W2767" s="16"/>
      <c r="X2767" s="16"/>
      <c r="Y2767" s="16"/>
    </row>
    <row r="2768" spans="4:25" ht="13" hidden="1" x14ac:dyDescent="0.3">
      <c r="D2768" s="16"/>
      <c r="E2768" s="138">
        <v>38398</v>
      </c>
      <c r="F2768" s="16">
        <v>46</v>
      </c>
      <c r="G2768" s="16">
        <v>2005</v>
      </c>
      <c r="H2768" s="139">
        <f t="shared" si="219"/>
        <v>0</v>
      </c>
      <c r="I2768" s="140">
        <v>3.1322580645161282</v>
      </c>
      <c r="J2768" s="141">
        <f t="shared" si="222"/>
        <v>1</v>
      </c>
      <c r="K2768" s="81">
        <f t="shared" si="223"/>
        <v>16.86774193548387</v>
      </c>
      <c r="L2768" s="142">
        <v>-0.3</v>
      </c>
      <c r="M2768" s="140"/>
      <c r="N2768" s="141">
        <f t="shared" si="220"/>
        <v>1</v>
      </c>
      <c r="O2768" s="141"/>
      <c r="P2768" s="141"/>
      <c r="Q2768" s="81">
        <f t="shared" si="221"/>
        <v>20.3</v>
      </c>
      <c r="R2768" s="16"/>
      <c r="S2768" s="16"/>
      <c r="T2768" s="16"/>
      <c r="U2768" s="16"/>
      <c r="V2768" s="16"/>
      <c r="W2768" s="16"/>
      <c r="X2768" s="16"/>
      <c r="Y2768" s="16"/>
    </row>
    <row r="2769" spans="4:25" ht="13" hidden="1" x14ac:dyDescent="0.3">
      <c r="D2769" s="16"/>
      <c r="E2769" s="138">
        <v>38399</v>
      </c>
      <c r="F2769" s="16">
        <v>47</v>
      </c>
      <c r="G2769" s="16">
        <v>2005</v>
      </c>
      <c r="H2769" s="139">
        <f t="shared" si="219"/>
        <v>0</v>
      </c>
      <c r="I2769" s="140">
        <v>3.2483870967741928</v>
      </c>
      <c r="J2769" s="141">
        <f t="shared" si="222"/>
        <v>1</v>
      </c>
      <c r="K2769" s="81">
        <f t="shared" si="223"/>
        <v>16.751612903225809</v>
      </c>
      <c r="L2769" s="142">
        <v>-0.5</v>
      </c>
      <c r="M2769" s="140"/>
      <c r="N2769" s="141">
        <f t="shared" si="220"/>
        <v>1</v>
      </c>
      <c r="O2769" s="141"/>
      <c r="P2769" s="141"/>
      <c r="Q2769" s="81">
        <f t="shared" si="221"/>
        <v>20.5</v>
      </c>
      <c r="R2769" s="16"/>
      <c r="S2769" s="16"/>
      <c r="T2769" s="16"/>
      <c r="U2769" s="16"/>
      <c r="V2769" s="16"/>
      <c r="W2769" s="16"/>
      <c r="X2769" s="16"/>
      <c r="Y2769" s="16"/>
    </row>
    <row r="2770" spans="4:25" ht="13" hidden="1" x14ac:dyDescent="0.3">
      <c r="D2770" s="16"/>
      <c r="E2770" s="138">
        <v>38400</v>
      </c>
      <c r="F2770" s="16">
        <v>48</v>
      </c>
      <c r="G2770" s="16">
        <v>2005</v>
      </c>
      <c r="H2770" s="139">
        <f t="shared" si="219"/>
        <v>0</v>
      </c>
      <c r="I2770" s="140">
        <v>3.3645161290322574</v>
      </c>
      <c r="J2770" s="141">
        <f t="shared" si="222"/>
        <v>1</v>
      </c>
      <c r="K2770" s="81">
        <f t="shared" si="223"/>
        <v>16.635483870967743</v>
      </c>
      <c r="L2770" s="142">
        <v>-0.9</v>
      </c>
      <c r="M2770" s="140"/>
      <c r="N2770" s="141">
        <f t="shared" si="220"/>
        <v>1</v>
      </c>
      <c r="O2770" s="141"/>
      <c r="P2770" s="141"/>
      <c r="Q2770" s="81">
        <f t="shared" si="221"/>
        <v>20.9</v>
      </c>
      <c r="R2770" s="16"/>
      <c r="S2770" s="16"/>
      <c r="T2770" s="16"/>
      <c r="U2770" s="16"/>
      <c r="V2770" s="16"/>
      <c r="W2770" s="16"/>
      <c r="X2770" s="16"/>
      <c r="Y2770" s="16"/>
    </row>
    <row r="2771" spans="4:25" ht="13" hidden="1" x14ac:dyDescent="0.3">
      <c r="D2771" s="16"/>
      <c r="E2771" s="138">
        <v>38401</v>
      </c>
      <c r="F2771" s="16">
        <v>49</v>
      </c>
      <c r="G2771" s="16">
        <v>2005</v>
      </c>
      <c r="H2771" s="139">
        <f t="shared" si="219"/>
        <v>0</v>
      </c>
      <c r="I2771" s="140">
        <v>3.480645161290322</v>
      </c>
      <c r="J2771" s="141">
        <f t="shared" si="222"/>
        <v>1</v>
      </c>
      <c r="K2771" s="81">
        <f t="shared" si="223"/>
        <v>16.519354838709678</v>
      </c>
      <c r="L2771" s="142">
        <v>-0.5</v>
      </c>
      <c r="M2771" s="140"/>
      <c r="N2771" s="141">
        <f t="shared" si="220"/>
        <v>1</v>
      </c>
      <c r="O2771" s="141"/>
      <c r="P2771" s="141"/>
      <c r="Q2771" s="81">
        <f t="shared" si="221"/>
        <v>20.5</v>
      </c>
      <c r="R2771" s="16"/>
      <c r="S2771" s="16"/>
      <c r="T2771" s="16"/>
      <c r="U2771" s="16"/>
      <c r="V2771" s="16"/>
      <c r="W2771" s="16"/>
      <c r="X2771" s="16"/>
      <c r="Y2771" s="16"/>
    </row>
    <row r="2772" spans="4:25" ht="13" hidden="1" x14ac:dyDescent="0.3">
      <c r="D2772" s="16"/>
      <c r="E2772" s="138">
        <v>38402</v>
      </c>
      <c r="F2772" s="16">
        <v>50</v>
      </c>
      <c r="G2772" s="16">
        <v>2005</v>
      </c>
      <c r="H2772" s="139">
        <f t="shared" si="219"/>
        <v>0</v>
      </c>
      <c r="I2772" s="140">
        <v>3.5967741935483866</v>
      </c>
      <c r="J2772" s="141">
        <f t="shared" si="222"/>
        <v>1</v>
      </c>
      <c r="K2772" s="81">
        <f t="shared" si="223"/>
        <v>16.403225806451612</v>
      </c>
      <c r="L2772" s="142">
        <v>-1.1000000000000001</v>
      </c>
      <c r="M2772" s="140"/>
      <c r="N2772" s="141">
        <f t="shared" si="220"/>
        <v>1</v>
      </c>
      <c r="O2772" s="141"/>
      <c r="P2772" s="141"/>
      <c r="Q2772" s="81">
        <f t="shared" si="221"/>
        <v>21.1</v>
      </c>
      <c r="R2772" s="16"/>
      <c r="S2772" s="16"/>
      <c r="T2772" s="16"/>
      <c r="U2772" s="16"/>
      <c r="V2772" s="16"/>
      <c r="W2772" s="16"/>
      <c r="X2772" s="16"/>
      <c r="Y2772" s="16"/>
    </row>
    <row r="2773" spans="4:25" ht="13" hidden="1" x14ac:dyDescent="0.3">
      <c r="D2773" s="16"/>
      <c r="E2773" s="138">
        <v>38403</v>
      </c>
      <c r="F2773" s="16">
        <v>51</v>
      </c>
      <c r="G2773" s="16">
        <v>2005</v>
      </c>
      <c r="H2773" s="139">
        <f t="shared" si="219"/>
        <v>0</v>
      </c>
      <c r="I2773" s="140">
        <v>3.7129032258064512</v>
      </c>
      <c r="J2773" s="141">
        <f t="shared" si="222"/>
        <v>1</v>
      </c>
      <c r="K2773" s="81">
        <f t="shared" si="223"/>
        <v>16.28709677419355</v>
      </c>
      <c r="L2773" s="142">
        <v>-0.3</v>
      </c>
      <c r="M2773" s="140"/>
      <c r="N2773" s="141">
        <f t="shared" si="220"/>
        <v>1</v>
      </c>
      <c r="O2773" s="141"/>
      <c r="P2773" s="141"/>
      <c r="Q2773" s="81">
        <f t="shared" si="221"/>
        <v>20.3</v>
      </c>
      <c r="R2773" s="16"/>
      <c r="S2773" s="16"/>
      <c r="T2773" s="16"/>
      <c r="U2773" s="16"/>
      <c r="V2773" s="16"/>
      <c r="W2773" s="16"/>
      <c r="X2773" s="16"/>
      <c r="Y2773" s="16"/>
    </row>
    <row r="2774" spans="4:25" ht="13" hidden="1" x14ac:dyDescent="0.3">
      <c r="D2774" s="16"/>
      <c r="E2774" s="138">
        <v>38404</v>
      </c>
      <c r="F2774" s="16">
        <v>52</v>
      </c>
      <c r="G2774" s="16">
        <v>2005</v>
      </c>
      <c r="H2774" s="139">
        <f t="shared" si="219"/>
        <v>0</v>
      </c>
      <c r="I2774" s="140">
        <v>3.8290322580645157</v>
      </c>
      <c r="J2774" s="141">
        <f t="shared" si="222"/>
        <v>1</v>
      </c>
      <c r="K2774" s="81">
        <f t="shared" si="223"/>
        <v>16.170967741935485</v>
      </c>
      <c r="L2774" s="142">
        <v>-1.2</v>
      </c>
      <c r="M2774" s="140"/>
      <c r="N2774" s="141">
        <f t="shared" si="220"/>
        <v>1</v>
      </c>
      <c r="O2774" s="141"/>
      <c r="P2774" s="141"/>
      <c r="Q2774" s="81">
        <f t="shared" si="221"/>
        <v>21.2</v>
      </c>
      <c r="R2774" s="16"/>
      <c r="S2774" s="16"/>
      <c r="T2774" s="16"/>
      <c r="U2774" s="16"/>
      <c r="V2774" s="16"/>
      <c r="W2774" s="16"/>
      <c r="X2774" s="16"/>
      <c r="Y2774" s="16"/>
    </row>
    <row r="2775" spans="4:25" ht="13" hidden="1" x14ac:dyDescent="0.3">
      <c r="D2775" s="16"/>
      <c r="E2775" s="138">
        <v>38405</v>
      </c>
      <c r="F2775" s="16">
        <v>53</v>
      </c>
      <c r="G2775" s="16">
        <v>2005</v>
      </c>
      <c r="H2775" s="139">
        <f t="shared" si="219"/>
        <v>0</v>
      </c>
      <c r="I2775" s="140">
        <v>3.9451612903225803</v>
      </c>
      <c r="J2775" s="141">
        <f t="shared" si="222"/>
        <v>1</v>
      </c>
      <c r="K2775" s="81">
        <f t="shared" si="223"/>
        <v>16.054838709677419</v>
      </c>
      <c r="L2775" s="142">
        <v>-1</v>
      </c>
      <c r="M2775" s="140"/>
      <c r="N2775" s="141">
        <f t="shared" si="220"/>
        <v>1</v>
      </c>
      <c r="O2775" s="141"/>
      <c r="P2775" s="141"/>
      <c r="Q2775" s="81">
        <f t="shared" si="221"/>
        <v>21</v>
      </c>
      <c r="R2775" s="16"/>
      <c r="S2775" s="16"/>
      <c r="T2775" s="16"/>
      <c r="U2775" s="16"/>
      <c r="V2775" s="16"/>
      <c r="W2775" s="16"/>
      <c r="X2775" s="16"/>
      <c r="Y2775" s="16"/>
    </row>
    <row r="2776" spans="4:25" ht="13" hidden="1" x14ac:dyDescent="0.3">
      <c r="D2776" s="16"/>
      <c r="E2776" s="138">
        <v>38406</v>
      </c>
      <c r="F2776" s="16">
        <v>54</v>
      </c>
      <c r="G2776" s="16">
        <v>2005</v>
      </c>
      <c r="H2776" s="139">
        <f t="shared" si="219"/>
        <v>0</v>
      </c>
      <c r="I2776" s="140">
        <v>4.0612903225806445</v>
      </c>
      <c r="J2776" s="141">
        <f t="shared" si="222"/>
        <v>1</v>
      </c>
      <c r="K2776" s="81">
        <f t="shared" si="223"/>
        <v>15.938709677419356</v>
      </c>
      <c r="L2776" s="142">
        <v>-2</v>
      </c>
      <c r="M2776" s="140"/>
      <c r="N2776" s="141">
        <f t="shared" si="220"/>
        <v>1</v>
      </c>
      <c r="O2776" s="141"/>
      <c r="P2776" s="141"/>
      <c r="Q2776" s="81">
        <f t="shared" si="221"/>
        <v>22</v>
      </c>
      <c r="R2776" s="16"/>
      <c r="S2776" s="16"/>
      <c r="T2776" s="16"/>
      <c r="U2776" s="16"/>
      <c r="V2776" s="16"/>
      <c r="W2776" s="16"/>
      <c r="X2776" s="16"/>
      <c r="Y2776" s="16"/>
    </row>
    <row r="2777" spans="4:25" ht="13" hidden="1" x14ac:dyDescent="0.3">
      <c r="D2777" s="16"/>
      <c r="E2777" s="138">
        <v>38407</v>
      </c>
      <c r="F2777" s="16">
        <v>55</v>
      </c>
      <c r="G2777" s="16">
        <v>2005</v>
      </c>
      <c r="H2777" s="139">
        <f t="shared" si="219"/>
        <v>0</v>
      </c>
      <c r="I2777" s="140">
        <v>4.17741935483871</v>
      </c>
      <c r="J2777" s="141">
        <f t="shared" si="222"/>
        <v>1</v>
      </c>
      <c r="K2777" s="81">
        <f t="shared" si="223"/>
        <v>15.82258064516129</v>
      </c>
      <c r="L2777" s="142">
        <v>-2</v>
      </c>
      <c r="M2777" s="140"/>
      <c r="N2777" s="141">
        <f t="shared" si="220"/>
        <v>1</v>
      </c>
      <c r="O2777" s="141"/>
      <c r="P2777" s="141"/>
      <c r="Q2777" s="81">
        <f t="shared" si="221"/>
        <v>22</v>
      </c>
      <c r="R2777" s="16"/>
      <c r="S2777" s="16"/>
      <c r="T2777" s="16"/>
      <c r="U2777" s="16"/>
      <c r="V2777" s="16"/>
      <c r="W2777" s="16"/>
      <c r="X2777" s="16"/>
      <c r="Y2777" s="16"/>
    </row>
    <row r="2778" spans="4:25" ht="13" hidden="1" x14ac:dyDescent="0.3">
      <c r="D2778" s="16"/>
      <c r="E2778" s="138">
        <v>38408</v>
      </c>
      <c r="F2778" s="16">
        <v>56</v>
      </c>
      <c r="G2778" s="16">
        <v>2005</v>
      </c>
      <c r="H2778" s="139">
        <f t="shared" si="219"/>
        <v>0</v>
      </c>
      <c r="I2778" s="140">
        <v>4.2935483870967737</v>
      </c>
      <c r="J2778" s="141">
        <f t="shared" si="222"/>
        <v>1</v>
      </c>
      <c r="K2778" s="81">
        <f t="shared" si="223"/>
        <v>15.706451612903226</v>
      </c>
      <c r="L2778" s="142">
        <v>-1.5</v>
      </c>
      <c r="M2778" s="140"/>
      <c r="N2778" s="141">
        <f t="shared" si="220"/>
        <v>1</v>
      </c>
      <c r="O2778" s="141"/>
      <c r="P2778" s="141"/>
      <c r="Q2778" s="81">
        <f t="shared" si="221"/>
        <v>21.5</v>
      </c>
      <c r="R2778" s="16"/>
      <c r="S2778" s="16"/>
      <c r="T2778" s="16"/>
      <c r="U2778" s="16"/>
      <c r="V2778" s="16"/>
      <c r="W2778" s="16"/>
      <c r="X2778" s="16"/>
      <c r="Y2778" s="16"/>
    </row>
    <row r="2779" spans="4:25" ht="13" hidden="1" x14ac:dyDescent="0.3">
      <c r="D2779" s="16"/>
      <c r="E2779" s="138">
        <v>38409</v>
      </c>
      <c r="F2779" s="16">
        <v>57</v>
      </c>
      <c r="G2779" s="16">
        <v>2005</v>
      </c>
      <c r="H2779" s="139">
        <f t="shared" si="219"/>
        <v>0</v>
      </c>
      <c r="I2779" s="140">
        <v>4.4096774193548391</v>
      </c>
      <c r="J2779" s="141">
        <f t="shared" si="222"/>
        <v>1</v>
      </c>
      <c r="K2779" s="81">
        <f t="shared" si="223"/>
        <v>15.590322580645161</v>
      </c>
      <c r="L2779" s="142">
        <v>-1.9</v>
      </c>
      <c r="M2779" s="140"/>
      <c r="N2779" s="141">
        <f t="shared" si="220"/>
        <v>1</v>
      </c>
      <c r="O2779" s="141"/>
      <c r="P2779" s="141"/>
      <c r="Q2779" s="81">
        <f t="shared" si="221"/>
        <v>21.9</v>
      </c>
      <c r="R2779" s="16"/>
      <c r="S2779" s="16"/>
      <c r="T2779" s="16"/>
      <c r="U2779" s="16"/>
      <c r="V2779" s="16"/>
      <c r="W2779" s="16"/>
      <c r="X2779" s="16"/>
      <c r="Y2779" s="16"/>
    </row>
    <row r="2780" spans="4:25" ht="13" hidden="1" x14ac:dyDescent="0.3">
      <c r="D2780" s="16"/>
      <c r="E2780" s="138">
        <v>38410</v>
      </c>
      <c r="F2780" s="16">
        <v>58</v>
      </c>
      <c r="G2780" s="16">
        <v>2005</v>
      </c>
      <c r="H2780" s="139">
        <f t="shared" si="219"/>
        <v>0</v>
      </c>
      <c r="I2780" s="140">
        <v>4.5258064516129028</v>
      </c>
      <c r="J2780" s="141">
        <f t="shared" si="222"/>
        <v>1</v>
      </c>
      <c r="K2780" s="81">
        <f t="shared" si="223"/>
        <v>15.474193548387097</v>
      </c>
      <c r="L2780" s="142">
        <v>-2.2999999999999998</v>
      </c>
      <c r="M2780" s="140"/>
      <c r="N2780" s="141">
        <f t="shared" si="220"/>
        <v>1</v>
      </c>
      <c r="O2780" s="141"/>
      <c r="P2780" s="141"/>
      <c r="Q2780" s="81">
        <f t="shared" si="221"/>
        <v>22.3</v>
      </c>
      <c r="R2780" s="16"/>
      <c r="S2780" s="16"/>
      <c r="T2780" s="16"/>
      <c r="U2780" s="16"/>
      <c r="V2780" s="16"/>
      <c r="W2780" s="16"/>
      <c r="X2780" s="16"/>
      <c r="Y2780" s="16"/>
    </row>
    <row r="2781" spans="4:25" ht="13" hidden="1" x14ac:dyDescent="0.3">
      <c r="D2781" s="16"/>
      <c r="E2781" s="138">
        <v>38411</v>
      </c>
      <c r="F2781" s="16">
        <v>59</v>
      </c>
      <c r="G2781" s="16">
        <v>2005</v>
      </c>
      <c r="H2781" s="139">
        <f t="shared" si="219"/>
        <v>0</v>
      </c>
      <c r="I2781" s="140">
        <v>4.6419354838709666</v>
      </c>
      <c r="J2781" s="141">
        <f t="shared" si="222"/>
        <v>1</v>
      </c>
      <c r="K2781" s="81">
        <f t="shared" si="223"/>
        <v>15.358064516129033</v>
      </c>
      <c r="L2781" s="142">
        <v>-6.2</v>
      </c>
      <c r="M2781" s="140"/>
      <c r="N2781" s="141">
        <f t="shared" si="220"/>
        <v>1</v>
      </c>
      <c r="O2781" s="141"/>
      <c r="P2781" s="141"/>
      <c r="Q2781" s="81">
        <f t="shared" si="221"/>
        <v>26.2</v>
      </c>
      <c r="R2781" s="16"/>
      <c r="S2781" s="16"/>
      <c r="T2781" s="16"/>
      <c r="U2781" s="16"/>
      <c r="V2781" s="16"/>
      <c r="W2781" s="16"/>
      <c r="X2781" s="16"/>
      <c r="Y2781" s="16"/>
    </row>
    <row r="2782" spans="4:25" ht="13" hidden="1" x14ac:dyDescent="0.3">
      <c r="D2782" s="16"/>
      <c r="E2782" s="138">
        <v>38412</v>
      </c>
      <c r="F2782" s="16">
        <v>60</v>
      </c>
      <c r="G2782" s="16">
        <v>2005</v>
      </c>
      <c r="H2782" s="139">
        <f t="shared" si="219"/>
        <v>0</v>
      </c>
      <c r="I2782" s="140">
        <v>4.758064516129032</v>
      </c>
      <c r="J2782" s="141">
        <f t="shared" si="222"/>
        <v>1</v>
      </c>
      <c r="K2782" s="81">
        <f t="shared" si="223"/>
        <v>15.241935483870968</v>
      </c>
      <c r="L2782" s="142">
        <v>-5.3</v>
      </c>
      <c r="M2782" s="140"/>
      <c r="N2782" s="141">
        <f t="shared" si="220"/>
        <v>1</v>
      </c>
      <c r="O2782" s="141"/>
      <c r="P2782" s="141"/>
      <c r="Q2782" s="81">
        <f t="shared" si="221"/>
        <v>25.3</v>
      </c>
      <c r="R2782" s="16"/>
      <c r="S2782" s="16"/>
      <c r="T2782" s="16"/>
      <c r="U2782" s="16"/>
      <c r="V2782" s="16"/>
      <c r="W2782" s="16"/>
      <c r="X2782" s="16"/>
      <c r="Y2782" s="16"/>
    </row>
    <row r="2783" spans="4:25" ht="13" hidden="1" x14ac:dyDescent="0.3">
      <c r="D2783" s="16"/>
      <c r="E2783" s="138">
        <v>38413</v>
      </c>
      <c r="F2783" s="16">
        <v>61</v>
      </c>
      <c r="G2783" s="16">
        <v>2005</v>
      </c>
      <c r="H2783" s="139">
        <f t="shared" si="219"/>
        <v>0</v>
      </c>
      <c r="I2783" s="140">
        <v>4.8741935483870957</v>
      </c>
      <c r="J2783" s="141">
        <f t="shared" si="222"/>
        <v>1</v>
      </c>
      <c r="K2783" s="81">
        <f t="shared" si="223"/>
        <v>15.125806451612904</v>
      </c>
      <c r="L2783" s="142">
        <v>-2.5</v>
      </c>
      <c r="M2783" s="140"/>
      <c r="N2783" s="141">
        <f t="shared" si="220"/>
        <v>1</v>
      </c>
      <c r="O2783" s="141"/>
      <c r="P2783" s="141"/>
      <c r="Q2783" s="81">
        <f t="shared" si="221"/>
        <v>22.5</v>
      </c>
      <c r="R2783" s="16"/>
      <c r="S2783" s="16"/>
      <c r="T2783" s="16"/>
      <c r="U2783" s="16"/>
      <c r="V2783" s="16"/>
      <c r="W2783" s="16"/>
      <c r="X2783" s="16"/>
      <c r="Y2783" s="16"/>
    </row>
    <row r="2784" spans="4:25" ht="13" hidden="1" x14ac:dyDescent="0.3">
      <c r="D2784" s="16"/>
      <c r="E2784" s="138">
        <v>38414</v>
      </c>
      <c r="F2784" s="16">
        <v>62</v>
      </c>
      <c r="G2784" s="16">
        <v>2005</v>
      </c>
      <c r="H2784" s="139">
        <f t="shared" si="219"/>
        <v>0</v>
      </c>
      <c r="I2784" s="140">
        <v>4.9903225806451612</v>
      </c>
      <c r="J2784" s="141">
        <f t="shared" si="222"/>
        <v>1</v>
      </c>
      <c r="K2784" s="81">
        <f t="shared" si="223"/>
        <v>15.009677419354839</v>
      </c>
      <c r="L2784" s="142">
        <v>-0.3</v>
      </c>
      <c r="M2784" s="140"/>
      <c r="N2784" s="141">
        <f t="shared" si="220"/>
        <v>1</v>
      </c>
      <c r="O2784" s="141"/>
      <c r="P2784" s="141"/>
      <c r="Q2784" s="81">
        <f t="shared" si="221"/>
        <v>20.3</v>
      </c>
      <c r="R2784" s="16"/>
      <c r="S2784" s="16"/>
      <c r="T2784" s="16"/>
      <c r="U2784" s="16"/>
      <c r="V2784" s="16"/>
      <c r="W2784" s="16"/>
      <c r="X2784" s="16"/>
      <c r="Y2784" s="16"/>
    </row>
    <row r="2785" spans="4:25" ht="13" hidden="1" x14ac:dyDescent="0.3">
      <c r="D2785" s="16"/>
      <c r="E2785" s="138">
        <v>38415</v>
      </c>
      <c r="F2785" s="16">
        <v>63</v>
      </c>
      <c r="G2785" s="16">
        <v>2005</v>
      </c>
      <c r="H2785" s="139">
        <f t="shared" si="219"/>
        <v>0</v>
      </c>
      <c r="I2785" s="140">
        <v>5.1064516129032249</v>
      </c>
      <c r="J2785" s="141">
        <f t="shared" si="222"/>
        <v>1</v>
      </c>
      <c r="K2785" s="81">
        <f t="shared" si="223"/>
        <v>14.893548387096775</v>
      </c>
      <c r="L2785" s="142">
        <v>1.2</v>
      </c>
      <c r="M2785" s="140"/>
      <c r="N2785" s="141">
        <f t="shared" si="220"/>
        <v>1</v>
      </c>
      <c r="O2785" s="141"/>
      <c r="P2785" s="141"/>
      <c r="Q2785" s="81">
        <f t="shared" si="221"/>
        <v>18.8</v>
      </c>
      <c r="R2785" s="16"/>
      <c r="S2785" s="16"/>
      <c r="T2785" s="16"/>
      <c r="U2785" s="16"/>
      <c r="V2785" s="16"/>
      <c r="W2785" s="16"/>
      <c r="X2785" s="16"/>
      <c r="Y2785" s="16"/>
    </row>
    <row r="2786" spans="4:25" ht="13" hidden="1" x14ac:dyDescent="0.3">
      <c r="D2786" s="16"/>
      <c r="E2786" s="138">
        <v>38416</v>
      </c>
      <c r="F2786" s="16">
        <v>64</v>
      </c>
      <c r="G2786" s="16">
        <v>2005</v>
      </c>
      <c r="H2786" s="139">
        <f t="shared" si="219"/>
        <v>0</v>
      </c>
      <c r="I2786" s="140">
        <v>5.2225806451612904</v>
      </c>
      <c r="J2786" s="141">
        <f t="shared" si="222"/>
        <v>1</v>
      </c>
      <c r="K2786" s="81">
        <f t="shared" si="223"/>
        <v>14.77741935483871</v>
      </c>
      <c r="L2786" s="142">
        <v>-0.6</v>
      </c>
      <c r="M2786" s="140"/>
      <c r="N2786" s="141">
        <f t="shared" si="220"/>
        <v>1</v>
      </c>
      <c r="O2786" s="141"/>
      <c r="P2786" s="141"/>
      <c r="Q2786" s="81">
        <f t="shared" si="221"/>
        <v>20.6</v>
      </c>
      <c r="R2786" s="16"/>
      <c r="S2786" s="16"/>
      <c r="T2786" s="16"/>
      <c r="U2786" s="16"/>
      <c r="V2786" s="16"/>
      <c r="W2786" s="16"/>
      <c r="X2786" s="16"/>
      <c r="Y2786" s="16"/>
    </row>
    <row r="2787" spans="4:25" ht="13" hidden="1" x14ac:dyDescent="0.3">
      <c r="D2787" s="16"/>
      <c r="E2787" s="138">
        <v>38417</v>
      </c>
      <c r="F2787" s="16">
        <v>65</v>
      </c>
      <c r="G2787" s="16">
        <v>2005</v>
      </c>
      <c r="H2787" s="139">
        <f t="shared" ref="H2787:H2850" si="224">IF(AND(E2787&gt;=$D$64,E2787&lt;=$D$65),1,0)</f>
        <v>0</v>
      </c>
      <c r="I2787" s="140">
        <v>5.3387096774193541</v>
      </c>
      <c r="J2787" s="141">
        <f t="shared" si="222"/>
        <v>1</v>
      </c>
      <c r="K2787" s="81">
        <f t="shared" si="223"/>
        <v>14.661290322580646</v>
      </c>
      <c r="L2787" s="142">
        <v>-1.1000000000000001</v>
      </c>
      <c r="M2787" s="140"/>
      <c r="N2787" s="141">
        <f t="shared" ref="N2787:N2850" si="225">IF(L2787&lt;=$E$117,1,0)</f>
        <v>1</v>
      </c>
      <c r="O2787" s="141"/>
      <c r="P2787" s="141"/>
      <c r="Q2787" s="81">
        <f t="shared" ref="Q2787:Q2850" si="226">N2787*($E$116-L2787)</f>
        <v>21.1</v>
      </c>
      <c r="R2787" s="16"/>
      <c r="S2787" s="16"/>
      <c r="T2787" s="16"/>
      <c r="U2787" s="16"/>
      <c r="V2787" s="16"/>
      <c r="W2787" s="16"/>
      <c r="X2787" s="16"/>
      <c r="Y2787" s="16"/>
    </row>
    <row r="2788" spans="4:25" ht="13" hidden="1" x14ac:dyDescent="0.3">
      <c r="D2788" s="16"/>
      <c r="E2788" s="138">
        <v>38418</v>
      </c>
      <c r="F2788" s="16">
        <v>66</v>
      </c>
      <c r="G2788" s="16">
        <v>2005</v>
      </c>
      <c r="H2788" s="139">
        <f t="shared" si="224"/>
        <v>0</v>
      </c>
      <c r="I2788" s="140">
        <v>5.4548387096774196</v>
      </c>
      <c r="J2788" s="141">
        <f t="shared" si="222"/>
        <v>1</v>
      </c>
      <c r="K2788" s="81">
        <f t="shared" si="223"/>
        <v>14.54516129032258</v>
      </c>
      <c r="L2788" s="142">
        <v>-2.6</v>
      </c>
      <c r="M2788" s="140"/>
      <c r="N2788" s="141">
        <f t="shared" si="225"/>
        <v>1</v>
      </c>
      <c r="O2788" s="141"/>
      <c r="P2788" s="141"/>
      <c r="Q2788" s="81">
        <f t="shared" si="226"/>
        <v>22.6</v>
      </c>
      <c r="R2788" s="16"/>
      <c r="S2788" s="16"/>
      <c r="T2788" s="16"/>
      <c r="U2788" s="16"/>
      <c r="V2788" s="16"/>
      <c r="W2788" s="16"/>
      <c r="X2788" s="16"/>
      <c r="Y2788" s="16"/>
    </row>
    <row r="2789" spans="4:25" ht="13" hidden="1" x14ac:dyDescent="0.3">
      <c r="D2789" s="16"/>
      <c r="E2789" s="138">
        <v>38419</v>
      </c>
      <c r="F2789" s="16">
        <v>67</v>
      </c>
      <c r="G2789" s="16">
        <v>2005</v>
      </c>
      <c r="H2789" s="139">
        <f t="shared" si="224"/>
        <v>0</v>
      </c>
      <c r="I2789" s="140">
        <v>5.5709677419354833</v>
      </c>
      <c r="J2789" s="141">
        <f t="shared" si="222"/>
        <v>1</v>
      </c>
      <c r="K2789" s="81">
        <f t="shared" si="223"/>
        <v>14.429032258064517</v>
      </c>
      <c r="L2789" s="142">
        <v>0.8</v>
      </c>
      <c r="M2789" s="140"/>
      <c r="N2789" s="141">
        <f t="shared" si="225"/>
        <v>1</v>
      </c>
      <c r="O2789" s="141"/>
      <c r="P2789" s="141"/>
      <c r="Q2789" s="81">
        <f t="shared" si="226"/>
        <v>19.2</v>
      </c>
      <c r="R2789" s="16"/>
      <c r="S2789" s="16"/>
      <c r="T2789" s="16"/>
      <c r="U2789" s="16"/>
      <c r="V2789" s="16"/>
      <c r="W2789" s="16"/>
      <c r="X2789" s="16"/>
      <c r="Y2789" s="16"/>
    </row>
    <row r="2790" spans="4:25" ht="13" hidden="1" x14ac:dyDescent="0.3">
      <c r="D2790" s="16"/>
      <c r="E2790" s="138">
        <v>38420</v>
      </c>
      <c r="F2790" s="16">
        <v>68</v>
      </c>
      <c r="G2790" s="16">
        <v>2005</v>
      </c>
      <c r="H2790" s="139">
        <f t="shared" si="224"/>
        <v>0</v>
      </c>
      <c r="I2790" s="140">
        <v>5.6870967741935488</v>
      </c>
      <c r="J2790" s="141">
        <f t="shared" ref="J2790:J2853" si="227">IF(I2790&lt;=$E$117,1,0)</f>
        <v>1</v>
      </c>
      <c r="K2790" s="81">
        <f t="shared" ref="K2790:K2853" si="228">J2790*($E$116-I2790)</f>
        <v>14.312903225806451</v>
      </c>
      <c r="L2790" s="142">
        <v>3.3</v>
      </c>
      <c r="M2790" s="140"/>
      <c r="N2790" s="141">
        <f t="shared" si="225"/>
        <v>1</v>
      </c>
      <c r="O2790" s="141"/>
      <c r="P2790" s="141"/>
      <c r="Q2790" s="81">
        <f t="shared" si="226"/>
        <v>16.7</v>
      </c>
      <c r="R2790" s="16"/>
      <c r="S2790" s="16"/>
      <c r="T2790" s="16"/>
      <c r="U2790" s="16"/>
      <c r="V2790" s="16"/>
      <c r="W2790" s="16"/>
      <c r="X2790" s="16"/>
      <c r="Y2790" s="16"/>
    </row>
    <row r="2791" spans="4:25" ht="13" hidden="1" x14ac:dyDescent="0.3">
      <c r="D2791" s="16"/>
      <c r="E2791" s="138">
        <v>38421</v>
      </c>
      <c r="F2791" s="16">
        <v>69</v>
      </c>
      <c r="G2791" s="16">
        <v>2005</v>
      </c>
      <c r="H2791" s="139">
        <f t="shared" si="224"/>
        <v>0</v>
      </c>
      <c r="I2791" s="140">
        <v>5.8032258064516125</v>
      </c>
      <c r="J2791" s="141">
        <f t="shared" si="227"/>
        <v>1</v>
      </c>
      <c r="K2791" s="81">
        <f t="shared" si="228"/>
        <v>14.196774193548388</v>
      </c>
      <c r="L2791" s="142">
        <v>2.1</v>
      </c>
      <c r="M2791" s="140"/>
      <c r="N2791" s="141">
        <f t="shared" si="225"/>
        <v>1</v>
      </c>
      <c r="O2791" s="141"/>
      <c r="P2791" s="141"/>
      <c r="Q2791" s="81">
        <f t="shared" si="226"/>
        <v>17.899999999999999</v>
      </c>
      <c r="R2791" s="16"/>
      <c r="S2791" s="16"/>
      <c r="T2791" s="16"/>
      <c r="U2791" s="16"/>
      <c r="V2791" s="16"/>
      <c r="W2791" s="16"/>
      <c r="X2791" s="16"/>
      <c r="Y2791" s="16"/>
    </row>
    <row r="2792" spans="4:25" ht="13" hidden="1" x14ac:dyDescent="0.3">
      <c r="D2792" s="16"/>
      <c r="E2792" s="138">
        <v>38422</v>
      </c>
      <c r="F2792" s="16">
        <v>70</v>
      </c>
      <c r="G2792" s="16">
        <v>2005</v>
      </c>
      <c r="H2792" s="139">
        <f t="shared" si="224"/>
        <v>0</v>
      </c>
      <c r="I2792" s="140">
        <v>5.9193548387096762</v>
      </c>
      <c r="J2792" s="141">
        <f t="shared" si="227"/>
        <v>1</v>
      </c>
      <c r="K2792" s="81">
        <f t="shared" si="228"/>
        <v>14.080645161290324</v>
      </c>
      <c r="L2792" s="142">
        <v>3.1</v>
      </c>
      <c r="M2792" s="140"/>
      <c r="N2792" s="141">
        <f t="shared" si="225"/>
        <v>1</v>
      </c>
      <c r="O2792" s="141"/>
      <c r="P2792" s="141"/>
      <c r="Q2792" s="81">
        <f t="shared" si="226"/>
        <v>16.899999999999999</v>
      </c>
      <c r="R2792" s="16"/>
      <c r="S2792" s="16"/>
      <c r="T2792" s="16"/>
      <c r="U2792" s="16"/>
      <c r="V2792" s="16"/>
      <c r="W2792" s="16"/>
      <c r="X2792" s="16"/>
      <c r="Y2792" s="16"/>
    </row>
    <row r="2793" spans="4:25" ht="13" hidden="1" x14ac:dyDescent="0.3">
      <c r="D2793" s="16"/>
      <c r="E2793" s="138">
        <v>38423</v>
      </c>
      <c r="F2793" s="16">
        <v>71</v>
      </c>
      <c r="G2793" s="16">
        <v>2005</v>
      </c>
      <c r="H2793" s="139">
        <f t="shared" si="224"/>
        <v>0</v>
      </c>
      <c r="I2793" s="140">
        <v>6.0354838709677416</v>
      </c>
      <c r="J2793" s="141">
        <f t="shared" si="227"/>
        <v>1</v>
      </c>
      <c r="K2793" s="81">
        <f t="shared" si="228"/>
        <v>13.964516129032258</v>
      </c>
      <c r="L2793" s="142">
        <v>3.6</v>
      </c>
      <c r="M2793" s="140"/>
      <c r="N2793" s="141">
        <f t="shared" si="225"/>
        <v>1</v>
      </c>
      <c r="O2793" s="141"/>
      <c r="P2793" s="141"/>
      <c r="Q2793" s="81">
        <f t="shared" si="226"/>
        <v>16.399999999999999</v>
      </c>
      <c r="R2793" s="16"/>
      <c r="S2793" s="16"/>
      <c r="T2793" s="16"/>
      <c r="U2793" s="16"/>
      <c r="V2793" s="16"/>
      <c r="W2793" s="16"/>
      <c r="X2793" s="16"/>
      <c r="Y2793" s="16"/>
    </row>
    <row r="2794" spans="4:25" ht="13" hidden="1" x14ac:dyDescent="0.3">
      <c r="D2794" s="16"/>
      <c r="E2794" s="138">
        <v>38424</v>
      </c>
      <c r="F2794" s="16">
        <v>72</v>
      </c>
      <c r="G2794" s="16">
        <v>2005</v>
      </c>
      <c r="H2794" s="139">
        <f t="shared" si="224"/>
        <v>0</v>
      </c>
      <c r="I2794" s="140">
        <v>6.1516129032258053</v>
      </c>
      <c r="J2794" s="141">
        <f t="shared" si="227"/>
        <v>1</v>
      </c>
      <c r="K2794" s="81">
        <f t="shared" si="228"/>
        <v>13.848387096774195</v>
      </c>
      <c r="L2794" s="142">
        <v>3.3</v>
      </c>
      <c r="M2794" s="140"/>
      <c r="N2794" s="141">
        <f t="shared" si="225"/>
        <v>1</v>
      </c>
      <c r="O2794" s="141"/>
      <c r="P2794" s="141"/>
      <c r="Q2794" s="81">
        <f t="shared" si="226"/>
        <v>16.7</v>
      </c>
      <c r="R2794" s="16"/>
      <c r="S2794" s="16"/>
      <c r="T2794" s="16"/>
      <c r="U2794" s="16"/>
      <c r="V2794" s="16"/>
      <c r="W2794" s="16"/>
      <c r="X2794" s="16"/>
      <c r="Y2794" s="16"/>
    </row>
    <row r="2795" spans="4:25" ht="13" hidden="1" x14ac:dyDescent="0.3">
      <c r="D2795" s="16"/>
      <c r="E2795" s="138">
        <v>38425</v>
      </c>
      <c r="F2795" s="16">
        <v>73</v>
      </c>
      <c r="G2795" s="16">
        <v>2005</v>
      </c>
      <c r="H2795" s="139">
        <f t="shared" si="224"/>
        <v>0</v>
      </c>
      <c r="I2795" s="140">
        <v>6.2677419354838708</v>
      </c>
      <c r="J2795" s="141">
        <f t="shared" si="227"/>
        <v>1</v>
      </c>
      <c r="K2795" s="81">
        <f t="shared" si="228"/>
        <v>13.732258064516129</v>
      </c>
      <c r="L2795" s="142">
        <v>5.8</v>
      </c>
      <c r="M2795" s="140"/>
      <c r="N2795" s="141">
        <f t="shared" si="225"/>
        <v>1</v>
      </c>
      <c r="O2795" s="141"/>
      <c r="P2795" s="141"/>
      <c r="Q2795" s="81">
        <f t="shared" si="226"/>
        <v>14.2</v>
      </c>
      <c r="R2795" s="16"/>
      <c r="S2795" s="16"/>
      <c r="T2795" s="16"/>
      <c r="U2795" s="16"/>
      <c r="V2795" s="16"/>
      <c r="W2795" s="16"/>
      <c r="X2795" s="16"/>
      <c r="Y2795" s="16"/>
    </row>
    <row r="2796" spans="4:25" ht="13" hidden="1" x14ac:dyDescent="0.3">
      <c r="D2796" s="16"/>
      <c r="E2796" s="138">
        <v>38426</v>
      </c>
      <c r="F2796" s="16">
        <v>74</v>
      </c>
      <c r="G2796" s="16">
        <v>2005</v>
      </c>
      <c r="H2796" s="139">
        <f t="shared" si="224"/>
        <v>0</v>
      </c>
      <c r="I2796" s="140">
        <v>6.3838709677419345</v>
      </c>
      <c r="J2796" s="141">
        <f t="shared" si="227"/>
        <v>1</v>
      </c>
      <c r="K2796" s="81">
        <f t="shared" si="228"/>
        <v>13.616129032258065</v>
      </c>
      <c r="L2796" s="142">
        <v>9.6</v>
      </c>
      <c r="M2796" s="140"/>
      <c r="N2796" s="141">
        <f t="shared" si="225"/>
        <v>1</v>
      </c>
      <c r="O2796" s="141"/>
      <c r="P2796" s="141"/>
      <c r="Q2796" s="81">
        <f t="shared" si="226"/>
        <v>10.4</v>
      </c>
      <c r="R2796" s="16"/>
      <c r="S2796" s="16"/>
      <c r="T2796" s="16"/>
      <c r="U2796" s="16"/>
      <c r="V2796" s="16"/>
      <c r="W2796" s="16"/>
      <c r="X2796" s="16"/>
      <c r="Y2796" s="16"/>
    </row>
    <row r="2797" spans="4:25" ht="13" hidden="1" x14ac:dyDescent="0.3">
      <c r="D2797" s="16"/>
      <c r="E2797" s="138">
        <v>38427</v>
      </c>
      <c r="F2797" s="16">
        <v>75</v>
      </c>
      <c r="G2797" s="16">
        <v>2005</v>
      </c>
      <c r="H2797" s="139">
        <f t="shared" si="224"/>
        <v>0</v>
      </c>
      <c r="I2797" s="140">
        <v>6.5</v>
      </c>
      <c r="J2797" s="141">
        <f t="shared" si="227"/>
        <v>1</v>
      </c>
      <c r="K2797" s="81">
        <f t="shared" si="228"/>
        <v>13.5</v>
      </c>
      <c r="L2797" s="142">
        <v>8.6</v>
      </c>
      <c r="M2797" s="140"/>
      <c r="N2797" s="141">
        <f t="shared" si="225"/>
        <v>1</v>
      </c>
      <c r="O2797" s="141"/>
      <c r="P2797" s="141"/>
      <c r="Q2797" s="81">
        <f t="shared" si="226"/>
        <v>11.4</v>
      </c>
      <c r="R2797" s="16"/>
      <c r="S2797" s="16"/>
      <c r="T2797" s="16"/>
      <c r="U2797" s="16"/>
      <c r="V2797" s="16"/>
      <c r="W2797" s="16"/>
      <c r="X2797" s="16"/>
      <c r="Y2797" s="16"/>
    </row>
    <row r="2798" spans="4:25" ht="13" hidden="1" x14ac:dyDescent="0.3">
      <c r="D2798" s="16"/>
      <c r="E2798" s="138">
        <v>38428</v>
      </c>
      <c r="F2798" s="16">
        <v>76</v>
      </c>
      <c r="G2798" s="16">
        <v>2005</v>
      </c>
      <c r="H2798" s="139">
        <f t="shared" si="224"/>
        <v>0</v>
      </c>
      <c r="I2798" s="140">
        <v>6.5966666666666667</v>
      </c>
      <c r="J2798" s="141">
        <f t="shared" si="227"/>
        <v>1</v>
      </c>
      <c r="K2798" s="81">
        <f t="shared" si="228"/>
        <v>13.403333333333332</v>
      </c>
      <c r="L2798" s="142">
        <v>10</v>
      </c>
      <c r="M2798" s="140"/>
      <c r="N2798" s="141">
        <f t="shared" si="225"/>
        <v>1</v>
      </c>
      <c r="O2798" s="141"/>
      <c r="P2798" s="141"/>
      <c r="Q2798" s="81">
        <f t="shared" si="226"/>
        <v>10</v>
      </c>
      <c r="R2798" s="16"/>
      <c r="S2798" s="16"/>
      <c r="T2798" s="16"/>
      <c r="U2798" s="16"/>
      <c r="V2798" s="16"/>
      <c r="W2798" s="16"/>
      <c r="X2798" s="16"/>
      <c r="Y2798" s="16"/>
    </row>
    <row r="2799" spans="4:25" ht="13" hidden="1" x14ac:dyDescent="0.3">
      <c r="D2799" s="16"/>
      <c r="E2799" s="138">
        <v>38429</v>
      </c>
      <c r="F2799" s="16">
        <v>77</v>
      </c>
      <c r="G2799" s="16">
        <v>2005</v>
      </c>
      <c r="H2799" s="139">
        <f t="shared" si="224"/>
        <v>0</v>
      </c>
      <c r="I2799" s="140">
        <v>6.6933333333333334</v>
      </c>
      <c r="J2799" s="141">
        <f t="shared" si="227"/>
        <v>1</v>
      </c>
      <c r="K2799" s="81">
        <f t="shared" si="228"/>
        <v>13.306666666666667</v>
      </c>
      <c r="L2799" s="142">
        <v>10.9</v>
      </c>
      <c r="M2799" s="140"/>
      <c r="N2799" s="141">
        <f t="shared" si="225"/>
        <v>1</v>
      </c>
      <c r="O2799" s="141"/>
      <c r="P2799" s="141"/>
      <c r="Q2799" s="81">
        <f t="shared" si="226"/>
        <v>9.1</v>
      </c>
      <c r="R2799" s="16"/>
      <c r="S2799" s="16"/>
      <c r="T2799" s="16"/>
      <c r="U2799" s="16"/>
      <c r="V2799" s="16"/>
      <c r="W2799" s="16"/>
      <c r="X2799" s="16"/>
      <c r="Y2799" s="16"/>
    </row>
    <row r="2800" spans="4:25" ht="13" hidden="1" x14ac:dyDescent="0.3">
      <c r="D2800" s="16"/>
      <c r="E2800" s="138">
        <v>38430</v>
      </c>
      <c r="F2800" s="16">
        <v>78</v>
      </c>
      <c r="G2800" s="16">
        <v>2005</v>
      </c>
      <c r="H2800" s="139">
        <f t="shared" si="224"/>
        <v>0</v>
      </c>
      <c r="I2800" s="140">
        <v>6.79</v>
      </c>
      <c r="J2800" s="141">
        <f t="shared" si="227"/>
        <v>1</v>
      </c>
      <c r="K2800" s="81">
        <f t="shared" si="228"/>
        <v>13.21</v>
      </c>
      <c r="L2800" s="142">
        <v>11.2</v>
      </c>
      <c r="M2800" s="140"/>
      <c r="N2800" s="141">
        <f t="shared" si="225"/>
        <v>1</v>
      </c>
      <c r="O2800" s="141"/>
      <c r="P2800" s="141"/>
      <c r="Q2800" s="81">
        <f t="shared" si="226"/>
        <v>8.8000000000000007</v>
      </c>
      <c r="R2800" s="16"/>
      <c r="S2800" s="16"/>
      <c r="T2800" s="16"/>
      <c r="U2800" s="16"/>
      <c r="V2800" s="16"/>
      <c r="W2800" s="16"/>
      <c r="X2800" s="16"/>
      <c r="Y2800" s="16"/>
    </row>
    <row r="2801" spans="4:25" ht="13" hidden="1" x14ac:dyDescent="0.3">
      <c r="D2801" s="16"/>
      <c r="E2801" s="138">
        <v>38431</v>
      </c>
      <c r="F2801" s="16">
        <v>79</v>
      </c>
      <c r="G2801" s="16">
        <v>2005</v>
      </c>
      <c r="H2801" s="139">
        <f t="shared" si="224"/>
        <v>0</v>
      </c>
      <c r="I2801" s="140">
        <v>6.8866666666666667</v>
      </c>
      <c r="J2801" s="141">
        <f t="shared" si="227"/>
        <v>1</v>
      </c>
      <c r="K2801" s="81">
        <f t="shared" si="228"/>
        <v>13.113333333333333</v>
      </c>
      <c r="L2801" s="142">
        <v>10.8</v>
      </c>
      <c r="M2801" s="140"/>
      <c r="N2801" s="141">
        <f t="shared" si="225"/>
        <v>1</v>
      </c>
      <c r="O2801" s="141"/>
      <c r="P2801" s="141"/>
      <c r="Q2801" s="81">
        <f t="shared" si="226"/>
        <v>9.1999999999999993</v>
      </c>
      <c r="R2801" s="16"/>
      <c r="S2801" s="16"/>
      <c r="T2801" s="16"/>
      <c r="U2801" s="16"/>
      <c r="V2801" s="16"/>
      <c r="W2801" s="16"/>
      <c r="X2801" s="16"/>
      <c r="Y2801" s="16"/>
    </row>
    <row r="2802" spans="4:25" ht="13" hidden="1" x14ac:dyDescent="0.3">
      <c r="D2802" s="16"/>
      <c r="E2802" s="138">
        <v>38432</v>
      </c>
      <c r="F2802" s="16">
        <v>80</v>
      </c>
      <c r="G2802" s="16">
        <v>2005</v>
      </c>
      <c r="H2802" s="139">
        <f t="shared" si="224"/>
        <v>0</v>
      </c>
      <c r="I2802" s="140">
        <v>6.9833333333333334</v>
      </c>
      <c r="J2802" s="141">
        <f t="shared" si="227"/>
        <v>1</v>
      </c>
      <c r="K2802" s="81">
        <f t="shared" si="228"/>
        <v>13.016666666666666</v>
      </c>
      <c r="L2802" s="142">
        <v>10.8</v>
      </c>
      <c r="M2802" s="140"/>
      <c r="N2802" s="141">
        <f t="shared" si="225"/>
        <v>1</v>
      </c>
      <c r="O2802" s="141"/>
      <c r="P2802" s="141"/>
      <c r="Q2802" s="81">
        <f t="shared" si="226"/>
        <v>9.1999999999999993</v>
      </c>
      <c r="R2802" s="16"/>
      <c r="S2802" s="16"/>
      <c r="T2802" s="16"/>
      <c r="U2802" s="16"/>
      <c r="V2802" s="16"/>
      <c r="W2802" s="16"/>
      <c r="X2802" s="16"/>
      <c r="Y2802" s="16"/>
    </row>
    <row r="2803" spans="4:25" ht="13" hidden="1" x14ac:dyDescent="0.3">
      <c r="D2803" s="16"/>
      <c r="E2803" s="138">
        <v>38433</v>
      </c>
      <c r="F2803" s="16">
        <v>81</v>
      </c>
      <c r="G2803" s="16">
        <v>2005</v>
      </c>
      <c r="H2803" s="139">
        <f t="shared" si="224"/>
        <v>0</v>
      </c>
      <c r="I2803" s="140">
        <v>7.08</v>
      </c>
      <c r="J2803" s="141">
        <f t="shared" si="227"/>
        <v>1</v>
      </c>
      <c r="K2803" s="81">
        <f t="shared" si="228"/>
        <v>12.92</v>
      </c>
      <c r="L2803" s="142">
        <v>10</v>
      </c>
      <c r="M2803" s="140"/>
      <c r="N2803" s="141">
        <f t="shared" si="225"/>
        <v>1</v>
      </c>
      <c r="O2803" s="141"/>
      <c r="P2803" s="141"/>
      <c r="Q2803" s="81">
        <f t="shared" si="226"/>
        <v>10</v>
      </c>
      <c r="R2803" s="16"/>
      <c r="S2803" s="16"/>
      <c r="T2803" s="16"/>
      <c r="U2803" s="16"/>
      <c r="V2803" s="16"/>
      <c r="W2803" s="16"/>
      <c r="X2803" s="16"/>
      <c r="Y2803" s="16"/>
    </row>
    <row r="2804" spans="4:25" ht="13" hidden="1" x14ac:dyDescent="0.3">
      <c r="D2804" s="16"/>
      <c r="E2804" s="138">
        <v>38434</v>
      </c>
      <c r="F2804" s="16">
        <v>82</v>
      </c>
      <c r="G2804" s="16">
        <v>2005</v>
      </c>
      <c r="H2804" s="139">
        <f t="shared" si="224"/>
        <v>0</v>
      </c>
      <c r="I2804" s="140">
        <v>7.1766666666666667</v>
      </c>
      <c r="J2804" s="141">
        <f t="shared" si="227"/>
        <v>1</v>
      </c>
      <c r="K2804" s="81">
        <f t="shared" si="228"/>
        <v>12.823333333333334</v>
      </c>
      <c r="L2804" s="142">
        <v>11.7</v>
      </c>
      <c r="M2804" s="140"/>
      <c r="N2804" s="141">
        <f t="shared" si="225"/>
        <v>1</v>
      </c>
      <c r="O2804" s="141"/>
      <c r="P2804" s="141"/>
      <c r="Q2804" s="81">
        <f t="shared" si="226"/>
        <v>8.3000000000000007</v>
      </c>
      <c r="R2804" s="16"/>
      <c r="S2804" s="16"/>
      <c r="T2804" s="16"/>
      <c r="U2804" s="16"/>
      <c r="V2804" s="16"/>
      <c r="W2804" s="16"/>
      <c r="X2804" s="16"/>
      <c r="Y2804" s="16"/>
    </row>
    <row r="2805" spans="4:25" ht="13" hidden="1" x14ac:dyDescent="0.3">
      <c r="D2805" s="16"/>
      <c r="E2805" s="138">
        <v>38435</v>
      </c>
      <c r="F2805" s="16">
        <v>83</v>
      </c>
      <c r="G2805" s="16">
        <v>2005</v>
      </c>
      <c r="H2805" s="139">
        <f t="shared" si="224"/>
        <v>0</v>
      </c>
      <c r="I2805" s="140">
        <v>7.2733333333333325</v>
      </c>
      <c r="J2805" s="141">
        <f t="shared" si="227"/>
        <v>1</v>
      </c>
      <c r="K2805" s="81">
        <f t="shared" si="228"/>
        <v>12.726666666666667</v>
      </c>
      <c r="L2805" s="142">
        <v>11.3</v>
      </c>
      <c r="M2805" s="140"/>
      <c r="N2805" s="141">
        <f t="shared" si="225"/>
        <v>1</v>
      </c>
      <c r="O2805" s="141"/>
      <c r="P2805" s="141"/>
      <c r="Q2805" s="81">
        <f t="shared" si="226"/>
        <v>8.6999999999999993</v>
      </c>
      <c r="R2805" s="16"/>
      <c r="S2805" s="16"/>
      <c r="T2805" s="16"/>
      <c r="U2805" s="16"/>
      <c r="V2805" s="16"/>
      <c r="W2805" s="16"/>
      <c r="X2805" s="16"/>
      <c r="Y2805" s="16"/>
    </row>
    <row r="2806" spans="4:25" ht="13" hidden="1" x14ac:dyDescent="0.3">
      <c r="D2806" s="16"/>
      <c r="E2806" s="138">
        <v>38436</v>
      </c>
      <c r="F2806" s="16">
        <v>84</v>
      </c>
      <c r="G2806" s="16">
        <v>2005</v>
      </c>
      <c r="H2806" s="139">
        <f t="shared" si="224"/>
        <v>0</v>
      </c>
      <c r="I2806" s="140">
        <v>7.37</v>
      </c>
      <c r="J2806" s="141">
        <f t="shared" si="227"/>
        <v>1</v>
      </c>
      <c r="K2806" s="81">
        <f t="shared" si="228"/>
        <v>12.629999999999999</v>
      </c>
      <c r="L2806" s="142">
        <v>11</v>
      </c>
      <c r="M2806" s="140"/>
      <c r="N2806" s="141">
        <f t="shared" si="225"/>
        <v>1</v>
      </c>
      <c r="O2806" s="141"/>
      <c r="P2806" s="141"/>
      <c r="Q2806" s="81">
        <f t="shared" si="226"/>
        <v>9</v>
      </c>
      <c r="R2806" s="16"/>
      <c r="S2806" s="16"/>
      <c r="T2806" s="16"/>
      <c r="U2806" s="16"/>
      <c r="V2806" s="16"/>
      <c r="W2806" s="16"/>
      <c r="X2806" s="16"/>
      <c r="Y2806" s="16"/>
    </row>
    <row r="2807" spans="4:25" ht="13" hidden="1" x14ac:dyDescent="0.3">
      <c r="D2807" s="16"/>
      <c r="E2807" s="138">
        <v>38437</v>
      </c>
      <c r="F2807" s="16">
        <v>85</v>
      </c>
      <c r="G2807" s="16">
        <v>2005</v>
      </c>
      <c r="H2807" s="139">
        <f t="shared" si="224"/>
        <v>0</v>
      </c>
      <c r="I2807" s="140">
        <v>7.4666666666666677</v>
      </c>
      <c r="J2807" s="141">
        <f t="shared" si="227"/>
        <v>1</v>
      </c>
      <c r="K2807" s="81">
        <f t="shared" si="228"/>
        <v>12.533333333333331</v>
      </c>
      <c r="L2807" s="142">
        <v>12.5</v>
      </c>
      <c r="M2807" s="140"/>
      <c r="N2807" s="141">
        <f t="shared" si="225"/>
        <v>1</v>
      </c>
      <c r="O2807" s="141"/>
      <c r="P2807" s="141"/>
      <c r="Q2807" s="81">
        <f t="shared" si="226"/>
        <v>7.5</v>
      </c>
      <c r="R2807" s="16"/>
      <c r="S2807" s="16"/>
      <c r="T2807" s="16"/>
      <c r="U2807" s="16"/>
      <c r="V2807" s="16"/>
      <c r="W2807" s="16"/>
      <c r="X2807" s="16"/>
      <c r="Y2807" s="16"/>
    </row>
    <row r="2808" spans="4:25" ht="13" hidden="1" x14ac:dyDescent="0.3">
      <c r="D2808" s="16"/>
      <c r="E2808" s="138">
        <v>38438</v>
      </c>
      <c r="F2808" s="16">
        <v>86</v>
      </c>
      <c r="G2808" s="16">
        <v>2005</v>
      </c>
      <c r="H2808" s="139">
        <f t="shared" si="224"/>
        <v>0</v>
      </c>
      <c r="I2808" s="140">
        <v>7.5633333333333335</v>
      </c>
      <c r="J2808" s="141">
        <f t="shared" si="227"/>
        <v>1</v>
      </c>
      <c r="K2808" s="81">
        <f t="shared" si="228"/>
        <v>12.436666666666667</v>
      </c>
      <c r="L2808" s="142">
        <v>11.9</v>
      </c>
      <c r="M2808" s="140"/>
      <c r="N2808" s="141">
        <f t="shared" si="225"/>
        <v>1</v>
      </c>
      <c r="O2808" s="141"/>
      <c r="P2808" s="141"/>
      <c r="Q2808" s="81">
        <f t="shared" si="226"/>
        <v>8.1</v>
      </c>
      <c r="R2808" s="16"/>
      <c r="S2808" s="16"/>
      <c r="T2808" s="16"/>
      <c r="U2808" s="16"/>
      <c r="V2808" s="16"/>
      <c r="W2808" s="16"/>
      <c r="X2808" s="16"/>
      <c r="Y2808" s="16"/>
    </row>
    <row r="2809" spans="4:25" ht="13" hidden="1" x14ac:dyDescent="0.3">
      <c r="D2809" s="16"/>
      <c r="E2809" s="138">
        <v>38439</v>
      </c>
      <c r="F2809" s="16">
        <v>87</v>
      </c>
      <c r="G2809" s="16">
        <v>2005</v>
      </c>
      <c r="H2809" s="139">
        <f t="shared" si="224"/>
        <v>0</v>
      </c>
      <c r="I2809" s="140">
        <v>7.66</v>
      </c>
      <c r="J2809" s="141">
        <f t="shared" si="227"/>
        <v>1</v>
      </c>
      <c r="K2809" s="81">
        <f t="shared" si="228"/>
        <v>12.34</v>
      </c>
      <c r="L2809" s="142">
        <v>11.8</v>
      </c>
      <c r="M2809" s="140"/>
      <c r="N2809" s="141">
        <f t="shared" si="225"/>
        <v>1</v>
      </c>
      <c r="O2809" s="141"/>
      <c r="P2809" s="141"/>
      <c r="Q2809" s="81">
        <f t="shared" si="226"/>
        <v>8.1999999999999993</v>
      </c>
      <c r="R2809" s="16"/>
      <c r="S2809" s="16"/>
      <c r="T2809" s="16"/>
      <c r="U2809" s="16"/>
      <c r="V2809" s="16"/>
      <c r="W2809" s="16"/>
      <c r="X2809" s="16"/>
      <c r="Y2809" s="16"/>
    </row>
    <row r="2810" spans="4:25" ht="13" hidden="1" x14ac:dyDescent="0.3">
      <c r="D2810" s="16"/>
      <c r="E2810" s="138">
        <v>38440</v>
      </c>
      <c r="F2810" s="16">
        <v>88</v>
      </c>
      <c r="G2810" s="16">
        <v>2005</v>
      </c>
      <c r="H2810" s="139">
        <f t="shared" si="224"/>
        <v>0</v>
      </c>
      <c r="I2810" s="140">
        <v>7.7566666666666668</v>
      </c>
      <c r="J2810" s="141">
        <f t="shared" si="227"/>
        <v>1</v>
      </c>
      <c r="K2810" s="81">
        <f t="shared" si="228"/>
        <v>12.243333333333332</v>
      </c>
      <c r="L2810" s="142">
        <v>12.1</v>
      </c>
      <c r="M2810" s="140"/>
      <c r="N2810" s="141">
        <f t="shared" si="225"/>
        <v>1</v>
      </c>
      <c r="O2810" s="141"/>
      <c r="P2810" s="141"/>
      <c r="Q2810" s="81">
        <f t="shared" si="226"/>
        <v>7.9</v>
      </c>
      <c r="R2810" s="16"/>
      <c r="S2810" s="16"/>
      <c r="T2810" s="16"/>
      <c r="U2810" s="16"/>
      <c r="V2810" s="16"/>
      <c r="W2810" s="16"/>
      <c r="X2810" s="16"/>
      <c r="Y2810" s="16"/>
    </row>
    <row r="2811" spans="4:25" ht="13" hidden="1" x14ac:dyDescent="0.3">
      <c r="D2811" s="16"/>
      <c r="E2811" s="138">
        <v>38441</v>
      </c>
      <c r="F2811" s="16">
        <v>89</v>
      </c>
      <c r="G2811" s="16">
        <v>2005</v>
      </c>
      <c r="H2811" s="139">
        <f t="shared" si="224"/>
        <v>0</v>
      </c>
      <c r="I2811" s="140">
        <v>7.8533333333333344</v>
      </c>
      <c r="J2811" s="141">
        <f t="shared" si="227"/>
        <v>1</v>
      </c>
      <c r="K2811" s="81">
        <f t="shared" si="228"/>
        <v>12.146666666666665</v>
      </c>
      <c r="L2811" s="142">
        <v>10.8</v>
      </c>
      <c r="M2811" s="140"/>
      <c r="N2811" s="141">
        <f t="shared" si="225"/>
        <v>1</v>
      </c>
      <c r="O2811" s="141"/>
      <c r="P2811" s="141"/>
      <c r="Q2811" s="81">
        <f t="shared" si="226"/>
        <v>9.1999999999999993</v>
      </c>
      <c r="R2811" s="16"/>
      <c r="S2811" s="16"/>
      <c r="T2811" s="16"/>
      <c r="U2811" s="16"/>
      <c r="V2811" s="16"/>
      <c r="W2811" s="16"/>
      <c r="X2811" s="16"/>
      <c r="Y2811" s="16"/>
    </row>
    <row r="2812" spans="4:25" ht="13" hidden="1" x14ac:dyDescent="0.3">
      <c r="D2812" s="16"/>
      <c r="E2812" s="138">
        <v>38442</v>
      </c>
      <c r="F2812" s="16">
        <v>90</v>
      </c>
      <c r="G2812" s="16">
        <v>2005</v>
      </c>
      <c r="H2812" s="139">
        <f t="shared" si="224"/>
        <v>0</v>
      </c>
      <c r="I2812" s="140">
        <v>7.95</v>
      </c>
      <c r="J2812" s="141">
        <f t="shared" si="227"/>
        <v>1</v>
      </c>
      <c r="K2812" s="81">
        <f t="shared" si="228"/>
        <v>12.05</v>
      </c>
      <c r="L2812" s="142">
        <v>8.5</v>
      </c>
      <c r="M2812" s="140"/>
      <c r="N2812" s="141">
        <f t="shared" si="225"/>
        <v>1</v>
      </c>
      <c r="O2812" s="141"/>
      <c r="P2812" s="141"/>
      <c r="Q2812" s="81">
        <f t="shared" si="226"/>
        <v>11.5</v>
      </c>
      <c r="R2812" s="16"/>
      <c r="S2812" s="16"/>
      <c r="T2812" s="16"/>
      <c r="U2812" s="16"/>
      <c r="V2812" s="16"/>
      <c r="W2812" s="16"/>
      <c r="X2812" s="16"/>
      <c r="Y2812" s="16"/>
    </row>
    <row r="2813" spans="4:25" ht="13" hidden="1" x14ac:dyDescent="0.3">
      <c r="D2813" s="16"/>
      <c r="E2813" s="138">
        <v>38443</v>
      </c>
      <c r="F2813" s="16">
        <v>91</v>
      </c>
      <c r="G2813" s="16">
        <v>2005</v>
      </c>
      <c r="H2813" s="139">
        <f t="shared" si="224"/>
        <v>0</v>
      </c>
      <c r="I2813" s="140">
        <v>8.0466666666666669</v>
      </c>
      <c r="J2813" s="141">
        <f t="shared" si="227"/>
        <v>1</v>
      </c>
      <c r="K2813" s="81">
        <f t="shared" si="228"/>
        <v>11.953333333333333</v>
      </c>
      <c r="L2813" s="142">
        <v>10.1</v>
      </c>
      <c r="M2813" s="140"/>
      <c r="N2813" s="141">
        <f t="shared" si="225"/>
        <v>1</v>
      </c>
      <c r="O2813" s="141"/>
      <c r="P2813" s="141"/>
      <c r="Q2813" s="81">
        <f t="shared" si="226"/>
        <v>9.9</v>
      </c>
      <c r="R2813" s="16"/>
      <c r="S2813" s="16"/>
      <c r="T2813" s="16"/>
      <c r="U2813" s="16"/>
      <c r="V2813" s="16"/>
      <c r="W2813" s="16"/>
      <c r="X2813" s="16"/>
      <c r="Y2813" s="16"/>
    </row>
    <row r="2814" spans="4:25" ht="13" hidden="1" x14ac:dyDescent="0.3">
      <c r="D2814" s="16"/>
      <c r="E2814" s="138">
        <v>38444</v>
      </c>
      <c r="F2814" s="16">
        <v>92</v>
      </c>
      <c r="G2814" s="16">
        <v>2005</v>
      </c>
      <c r="H2814" s="139">
        <f t="shared" si="224"/>
        <v>0</v>
      </c>
      <c r="I2814" s="140">
        <v>8.1433333333333344</v>
      </c>
      <c r="J2814" s="141">
        <f t="shared" si="227"/>
        <v>1</v>
      </c>
      <c r="K2814" s="81">
        <f t="shared" si="228"/>
        <v>11.856666666666666</v>
      </c>
      <c r="L2814" s="142">
        <v>10.4</v>
      </c>
      <c r="M2814" s="140"/>
      <c r="N2814" s="141">
        <f t="shared" si="225"/>
        <v>1</v>
      </c>
      <c r="O2814" s="141"/>
      <c r="P2814" s="141"/>
      <c r="Q2814" s="81">
        <f t="shared" si="226"/>
        <v>9.6</v>
      </c>
      <c r="R2814" s="16"/>
      <c r="S2814" s="16"/>
      <c r="T2814" s="16"/>
      <c r="U2814" s="16"/>
      <c r="V2814" s="16"/>
      <c r="W2814" s="16"/>
      <c r="X2814" s="16"/>
      <c r="Y2814" s="16"/>
    </row>
    <row r="2815" spans="4:25" ht="13" hidden="1" x14ac:dyDescent="0.3">
      <c r="D2815" s="16"/>
      <c r="E2815" s="138">
        <v>38445</v>
      </c>
      <c r="F2815" s="16">
        <v>93</v>
      </c>
      <c r="G2815" s="16">
        <v>2005</v>
      </c>
      <c r="H2815" s="139">
        <f t="shared" si="224"/>
        <v>0</v>
      </c>
      <c r="I2815" s="140">
        <v>8.24</v>
      </c>
      <c r="J2815" s="141">
        <f t="shared" si="227"/>
        <v>1</v>
      </c>
      <c r="K2815" s="81">
        <f t="shared" si="228"/>
        <v>11.76</v>
      </c>
      <c r="L2815" s="142">
        <v>11.3</v>
      </c>
      <c r="M2815" s="140"/>
      <c r="N2815" s="141">
        <f t="shared" si="225"/>
        <v>1</v>
      </c>
      <c r="O2815" s="141"/>
      <c r="P2815" s="141"/>
      <c r="Q2815" s="81">
        <f t="shared" si="226"/>
        <v>8.6999999999999993</v>
      </c>
      <c r="R2815" s="16"/>
      <c r="S2815" s="16"/>
      <c r="T2815" s="16"/>
      <c r="U2815" s="16"/>
      <c r="V2815" s="16"/>
      <c r="W2815" s="16"/>
      <c r="X2815" s="16"/>
      <c r="Y2815" s="16"/>
    </row>
    <row r="2816" spans="4:25" ht="13" hidden="1" x14ac:dyDescent="0.3">
      <c r="D2816" s="16"/>
      <c r="E2816" s="138">
        <v>38446</v>
      </c>
      <c r="F2816" s="16">
        <v>94</v>
      </c>
      <c r="G2816" s="16">
        <v>2005</v>
      </c>
      <c r="H2816" s="139">
        <f t="shared" si="224"/>
        <v>0</v>
      </c>
      <c r="I2816" s="140">
        <v>8.336666666666666</v>
      </c>
      <c r="J2816" s="141">
        <f t="shared" si="227"/>
        <v>1</v>
      </c>
      <c r="K2816" s="81">
        <f t="shared" si="228"/>
        <v>11.663333333333334</v>
      </c>
      <c r="L2816" s="142">
        <v>11</v>
      </c>
      <c r="M2816" s="140"/>
      <c r="N2816" s="141">
        <f t="shared" si="225"/>
        <v>1</v>
      </c>
      <c r="O2816" s="141"/>
      <c r="P2816" s="141"/>
      <c r="Q2816" s="81">
        <f t="shared" si="226"/>
        <v>9</v>
      </c>
      <c r="R2816" s="16"/>
      <c r="S2816" s="16"/>
      <c r="T2816" s="16"/>
      <c r="U2816" s="16"/>
      <c r="V2816" s="16"/>
      <c r="W2816" s="16"/>
      <c r="X2816" s="16"/>
      <c r="Y2816" s="16"/>
    </row>
    <row r="2817" spans="4:25" ht="13" hidden="1" x14ac:dyDescent="0.3">
      <c r="D2817" s="16"/>
      <c r="E2817" s="138">
        <v>38447</v>
      </c>
      <c r="F2817" s="16">
        <v>95</v>
      </c>
      <c r="G2817" s="16">
        <v>2005</v>
      </c>
      <c r="H2817" s="139">
        <f t="shared" si="224"/>
        <v>0</v>
      </c>
      <c r="I2817" s="140">
        <v>8.4333333333333336</v>
      </c>
      <c r="J2817" s="141">
        <f t="shared" si="227"/>
        <v>1</v>
      </c>
      <c r="K2817" s="81">
        <f t="shared" si="228"/>
        <v>11.566666666666666</v>
      </c>
      <c r="L2817" s="142">
        <v>12.3</v>
      </c>
      <c r="M2817" s="140"/>
      <c r="N2817" s="141">
        <f t="shared" si="225"/>
        <v>1</v>
      </c>
      <c r="O2817" s="141"/>
      <c r="P2817" s="141"/>
      <c r="Q2817" s="81">
        <f t="shared" si="226"/>
        <v>7.6999999999999993</v>
      </c>
      <c r="R2817" s="16"/>
      <c r="S2817" s="16"/>
      <c r="T2817" s="16"/>
      <c r="U2817" s="16"/>
      <c r="V2817" s="16"/>
      <c r="W2817" s="16"/>
      <c r="X2817" s="16"/>
      <c r="Y2817" s="16"/>
    </row>
    <row r="2818" spans="4:25" ht="13" hidden="1" x14ac:dyDescent="0.3">
      <c r="D2818" s="16"/>
      <c r="E2818" s="138">
        <v>38448</v>
      </c>
      <c r="F2818" s="16">
        <v>96</v>
      </c>
      <c r="G2818" s="16">
        <v>2005</v>
      </c>
      <c r="H2818" s="139">
        <f t="shared" si="224"/>
        <v>0</v>
      </c>
      <c r="I2818" s="140">
        <v>8.5299999999999994</v>
      </c>
      <c r="J2818" s="141">
        <f t="shared" si="227"/>
        <v>1</v>
      </c>
      <c r="K2818" s="81">
        <f t="shared" si="228"/>
        <v>11.47</v>
      </c>
      <c r="L2818" s="142">
        <v>14.5</v>
      </c>
      <c r="M2818" s="140"/>
      <c r="N2818" s="141">
        <f t="shared" si="225"/>
        <v>1</v>
      </c>
      <c r="O2818" s="141"/>
      <c r="P2818" s="141"/>
      <c r="Q2818" s="81">
        <f t="shared" si="226"/>
        <v>5.5</v>
      </c>
      <c r="R2818" s="16"/>
      <c r="S2818" s="16"/>
      <c r="T2818" s="16"/>
      <c r="U2818" s="16"/>
      <c r="V2818" s="16"/>
      <c r="W2818" s="16"/>
      <c r="X2818" s="16"/>
      <c r="Y2818" s="16"/>
    </row>
    <row r="2819" spans="4:25" ht="13" hidden="1" x14ac:dyDescent="0.3">
      <c r="D2819" s="16"/>
      <c r="E2819" s="138">
        <v>38449</v>
      </c>
      <c r="F2819" s="16">
        <v>97</v>
      </c>
      <c r="G2819" s="16">
        <v>2005</v>
      </c>
      <c r="H2819" s="139">
        <f t="shared" si="224"/>
        <v>0</v>
      </c>
      <c r="I2819" s="140">
        <v>8.6266666666666687</v>
      </c>
      <c r="J2819" s="141">
        <f t="shared" si="227"/>
        <v>1</v>
      </c>
      <c r="K2819" s="81">
        <f t="shared" si="228"/>
        <v>11.373333333333331</v>
      </c>
      <c r="L2819" s="142">
        <v>10.4</v>
      </c>
      <c r="M2819" s="140"/>
      <c r="N2819" s="141">
        <f t="shared" si="225"/>
        <v>1</v>
      </c>
      <c r="O2819" s="141"/>
      <c r="P2819" s="141"/>
      <c r="Q2819" s="81">
        <f t="shared" si="226"/>
        <v>9.6</v>
      </c>
      <c r="R2819" s="16"/>
      <c r="S2819" s="16"/>
      <c r="T2819" s="16"/>
      <c r="U2819" s="16"/>
      <c r="V2819" s="16"/>
      <c r="W2819" s="16"/>
      <c r="X2819" s="16"/>
      <c r="Y2819" s="16"/>
    </row>
    <row r="2820" spans="4:25" ht="13" hidden="1" x14ac:dyDescent="0.3">
      <c r="D2820" s="16"/>
      <c r="E2820" s="138">
        <v>38450</v>
      </c>
      <c r="F2820" s="16">
        <v>98</v>
      </c>
      <c r="G2820" s="16">
        <v>2005</v>
      </c>
      <c r="H2820" s="139">
        <f t="shared" si="224"/>
        <v>0</v>
      </c>
      <c r="I2820" s="140">
        <v>8.7233333333333327</v>
      </c>
      <c r="J2820" s="141">
        <f t="shared" si="227"/>
        <v>1</v>
      </c>
      <c r="K2820" s="81">
        <f t="shared" si="228"/>
        <v>11.276666666666667</v>
      </c>
      <c r="L2820" s="142">
        <v>7.4</v>
      </c>
      <c r="M2820" s="140"/>
      <c r="N2820" s="141">
        <f t="shared" si="225"/>
        <v>1</v>
      </c>
      <c r="O2820" s="141"/>
      <c r="P2820" s="141"/>
      <c r="Q2820" s="81">
        <f t="shared" si="226"/>
        <v>12.6</v>
      </c>
      <c r="R2820" s="16"/>
      <c r="S2820" s="16"/>
      <c r="T2820" s="16"/>
      <c r="U2820" s="16"/>
      <c r="V2820" s="16"/>
      <c r="W2820" s="16"/>
      <c r="X2820" s="16"/>
      <c r="Y2820" s="16"/>
    </row>
    <row r="2821" spans="4:25" ht="13" hidden="1" x14ac:dyDescent="0.3">
      <c r="D2821" s="16"/>
      <c r="E2821" s="138">
        <v>38451</v>
      </c>
      <c r="F2821" s="16">
        <v>99</v>
      </c>
      <c r="G2821" s="16">
        <v>2005</v>
      </c>
      <c r="H2821" s="139">
        <f t="shared" si="224"/>
        <v>0</v>
      </c>
      <c r="I2821" s="140">
        <v>8.82</v>
      </c>
      <c r="J2821" s="141">
        <f t="shared" si="227"/>
        <v>1</v>
      </c>
      <c r="K2821" s="81">
        <f t="shared" si="228"/>
        <v>11.18</v>
      </c>
      <c r="L2821" s="142">
        <v>4.2</v>
      </c>
      <c r="M2821" s="140"/>
      <c r="N2821" s="141">
        <f t="shared" si="225"/>
        <v>1</v>
      </c>
      <c r="O2821" s="141"/>
      <c r="P2821" s="141"/>
      <c r="Q2821" s="81">
        <f t="shared" si="226"/>
        <v>15.8</v>
      </c>
      <c r="R2821" s="16"/>
      <c r="S2821" s="16"/>
      <c r="T2821" s="16"/>
      <c r="U2821" s="16"/>
      <c r="V2821" s="16"/>
      <c r="W2821" s="16"/>
      <c r="X2821" s="16"/>
      <c r="Y2821" s="16"/>
    </row>
    <row r="2822" spans="4:25" ht="13" hidden="1" x14ac:dyDescent="0.3">
      <c r="D2822" s="16"/>
      <c r="E2822" s="138">
        <v>38452</v>
      </c>
      <c r="F2822" s="16">
        <v>100</v>
      </c>
      <c r="G2822" s="16">
        <v>2005</v>
      </c>
      <c r="H2822" s="139">
        <f t="shared" si="224"/>
        <v>0</v>
      </c>
      <c r="I2822" s="140">
        <v>8.9166666666666679</v>
      </c>
      <c r="J2822" s="141">
        <f t="shared" si="227"/>
        <v>1</v>
      </c>
      <c r="K2822" s="81">
        <f t="shared" si="228"/>
        <v>11.083333333333332</v>
      </c>
      <c r="L2822" s="142">
        <v>5.9</v>
      </c>
      <c r="M2822" s="140"/>
      <c r="N2822" s="141">
        <f t="shared" si="225"/>
        <v>1</v>
      </c>
      <c r="O2822" s="141"/>
      <c r="P2822" s="141"/>
      <c r="Q2822" s="81">
        <f t="shared" si="226"/>
        <v>14.1</v>
      </c>
      <c r="R2822" s="16"/>
      <c r="S2822" s="16"/>
      <c r="T2822" s="16"/>
      <c r="U2822" s="16"/>
      <c r="V2822" s="16"/>
      <c r="W2822" s="16"/>
      <c r="X2822" s="16"/>
      <c r="Y2822" s="16"/>
    </row>
    <row r="2823" spans="4:25" ht="13" hidden="1" x14ac:dyDescent="0.3">
      <c r="D2823" s="16"/>
      <c r="E2823" s="138">
        <v>38453</v>
      </c>
      <c r="F2823" s="16">
        <v>101</v>
      </c>
      <c r="G2823" s="16">
        <v>2005</v>
      </c>
      <c r="H2823" s="139">
        <f t="shared" si="224"/>
        <v>0</v>
      </c>
      <c r="I2823" s="140">
        <v>9.0133333333333354</v>
      </c>
      <c r="J2823" s="141">
        <f t="shared" si="227"/>
        <v>1</v>
      </c>
      <c r="K2823" s="81">
        <f t="shared" si="228"/>
        <v>10.986666666666665</v>
      </c>
      <c r="L2823" s="142">
        <v>7.8</v>
      </c>
      <c r="M2823" s="140"/>
      <c r="N2823" s="141">
        <f t="shared" si="225"/>
        <v>1</v>
      </c>
      <c r="O2823" s="141"/>
      <c r="P2823" s="141"/>
      <c r="Q2823" s="81">
        <f t="shared" si="226"/>
        <v>12.2</v>
      </c>
      <c r="R2823" s="16"/>
      <c r="S2823" s="16"/>
      <c r="T2823" s="16"/>
      <c r="U2823" s="16"/>
      <c r="V2823" s="16"/>
      <c r="W2823" s="16"/>
      <c r="X2823" s="16"/>
      <c r="Y2823" s="16"/>
    </row>
    <row r="2824" spans="4:25" ht="13" hidden="1" x14ac:dyDescent="0.3">
      <c r="D2824" s="16"/>
      <c r="E2824" s="138">
        <v>38454</v>
      </c>
      <c r="F2824" s="16">
        <v>102</v>
      </c>
      <c r="G2824" s="16">
        <v>2005</v>
      </c>
      <c r="H2824" s="139">
        <f t="shared" si="224"/>
        <v>0</v>
      </c>
      <c r="I2824" s="140">
        <v>9.11</v>
      </c>
      <c r="J2824" s="141">
        <f t="shared" si="227"/>
        <v>1</v>
      </c>
      <c r="K2824" s="81">
        <f t="shared" si="228"/>
        <v>10.89</v>
      </c>
      <c r="L2824" s="142">
        <v>7.8</v>
      </c>
      <c r="M2824" s="140"/>
      <c r="N2824" s="141">
        <f t="shared" si="225"/>
        <v>1</v>
      </c>
      <c r="O2824" s="141"/>
      <c r="P2824" s="141"/>
      <c r="Q2824" s="81">
        <f t="shared" si="226"/>
        <v>12.2</v>
      </c>
      <c r="R2824" s="16"/>
      <c r="S2824" s="16"/>
      <c r="T2824" s="16"/>
      <c r="U2824" s="16"/>
      <c r="V2824" s="16"/>
      <c r="W2824" s="16"/>
      <c r="X2824" s="16"/>
      <c r="Y2824" s="16"/>
    </row>
    <row r="2825" spans="4:25" ht="13" hidden="1" x14ac:dyDescent="0.3">
      <c r="D2825" s="16"/>
      <c r="E2825" s="138">
        <v>38455</v>
      </c>
      <c r="F2825" s="16">
        <v>103</v>
      </c>
      <c r="G2825" s="16">
        <v>2005</v>
      </c>
      <c r="H2825" s="139">
        <f t="shared" si="224"/>
        <v>0</v>
      </c>
      <c r="I2825" s="140">
        <v>9.206666666666667</v>
      </c>
      <c r="J2825" s="141">
        <f t="shared" si="227"/>
        <v>1</v>
      </c>
      <c r="K2825" s="81">
        <f t="shared" si="228"/>
        <v>10.793333333333333</v>
      </c>
      <c r="L2825" s="142">
        <v>10</v>
      </c>
      <c r="M2825" s="140"/>
      <c r="N2825" s="141">
        <f t="shared" si="225"/>
        <v>1</v>
      </c>
      <c r="O2825" s="141"/>
      <c r="P2825" s="141"/>
      <c r="Q2825" s="81">
        <f t="shared" si="226"/>
        <v>10</v>
      </c>
      <c r="R2825" s="16"/>
      <c r="S2825" s="16"/>
      <c r="T2825" s="16"/>
      <c r="U2825" s="16"/>
      <c r="V2825" s="16"/>
      <c r="W2825" s="16"/>
      <c r="X2825" s="16"/>
      <c r="Y2825" s="16"/>
    </row>
    <row r="2826" spans="4:25" ht="13" hidden="1" x14ac:dyDescent="0.3">
      <c r="D2826" s="16"/>
      <c r="E2826" s="138">
        <v>38456</v>
      </c>
      <c r="F2826" s="16">
        <v>104</v>
      </c>
      <c r="G2826" s="16">
        <v>2005</v>
      </c>
      <c r="H2826" s="139">
        <f t="shared" si="224"/>
        <v>0</v>
      </c>
      <c r="I2826" s="140">
        <v>9.3033333333333346</v>
      </c>
      <c r="J2826" s="141">
        <f t="shared" si="227"/>
        <v>1</v>
      </c>
      <c r="K2826" s="81">
        <f t="shared" si="228"/>
        <v>10.696666666666665</v>
      </c>
      <c r="L2826" s="142">
        <v>12</v>
      </c>
      <c r="M2826" s="140"/>
      <c r="N2826" s="141">
        <f t="shared" si="225"/>
        <v>1</v>
      </c>
      <c r="O2826" s="141"/>
      <c r="P2826" s="141"/>
      <c r="Q2826" s="81">
        <f t="shared" si="226"/>
        <v>8</v>
      </c>
      <c r="R2826" s="16"/>
      <c r="S2826" s="16"/>
      <c r="T2826" s="16"/>
      <c r="U2826" s="16"/>
      <c r="V2826" s="16"/>
      <c r="W2826" s="16"/>
      <c r="X2826" s="16"/>
      <c r="Y2826" s="16"/>
    </row>
    <row r="2827" spans="4:25" ht="13" hidden="1" x14ac:dyDescent="0.3">
      <c r="D2827" s="16"/>
      <c r="E2827" s="138">
        <v>38457</v>
      </c>
      <c r="F2827" s="16">
        <v>105</v>
      </c>
      <c r="G2827" s="16">
        <v>2005</v>
      </c>
      <c r="H2827" s="139">
        <f t="shared" si="224"/>
        <v>0</v>
      </c>
      <c r="I2827" s="140">
        <v>9.4</v>
      </c>
      <c r="J2827" s="141">
        <f t="shared" si="227"/>
        <v>1</v>
      </c>
      <c r="K2827" s="81">
        <f t="shared" si="228"/>
        <v>10.6</v>
      </c>
      <c r="L2827" s="142">
        <v>9.1</v>
      </c>
      <c r="M2827" s="140"/>
      <c r="N2827" s="141">
        <f t="shared" si="225"/>
        <v>1</v>
      </c>
      <c r="O2827" s="141"/>
      <c r="P2827" s="141"/>
      <c r="Q2827" s="81">
        <f t="shared" si="226"/>
        <v>10.9</v>
      </c>
      <c r="R2827" s="16"/>
      <c r="S2827" s="16"/>
      <c r="T2827" s="16"/>
      <c r="U2827" s="16"/>
      <c r="V2827" s="16"/>
      <c r="W2827" s="16"/>
      <c r="X2827" s="16"/>
      <c r="Y2827" s="16"/>
    </row>
    <row r="2828" spans="4:25" ht="13" hidden="1" x14ac:dyDescent="0.3">
      <c r="D2828" s="16"/>
      <c r="E2828" s="138">
        <v>38458</v>
      </c>
      <c r="F2828" s="16">
        <v>106</v>
      </c>
      <c r="G2828" s="16">
        <v>2005</v>
      </c>
      <c r="H2828" s="139">
        <f t="shared" si="224"/>
        <v>0</v>
      </c>
      <c r="I2828" s="140">
        <v>9.561290322580648</v>
      </c>
      <c r="J2828" s="141">
        <f t="shared" si="227"/>
        <v>1</v>
      </c>
      <c r="K2828" s="81">
        <f t="shared" si="228"/>
        <v>10.438709677419352</v>
      </c>
      <c r="L2828" s="142">
        <v>4.3</v>
      </c>
      <c r="M2828" s="140"/>
      <c r="N2828" s="141">
        <f t="shared" si="225"/>
        <v>1</v>
      </c>
      <c r="O2828" s="141"/>
      <c r="P2828" s="141"/>
      <c r="Q2828" s="81">
        <f t="shared" si="226"/>
        <v>15.7</v>
      </c>
      <c r="R2828" s="16"/>
      <c r="S2828" s="16"/>
      <c r="T2828" s="16"/>
      <c r="U2828" s="16"/>
      <c r="V2828" s="16"/>
      <c r="W2828" s="16"/>
      <c r="X2828" s="16"/>
      <c r="Y2828" s="16"/>
    </row>
    <row r="2829" spans="4:25" ht="13" hidden="1" x14ac:dyDescent="0.3">
      <c r="D2829" s="16"/>
      <c r="E2829" s="138">
        <v>38459</v>
      </c>
      <c r="F2829" s="16">
        <v>107</v>
      </c>
      <c r="G2829" s="16">
        <v>2005</v>
      </c>
      <c r="H2829" s="139">
        <f t="shared" si="224"/>
        <v>0</v>
      </c>
      <c r="I2829" s="140">
        <v>9.7225806451612922</v>
      </c>
      <c r="J2829" s="141">
        <f t="shared" si="227"/>
        <v>1</v>
      </c>
      <c r="K2829" s="81">
        <f t="shared" si="228"/>
        <v>10.277419354838708</v>
      </c>
      <c r="L2829" s="142">
        <v>2</v>
      </c>
      <c r="M2829" s="140"/>
      <c r="N2829" s="141">
        <f t="shared" si="225"/>
        <v>1</v>
      </c>
      <c r="O2829" s="141"/>
      <c r="P2829" s="141"/>
      <c r="Q2829" s="81">
        <f t="shared" si="226"/>
        <v>18</v>
      </c>
      <c r="R2829" s="16"/>
      <c r="S2829" s="16"/>
      <c r="T2829" s="16"/>
      <c r="U2829" s="16"/>
      <c r="V2829" s="16"/>
      <c r="W2829" s="16"/>
      <c r="X2829" s="16"/>
      <c r="Y2829" s="16"/>
    </row>
    <row r="2830" spans="4:25" ht="13" hidden="1" x14ac:dyDescent="0.3">
      <c r="D2830" s="16"/>
      <c r="E2830" s="138">
        <v>38460</v>
      </c>
      <c r="F2830" s="16">
        <v>108</v>
      </c>
      <c r="G2830" s="16">
        <v>2005</v>
      </c>
      <c r="H2830" s="139">
        <f t="shared" si="224"/>
        <v>0</v>
      </c>
      <c r="I2830" s="140">
        <v>9.8838709677419363</v>
      </c>
      <c r="J2830" s="141">
        <f t="shared" si="227"/>
        <v>1</v>
      </c>
      <c r="K2830" s="81">
        <f t="shared" si="228"/>
        <v>10.116129032258064</v>
      </c>
      <c r="L2830" s="142">
        <v>7.6</v>
      </c>
      <c r="M2830" s="140"/>
      <c r="N2830" s="141">
        <f t="shared" si="225"/>
        <v>1</v>
      </c>
      <c r="O2830" s="141"/>
      <c r="P2830" s="141"/>
      <c r="Q2830" s="81">
        <f t="shared" si="226"/>
        <v>12.4</v>
      </c>
      <c r="R2830" s="16"/>
      <c r="S2830" s="16"/>
      <c r="T2830" s="16"/>
      <c r="U2830" s="16"/>
      <c r="V2830" s="16"/>
      <c r="W2830" s="16"/>
      <c r="X2830" s="16"/>
      <c r="Y2830" s="16"/>
    </row>
    <row r="2831" spans="4:25" ht="13" hidden="1" x14ac:dyDescent="0.3">
      <c r="D2831" s="16"/>
      <c r="E2831" s="138">
        <v>38461</v>
      </c>
      <c r="F2831" s="16">
        <v>109</v>
      </c>
      <c r="G2831" s="16">
        <v>2005</v>
      </c>
      <c r="H2831" s="139">
        <f t="shared" si="224"/>
        <v>0</v>
      </c>
      <c r="I2831" s="140">
        <v>10.045161290322584</v>
      </c>
      <c r="J2831" s="141">
        <f t="shared" si="227"/>
        <v>1</v>
      </c>
      <c r="K2831" s="81">
        <f t="shared" si="228"/>
        <v>9.954838709677416</v>
      </c>
      <c r="L2831" s="142">
        <v>8.6999999999999993</v>
      </c>
      <c r="M2831" s="140"/>
      <c r="N2831" s="141">
        <f t="shared" si="225"/>
        <v>1</v>
      </c>
      <c r="O2831" s="141"/>
      <c r="P2831" s="141"/>
      <c r="Q2831" s="81">
        <f t="shared" si="226"/>
        <v>11.3</v>
      </c>
      <c r="R2831" s="16"/>
      <c r="S2831" s="16"/>
      <c r="T2831" s="16"/>
      <c r="U2831" s="16"/>
      <c r="V2831" s="16"/>
      <c r="W2831" s="16"/>
      <c r="X2831" s="16"/>
      <c r="Y2831" s="16"/>
    </row>
    <row r="2832" spans="4:25" ht="13" hidden="1" x14ac:dyDescent="0.3">
      <c r="D2832" s="16"/>
      <c r="E2832" s="138">
        <v>38462</v>
      </c>
      <c r="F2832" s="16">
        <v>110</v>
      </c>
      <c r="G2832" s="16">
        <v>2005</v>
      </c>
      <c r="H2832" s="139">
        <f t="shared" si="224"/>
        <v>0</v>
      </c>
      <c r="I2832" s="140">
        <v>10.206451612903228</v>
      </c>
      <c r="J2832" s="141">
        <f t="shared" si="227"/>
        <v>1</v>
      </c>
      <c r="K2832" s="81">
        <f t="shared" si="228"/>
        <v>9.7935483870967719</v>
      </c>
      <c r="L2832" s="142">
        <v>7.6</v>
      </c>
      <c r="M2832" s="140"/>
      <c r="N2832" s="141">
        <f t="shared" si="225"/>
        <v>1</v>
      </c>
      <c r="O2832" s="141"/>
      <c r="P2832" s="141"/>
      <c r="Q2832" s="81">
        <f t="shared" si="226"/>
        <v>12.4</v>
      </c>
      <c r="R2832" s="16"/>
      <c r="S2832" s="16"/>
      <c r="T2832" s="16"/>
      <c r="U2832" s="16"/>
      <c r="V2832" s="16"/>
      <c r="W2832" s="16"/>
      <c r="X2832" s="16"/>
      <c r="Y2832" s="16"/>
    </row>
    <row r="2833" spans="4:25" ht="13" hidden="1" x14ac:dyDescent="0.3">
      <c r="D2833" s="16"/>
      <c r="E2833" s="138">
        <v>38463</v>
      </c>
      <c r="F2833" s="16">
        <v>111</v>
      </c>
      <c r="G2833" s="16">
        <v>2005</v>
      </c>
      <c r="H2833" s="139">
        <f t="shared" si="224"/>
        <v>0</v>
      </c>
      <c r="I2833" s="140">
        <v>10.367741935483872</v>
      </c>
      <c r="J2833" s="141">
        <f t="shared" si="227"/>
        <v>1</v>
      </c>
      <c r="K2833" s="81">
        <f t="shared" si="228"/>
        <v>9.6322580645161278</v>
      </c>
      <c r="L2833" s="142">
        <v>9.1</v>
      </c>
      <c r="M2833" s="140"/>
      <c r="N2833" s="141">
        <f t="shared" si="225"/>
        <v>1</v>
      </c>
      <c r="O2833" s="141"/>
      <c r="P2833" s="141"/>
      <c r="Q2833" s="81">
        <f t="shared" si="226"/>
        <v>10.9</v>
      </c>
      <c r="R2833" s="16"/>
      <c r="S2833" s="16"/>
      <c r="T2833" s="16"/>
      <c r="U2833" s="16"/>
      <c r="V2833" s="16"/>
      <c r="W2833" s="16"/>
      <c r="X2833" s="16"/>
      <c r="Y2833" s="16"/>
    </row>
    <row r="2834" spans="4:25" ht="13" hidden="1" x14ac:dyDescent="0.3">
      <c r="D2834" s="16"/>
      <c r="E2834" s="138">
        <v>38464</v>
      </c>
      <c r="F2834" s="16">
        <v>112</v>
      </c>
      <c r="G2834" s="16">
        <v>2005</v>
      </c>
      <c r="H2834" s="139">
        <f t="shared" si="224"/>
        <v>0</v>
      </c>
      <c r="I2834" s="140">
        <v>10.529032258064516</v>
      </c>
      <c r="J2834" s="141">
        <f t="shared" si="227"/>
        <v>1</v>
      </c>
      <c r="K2834" s="81">
        <f t="shared" si="228"/>
        <v>9.4709677419354836</v>
      </c>
      <c r="L2834" s="142">
        <v>9.6999999999999993</v>
      </c>
      <c r="M2834" s="140"/>
      <c r="N2834" s="141">
        <f t="shared" si="225"/>
        <v>1</v>
      </c>
      <c r="O2834" s="141"/>
      <c r="P2834" s="141"/>
      <c r="Q2834" s="81">
        <f t="shared" si="226"/>
        <v>10.3</v>
      </c>
      <c r="R2834" s="16"/>
      <c r="S2834" s="16"/>
      <c r="T2834" s="16"/>
      <c r="U2834" s="16"/>
      <c r="V2834" s="16"/>
      <c r="W2834" s="16"/>
      <c r="X2834" s="16"/>
      <c r="Y2834" s="16"/>
    </row>
    <row r="2835" spans="4:25" ht="13" hidden="1" x14ac:dyDescent="0.3">
      <c r="D2835" s="16"/>
      <c r="E2835" s="138">
        <v>38465</v>
      </c>
      <c r="F2835" s="16">
        <v>113</v>
      </c>
      <c r="G2835" s="16">
        <v>2005</v>
      </c>
      <c r="H2835" s="139">
        <f t="shared" si="224"/>
        <v>0</v>
      </c>
      <c r="I2835" s="140">
        <v>10.690322580645164</v>
      </c>
      <c r="J2835" s="141">
        <f t="shared" si="227"/>
        <v>1</v>
      </c>
      <c r="K2835" s="81">
        <f t="shared" si="228"/>
        <v>9.3096774193548359</v>
      </c>
      <c r="L2835" s="142">
        <v>11.1</v>
      </c>
      <c r="M2835" s="140"/>
      <c r="N2835" s="141">
        <f t="shared" si="225"/>
        <v>1</v>
      </c>
      <c r="O2835" s="141"/>
      <c r="P2835" s="141"/>
      <c r="Q2835" s="81">
        <f t="shared" si="226"/>
        <v>8.9</v>
      </c>
      <c r="R2835" s="16"/>
      <c r="S2835" s="16"/>
      <c r="T2835" s="16"/>
      <c r="U2835" s="16"/>
      <c r="V2835" s="16"/>
      <c r="W2835" s="16"/>
      <c r="X2835" s="16"/>
      <c r="Y2835" s="16"/>
    </row>
    <row r="2836" spans="4:25" ht="13" hidden="1" x14ac:dyDescent="0.3">
      <c r="D2836" s="16"/>
      <c r="E2836" s="138">
        <v>38466</v>
      </c>
      <c r="F2836" s="16">
        <v>114</v>
      </c>
      <c r="G2836" s="16">
        <v>2005</v>
      </c>
      <c r="H2836" s="139">
        <f t="shared" si="224"/>
        <v>0</v>
      </c>
      <c r="I2836" s="140">
        <v>10.851612903225808</v>
      </c>
      <c r="J2836" s="141">
        <f t="shared" si="227"/>
        <v>1</v>
      </c>
      <c r="K2836" s="81">
        <f t="shared" si="228"/>
        <v>9.1483870967741918</v>
      </c>
      <c r="L2836" s="142">
        <v>11.1</v>
      </c>
      <c r="M2836" s="140"/>
      <c r="N2836" s="141">
        <f t="shared" si="225"/>
        <v>1</v>
      </c>
      <c r="O2836" s="141"/>
      <c r="P2836" s="141"/>
      <c r="Q2836" s="81">
        <f t="shared" si="226"/>
        <v>8.9</v>
      </c>
      <c r="R2836" s="16"/>
      <c r="S2836" s="16"/>
      <c r="T2836" s="16"/>
      <c r="U2836" s="16"/>
      <c r="V2836" s="16"/>
      <c r="W2836" s="16"/>
      <c r="X2836" s="16"/>
      <c r="Y2836" s="16"/>
    </row>
    <row r="2837" spans="4:25" ht="13" hidden="1" x14ac:dyDescent="0.3">
      <c r="D2837" s="16"/>
      <c r="E2837" s="138">
        <v>38467</v>
      </c>
      <c r="F2837" s="16">
        <v>115</v>
      </c>
      <c r="G2837" s="16">
        <v>2005</v>
      </c>
      <c r="H2837" s="139">
        <f t="shared" si="224"/>
        <v>0</v>
      </c>
      <c r="I2837" s="140">
        <v>11.012903225806452</v>
      </c>
      <c r="J2837" s="141">
        <f t="shared" si="227"/>
        <v>1</v>
      </c>
      <c r="K2837" s="81">
        <f t="shared" si="228"/>
        <v>8.9870967741935477</v>
      </c>
      <c r="L2837" s="142">
        <v>10.6</v>
      </c>
      <c r="M2837" s="140"/>
      <c r="N2837" s="141">
        <f t="shared" si="225"/>
        <v>1</v>
      </c>
      <c r="O2837" s="141"/>
      <c r="P2837" s="141"/>
      <c r="Q2837" s="81">
        <f t="shared" si="226"/>
        <v>9.4</v>
      </c>
      <c r="R2837" s="16"/>
      <c r="S2837" s="16"/>
      <c r="T2837" s="16"/>
      <c r="U2837" s="16"/>
      <c r="V2837" s="16"/>
      <c r="W2837" s="16"/>
      <c r="X2837" s="16"/>
      <c r="Y2837" s="16"/>
    </row>
    <row r="2838" spans="4:25" ht="13" hidden="1" x14ac:dyDescent="0.3">
      <c r="D2838" s="16"/>
      <c r="E2838" s="138">
        <v>38468</v>
      </c>
      <c r="F2838" s="16">
        <v>116</v>
      </c>
      <c r="G2838" s="16">
        <v>2005</v>
      </c>
      <c r="H2838" s="139">
        <f t="shared" si="224"/>
        <v>0</v>
      </c>
      <c r="I2838" s="140">
        <v>11.1741935483871</v>
      </c>
      <c r="J2838" s="141">
        <f t="shared" si="227"/>
        <v>1</v>
      </c>
      <c r="K2838" s="81">
        <f t="shared" si="228"/>
        <v>8.8258064516129</v>
      </c>
      <c r="L2838" s="142">
        <v>13.2</v>
      </c>
      <c r="M2838" s="140"/>
      <c r="N2838" s="141">
        <f t="shared" si="225"/>
        <v>1</v>
      </c>
      <c r="O2838" s="141"/>
      <c r="P2838" s="141"/>
      <c r="Q2838" s="81">
        <f t="shared" si="226"/>
        <v>6.8000000000000007</v>
      </c>
      <c r="R2838" s="16"/>
      <c r="S2838" s="16"/>
      <c r="T2838" s="16"/>
      <c r="U2838" s="16"/>
      <c r="V2838" s="16"/>
      <c r="W2838" s="16"/>
      <c r="X2838" s="16"/>
      <c r="Y2838" s="16"/>
    </row>
    <row r="2839" spans="4:25" ht="13" hidden="1" x14ac:dyDescent="0.3">
      <c r="D2839" s="16"/>
      <c r="E2839" s="138">
        <v>38469</v>
      </c>
      <c r="F2839" s="16">
        <v>117</v>
      </c>
      <c r="G2839" s="16">
        <v>2005</v>
      </c>
      <c r="H2839" s="139">
        <f t="shared" si="224"/>
        <v>0</v>
      </c>
      <c r="I2839" s="140">
        <v>11.335483870967744</v>
      </c>
      <c r="J2839" s="141">
        <f t="shared" si="227"/>
        <v>1</v>
      </c>
      <c r="K2839" s="81">
        <f t="shared" si="228"/>
        <v>8.6645161290322559</v>
      </c>
      <c r="L2839" s="142">
        <v>13.5</v>
      </c>
      <c r="M2839" s="140"/>
      <c r="N2839" s="141">
        <f t="shared" si="225"/>
        <v>1</v>
      </c>
      <c r="O2839" s="141"/>
      <c r="P2839" s="141"/>
      <c r="Q2839" s="81">
        <f t="shared" si="226"/>
        <v>6.5</v>
      </c>
      <c r="R2839" s="16"/>
      <c r="S2839" s="16"/>
      <c r="T2839" s="16"/>
      <c r="U2839" s="16"/>
      <c r="V2839" s="16"/>
      <c r="W2839" s="16"/>
      <c r="X2839" s="16"/>
      <c r="Y2839" s="16"/>
    </row>
    <row r="2840" spans="4:25" ht="13" hidden="1" x14ac:dyDescent="0.3">
      <c r="D2840" s="16"/>
      <c r="E2840" s="138">
        <v>38470</v>
      </c>
      <c r="F2840" s="16">
        <v>118</v>
      </c>
      <c r="G2840" s="16">
        <v>2005</v>
      </c>
      <c r="H2840" s="139">
        <f t="shared" si="224"/>
        <v>0</v>
      </c>
      <c r="I2840" s="140">
        <v>11.496774193548388</v>
      </c>
      <c r="J2840" s="141">
        <f t="shared" si="227"/>
        <v>1</v>
      </c>
      <c r="K2840" s="81">
        <f t="shared" si="228"/>
        <v>8.5032258064516117</v>
      </c>
      <c r="L2840" s="142">
        <v>13.8</v>
      </c>
      <c r="M2840" s="140"/>
      <c r="N2840" s="141">
        <f t="shared" si="225"/>
        <v>1</v>
      </c>
      <c r="O2840" s="141"/>
      <c r="P2840" s="141"/>
      <c r="Q2840" s="81">
        <f t="shared" si="226"/>
        <v>6.1999999999999993</v>
      </c>
      <c r="R2840" s="16"/>
      <c r="S2840" s="16"/>
      <c r="T2840" s="16"/>
      <c r="U2840" s="16"/>
      <c r="V2840" s="16"/>
      <c r="W2840" s="16"/>
      <c r="X2840" s="16"/>
      <c r="Y2840" s="16"/>
    </row>
    <row r="2841" spans="4:25" ht="13" hidden="1" x14ac:dyDescent="0.3">
      <c r="D2841" s="16"/>
      <c r="E2841" s="138">
        <v>38471</v>
      </c>
      <c r="F2841" s="16">
        <v>119</v>
      </c>
      <c r="G2841" s="16">
        <v>2005</v>
      </c>
      <c r="H2841" s="139">
        <f t="shared" si="224"/>
        <v>0</v>
      </c>
      <c r="I2841" s="140">
        <v>11.658064516129032</v>
      </c>
      <c r="J2841" s="141">
        <f t="shared" si="227"/>
        <v>1</v>
      </c>
      <c r="K2841" s="81">
        <f t="shared" si="228"/>
        <v>8.3419354838709676</v>
      </c>
      <c r="L2841" s="142">
        <v>16.600000000000001</v>
      </c>
      <c r="M2841" s="140"/>
      <c r="N2841" s="141">
        <f t="shared" si="225"/>
        <v>0</v>
      </c>
      <c r="O2841" s="141"/>
      <c r="P2841" s="141"/>
      <c r="Q2841" s="81">
        <f t="shared" si="226"/>
        <v>0</v>
      </c>
      <c r="R2841" s="16"/>
      <c r="S2841" s="16"/>
      <c r="T2841" s="16"/>
      <c r="U2841" s="16"/>
      <c r="V2841" s="16"/>
      <c r="W2841" s="16"/>
      <c r="X2841" s="16"/>
      <c r="Y2841" s="16"/>
    </row>
    <row r="2842" spans="4:25" ht="13" hidden="1" x14ac:dyDescent="0.3">
      <c r="D2842" s="16"/>
      <c r="E2842" s="138">
        <v>38472</v>
      </c>
      <c r="F2842" s="16">
        <v>120</v>
      </c>
      <c r="G2842" s="16">
        <v>2005</v>
      </c>
      <c r="H2842" s="139">
        <f t="shared" si="224"/>
        <v>0</v>
      </c>
      <c r="I2842" s="140">
        <v>11.81935483870968</v>
      </c>
      <c r="J2842" s="141">
        <f t="shared" si="227"/>
        <v>1</v>
      </c>
      <c r="K2842" s="81">
        <f t="shared" si="228"/>
        <v>8.1806451612903199</v>
      </c>
      <c r="L2842" s="142">
        <v>17.600000000000001</v>
      </c>
      <c r="M2842" s="140"/>
      <c r="N2842" s="141">
        <f t="shared" si="225"/>
        <v>0</v>
      </c>
      <c r="O2842" s="141"/>
      <c r="P2842" s="141"/>
      <c r="Q2842" s="81">
        <f t="shared" si="226"/>
        <v>0</v>
      </c>
      <c r="R2842" s="16"/>
      <c r="S2842" s="16"/>
      <c r="T2842" s="16"/>
      <c r="U2842" s="16"/>
      <c r="V2842" s="16"/>
      <c r="W2842" s="16"/>
      <c r="X2842" s="16"/>
      <c r="Y2842" s="16"/>
    </row>
    <row r="2843" spans="4:25" ht="13" hidden="1" x14ac:dyDescent="0.3">
      <c r="D2843" s="16"/>
      <c r="E2843" s="138">
        <v>38473</v>
      </c>
      <c r="F2843" s="16">
        <v>121</v>
      </c>
      <c r="G2843" s="16">
        <v>2005</v>
      </c>
      <c r="H2843" s="139">
        <f t="shared" si="224"/>
        <v>0</v>
      </c>
      <c r="I2843" s="140">
        <v>11.980645161290324</v>
      </c>
      <c r="J2843" s="141">
        <f t="shared" si="227"/>
        <v>1</v>
      </c>
      <c r="K2843" s="81">
        <f t="shared" si="228"/>
        <v>8.0193548387096758</v>
      </c>
      <c r="L2843" s="142">
        <v>19.7</v>
      </c>
      <c r="M2843" s="140"/>
      <c r="N2843" s="141">
        <f t="shared" si="225"/>
        <v>0</v>
      </c>
      <c r="O2843" s="141"/>
      <c r="P2843" s="141"/>
      <c r="Q2843" s="81">
        <f t="shared" si="226"/>
        <v>0</v>
      </c>
      <c r="R2843" s="16"/>
      <c r="S2843" s="16"/>
      <c r="T2843" s="16"/>
      <c r="U2843" s="16"/>
      <c r="V2843" s="16"/>
      <c r="W2843" s="16"/>
      <c r="X2843" s="16"/>
      <c r="Y2843" s="16"/>
    </row>
    <row r="2844" spans="4:25" ht="13" hidden="1" x14ac:dyDescent="0.3">
      <c r="D2844" s="16"/>
      <c r="E2844" s="138">
        <v>38474</v>
      </c>
      <c r="F2844" s="16">
        <v>122</v>
      </c>
      <c r="G2844" s="16">
        <v>2005</v>
      </c>
      <c r="H2844" s="139">
        <f t="shared" si="224"/>
        <v>0</v>
      </c>
      <c r="I2844" s="140">
        <v>12.141935483870968</v>
      </c>
      <c r="J2844" s="141">
        <f t="shared" si="227"/>
        <v>1</v>
      </c>
      <c r="K2844" s="81">
        <f t="shared" si="228"/>
        <v>7.8580645161290317</v>
      </c>
      <c r="L2844" s="142">
        <v>18.899999999999999</v>
      </c>
      <c r="M2844" s="140"/>
      <c r="N2844" s="141">
        <f t="shared" si="225"/>
        <v>0</v>
      </c>
      <c r="O2844" s="141"/>
      <c r="P2844" s="141"/>
      <c r="Q2844" s="81">
        <f t="shared" si="226"/>
        <v>0</v>
      </c>
      <c r="R2844" s="16"/>
      <c r="S2844" s="16"/>
      <c r="T2844" s="16"/>
      <c r="U2844" s="16"/>
      <c r="V2844" s="16"/>
      <c r="W2844" s="16"/>
      <c r="X2844" s="16"/>
      <c r="Y2844" s="16"/>
    </row>
    <row r="2845" spans="4:25" ht="13" hidden="1" x14ac:dyDescent="0.3">
      <c r="D2845" s="16"/>
      <c r="E2845" s="138">
        <v>38475</v>
      </c>
      <c r="F2845" s="16">
        <v>123</v>
      </c>
      <c r="G2845" s="16">
        <v>2005</v>
      </c>
      <c r="H2845" s="139">
        <f t="shared" si="224"/>
        <v>0</v>
      </c>
      <c r="I2845" s="140">
        <v>12.303225806451616</v>
      </c>
      <c r="J2845" s="141">
        <f t="shared" si="227"/>
        <v>1</v>
      </c>
      <c r="K2845" s="81">
        <f t="shared" si="228"/>
        <v>7.696774193548384</v>
      </c>
      <c r="L2845" s="142">
        <v>14.9</v>
      </c>
      <c r="M2845" s="140"/>
      <c r="N2845" s="141">
        <f t="shared" si="225"/>
        <v>1</v>
      </c>
      <c r="O2845" s="141"/>
      <c r="P2845" s="141"/>
      <c r="Q2845" s="81">
        <f t="shared" si="226"/>
        <v>5.0999999999999996</v>
      </c>
      <c r="R2845" s="16"/>
      <c r="S2845" s="16"/>
      <c r="T2845" s="16"/>
      <c r="U2845" s="16"/>
      <c r="V2845" s="16"/>
      <c r="W2845" s="16"/>
      <c r="X2845" s="16"/>
      <c r="Y2845" s="16"/>
    </row>
    <row r="2846" spans="4:25" ht="13" hidden="1" x14ac:dyDescent="0.3">
      <c r="D2846" s="16"/>
      <c r="E2846" s="138">
        <v>38476</v>
      </c>
      <c r="F2846" s="16">
        <v>124</v>
      </c>
      <c r="G2846" s="16">
        <v>2005</v>
      </c>
      <c r="H2846" s="139">
        <f t="shared" si="224"/>
        <v>0</v>
      </c>
      <c r="I2846" s="140">
        <v>12.46451612903226</v>
      </c>
      <c r="J2846" s="141">
        <f t="shared" si="227"/>
        <v>1</v>
      </c>
      <c r="K2846" s="81">
        <f t="shared" si="228"/>
        <v>7.5354838709677399</v>
      </c>
      <c r="L2846" s="142">
        <v>13.2</v>
      </c>
      <c r="M2846" s="140"/>
      <c r="N2846" s="141">
        <f t="shared" si="225"/>
        <v>1</v>
      </c>
      <c r="O2846" s="141"/>
      <c r="P2846" s="141"/>
      <c r="Q2846" s="81">
        <f t="shared" si="226"/>
        <v>6.8000000000000007</v>
      </c>
      <c r="R2846" s="16"/>
      <c r="S2846" s="16"/>
      <c r="T2846" s="16"/>
      <c r="U2846" s="16"/>
      <c r="V2846" s="16"/>
      <c r="W2846" s="16"/>
      <c r="X2846" s="16"/>
      <c r="Y2846" s="16"/>
    </row>
    <row r="2847" spans="4:25" ht="13" hidden="1" x14ac:dyDescent="0.3">
      <c r="D2847" s="16"/>
      <c r="E2847" s="138">
        <v>38477</v>
      </c>
      <c r="F2847" s="16">
        <v>125</v>
      </c>
      <c r="G2847" s="16">
        <v>2005</v>
      </c>
      <c r="H2847" s="139">
        <f t="shared" si="224"/>
        <v>0</v>
      </c>
      <c r="I2847" s="140">
        <v>12.625806451612904</v>
      </c>
      <c r="J2847" s="141">
        <f t="shared" si="227"/>
        <v>1</v>
      </c>
      <c r="K2847" s="81">
        <f t="shared" si="228"/>
        <v>7.3741935483870957</v>
      </c>
      <c r="L2847" s="142">
        <v>11.7</v>
      </c>
      <c r="M2847" s="140"/>
      <c r="N2847" s="141">
        <f t="shared" si="225"/>
        <v>1</v>
      </c>
      <c r="O2847" s="141"/>
      <c r="P2847" s="141"/>
      <c r="Q2847" s="81">
        <f t="shared" si="226"/>
        <v>8.3000000000000007</v>
      </c>
      <c r="R2847" s="16"/>
      <c r="S2847" s="16"/>
      <c r="T2847" s="16"/>
      <c r="U2847" s="16"/>
      <c r="V2847" s="16"/>
      <c r="W2847" s="16"/>
      <c r="X2847" s="16"/>
      <c r="Y2847" s="16"/>
    </row>
    <row r="2848" spans="4:25" ht="13" hidden="1" x14ac:dyDescent="0.3">
      <c r="D2848" s="16"/>
      <c r="E2848" s="138">
        <v>38478</v>
      </c>
      <c r="F2848" s="16">
        <v>126</v>
      </c>
      <c r="G2848" s="16">
        <v>2005</v>
      </c>
      <c r="H2848" s="139">
        <f t="shared" si="224"/>
        <v>0</v>
      </c>
      <c r="I2848" s="140">
        <v>12.787096774193548</v>
      </c>
      <c r="J2848" s="141">
        <f t="shared" si="227"/>
        <v>1</v>
      </c>
      <c r="K2848" s="81">
        <f t="shared" si="228"/>
        <v>7.2129032258064516</v>
      </c>
      <c r="L2848" s="142">
        <v>10.5</v>
      </c>
      <c r="M2848" s="140"/>
      <c r="N2848" s="141">
        <f t="shared" si="225"/>
        <v>1</v>
      </c>
      <c r="O2848" s="141"/>
      <c r="P2848" s="141"/>
      <c r="Q2848" s="81">
        <f t="shared" si="226"/>
        <v>9.5</v>
      </c>
      <c r="R2848" s="16"/>
      <c r="S2848" s="16"/>
      <c r="T2848" s="16"/>
      <c r="U2848" s="16"/>
      <c r="V2848" s="16"/>
      <c r="W2848" s="16"/>
      <c r="X2848" s="16"/>
      <c r="Y2848" s="16"/>
    </row>
    <row r="2849" spans="4:25" ht="13" hidden="1" x14ac:dyDescent="0.3">
      <c r="D2849" s="16"/>
      <c r="E2849" s="138">
        <v>38479</v>
      </c>
      <c r="F2849" s="16">
        <v>127</v>
      </c>
      <c r="G2849" s="16">
        <v>2005</v>
      </c>
      <c r="H2849" s="139">
        <f t="shared" si="224"/>
        <v>0</v>
      </c>
      <c r="I2849" s="140">
        <v>12.948387096774196</v>
      </c>
      <c r="J2849" s="141">
        <f t="shared" si="227"/>
        <v>1</v>
      </c>
      <c r="K2849" s="81">
        <f t="shared" si="228"/>
        <v>7.0516129032258039</v>
      </c>
      <c r="L2849" s="142">
        <v>11.1</v>
      </c>
      <c r="M2849" s="140"/>
      <c r="N2849" s="141">
        <f t="shared" si="225"/>
        <v>1</v>
      </c>
      <c r="O2849" s="141"/>
      <c r="P2849" s="141"/>
      <c r="Q2849" s="81">
        <f t="shared" si="226"/>
        <v>8.9</v>
      </c>
      <c r="R2849" s="16"/>
      <c r="S2849" s="16"/>
      <c r="T2849" s="16"/>
      <c r="U2849" s="16"/>
      <c r="V2849" s="16"/>
      <c r="W2849" s="16"/>
      <c r="X2849" s="16"/>
      <c r="Y2849" s="16"/>
    </row>
    <row r="2850" spans="4:25" ht="13" hidden="1" x14ac:dyDescent="0.3">
      <c r="D2850" s="16"/>
      <c r="E2850" s="138">
        <v>38480</v>
      </c>
      <c r="F2850" s="16">
        <v>128</v>
      </c>
      <c r="G2850" s="16">
        <v>2005</v>
      </c>
      <c r="H2850" s="139">
        <f t="shared" si="224"/>
        <v>0</v>
      </c>
      <c r="I2850" s="140">
        <v>13.10967741935484</v>
      </c>
      <c r="J2850" s="141">
        <f t="shared" si="227"/>
        <v>1</v>
      </c>
      <c r="K2850" s="81">
        <f t="shared" si="228"/>
        <v>6.8903225806451598</v>
      </c>
      <c r="L2850" s="142">
        <v>10.8</v>
      </c>
      <c r="M2850" s="140"/>
      <c r="N2850" s="141">
        <f t="shared" si="225"/>
        <v>1</v>
      </c>
      <c r="O2850" s="141"/>
      <c r="P2850" s="141"/>
      <c r="Q2850" s="81">
        <f t="shared" si="226"/>
        <v>9.1999999999999993</v>
      </c>
      <c r="R2850" s="16"/>
      <c r="S2850" s="16"/>
      <c r="T2850" s="16"/>
      <c r="U2850" s="16"/>
      <c r="V2850" s="16"/>
      <c r="W2850" s="16"/>
      <c r="X2850" s="16"/>
      <c r="Y2850" s="16"/>
    </row>
    <row r="2851" spans="4:25" ht="13" hidden="1" x14ac:dyDescent="0.3">
      <c r="D2851" s="16"/>
      <c r="E2851" s="138">
        <v>38481</v>
      </c>
      <c r="F2851" s="16">
        <v>129</v>
      </c>
      <c r="G2851" s="16">
        <v>2005</v>
      </c>
      <c r="H2851" s="139">
        <f t="shared" ref="H2851:H2914" si="229">IF(AND(E2851&gt;=$D$64,E2851&lt;=$D$65),1,0)</f>
        <v>0</v>
      </c>
      <c r="I2851" s="140">
        <v>13.270967741935484</v>
      </c>
      <c r="J2851" s="141">
        <f t="shared" si="227"/>
        <v>1</v>
      </c>
      <c r="K2851" s="81">
        <f t="shared" si="228"/>
        <v>6.7290322580645157</v>
      </c>
      <c r="L2851" s="142">
        <v>10.8</v>
      </c>
      <c r="M2851" s="140"/>
      <c r="N2851" s="141">
        <f t="shared" ref="N2851:N2914" si="230">IF(L2851&lt;=$E$117,1,0)</f>
        <v>1</v>
      </c>
      <c r="O2851" s="141"/>
      <c r="P2851" s="141"/>
      <c r="Q2851" s="81">
        <f t="shared" ref="Q2851:Q2914" si="231">N2851*($E$116-L2851)</f>
        <v>9.1999999999999993</v>
      </c>
      <c r="R2851" s="16"/>
      <c r="S2851" s="16"/>
      <c r="T2851" s="16"/>
      <c r="U2851" s="16"/>
      <c r="V2851" s="16"/>
      <c r="W2851" s="16"/>
      <c r="X2851" s="16"/>
      <c r="Y2851" s="16"/>
    </row>
    <row r="2852" spans="4:25" ht="13" hidden="1" x14ac:dyDescent="0.3">
      <c r="D2852" s="16"/>
      <c r="E2852" s="138">
        <v>38482</v>
      </c>
      <c r="F2852" s="16">
        <v>130</v>
      </c>
      <c r="G2852" s="16">
        <v>2005</v>
      </c>
      <c r="H2852" s="139">
        <f t="shared" si="229"/>
        <v>0</v>
      </c>
      <c r="I2852" s="140">
        <v>13.432258064516132</v>
      </c>
      <c r="J2852" s="141">
        <f t="shared" si="227"/>
        <v>1</v>
      </c>
      <c r="K2852" s="81">
        <f t="shared" si="228"/>
        <v>6.567741935483868</v>
      </c>
      <c r="L2852" s="142">
        <v>10.199999999999999</v>
      </c>
      <c r="M2852" s="140"/>
      <c r="N2852" s="141">
        <f t="shared" si="230"/>
        <v>1</v>
      </c>
      <c r="O2852" s="141"/>
      <c r="P2852" s="141"/>
      <c r="Q2852" s="81">
        <f t="shared" si="231"/>
        <v>9.8000000000000007</v>
      </c>
      <c r="R2852" s="16"/>
      <c r="S2852" s="16"/>
      <c r="T2852" s="16"/>
      <c r="U2852" s="16"/>
      <c r="V2852" s="16"/>
      <c r="W2852" s="16"/>
      <c r="X2852" s="16"/>
      <c r="Y2852" s="16"/>
    </row>
    <row r="2853" spans="4:25" ht="13" hidden="1" x14ac:dyDescent="0.3">
      <c r="D2853" s="16"/>
      <c r="E2853" s="138">
        <v>38483</v>
      </c>
      <c r="F2853" s="16">
        <v>131</v>
      </c>
      <c r="G2853" s="16">
        <v>2005</v>
      </c>
      <c r="H2853" s="139">
        <f t="shared" si="229"/>
        <v>0</v>
      </c>
      <c r="I2853" s="140">
        <v>13.593548387096776</v>
      </c>
      <c r="J2853" s="141">
        <f t="shared" si="227"/>
        <v>1</v>
      </c>
      <c r="K2853" s="81">
        <f t="shared" si="228"/>
        <v>6.4064516129032238</v>
      </c>
      <c r="L2853" s="142">
        <v>11.3</v>
      </c>
      <c r="M2853" s="140"/>
      <c r="N2853" s="141">
        <f t="shared" si="230"/>
        <v>1</v>
      </c>
      <c r="O2853" s="141"/>
      <c r="P2853" s="141"/>
      <c r="Q2853" s="81">
        <f t="shared" si="231"/>
        <v>8.6999999999999993</v>
      </c>
      <c r="R2853" s="16"/>
      <c r="S2853" s="16"/>
      <c r="T2853" s="16"/>
      <c r="U2853" s="16"/>
      <c r="V2853" s="16"/>
      <c r="W2853" s="16"/>
      <c r="X2853" s="16"/>
      <c r="Y2853" s="16"/>
    </row>
    <row r="2854" spans="4:25" ht="13" hidden="1" x14ac:dyDescent="0.3">
      <c r="D2854" s="16"/>
      <c r="E2854" s="138">
        <v>38484</v>
      </c>
      <c r="F2854" s="16">
        <v>132</v>
      </c>
      <c r="G2854" s="16">
        <v>2005</v>
      </c>
      <c r="H2854" s="139">
        <f t="shared" si="229"/>
        <v>0</v>
      </c>
      <c r="I2854" s="140">
        <v>13.75483870967742</v>
      </c>
      <c r="J2854" s="141">
        <f t="shared" ref="J2854:J2917" si="232">IF(I2854&lt;=$E$117,1,0)</f>
        <v>1</v>
      </c>
      <c r="K2854" s="81">
        <f t="shared" ref="K2854:K2917" si="233">J2854*($E$116-I2854)</f>
        <v>6.2451612903225797</v>
      </c>
      <c r="L2854" s="142">
        <v>11.3</v>
      </c>
      <c r="M2854" s="140"/>
      <c r="N2854" s="141">
        <f t="shared" si="230"/>
        <v>1</v>
      </c>
      <c r="O2854" s="141"/>
      <c r="P2854" s="141"/>
      <c r="Q2854" s="81">
        <f t="shared" si="231"/>
        <v>8.6999999999999993</v>
      </c>
      <c r="R2854" s="16"/>
      <c r="S2854" s="16"/>
      <c r="T2854" s="16"/>
      <c r="U2854" s="16"/>
      <c r="V2854" s="16"/>
      <c r="W2854" s="16"/>
      <c r="X2854" s="16"/>
      <c r="Y2854" s="16"/>
    </row>
    <row r="2855" spans="4:25" ht="13" hidden="1" x14ac:dyDescent="0.3">
      <c r="D2855" s="16"/>
      <c r="E2855" s="138">
        <v>38485</v>
      </c>
      <c r="F2855" s="16">
        <v>133</v>
      </c>
      <c r="G2855" s="16">
        <v>2005</v>
      </c>
      <c r="H2855" s="139">
        <f t="shared" si="229"/>
        <v>0</v>
      </c>
      <c r="I2855" s="140">
        <v>13.916129032258064</v>
      </c>
      <c r="J2855" s="141">
        <f t="shared" si="232"/>
        <v>1</v>
      </c>
      <c r="K2855" s="81">
        <f t="shared" si="233"/>
        <v>6.0838709677419356</v>
      </c>
      <c r="L2855" s="142">
        <v>15.4</v>
      </c>
      <c r="M2855" s="140"/>
      <c r="N2855" s="141">
        <f t="shared" si="230"/>
        <v>1</v>
      </c>
      <c r="O2855" s="141"/>
      <c r="P2855" s="141"/>
      <c r="Q2855" s="81">
        <f t="shared" si="231"/>
        <v>4.5999999999999996</v>
      </c>
      <c r="R2855" s="16"/>
      <c r="S2855" s="16"/>
      <c r="T2855" s="16"/>
      <c r="U2855" s="16"/>
      <c r="V2855" s="16"/>
      <c r="W2855" s="16"/>
      <c r="X2855" s="16"/>
      <c r="Y2855" s="16"/>
    </row>
    <row r="2856" spans="4:25" ht="13" hidden="1" x14ac:dyDescent="0.3">
      <c r="D2856" s="16"/>
      <c r="E2856" s="138">
        <v>38486</v>
      </c>
      <c r="F2856" s="16">
        <v>134</v>
      </c>
      <c r="G2856" s="16">
        <v>2005</v>
      </c>
      <c r="H2856" s="139">
        <f t="shared" si="229"/>
        <v>0</v>
      </c>
      <c r="I2856" s="140">
        <v>14.077419354838712</v>
      </c>
      <c r="J2856" s="141">
        <f t="shared" si="232"/>
        <v>1</v>
      </c>
      <c r="K2856" s="81">
        <f t="shared" si="233"/>
        <v>5.9225806451612879</v>
      </c>
      <c r="L2856" s="142">
        <v>13.6</v>
      </c>
      <c r="M2856" s="140"/>
      <c r="N2856" s="141">
        <f t="shared" si="230"/>
        <v>1</v>
      </c>
      <c r="O2856" s="141"/>
      <c r="P2856" s="141"/>
      <c r="Q2856" s="81">
        <f t="shared" si="231"/>
        <v>6.4</v>
      </c>
      <c r="R2856" s="16"/>
      <c r="S2856" s="16"/>
      <c r="T2856" s="16"/>
      <c r="U2856" s="16"/>
      <c r="V2856" s="16"/>
      <c r="W2856" s="16"/>
      <c r="X2856" s="16"/>
      <c r="Y2856" s="16"/>
    </row>
    <row r="2857" spans="4:25" ht="13" hidden="1" x14ac:dyDescent="0.3">
      <c r="D2857" s="16"/>
      <c r="E2857" s="138">
        <v>38487</v>
      </c>
      <c r="F2857" s="16">
        <v>135</v>
      </c>
      <c r="G2857" s="16">
        <v>2005</v>
      </c>
      <c r="H2857" s="139">
        <f t="shared" si="229"/>
        <v>0</v>
      </c>
      <c r="I2857" s="140">
        <v>14.238709677419356</v>
      </c>
      <c r="J2857" s="141">
        <f t="shared" si="232"/>
        <v>1</v>
      </c>
      <c r="K2857" s="81">
        <f t="shared" si="233"/>
        <v>5.7612903225806438</v>
      </c>
      <c r="L2857" s="142">
        <v>14.9</v>
      </c>
      <c r="M2857" s="140"/>
      <c r="N2857" s="141">
        <f t="shared" si="230"/>
        <v>1</v>
      </c>
      <c r="O2857" s="141"/>
      <c r="P2857" s="141"/>
      <c r="Q2857" s="81">
        <f t="shared" si="231"/>
        <v>5.0999999999999996</v>
      </c>
      <c r="R2857" s="16"/>
      <c r="S2857" s="16"/>
      <c r="T2857" s="16"/>
      <c r="U2857" s="16"/>
      <c r="V2857" s="16"/>
      <c r="W2857" s="16"/>
      <c r="X2857" s="16"/>
      <c r="Y2857" s="16"/>
    </row>
    <row r="2858" spans="4:25" ht="13" hidden="1" x14ac:dyDescent="0.3">
      <c r="D2858" s="16"/>
      <c r="E2858" s="138">
        <v>38488</v>
      </c>
      <c r="F2858" s="16">
        <v>136</v>
      </c>
      <c r="G2858" s="16">
        <v>2005</v>
      </c>
      <c r="H2858" s="139">
        <f t="shared" si="229"/>
        <v>0</v>
      </c>
      <c r="I2858" s="140">
        <v>14.4</v>
      </c>
      <c r="J2858" s="141">
        <f t="shared" si="232"/>
        <v>1</v>
      </c>
      <c r="K2858" s="81">
        <f t="shared" si="233"/>
        <v>5.6</v>
      </c>
      <c r="L2858" s="142">
        <v>11.1</v>
      </c>
      <c r="M2858" s="140"/>
      <c r="N2858" s="141">
        <f t="shared" si="230"/>
        <v>1</v>
      </c>
      <c r="O2858" s="141"/>
      <c r="P2858" s="141"/>
      <c r="Q2858" s="81">
        <f t="shared" si="231"/>
        <v>8.9</v>
      </c>
      <c r="R2858" s="16"/>
      <c r="S2858" s="16"/>
      <c r="T2858" s="16"/>
      <c r="U2858" s="16"/>
      <c r="V2858" s="16"/>
      <c r="W2858" s="16"/>
      <c r="X2858" s="16"/>
      <c r="Y2858" s="16"/>
    </row>
    <row r="2859" spans="4:25" ht="13" hidden="1" x14ac:dyDescent="0.3">
      <c r="D2859" s="16"/>
      <c r="E2859" s="138">
        <v>38489</v>
      </c>
      <c r="F2859" s="16">
        <v>137</v>
      </c>
      <c r="G2859" s="16">
        <v>2005</v>
      </c>
      <c r="H2859" s="139">
        <f t="shared" si="229"/>
        <v>0</v>
      </c>
      <c r="I2859" s="140">
        <v>14.506666666666668</v>
      </c>
      <c r="J2859" s="141">
        <f t="shared" si="232"/>
        <v>1</v>
      </c>
      <c r="K2859" s="81">
        <f t="shared" si="233"/>
        <v>5.4933333333333323</v>
      </c>
      <c r="L2859" s="142">
        <v>12.1</v>
      </c>
      <c r="M2859" s="140"/>
      <c r="N2859" s="141">
        <f t="shared" si="230"/>
        <v>1</v>
      </c>
      <c r="O2859" s="141"/>
      <c r="P2859" s="141"/>
      <c r="Q2859" s="81">
        <f t="shared" si="231"/>
        <v>7.9</v>
      </c>
      <c r="R2859" s="16"/>
      <c r="S2859" s="16"/>
      <c r="T2859" s="16"/>
      <c r="U2859" s="16"/>
      <c r="V2859" s="16"/>
      <c r="W2859" s="16"/>
      <c r="X2859" s="16"/>
      <c r="Y2859" s="16"/>
    </row>
    <row r="2860" spans="4:25" ht="13" hidden="1" x14ac:dyDescent="0.3">
      <c r="D2860" s="16"/>
      <c r="E2860" s="138">
        <v>38490</v>
      </c>
      <c r="F2860" s="16">
        <v>138</v>
      </c>
      <c r="G2860" s="16">
        <v>2005</v>
      </c>
      <c r="H2860" s="139">
        <f t="shared" si="229"/>
        <v>0</v>
      </c>
      <c r="I2860" s="140">
        <v>14.613333333333333</v>
      </c>
      <c r="J2860" s="141">
        <f t="shared" si="232"/>
        <v>1</v>
      </c>
      <c r="K2860" s="81">
        <f t="shared" si="233"/>
        <v>5.3866666666666667</v>
      </c>
      <c r="L2860" s="142">
        <v>11.4</v>
      </c>
      <c r="M2860" s="140"/>
      <c r="N2860" s="141">
        <f t="shared" si="230"/>
        <v>1</v>
      </c>
      <c r="O2860" s="141"/>
      <c r="P2860" s="141"/>
      <c r="Q2860" s="81">
        <f t="shared" si="231"/>
        <v>8.6</v>
      </c>
      <c r="R2860" s="16"/>
      <c r="S2860" s="16"/>
      <c r="T2860" s="16"/>
      <c r="U2860" s="16"/>
      <c r="V2860" s="16"/>
      <c r="W2860" s="16"/>
      <c r="X2860" s="16"/>
      <c r="Y2860" s="16"/>
    </row>
    <row r="2861" spans="4:25" ht="13" hidden="1" x14ac:dyDescent="0.3">
      <c r="D2861" s="16"/>
      <c r="E2861" s="138">
        <v>38491</v>
      </c>
      <c r="F2861" s="16">
        <v>139</v>
      </c>
      <c r="G2861" s="16">
        <v>2005</v>
      </c>
      <c r="H2861" s="139">
        <f t="shared" si="229"/>
        <v>0</v>
      </c>
      <c r="I2861" s="140">
        <v>14.72</v>
      </c>
      <c r="J2861" s="141">
        <f t="shared" si="232"/>
        <v>1</v>
      </c>
      <c r="K2861" s="81">
        <f t="shared" si="233"/>
        <v>5.2799999999999994</v>
      </c>
      <c r="L2861" s="142">
        <v>12</v>
      </c>
      <c r="M2861" s="140"/>
      <c r="N2861" s="141">
        <f t="shared" si="230"/>
        <v>1</v>
      </c>
      <c r="O2861" s="141"/>
      <c r="P2861" s="141"/>
      <c r="Q2861" s="81">
        <f t="shared" si="231"/>
        <v>8</v>
      </c>
      <c r="R2861" s="16"/>
      <c r="S2861" s="16"/>
      <c r="T2861" s="16"/>
      <c r="U2861" s="16"/>
      <c r="V2861" s="16"/>
      <c r="W2861" s="16"/>
      <c r="X2861" s="16"/>
      <c r="Y2861" s="16"/>
    </row>
    <row r="2862" spans="4:25" ht="13" hidden="1" x14ac:dyDescent="0.3">
      <c r="D2862" s="16"/>
      <c r="E2862" s="138">
        <v>38492</v>
      </c>
      <c r="F2862" s="16">
        <v>140</v>
      </c>
      <c r="G2862" s="16">
        <v>2005</v>
      </c>
      <c r="H2862" s="139">
        <f t="shared" si="229"/>
        <v>0</v>
      </c>
      <c r="I2862" s="140">
        <v>14.826666666666668</v>
      </c>
      <c r="J2862" s="141">
        <f t="shared" si="232"/>
        <v>1</v>
      </c>
      <c r="K2862" s="81">
        <f t="shared" si="233"/>
        <v>5.173333333333332</v>
      </c>
      <c r="L2862" s="142">
        <v>16.100000000000001</v>
      </c>
      <c r="M2862" s="140"/>
      <c r="N2862" s="141">
        <f t="shared" si="230"/>
        <v>0</v>
      </c>
      <c r="O2862" s="141"/>
      <c r="P2862" s="141"/>
      <c r="Q2862" s="81">
        <f t="shared" si="231"/>
        <v>0</v>
      </c>
      <c r="R2862" s="16"/>
      <c r="S2862" s="16"/>
      <c r="T2862" s="16"/>
      <c r="U2862" s="16"/>
      <c r="V2862" s="16"/>
      <c r="W2862" s="16"/>
      <c r="X2862" s="16"/>
      <c r="Y2862" s="16"/>
    </row>
    <row r="2863" spans="4:25" ht="13" hidden="1" x14ac:dyDescent="0.3">
      <c r="D2863" s="16"/>
      <c r="E2863" s="138">
        <v>38493</v>
      </c>
      <c r="F2863" s="16">
        <v>141</v>
      </c>
      <c r="G2863" s="16">
        <v>2005</v>
      </c>
      <c r="H2863" s="139">
        <f t="shared" si="229"/>
        <v>0</v>
      </c>
      <c r="I2863" s="140">
        <v>14.933333333333334</v>
      </c>
      <c r="J2863" s="141">
        <f t="shared" si="232"/>
        <v>1</v>
      </c>
      <c r="K2863" s="81">
        <f t="shared" si="233"/>
        <v>5.0666666666666664</v>
      </c>
      <c r="L2863" s="142">
        <v>17</v>
      </c>
      <c r="M2863" s="140"/>
      <c r="N2863" s="141">
        <f t="shared" si="230"/>
        <v>0</v>
      </c>
      <c r="O2863" s="141"/>
      <c r="P2863" s="141"/>
      <c r="Q2863" s="81">
        <f t="shared" si="231"/>
        <v>0</v>
      </c>
      <c r="R2863" s="16"/>
      <c r="S2863" s="16"/>
      <c r="T2863" s="16"/>
      <c r="U2863" s="16"/>
      <c r="V2863" s="16"/>
      <c r="W2863" s="16"/>
      <c r="X2863" s="16"/>
      <c r="Y2863" s="16"/>
    </row>
    <row r="2864" spans="4:25" ht="13" hidden="1" x14ac:dyDescent="0.3">
      <c r="D2864" s="16"/>
      <c r="E2864" s="138">
        <v>38494</v>
      </c>
      <c r="F2864" s="16">
        <v>142</v>
      </c>
      <c r="G2864" s="16">
        <v>2005</v>
      </c>
      <c r="H2864" s="139">
        <f t="shared" si="229"/>
        <v>0</v>
      </c>
      <c r="I2864" s="140">
        <v>15.04</v>
      </c>
      <c r="J2864" s="141">
        <f t="shared" si="232"/>
        <v>1</v>
      </c>
      <c r="K2864" s="81">
        <f t="shared" si="233"/>
        <v>4.9600000000000009</v>
      </c>
      <c r="L2864" s="142">
        <v>15.5</v>
      </c>
      <c r="M2864" s="140"/>
      <c r="N2864" s="141">
        <f t="shared" si="230"/>
        <v>1</v>
      </c>
      <c r="O2864" s="141"/>
      <c r="P2864" s="141"/>
      <c r="Q2864" s="81">
        <f t="shared" si="231"/>
        <v>4.5</v>
      </c>
      <c r="R2864" s="16"/>
      <c r="S2864" s="16"/>
      <c r="T2864" s="16"/>
      <c r="U2864" s="16"/>
      <c r="V2864" s="16"/>
      <c r="W2864" s="16"/>
      <c r="X2864" s="16"/>
      <c r="Y2864" s="16"/>
    </row>
    <row r="2865" spans="4:25" ht="13" hidden="1" x14ac:dyDescent="0.3">
      <c r="D2865" s="16"/>
      <c r="E2865" s="138">
        <v>38495</v>
      </c>
      <c r="F2865" s="16">
        <v>143</v>
      </c>
      <c r="G2865" s="16">
        <v>2005</v>
      </c>
      <c r="H2865" s="139">
        <f t="shared" si="229"/>
        <v>0</v>
      </c>
      <c r="I2865" s="140">
        <v>15.146666666666667</v>
      </c>
      <c r="J2865" s="141">
        <f t="shared" si="232"/>
        <v>1</v>
      </c>
      <c r="K2865" s="81">
        <f t="shared" si="233"/>
        <v>4.8533333333333335</v>
      </c>
      <c r="L2865" s="142">
        <v>12.1</v>
      </c>
      <c r="M2865" s="140"/>
      <c r="N2865" s="141">
        <f t="shared" si="230"/>
        <v>1</v>
      </c>
      <c r="O2865" s="141"/>
      <c r="P2865" s="141"/>
      <c r="Q2865" s="81">
        <f t="shared" si="231"/>
        <v>7.9</v>
      </c>
      <c r="R2865" s="16"/>
      <c r="S2865" s="16"/>
      <c r="T2865" s="16"/>
      <c r="U2865" s="16"/>
      <c r="V2865" s="16"/>
      <c r="W2865" s="16"/>
      <c r="X2865" s="16"/>
      <c r="Y2865" s="16"/>
    </row>
    <row r="2866" spans="4:25" ht="13" hidden="1" x14ac:dyDescent="0.3">
      <c r="D2866" s="16"/>
      <c r="E2866" s="138">
        <v>38496</v>
      </c>
      <c r="F2866" s="16">
        <v>144</v>
      </c>
      <c r="G2866" s="16">
        <v>2005</v>
      </c>
      <c r="H2866" s="139">
        <f t="shared" si="229"/>
        <v>0</v>
      </c>
      <c r="I2866" s="140">
        <v>15.253333333333334</v>
      </c>
      <c r="J2866" s="141">
        <f t="shared" si="232"/>
        <v>1</v>
      </c>
      <c r="K2866" s="81">
        <f t="shared" si="233"/>
        <v>4.7466666666666661</v>
      </c>
      <c r="L2866" s="142">
        <v>13.6</v>
      </c>
      <c r="M2866" s="140"/>
      <c r="N2866" s="141">
        <f t="shared" si="230"/>
        <v>1</v>
      </c>
      <c r="O2866" s="141"/>
      <c r="P2866" s="141"/>
      <c r="Q2866" s="81">
        <f t="shared" si="231"/>
        <v>6.4</v>
      </c>
      <c r="R2866" s="16"/>
      <c r="S2866" s="16"/>
      <c r="T2866" s="16"/>
      <c r="U2866" s="16"/>
      <c r="V2866" s="16"/>
      <c r="W2866" s="16"/>
      <c r="X2866" s="16"/>
      <c r="Y2866" s="16"/>
    </row>
    <row r="2867" spans="4:25" ht="13" hidden="1" x14ac:dyDescent="0.3">
      <c r="D2867" s="16"/>
      <c r="E2867" s="138">
        <v>38497</v>
      </c>
      <c r="F2867" s="16">
        <v>145</v>
      </c>
      <c r="G2867" s="16">
        <v>2005</v>
      </c>
      <c r="H2867" s="139">
        <f t="shared" si="229"/>
        <v>0</v>
      </c>
      <c r="I2867" s="140">
        <v>15.36</v>
      </c>
      <c r="J2867" s="141">
        <f t="shared" si="232"/>
        <v>1</v>
      </c>
      <c r="K2867" s="81">
        <f t="shared" si="233"/>
        <v>4.6400000000000006</v>
      </c>
      <c r="L2867" s="142">
        <v>17.2</v>
      </c>
      <c r="M2867" s="140"/>
      <c r="N2867" s="141">
        <f t="shared" si="230"/>
        <v>0</v>
      </c>
      <c r="O2867" s="141"/>
      <c r="P2867" s="141"/>
      <c r="Q2867" s="81">
        <f t="shared" si="231"/>
        <v>0</v>
      </c>
      <c r="R2867" s="16"/>
      <c r="S2867" s="16"/>
      <c r="T2867" s="16"/>
      <c r="U2867" s="16"/>
      <c r="V2867" s="16"/>
      <c r="W2867" s="16"/>
      <c r="X2867" s="16"/>
      <c r="Y2867" s="16"/>
    </row>
    <row r="2868" spans="4:25" ht="13" hidden="1" x14ac:dyDescent="0.3">
      <c r="D2868" s="16"/>
      <c r="E2868" s="138">
        <v>38498</v>
      </c>
      <c r="F2868" s="16">
        <v>146</v>
      </c>
      <c r="G2868" s="16">
        <v>2005</v>
      </c>
      <c r="H2868" s="139">
        <f t="shared" si="229"/>
        <v>0</v>
      </c>
      <c r="I2868" s="140">
        <v>15.466666666666667</v>
      </c>
      <c r="J2868" s="141">
        <f t="shared" si="232"/>
        <v>1</v>
      </c>
      <c r="K2868" s="81">
        <f t="shared" si="233"/>
        <v>4.5333333333333332</v>
      </c>
      <c r="L2868" s="142">
        <v>20.3</v>
      </c>
      <c r="M2868" s="140"/>
      <c r="N2868" s="141">
        <f t="shared" si="230"/>
        <v>0</v>
      </c>
      <c r="O2868" s="141"/>
      <c r="P2868" s="141"/>
      <c r="Q2868" s="81">
        <f t="shared" si="231"/>
        <v>0</v>
      </c>
      <c r="R2868" s="16"/>
      <c r="S2868" s="16"/>
      <c r="T2868" s="16"/>
      <c r="U2868" s="16"/>
      <c r="V2868" s="16"/>
      <c r="W2868" s="16"/>
      <c r="X2868" s="16"/>
      <c r="Y2868" s="16"/>
    </row>
    <row r="2869" spans="4:25" ht="13" hidden="1" x14ac:dyDescent="0.3">
      <c r="D2869" s="16"/>
      <c r="E2869" s="138">
        <v>38499</v>
      </c>
      <c r="F2869" s="16">
        <v>147</v>
      </c>
      <c r="G2869" s="16">
        <v>2005</v>
      </c>
      <c r="H2869" s="139">
        <f t="shared" si="229"/>
        <v>0</v>
      </c>
      <c r="I2869" s="140">
        <v>15.573333333333334</v>
      </c>
      <c r="J2869" s="141">
        <f t="shared" si="232"/>
        <v>1</v>
      </c>
      <c r="K2869" s="81">
        <f t="shared" si="233"/>
        <v>4.4266666666666659</v>
      </c>
      <c r="L2869" s="142">
        <v>22.4</v>
      </c>
      <c r="M2869" s="140"/>
      <c r="N2869" s="141">
        <f t="shared" si="230"/>
        <v>0</v>
      </c>
      <c r="O2869" s="141"/>
      <c r="P2869" s="141"/>
      <c r="Q2869" s="81">
        <f t="shared" si="231"/>
        <v>0</v>
      </c>
      <c r="R2869" s="16"/>
      <c r="S2869" s="16"/>
      <c r="T2869" s="16"/>
      <c r="U2869" s="16"/>
      <c r="V2869" s="16"/>
      <c r="W2869" s="16"/>
      <c r="X2869" s="16"/>
      <c r="Y2869" s="16"/>
    </row>
    <row r="2870" spans="4:25" ht="13" hidden="1" x14ac:dyDescent="0.3">
      <c r="D2870" s="16"/>
      <c r="E2870" s="138">
        <v>38500</v>
      </c>
      <c r="F2870" s="16">
        <v>148</v>
      </c>
      <c r="G2870" s="16">
        <v>2005</v>
      </c>
      <c r="H2870" s="139">
        <f t="shared" si="229"/>
        <v>0</v>
      </c>
      <c r="I2870" s="140">
        <v>15.68</v>
      </c>
      <c r="J2870" s="141">
        <f t="shared" si="232"/>
        <v>1</v>
      </c>
      <c r="K2870" s="81">
        <f t="shared" si="233"/>
        <v>4.32</v>
      </c>
      <c r="L2870" s="142">
        <v>22.9</v>
      </c>
      <c r="M2870" s="140"/>
      <c r="N2870" s="141">
        <f t="shared" si="230"/>
        <v>0</v>
      </c>
      <c r="O2870" s="141"/>
      <c r="P2870" s="141"/>
      <c r="Q2870" s="81">
        <f t="shared" si="231"/>
        <v>0</v>
      </c>
      <c r="R2870" s="16"/>
      <c r="S2870" s="16"/>
      <c r="T2870" s="16"/>
      <c r="U2870" s="16"/>
      <c r="V2870" s="16"/>
      <c r="W2870" s="16"/>
      <c r="X2870" s="16"/>
      <c r="Y2870" s="16"/>
    </row>
    <row r="2871" spans="4:25" ht="13" hidden="1" x14ac:dyDescent="0.3">
      <c r="D2871" s="16"/>
      <c r="E2871" s="138">
        <v>38501</v>
      </c>
      <c r="F2871" s="16">
        <v>149</v>
      </c>
      <c r="G2871" s="16">
        <v>2005</v>
      </c>
      <c r="H2871" s="139">
        <f t="shared" si="229"/>
        <v>0</v>
      </c>
      <c r="I2871" s="140">
        <v>15.786666666666667</v>
      </c>
      <c r="J2871" s="141">
        <f t="shared" si="232"/>
        <v>1</v>
      </c>
      <c r="K2871" s="81">
        <f t="shared" si="233"/>
        <v>4.2133333333333329</v>
      </c>
      <c r="L2871" s="142">
        <v>23.7</v>
      </c>
      <c r="M2871" s="140"/>
      <c r="N2871" s="141">
        <f t="shared" si="230"/>
        <v>0</v>
      </c>
      <c r="O2871" s="141"/>
      <c r="P2871" s="141"/>
      <c r="Q2871" s="81">
        <f t="shared" si="231"/>
        <v>0</v>
      </c>
      <c r="R2871" s="16"/>
      <c r="S2871" s="16"/>
      <c r="T2871" s="16"/>
      <c r="U2871" s="16"/>
      <c r="V2871" s="16"/>
      <c r="W2871" s="16"/>
      <c r="X2871" s="16"/>
      <c r="Y2871" s="16"/>
    </row>
    <row r="2872" spans="4:25" ht="13" hidden="1" x14ac:dyDescent="0.3">
      <c r="D2872" s="16"/>
      <c r="E2872" s="138">
        <v>38502</v>
      </c>
      <c r="F2872" s="16">
        <v>150</v>
      </c>
      <c r="G2872" s="16">
        <v>2005</v>
      </c>
      <c r="H2872" s="139">
        <f t="shared" si="229"/>
        <v>0</v>
      </c>
      <c r="I2872" s="140">
        <v>15.893333333333333</v>
      </c>
      <c r="J2872" s="141">
        <f t="shared" si="232"/>
        <v>1</v>
      </c>
      <c r="K2872" s="81">
        <f t="shared" si="233"/>
        <v>4.1066666666666674</v>
      </c>
      <c r="L2872" s="142">
        <v>18.3</v>
      </c>
      <c r="M2872" s="140"/>
      <c r="N2872" s="141">
        <f t="shared" si="230"/>
        <v>0</v>
      </c>
      <c r="O2872" s="141"/>
      <c r="P2872" s="141"/>
      <c r="Q2872" s="81">
        <f t="shared" si="231"/>
        <v>0</v>
      </c>
      <c r="R2872" s="16"/>
      <c r="S2872" s="16"/>
      <c r="T2872" s="16"/>
      <c r="U2872" s="16"/>
      <c r="V2872" s="16"/>
      <c r="W2872" s="16"/>
      <c r="X2872" s="16"/>
      <c r="Y2872" s="16"/>
    </row>
    <row r="2873" spans="4:25" ht="13" hidden="1" x14ac:dyDescent="0.3">
      <c r="D2873" s="16"/>
      <c r="E2873" s="138">
        <v>38503</v>
      </c>
      <c r="F2873" s="16">
        <v>151</v>
      </c>
      <c r="G2873" s="16">
        <v>2005</v>
      </c>
      <c r="H2873" s="139">
        <f t="shared" si="229"/>
        <v>0</v>
      </c>
      <c r="I2873" s="140">
        <v>16</v>
      </c>
      <c r="J2873" s="141">
        <f t="shared" si="232"/>
        <v>1</v>
      </c>
      <c r="K2873" s="81">
        <f t="shared" si="233"/>
        <v>4</v>
      </c>
      <c r="L2873" s="142">
        <v>15.4</v>
      </c>
      <c r="M2873" s="140"/>
      <c r="N2873" s="141">
        <f t="shared" si="230"/>
        <v>1</v>
      </c>
      <c r="O2873" s="141"/>
      <c r="P2873" s="141"/>
      <c r="Q2873" s="81">
        <f t="shared" si="231"/>
        <v>4.5999999999999996</v>
      </c>
      <c r="R2873" s="16"/>
      <c r="S2873" s="16"/>
      <c r="T2873" s="16"/>
      <c r="U2873" s="16"/>
      <c r="V2873" s="16"/>
      <c r="W2873" s="16"/>
      <c r="X2873" s="16"/>
      <c r="Y2873" s="16"/>
    </row>
    <row r="2874" spans="4:25" ht="13" hidden="1" x14ac:dyDescent="0.3">
      <c r="D2874" s="16"/>
      <c r="E2874" s="138">
        <v>38504</v>
      </c>
      <c r="F2874" s="16">
        <v>152</v>
      </c>
      <c r="G2874" s="16">
        <v>2005</v>
      </c>
      <c r="H2874" s="139">
        <f t="shared" si="229"/>
        <v>0</v>
      </c>
      <c r="I2874" s="140">
        <v>16.106666666666669</v>
      </c>
      <c r="J2874" s="141">
        <f t="shared" si="232"/>
        <v>0</v>
      </c>
      <c r="K2874" s="81">
        <f t="shared" si="233"/>
        <v>0</v>
      </c>
      <c r="L2874" s="142">
        <v>16.3</v>
      </c>
      <c r="M2874" s="140"/>
      <c r="N2874" s="141">
        <f t="shared" si="230"/>
        <v>0</v>
      </c>
      <c r="O2874" s="141"/>
      <c r="P2874" s="141"/>
      <c r="Q2874" s="81">
        <f t="shared" si="231"/>
        <v>0</v>
      </c>
      <c r="R2874" s="16"/>
      <c r="S2874" s="16"/>
      <c r="T2874" s="16"/>
      <c r="U2874" s="16"/>
      <c r="V2874" s="16"/>
      <c r="W2874" s="16"/>
      <c r="X2874" s="16"/>
      <c r="Y2874" s="16"/>
    </row>
    <row r="2875" spans="4:25" ht="13" hidden="1" x14ac:dyDescent="0.3">
      <c r="D2875" s="16"/>
      <c r="E2875" s="138">
        <v>38505</v>
      </c>
      <c r="F2875" s="16">
        <v>153</v>
      </c>
      <c r="G2875" s="16">
        <v>2005</v>
      </c>
      <c r="H2875" s="139">
        <f t="shared" si="229"/>
        <v>0</v>
      </c>
      <c r="I2875" s="140">
        <v>16.213333333333331</v>
      </c>
      <c r="J2875" s="141">
        <f t="shared" si="232"/>
        <v>0</v>
      </c>
      <c r="K2875" s="81">
        <f t="shared" si="233"/>
        <v>0</v>
      </c>
      <c r="L2875" s="142">
        <v>18</v>
      </c>
      <c r="M2875" s="140"/>
      <c r="N2875" s="141">
        <f t="shared" si="230"/>
        <v>0</v>
      </c>
      <c r="O2875" s="141"/>
      <c r="P2875" s="141"/>
      <c r="Q2875" s="81">
        <f t="shared" si="231"/>
        <v>0</v>
      </c>
      <c r="R2875" s="16"/>
      <c r="S2875" s="16"/>
      <c r="T2875" s="16"/>
      <c r="U2875" s="16"/>
      <c r="V2875" s="16"/>
      <c r="W2875" s="16"/>
      <c r="X2875" s="16"/>
      <c r="Y2875" s="16"/>
    </row>
    <row r="2876" spans="4:25" ht="13" hidden="1" x14ac:dyDescent="0.3">
      <c r="D2876" s="16"/>
      <c r="E2876" s="138">
        <v>38506</v>
      </c>
      <c r="F2876" s="16">
        <v>154</v>
      </c>
      <c r="G2876" s="16">
        <v>2005</v>
      </c>
      <c r="H2876" s="139">
        <f t="shared" si="229"/>
        <v>0</v>
      </c>
      <c r="I2876" s="140">
        <v>16.32</v>
      </c>
      <c r="J2876" s="141">
        <f t="shared" si="232"/>
        <v>0</v>
      </c>
      <c r="K2876" s="81">
        <f t="shared" si="233"/>
        <v>0</v>
      </c>
      <c r="L2876" s="142">
        <v>20.6</v>
      </c>
      <c r="M2876" s="140"/>
      <c r="N2876" s="141">
        <f t="shared" si="230"/>
        <v>0</v>
      </c>
      <c r="O2876" s="141"/>
      <c r="P2876" s="141"/>
      <c r="Q2876" s="81">
        <f t="shared" si="231"/>
        <v>0</v>
      </c>
      <c r="R2876" s="16"/>
      <c r="S2876" s="16"/>
      <c r="T2876" s="16"/>
      <c r="U2876" s="16"/>
      <c r="V2876" s="16"/>
      <c r="W2876" s="16"/>
      <c r="X2876" s="16"/>
      <c r="Y2876" s="16"/>
    </row>
    <row r="2877" spans="4:25" ht="13" hidden="1" x14ac:dyDescent="0.3">
      <c r="D2877" s="16"/>
      <c r="E2877" s="138">
        <v>38507</v>
      </c>
      <c r="F2877" s="16">
        <v>155</v>
      </c>
      <c r="G2877" s="16">
        <v>2005</v>
      </c>
      <c r="H2877" s="139">
        <f t="shared" si="229"/>
        <v>0</v>
      </c>
      <c r="I2877" s="140">
        <v>16.426666666666669</v>
      </c>
      <c r="J2877" s="141">
        <f t="shared" si="232"/>
        <v>0</v>
      </c>
      <c r="K2877" s="81">
        <f t="shared" si="233"/>
        <v>0</v>
      </c>
      <c r="L2877" s="142">
        <v>18</v>
      </c>
      <c r="M2877" s="140"/>
      <c r="N2877" s="141">
        <f t="shared" si="230"/>
        <v>0</v>
      </c>
      <c r="O2877" s="141"/>
      <c r="P2877" s="141"/>
      <c r="Q2877" s="81">
        <f t="shared" si="231"/>
        <v>0</v>
      </c>
      <c r="R2877" s="16"/>
      <c r="S2877" s="16"/>
      <c r="T2877" s="16"/>
      <c r="U2877" s="16"/>
      <c r="V2877" s="16"/>
      <c r="W2877" s="16"/>
      <c r="X2877" s="16"/>
      <c r="Y2877" s="16"/>
    </row>
    <row r="2878" spans="4:25" ht="13" hidden="1" x14ac:dyDescent="0.3">
      <c r="D2878" s="16"/>
      <c r="E2878" s="138">
        <v>38508</v>
      </c>
      <c r="F2878" s="16">
        <v>156</v>
      </c>
      <c r="G2878" s="16">
        <v>2005</v>
      </c>
      <c r="H2878" s="139">
        <f t="shared" si="229"/>
        <v>0</v>
      </c>
      <c r="I2878" s="140">
        <v>16.533333333333331</v>
      </c>
      <c r="J2878" s="141">
        <f t="shared" si="232"/>
        <v>0</v>
      </c>
      <c r="K2878" s="81">
        <f t="shared" si="233"/>
        <v>0</v>
      </c>
      <c r="L2878" s="142">
        <v>16</v>
      </c>
      <c r="M2878" s="140"/>
      <c r="N2878" s="141">
        <f t="shared" si="230"/>
        <v>1</v>
      </c>
      <c r="O2878" s="141"/>
      <c r="P2878" s="141"/>
      <c r="Q2878" s="81">
        <f t="shared" si="231"/>
        <v>4</v>
      </c>
      <c r="R2878" s="16"/>
      <c r="S2878" s="16"/>
      <c r="T2878" s="16"/>
      <c r="U2878" s="16"/>
      <c r="V2878" s="16"/>
      <c r="W2878" s="16"/>
      <c r="X2878" s="16"/>
      <c r="Y2878" s="16"/>
    </row>
    <row r="2879" spans="4:25" ht="13" hidden="1" x14ac:dyDescent="0.3">
      <c r="D2879" s="16"/>
      <c r="E2879" s="138">
        <v>38509</v>
      </c>
      <c r="F2879" s="16">
        <v>157</v>
      </c>
      <c r="G2879" s="16">
        <v>2005</v>
      </c>
      <c r="H2879" s="139">
        <f t="shared" si="229"/>
        <v>0</v>
      </c>
      <c r="I2879" s="140">
        <v>16.64</v>
      </c>
      <c r="J2879" s="141">
        <f t="shared" si="232"/>
        <v>0</v>
      </c>
      <c r="K2879" s="81">
        <f t="shared" si="233"/>
        <v>0</v>
      </c>
      <c r="L2879" s="142">
        <v>16.399999999999999</v>
      </c>
      <c r="M2879" s="140"/>
      <c r="N2879" s="141">
        <f t="shared" si="230"/>
        <v>0</v>
      </c>
      <c r="O2879" s="141"/>
      <c r="P2879" s="141"/>
      <c r="Q2879" s="81">
        <f t="shared" si="231"/>
        <v>0</v>
      </c>
      <c r="R2879" s="16"/>
      <c r="S2879" s="16"/>
      <c r="T2879" s="16"/>
      <c r="U2879" s="16"/>
      <c r="V2879" s="16"/>
      <c r="W2879" s="16"/>
      <c r="X2879" s="16"/>
      <c r="Y2879" s="16"/>
    </row>
    <row r="2880" spans="4:25" ht="13" hidden="1" x14ac:dyDescent="0.3">
      <c r="D2880" s="16"/>
      <c r="E2880" s="138">
        <v>38510</v>
      </c>
      <c r="F2880" s="16">
        <v>158</v>
      </c>
      <c r="G2880" s="16">
        <v>2005</v>
      </c>
      <c r="H2880" s="139">
        <f t="shared" si="229"/>
        <v>0</v>
      </c>
      <c r="I2880" s="140">
        <v>16.74666666666667</v>
      </c>
      <c r="J2880" s="141">
        <f t="shared" si="232"/>
        <v>0</v>
      </c>
      <c r="K2880" s="81">
        <f t="shared" si="233"/>
        <v>0</v>
      </c>
      <c r="L2880" s="142">
        <v>16.399999999999999</v>
      </c>
      <c r="M2880" s="140"/>
      <c r="N2880" s="141">
        <f t="shared" si="230"/>
        <v>0</v>
      </c>
      <c r="O2880" s="141"/>
      <c r="P2880" s="141"/>
      <c r="Q2880" s="81">
        <f t="shared" si="231"/>
        <v>0</v>
      </c>
      <c r="R2880" s="16"/>
      <c r="S2880" s="16"/>
      <c r="T2880" s="16"/>
      <c r="U2880" s="16"/>
      <c r="V2880" s="16"/>
      <c r="W2880" s="16"/>
      <c r="X2880" s="16"/>
      <c r="Y2880" s="16"/>
    </row>
    <row r="2881" spans="4:25" ht="13" hidden="1" x14ac:dyDescent="0.3">
      <c r="D2881" s="16"/>
      <c r="E2881" s="138">
        <v>38511</v>
      </c>
      <c r="F2881" s="16">
        <v>159</v>
      </c>
      <c r="G2881" s="16">
        <v>2005</v>
      </c>
      <c r="H2881" s="139">
        <f t="shared" si="229"/>
        <v>0</v>
      </c>
      <c r="I2881" s="140">
        <v>16.853333333333332</v>
      </c>
      <c r="J2881" s="141">
        <f t="shared" si="232"/>
        <v>0</v>
      </c>
      <c r="K2881" s="81">
        <f t="shared" si="233"/>
        <v>0</v>
      </c>
      <c r="L2881" s="142">
        <v>13.4</v>
      </c>
      <c r="M2881" s="140"/>
      <c r="N2881" s="141">
        <f t="shared" si="230"/>
        <v>1</v>
      </c>
      <c r="O2881" s="141"/>
      <c r="P2881" s="141"/>
      <c r="Q2881" s="81">
        <f t="shared" si="231"/>
        <v>6.6</v>
      </c>
      <c r="R2881" s="16"/>
      <c r="S2881" s="16"/>
      <c r="T2881" s="16"/>
      <c r="U2881" s="16"/>
      <c r="V2881" s="16"/>
      <c r="W2881" s="16"/>
      <c r="X2881" s="16"/>
      <c r="Y2881" s="16"/>
    </row>
    <row r="2882" spans="4:25" ht="13" hidden="1" x14ac:dyDescent="0.3">
      <c r="D2882" s="16"/>
      <c r="E2882" s="138">
        <v>38512</v>
      </c>
      <c r="F2882" s="16">
        <v>160</v>
      </c>
      <c r="G2882" s="16">
        <v>2005</v>
      </c>
      <c r="H2882" s="139">
        <f t="shared" si="229"/>
        <v>0</v>
      </c>
      <c r="I2882" s="140">
        <v>16.96</v>
      </c>
      <c r="J2882" s="141">
        <f t="shared" si="232"/>
        <v>0</v>
      </c>
      <c r="K2882" s="81">
        <f t="shared" si="233"/>
        <v>0</v>
      </c>
      <c r="L2882" s="142">
        <v>14.2</v>
      </c>
      <c r="M2882" s="140"/>
      <c r="N2882" s="141">
        <f t="shared" si="230"/>
        <v>1</v>
      </c>
      <c r="O2882" s="141"/>
      <c r="P2882" s="141"/>
      <c r="Q2882" s="81">
        <f t="shared" si="231"/>
        <v>5.8000000000000007</v>
      </c>
      <c r="R2882" s="16"/>
      <c r="S2882" s="16"/>
      <c r="T2882" s="16"/>
      <c r="U2882" s="16"/>
      <c r="V2882" s="16"/>
      <c r="W2882" s="16"/>
      <c r="X2882" s="16"/>
      <c r="Y2882" s="16"/>
    </row>
    <row r="2883" spans="4:25" ht="13" hidden="1" x14ac:dyDescent="0.3">
      <c r="D2883" s="16"/>
      <c r="E2883" s="138">
        <v>38513</v>
      </c>
      <c r="F2883" s="16">
        <v>161</v>
      </c>
      <c r="G2883" s="16">
        <v>2005</v>
      </c>
      <c r="H2883" s="139">
        <f t="shared" si="229"/>
        <v>0</v>
      </c>
      <c r="I2883" s="140">
        <v>17.06666666666667</v>
      </c>
      <c r="J2883" s="141">
        <f t="shared" si="232"/>
        <v>0</v>
      </c>
      <c r="K2883" s="81">
        <f t="shared" si="233"/>
        <v>0</v>
      </c>
      <c r="L2883" s="142">
        <v>13.9</v>
      </c>
      <c r="M2883" s="140"/>
      <c r="N2883" s="141">
        <f t="shared" si="230"/>
        <v>1</v>
      </c>
      <c r="O2883" s="141"/>
      <c r="P2883" s="141"/>
      <c r="Q2883" s="81">
        <f t="shared" si="231"/>
        <v>6.1</v>
      </c>
      <c r="R2883" s="16"/>
      <c r="S2883" s="16"/>
      <c r="T2883" s="16"/>
      <c r="U2883" s="16"/>
      <c r="V2883" s="16"/>
      <c r="W2883" s="16"/>
      <c r="X2883" s="16"/>
      <c r="Y2883" s="16"/>
    </row>
    <row r="2884" spans="4:25" ht="13" hidden="1" x14ac:dyDescent="0.3">
      <c r="D2884" s="16"/>
      <c r="E2884" s="138">
        <v>38514</v>
      </c>
      <c r="F2884" s="16">
        <v>162</v>
      </c>
      <c r="G2884" s="16">
        <v>2005</v>
      </c>
      <c r="H2884" s="139">
        <f t="shared" si="229"/>
        <v>0</v>
      </c>
      <c r="I2884" s="140">
        <v>17.173333333333332</v>
      </c>
      <c r="J2884" s="141">
        <f t="shared" si="232"/>
        <v>0</v>
      </c>
      <c r="K2884" s="81">
        <f t="shared" si="233"/>
        <v>0</v>
      </c>
      <c r="L2884" s="142">
        <v>16.5</v>
      </c>
      <c r="M2884" s="140"/>
      <c r="N2884" s="141">
        <f t="shared" si="230"/>
        <v>0</v>
      </c>
      <c r="O2884" s="141"/>
      <c r="P2884" s="141"/>
      <c r="Q2884" s="81">
        <f t="shared" si="231"/>
        <v>0</v>
      </c>
      <c r="R2884" s="16"/>
      <c r="S2884" s="16"/>
      <c r="T2884" s="16"/>
      <c r="U2884" s="16"/>
      <c r="V2884" s="16"/>
      <c r="W2884" s="16"/>
      <c r="X2884" s="16"/>
      <c r="Y2884" s="16"/>
    </row>
    <row r="2885" spans="4:25" ht="13" hidden="1" x14ac:dyDescent="0.3">
      <c r="D2885" s="16"/>
      <c r="E2885" s="138">
        <v>38515</v>
      </c>
      <c r="F2885" s="16">
        <v>163</v>
      </c>
      <c r="G2885" s="16">
        <v>2005</v>
      </c>
      <c r="H2885" s="139">
        <f t="shared" si="229"/>
        <v>0</v>
      </c>
      <c r="I2885" s="140">
        <v>17.28</v>
      </c>
      <c r="J2885" s="141">
        <f t="shared" si="232"/>
        <v>0</v>
      </c>
      <c r="K2885" s="81">
        <f t="shared" si="233"/>
        <v>0</v>
      </c>
      <c r="L2885" s="142">
        <v>20.2</v>
      </c>
      <c r="M2885" s="140"/>
      <c r="N2885" s="141">
        <f t="shared" si="230"/>
        <v>0</v>
      </c>
      <c r="O2885" s="141"/>
      <c r="P2885" s="141"/>
      <c r="Q2885" s="81">
        <f t="shared" si="231"/>
        <v>0</v>
      </c>
      <c r="R2885" s="16"/>
      <c r="S2885" s="16"/>
      <c r="T2885" s="16"/>
      <c r="U2885" s="16"/>
      <c r="V2885" s="16"/>
      <c r="W2885" s="16"/>
      <c r="X2885" s="16"/>
      <c r="Y2885" s="16"/>
    </row>
    <row r="2886" spans="4:25" ht="13" hidden="1" x14ac:dyDescent="0.3">
      <c r="D2886" s="16"/>
      <c r="E2886" s="138">
        <v>38516</v>
      </c>
      <c r="F2886" s="16">
        <v>164</v>
      </c>
      <c r="G2886" s="16">
        <v>2005</v>
      </c>
      <c r="H2886" s="139">
        <f t="shared" si="229"/>
        <v>0</v>
      </c>
      <c r="I2886" s="140">
        <v>17.38666666666667</v>
      </c>
      <c r="J2886" s="141">
        <f t="shared" si="232"/>
        <v>0</v>
      </c>
      <c r="K2886" s="81">
        <f t="shared" si="233"/>
        <v>0</v>
      </c>
      <c r="L2886" s="142">
        <v>18.600000000000001</v>
      </c>
      <c r="M2886" s="140"/>
      <c r="N2886" s="141">
        <f t="shared" si="230"/>
        <v>0</v>
      </c>
      <c r="O2886" s="141"/>
      <c r="P2886" s="141"/>
      <c r="Q2886" s="81">
        <f t="shared" si="231"/>
        <v>0</v>
      </c>
      <c r="R2886" s="16"/>
      <c r="S2886" s="16"/>
      <c r="T2886" s="16"/>
      <c r="U2886" s="16"/>
      <c r="V2886" s="16"/>
      <c r="W2886" s="16"/>
      <c r="X2886" s="16"/>
      <c r="Y2886" s="16"/>
    </row>
    <row r="2887" spans="4:25" ht="13" hidden="1" x14ac:dyDescent="0.3">
      <c r="D2887" s="16"/>
      <c r="E2887" s="138">
        <v>38517</v>
      </c>
      <c r="F2887" s="16">
        <v>165</v>
      </c>
      <c r="G2887" s="16">
        <v>2005</v>
      </c>
      <c r="H2887" s="139">
        <f t="shared" si="229"/>
        <v>0</v>
      </c>
      <c r="I2887" s="140">
        <v>17.493333333333332</v>
      </c>
      <c r="J2887" s="141">
        <f t="shared" si="232"/>
        <v>0</v>
      </c>
      <c r="K2887" s="81">
        <f t="shared" si="233"/>
        <v>0</v>
      </c>
      <c r="L2887" s="142">
        <v>16.100000000000001</v>
      </c>
      <c r="M2887" s="140"/>
      <c r="N2887" s="141">
        <f t="shared" si="230"/>
        <v>0</v>
      </c>
      <c r="O2887" s="141"/>
      <c r="P2887" s="141"/>
      <c r="Q2887" s="81">
        <f t="shared" si="231"/>
        <v>0</v>
      </c>
      <c r="R2887" s="16"/>
      <c r="S2887" s="16"/>
      <c r="T2887" s="16"/>
      <c r="U2887" s="16"/>
      <c r="V2887" s="16"/>
      <c r="W2887" s="16"/>
      <c r="X2887" s="16"/>
      <c r="Y2887" s="16"/>
    </row>
    <row r="2888" spans="4:25" ht="13" hidden="1" x14ac:dyDescent="0.3">
      <c r="D2888" s="16"/>
      <c r="E2888" s="138">
        <v>38518</v>
      </c>
      <c r="F2888" s="16">
        <v>166</v>
      </c>
      <c r="G2888" s="16">
        <v>2005</v>
      </c>
      <c r="H2888" s="139">
        <f t="shared" si="229"/>
        <v>0</v>
      </c>
      <c r="I2888" s="140">
        <v>17.600000000000001</v>
      </c>
      <c r="J2888" s="141">
        <f t="shared" si="232"/>
        <v>0</v>
      </c>
      <c r="K2888" s="81">
        <f t="shared" si="233"/>
        <v>0</v>
      </c>
      <c r="L2888" s="142">
        <v>18.2</v>
      </c>
      <c r="M2888" s="140"/>
      <c r="N2888" s="141">
        <f t="shared" si="230"/>
        <v>0</v>
      </c>
      <c r="O2888" s="141"/>
      <c r="P2888" s="141"/>
      <c r="Q2888" s="81">
        <f t="shared" si="231"/>
        <v>0</v>
      </c>
      <c r="R2888" s="16"/>
      <c r="S2888" s="16"/>
      <c r="T2888" s="16"/>
      <c r="U2888" s="16"/>
      <c r="V2888" s="16"/>
      <c r="W2888" s="16"/>
      <c r="X2888" s="16"/>
      <c r="Y2888" s="16"/>
    </row>
    <row r="2889" spans="4:25" ht="13" hidden="1" x14ac:dyDescent="0.3">
      <c r="D2889" s="16"/>
      <c r="E2889" s="138">
        <v>38519</v>
      </c>
      <c r="F2889" s="16">
        <v>167</v>
      </c>
      <c r="G2889" s="16">
        <v>2005</v>
      </c>
      <c r="H2889" s="139">
        <f t="shared" si="229"/>
        <v>0</v>
      </c>
      <c r="I2889" s="140">
        <v>17.683870967741939</v>
      </c>
      <c r="J2889" s="141">
        <f t="shared" si="232"/>
        <v>0</v>
      </c>
      <c r="K2889" s="81">
        <f t="shared" si="233"/>
        <v>0</v>
      </c>
      <c r="L2889" s="142">
        <v>20.2</v>
      </c>
      <c r="M2889" s="140"/>
      <c r="N2889" s="141">
        <f t="shared" si="230"/>
        <v>0</v>
      </c>
      <c r="O2889" s="141"/>
      <c r="P2889" s="141"/>
      <c r="Q2889" s="81">
        <f t="shared" si="231"/>
        <v>0</v>
      </c>
      <c r="R2889" s="16"/>
      <c r="S2889" s="16"/>
      <c r="T2889" s="16"/>
      <c r="U2889" s="16"/>
      <c r="V2889" s="16"/>
      <c r="W2889" s="16"/>
      <c r="X2889" s="16"/>
      <c r="Y2889" s="16"/>
    </row>
    <row r="2890" spans="4:25" ht="13" hidden="1" x14ac:dyDescent="0.3">
      <c r="D2890" s="16"/>
      <c r="E2890" s="138">
        <v>38520</v>
      </c>
      <c r="F2890" s="16">
        <v>168</v>
      </c>
      <c r="G2890" s="16">
        <v>2005</v>
      </c>
      <c r="H2890" s="139">
        <f t="shared" si="229"/>
        <v>0</v>
      </c>
      <c r="I2890" s="140">
        <v>17.767741935483873</v>
      </c>
      <c r="J2890" s="141">
        <f t="shared" si="232"/>
        <v>0</v>
      </c>
      <c r="K2890" s="81">
        <f t="shared" si="233"/>
        <v>0</v>
      </c>
      <c r="L2890" s="142">
        <v>21.1</v>
      </c>
      <c r="M2890" s="140"/>
      <c r="N2890" s="141">
        <f t="shared" si="230"/>
        <v>0</v>
      </c>
      <c r="O2890" s="141"/>
      <c r="P2890" s="141"/>
      <c r="Q2890" s="81">
        <f t="shared" si="231"/>
        <v>0</v>
      </c>
      <c r="R2890" s="16"/>
      <c r="S2890" s="16"/>
      <c r="T2890" s="16"/>
      <c r="U2890" s="16"/>
      <c r="V2890" s="16"/>
      <c r="W2890" s="16"/>
      <c r="X2890" s="16"/>
      <c r="Y2890" s="16"/>
    </row>
    <row r="2891" spans="4:25" ht="13" hidden="1" x14ac:dyDescent="0.3">
      <c r="D2891" s="16"/>
      <c r="E2891" s="138">
        <v>38521</v>
      </c>
      <c r="F2891" s="16">
        <v>169</v>
      </c>
      <c r="G2891" s="16">
        <v>2005</v>
      </c>
      <c r="H2891" s="139">
        <f t="shared" si="229"/>
        <v>0</v>
      </c>
      <c r="I2891" s="140">
        <v>17.851612903225806</v>
      </c>
      <c r="J2891" s="141">
        <f t="shared" si="232"/>
        <v>0</v>
      </c>
      <c r="K2891" s="81">
        <f t="shared" si="233"/>
        <v>0</v>
      </c>
      <c r="L2891" s="142">
        <v>22.5</v>
      </c>
      <c r="M2891" s="140"/>
      <c r="N2891" s="141">
        <f t="shared" si="230"/>
        <v>0</v>
      </c>
      <c r="O2891" s="141"/>
      <c r="P2891" s="141"/>
      <c r="Q2891" s="81">
        <f t="shared" si="231"/>
        <v>0</v>
      </c>
      <c r="R2891" s="16"/>
      <c r="S2891" s="16"/>
      <c r="T2891" s="16"/>
      <c r="U2891" s="16"/>
      <c r="V2891" s="16"/>
      <c r="W2891" s="16"/>
      <c r="X2891" s="16"/>
      <c r="Y2891" s="16"/>
    </row>
    <row r="2892" spans="4:25" ht="13" hidden="1" x14ac:dyDescent="0.3">
      <c r="D2892" s="16"/>
      <c r="E2892" s="138">
        <v>38522</v>
      </c>
      <c r="F2892" s="16">
        <v>170</v>
      </c>
      <c r="G2892" s="16">
        <v>2005</v>
      </c>
      <c r="H2892" s="139">
        <f t="shared" si="229"/>
        <v>0</v>
      </c>
      <c r="I2892" s="140">
        <v>17.935483870967744</v>
      </c>
      <c r="J2892" s="141">
        <f t="shared" si="232"/>
        <v>0</v>
      </c>
      <c r="K2892" s="81">
        <f t="shared" si="233"/>
        <v>0</v>
      </c>
      <c r="L2892" s="142">
        <v>21.8</v>
      </c>
      <c r="M2892" s="140"/>
      <c r="N2892" s="141">
        <f t="shared" si="230"/>
        <v>0</v>
      </c>
      <c r="O2892" s="141"/>
      <c r="P2892" s="141"/>
      <c r="Q2892" s="81">
        <f t="shared" si="231"/>
        <v>0</v>
      </c>
      <c r="R2892" s="16"/>
      <c r="S2892" s="16"/>
      <c r="T2892" s="16"/>
      <c r="U2892" s="16"/>
      <c r="V2892" s="16"/>
      <c r="W2892" s="16"/>
      <c r="X2892" s="16"/>
      <c r="Y2892" s="16"/>
    </row>
    <row r="2893" spans="4:25" ht="13" hidden="1" x14ac:dyDescent="0.3">
      <c r="D2893" s="16"/>
      <c r="E2893" s="138">
        <v>38523</v>
      </c>
      <c r="F2893" s="16">
        <v>171</v>
      </c>
      <c r="G2893" s="16">
        <v>2005</v>
      </c>
      <c r="H2893" s="139">
        <f t="shared" si="229"/>
        <v>0</v>
      </c>
      <c r="I2893" s="140">
        <v>18.019354838709681</v>
      </c>
      <c r="J2893" s="141">
        <f t="shared" si="232"/>
        <v>0</v>
      </c>
      <c r="K2893" s="81">
        <f t="shared" si="233"/>
        <v>0</v>
      </c>
      <c r="L2893" s="142">
        <v>22.1</v>
      </c>
      <c r="M2893" s="140"/>
      <c r="N2893" s="141">
        <f t="shared" si="230"/>
        <v>0</v>
      </c>
      <c r="O2893" s="141"/>
      <c r="P2893" s="141"/>
      <c r="Q2893" s="81">
        <f t="shared" si="231"/>
        <v>0</v>
      </c>
      <c r="R2893" s="16"/>
      <c r="S2893" s="16"/>
      <c r="T2893" s="16"/>
      <c r="U2893" s="16"/>
      <c r="V2893" s="16"/>
      <c r="W2893" s="16"/>
      <c r="X2893" s="16"/>
      <c r="Y2893" s="16"/>
    </row>
    <row r="2894" spans="4:25" ht="13" hidden="1" x14ac:dyDescent="0.3">
      <c r="D2894" s="16"/>
      <c r="E2894" s="138">
        <v>38524</v>
      </c>
      <c r="F2894" s="16">
        <v>172</v>
      </c>
      <c r="G2894" s="16">
        <v>2005</v>
      </c>
      <c r="H2894" s="139">
        <f t="shared" si="229"/>
        <v>0</v>
      </c>
      <c r="I2894" s="140">
        <v>18.103225806451615</v>
      </c>
      <c r="J2894" s="141">
        <f t="shared" si="232"/>
        <v>0</v>
      </c>
      <c r="K2894" s="81">
        <f t="shared" si="233"/>
        <v>0</v>
      </c>
      <c r="L2894" s="142">
        <v>23.2</v>
      </c>
      <c r="M2894" s="140"/>
      <c r="N2894" s="141">
        <f t="shared" si="230"/>
        <v>0</v>
      </c>
      <c r="O2894" s="141"/>
      <c r="P2894" s="141"/>
      <c r="Q2894" s="81">
        <f t="shared" si="231"/>
        <v>0</v>
      </c>
      <c r="R2894" s="16"/>
      <c r="S2894" s="16"/>
      <c r="T2894" s="16"/>
      <c r="U2894" s="16"/>
      <c r="V2894" s="16"/>
      <c r="W2894" s="16"/>
      <c r="X2894" s="16"/>
      <c r="Y2894" s="16"/>
    </row>
    <row r="2895" spans="4:25" ht="13" hidden="1" x14ac:dyDescent="0.3">
      <c r="D2895" s="16"/>
      <c r="E2895" s="138">
        <v>38525</v>
      </c>
      <c r="F2895" s="16">
        <v>173</v>
      </c>
      <c r="G2895" s="16">
        <v>2005</v>
      </c>
      <c r="H2895" s="139">
        <f t="shared" si="229"/>
        <v>0</v>
      </c>
      <c r="I2895" s="140">
        <v>18.187096774193549</v>
      </c>
      <c r="J2895" s="141">
        <f t="shared" si="232"/>
        <v>0</v>
      </c>
      <c r="K2895" s="81">
        <f t="shared" si="233"/>
        <v>0</v>
      </c>
      <c r="L2895" s="142">
        <v>24.5</v>
      </c>
      <c r="M2895" s="140"/>
      <c r="N2895" s="141">
        <f t="shared" si="230"/>
        <v>0</v>
      </c>
      <c r="O2895" s="141"/>
      <c r="P2895" s="141"/>
      <c r="Q2895" s="81">
        <f t="shared" si="231"/>
        <v>0</v>
      </c>
      <c r="R2895" s="16"/>
      <c r="S2895" s="16"/>
      <c r="T2895" s="16"/>
      <c r="U2895" s="16"/>
      <c r="V2895" s="16"/>
      <c r="W2895" s="16"/>
      <c r="X2895" s="16"/>
      <c r="Y2895" s="16"/>
    </row>
    <row r="2896" spans="4:25" ht="13" hidden="1" x14ac:dyDescent="0.3">
      <c r="D2896" s="16"/>
      <c r="E2896" s="138">
        <v>38526</v>
      </c>
      <c r="F2896" s="16">
        <v>174</v>
      </c>
      <c r="G2896" s="16">
        <v>2005</v>
      </c>
      <c r="H2896" s="139">
        <f t="shared" si="229"/>
        <v>0</v>
      </c>
      <c r="I2896" s="140">
        <v>18.270967741935486</v>
      </c>
      <c r="J2896" s="141">
        <f t="shared" si="232"/>
        <v>0</v>
      </c>
      <c r="K2896" s="81">
        <f t="shared" si="233"/>
        <v>0</v>
      </c>
      <c r="L2896" s="142">
        <v>25.4</v>
      </c>
      <c r="M2896" s="140"/>
      <c r="N2896" s="141">
        <f t="shared" si="230"/>
        <v>0</v>
      </c>
      <c r="O2896" s="141"/>
      <c r="P2896" s="141"/>
      <c r="Q2896" s="81">
        <f t="shared" si="231"/>
        <v>0</v>
      </c>
      <c r="R2896" s="16"/>
      <c r="S2896" s="16"/>
      <c r="T2896" s="16"/>
      <c r="U2896" s="16"/>
      <c r="V2896" s="16"/>
      <c r="W2896" s="16"/>
      <c r="X2896" s="16"/>
      <c r="Y2896" s="16"/>
    </row>
    <row r="2897" spans="4:25" ht="13" hidden="1" x14ac:dyDescent="0.3">
      <c r="D2897" s="16"/>
      <c r="E2897" s="138">
        <v>38527</v>
      </c>
      <c r="F2897" s="16">
        <v>175</v>
      </c>
      <c r="G2897" s="16">
        <v>2005</v>
      </c>
      <c r="H2897" s="139">
        <f t="shared" si="229"/>
        <v>0</v>
      </c>
      <c r="I2897" s="140">
        <v>18.354838709677423</v>
      </c>
      <c r="J2897" s="141">
        <f t="shared" si="232"/>
        <v>0</v>
      </c>
      <c r="K2897" s="81">
        <f t="shared" si="233"/>
        <v>0</v>
      </c>
      <c r="L2897" s="142">
        <v>25.1</v>
      </c>
      <c r="M2897" s="140"/>
      <c r="N2897" s="141">
        <f t="shared" si="230"/>
        <v>0</v>
      </c>
      <c r="O2897" s="141"/>
      <c r="P2897" s="141"/>
      <c r="Q2897" s="81">
        <f t="shared" si="231"/>
        <v>0</v>
      </c>
      <c r="R2897" s="16"/>
      <c r="S2897" s="16"/>
      <c r="T2897" s="16"/>
      <c r="U2897" s="16"/>
      <c r="V2897" s="16"/>
      <c r="W2897" s="16"/>
      <c r="X2897" s="16"/>
      <c r="Y2897" s="16"/>
    </row>
    <row r="2898" spans="4:25" ht="13" hidden="1" x14ac:dyDescent="0.3">
      <c r="D2898" s="16"/>
      <c r="E2898" s="138">
        <v>38528</v>
      </c>
      <c r="F2898" s="16">
        <v>176</v>
      </c>
      <c r="G2898" s="16">
        <v>2005</v>
      </c>
      <c r="H2898" s="139">
        <f t="shared" si="229"/>
        <v>0</v>
      </c>
      <c r="I2898" s="140">
        <v>18.438709677419357</v>
      </c>
      <c r="J2898" s="141">
        <f t="shared" si="232"/>
        <v>0</v>
      </c>
      <c r="K2898" s="81">
        <f t="shared" si="233"/>
        <v>0</v>
      </c>
      <c r="L2898" s="142">
        <v>22.5</v>
      </c>
      <c r="M2898" s="140"/>
      <c r="N2898" s="141">
        <f t="shared" si="230"/>
        <v>0</v>
      </c>
      <c r="O2898" s="141"/>
      <c r="P2898" s="141"/>
      <c r="Q2898" s="81">
        <f t="shared" si="231"/>
        <v>0</v>
      </c>
      <c r="R2898" s="16"/>
      <c r="S2898" s="16"/>
      <c r="T2898" s="16"/>
      <c r="U2898" s="16"/>
      <c r="V2898" s="16"/>
      <c r="W2898" s="16"/>
      <c r="X2898" s="16"/>
      <c r="Y2898" s="16"/>
    </row>
    <row r="2899" spans="4:25" ht="13" hidden="1" x14ac:dyDescent="0.3">
      <c r="D2899" s="16"/>
      <c r="E2899" s="138">
        <v>38529</v>
      </c>
      <c r="F2899" s="16">
        <v>177</v>
      </c>
      <c r="G2899" s="16">
        <v>2005</v>
      </c>
      <c r="H2899" s="139">
        <f t="shared" si="229"/>
        <v>0</v>
      </c>
      <c r="I2899" s="140">
        <v>18.522580645161291</v>
      </c>
      <c r="J2899" s="141">
        <f t="shared" si="232"/>
        <v>0</v>
      </c>
      <c r="K2899" s="81">
        <f t="shared" si="233"/>
        <v>0</v>
      </c>
      <c r="L2899" s="142">
        <v>24.3</v>
      </c>
      <c r="M2899" s="140"/>
      <c r="N2899" s="141">
        <f t="shared" si="230"/>
        <v>0</v>
      </c>
      <c r="O2899" s="141"/>
      <c r="P2899" s="141"/>
      <c r="Q2899" s="81">
        <f t="shared" si="231"/>
        <v>0</v>
      </c>
      <c r="R2899" s="16"/>
      <c r="S2899" s="16"/>
      <c r="T2899" s="16"/>
      <c r="U2899" s="16"/>
      <c r="V2899" s="16"/>
      <c r="W2899" s="16"/>
      <c r="X2899" s="16"/>
      <c r="Y2899" s="16"/>
    </row>
    <row r="2900" spans="4:25" ht="13" hidden="1" x14ac:dyDescent="0.3">
      <c r="D2900" s="16"/>
      <c r="E2900" s="138">
        <v>38530</v>
      </c>
      <c r="F2900" s="16">
        <v>178</v>
      </c>
      <c r="G2900" s="16">
        <v>2005</v>
      </c>
      <c r="H2900" s="139">
        <f t="shared" si="229"/>
        <v>0</v>
      </c>
      <c r="I2900" s="140">
        <v>18.606451612903228</v>
      </c>
      <c r="J2900" s="141">
        <f t="shared" si="232"/>
        <v>0</v>
      </c>
      <c r="K2900" s="81">
        <f t="shared" si="233"/>
        <v>0</v>
      </c>
      <c r="L2900" s="142">
        <v>25.3</v>
      </c>
      <c r="M2900" s="140"/>
      <c r="N2900" s="141">
        <f t="shared" si="230"/>
        <v>0</v>
      </c>
      <c r="O2900" s="141"/>
      <c r="P2900" s="141"/>
      <c r="Q2900" s="81">
        <f t="shared" si="231"/>
        <v>0</v>
      </c>
      <c r="R2900" s="16"/>
      <c r="S2900" s="16"/>
      <c r="T2900" s="16"/>
      <c r="U2900" s="16"/>
      <c r="V2900" s="16"/>
      <c r="W2900" s="16"/>
      <c r="X2900" s="16"/>
      <c r="Y2900" s="16"/>
    </row>
    <row r="2901" spans="4:25" ht="13" hidden="1" x14ac:dyDescent="0.3">
      <c r="D2901" s="16"/>
      <c r="E2901" s="138">
        <v>38531</v>
      </c>
      <c r="F2901" s="16">
        <v>179</v>
      </c>
      <c r="G2901" s="16">
        <v>2005</v>
      </c>
      <c r="H2901" s="139">
        <f t="shared" si="229"/>
        <v>0</v>
      </c>
      <c r="I2901" s="140">
        <v>18.690322580645162</v>
      </c>
      <c r="J2901" s="141">
        <f t="shared" si="232"/>
        <v>0</v>
      </c>
      <c r="K2901" s="81">
        <f t="shared" si="233"/>
        <v>0</v>
      </c>
      <c r="L2901" s="142">
        <v>26.2</v>
      </c>
      <c r="M2901" s="140"/>
      <c r="N2901" s="141">
        <f t="shared" si="230"/>
        <v>0</v>
      </c>
      <c r="O2901" s="141"/>
      <c r="P2901" s="141"/>
      <c r="Q2901" s="81">
        <f t="shared" si="231"/>
        <v>0</v>
      </c>
      <c r="R2901" s="16"/>
      <c r="S2901" s="16"/>
      <c r="T2901" s="16"/>
      <c r="U2901" s="16"/>
      <c r="V2901" s="16"/>
      <c r="W2901" s="16"/>
      <c r="X2901" s="16"/>
      <c r="Y2901" s="16"/>
    </row>
    <row r="2902" spans="4:25" ht="13" hidden="1" x14ac:dyDescent="0.3">
      <c r="D2902" s="16"/>
      <c r="E2902" s="138">
        <v>38532</v>
      </c>
      <c r="F2902" s="16">
        <v>180</v>
      </c>
      <c r="G2902" s="16">
        <v>2005</v>
      </c>
      <c r="H2902" s="139">
        <f t="shared" si="229"/>
        <v>0</v>
      </c>
      <c r="I2902" s="140">
        <v>18.774193548387096</v>
      </c>
      <c r="J2902" s="141">
        <f t="shared" si="232"/>
        <v>0</v>
      </c>
      <c r="K2902" s="81">
        <f t="shared" si="233"/>
        <v>0</v>
      </c>
      <c r="L2902" s="142">
        <v>22.1</v>
      </c>
      <c r="M2902" s="140"/>
      <c r="N2902" s="141">
        <f t="shared" si="230"/>
        <v>0</v>
      </c>
      <c r="O2902" s="141"/>
      <c r="P2902" s="141"/>
      <c r="Q2902" s="81">
        <f t="shared" si="231"/>
        <v>0</v>
      </c>
      <c r="R2902" s="16"/>
      <c r="S2902" s="16"/>
      <c r="T2902" s="16"/>
      <c r="U2902" s="16"/>
      <c r="V2902" s="16"/>
      <c r="W2902" s="16"/>
      <c r="X2902" s="16"/>
      <c r="Y2902" s="16"/>
    </row>
    <row r="2903" spans="4:25" ht="13" hidden="1" x14ac:dyDescent="0.3">
      <c r="D2903" s="16"/>
      <c r="E2903" s="138">
        <v>38533</v>
      </c>
      <c r="F2903" s="16">
        <v>181</v>
      </c>
      <c r="G2903" s="16">
        <v>2005</v>
      </c>
      <c r="H2903" s="139">
        <f t="shared" si="229"/>
        <v>0</v>
      </c>
      <c r="I2903" s="140">
        <v>18.858064516129033</v>
      </c>
      <c r="J2903" s="141">
        <f t="shared" si="232"/>
        <v>0</v>
      </c>
      <c r="K2903" s="81">
        <f t="shared" si="233"/>
        <v>0</v>
      </c>
      <c r="L2903" s="142">
        <v>21.4</v>
      </c>
      <c r="M2903" s="140"/>
      <c r="N2903" s="141">
        <f t="shared" si="230"/>
        <v>0</v>
      </c>
      <c r="O2903" s="141"/>
      <c r="P2903" s="141"/>
      <c r="Q2903" s="81">
        <f t="shared" si="231"/>
        <v>0</v>
      </c>
      <c r="R2903" s="16"/>
      <c r="S2903" s="16"/>
      <c r="T2903" s="16"/>
      <c r="U2903" s="16"/>
      <c r="V2903" s="16"/>
      <c r="W2903" s="16"/>
      <c r="X2903" s="16"/>
      <c r="Y2903" s="16"/>
    </row>
    <row r="2904" spans="4:25" ht="13" hidden="1" x14ac:dyDescent="0.3">
      <c r="D2904" s="16"/>
      <c r="E2904" s="138">
        <v>38534</v>
      </c>
      <c r="F2904" s="16">
        <v>182</v>
      </c>
      <c r="G2904" s="16">
        <v>2005</v>
      </c>
      <c r="H2904" s="139">
        <f t="shared" si="229"/>
        <v>0</v>
      </c>
      <c r="I2904" s="140">
        <v>18.941935483870971</v>
      </c>
      <c r="J2904" s="141">
        <f t="shared" si="232"/>
        <v>0</v>
      </c>
      <c r="K2904" s="81">
        <f t="shared" si="233"/>
        <v>0</v>
      </c>
      <c r="L2904" s="142">
        <v>17.8</v>
      </c>
      <c r="M2904" s="140"/>
      <c r="N2904" s="141">
        <f t="shared" si="230"/>
        <v>0</v>
      </c>
      <c r="O2904" s="141"/>
      <c r="P2904" s="141"/>
      <c r="Q2904" s="81">
        <f t="shared" si="231"/>
        <v>0</v>
      </c>
      <c r="R2904" s="16"/>
      <c r="S2904" s="16"/>
      <c r="T2904" s="16"/>
      <c r="U2904" s="16"/>
      <c r="V2904" s="16"/>
      <c r="W2904" s="16"/>
      <c r="X2904" s="16"/>
      <c r="Y2904" s="16"/>
    </row>
    <row r="2905" spans="4:25" ht="13" hidden="1" x14ac:dyDescent="0.3">
      <c r="D2905" s="16"/>
      <c r="E2905" s="138">
        <v>38535</v>
      </c>
      <c r="F2905" s="16">
        <v>183</v>
      </c>
      <c r="G2905" s="16">
        <v>2005</v>
      </c>
      <c r="H2905" s="139">
        <f t="shared" si="229"/>
        <v>0</v>
      </c>
      <c r="I2905" s="140">
        <v>19.025806451612905</v>
      </c>
      <c r="J2905" s="141">
        <f t="shared" si="232"/>
        <v>0</v>
      </c>
      <c r="K2905" s="81">
        <f t="shared" si="233"/>
        <v>0</v>
      </c>
      <c r="L2905" s="142">
        <v>19.399999999999999</v>
      </c>
      <c r="M2905" s="140"/>
      <c r="N2905" s="141">
        <f t="shared" si="230"/>
        <v>0</v>
      </c>
      <c r="O2905" s="141"/>
      <c r="P2905" s="141"/>
      <c r="Q2905" s="81">
        <f t="shared" si="231"/>
        <v>0</v>
      </c>
      <c r="R2905" s="16"/>
      <c r="S2905" s="16"/>
      <c r="T2905" s="16"/>
      <c r="U2905" s="16"/>
      <c r="V2905" s="16"/>
      <c r="W2905" s="16"/>
      <c r="X2905" s="16"/>
      <c r="Y2905" s="16"/>
    </row>
    <row r="2906" spans="4:25" ht="13" hidden="1" x14ac:dyDescent="0.3">
      <c r="D2906" s="16"/>
      <c r="E2906" s="138">
        <v>38536</v>
      </c>
      <c r="F2906" s="16">
        <v>184</v>
      </c>
      <c r="G2906" s="16">
        <v>2005</v>
      </c>
      <c r="H2906" s="139">
        <f t="shared" si="229"/>
        <v>0</v>
      </c>
      <c r="I2906" s="140">
        <v>19.109677419354838</v>
      </c>
      <c r="J2906" s="141">
        <f t="shared" si="232"/>
        <v>0</v>
      </c>
      <c r="K2906" s="81">
        <f t="shared" si="233"/>
        <v>0</v>
      </c>
      <c r="L2906" s="142">
        <v>21.7</v>
      </c>
      <c r="M2906" s="140"/>
      <c r="N2906" s="141">
        <f t="shared" si="230"/>
        <v>0</v>
      </c>
      <c r="O2906" s="141"/>
      <c r="P2906" s="141"/>
      <c r="Q2906" s="81">
        <f t="shared" si="231"/>
        <v>0</v>
      </c>
      <c r="R2906" s="16"/>
      <c r="S2906" s="16"/>
      <c r="T2906" s="16"/>
      <c r="U2906" s="16"/>
      <c r="V2906" s="16"/>
      <c r="W2906" s="16"/>
      <c r="X2906" s="16"/>
      <c r="Y2906" s="16"/>
    </row>
    <row r="2907" spans="4:25" ht="13" hidden="1" x14ac:dyDescent="0.3">
      <c r="D2907" s="16"/>
      <c r="E2907" s="138">
        <v>38537</v>
      </c>
      <c r="F2907" s="16">
        <v>185</v>
      </c>
      <c r="G2907" s="16">
        <v>2005</v>
      </c>
      <c r="H2907" s="139">
        <f t="shared" si="229"/>
        <v>0</v>
      </c>
      <c r="I2907" s="140">
        <v>19.193548387096776</v>
      </c>
      <c r="J2907" s="141">
        <f t="shared" si="232"/>
        <v>0</v>
      </c>
      <c r="K2907" s="81">
        <f t="shared" si="233"/>
        <v>0</v>
      </c>
      <c r="L2907" s="142">
        <v>18.5</v>
      </c>
      <c r="M2907" s="140"/>
      <c r="N2907" s="141">
        <f t="shared" si="230"/>
        <v>0</v>
      </c>
      <c r="O2907" s="141"/>
      <c r="P2907" s="141"/>
      <c r="Q2907" s="81">
        <f t="shared" si="231"/>
        <v>0</v>
      </c>
      <c r="R2907" s="16"/>
      <c r="S2907" s="16"/>
      <c r="T2907" s="16"/>
      <c r="U2907" s="16"/>
      <c r="V2907" s="16"/>
      <c r="W2907" s="16"/>
      <c r="X2907" s="16"/>
      <c r="Y2907" s="16"/>
    </row>
    <row r="2908" spans="4:25" ht="13" hidden="1" x14ac:dyDescent="0.3">
      <c r="D2908" s="16"/>
      <c r="E2908" s="138">
        <v>38538</v>
      </c>
      <c r="F2908" s="16">
        <v>186</v>
      </c>
      <c r="G2908" s="16">
        <v>2005</v>
      </c>
      <c r="H2908" s="139">
        <f t="shared" si="229"/>
        <v>0</v>
      </c>
      <c r="I2908" s="140">
        <v>19.277419354838713</v>
      </c>
      <c r="J2908" s="141">
        <f t="shared" si="232"/>
        <v>0</v>
      </c>
      <c r="K2908" s="81">
        <f t="shared" si="233"/>
        <v>0</v>
      </c>
      <c r="L2908" s="142">
        <v>15.8</v>
      </c>
      <c r="M2908" s="140"/>
      <c r="N2908" s="141">
        <f t="shared" si="230"/>
        <v>1</v>
      </c>
      <c r="O2908" s="141"/>
      <c r="P2908" s="141"/>
      <c r="Q2908" s="81">
        <f t="shared" si="231"/>
        <v>4.1999999999999993</v>
      </c>
      <c r="R2908" s="16"/>
      <c r="S2908" s="16"/>
      <c r="T2908" s="16"/>
      <c r="U2908" s="16"/>
      <c r="V2908" s="16"/>
      <c r="W2908" s="16"/>
      <c r="X2908" s="16"/>
      <c r="Y2908" s="16"/>
    </row>
    <row r="2909" spans="4:25" ht="13" hidden="1" x14ac:dyDescent="0.3">
      <c r="D2909" s="16"/>
      <c r="E2909" s="138">
        <v>38539</v>
      </c>
      <c r="F2909" s="16">
        <v>187</v>
      </c>
      <c r="G2909" s="16">
        <v>2005</v>
      </c>
      <c r="H2909" s="139">
        <f t="shared" si="229"/>
        <v>0</v>
      </c>
      <c r="I2909" s="140">
        <v>19.361290322580643</v>
      </c>
      <c r="J2909" s="141">
        <f t="shared" si="232"/>
        <v>0</v>
      </c>
      <c r="K2909" s="81">
        <f t="shared" si="233"/>
        <v>0</v>
      </c>
      <c r="L2909" s="142">
        <v>14.7</v>
      </c>
      <c r="M2909" s="140"/>
      <c r="N2909" s="141">
        <f t="shared" si="230"/>
        <v>1</v>
      </c>
      <c r="O2909" s="141"/>
      <c r="P2909" s="141"/>
      <c r="Q2909" s="81">
        <f t="shared" si="231"/>
        <v>5.3000000000000007</v>
      </c>
      <c r="R2909" s="16"/>
      <c r="S2909" s="16"/>
      <c r="T2909" s="16"/>
      <c r="U2909" s="16"/>
      <c r="V2909" s="16"/>
      <c r="W2909" s="16"/>
      <c r="X2909" s="16"/>
      <c r="Y2909" s="16"/>
    </row>
    <row r="2910" spans="4:25" ht="13" hidden="1" x14ac:dyDescent="0.3">
      <c r="D2910" s="16"/>
      <c r="E2910" s="138">
        <v>38540</v>
      </c>
      <c r="F2910" s="16">
        <v>188</v>
      </c>
      <c r="G2910" s="16">
        <v>2005</v>
      </c>
      <c r="H2910" s="139">
        <f t="shared" si="229"/>
        <v>0</v>
      </c>
      <c r="I2910" s="140">
        <v>19.445161290322581</v>
      </c>
      <c r="J2910" s="141">
        <f t="shared" si="232"/>
        <v>0</v>
      </c>
      <c r="K2910" s="81">
        <f t="shared" si="233"/>
        <v>0</v>
      </c>
      <c r="L2910" s="142">
        <v>14.7</v>
      </c>
      <c r="M2910" s="140"/>
      <c r="N2910" s="141">
        <f t="shared" si="230"/>
        <v>1</v>
      </c>
      <c r="O2910" s="141"/>
      <c r="P2910" s="141"/>
      <c r="Q2910" s="81">
        <f t="shared" si="231"/>
        <v>5.3000000000000007</v>
      </c>
      <c r="R2910" s="16"/>
      <c r="S2910" s="16"/>
      <c r="T2910" s="16"/>
      <c r="U2910" s="16"/>
      <c r="V2910" s="16"/>
      <c r="W2910" s="16"/>
      <c r="X2910" s="16"/>
      <c r="Y2910" s="16"/>
    </row>
    <row r="2911" spans="4:25" ht="13" hidden="1" x14ac:dyDescent="0.3">
      <c r="D2911" s="16"/>
      <c r="E2911" s="138">
        <v>38541</v>
      </c>
      <c r="F2911" s="16">
        <v>189</v>
      </c>
      <c r="G2911" s="16">
        <v>2005</v>
      </c>
      <c r="H2911" s="139">
        <f t="shared" si="229"/>
        <v>0</v>
      </c>
      <c r="I2911" s="140">
        <v>19.529032258064518</v>
      </c>
      <c r="J2911" s="141">
        <f t="shared" si="232"/>
        <v>0</v>
      </c>
      <c r="K2911" s="81">
        <f t="shared" si="233"/>
        <v>0</v>
      </c>
      <c r="L2911" s="142">
        <v>14.2</v>
      </c>
      <c r="M2911" s="140"/>
      <c r="N2911" s="141">
        <f t="shared" si="230"/>
        <v>1</v>
      </c>
      <c r="O2911" s="141"/>
      <c r="P2911" s="141"/>
      <c r="Q2911" s="81">
        <f t="shared" si="231"/>
        <v>5.8000000000000007</v>
      </c>
      <c r="R2911" s="16"/>
      <c r="S2911" s="16"/>
      <c r="T2911" s="16"/>
      <c r="U2911" s="16"/>
      <c r="V2911" s="16"/>
      <c r="W2911" s="16"/>
      <c r="X2911" s="16"/>
      <c r="Y2911" s="16"/>
    </row>
    <row r="2912" spans="4:25" ht="13" hidden="1" x14ac:dyDescent="0.3">
      <c r="D2912" s="16"/>
      <c r="E2912" s="138">
        <v>38542</v>
      </c>
      <c r="F2912" s="16">
        <v>190</v>
      </c>
      <c r="G2912" s="16">
        <v>2005</v>
      </c>
      <c r="H2912" s="139">
        <f t="shared" si="229"/>
        <v>0</v>
      </c>
      <c r="I2912" s="140">
        <v>19.612903225806452</v>
      </c>
      <c r="J2912" s="141">
        <f t="shared" si="232"/>
        <v>0</v>
      </c>
      <c r="K2912" s="81">
        <f t="shared" si="233"/>
        <v>0</v>
      </c>
      <c r="L2912" s="142">
        <v>15.4</v>
      </c>
      <c r="M2912" s="140"/>
      <c r="N2912" s="141">
        <f t="shared" si="230"/>
        <v>1</v>
      </c>
      <c r="O2912" s="141"/>
      <c r="P2912" s="141"/>
      <c r="Q2912" s="81">
        <f t="shared" si="231"/>
        <v>4.5999999999999996</v>
      </c>
      <c r="R2912" s="16"/>
      <c r="S2912" s="16"/>
      <c r="T2912" s="16"/>
      <c r="U2912" s="16"/>
      <c r="V2912" s="16"/>
      <c r="W2912" s="16"/>
      <c r="X2912" s="16"/>
      <c r="Y2912" s="16"/>
    </row>
    <row r="2913" spans="4:25" ht="13" hidden="1" x14ac:dyDescent="0.3">
      <c r="D2913" s="16"/>
      <c r="E2913" s="138">
        <v>38543</v>
      </c>
      <c r="F2913" s="16">
        <v>191</v>
      </c>
      <c r="G2913" s="16">
        <v>2005</v>
      </c>
      <c r="H2913" s="139">
        <f t="shared" si="229"/>
        <v>0</v>
      </c>
      <c r="I2913" s="140">
        <v>19.696774193548389</v>
      </c>
      <c r="J2913" s="141">
        <f t="shared" si="232"/>
        <v>0</v>
      </c>
      <c r="K2913" s="81">
        <f t="shared" si="233"/>
        <v>0</v>
      </c>
      <c r="L2913" s="142">
        <v>18.5</v>
      </c>
      <c r="M2913" s="140"/>
      <c r="N2913" s="141">
        <f t="shared" si="230"/>
        <v>0</v>
      </c>
      <c r="O2913" s="141"/>
      <c r="P2913" s="141"/>
      <c r="Q2913" s="81">
        <f t="shared" si="231"/>
        <v>0</v>
      </c>
      <c r="R2913" s="16"/>
      <c r="S2913" s="16"/>
      <c r="T2913" s="16"/>
      <c r="U2913" s="16"/>
      <c r="V2913" s="16"/>
      <c r="W2913" s="16"/>
      <c r="X2913" s="16"/>
      <c r="Y2913" s="16"/>
    </row>
    <row r="2914" spans="4:25" ht="13" hidden="1" x14ac:dyDescent="0.3">
      <c r="D2914" s="16"/>
      <c r="E2914" s="138">
        <v>38544</v>
      </c>
      <c r="F2914" s="16">
        <v>192</v>
      </c>
      <c r="G2914" s="16">
        <v>2005</v>
      </c>
      <c r="H2914" s="139">
        <f t="shared" si="229"/>
        <v>0</v>
      </c>
      <c r="I2914" s="140">
        <v>19.780645161290323</v>
      </c>
      <c r="J2914" s="141">
        <f t="shared" si="232"/>
        <v>0</v>
      </c>
      <c r="K2914" s="81">
        <f t="shared" si="233"/>
        <v>0</v>
      </c>
      <c r="L2914" s="142">
        <v>19.600000000000001</v>
      </c>
      <c r="M2914" s="140"/>
      <c r="N2914" s="141">
        <f t="shared" si="230"/>
        <v>0</v>
      </c>
      <c r="O2914" s="141"/>
      <c r="P2914" s="141"/>
      <c r="Q2914" s="81">
        <f t="shared" si="231"/>
        <v>0</v>
      </c>
      <c r="R2914" s="16"/>
      <c r="S2914" s="16"/>
      <c r="T2914" s="16"/>
      <c r="U2914" s="16"/>
      <c r="V2914" s="16"/>
      <c r="W2914" s="16"/>
      <c r="X2914" s="16"/>
      <c r="Y2914" s="16"/>
    </row>
    <row r="2915" spans="4:25" ht="13" hidden="1" x14ac:dyDescent="0.3">
      <c r="D2915" s="16"/>
      <c r="E2915" s="138">
        <v>38545</v>
      </c>
      <c r="F2915" s="16">
        <v>193</v>
      </c>
      <c r="G2915" s="16">
        <v>2005</v>
      </c>
      <c r="H2915" s="139">
        <f t="shared" ref="H2915:H2978" si="234">IF(AND(E2915&gt;=$D$64,E2915&lt;=$D$65),1,0)</f>
        <v>0</v>
      </c>
      <c r="I2915" s="140">
        <v>19.864516129032257</v>
      </c>
      <c r="J2915" s="141">
        <f t="shared" si="232"/>
        <v>0</v>
      </c>
      <c r="K2915" s="81">
        <f t="shared" si="233"/>
        <v>0</v>
      </c>
      <c r="L2915" s="142">
        <v>20.9</v>
      </c>
      <c r="M2915" s="140"/>
      <c r="N2915" s="141">
        <f t="shared" ref="N2915:N2978" si="235">IF(L2915&lt;=$E$117,1,0)</f>
        <v>0</v>
      </c>
      <c r="O2915" s="141"/>
      <c r="P2915" s="141"/>
      <c r="Q2915" s="81">
        <f t="shared" ref="Q2915:Q2978" si="236">N2915*($E$116-L2915)</f>
        <v>0</v>
      </c>
      <c r="R2915" s="16"/>
      <c r="S2915" s="16"/>
      <c r="T2915" s="16"/>
      <c r="U2915" s="16"/>
      <c r="V2915" s="16"/>
      <c r="W2915" s="16"/>
      <c r="X2915" s="16"/>
      <c r="Y2915" s="16"/>
    </row>
    <row r="2916" spans="4:25" ht="13" hidden="1" x14ac:dyDescent="0.3">
      <c r="D2916" s="16"/>
      <c r="E2916" s="138">
        <v>38546</v>
      </c>
      <c r="F2916" s="16">
        <v>194</v>
      </c>
      <c r="G2916" s="16">
        <v>2005</v>
      </c>
      <c r="H2916" s="139">
        <f t="shared" si="234"/>
        <v>0</v>
      </c>
      <c r="I2916" s="140">
        <v>19.948387096774194</v>
      </c>
      <c r="J2916" s="141">
        <f t="shared" si="232"/>
        <v>0</v>
      </c>
      <c r="K2916" s="81">
        <f t="shared" si="233"/>
        <v>0</v>
      </c>
      <c r="L2916" s="142">
        <v>21.2</v>
      </c>
      <c r="M2916" s="140"/>
      <c r="N2916" s="141">
        <f t="shared" si="235"/>
        <v>0</v>
      </c>
      <c r="O2916" s="141"/>
      <c r="P2916" s="141"/>
      <c r="Q2916" s="81">
        <f t="shared" si="236"/>
        <v>0</v>
      </c>
      <c r="R2916" s="16"/>
      <c r="S2916" s="16"/>
      <c r="T2916" s="16"/>
      <c r="U2916" s="16"/>
      <c r="V2916" s="16"/>
      <c r="W2916" s="16"/>
      <c r="X2916" s="16"/>
      <c r="Y2916" s="16"/>
    </row>
    <row r="2917" spans="4:25" ht="13" hidden="1" x14ac:dyDescent="0.3">
      <c r="D2917" s="16"/>
      <c r="E2917" s="138">
        <v>38547</v>
      </c>
      <c r="F2917" s="16">
        <v>195</v>
      </c>
      <c r="G2917" s="16">
        <v>2005</v>
      </c>
      <c r="H2917" s="139">
        <f t="shared" si="234"/>
        <v>0</v>
      </c>
      <c r="I2917" s="140">
        <v>20.032258064516128</v>
      </c>
      <c r="J2917" s="141">
        <f t="shared" si="232"/>
        <v>0</v>
      </c>
      <c r="K2917" s="81">
        <f t="shared" si="233"/>
        <v>0</v>
      </c>
      <c r="L2917" s="142">
        <v>22.3</v>
      </c>
      <c r="M2917" s="140"/>
      <c r="N2917" s="141">
        <f t="shared" si="235"/>
        <v>0</v>
      </c>
      <c r="O2917" s="141"/>
      <c r="P2917" s="141"/>
      <c r="Q2917" s="81">
        <f t="shared" si="236"/>
        <v>0</v>
      </c>
      <c r="R2917" s="16"/>
      <c r="S2917" s="16"/>
      <c r="T2917" s="16"/>
      <c r="U2917" s="16"/>
      <c r="V2917" s="16"/>
      <c r="W2917" s="16"/>
      <c r="X2917" s="16"/>
      <c r="Y2917" s="16"/>
    </row>
    <row r="2918" spans="4:25" ht="13" hidden="1" x14ac:dyDescent="0.3">
      <c r="D2918" s="16"/>
      <c r="E2918" s="138">
        <v>38548</v>
      </c>
      <c r="F2918" s="16">
        <v>196</v>
      </c>
      <c r="G2918" s="16">
        <v>2005</v>
      </c>
      <c r="H2918" s="139">
        <f t="shared" si="234"/>
        <v>0</v>
      </c>
      <c r="I2918" s="140">
        <v>20.116129032258065</v>
      </c>
      <c r="J2918" s="141">
        <f t="shared" ref="J2918:J2981" si="237">IF(I2918&lt;=$E$117,1,0)</f>
        <v>0</v>
      </c>
      <c r="K2918" s="81">
        <f t="shared" ref="K2918:K2981" si="238">J2918*($E$116-I2918)</f>
        <v>0</v>
      </c>
      <c r="L2918" s="142">
        <v>25.4</v>
      </c>
      <c r="M2918" s="140"/>
      <c r="N2918" s="141">
        <f t="shared" si="235"/>
        <v>0</v>
      </c>
      <c r="O2918" s="141"/>
      <c r="P2918" s="141"/>
      <c r="Q2918" s="81">
        <f t="shared" si="236"/>
        <v>0</v>
      </c>
      <c r="R2918" s="16"/>
      <c r="S2918" s="16"/>
      <c r="T2918" s="16"/>
      <c r="U2918" s="16"/>
      <c r="V2918" s="16"/>
      <c r="W2918" s="16"/>
      <c r="X2918" s="16"/>
      <c r="Y2918" s="16"/>
    </row>
    <row r="2919" spans="4:25" ht="13" hidden="1" x14ac:dyDescent="0.3">
      <c r="D2919" s="16"/>
      <c r="E2919" s="138">
        <v>38549</v>
      </c>
      <c r="F2919" s="16">
        <v>197</v>
      </c>
      <c r="G2919" s="16">
        <v>2005</v>
      </c>
      <c r="H2919" s="139">
        <f t="shared" si="234"/>
        <v>0</v>
      </c>
      <c r="I2919" s="140">
        <v>20.2</v>
      </c>
      <c r="J2919" s="141">
        <f t="shared" si="237"/>
        <v>0</v>
      </c>
      <c r="K2919" s="81">
        <f t="shared" si="238"/>
        <v>0</v>
      </c>
      <c r="L2919" s="142">
        <v>25.5</v>
      </c>
      <c r="M2919" s="140"/>
      <c r="N2919" s="141">
        <f t="shared" si="235"/>
        <v>0</v>
      </c>
      <c r="O2919" s="141"/>
      <c r="P2919" s="141"/>
      <c r="Q2919" s="81">
        <f t="shared" si="236"/>
        <v>0</v>
      </c>
      <c r="R2919" s="16"/>
      <c r="S2919" s="16"/>
      <c r="T2919" s="16"/>
      <c r="U2919" s="16"/>
      <c r="V2919" s="16"/>
      <c r="W2919" s="16"/>
      <c r="X2919" s="16"/>
      <c r="Y2919" s="16"/>
    </row>
    <row r="2920" spans="4:25" ht="13" hidden="1" x14ac:dyDescent="0.3">
      <c r="D2920" s="16"/>
      <c r="E2920" s="138">
        <v>38550</v>
      </c>
      <c r="F2920" s="16">
        <v>198</v>
      </c>
      <c r="G2920" s="16">
        <v>2005</v>
      </c>
      <c r="H2920" s="139">
        <f t="shared" si="234"/>
        <v>0</v>
      </c>
      <c r="I2920" s="140">
        <v>20.193548387096772</v>
      </c>
      <c r="J2920" s="141">
        <f t="shared" si="237"/>
        <v>0</v>
      </c>
      <c r="K2920" s="81">
        <f t="shared" si="238"/>
        <v>0</v>
      </c>
      <c r="L2920" s="142">
        <v>24.8</v>
      </c>
      <c r="M2920" s="140"/>
      <c r="N2920" s="141">
        <f t="shared" si="235"/>
        <v>0</v>
      </c>
      <c r="O2920" s="141"/>
      <c r="P2920" s="141"/>
      <c r="Q2920" s="81">
        <f t="shared" si="236"/>
        <v>0</v>
      </c>
      <c r="R2920" s="16"/>
      <c r="S2920" s="16"/>
      <c r="T2920" s="16"/>
      <c r="U2920" s="16"/>
      <c r="V2920" s="16"/>
      <c r="W2920" s="16"/>
      <c r="X2920" s="16"/>
      <c r="Y2920" s="16"/>
    </row>
    <row r="2921" spans="4:25" ht="13" hidden="1" x14ac:dyDescent="0.3">
      <c r="D2921" s="16"/>
      <c r="E2921" s="138">
        <v>38551</v>
      </c>
      <c r="F2921" s="16">
        <v>199</v>
      </c>
      <c r="G2921" s="16">
        <v>2005</v>
      </c>
      <c r="H2921" s="139">
        <f t="shared" si="234"/>
        <v>0</v>
      </c>
      <c r="I2921" s="140">
        <v>20.187096774193549</v>
      </c>
      <c r="J2921" s="141">
        <f t="shared" si="237"/>
        <v>0</v>
      </c>
      <c r="K2921" s="81">
        <f t="shared" si="238"/>
        <v>0</v>
      </c>
      <c r="L2921" s="142">
        <v>21.2</v>
      </c>
      <c r="M2921" s="140"/>
      <c r="N2921" s="141">
        <f t="shared" si="235"/>
        <v>0</v>
      </c>
      <c r="O2921" s="141"/>
      <c r="P2921" s="141"/>
      <c r="Q2921" s="81">
        <f t="shared" si="236"/>
        <v>0</v>
      </c>
      <c r="R2921" s="16"/>
      <c r="S2921" s="16"/>
      <c r="T2921" s="16"/>
      <c r="U2921" s="16"/>
      <c r="V2921" s="16"/>
      <c r="W2921" s="16"/>
      <c r="X2921" s="16"/>
      <c r="Y2921" s="16"/>
    </row>
    <row r="2922" spans="4:25" ht="13" hidden="1" x14ac:dyDescent="0.3">
      <c r="D2922" s="16"/>
      <c r="E2922" s="138">
        <v>38552</v>
      </c>
      <c r="F2922" s="16">
        <v>200</v>
      </c>
      <c r="G2922" s="16">
        <v>2005</v>
      </c>
      <c r="H2922" s="139">
        <f t="shared" si="234"/>
        <v>0</v>
      </c>
      <c r="I2922" s="140">
        <v>20.180645161290322</v>
      </c>
      <c r="J2922" s="141">
        <f t="shared" si="237"/>
        <v>0</v>
      </c>
      <c r="K2922" s="81">
        <f t="shared" si="238"/>
        <v>0</v>
      </c>
      <c r="L2922" s="142">
        <v>20</v>
      </c>
      <c r="M2922" s="140"/>
      <c r="N2922" s="141">
        <f t="shared" si="235"/>
        <v>0</v>
      </c>
      <c r="O2922" s="141"/>
      <c r="P2922" s="141"/>
      <c r="Q2922" s="81">
        <f t="shared" si="236"/>
        <v>0</v>
      </c>
      <c r="R2922" s="16"/>
      <c r="S2922" s="16"/>
      <c r="T2922" s="16"/>
      <c r="U2922" s="16"/>
      <c r="V2922" s="16"/>
      <c r="W2922" s="16"/>
      <c r="X2922" s="16"/>
      <c r="Y2922" s="16"/>
    </row>
    <row r="2923" spans="4:25" ht="13" hidden="1" x14ac:dyDescent="0.3">
      <c r="D2923" s="16"/>
      <c r="E2923" s="138">
        <v>38553</v>
      </c>
      <c r="F2923" s="16">
        <v>201</v>
      </c>
      <c r="G2923" s="16">
        <v>2005</v>
      </c>
      <c r="H2923" s="139">
        <f t="shared" si="234"/>
        <v>0</v>
      </c>
      <c r="I2923" s="140">
        <v>20.174193548387095</v>
      </c>
      <c r="J2923" s="141">
        <f t="shared" si="237"/>
        <v>0</v>
      </c>
      <c r="K2923" s="81">
        <f t="shared" si="238"/>
        <v>0</v>
      </c>
      <c r="L2923" s="142">
        <v>19.600000000000001</v>
      </c>
      <c r="M2923" s="140"/>
      <c r="N2923" s="141">
        <f t="shared" si="235"/>
        <v>0</v>
      </c>
      <c r="O2923" s="141"/>
      <c r="P2923" s="141"/>
      <c r="Q2923" s="81">
        <f t="shared" si="236"/>
        <v>0</v>
      </c>
      <c r="R2923" s="16"/>
      <c r="S2923" s="16"/>
      <c r="T2923" s="16"/>
      <c r="U2923" s="16"/>
      <c r="V2923" s="16"/>
      <c r="W2923" s="16"/>
      <c r="X2923" s="16"/>
      <c r="Y2923" s="16"/>
    </row>
    <row r="2924" spans="4:25" ht="13" hidden="1" x14ac:dyDescent="0.3">
      <c r="D2924" s="16"/>
      <c r="E2924" s="138">
        <v>38554</v>
      </c>
      <c r="F2924" s="16">
        <v>202</v>
      </c>
      <c r="G2924" s="16">
        <v>2005</v>
      </c>
      <c r="H2924" s="139">
        <f t="shared" si="234"/>
        <v>0</v>
      </c>
      <c r="I2924" s="140">
        <v>20.167741935483871</v>
      </c>
      <c r="J2924" s="141">
        <f t="shared" si="237"/>
        <v>0</v>
      </c>
      <c r="K2924" s="81">
        <f t="shared" si="238"/>
        <v>0</v>
      </c>
      <c r="L2924" s="142">
        <v>20.6</v>
      </c>
      <c r="M2924" s="140"/>
      <c r="N2924" s="141">
        <f t="shared" si="235"/>
        <v>0</v>
      </c>
      <c r="O2924" s="141"/>
      <c r="P2924" s="141"/>
      <c r="Q2924" s="81">
        <f t="shared" si="236"/>
        <v>0</v>
      </c>
      <c r="R2924" s="16"/>
      <c r="S2924" s="16"/>
      <c r="T2924" s="16"/>
      <c r="U2924" s="16"/>
      <c r="V2924" s="16"/>
      <c r="W2924" s="16"/>
      <c r="X2924" s="16"/>
      <c r="Y2924" s="16"/>
    </row>
    <row r="2925" spans="4:25" ht="13" hidden="1" x14ac:dyDescent="0.3">
      <c r="D2925" s="16"/>
      <c r="E2925" s="138">
        <v>38555</v>
      </c>
      <c r="F2925" s="16">
        <v>203</v>
      </c>
      <c r="G2925" s="16">
        <v>2005</v>
      </c>
      <c r="H2925" s="139">
        <f t="shared" si="234"/>
        <v>0</v>
      </c>
      <c r="I2925" s="140">
        <v>20.161290322580644</v>
      </c>
      <c r="J2925" s="141">
        <f t="shared" si="237"/>
        <v>0</v>
      </c>
      <c r="K2925" s="81">
        <f t="shared" si="238"/>
        <v>0</v>
      </c>
      <c r="L2925" s="142">
        <v>19.7</v>
      </c>
      <c r="M2925" s="140"/>
      <c r="N2925" s="141">
        <f t="shared" si="235"/>
        <v>0</v>
      </c>
      <c r="O2925" s="141"/>
      <c r="P2925" s="141"/>
      <c r="Q2925" s="81">
        <f t="shared" si="236"/>
        <v>0</v>
      </c>
      <c r="R2925" s="16"/>
      <c r="S2925" s="16"/>
      <c r="T2925" s="16"/>
      <c r="U2925" s="16"/>
      <c r="V2925" s="16"/>
      <c r="W2925" s="16"/>
      <c r="X2925" s="16"/>
      <c r="Y2925" s="16"/>
    </row>
    <row r="2926" spans="4:25" ht="13" hidden="1" x14ac:dyDescent="0.3">
      <c r="D2926" s="16"/>
      <c r="E2926" s="138">
        <v>38556</v>
      </c>
      <c r="F2926" s="16">
        <v>204</v>
      </c>
      <c r="G2926" s="16">
        <v>2005</v>
      </c>
      <c r="H2926" s="139">
        <f t="shared" si="234"/>
        <v>0</v>
      </c>
      <c r="I2926" s="140">
        <v>20.154838709677417</v>
      </c>
      <c r="J2926" s="141">
        <f t="shared" si="237"/>
        <v>0</v>
      </c>
      <c r="K2926" s="81">
        <f t="shared" si="238"/>
        <v>0</v>
      </c>
      <c r="L2926" s="142">
        <v>18.100000000000001</v>
      </c>
      <c r="M2926" s="140"/>
      <c r="N2926" s="141">
        <f t="shared" si="235"/>
        <v>0</v>
      </c>
      <c r="O2926" s="141"/>
      <c r="P2926" s="141"/>
      <c r="Q2926" s="81">
        <f t="shared" si="236"/>
        <v>0</v>
      </c>
      <c r="R2926" s="16"/>
      <c r="S2926" s="16"/>
      <c r="T2926" s="16"/>
      <c r="U2926" s="16"/>
      <c r="V2926" s="16"/>
      <c r="W2926" s="16"/>
      <c r="X2926" s="16"/>
      <c r="Y2926" s="16"/>
    </row>
    <row r="2927" spans="4:25" ht="13" hidden="1" x14ac:dyDescent="0.3">
      <c r="D2927" s="16"/>
      <c r="E2927" s="138">
        <v>38557</v>
      </c>
      <c r="F2927" s="16">
        <v>205</v>
      </c>
      <c r="G2927" s="16">
        <v>2005</v>
      </c>
      <c r="H2927" s="139">
        <f t="shared" si="234"/>
        <v>0</v>
      </c>
      <c r="I2927" s="140">
        <v>20.148387096774194</v>
      </c>
      <c r="J2927" s="141">
        <f t="shared" si="237"/>
        <v>0</v>
      </c>
      <c r="K2927" s="81">
        <f t="shared" si="238"/>
        <v>0</v>
      </c>
      <c r="L2927" s="142">
        <v>19.7</v>
      </c>
      <c r="M2927" s="140"/>
      <c r="N2927" s="141">
        <f t="shared" si="235"/>
        <v>0</v>
      </c>
      <c r="O2927" s="141"/>
      <c r="P2927" s="141"/>
      <c r="Q2927" s="81">
        <f t="shared" si="236"/>
        <v>0</v>
      </c>
      <c r="R2927" s="16"/>
      <c r="S2927" s="16"/>
      <c r="T2927" s="16"/>
      <c r="U2927" s="16"/>
      <c r="V2927" s="16"/>
      <c r="W2927" s="16"/>
      <c r="X2927" s="16"/>
      <c r="Y2927" s="16"/>
    </row>
    <row r="2928" spans="4:25" ht="13" hidden="1" x14ac:dyDescent="0.3">
      <c r="D2928" s="16"/>
      <c r="E2928" s="138">
        <v>38558</v>
      </c>
      <c r="F2928" s="16">
        <v>206</v>
      </c>
      <c r="G2928" s="16">
        <v>2005</v>
      </c>
      <c r="H2928" s="139">
        <f t="shared" si="234"/>
        <v>0</v>
      </c>
      <c r="I2928" s="140">
        <v>20.141935483870967</v>
      </c>
      <c r="J2928" s="141">
        <f t="shared" si="237"/>
        <v>0</v>
      </c>
      <c r="K2928" s="81">
        <f t="shared" si="238"/>
        <v>0</v>
      </c>
      <c r="L2928" s="142">
        <v>22.2</v>
      </c>
      <c r="M2928" s="140"/>
      <c r="N2928" s="141">
        <f t="shared" si="235"/>
        <v>0</v>
      </c>
      <c r="O2928" s="141"/>
      <c r="P2928" s="141"/>
      <c r="Q2928" s="81">
        <f t="shared" si="236"/>
        <v>0</v>
      </c>
      <c r="R2928" s="16"/>
      <c r="S2928" s="16"/>
      <c r="T2928" s="16"/>
      <c r="U2928" s="16"/>
      <c r="V2928" s="16"/>
      <c r="W2928" s="16"/>
      <c r="X2928" s="16"/>
      <c r="Y2928" s="16"/>
    </row>
    <row r="2929" spans="4:25" ht="13" hidden="1" x14ac:dyDescent="0.3">
      <c r="D2929" s="16"/>
      <c r="E2929" s="138">
        <v>38559</v>
      </c>
      <c r="F2929" s="16">
        <v>207</v>
      </c>
      <c r="G2929" s="16">
        <v>2005</v>
      </c>
      <c r="H2929" s="139">
        <f t="shared" si="234"/>
        <v>0</v>
      </c>
      <c r="I2929" s="140">
        <v>20.13548387096774</v>
      </c>
      <c r="J2929" s="141">
        <f t="shared" si="237"/>
        <v>0</v>
      </c>
      <c r="K2929" s="81">
        <f t="shared" si="238"/>
        <v>0</v>
      </c>
      <c r="L2929" s="142">
        <v>24.1</v>
      </c>
      <c r="M2929" s="140"/>
      <c r="N2929" s="141">
        <f t="shared" si="235"/>
        <v>0</v>
      </c>
      <c r="O2929" s="141"/>
      <c r="P2929" s="141"/>
      <c r="Q2929" s="81">
        <f t="shared" si="236"/>
        <v>0</v>
      </c>
      <c r="R2929" s="16"/>
      <c r="S2929" s="16"/>
      <c r="T2929" s="16"/>
      <c r="U2929" s="16"/>
      <c r="V2929" s="16"/>
      <c r="W2929" s="16"/>
      <c r="X2929" s="16"/>
      <c r="Y2929" s="16"/>
    </row>
    <row r="2930" spans="4:25" ht="13" hidden="1" x14ac:dyDescent="0.3">
      <c r="D2930" s="16"/>
      <c r="E2930" s="138">
        <v>38560</v>
      </c>
      <c r="F2930" s="16">
        <v>208</v>
      </c>
      <c r="G2930" s="16">
        <v>2005</v>
      </c>
      <c r="H2930" s="139">
        <f t="shared" si="234"/>
        <v>0</v>
      </c>
      <c r="I2930" s="140">
        <v>20.129032258064516</v>
      </c>
      <c r="J2930" s="141">
        <f t="shared" si="237"/>
        <v>0</v>
      </c>
      <c r="K2930" s="81">
        <f t="shared" si="238"/>
        <v>0</v>
      </c>
      <c r="L2930" s="142">
        <v>25.4</v>
      </c>
      <c r="M2930" s="140"/>
      <c r="N2930" s="141">
        <f t="shared" si="235"/>
        <v>0</v>
      </c>
      <c r="O2930" s="141"/>
      <c r="P2930" s="141"/>
      <c r="Q2930" s="81">
        <f t="shared" si="236"/>
        <v>0</v>
      </c>
      <c r="R2930" s="16"/>
      <c r="S2930" s="16"/>
      <c r="T2930" s="16"/>
      <c r="U2930" s="16"/>
      <c r="V2930" s="16"/>
      <c r="W2930" s="16"/>
      <c r="X2930" s="16"/>
      <c r="Y2930" s="16"/>
    </row>
    <row r="2931" spans="4:25" ht="13" hidden="1" x14ac:dyDescent="0.3">
      <c r="D2931" s="16"/>
      <c r="E2931" s="138">
        <v>38561</v>
      </c>
      <c r="F2931" s="16">
        <v>209</v>
      </c>
      <c r="G2931" s="16">
        <v>2005</v>
      </c>
      <c r="H2931" s="139">
        <f t="shared" si="234"/>
        <v>0</v>
      </c>
      <c r="I2931" s="140">
        <v>20.122580645161289</v>
      </c>
      <c r="J2931" s="141">
        <f t="shared" si="237"/>
        <v>0</v>
      </c>
      <c r="K2931" s="81">
        <f t="shared" si="238"/>
        <v>0</v>
      </c>
      <c r="L2931" s="142">
        <v>27.4</v>
      </c>
      <c r="M2931" s="140"/>
      <c r="N2931" s="141">
        <f t="shared" si="235"/>
        <v>0</v>
      </c>
      <c r="O2931" s="141"/>
      <c r="P2931" s="141"/>
      <c r="Q2931" s="81">
        <f t="shared" si="236"/>
        <v>0</v>
      </c>
      <c r="R2931" s="16"/>
      <c r="S2931" s="16"/>
      <c r="T2931" s="16"/>
      <c r="U2931" s="16"/>
      <c r="V2931" s="16"/>
      <c r="W2931" s="16"/>
      <c r="X2931" s="16"/>
      <c r="Y2931" s="16"/>
    </row>
    <row r="2932" spans="4:25" ht="13" hidden="1" x14ac:dyDescent="0.3">
      <c r="D2932" s="16"/>
      <c r="E2932" s="138">
        <v>38562</v>
      </c>
      <c r="F2932" s="16">
        <v>210</v>
      </c>
      <c r="G2932" s="16">
        <v>2005</v>
      </c>
      <c r="H2932" s="139">
        <f t="shared" si="234"/>
        <v>0</v>
      </c>
      <c r="I2932" s="140">
        <v>20.116129032258065</v>
      </c>
      <c r="J2932" s="141">
        <f t="shared" si="237"/>
        <v>0</v>
      </c>
      <c r="K2932" s="81">
        <f t="shared" si="238"/>
        <v>0</v>
      </c>
      <c r="L2932" s="142">
        <v>23.8</v>
      </c>
      <c r="M2932" s="140"/>
      <c r="N2932" s="141">
        <f t="shared" si="235"/>
        <v>0</v>
      </c>
      <c r="O2932" s="141"/>
      <c r="P2932" s="141"/>
      <c r="Q2932" s="81">
        <f t="shared" si="236"/>
        <v>0</v>
      </c>
      <c r="R2932" s="16"/>
      <c r="S2932" s="16"/>
      <c r="T2932" s="16"/>
      <c r="U2932" s="16"/>
      <c r="V2932" s="16"/>
      <c r="W2932" s="16"/>
      <c r="X2932" s="16"/>
      <c r="Y2932" s="16"/>
    </row>
    <row r="2933" spans="4:25" ht="13" hidden="1" x14ac:dyDescent="0.3">
      <c r="D2933" s="16"/>
      <c r="E2933" s="138">
        <v>38563</v>
      </c>
      <c r="F2933" s="16">
        <v>211</v>
      </c>
      <c r="G2933" s="16">
        <v>2005</v>
      </c>
      <c r="H2933" s="139">
        <f t="shared" si="234"/>
        <v>0</v>
      </c>
      <c r="I2933" s="140">
        <v>20.109677419354838</v>
      </c>
      <c r="J2933" s="141">
        <f t="shared" si="237"/>
        <v>0</v>
      </c>
      <c r="K2933" s="81">
        <f t="shared" si="238"/>
        <v>0</v>
      </c>
      <c r="L2933" s="142">
        <v>20.6</v>
      </c>
      <c r="M2933" s="140"/>
      <c r="N2933" s="141">
        <f t="shared" si="235"/>
        <v>0</v>
      </c>
      <c r="O2933" s="141"/>
      <c r="P2933" s="141"/>
      <c r="Q2933" s="81">
        <f t="shared" si="236"/>
        <v>0</v>
      </c>
      <c r="R2933" s="16"/>
      <c r="S2933" s="16"/>
      <c r="T2933" s="16"/>
      <c r="U2933" s="16"/>
      <c r="V2933" s="16"/>
      <c r="W2933" s="16"/>
      <c r="X2933" s="16"/>
      <c r="Y2933" s="16"/>
    </row>
    <row r="2934" spans="4:25" ht="13" hidden="1" x14ac:dyDescent="0.3">
      <c r="D2934" s="16"/>
      <c r="E2934" s="138">
        <v>38564</v>
      </c>
      <c r="F2934" s="16">
        <v>212</v>
      </c>
      <c r="G2934" s="16">
        <v>2005</v>
      </c>
      <c r="H2934" s="139">
        <f t="shared" si="234"/>
        <v>0</v>
      </c>
      <c r="I2934" s="140">
        <v>20.103225806451611</v>
      </c>
      <c r="J2934" s="141">
        <f t="shared" si="237"/>
        <v>0</v>
      </c>
      <c r="K2934" s="81">
        <f t="shared" si="238"/>
        <v>0</v>
      </c>
      <c r="L2934" s="142">
        <v>19.100000000000001</v>
      </c>
      <c r="M2934" s="140"/>
      <c r="N2934" s="141">
        <f t="shared" si="235"/>
        <v>0</v>
      </c>
      <c r="O2934" s="141"/>
      <c r="P2934" s="141"/>
      <c r="Q2934" s="81">
        <f t="shared" si="236"/>
        <v>0</v>
      </c>
      <c r="R2934" s="16"/>
      <c r="S2934" s="16"/>
      <c r="T2934" s="16"/>
      <c r="U2934" s="16"/>
      <c r="V2934" s="16"/>
      <c r="W2934" s="16"/>
      <c r="X2934" s="16"/>
      <c r="Y2934" s="16"/>
    </row>
    <row r="2935" spans="4:25" ht="13" hidden="1" x14ac:dyDescent="0.3">
      <c r="D2935" s="16"/>
      <c r="E2935" s="138">
        <v>38565</v>
      </c>
      <c r="F2935" s="16">
        <v>213</v>
      </c>
      <c r="G2935" s="16">
        <v>2005</v>
      </c>
      <c r="H2935" s="139">
        <f t="shared" si="234"/>
        <v>0</v>
      </c>
      <c r="I2935" s="140">
        <v>20.096774193548388</v>
      </c>
      <c r="J2935" s="141">
        <f t="shared" si="237"/>
        <v>0</v>
      </c>
      <c r="K2935" s="81">
        <f t="shared" si="238"/>
        <v>0</v>
      </c>
      <c r="L2935" s="142">
        <v>19.600000000000001</v>
      </c>
      <c r="M2935" s="140"/>
      <c r="N2935" s="141">
        <f t="shared" si="235"/>
        <v>0</v>
      </c>
      <c r="O2935" s="141"/>
      <c r="P2935" s="141"/>
      <c r="Q2935" s="81">
        <f t="shared" si="236"/>
        <v>0</v>
      </c>
      <c r="R2935" s="16"/>
      <c r="S2935" s="16"/>
      <c r="T2935" s="16"/>
      <c r="U2935" s="16"/>
      <c r="V2935" s="16"/>
      <c r="W2935" s="16"/>
      <c r="X2935" s="16"/>
      <c r="Y2935" s="16"/>
    </row>
    <row r="2936" spans="4:25" ht="13" hidden="1" x14ac:dyDescent="0.3">
      <c r="D2936" s="16"/>
      <c r="E2936" s="138">
        <v>38566</v>
      </c>
      <c r="F2936" s="16">
        <v>214</v>
      </c>
      <c r="G2936" s="16">
        <v>2005</v>
      </c>
      <c r="H2936" s="139">
        <f t="shared" si="234"/>
        <v>0</v>
      </c>
      <c r="I2936" s="140">
        <v>20.090322580645161</v>
      </c>
      <c r="J2936" s="141">
        <f t="shared" si="237"/>
        <v>0</v>
      </c>
      <c r="K2936" s="81">
        <f t="shared" si="238"/>
        <v>0</v>
      </c>
      <c r="L2936" s="142">
        <v>17.100000000000001</v>
      </c>
      <c r="M2936" s="140"/>
      <c r="N2936" s="141">
        <f t="shared" si="235"/>
        <v>0</v>
      </c>
      <c r="O2936" s="141"/>
      <c r="P2936" s="141"/>
      <c r="Q2936" s="81">
        <f t="shared" si="236"/>
        <v>0</v>
      </c>
      <c r="R2936" s="16"/>
      <c r="S2936" s="16"/>
      <c r="T2936" s="16"/>
      <c r="U2936" s="16"/>
      <c r="V2936" s="16"/>
      <c r="W2936" s="16"/>
      <c r="X2936" s="16"/>
      <c r="Y2936" s="16"/>
    </row>
    <row r="2937" spans="4:25" ht="13" hidden="1" x14ac:dyDescent="0.3">
      <c r="D2937" s="16"/>
      <c r="E2937" s="138">
        <v>38567</v>
      </c>
      <c r="F2937" s="16">
        <v>215</v>
      </c>
      <c r="G2937" s="16">
        <v>2005</v>
      </c>
      <c r="H2937" s="139">
        <f t="shared" si="234"/>
        <v>0</v>
      </c>
      <c r="I2937" s="140">
        <v>20.083870967741934</v>
      </c>
      <c r="J2937" s="141">
        <f t="shared" si="237"/>
        <v>0</v>
      </c>
      <c r="K2937" s="81">
        <f t="shared" si="238"/>
        <v>0</v>
      </c>
      <c r="L2937" s="142">
        <v>18</v>
      </c>
      <c r="M2937" s="140"/>
      <c r="N2937" s="141">
        <f t="shared" si="235"/>
        <v>0</v>
      </c>
      <c r="O2937" s="141"/>
      <c r="P2937" s="141"/>
      <c r="Q2937" s="81">
        <f t="shared" si="236"/>
        <v>0</v>
      </c>
      <c r="R2937" s="16"/>
      <c r="S2937" s="16"/>
      <c r="T2937" s="16"/>
      <c r="U2937" s="16"/>
      <c r="V2937" s="16"/>
      <c r="W2937" s="16"/>
      <c r="X2937" s="16"/>
      <c r="Y2937" s="16"/>
    </row>
    <row r="2938" spans="4:25" ht="13" hidden="1" x14ac:dyDescent="0.3">
      <c r="D2938" s="16"/>
      <c r="E2938" s="138">
        <v>38568</v>
      </c>
      <c r="F2938" s="16">
        <v>216</v>
      </c>
      <c r="G2938" s="16">
        <v>2005</v>
      </c>
      <c r="H2938" s="139">
        <f t="shared" si="234"/>
        <v>0</v>
      </c>
      <c r="I2938" s="140">
        <v>20.07741935483871</v>
      </c>
      <c r="J2938" s="141">
        <f t="shared" si="237"/>
        <v>0</v>
      </c>
      <c r="K2938" s="81">
        <f t="shared" si="238"/>
        <v>0</v>
      </c>
      <c r="L2938" s="142">
        <v>18.5</v>
      </c>
      <c r="M2938" s="140"/>
      <c r="N2938" s="141">
        <f t="shared" si="235"/>
        <v>0</v>
      </c>
      <c r="O2938" s="141"/>
      <c r="P2938" s="141"/>
      <c r="Q2938" s="81">
        <f t="shared" si="236"/>
        <v>0</v>
      </c>
      <c r="R2938" s="16"/>
      <c r="S2938" s="16"/>
      <c r="T2938" s="16"/>
      <c r="U2938" s="16"/>
      <c r="V2938" s="16"/>
      <c r="W2938" s="16"/>
      <c r="X2938" s="16"/>
      <c r="Y2938" s="16"/>
    </row>
    <row r="2939" spans="4:25" ht="13" hidden="1" x14ac:dyDescent="0.3">
      <c r="D2939" s="16"/>
      <c r="E2939" s="138">
        <v>38569</v>
      </c>
      <c r="F2939" s="16">
        <v>217</v>
      </c>
      <c r="G2939" s="16">
        <v>2005</v>
      </c>
      <c r="H2939" s="139">
        <f t="shared" si="234"/>
        <v>0</v>
      </c>
      <c r="I2939" s="140">
        <v>20.070967741935483</v>
      </c>
      <c r="J2939" s="141">
        <f t="shared" si="237"/>
        <v>0</v>
      </c>
      <c r="K2939" s="81">
        <f t="shared" si="238"/>
        <v>0</v>
      </c>
      <c r="L2939" s="142">
        <v>19.600000000000001</v>
      </c>
      <c r="M2939" s="140"/>
      <c r="N2939" s="141">
        <f t="shared" si="235"/>
        <v>0</v>
      </c>
      <c r="O2939" s="141"/>
      <c r="P2939" s="141"/>
      <c r="Q2939" s="81">
        <f t="shared" si="236"/>
        <v>0</v>
      </c>
      <c r="R2939" s="16"/>
      <c r="S2939" s="16"/>
      <c r="T2939" s="16"/>
      <c r="U2939" s="16"/>
      <c r="V2939" s="16"/>
      <c r="W2939" s="16"/>
      <c r="X2939" s="16"/>
      <c r="Y2939" s="16"/>
    </row>
    <row r="2940" spans="4:25" ht="13" hidden="1" x14ac:dyDescent="0.3">
      <c r="D2940" s="16"/>
      <c r="E2940" s="138">
        <v>38570</v>
      </c>
      <c r="F2940" s="16">
        <v>218</v>
      </c>
      <c r="G2940" s="16">
        <v>2005</v>
      </c>
      <c r="H2940" s="139">
        <f t="shared" si="234"/>
        <v>0</v>
      </c>
      <c r="I2940" s="140">
        <v>20.064516129032256</v>
      </c>
      <c r="J2940" s="141">
        <f t="shared" si="237"/>
        <v>0</v>
      </c>
      <c r="K2940" s="81">
        <f t="shared" si="238"/>
        <v>0</v>
      </c>
      <c r="L2940" s="142">
        <v>20.9</v>
      </c>
      <c r="M2940" s="140"/>
      <c r="N2940" s="141">
        <f t="shared" si="235"/>
        <v>0</v>
      </c>
      <c r="O2940" s="141"/>
      <c r="P2940" s="141"/>
      <c r="Q2940" s="81">
        <f t="shared" si="236"/>
        <v>0</v>
      </c>
      <c r="R2940" s="16"/>
      <c r="S2940" s="16"/>
      <c r="T2940" s="16"/>
      <c r="U2940" s="16"/>
      <c r="V2940" s="16"/>
      <c r="W2940" s="16"/>
      <c r="X2940" s="16"/>
      <c r="Y2940" s="16"/>
    </row>
    <row r="2941" spans="4:25" ht="13" hidden="1" x14ac:dyDescent="0.3">
      <c r="D2941" s="16"/>
      <c r="E2941" s="138">
        <v>38571</v>
      </c>
      <c r="F2941" s="16">
        <v>219</v>
      </c>
      <c r="G2941" s="16">
        <v>2005</v>
      </c>
      <c r="H2941" s="139">
        <f t="shared" si="234"/>
        <v>0</v>
      </c>
      <c r="I2941" s="140">
        <v>20.058064516129033</v>
      </c>
      <c r="J2941" s="141">
        <f t="shared" si="237"/>
        <v>0</v>
      </c>
      <c r="K2941" s="81">
        <f t="shared" si="238"/>
        <v>0</v>
      </c>
      <c r="L2941" s="142">
        <v>16.5</v>
      </c>
      <c r="M2941" s="140"/>
      <c r="N2941" s="141">
        <f t="shared" si="235"/>
        <v>0</v>
      </c>
      <c r="O2941" s="141"/>
      <c r="P2941" s="141"/>
      <c r="Q2941" s="81">
        <f t="shared" si="236"/>
        <v>0</v>
      </c>
      <c r="R2941" s="16"/>
      <c r="S2941" s="16"/>
      <c r="T2941" s="16"/>
      <c r="U2941" s="16"/>
      <c r="V2941" s="16"/>
      <c r="W2941" s="16"/>
      <c r="X2941" s="16"/>
      <c r="Y2941" s="16"/>
    </row>
    <row r="2942" spans="4:25" ht="13" hidden="1" x14ac:dyDescent="0.3">
      <c r="D2942" s="16"/>
      <c r="E2942" s="138">
        <v>38572</v>
      </c>
      <c r="F2942" s="16">
        <v>220</v>
      </c>
      <c r="G2942" s="16">
        <v>2005</v>
      </c>
      <c r="H2942" s="139">
        <f t="shared" si="234"/>
        <v>0</v>
      </c>
      <c r="I2942" s="140">
        <v>20.051612903225806</v>
      </c>
      <c r="J2942" s="141">
        <f t="shared" si="237"/>
        <v>0</v>
      </c>
      <c r="K2942" s="81">
        <f t="shared" si="238"/>
        <v>0</v>
      </c>
      <c r="L2942" s="142">
        <v>15.9</v>
      </c>
      <c r="M2942" s="140"/>
      <c r="N2942" s="141">
        <f t="shared" si="235"/>
        <v>1</v>
      </c>
      <c r="O2942" s="141"/>
      <c r="P2942" s="141"/>
      <c r="Q2942" s="81">
        <f t="shared" si="236"/>
        <v>4.0999999999999996</v>
      </c>
      <c r="R2942" s="16"/>
      <c r="S2942" s="16"/>
      <c r="T2942" s="16"/>
      <c r="U2942" s="16"/>
      <c r="V2942" s="16"/>
      <c r="W2942" s="16"/>
      <c r="X2942" s="16"/>
      <c r="Y2942" s="16"/>
    </row>
    <row r="2943" spans="4:25" ht="13" hidden="1" x14ac:dyDescent="0.3">
      <c r="D2943" s="16"/>
      <c r="E2943" s="138">
        <v>38573</v>
      </c>
      <c r="F2943" s="16">
        <v>221</v>
      </c>
      <c r="G2943" s="16">
        <v>2005</v>
      </c>
      <c r="H2943" s="139">
        <f t="shared" si="234"/>
        <v>0</v>
      </c>
      <c r="I2943" s="140">
        <v>20.045161290322579</v>
      </c>
      <c r="J2943" s="141">
        <f t="shared" si="237"/>
        <v>0</v>
      </c>
      <c r="K2943" s="81">
        <f t="shared" si="238"/>
        <v>0</v>
      </c>
      <c r="L2943" s="142">
        <v>16.899999999999999</v>
      </c>
      <c r="M2943" s="140"/>
      <c r="N2943" s="141">
        <f t="shared" si="235"/>
        <v>0</v>
      </c>
      <c r="O2943" s="141"/>
      <c r="P2943" s="141"/>
      <c r="Q2943" s="81">
        <f t="shared" si="236"/>
        <v>0</v>
      </c>
      <c r="R2943" s="16"/>
      <c r="S2943" s="16"/>
      <c r="T2943" s="16"/>
      <c r="U2943" s="16"/>
      <c r="V2943" s="16"/>
      <c r="W2943" s="16"/>
      <c r="X2943" s="16"/>
      <c r="Y2943" s="16"/>
    </row>
    <row r="2944" spans="4:25" ht="13" hidden="1" x14ac:dyDescent="0.3">
      <c r="D2944" s="16"/>
      <c r="E2944" s="138">
        <v>38574</v>
      </c>
      <c r="F2944" s="16">
        <v>222</v>
      </c>
      <c r="G2944" s="16">
        <v>2005</v>
      </c>
      <c r="H2944" s="139">
        <f t="shared" si="234"/>
        <v>0</v>
      </c>
      <c r="I2944" s="140">
        <v>20.038709677419355</v>
      </c>
      <c r="J2944" s="141">
        <f t="shared" si="237"/>
        <v>0</v>
      </c>
      <c r="K2944" s="81">
        <f t="shared" si="238"/>
        <v>0</v>
      </c>
      <c r="L2944" s="142">
        <v>19.7</v>
      </c>
      <c r="M2944" s="140"/>
      <c r="N2944" s="141">
        <f t="shared" si="235"/>
        <v>0</v>
      </c>
      <c r="O2944" s="141"/>
      <c r="P2944" s="141"/>
      <c r="Q2944" s="81">
        <f t="shared" si="236"/>
        <v>0</v>
      </c>
      <c r="R2944" s="16"/>
      <c r="S2944" s="16"/>
      <c r="T2944" s="16"/>
      <c r="U2944" s="16"/>
      <c r="V2944" s="16"/>
      <c r="W2944" s="16"/>
      <c r="X2944" s="16"/>
      <c r="Y2944" s="16"/>
    </row>
    <row r="2945" spans="4:25" ht="13" hidden="1" x14ac:dyDescent="0.3">
      <c r="D2945" s="16"/>
      <c r="E2945" s="138">
        <v>38575</v>
      </c>
      <c r="F2945" s="16">
        <v>223</v>
      </c>
      <c r="G2945" s="16">
        <v>2005</v>
      </c>
      <c r="H2945" s="139">
        <f t="shared" si="234"/>
        <v>0</v>
      </c>
      <c r="I2945" s="140">
        <v>20.032258064516128</v>
      </c>
      <c r="J2945" s="141">
        <f t="shared" si="237"/>
        <v>0</v>
      </c>
      <c r="K2945" s="81">
        <f t="shared" si="238"/>
        <v>0</v>
      </c>
      <c r="L2945" s="142">
        <v>19.3</v>
      </c>
      <c r="M2945" s="140"/>
      <c r="N2945" s="141">
        <f t="shared" si="235"/>
        <v>0</v>
      </c>
      <c r="O2945" s="141"/>
      <c r="P2945" s="141"/>
      <c r="Q2945" s="81">
        <f t="shared" si="236"/>
        <v>0</v>
      </c>
      <c r="R2945" s="16"/>
      <c r="S2945" s="16"/>
      <c r="T2945" s="16"/>
      <c r="U2945" s="16"/>
      <c r="V2945" s="16"/>
      <c r="W2945" s="16"/>
      <c r="X2945" s="16"/>
      <c r="Y2945" s="16"/>
    </row>
    <row r="2946" spans="4:25" ht="13" hidden="1" x14ac:dyDescent="0.3">
      <c r="D2946" s="16"/>
      <c r="E2946" s="138">
        <v>38576</v>
      </c>
      <c r="F2946" s="16">
        <v>224</v>
      </c>
      <c r="G2946" s="16">
        <v>2005</v>
      </c>
      <c r="H2946" s="139">
        <f t="shared" si="234"/>
        <v>0</v>
      </c>
      <c r="I2946" s="140">
        <v>20.025806451612901</v>
      </c>
      <c r="J2946" s="141">
        <f t="shared" si="237"/>
        <v>0</v>
      </c>
      <c r="K2946" s="81">
        <f t="shared" si="238"/>
        <v>0</v>
      </c>
      <c r="L2946" s="142">
        <v>19.399999999999999</v>
      </c>
      <c r="M2946" s="140"/>
      <c r="N2946" s="141">
        <f t="shared" si="235"/>
        <v>0</v>
      </c>
      <c r="O2946" s="141"/>
      <c r="P2946" s="141"/>
      <c r="Q2946" s="81">
        <f t="shared" si="236"/>
        <v>0</v>
      </c>
      <c r="R2946" s="16"/>
      <c r="S2946" s="16"/>
      <c r="T2946" s="16"/>
      <c r="U2946" s="16"/>
      <c r="V2946" s="16"/>
      <c r="W2946" s="16"/>
      <c r="X2946" s="16"/>
      <c r="Y2946" s="16"/>
    </row>
    <row r="2947" spans="4:25" ht="13" hidden="1" x14ac:dyDescent="0.3">
      <c r="D2947" s="16"/>
      <c r="E2947" s="138">
        <v>38577</v>
      </c>
      <c r="F2947" s="16">
        <v>225</v>
      </c>
      <c r="G2947" s="16">
        <v>2005</v>
      </c>
      <c r="H2947" s="139">
        <f t="shared" si="234"/>
        <v>0</v>
      </c>
      <c r="I2947" s="140">
        <v>20.019354838709678</v>
      </c>
      <c r="J2947" s="141">
        <f t="shared" si="237"/>
        <v>0</v>
      </c>
      <c r="K2947" s="81">
        <f t="shared" si="238"/>
        <v>0</v>
      </c>
      <c r="L2947" s="142">
        <v>19.8</v>
      </c>
      <c r="M2947" s="140"/>
      <c r="N2947" s="141">
        <f t="shared" si="235"/>
        <v>0</v>
      </c>
      <c r="O2947" s="141"/>
      <c r="P2947" s="141"/>
      <c r="Q2947" s="81">
        <f t="shared" si="236"/>
        <v>0</v>
      </c>
      <c r="R2947" s="16"/>
      <c r="S2947" s="16"/>
      <c r="T2947" s="16"/>
      <c r="U2947" s="16"/>
      <c r="V2947" s="16"/>
      <c r="W2947" s="16"/>
      <c r="X2947" s="16"/>
      <c r="Y2947" s="16"/>
    </row>
    <row r="2948" spans="4:25" ht="13" hidden="1" x14ac:dyDescent="0.3">
      <c r="D2948" s="16"/>
      <c r="E2948" s="138">
        <v>38578</v>
      </c>
      <c r="F2948" s="16">
        <v>226</v>
      </c>
      <c r="G2948" s="16">
        <v>2005</v>
      </c>
      <c r="H2948" s="139">
        <f t="shared" si="234"/>
        <v>0</v>
      </c>
      <c r="I2948" s="140">
        <v>20.012903225806451</v>
      </c>
      <c r="J2948" s="141">
        <f t="shared" si="237"/>
        <v>0</v>
      </c>
      <c r="K2948" s="81">
        <f t="shared" si="238"/>
        <v>0</v>
      </c>
      <c r="L2948" s="142">
        <v>16</v>
      </c>
      <c r="M2948" s="140"/>
      <c r="N2948" s="141">
        <f t="shared" si="235"/>
        <v>1</v>
      </c>
      <c r="O2948" s="141"/>
      <c r="P2948" s="141"/>
      <c r="Q2948" s="81">
        <f t="shared" si="236"/>
        <v>4</v>
      </c>
      <c r="R2948" s="16"/>
      <c r="S2948" s="16"/>
      <c r="T2948" s="16"/>
      <c r="U2948" s="16"/>
      <c r="V2948" s="16"/>
      <c r="W2948" s="16"/>
      <c r="X2948" s="16"/>
      <c r="Y2948" s="16"/>
    </row>
    <row r="2949" spans="4:25" ht="13" hidden="1" x14ac:dyDescent="0.3">
      <c r="D2949" s="16"/>
      <c r="E2949" s="138">
        <v>38579</v>
      </c>
      <c r="F2949" s="16">
        <v>227</v>
      </c>
      <c r="G2949" s="16">
        <v>2005</v>
      </c>
      <c r="H2949" s="139">
        <f t="shared" si="234"/>
        <v>0</v>
      </c>
      <c r="I2949" s="140">
        <v>20.006451612903227</v>
      </c>
      <c r="J2949" s="141">
        <f t="shared" si="237"/>
        <v>0</v>
      </c>
      <c r="K2949" s="81">
        <f t="shared" si="238"/>
        <v>0</v>
      </c>
      <c r="L2949" s="142">
        <v>15</v>
      </c>
      <c r="M2949" s="140"/>
      <c r="N2949" s="141">
        <f t="shared" si="235"/>
        <v>1</v>
      </c>
      <c r="O2949" s="141"/>
      <c r="P2949" s="141"/>
      <c r="Q2949" s="81">
        <f t="shared" si="236"/>
        <v>5</v>
      </c>
      <c r="R2949" s="16"/>
      <c r="S2949" s="16"/>
      <c r="T2949" s="16"/>
      <c r="U2949" s="16"/>
      <c r="V2949" s="16"/>
      <c r="W2949" s="16"/>
      <c r="X2949" s="16"/>
      <c r="Y2949" s="16"/>
    </row>
    <row r="2950" spans="4:25" ht="13" hidden="1" x14ac:dyDescent="0.3">
      <c r="D2950" s="16"/>
      <c r="E2950" s="138">
        <v>38580</v>
      </c>
      <c r="F2950" s="16">
        <v>228</v>
      </c>
      <c r="G2950" s="16">
        <v>2005</v>
      </c>
      <c r="H2950" s="139">
        <f t="shared" si="234"/>
        <v>0</v>
      </c>
      <c r="I2950" s="140">
        <v>20</v>
      </c>
      <c r="J2950" s="141">
        <f t="shared" si="237"/>
        <v>0</v>
      </c>
      <c r="K2950" s="81">
        <f t="shared" si="238"/>
        <v>0</v>
      </c>
      <c r="L2950" s="142">
        <v>17.100000000000001</v>
      </c>
      <c r="M2950" s="140"/>
      <c r="N2950" s="141">
        <f t="shared" si="235"/>
        <v>0</v>
      </c>
      <c r="O2950" s="141"/>
      <c r="P2950" s="141"/>
      <c r="Q2950" s="81">
        <f t="shared" si="236"/>
        <v>0</v>
      </c>
      <c r="R2950" s="16"/>
      <c r="S2950" s="16"/>
      <c r="T2950" s="16"/>
      <c r="U2950" s="16"/>
      <c r="V2950" s="16"/>
      <c r="W2950" s="16"/>
      <c r="X2950" s="16"/>
      <c r="Y2950" s="16"/>
    </row>
    <row r="2951" spans="4:25" ht="13" hidden="1" x14ac:dyDescent="0.3">
      <c r="D2951" s="16"/>
      <c r="E2951" s="138">
        <v>38581</v>
      </c>
      <c r="F2951" s="16">
        <v>229</v>
      </c>
      <c r="G2951" s="16">
        <v>2005</v>
      </c>
      <c r="H2951" s="139">
        <f t="shared" si="234"/>
        <v>0</v>
      </c>
      <c r="I2951" s="140">
        <v>19.846666666666664</v>
      </c>
      <c r="J2951" s="141">
        <f t="shared" si="237"/>
        <v>0</v>
      </c>
      <c r="K2951" s="81">
        <f t="shared" si="238"/>
        <v>0</v>
      </c>
      <c r="L2951" s="142">
        <v>17.5</v>
      </c>
      <c r="M2951" s="140"/>
      <c r="N2951" s="141">
        <f t="shared" si="235"/>
        <v>0</v>
      </c>
      <c r="O2951" s="141"/>
      <c r="P2951" s="141"/>
      <c r="Q2951" s="81">
        <f t="shared" si="236"/>
        <v>0</v>
      </c>
      <c r="R2951" s="16"/>
      <c r="S2951" s="16"/>
      <c r="T2951" s="16"/>
      <c r="U2951" s="16"/>
      <c r="V2951" s="16"/>
      <c r="W2951" s="16"/>
      <c r="X2951" s="16"/>
      <c r="Y2951" s="16"/>
    </row>
    <row r="2952" spans="4:25" ht="13" hidden="1" x14ac:dyDescent="0.3">
      <c r="D2952" s="16"/>
      <c r="E2952" s="138">
        <v>38582</v>
      </c>
      <c r="F2952" s="16">
        <v>230</v>
      </c>
      <c r="G2952" s="16">
        <v>2005</v>
      </c>
      <c r="H2952" s="139">
        <f t="shared" si="234"/>
        <v>0</v>
      </c>
      <c r="I2952" s="140">
        <v>19.693333333333328</v>
      </c>
      <c r="J2952" s="141">
        <f t="shared" si="237"/>
        <v>0</v>
      </c>
      <c r="K2952" s="81">
        <f t="shared" si="238"/>
        <v>0</v>
      </c>
      <c r="L2952" s="142">
        <v>18.399999999999999</v>
      </c>
      <c r="M2952" s="140"/>
      <c r="N2952" s="141">
        <f t="shared" si="235"/>
        <v>0</v>
      </c>
      <c r="O2952" s="141"/>
      <c r="P2952" s="141"/>
      <c r="Q2952" s="81">
        <f t="shared" si="236"/>
        <v>0</v>
      </c>
      <c r="R2952" s="16"/>
      <c r="S2952" s="16"/>
      <c r="T2952" s="16"/>
      <c r="U2952" s="16"/>
      <c r="V2952" s="16"/>
      <c r="W2952" s="16"/>
      <c r="X2952" s="16"/>
      <c r="Y2952" s="16"/>
    </row>
    <row r="2953" spans="4:25" ht="13" hidden="1" x14ac:dyDescent="0.3">
      <c r="D2953" s="16"/>
      <c r="E2953" s="138">
        <v>38583</v>
      </c>
      <c r="F2953" s="16">
        <v>231</v>
      </c>
      <c r="G2953" s="16">
        <v>2005</v>
      </c>
      <c r="H2953" s="139">
        <f t="shared" si="234"/>
        <v>0</v>
      </c>
      <c r="I2953" s="140">
        <v>19.54</v>
      </c>
      <c r="J2953" s="141">
        <f t="shared" si="237"/>
        <v>0</v>
      </c>
      <c r="K2953" s="81">
        <f t="shared" si="238"/>
        <v>0</v>
      </c>
      <c r="L2953" s="142">
        <v>18.899999999999999</v>
      </c>
      <c r="M2953" s="140"/>
      <c r="N2953" s="141">
        <f t="shared" si="235"/>
        <v>0</v>
      </c>
      <c r="O2953" s="141"/>
      <c r="P2953" s="141"/>
      <c r="Q2953" s="81">
        <f t="shared" si="236"/>
        <v>0</v>
      </c>
      <c r="R2953" s="16"/>
      <c r="S2953" s="16"/>
      <c r="T2953" s="16"/>
      <c r="U2953" s="16"/>
      <c r="V2953" s="16"/>
      <c r="W2953" s="16"/>
      <c r="X2953" s="16"/>
      <c r="Y2953" s="16"/>
    </row>
    <row r="2954" spans="4:25" ht="13" hidden="1" x14ac:dyDescent="0.3">
      <c r="D2954" s="16"/>
      <c r="E2954" s="138">
        <v>38584</v>
      </c>
      <c r="F2954" s="16">
        <v>232</v>
      </c>
      <c r="G2954" s="16">
        <v>2005</v>
      </c>
      <c r="H2954" s="139">
        <f t="shared" si="234"/>
        <v>0</v>
      </c>
      <c r="I2954" s="140">
        <v>19.386666666666663</v>
      </c>
      <c r="J2954" s="141">
        <f t="shared" si="237"/>
        <v>0</v>
      </c>
      <c r="K2954" s="81">
        <f t="shared" si="238"/>
        <v>0</v>
      </c>
      <c r="L2954" s="142">
        <v>16.3</v>
      </c>
      <c r="M2954" s="140"/>
      <c r="N2954" s="141">
        <f t="shared" si="235"/>
        <v>0</v>
      </c>
      <c r="O2954" s="141"/>
      <c r="P2954" s="141"/>
      <c r="Q2954" s="81">
        <f t="shared" si="236"/>
        <v>0</v>
      </c>
      <c r="R2954" s="16"/>
      <c r="S2954" s="16"/>
      <c r="T2954" s="16"/>
      <c r="U2954" s="16"/>
      <c r="V2954" s="16"/>
      <c r="W2954" s="16"/>
      <c r="X2954" s="16"/>
      <c r="Y2954" s="16"/>
    </row>
    <row r="2955" spans="4:25" ht="13" hidden="1" x14ac:dyDescent="0.3">
      <c r="D2955" s="16"/>
      <c r="E2955" s="138">
        <v>38585</v>
      </c>
      <c r="F2955" s="16">
        <v>233</v>
      </c>
      <c r="G2955" s="16">
        <v>2005</v>
      </c>
      <c r="H2955" s="139">
        <f t="shared" si="234"/>
        <v>0</v>
      </c>
      <c r="I2955" s="140">
        <v>19.233333333333327</v>
      </c>
      <c r="J2955" s="141">
        <f t="shared" si="237"/>
        <v>0</v>
      </c>
      <c r="K2955" s="81">
        <f t="shared" si="238"/>
        <v>0</v>
      </c>
      <c r="L2955" s="142">
        <v>15.5</v>
      </c>
      <c r="M2955" s="140"/>
      <c r="N2955" s="141">
        <f t="shared" si="235"/>
        <v>1</v>
      </c>
      <c r="O2955" s="141"/>
      <c r="P2955" s="141"/>
      <c r="Q2955" s="81">
        <f t="shared" si="236"/>
        <v>4.5</v>
      </c>
      <c r="R2955" s="16"/>
      <c r="S2955" s="16"/>
      <c r="T2955" s="16"/>
      <c r="U2955" s="16"/>
      <c r="V2955" s="16"/>
      <c r="W2955" s="16"/>
      <c r="X2955" s="16"/>
      <c r="Y2955" s="16"/>
    </row>
    <row r="2956" spans="4:25" ht="13" hidden="1" x14ac:dyDescent="0.3">
      <c r="D2956" s="16"/>
      <c r="E2956" s="138">
        <v>38586</v>
      </c>
      <c r="F2956" s="16">
        <v>234</v>
      </c>
      <c r="G2956" s="16">
        <v>2005</v>
      </c>
      <c r="H2956" s="139">
        <f t="shared" si="234"/>
        <v>0</v>
      </c>
      <c r="I2956" s="140">
        <v>19.079999999999998</v>
      </c>
      <c r="J2956" s="141">
        <f t="shared" si="237"/>
        <v>0</v>
      </c>
      <c r="K2956" s="81">
        <f t="shared" si="238"/>
        <v>0</v>
      </c>
      <c r="L2956" s="142">
        <v>16.8</v>
      </c>
      <c r="M2956" s="140"/>
      <c r="N2956" s="141">
        <f t="shared" si="235"/>
        <v>0</v>
      </c>
      <c r="O2956" s="141"/>
      <c r="P2956" s="141"/>
      <c r="Q2956" s="81">
        <f t="shared" si="236"/>
        <v>0</v>
      </c>
      <c r="R2956" s="16"/>
      <c r="S2956" s="16"/>
      <c r="T2956" s="16"/>
      <c r="U2956" s="16"/>
      <c r="V2956" s="16"/>
      <c r="W2956" s="16"/>
      <c r="X2956" s="16"/>
      <c r="Y2956" s="16"/>
    </row>
    <row r="2957" spans="4:25" ht="13" hidden="1" x14ac:dyDescent="0.3">
      <c r="D2957" s="16"/>
      <c r="E2957" s="138">
        <v>38587</v>
      </c>
      <c r="F2957" s="16">
        <v>235</v>
      </c>
      <c r="G2957" s="16">
        <v>2005</v>
      </c>
      <c r="H2957" s="139">
        <f t="shared" si="234"/>
        <v>0</v>
      </c>
      <c r="I2957" s="140">
        <v>18.926666666666662</v>
      </c>
      <c r="J2957" s="141">
        <f t="shared" si="237"/>
        <v>0</v>
      </c>
      <c r="K2957" s="81">
        <f t="shared" si="238"/>
        <v>0</v>
      </c>
      <c r="L2957" s="142">
        <v>17.600000000000001</v>
      </c>
      <c r="M2957" s="140"/>
      <c r="N2957" s="141">
        <f t="shared" si="235"/>
        <v>0</v>
      </c>
      <c r="O2957" s="141"/>
      <c r="P2957" s="141"/>
      <c r="Q2957" s="81">
        <f t="shared" si="236"/>
        <v>0</v>
      </c>
      <c r="R2957" s="16"/>
      <c r="S2957" s="16"/>
      <c r="T2957" s="16"/>
      <c r="U2957" s="16"/>
      <c r="V2957" s="16"/>
      <c r="W2957" s="16"/>
      <c r="X2957" s="16"/>
      <c r="Y2957" s="16"/>
    </row>
    <row r="2958" spans="4:25" ht="13" hidden="1" x14ac:dyDescent="0.3">
      <c r="D2958" s="16"/>
      <c r="E2958" s="138">
        <v>38588</v>
      </c>
      <c r="F2958" s="16">
        <v>236</v>
      </c>
      <c r="G2958" s="16">
        <v>2005</v>
      </c>
      <c r="H2958" s="139">
        <f t="shared" si="234"/>
        <v>0</v>
      </c>
      <c r="I2958" s="140">
        <v>18.773333333333326</v>
      </c>
      <c r="J2958" s="141">
        <f t="shared" si="237"/>
        <v>0</v>
      </c>
      <c r="K2958" s="81">
        <f t="shared" si="238"/>
        <v>0</v>
      </c>
      <c r="L2958" s="142">
        <v>18.5</v>
      </c>
      <c r="M2958" s="140"/>
      <c r="N2958" s="141">
        <f t="shared" si="235"/>
        <v>0</v>
      </c>
      <c r="O2958" s="141"/>
      <c r="P2958" s="141"/>
      <c r="Q2958" s="81">
        <f t="shared" si="236"/>
        <v>0</v>
      </c>
      <c r="R2958" s="16"/>
      <c r="S2958" s="16"/>
      <c r="T2958" s="16"/>
      <c r="U2958" s="16"/>
      <c r="V2958" s="16"/>
      <c r="W2958" s="16"/>
      <c r="X2958" s="16"/>
      <c r="Y2958" s="16"/>
    </row>
    <row r="2959" spans="4:25" ht="13" hidden="1" x14ac:dyDescent="0.3">
      <c r="D2959" s="16"/>
      <c r="E2959" s="138">
        <v>38589</v>
      </c>
      <c r="F2959" s="16">
        <v>237</v>
      </c>
      <c r="G2959" s="16">
        <v>2005</v>
      </c>
      <c r="H2959" s="139">
        <f t="shared" si="234"/>
        <v>0</v>
      </c>
      <c r="I2959" s="140">
        <v>18.62</v>
      </c>
      <c r="J2959" s="141">
        <f t="shared" si="237"/>
        <v>0</v>
      </c>
      <c r="K2959" s="81">
        <f t="shared" si="238"/>
        <v>0</v>
      </c>
      <c r="L2959" s="142">
        <v>18.5</v>
      </c>
      <c r="M2959" s="140"/>
      <c r="N2959" s="141">
        <f t="shared" si="235"/>
        <v>0</v>
      </c>
      <c r="O2959" s="141"/>
      <c r="P2959" s="141"/>
      <c r="Q2959" s="81">
        <f t="shared" si="236"/>
        <v>0</v>
      </c>
      <c r="R2959" s="16"/>
      <c r="S2959" s="16"/>
      <c r="T2959" s="16"/>
      <c r="U2959" s="16"/>
      <c r="V2959" s="16"/>
      <c r="W2959" s="16"/>
      <c r="X2959" s="16"/>
      <c r="Y2959" s="16"/>
    </row>
    <row r="2960" spans="4:25" ht="13" hidden="1" x14ac:dyDescent="0.3">
      <c r="D2960" s="16"/>
      <c r="E2960" s="138">
        <v>38590</v>
      </c>
      <c r="F2960" s="16">
        <v>238</v>
      </c>
      <c r="G2960" s="16">
        <v>2005</v>
      </c>
      <c r="H2960" s="139">
        <f t="shared" si="234"/>
        <v>0</v>
      </c>
      <c r="I2960" s="140">
        <v>18.466666666666661</v>
      </c>
      <c r="J2960" s="141">
        <f t="shared" si="237"/>
        <v>0</v>
      </c>
      <c r="K2960" s="81">
        <f t="shared" si="238"/>
        <v>0</v>
      </c>
      <c r="L2960" s="142">
        <v>18.3</v>
      </c>
      <c r="M2960" s="140"/>
      <c r="N2960" s="141">
        <f t="shared" si="235"/>
        <v>0</v>
      </c>
      <c r="O2960" s="141"/>
      <c r="P2960" s="141"/>
      <c r="Q2960" s="81">
        <f t="shared" si="236"/>
        <v>0</v>
      </c>
      <c r="R2960" s="16"/>
      <c r="S2960" s="16"/>
      <c r="T2960" s="16"/>
      <c r="U2960" s="16"/>
      <c r="V2960" s="16"/>
      <c r="W2960" s="16"/>
      <c r="X2960" s="16"/>
      <c r="Y2960" s="16"/>
    </row>
    <row r="2961" spans="4:25" ht="13" hidden="1" x14ac:dyDescent="0.3">
      <c r="D2961" s="16"/>
      <c r="E2961" s="138">
        <v>38591</v>
      </c>
      <c r="F2961" s="16">
        <v>239</v>
      </c>
      <c r="G2961" s="16">
        <v>2005</v>
      </c>
      <c r="H2961" s="139">
        <f t="shared" si="234"/>
        <v>0</v>
      </c>
      <c r="I2961" s="140">
        <v>18.313333333333333</v>
      </c>
      <c r="J2961" s="141">
        <f t="shared" si="237"/>
        <v>0</v>
      </c>
      <c r="K2961" s="81">
        <f t="shared" si="238"/>
        <v>0</v>
      </c>
      <c r="L2961" s="142">
        <v>15.2</v>
      </c>
      <c r="M2961" s="140"/>
      <c r="N2961" s="141">
        <f t="shared" si="235"/>
        <v>1</v>
      </c>
      <c r="O2961" s="141"/>
      <c r="P2961" s="141"/>
      <c r="Q2961" s="81">
        <f t="shared" si="236"/>
        <v>4.8000000000000007</v>
      </c>
      <c r="R2961" s="16"/>
      <c r="S2961" s="16"/>
      <c r="T2961" s="16"/>
      <c r="U2961" s="16"/>
      <c r="V2961" s="16"/>
      <c r="W2961" s="16"/>
      <c r="X2961" s="16"/>
      <c r="Y2961" s="16"/>
    </row>
    <row r="2962" spans="4:25" ht="13" hidden="1" x14ac:dyDescent="0.3">
      <c r="D2962" s="16"/>
      <c r="E2962" s="138">
        <v>38592</v>
      </c>
      <c r="F2962" s="16">
        <v>240</v>
      </c>
      <c r="G2962" s="16">
        <v>2005</v>
      </c>
      <c r="H2962" s="139">
        <f t="shared" si="234"/>
        <v>0</v>
      </c>
      <c r="I2962" s="140">
        <v>18.16</v>
      </c>
      <c r="J2962" s="141">
        <f t="shared" si="237"/>
        <v>0</v>
      </c>
      <c r="K2962" s="81">
        <f t="shared" si="238"/>
        <v>0</v>
      </c>
      <c r="L2962" s="142">
        <v>18.100000000000001</v>
      </c>
      <c r="M2962" s="140"/>
      <c r="N2962" s="141">
        <f t="shared" si="235"/>
        <v>0</v>
      </c>
      <c r="O2962" s="141"/>
      <c r="P2962" s="141"/>
      <c r="Q2962" s="81">
        <f t="shared" si="236"/>
        <v>0</v>
      </c>
      <c r="R2962" s="16"/>
      <c r="S2962" s="16"/>
      <c r="T2962" s="16"/>
      <c r="U2962" s="16"/>
      <c r="V2962" s="16"/>
      <c r="W2962" s="16"/>
      <c r="X2962" s="16"/>
      <c r="Y2962" s="16"/>
    </row>
    <row r="2963" spans="4:25" ht="13" hidden="1" x14ac:dyDescent="0.3">
      <c r="D2963" s="16"/>
      <c r="E2963" s="138">
        <v>38593</v>
      </c>
      <c r="F2963" s="16">
        <v>241</v>
      </c>
      <c r="G2963" s="16">
        <v>2005</v>
      </c>
      <c r="H2963" s="139">
        <f t="shared" si="234"/>
        <v>0</v>
      </c>
      <c r="I2963" s="140">
        <v>18.006666666666661</v>
      </c>
      <c r="J2963" s="141">
        <f t="shared" si="237"/>
        <v>0</v>
      </c>
      <c r="K2963" s="81">
        <f t="shared" si="238"/>
        <v>0</v>
      </c>
      <c r="L2963" s="142">
        <v>18.899999999999999</v>
      </c>
      <c r="M2963" s="140"/>
      <c r="N2963" s="141">
        <f t="shared" si="235"/>
        <v>0</v>
      </c>
      <c r="O2963" s="141"/>
      <c r="P2963" s="141"/>
      <c r="Q2963" s="81">
        <f t="shared" si="236"/>
        <v>0</v>
      </c>
      <c r="R2963" s="16"/>
      <c r="S2963" s="16"/>
      <c r="T2963" s="16"/>
      <c r="U2963" s="16"/>
      <c r="V2963" s="16"/>
      <c r="W2963" s="16"/>
      <c r="X2963" s="16"/>
      <c r="Y2963" s="16"/>
    </row>
    <row r="2964" spans="4:25" ht="13" hidden="1" x14ac:dyDescent="0.3">
      <c r="D2964" s="16"/>
      <c r="E2964" s="138">
        <v>38594</v>
      </c>
      <c r="F2964" s="16">
        <v>242</v>
      </c>
      <c r="G2964" s="16">
        <v>2005</v>
      </c>
      <c r="H2964" s="139">
        <f t="shared" si="234"/>
        <v>0</v>
      </c>
      <c r="I2964" s="140">
        <v>17.853333333333332</v>
      </c>
      <c r="J2964" s="141">
        <f t="shared" si="237"/>
        <v>0</v>
      </c>
      <c r="K2964" s="81">
        <f t="shared" si="238"/>
        <v>0</v>
      </c>
      <c r="L2964" s="142">
        <v>20.5</v>
      </c>
      <c r="M2964" s="140"/>
      <c r="N2964" s="141">
        <f t="shared" si="235"/>
        <v>0</v>
      </c>
      <c r="O2964" s="141"/>
      <c r="P2964" s="141"/>
      <c r="Q2964" s="81">
        <f t="shared" si="236"/>
        <v>0</v>
      </c>
      <c r="R2964" s="16"/>
      <c r="S2964" s="16"/>
      <c r="T2964" s="16"/>
      <c r="U2964" s="16"/>
      <c r="V2964" s="16"/>
      <c r="W2964" s="16"/>
      <c r="X2964" s="16"/>
      <c r="Y2964" s="16"/>
    </row>
    <row r="2965" spans="4:25" ht="13" hidden="1" x14ac:dyDescent="0.3">
      <c r="D2965" s="16"/>
      <c r="E2965" s="138">
        <v>38595</v>
      </c>
      <c r="F2965" s="16">
        <v>243</v>
      </c>
      <c r="G2965" s="16">
        <v>2005</v>
      </c>
      <c r="H2965" s="139">
        <f t="shared" si="234"/>
        <v>0</v>
      </c>
      <c r="I2965" s="140">
        <v>17.7</v>
      </c>
      <c r="J2965" s="141">
        <f t="shared" si="237"/>
        <v>0</v>
      </c>
      <c r="K2965" s="81">
        <f t="shared" si="238"/>
        <v>0</v>
      </c>
      <c r="L2965" s="142">
        <v>21.4</v>
      </c>
      <c r="M2965" s="140"/>
      <c r="N2965" s="141">
        <f t="shared" si="235"/>
        <v>0</v>
      </c>
      <c r="O2965" s="141"/>
      <c r="P2965" s="141"/>
      <c r="Q2965" s="81">
        <f t="shared" si="236"/>
        <v>0</v>
      </c>
      <c r="R2965" s="16"/>
      <c r="S2965" s="16"/>
      <c r="T2965" s="16"/>
      <c r="U2965" s="16"/>
      <c r="V2965" s="16"/>
      <c r="W2965" s="16"/>
      <c r="X2965" s="16"/>
      <c r="Y2965" s="16"/>
    </row>
    <row r="2966" spans="4:25" ht="13" hidden="1" x14ac:dyDescent="0.3">
      <c r="D2966" s="16"/>
      <c r="E2966" s="138">
        <v>38596</v>
      </c>
      <c r="F2966" s="16">
        <v>244</v>
      </c>
      <c r="G2966" s="16">
        <v>2005</v>
      </c>
      <c r="H2966" s="139">
        <f t="shared" si="234"/>
        <v>0</v>
      </c>
      <c r="I2966" s="140">
        <v>17.546666666666667</v>
      </c>
      <c r="J2966" s="141">
        <f t="shared" si="237"/>
        <v>0</v>
      </c>
      <c r="K2966" s="81">
        <f t="shared" si="238"/>
        <v>0</v>
      </c>
      <c r="L2966" s="142">
        <v>22.3</v>
      </c>
      <c r="M2966" s="140"/>
      <c r="N2966" s="141">
        <f t="shared" si="235"/>
        <v>0</v>
      </c>
      <c r="O2966" s="141"/>
      <c r="P2966" s="141"/>
      <c r="Q2966" s="81">
        <f t="shared" si="236"/>
        <v>0</v>
      </c>
      <c r="R2966" s="16"/>
      <c r="S2966" s="16"/>
      <c r="T2966" s="16"/>
      <c r="U2966" s="16"/>
      <c r="V2966" s="16"/>
      <c r="W2966" s="16"/>
      <c r="X2966" s="16"/>
      <c r="Y2966" s="16"/>
    </row>
    <row r="2967" spans="4:25" ht="13" hidden="1" x14ac:dyDescent="0.3">
      <c r="D2967" s="16"/>
      <c r="E2967" s="138">
        <v>38597</v>
      </c>
      <c r="F2967" s="16">
        <v>245</v>
      </c>
      <c r="G2967" s="16">
        <v>2005</v>
      </c>
      <c r="H2967" s="139">
        <f t="shared" si="234"/>
        <v>0</v>
      </c>
      <c r="I2967" s="140">
        <v>17.393333333333331</v>
      </c>
      <c r="J2967" s="141">
        <f t="shared" si="237"/>
        <v>0</v>
      </c>
      <c r="K2967" s="81">
        <f t="shared" si="238"/>
        <v>0</v>
      </c>
      <c r="L2967" s="142">
        <v>21.5</v>
      </c>
      <c r="M2967" s="140"/>
      <c r="N2967" s="141">
        <f t="shared" si="235"/>
        <v>0</v>
      </c>
      <c r="O2967" s="141"/>
      <c r="P2967" s="141"/>
      <c r="Q2967" s="81">
        <f t="shared" si="236"/>
        <v>0</v>
      </c>
      <c r="R2967" s="16"/>
      <c r="S2967" s="16"/>
      <c r="T2967" s="16"/>
      <c r="U2967" s="16"/>
      <c r="V2967" s="16"/>
      <c r="W2967" s="16"/>
      <c r="X2967" s="16"/>
      <c r="Y2967" s="16"/>
    </row>
    <row r="2968" spans="4:25" ht="13" hidden="1" x14ac:dyDescent="0.3">
      <c r="D2968" s="16"/>
      <c r="E2968" s="138">
        <v>38598</v>
      </c>
      <c r="F2968" s="16">
        <v>246</v>
      </c>
      <c r="G2968" s="16">
        <v>2005</v>
      </c>
      <c r="H2968" s="139">
        <f t="shared" si="234"/>
        <v>0</v>
      </c>
      <c r="I2968" s="140">
        <v>17.239999999999998</v>
      </c>
      <c r="J2968" s="141">
        <f t="shared" si="237"/>
        <v>0</v>
      </c>
      <c r="K2968" s="81">
        <f t="shared" si="238"/>
        <v>0</v>
      </c>
      <c r="L2968" s="142">
        <v>21.6</v>
      </c>
      <c r="M2968" s="140"/>
      <c r="N2968" s="141">
        <f t="shared" si="235"/>
        <v>0</v>
      </c>
      <c r="O2968" s="141"/>
      <c r="P2968" s="141"/>
      <c r="Q2968" s="81">
        <f t="shared" si="236"/>
        <v>0</v>
      </c>
      <c r="R2968" s="16"/>
      <c r="S2968" s="16"/>
      <c r="T2968" s="16"/>
      <c r="U2968" s="16"/>
      <c r="V2968" s="16"/>
      <c r="W2968" s="16"/>
      <c r="X2968" s="16"/>
      <c r="Y2968" s="16"/>
    </row>
    <row r="2969" spans="4:25" ht="13" hidden="1" x14ac:dyDescent="0.3">
      <c r="D2969" s="16"/>
      <c r="E2969" s="138">
        <v>38599</v>
      </c>
      <c r="F2969" s="16">
        <v>247</v>
      </c>
      <c r="G2969" s="16">
        <v>2005</v>
      </c>
      <c r="H2969" s="139">
        <f t="shared" si="234"/>
        <v>0</v>
      </c>
      <c r="I2969" s="140">
        <v>17.086666666666666</v>
      </c>
      <c r="J2969" s="141">
        <f t="shared" si="237"/>
        <v>0</v>
      </c>
      <c r="K2969" s="81">
        <f t="shared" si="238"/>
        <v>0</v>
      </c>
      <c r="L2969" s="142">
        <v>21.4</v>
      </c>
      <c r="M2969" s="140"/>
      <c r="N2969" s="141">
        <f t="shared" si="235"/>
        <v>0</v>
      </c>
      <c r="O2969" s="141"/>
      <c r="P2969" s="141"/>
      <c r="Q2969" s="81">
        <f t="shared" si="236"/>
        <v>0</v>
      </c>
      <c r="R2969" s="16"/>
      <c r="S2969" s="16"/>
      <c r="T2969" s="16"/>
      <c r="U2969" s="16"/>
      <c r="V2969" s="16"/>
      <c r="W2969" s="16"/>
      <c r="X2969" s="16"/>
      <c r="Y2969" s="16"/>
    </row>
    <row r="2970" spans="4:25" ht="13" hidden="1" x14ac:dyDescent="0.3">
      <c r="D2970" s="16"/>
      <c r="E2970" s="138">
        <v>38600</v>
      </c>
      <c r="F2970" s="16">
        <v>248</v>
      </c>
      <c r="G2970" s="16">
        <v>2005</v>
      </c>
      <c r="H2970" s="139">
        <f t="shared" si="234"/>
        <v>0</v>
      </c>
      <c r="I2970" s="140">
        <v>16.93333333333333</v>
      </c>
      <c r="J2970" s="141">
        <f t="shared" si="237"/>
        <v>0</v>
      </c>
      <c r="K2970" s="81">
        <f t="shared" si="238"/>
        <v>0</v>
      </c>
      <c r="L2970" s="142">
        <v>20.5</v>
      </c>
      <c r="M2970" s="140"/>
      <c r="N2970" s="141">
        <f t="shared" si="235"/>
        <v>0</v>
      </c>
      <c r="O2970" s="141"/>
      <c r="P2970" s="141"/>
      <c r="Q2970" s="81">
        <f t="shared" si="236"/>
        <v>0</v>
      </c>
      <c r="R2970" s="16"/>
      <c r="S2970" s="16"/>
      <c r="T2970" s="16"/>
      <c r="U2970" s="16"/>
      <c r="V2970" s="16"/>
      <c r="W2970" s="16"/>
      <c r="X2970" s="16"/>
      <c r="Y2970" s="16"/>
    </row>
    <row r="2971" spans="4:25" ht="13" hidden="1" x14ac:dyDescent="0.3">
      <c r="D2971" s="16"/>
      <c r="E2971" s="138">
        <v>38601</v>
      </c>
      <c r="F2971" s="16">
        <v>249</v>
      </c>
      <c r="G2971" s="16">
        <v>2005</v>
      </c>
      <c r="H2971" s="139">
        <f t="shared" si="234"/>
        <v>0</v>
      </c>
      <c r="I2971" s="140">
        <v>16.78</v>
      </c>
      <c r="J2971" s="141">
        <f t="shared" si="237"/>
        <v>0</v>
      </c>
      <c r="K2971" s="81">
        <f t="shared" si="238"/>
        <v>0</v>
      </c>
      <c r="L2971" s="142">
        <v>19.600000000000001</v>
      </c>
      <c r="M2971" s="140"/>
      <c r="N2971" s="141">
        <f t="shared" si="235"/>
        <v>0</v>
      </c>
      <c r="O2971" s="141"/>
      <c r="P2971" s="141"/>
      <c r="Q2971" s="81">
        <f t="shared" si="236"/>
        <v>0</v>
      </c>
      <c r="R2971" s="16"/>
      <c r="S2971" s="16"/>
      <c r="T2971" s="16"/>
      <c r="U2971" s="16"/>
      <c r="V2971" s="16"/>
      <c r="W2971" s="16"/>
      <c r="X2971" s="16"/>
      <c r="Y2971" s="16"/>
    </row>
    <row r="2972" spans="4:25" ht="13" hidden="1" x14ac:dyDescent="0.3">
      <c r="D2972" s="16"/>
      <c r="E2972" s="138">
        <v>38602</v>
      </c>
      <c r="F2972" s="16">
        <v>250</v>
      </c>
      <c r="G2972" s="16">
        <v>2005</v>
      </c>
      <c r="H2972" s="139">
        <f t="shared" si="234"/>
        <v>0</v>
      </c>
      <c r="I2972" s="140">
        <v>16.626666666666665</v>
      </c>
      <c r="J2972" s="141">
        <f t="shared" si="237"/>
        <v>0</v>
      </c>
      <c r="K2972" s="81">
        <f t="shared" si="238"/>
        <v>0</v>
      </c>
      <c r="L2972" s="142">
        <v>20</v>
      </c>
      <c r="M2972" s="140"/>
      <c r="N2972" s="141">
        <f t="shared" si="235"/>
        <v>0</v>
      </c>
      <c r="O2972" s="141"/>
      <c r="P2972" s="141"/>
      <c r="Q2972" s="81">
        <f t="shared" si="236"/>
        <v>0</v>
      </c>
      <c r="R2972" s="16"/>
      <c r="S2972" s="16"/>
      <c r="T2972" s="16"/>
      <c r="U2972" s="16"/>
      <c r="V2972" s="16"/>
      <c r="W2972" s="16"/>
      <c r="X2972" s="16"/>
      <c r="Y2972" s="16"/>
    </row>
    <row r="2973" spans="4:25" ht="13" hidden="1" x14ac:dyDescent="0.3">
      <c r="D2973" s="16"/>
      <c r="E2973" s="138">
        <v>38603</v>
      </c>
      <c r="F2973" s="16">
        <v>251</v>
      </c>
      <c r="G2973" s="16">
        <v>2005</v>
      </c>
      <c r="H2973" s="139">
        <f t="shared" si="234"/>
        <v>0</v>
      </c>
      <c r="I2973" s="140">
        <v>16.473333333333329</v>
      </c>
      <c r="J2973" s="141">
        <f t="shared" si="237"/>
        <v>0</v>
      </c>
      <c r="K2973" s="81">
        <f t="shared" si="238"/>
        <v>0</v>
      </c>
      <c r="L2973" s="142">
        <v>19.600000000000001</v>
      </c>
      <c r="M2973" s="140"/>
      <c r="N2973" s="141">
        <f t="shared" si="235"/>
        <v>0</v>
      </c>
      <c r="O2973" s="141"/>
      <c r="P2973" s="141"/>
      <c r="Q2973" s="81">
        <f t="shared" si="236"/>
        <v>0</v>
      </c>
      <c r="R2973" s="16"/>
      <c r="S2973" s="16"/>
      <c r="T2973" s="16"/>
      <c r="U2973" s="16"/>
      <c r="V2973" s="16"/>
      <c r="W2973" s="16"/>
      <c r="X2973" s="16"/>
      <c r="Y2973" s="16"/>
    </row>
    <row r="2974" spans="4:25" ht="13" hidden="1" x14ac:dyDescent="0.3">
      <c r="D2974" s="16"/>
      <c r="E2974" s="138">
        <v>38604</v>
      </c>
      <c r="F2974" s="16">
        <v>252</v>
      </c>
      <c r="G2974" s="16">
        <v>2005</v>
      </c>
      <c r="H2974" s="139">
        <f t="shared" si="234"/>
        <v>0</v>
      </c>
      <c r="I2974" s="140">
        <v>16.32</v>
      </c>
      <c r="J2974" s="141">
        <f t="shared" si="237"/>
        <v>0</v>
      </c>
      <c r="K2974" s="81">
        <f t="shared" si="238"/>
        <v>0</v>
      </c>
      <c r="L2974" s="142">
        <v>18.8</v>
      </c>
      <c r="M2974" s="140"/>
      <c r="N2974" s="141">
        <f t="shared" si="235"/>
        <v>0</v>
      </c>
      <c r="O2974" s="141"/>
      <c r="P2974" s="141"/>
      <c r="Q2974" s="81">
        <f t="shared" si="236"/>
        <v>0</v>
      </c>
      <c r="R2974" s="16"/>
      <c r="S2974" s="16"/>
      <c r="T2974" s="16"/>
      <c r="U2974" s="16"/>
      <c r="V2974" s="16"/>
      <c r="W2974" s="16"/>
      <c r="X2974" s="16"/>
      <c r="Y2974" s="16"/>
    </row>
    <row r="2975" spans="4:25" ht="13" hidden="1" x14ac:dyDescent="0.3">
      <c r="D2975" s="16"/>
      <c r="E2975" s="138">
        <v>38605</v>
      </c>
      <c r="F2975" s="16">
        <v>253</v>
      </c>
      <c r="G2975" s="16">
        <v>2005</v>
      </c>
      <c r="H2975" s="139">
        <f t="shared" si="234"/>
        <v>0</v>
      </c>
      <c r="I2975" s="140">
        <v>16.166666666666664</v>
      </c>
      <c r="J2975" s="141">
        <f t="shared" si="237"/>
        <v>0</v>
      </c>
      <c r="K2975" s="81">
        <f t="shared" si="238"/>
        <v>0</v>
      </c>
      <c r="L2975" s="142">
        <v>18.8</v>
      </c>
      <c r="M2975" s="140"/>
      <c r="N2975" s="141">
        <f t="shared" si="235"/>
        <v>0</v>
      </c>
      <c r="O2975" s="141"/>
      <c r="P2975" s="141"/>
      <c r="Q2975" s="81">
        <f t="shared" si="236"/>
        <v>0</v>
      </c>
      <c r="R2975" s="16"/>
      <c r="S2975" s="16"/>
      <c r="T2975" s="16"/>
      <c r="U2975" s="16"/>
      <c r="V2975" s="16"/>
      <c r="W2975" s="16"/>
      <c r="X2975" s="16"/>
      <c r="Y2975" s="16"/>
    </row>
    <row r="2976" spans="4:25" ht="13" hidden="1" x14ac:dyDescent="0.3">
      <c r="D2976" s="16"/>
      <c r="E2976" s="138">
        <v>38606</v>
      </c>
      <c r="F2976" s="16">
        <v>254</v>
      </c>
      <c r="G2976" s="16">
        <v>2005</v>
      </c>
      <c r="H2976" s="139">
        <f t="shared" si="234"/>
        <v>0</v>
      </c>
      <c r="I2976" s="140">
        <v>16.013333333333328</v>
      </c>
      <c r="J2976" s="141">
        <f t="shared" si="237"/>
        <v>0</v>
      </c>
      <c r="K2976" s="81">
        <f t="shared" si="238"/>
        <v>0</v>
      </c>
      <c r="L2976" s="142">
        <v>16.2</v>
      </c>
      <c r="M2976" s="140"/>
      <c r="N2976" s="141">
        <f t="shared" si="235"/>
        <v>0</v>
      </c>
      <c r="O2976" s="141"/>
      <c r="P2976" s="141"/>
      <c r="Q2976" s="81">
        <f t="shared" si="236"/>
        <v>0</v>
      </c>
      <c r="R2976" s="16"/>
      <c r="S2976" s="16"/>
      <c r="T2976" s="16"/>
      <c r="U2976" s="16"/>
      <c r="V2976" s="16"/>
      <c r="W2976" s="16"/>
      <c r="X2976" s="16"/>
      <c r="Y2976" s="16"/>
    </row>
    <row r="2977" spans="4:25" ht="13" hidden="1" x14ac:dyDescent="0.3">
      <c r="D2977" s="16"/>
      <c r="E2977" s="138">
        <v>38607</v>
      </c>
      <c r="F2977" s="16">
        <v>255</v>
      </c>
      <c r="G2977" s="16">
        <v>2005</v>
      </c>
      <c r="H2977" s="139">
        <f t="shared" si="234"/>
        <v>0</v>
      </c>
      <c r="I2977" s="140">
        <v>15.86</v>
      </c>
      <c r="J2977" s="141">
        <f t="shared" si="237"/>
        <v>1</v>
      </c>
      <c r="K2977" s="81">
        <f t="shared" si="238"/>
        <v>4.1400000000000006</v>
      </c>
      <c r="L2977" s="142">
        <v>15.8</v>
      </c>
      <c r="M2977" s="140"/>
      <c r="N2977" s="141">
        <f t="shared" si="235"/>
        <v>1</v>
      </c>
      <c r="O2977" s="141"/>
      <c r="P2977" s="141"/>
      <c r="Q2977" s="81">
        <f t="shared" si="236"/>
        <v>4.1999999999999993</v>
      </c>
      <c r="R2977" s="16"/>
      <c r="S2977" s="16"/>
      <c r="T2977" s="16"/>
      <c r="U2977" s="16"/>
      <c r="V2977" s="16"/>
      <c r="W2977" s="16"/>
      <c r="X2977" s="16"/>
      <c r="Y2977" s="16"/>
    </row>
    <row r="2978" spans="4:25" ht="13" hidden="1" x14ac:dyDescent="0.3">
      <c r="D2978" s="16"/>
      <c r="E2978" s="138">
        <v>38608</v>
      </c>
      <c r="F2978" s="16">
        <v>256</v>
      </c>
      <c r="G2978" s="16">
        <v>2005</v>
      </c>
      <c r="H2978" s="139">
        <f t="shared" si="234"/>
        <v>0</v>
      </c>
      <c r="I2978" s="140">
        <v>15.706666666666663</v>
      </c>
      <c r="J2978" s="141">
        <f t="shared" si="237"/>
        <v>1</v>
      </c>
      <c r="K2978" s="81">
        <f t="shared" si="238"/>
        <v>4.2933333333333366</v>
      </c>
      <c r="L2978" s="142">
        <v>16.8</v>
      </c>
      <c r="M2978" s="140"/>
      <c r="N2978" s="141">
        <f t="shared" si="235"/>
        <v>0</v>
      </c>
      <c r="O2978" s="141"/>
      <c r="P2978" s="141"/>
      <c r="Q2978" s="81">
        <f t="shared" si="236"/>
        <v>0</v>
      </c>
      <c r="R2978" s="16"/>
      <c r="S2978" s="16"/>
      <c r="T2978" s="16"/>
      <c r="U2978" s="16"/>
      <c r="V2978" s="16"/>
      <c r="W2978" s="16"/>
      <c r="X2978" s="16"/>
      <c r="Y2978" s="16"/>
    </row>
    <row r="2979" spans="4:25" ht="13" hidden="1" x14ac:dyDescent="0.3">
      <c r="D2979" s="16"/>
      <c r="E2979" s="138">
        <v>38609</v>
      </c>
      <c r="F2979" s="16">
        <v>257</v>
      </c>
      <c r="G2979" s="16">
        <v>2005</v>
      </c>
      <c r="H2979" s="139">
        <f t="shared" ref="H2979:H3042" si="239">IF(AND(E2979&gt;=$D$64,E2979&lt;=$D$65),1,0)</f>
        <v>0</v>
      </c>
      <c r="I2979" s="140">
        <v>15.553333333333327</v>
      </c>
      <c r="J2979" s="141">
        <f t="shared" si="237"/>
        <v>1</v>
      </c>
      <c r="K2979" s="81">
        <f t="shared" si="238"/>
        <v>4.4466666666666725</v>
      </c>
      <c r="L2979" s="142">
        <v>17.899999999999999</v>
      </c>
      <c r="M2979" s="140"/>
      <c r="N2979" s="141">
        <f t="shared" ref="N2979:N3042" si="240">IF(L2979&lt;=$E$117,1,0)</f>
        <v>0</v>
      </c>
      <c r="O2979" s="141"/>
      <c r="P2979" s="141"/>
      <c r="Q2979" s="81">
        <f t="shared" ref="Q2979:Q3042" si="241">N2979*($E$116-L2979)</f>
        <v>0</v>
      </c>
      <c r="R2979" s="16"/>
      <c r="S2979" s="16"/>
      <c r="T2979" s="16"/>
      <c r="U2979" s="16"/>
      <c r="V2979" s="16"/>
      <c r="W2979" s="16"/>
      <c r="X2979" s="16"/>
      <c r="Y2979" s="16"/>
    </row>
    <row r="2980" spans="4:25" ht="13" hidden="1" x14ac:dyDescent="0.3">
      <c r="D2980" s="16"/>
      <c r="E2980" s="138">
        <v>38610</v>
      </c>
      <c r="F2980" s="16">
        <v>258</v>
      </c>
      <c r="G2980" s="16">
        <v>2005</v>
      </c>
      <c r="H2980" s="139">
        <f t="shared" si="239"/>
        <v>0</v>
      </c>
      <c r="I2980" s="140">
        <v>15.4</v>
      </c>
      <c r="J2980" s="141">
        <f t="shared" si="237"/>
        <v>1</v>
      </c>
      <c r="K2980" s="81">
        <f t="shared" si="238"/>
        <v>4.5999999999999996</v>
      </c>
      <c r="L2980" s="142">
        <v>17.600000000000001</v>
      </c>
      <c r="M2980" s="140"/>
      <c r="N2980" s="141">
        <f t="shared" si="240"/>
        <v>0</v>
      </c>
      <c r="O2980" s="141"/>
      <c r="P2980" s="141"/>
      <c r="Q2980" s="81">
        <f t="shared" si="241"/>
        <v>0</v>
      </c>
      <c r="R2980" s="16"/>
      <c r="S2980" s="16"/>
      <c r="T2980" s="16"/>
      <c r="U2980" s="16"/>
      <c r="V2980" s="16"/>
      <c r="W2980" s="16"/>
      <c r="X2980" s="16"/>
      <c r="Y2980" s="16"/>
    </row>
    <row r="2981" spans="4:25" ht="13" hidden="1" x14ac:dyDescent="0.3">
      <c r="D2981" s="16"/>
      <c r="E2981" s="138">
        <v>38611</v>
      </c>
      <c r="F2981" s="16">
        <v>259</v>
      </c>
      <c r="G2981" s="16">
        <v>2005</v>
      </c>
      <c r="H2981" s="139">
        <f t="shared" si="239"/>
        <v>0</v>
      </c>
      <c r="I2981" s="140">
        <v>15.264516129032259</v>
      </c>
      <c r="J2981" s="141">
        <f t="shared" si="237"/>
        <v>1</v>
      </c>
      <c r="K2981" s="81">
        <f t="shared" si="238"/>
        <v>4.7354838709677409</v>
      </c>
      <c r="L2981" s="142">
        <v>17.2</v>
      </c>
      <c r="M2981" s="140"/>
      <c r="N2981" s="141">
        <f t="shared" si="240"/>
        <v>0</v>
      </c>
      <c r="O2981" s="141"/>
      <c r="P2981" s="141"/>
      <c r="Q2981" s="81">
        <f t="shared" si="241"/>
        <v>0</v>
      </c>
      <c r="R2981" s="16"/>
      <c r="S2981" s="16"/>
      <c r="T2981" s="16"/>
      <c r="U2981" s="16"/>
      <c r="V2981" s="16"/>
      <c r="W2981" s="16"/>
      <c r="X2981" s="16"/>
      <c r="Y2981" s="16"/>
    </row>
    <row r="2982" spans="4:25" ht="13" hidden="1" x14ac:dyDescent="0.3">
      <c r="D2982" s="16"/>
      <c r="E2982" s="138">
        <v>38612</v>
      </c>
      <c r="F2982" s="16">
        <v>260</v>
      </c>
      <c r="G2982" s="16">
        <v>2005</v>
      </c>
      <c r="H2982" s="139">
        <f t="shared" si="239"/>
        <v>0</v>
      </c>
      <c r="I2982" s="140">
        <v>15.12903225806452</v>
      </c>
      <c r="J2982" s="141">
        <f t="shared" ref="J2982:J3045" si="242">IF(I2982&lt;=$E$117,1,0)</f>
        <v>1</v>
      </c>
      <c r="K2982" s="81">
        <f t="shared" ref="K2982:K3045" si="243">J2982*($E$116-I2982)</f>
        <v>4.8709677419354804</v>
      </c>
      <c r="L2982" s="142">
        <v>11.5</v>
      </c>
      <c r="M2982" s="140"/>
      <c r="N2982" s="141">
        <f t="shared" si="240"/>
        <v>1</v>
      </c>
      <c r="O2982" s="141"/>
      <c r="P2982" s="141"/>
      <c r="Q2982" s="81">
        <f t="shared" si="241"/>
        <v>8.5</v>
      </c>
      <c r="R2982" s="16"/>
      <c r="S2982" s="16"/>
      <c r="T2982" s="16"/>
      <c r="U2982" s="16"/>
      <c r="V2982" s="16"/>
      <c r="W2982" s="16"/>
      <c r="X2982" s="16"/>
      <c r="Y2982" s="16"/>
    </row>
    <row r="2983" spans="4:25" ht="13" hidden="1" x14ac:dyDescent="0.3">
      <c r="D2983" s="16"/>
      <c r="E2983" s="138">
        <v>38613</v>
      </c>
      <c r="F2983" s="16">
        <v>261</v>
      </c>
      <c r="G2983" s="16">
        <v>2005</v>
      </c>
      <c r="H2983" s="139">
        <f t="shared" si="239"/>
        <v>0</v>
      </c>
      <c r="I2983" s="140">
        <v>14.993548387096773</v>
      </c>
      <c r="J2983" s="141">
        <f t="shared" si="242"/>
        <v>1</v>
      </c>
      <c r="K2983" s="81">
        <f t="shared" si="243"/>
        <v>5.006451612903227</v>
      </c>
      <c r="L2983" s="142">
        <v>10.7</v>
      </c>
      <c r="M2983" s="140"/>
      <c r="N2983" s="141">
        <f t="shared" si="240"/>
        <v>1</v>
      </c>
      <c r="O2983" s="141"/>
      <c r="P2983" s="141"/>
      <c r="Q2983" s="81">
        <f t="shared" si="241"/>
        <v>9.3000000000000007</v>
      </c>
      <c r="R2983" s="16"/>
      <c r="S2983" s="16"/>
      <c r="T2983" s="16"/>
      <c r="U2983" s="16"/>
      <c r="V2983" s="16"/>
      <c r="W2983" s="16"/>
      <c r="X2983" s="16"/>
      <c r="Y2983" s="16"/>
    </row>
    <row r="2984" spans="4:25" ht="13" hidden="1" x14ac:dyDescent="0.3">
      <c r="D2984" s="16"/>
      <c r="E2984" s="138">
        <v>38614</v>
      </c>
      <c r="F2984" s="16">
        <v>262</v>
      </c>
      <c r="G2984" s="16">
        <v>2005</v>
      </c>
      <c r="H2984" s="139">
        <f t="shared" si="239"/>
        <v>0</v>
      </c>
      <c r="I2984" s="140">
        <v>14.858064516129033</v>
      </c>
      <c r="J2984" s="141">
        <f t="shared" si="242"/>
        <v>1</v>
      </c>
      <c r="K2984" s="81">
        <f t="shared" si="243"/>
        <v>5.1419354838709666</v>
      </c>
      <c r="L2984" s="142">
        <v>11.1</v>
      </c>
      <c r="M2984" s="140"/>
      <c r="N2984" s="141">
        <f t="shared" si="240"/>
        <v>1</v>
      </c>
      <c r="O2984" s="141"/>
      <c r="P2984" s="141"/>
      <c r="Q2984" s="81">
        <f t="shared" si="241"/>
        <v>8.9</v>
      </c>
      <c r="R2984" s="16"/>
      <c r="S2984" s="16"/>
      <c r="T2984" s="16"/>
      <c r="U2984" s="16"/>
      <c r="V2984" s="16"/>
      <c r="W2984" s="16"/>
      <c r="X2984" s="16"/>
      <c r="Y2984" s="16"/>
    </row>
    <row r="2985" spans="4:25" ht="13" hidden="1" x14ac:dyDescent="0.3">
      <c r="D2985" s="16"/>
      <c r="E2985" s="138">
        <v>38615</v>
      </c>
      <c r="F2985" s="16">
        <v>263</v>
      </c>
      <c r="G2985" s="16">
        <v>2005</v>
      </c>
      <c r="H2985" s="139">
        <f t="shared" si="239"/>
        <v>0</v>
      </c>
      <c r="I2985" s="140">
        <v>14.722580645161294</v>
      </c>
      <c r="J2985" s="141">
        <f t="shared" si="242"/>
        <v>1</v>
      </c>
      <c r="K2985" s="81">
        <f t="shared" si="243"/>
        <v>5.2774193548387061</v>
      </c>
      <c r="L2985" s="142">
        <v>11.8</v>
      </c>
      <c r="M2985" s="140"/>
      <c r="N2985" s="141">
        <f t="shared" si="240"/>
        <v>1</v>
      </c>
      <c r="O2985" s="141"/>
      <c r="P2985" s="141"/>
      <c r="Q2985" s="81">
        <f t="shared" si="241"/>
        <v>8.1999999999999993</v>
      </c>
      <c r="R2985" s="16"/>
      <c r="S2985" s="16"/>
      <c r="T2985" s="16"/>
      <c r="U2985" s="16"/>
      <c r="V2985" s="16"/>
      <c r="W2985" s="16"/>
      <c r="X2985" s="16"/>
      <c r="Y2985" s="16"/>
    </row>
    <row r="2986" spans="4:25" ht="13" hidden="1" x14ac:dyDescent="0.3">
      <c r="D2986" s="16"/>
      <c r="E2986" s="138">
        <v>38616</v>
      </c>
      <c r="F2986" s="16">
        <v>264</v>
      </c>
      <c r="G2986" s="16">
        <v>2005</v>
      </c>
      <c r="H2986" s="139">
        <f t="shared" si="239"/>
        <v>0</v>
      </c>
      <c r="I2986" s="140">
        <v>14.587096774193547</v>
      </c>
      <c r="J2986" s="141">
        <f t="shared" si="242"/>
        <v>1</v>
      </c>
      <c r="K2986" s="81">
        <f t="shared" si="243"/>
        <v>5.4129032258064527</v>
      </c>
      <c r="L2986" s="142">
        <v>10.8</v>
      </c>
      <c r="M2986" s="140"/>
      <c r="N2986" s="141">
        <f t="shared" si="240"/>
        <v>1</v>
      </c>
      <c r="O2986" s="141"/>
      <c r="P2986" s="141"/>
      <c r="Q2986" s="81">
        <f t="shared" si="241"/>
        <v>9.1999999999999993</v>
      </c>
      <c r="R2986" s="16"/>
      <c r="S2986" s="16"/>
      <c r="T2986" s="16"/>
      <c r="U2986" s="16"/>
      <c r="V2986" s="16"/>
      <c r="W2986" s="16"/>
      <c r="X2986" s="16"/>
      <c r="Y2986" s="16"/>
    </row>
    <row r="2987" spans="4:25" ht="13" hidden="1" x14ac:dyDescent="0.3">
      <c r="D2987" s="16"/>
      <c r="E2987" s="138">
        <v>38617</v>
      </c>
      <c r="F2987" s="16">
        <v>265</v>
      </c>
      <c r="G2987" s="16">
        <v>2005</v>
      </c>
      <c r="H2987" s="139">
        <f t="shared" si="239"/>
        <v>0</v>
      </c>
      <c r="I2987" s="140">
        <v>14.451612903225808</v>
      </c>
      <c r="J2987" s="141">
        <f t="shared" si="242"/>
        <v>1</v>
      </c>
      <c r="K2987" s="81">
        <f t="shared" si="243"/>
        <v>5.5483870967741922</v>
      </c>
      <c r="L2987" s="142">
        <v>12</v>
      </c>
      <c r="M2987" s="140"/>
      <c r="N2987" s="141">
        <f t="shared" si="240"/>
        <v>1</v>
      </c>
      <c r="O2987" s="141"/>
      <c r="P2987" s="141"/>
      <c r="Q2987" s="81">
        <f t="shared" si="241"/>
        <v>8</v>
      </c>
      <c r="R2987" s="16"/>
      <c r="S2987" s="16"/>
      <c r="T2987" s="16"/>
      <c r="U2987" s="16"/>
      <c r="V2987" s="16"/>
      <c r="W2987" s="16"/>
      <c r="X2987" s="16"/>
      <c r="Y2987" s="16"/>
    </row>
    <row r="2988" spans="4:25" ht="13" hidden="1" x14ac:dyDescent="0.3">
      <c r="D2988" s="16"/>
      <c r="E2988" s="138">
        <v>38618</v>
      </c>
      <c r="F2988" s="16">
        <v>266</v>
      </c>
      <c r="G2988" s="16">
        <v>2005</v>
      </c>
      <c r="H2988" s="139">
        <f t="shared" si="239"/>
        <v>0</v>
      </c>
      <c r="I2988" s="140">
        <v>14.316129032258068</v>
      </c>
      <c r="J2988" s="141">
        <f t="shared" si="242"/>
        <v>1</v>
      </c>
      <c r="K2988" s="81">
        <f t="shared" si="243"/>
        <v>5.6838709677419317</v>
      </c>
      <c r="L2988" s="142">
        <v>14.4</v>
      </c>
      <c r="M2988" s="140"/>
      <c r="N2988" s="141">
        <f t="shared" si="240"/>
        <v>1</v>
      </c>
      <c r="O2988" s="141"/>
      <c r="P2988" s="141"/>
      <c r="Q2988" s="81">
        <f t="shared" si="241"/>
        <v>5.6</v>
      </c>
      <c r="R2988" s="16"/>
      <c r="S2988" s="16"/>
      <c r="T2988" s="16"/>
      <c r="U2988" s="16"/>
      <c r="V2988" s="16"/>
      <c r="W2988" s="16"/>
      <c r="X2988" s="16"/>
      <c r="Y2988" s="16"/>
    </row>
    <row r="2989" spans="4:25" ht="13" hidden="1" x14ac:dyDescent="0.3">
      <c r="D2989" s="16"/>
      <c r="E2989" s="138">
        <v>38619</v>
      </c>
      <c r="F2989" s="16">
        <v>267</v>
      </c>
      <c r="G2989" s="16">
        <v>2005</v>
      </c>
      <c r="H2989" s="139">
        <f t="shared" si="239"/>
        <v>0</v>
      </c>
      <c r="I2989" s="140">
        <v>14.180645161290322</v>
      </c>
      <c r="J2989" s="141">
        <f t="shared" si="242"/>
        <v>1</v>
      </c>
      <c r="K2989" s="81">
        <f t="shared" si="243"/>
        <v>5.8193548387096783</v>
      </c>
      <c r="L2989" s="142">
        <v>14.5</v>
      </c>
      <c r="M2989" s="140"/>
      <c r="N2989" s="141">
        <f t="shared" si="240"/>
        <v>1</v>
      </c>
      <c r="O2989" s="141"/>
      <c r="P2989" s="141"/>
      <c r="Q2989" s="81">
        <f t="shared" si="241"/>
        <v>5.5</v>
      </c>
      <c r="R2989" s="16"/>
      <c r="S2989" s="16"/>
      <c r="T2989" s="16"/>
      <c r="U2989" s="16"/>
      <c r="V2989" s="16"/>
      <c r="W2989" s="16"/>
      <c r="X2989" s="16"/>
      <c r="Y2989" s="16"/>
    </row>
    <row r="2990" spans="4:25" ht="13" hidden="1" x14ac:dyDescent="0.3">
      <c r="D2990" s="16"/>
      <c r="E2990" s="138">
        <v>38620</v>
      </c>
      <c r="F2990" s="16">
        <v>268</v>
      </c>
      <c r="G2990" s="16">
        <v>2005</v>
      </c>
      <c r="H2990" s="139">
        <f t="shared" si="239"/>
        <v>0</v>
      </c>
      <c r="I2990" s="140">
        <v>14.045161290322582</v>
      </c>
      <c r="J2990" s="141">
        <f t="shared" si="242"/>
        <v>1</v>
      </c>
      <c r="K2990" s="81">
        <f t="shared" si="243"/>
        <v>5.9548387096774178</v>
      </c>
      <c r="L2990" s="142">
        <v>14.3</v>
      </c>
      <c r="M2990" s="140"/>
      <c r="N2990" s="141">
        <f t="shared" si="240"/>
        <v>1</v>
      </c>
      <c r="O2990" s="141"/>
      <c r="P2990" s="141"/>
      <c r="Q2990" s="81">
        <f t="shared" si="241"/>
        <v>5.6999999999999993</v>
      </c>
      <c r="R2990" s="16"/>
      <c r="S2990" s="16"/>
      <c r="T2990" s="16"/>
      <c r="U2990" s="16"/>
      <c r="V2990" s="16"/>
      <c r="W2990" s="16"/>
      <c r="X2990" s="16"/>
      <c r="Y2990" s="16"/>
    </row>
    <row r="2991" spans="4:25" ht="13" hidden="1" x14ac:dyDescent="0.3">
      <c r="D2991" s="16"/>
      <c r="E2991" s="138">
        <v>38621</v>
      </c>
      <c r="F2991" s="16">
        <v>269</v>
      </c>
      <c r="G2991" s="16">
        <v>2005</v>
      </c>
      <c r="H2991" s="139">
        <f t="shared" si="239"/>
        <v>0</v>
      </c>
      <c r="I2991" s="140">
        <v>13.909677419354836</v>
      </c>
      <c r="J2991" s="141">
        <f t="shared" si="242"/>
        <v>1</v>
      </c>
      <c r="K2991" s="81">
        <f t="shared" si="243"/>
        <v>6.0903225806451644</v>
      </c>
      <c r="L2991" s="142">
        <v>15.6</v>
      </c>
      <c r="M2991" s="140"/>
      <c r="N2991" s="141">
        <f t="shared" si="240"/>
        <v>1</v>
      </c>
      <c r="O2991" s="141"/>
      <c r="P2991" s="141"/>
      <c r="Q2991" s="81">
        <f t="shared" si="241"/>
        <v>4.4000000000000004</v>
      </c>
      <c r="R2991" s="16"/>
      <c r="S2991" s="16"/>
      <c r="T2991" s="16"/>
      <c r="U2991" s="16"/>
      <c r="V2991" s="16"/>
      <c r="W2991" s="16"/>
      <c r="X2991" s="16"/>
      <c r="Y2991" s="16"/>
    </row>
    <row r="2992" spans="4:25" ht="13" hidden="1" x14ac:dyDescent="0.3">
      <c r="D2992" s="16"/>
      <c r="E2992" s="138">
        <v>38622</v>
      </c>
      <c r="F2992" s="16">
        <v>270</v>
      </c>
      <c r="G2992" s="16">
        <v>2005</v>
      </c>
      <c r="H2992" s="139">
        <f t="shared" si="239"/>
        <v>0</v>
      </c>
      <c r="I2992" s="140">
        <v>13.774193548387096</v>
      </c>
      <c r="J2992" s="141">
        <f t="shared" si="242"/>
        <v>1</v>
      </c>
      <c r="K2992" s="81">
        <f t="shared" si="243"/>
        <v>6.2258064516129039</v>
      </c>
      <c r="L2992" s="142">
        <v>16.100000000000001</v>
      </c>
      <c r="M2992" s="140"/>
      <c r="N2992" s="141">
        <f t="shared" si="240"/>
        <v>0</v>
      </c>
      <c r="O2992" s="141"/>
      <c r="P2992" s="141"/>
      <c r="Q2992" s="81">
        <f t="shared" si="241"/>
        <v>0</v>
      </c>
      <c r="R2992" s="16"/>
      <c r="S2992" s="16"/>
      <c r="T2992" s="16"/>
      <c r="U2992" s="16"/>
      <c r="V2992" s="16"/>
      <c r="W2992" s="16"/>
      <c r="X2992" s="16"/>
      <c r="Y2992" s="16"/>
    </row>
    <row r="2993" spans="4:25" ht="13" hidden="1" x14ac:dyDescent="0.3">
      <c r="D2993" s="16"/>
      <c r="E2993" s="138">
        <v>38623</v>
      </c>
      <c r="F2993" s="16">
        <v>271</v>
      </c>
      <c r="G2993" s="16">
        <v>2005</v>
      </c>
      <c r="H2993" s="139">
        <f t="shared" si="239"/>
        <v>0</v>
      </c>
      <c r="I2993" s="140">
        <v>13.638709677419357</v>
      </c>
      <c r="J2993" s="141">
        <f t="shared" si="242"/>
        <v>1</v>
      </c>
      <c r="K2993" s="81">
        <f t="shared" si="243"/>
        <v>6.3612903225806434</v>
      </c>
      <c r="L2993" s="142">
        <v>16.8</v>
      </c>
      <c r="M2993" s="140"/>
      <c r="N2993" s="141">
        <f t="shared" si="240"/>
        <v>0</v>
      </c>
      <c r="O2993" s="141"/>
      <c r="P2993" s="141"/>
      <c r="Q2993" s="81">
        <f t="shared" si="241"/>
        <v>0</v>
      </c>
      <c r="R2993" s="16"/>
      <c r="S2993" s="16"/>
      <c r="T2993" s="16"/>
      <c r="U2993" s="16"/>
      <c r="V2993" s="16"/>
      <c r="W2993" s="16"/>
      <c r="X2993" s="16"/>
      <c r="Y2993" s="16"/>
    </row>
    <row r="2994" spans="4:25" ht="13" hidden="1" x14ac:dyDescent="0.3">
      <c r="D2994" s="16"/>
      <c r="E2994" s="138">
        <v>38624</v>
      </c>
      <c r="F2994" s="16">
        <v>272</v>
      </c>
      <c r="G2994" s="16">
        <v>2005</v>
      </c>
      <c r="H2994" s="139">
        <f t="shared" si="239"/>
        <v>0</v>
      </c>
      <c r="I2994" s="140">
        <v>13.50322580645161</v>
      </c>
      <c r="J2994" s="141">
        <f t="shared" si="242"/>
        <v>1</v>
      </c>
      <c r="K2994" s="81">
        <f t="shared" si="243"/>
        <v>6.49677419354839</v>
      </c>
      <c r="L2994" s="142">
        <v>13.6</v>
      </c>
      <c r="M2994" s="140"/>
      <c r="N2994" s="141">
        <f t="shared" si="240"/>
        <v>1</v>
      </c>
      <c r="O2994" s="141"/>
      <c r="P2994" s="141"/>
      <c r="Q2994" s="81">
        <f t="shared" si="241"/>
        <v>6.4</v>
      </c>
      <c r="R2994" s="16"/>
      <c r="S2994" s="16"/>
      <c r="T2994" s="16"/>
      <c r="U2994" s="16"/>
      <c r="V2994" s="16"/>
      <c r="W2994" s="16"/>
      <c r="X2994" s="16"/>
      <c r="Y2994" s="16"/>
    </row>
    <row r="2995" spans="4:25" ht="13" hidden="1" x14ac:dyDescent="0.3">
      <c r="D2995" s="16"/>
      <c r="E2995" s="138">
        <v>38625</v>
      </c>
      <c r="F2995" s="16">
        <v>273</v>
      </c>
      <c r="G2995" s="16">
        <v>2005</v>
      </c>
      <c r="H2995" s="139">
        <f t="shared" si="239"/>
        <v>0</v>
      </c>
      <c r="I2995" s="140">
        <v>13.36774193548387</v>
      </c>
      <c r="J2995" s="141">
        <f t="shared" si="242"/>
        <v>1</v>
      </c>
      <c r="K2995" s="81">
        <f t="shared" si="243"/>
        <v>6.6322580645161295</v>
      </c>
      <c r="L2995" s="142">
        <v>10.1</v>
      </c>
      <c r="M2995" s="140"/>
      <c r="N2995" s="141">
        <f t="shared" si="240"/>
        <v>1</v>
      </c>
      <c r="O2995" s="141"/>
      <c r="P2995" s="141"/>
      <c r="Q2995" s="81">
        <f t="shared" si="241"/>
        <v>9.9</v>
      </c>
      <c r="R2995" s="16"/>
      <c r="S2995" s="16"/>
      <c r="T2995" s="16"/>
      <c r="U2995" s="16"/>
      <c r="V2995" s="16"/>
      <c r="W2995" s="16"/>
      <c r="X2995" s="16"/>
      <c r="Y2995" s="16"/>
    </row>
    <row r="2996" spans="4:25" ht="13" hidden="1" x14ac:dyDescent="0.3">
      <c r="D2996" s="16"/>
      <c r="E2996" s="138">
        <v>38626</v>
      </c>
      <c r="F2996" s="16">
        <v>274</v>
      </c>
      <c r="G2996" s="16">
        <v>2005</v>
      </c>
      <c r="H2996" s="139">
        <f t="shared" si="239"/>
        <v>0</v>
      </c>
      <c r="I2996" s="140">
        <v>13.232258064516131</v>
      </c>
      <c r="J2996" s="141">
        <f t="shared" si="242"/>
        <v>1</v>
      </c>
      <c r="K2996" s="81">
        <f t="shared" si="243"/>
        <v>6.767741935483869</v>
      </c>
      <c r="L2996" s="142">
        <v>11.3</v>
      </c>
      <c r="M2996" s="140"/>
      <c r="N2996" s="141">
        <f t="shared" si="240"/>
        <v>1</v>
      </c>
      <c r="O2996" s="141"/>
      <c r="P2996" s="141"/>
      <c r="Q2996" s="81">
        <f t="shared" si="241"/>
        <v>8.6999999999999993</v>
      </c>
      <c r="R2996" s="16"/>
      <c r="S2996" s="16"/>
      <c r="T2996" s="16"/>
      <c r="U2996" s="16"/>
      <c r="V2996" s="16"/>
      <c r="W2996" s="16"/>
      <c r="X2996" s="16"/>
      <c r="Y2996" s="16"/>
    </row>
    <row r="2997" spans="4:25" ht="13" hidden="1" x14ac:dyDescent="0.3">
      <c r="D2997" s="16"/>
      <c r="E2997" s="138">
        <v>38627</v>
      </c>
      <c r="F2997" s="16">
        <v>275</v>
      </c>
      <c r="G2997" s="16">
        <v>2005</v>
      </c>
      <c r="H2997" s="139">
        <f t="shared" si="239"/>
        <v>0</v>
      </c>
      <c r="I2997" s="140">
        <v>13.096774193548384</v>
      </c>
      <c r="J2997" s="141">
        <f t="shared" si="242"/>
        <v>1</v>
      </c>
      <c r="K2997" s="81">
        <f t="shared" si="243"/>
        <v>6.9032258064516157</v>
      </c>
      <c r="L2997" s="142">
        <v>10.1</v>
      </c>
      <c r="M2997" s="140"/>
      <c r="N2997" s="141">
        <f t="shared" si="240"/>
        <v>1</v>
      </c>
      <c r="O2997" s="141"/>
      <c r="P2997" s="141"/>
      <c r="Q2997" s="81">
        <f t="shared" si="241"/>
        <v>9.9</v>
      </c>
      <c r="R2997" s="16"/>
      <c r="S2997" s="16"/>
      <c r="T2997" s="16"/>
      <c r="U2997" s="16"/>
      <c r="V2997" s="16"/>
      <c r="W2997" s="16"/>
      <c r="X2997" s="16"/>
      <c r="Y2997" s="16"/>
    </row>
    <row r="2998" spans="4:25" ht="13" hidden="1" x14ac:dyDescent="0.3">
      <c r="D2998" s="16"/>
      <c r="E2998" s="138">
        <v>38628</v>
      </c>
      <c r="F2998" s="16">
        <v>276</v>
      </c>
      <c r="G2998" s="16">
        <v>2005</v>
      </c>
      <c r="H2998" s="139">
        <f t="shared" si="239"/>
        <v>0</v>
      </c>
      <c r="I2998" s="140">
        <v>12.961290322580645</v>
      </c>
      <c r="J2998" s="141">
        <f t="shared" si="242"/>
        <v>1</v>
      </c>
      <c r="K2998" s="81">
        <f t="shared" si="243"/>
        <v>7.0387096774193552</v>
      </c>
      <c r="L2998" s="142">
        <v>10.199999999999999</v>
      </c>
      <c r="M2998" s="140"/>
      <c r="N2998" s="141">
        <f t="shared" si="240"/>
        <v>1</v>
      </c>
      <c r="O2998" s="141"/>
      <c r="P2998" s="141"/>
      <c r="Q2998" s="81">
        <f t="shared" si="241"/>
        <v>9.8000000000000007</v>
      </c>
      <c r="R2998" s="16"/>
      <c r="S2998" s="16"/>
      <c r="T2998" s="16"/>
      <c r="U2998" s="16"/>
      <c r="V2998" s="16"/>
      <c r="W2998" s="16"/>
      <c r="X2998" s="16"/>
      <c r="Y2998" s="16"/>
    </row>
    <row r="2999" spans="4:25" ht="13" hidden="1" x14ac:dyDescent="0.3">
      <c r="D2999" s="16"/>
      <c r="E2999" s="138">
        <v>38629</v>
      </c>
      <c r="F2999" s="16">
        <v>277</v>
      </c>
      <c r="G2999" s="16">
        <v>2005</v>
      </c>
      <c r="H2999" s="139">
        <f t="shared" si="239"/>
        <v>0</v>
      </c>
      <c r="I2999" s="140">
        <v>12.825806451612905</v>
      </c>
      <c r="J2999" s="141">
        <f t="shared" si="242"/>
        <v>1</v>
      </c>
      <c r="K2999" s="81">
        <f t="shared" si="243"/>
        <v>7.1741935483870947</v>
      </c>
      <c r="L2999" s="142">
        <v>12</v>
      </c>
      <c r="M2999" s="140"/>
      <c r="N2999" s="141">
        <f t="shared" si="240"/>
        <v>1</v>
      </c>
      <c r="O2999" s="141"/>
      <c r="P2999" s="141"/>
      <c r="Q2999" s="81">
        <f t="shared" si="241"/>
        <v>8</v>
      </c>
      <c r="R2999" s="16"/>
      <c r="S2999" s="16"/>
      <c r="T2999" s="16"/>
      <c r="U2999" s="16"/>
      <c r="V2999" s="16"/>
      <c r="W2999" s="16"/>
      <c r="X2999" s="16"/>
      <c r="Y2999" s="16"/>
    </row>
    <row r="3000" spans="4:25" ht="13" hidden="1" x14ac:dyDescent="0.3">
      <c r="D3000" s="16"/>
      <c r="E3000" s="138">
        <v>38630</v>
      </c>
      <c r="F3000" s="16">
        <v>278</v>
      </c>
      <c r="G3000" s="16">
        <v>2005</v>
      </c>
      <c r="H3000" s="139">
        <f t="shared" si="239"/>
        <v>0</v>
      </c>
      <c r="I3000" s="140">
        <v>12.690322580645159</v>
      </c>
      <c r="J3000" s="141">
        <f t="shared" si="242"/>
        <v>1</v>
      </c>
      <c r="K3000" s="81">
        <f t="shared" si="243"/>
        <v>7.3096774193548413</v>
      </c>
      <c r="L3000" s="142">
        <v>12.2</v>
      </c>
      <c r="M3000" s="140"/>
      <c r="N3000" s="141">
        <f t="shared" si="240"/>
        <v>1</v>
      </c>
      <c r="O3000" s="141"/>
      <c r="P3000" s="141"/>
      <c r="Q3000" s="81">
        <f t="shared" si="241"/>
        <v>7.8000000000000007</v>
      </c>
      <c r="R3000" s="16"/>
      <c r="S3000" s="16"/>
      <c r="T3000" s="16"/>
      <c r="U3000" s="16"/>
      <c r="V3000" s="16"/>
      <c r="W3000" s="16"/>
      <c r="X3000" s="16"/>
      <c r="Y3000" s="16"/>
    </row>
    <row r="3001" spans="4:25" ht="13" hidden="1" x14ac:dyDescent="0.3">
      <c r="D3001" s="16"/>
      <c r="E3001" s="138">
        <v>38631</v>
      </c>
      <c r="F3001" s="16">
        <v>279</v>
      </c>
      <c r="G3001" s="16">
        <v>2005</v>
      </c>
      <c r="H3001" s="139">
        <f t="shared" si="239"/>
        <v>0</v>
      </c>
      <c r="I3001" s="140">
        <v>12.554838709677419</v>
      </c>
      <c r="J3001" s="141">
        <f t="shared" si="242"/>
        <v>1</v>
      </c>
      <c r="K3001" s="81">
        <f t="shared" si="243"/>
        <v>7.4451612903225808</v>
      </c>
      <c r="L3001" s="142">
        <v>12.1</v>
      </c>
      <c r="M3001" s="140"/>
      <c r="N3001" s="141">
        <f t="shared" si="240"/>
        <v>1</v>
      </c>
      <c r="O3001" s="141"/>
      <c r="P3001" s="141"/>
      <c r="Q3001" s="81">
        <f t="shared" si="241"/>
        <v>7.9</v>
      </c>
      <c r="R3001" s="16"/>
      <c r="S3001" s="16"/>
      <c r="T3001" s="16"/>
      <c r="U3001" s="16"/>
      <c r="V3001" s="16"/>
      <c r="W3001" s="16"/>
      <c r="X3001" s="16"/>
      <c r="Y3001" s="16"/>
    </row>
    <row r="3002" spans="4:25" ht="13" hidden="1" x14ac:dyDescent="0.3">
      <c r="D3002" s="16"/>
      <c r="E3002" s="138">
        <v>38632</v>
      </c>
      <c r="F3002" s="16">
        <v>280</v>
      </c>
      <c r="G3002" s="16">
        <v>2005</v>
      </c>
      <c r="H3002" s="139">
        <f t="shared" si="239"/>
        <v>0</v>
      </c>
      <c r="I3002" s="140">
        <v>12.41935483870968</v>
      </c>
      <c r="J3002" s="141">
        <f t="shared" si="242"/>
        <v>1</v>
      </c>
      <c r="K3002" s="81">
        <f t="shared" si="243"/>
        <v>7.5806451612903203</v>
      </c>
      <c r="L3002" s="142">
        <v>11.5</v>
      </c>
      <c r="M3002" s="140"/>
      <c r="N3002" s="141">
        <f t="shared" si="240"/>
        <v>1</v>
      </c>
      <c r="O3002" s="141"/>
      <c r="P3002" s="141"/>
      <c r="Q3002" s="81">
        <f t="shared" si="241"/>
        <v>8.5</v>
      </c>
      <c r="R3002" s="16"/>
      <c r="S3002" s="16"/>
      <c r="T3002" s="16"/>
      <c r="U3002" s="16"/>
      <c r="V3002" s="16"/>
      <c r="W3002" s="16"/>
      <c r="X3002" s="16"/>
      <c r="Y3002" s="16"/>
    </row>
    <row r="3003" spans="4:25" ht="13" hidden="1" x14ac:dyDescent="0.3">
      <c r="D3003" s="16"/>
      <c r="E3003" s="138">
        <v>38633</v>
      </c>
      <c r="F3003" s="16">
        <v>281</v>
      </c>
      <c r="G3003" s="16">
        <v>2005</v>
      </c>
      <c r="H3003" s="139">
        <f t="shared" si="239"/>
        <v>0</v>
      </c>
      <c r="I3003" s="140">
        <v>12.283870967741933</v>
      </c>
      <c r="J3003" s="141">
        <f t="shared" si="242"/>
        <v>1</v>
      </c>
      <c r="K3003" s="81">
        <f t="shared" si="243"/>
        <v>7.7161290322580669</v>
      </c>
      <c r="L3003" s="142">
        <v>11.1</v>
      </c>
      <c r="M3003" s="140"/>
      <c r="N3003" s="141">
        <f t="shared" si="240"/>
        <v>1</v>
      </c>
      <c r="O3003" s="141"/>
      <c r="P3003" s="141"/>
      <c r="Q3003" s="81">
        <f t="shared" si="241"/>
        <v>8.9</v>
      </c>
      <c r="R3003" s="16"/>
      <c r="S3003" s="16"/>
      <c r="T3003" s="16"/>
      <c r="U3003" s="16"/>
      <c r="V3003" s="16"/>
      <c r="W3003" s="16"/>
      <c r="X3003" s="16"/>
      <c r="Y3003" s="16"/>
    </row>
    <row r="3004" spans="4:25" ht="13" hidden="1" x14ac:dyDescent="0.3">
      <c r="D3004" s="16"/>
      <c r="E3004" s="138">
        <v>38634</v>
      </c>
      <c r="F3004" s="16">
        <v>282</v>
      </c>
      <c r="G3004" s="16">
        <v>2005</v>
      </c>
      <c r="H3004" s="139">
        <f t="shared" si="239"/>
        <v>0</v>
      </c>
      <c r="I3004" s="140">
        <v>12.148387096774194</v>
      </c>
      <c r="J3004" s="141">
        <f t="shared" si="242"/>
        <v>1</v>
      </c>
      <c r="K3004" s="81">
        <f t="shared" si="243"/>
        <v>7.8516129032258064</v>
      </c>
      <c r="L3004" s="142">
        <v>11.2</v>
      </c>
      <c r="M3004" s="140"/>
      <c r="N3004" s="141">
        <f t="shared" si="240"/>
        <v>1</v>
      </c>
      <c r="O3004" s="141"/>
      <c r="P3004" s="141"/>
      <c r="Q3004" s="81">
        <f t="shared" si="241"/>
        <v>8.8000000000000007</v>
      </c>
      <c r="R3004" s="16"/>
      <c r="S3004" s="16"/>
      <c r="T3004" s="16"/>
      <c r="U3004" s="16"/>
      <c r="V3004" s="16"/>
      <c r="W3004" s="16"/>
      <c r="X3004" s="16"/>
      <c r="Y3004" s="16"/>
    </row>
    <row r="3005" spans="4:25" ht="13" hidden="1" x14ac:dyDescent="0.3">
      <c r="D3005" s="16"/>
      <c r="E3005" s="138">
        <v>38635</v>
      </c>
      <c r="F3005" s="16">
        <v>283</v>
      </c>
      <c r="G3005" s="16">
        <v>2005</v>
      </c>
      <c r="H3005" s="139">
        <f t="shared" si="239"/>
        <v>0</v>
      </c>
      <c r="I3005" s="140">
        <v>12.012903225806454</v>
      </c>
      <c r="J3005" s="141">
        <f t="shared" si="242"/>
        <v>1</v>
      </c>
      <c r="K3005" s="81">
        <f t="shared" si="243"/>
        <v>7.9870967741935459</v>
      </c>
      <c r="L3005" s="142">
        <v>11.8</v>
      </c>
      <c r="M3005" s="140"/>
      <c r="N3005" s="141">
        <f t="shared" si="240"/>
        <v>1</v>
      </c>
      <c r="O3005" s="141"/>
      <c r="P3005" s="141"/>
      <c r="Q3005" s="81">
        <f t="shared" si="241"/>
        <v>8.1999999999999993</v>
      </c>
      <c r="R3005" s="16"/>
      <c r="S3005" s="16"/>
      <c r="T3005" s="16"/>
      <c r="U3005" s="16"/>
      <c r="V3005" s="16"/>
      <c r="W3005" s="16"/>
      <c r="X3005" s="16"/>
      <c r="Y3005" s="16"/>
    </row>
    <row r="3006" spans="4:25" ht="13" hidden="1" x14ac:dyDescent="0.3">
      <c r="D3006" s="16"/>
      <c r="E3006" s="138">
        <v>38636</v>
      </c>
      <c r="F3006" s="16">
        <v>284</v>
      </c>
      <c r="G3006" s="16">
        <v>2005</v>
      </c>
      <c r="H3006" s="139">
        <f t="shared" si="239"/>
        <v>0</v>
      </c>
      <c r="I3006" s="140">
        <v>11.877419354838707</v>
      </c>
      <c r="J3006" s="141">
        <f t="shared" si="242"/>
        <v>1</v>
      </c>
      <c r="K3006" s="81">
        <f t="shared" si="243"/>
        <v>8.1225806451612925</v>
      </c>
      <c r="L3006" s="142">
        <v>12.6</v>
      </c>
      <c r="M3006" s="140"/>
      <c r="N3006" s="141">
        <f t="shared" si="240"/>
        <v>1</v>
      </c>
      <c r="O3006" s="141"/>
      <c r="P3006" s="141"/>
      <c r="Q3006" s="81">
        <f t="shared" si="241"/>
        <v>7.4</v>
      </c>
      <c r="R3006" s="16"/>
      <c r="S3006" s="16"/>
      <c r="T3006" s="16"/>
      <c r="U3006" s="16"/>
      <c r="V3006" s="16"/>
      <c r="W3006" s="16"/>
      <c r="X3006" s="16"/>
      <c r="Y3006" s="16"/>
    </row>
    <row r="3007" spans="4:25" ht="13" hidden="1" x14ac:dyDescent="0.3">
      <c r="D3007" s="16"/>
      <c r="E3007" s="138">
        <v>38637</v>
      </c>
      <c r="F3007" s="16">
        <v>285</v>
      </c>
      <c r="G3007" s="16">
        <v>2005</v>
      </c>
      <c r="H3007" s="139">
        <f t="shared" si="239"/>
        <v>0</v>
      </c>
      <c r="I3007" s="140">
        <v>11.741935483870968</v>
      </c>
      <c r="J3007" s="141">
        <f t="shared" si="242"/>
        <v>1</v>
      </c>
      <c r="K3007" s="81">
        <f t="shared" si="243"/>
        <v>8.258064516129032</v>
      </c>
      <c r="L3007" s="142">
        <v>12.3</v>
      </c>
      <c r="M3007" s="140"/>
      <c r="N3007" s="141">
        <f t="shared" si="240"/>
        <v>1</v>
      </c>
      <c r="O3007" s="141"/>
      <c r="P3007" s="141"/>
      <c r="Q3007" s="81">
        <f t="shared" si="241"/>
        <v>7.6999999999999993</v>
      </c>
      <c r="R3007" s="16"/>
      <c r="S3007" s="16"/>
      <c r="T3007" s="16"/>
      <c r="U3007" s="16"/>
      <c r="V3007" s="16"/>
      <c r="W3007" s="16"/>
      <c r="X3007" s="16"/>
      <c r="Y3007" s="16"/>
    </row>
    <row r="3008" spans="4:25" ht="13" hidden="1" x14ac:dyDescent="0.3">
      <c r="D3008" s="16"/>
      <c r="E3008" s="138">
        <v>38638</v>
      </c>
      <c r="F3008" s="16">
        <v>286</v>
      </c>
      <c r="G3008" s="16">
        <v>2005</v>
      </c>
      <c r="H3008" s="139">
        <f t="shared" si="239"/>
        <v>0</v>
      </c>
      <c r="I3008" s="140">
        <v>11.606451612903228</v>
      </c>
      <c r="J3008" s="141">
        <f t="shared" si="242"/>
        <v>1</v>
      </c>
      <c r="K3008" s="81">
        <f t="shared" si="243"/>
        <v>8.3935483870967715</v>
      </c>
      <c r="L3008" s="142">
        <v>12.4</v>
      </c>
      <c r="M3008" s="140"/>
      <c r="N3008" s="141">
        <f t="shared" si="240"/>
        <v>1</v>
      </c>
      <c r="O3008" s="141"/>
      <c r="P3008" s="141"/>
      <c r="Q3008" s="81">
        <f t="shared" si="241"/>
        <v>7.6</v>
      </c>
      <c r="R3008" s="16"/>
      <c r="S3008" s="16"/>
      <c r="T3008" s="16"/>
      <c r="U3008" s="16"/>
      <c r="V3008" s="16"/>
      <c r="W3008" s="16"/>
      <c r="X3008" s="16"/>
      <c r="Y3008" s="16"/>
    </row>
    <row r="3009" spans="4:25" ht="13" hidden="1" x14ac:dyDescent="0.3">
      <c r="D3009" s="16"/>
      <c r="E3009" s="138">
        <v>38639</v>
      </c>
      <c r="F3009" s="16">
        <v>287</v>
      </c>
      <c r="G3009" s="16">
        <v>2005</v>
      </c>
      <c r="H3009" s="139">
        <f t="shared" si="239"/>
        <v>0</v>
      </c>
      <c r="I3009" s="140">
        <v>11.470967741935482</v>
      </c>
      <c r="J3009" s="141">
        <f t="shared" si="242"/>
        <v>1</v>
      </c>
      <c r="K3009" s="81">
        <f t="shared" si="243"/>
        <v>8.5290322580645181</v>
      </c>
      <c r="L3009" s="142">
        <v>11</v>
      </c>
      <c r="M3009" s="140"/>
      <c r="N3009" s="141">
        <f t="shared" si="240"/>
        <v>1</v>
      </c>
      <c r="O3009" s="141"/>
      <c r="P3009" s="141"/>
      <c r="Q3009" s="81">
        <f t="shared" si="241"/>
        <v>9</v>
      </c>
      <c r="R3009" s="16"/>
      <c r="S3009" s="16"/>
      <c r="T3009" s="16"/>
      <c r="U3009" s="16"/>
      <c r="V3009" s="16"/>
      <c r="W3009" s="16"/>
      <c r="X3009" s="16"/>
      <c r="Y3009" s="16"/>
    </row>
    <row r="3010" spans="4:25" ht="13" hidden="1" x14ac:dyDescent="0.3">
      <c r="D3010" s="16"/>
      <c r="E3010" s="138">
        <v>38640</v>
      </c>
      <c r="F3010" s="16">
        <v>288</v>
      </c>
      <c r="G3010" s="16">
        <v>2005</v>
      </c>
      <c r="H3010" s="139">
        <f t="shared" si="239"/>
        <v>0</v>
      </c>
      <c r="I3010" s="140">
        <v>11.335483870967742</v>
      </c>
      <c r="J3010" s="141">
        <f t="shared" si="242"/>
        <v>1</v>
      </c>
      <c r="K3010" s="81">
        <f t="shared" si="243"/>
        <v>8.6645161290322577</v>
      </c>
      <c r="L3010" s="142">
        <v>10.6</v>
      </c>
      <c r="M3010" s="140"/>
      <c r="N3010" s="141">
        <f t="shared" si="240"/>
        <v>1</v>
      </c>
      <c r="O3010" s="141"/>
      <c r="P3010" s="141"/>
      <c r="Q3010" s="81">
        <f t="shared" si="241"/>
        <v>9.4</v>
      </c>
      <c r="R3010" s="16"/>
      <c r="S3010" s="16"/>
      <c r="T3010" s="16"/>
      <c r="U3010" s="16"/>
      <c r="V3010" s="16"/>
      <c r="W3010" s="16"/>
      <c r="X3010" s="16"/>
      <c r="Y3010" s="16"/>
    </row>
    <row r="3011" spans="4:25" ht="13" hidden="1" x14ac:dyDescent="0.3">
      <c r="D3011" s="16"/>
      <c r="E3011" s="138">
        <v>38641</v>
      </c>
      <c r="F3011" s="16">
        <v>289</v>
      </c>
      <c r="G3011" s="16">
        <v>2005</v>
      </c>
      <c r="H3011" s="139">
        <f t="shared" si="239"/>
        <v>0</v>
      </c>
      <c r="I3011" s="140">
        <v>11.2</v>
      </c>
      <c r="J3011" s="141">
        <f t="shared" si="242"/>
        <v>1</v>
      </c>
      <c r="K3011" s="81">
        <f t="shared" si="243"/>
        <v>8.8000000000000007</v>
      </c>
      <c r="L3011" s="142">
        <v>9.8000000000000007</v>
      </c>
      <c r="M3011" s="140"/>
      <c r="N3011" s="141">
        <f t="shared" si="240"/>
        <v>1</v>
      </c>
      <c r="O3011" s="141"/>
      <c r="P3011" s="141"/>
      <c r="Q3011" s="81">
        <f t="shared" si="241"/>
        <v>10.199999999999999</v>
      </c>
      <c r="R3011" s="16"/>
      <c r="S3011" s="16"/>
      <c r="T3011" s="16"/>
      <c r="U3011" s="16"/>
      <c r="V3011" s="16"/>
      <c r="W3011" s="16"/>
      <c r="X3011" s="16"/>
      <c r="Y3011" s="16"/>
    </row>
    <row r="3012" spans="4:25" ht="13" hidden="1" x14ac:dyDescent="0.3">
      <c r="D3012" s="16"/>
      <c r="E3012" s="138">
        <v>38642</v>
      </c>
      <c r="F3012" s="16">
        <v>290</v>
      </c>
      <c r="G3012" s="16">
        <v>2005</v>
      </c>
      <c r="H3012" s="139">
        <f t="shared" si="239"/>
        <v>0</v>
      </c>
      <c r="I3012" s="140">
        <v>11.013333333333335</v>
      </c>
      <c r="J3012" s="141">
        <f t="shared" si="242"/>
        <v>1</v>
      </c>
      <c r="K3012" s="81">
        <f t="shared" si="243"/>
        <v>8.9866666666666646</v>
      </c>
      <c r="L3012" s="142">
        <v>10.4</v>
      </c>
      <c r="M3012" s="140"/>
      <c r="N3012" s="141">
        <f t="shared" si="240"/>
        <v>1</v>
      </c>
      <c r="O3012" s="141"/>
      <c r="P3012" s="141"/>
      <c r="Q3012" s="81">
        <f t="shared" si="241"/>
        <v>9.6</v>
      </c>
      <c r="R3012" s="16"/>
      <c r="S3012" s="16"/>
      <c r="T3012" s="16"/>
      <c r="U3012" s="16"/>
      <c r="V3012" s="16"/>
      <c r="W3012" s="16"/>
      <c r="X3012" s="16"/>
      <c r="Y3012" s="16"/>
    </row>
    <row r="3013" spans="4:25" ht="13" hidden="1" x14ac:dyDescent="0.3">
      <c r="D3013" s="16"/>
      <c r="E3013" s="138">
        <v>38643</v>
      </c>
      <c r="F3013" s="16">
        <v>291</v>
      </c>
      <c r="G3013" s="16">
        <v>2005</v>
      </c>
      <c r="H3013" s="139">
        <f t="shared" si="239"/>
        <v>0</v>
      </c>
      <c r="I3013" s="140">
        <v>10.826666666666668</v>
      </c>
      <c r="J3013" s="141">
        <f t="shared" si="242"/>
        <v>1</v>
      </c>
      <c r="K3013" s="81">
        <f t="shared" si="243"/>
        <v>9.173333333333332</v>
      </c>
      <c r="L3013" s="142">
        <v>10.1</v>
      </c>
      <c r="M3013" s="140"/>
      <c r="N3013" s="141">
        <f t="shared" si="240"/>
        <v>1</v>
      </c>
      <c r="O3013" s="141"/>
      <c r="P3013" s="141"/>
      <c r="Q3013" s="81">
        <f t="shared" si="241"/>
        <v>9.9</v>
      </c>
      <c r="R3013" s="16"/>
      <c r="S3013" s="16"/>
      <c r="T3013" s="16"/>
      <c r="U3013" s="16"/>
      <c r="V3013" s="16"/>
      <c r="W3013" s="16"/>
      <c r="X3013" s="16"/>
      <c r="Y3013" s="16"/>
    </row>
    <row r="3014" spans="4:25" ht="13" hidden="1" x14ac:dyDescent="0.3">
      <c r="D3014" s="16"/>
      <c r="E3014" s="138">
        <v>38644</v>
      </c>
      <c r="F3014" s="16">
        <v>292</v>
      </c>
      <c r="G3014" s="16">
        <v>2005</v>
      </c>
      <c r="H3014" s="139">
        <f t="shared" si="239"/>
        <v>0</v>
      </c>
      <c r="I3014" s="140">
        <v>10.64</v>
      </c>
      <c r="J3014" s="141">
        <f t="shared" si="242"/>
        <v>1</v>
      </c>
      <c r="K3014" s="81">
        <f t="shared" si="243"/>
        <v>9.36</v>
      </c>
      <c r="L3014" s="142">
        <v>11.2</v>
      </c>
      <c r="M3014" s="140"/>
      <c r="N3014" s="141">
        <f t="shared" si="240"/>
        <v>1</v>
      </c>
      <c r="O3014" s="141"/>
      <c r="P3014" s="141"/>
      <c r="Q3014" s="81">
        <f t="shared" si="241"/>
        <v>8.8000000000000007</v>
      </c>
      <c r="R3014" s="16"/>
      <c r="S3014" s="16"/>
      <c r="T3014" s="16"/>
      <c r="U3014" s="16"/>
      <c r="V3014" s="16"/>
      <c r="W3014" s="16"/>
      <c r="X3014" s="16"/>
      <c r="Y3014" s="16"/>
    </row>
    <row r="3015" spans="4:25" ht="13" hidden="1" x14ac:dyDescent="0.3">
      <c r="D3015" s="16"/>
      <c r="E3015" s="138">
        <v>38645</v>
      </c>
      <c r="F3015" s="16">
        <v>293</v>
      </c>
      <c r="G3015" s="16">
        <v>2005</v>
      </c>
      <c r="H3015" s="139">
        <f t="shared" si="239"/>
        <v>0</v>
      </c>
      <c r="I3015" s="140">
        <v>10.453333333333333</v>
      </c>
      <c r="J3015" s="141">
        <f t="shared" si="242"/>
        <v>1</v>
      </c>
      <c r="K3015" s="81">
        <f t="shared" si="243"/>
        <v>9.5466666666666669</v>
      </c>
      <c r="L3015" s="142">
        <v>13</v>
      </c>
      <c r="M3015" s="140"/>
      <c r="N3015" s="141">
        <f t="shared" si="240"/>
        <v>1</v>
      </c>
      <c r="O3015" s="141"/>
      <c r="P3015" s="141"/>
      <c r="Q3015" s="81">
        <f t="shared" si="241"/>
        <v>7</v>
      </c>
      <c r="R3015" s="16"/>
      <c r="S3015" s="16"/>
      <c r="T3015" s="16"/>
      <c r="U3015" s="16"/>
      <c r="V3015" s="16"/>
      <c r="W3015" s="16"/>
      <c r="X3015" s="16"/>
      <c r="Y3015" s="16"/>
    </row>
    <row r="3016" spans="4:25" ht="13" hidden="1" x14ac:dyDescent="0.3">
      <c r="D3016" s="16"/>
      <c r="E3016" s="138">
        <v>38646</v>
      </c>
      <c r="F3016" s="16">
        <v>294</v>
      </c>
      <c r="G3016" s="16">
        <v>2005</v>
      </c>
      <c r="H3016" s="139">
        <f t="shared" si="239"/>
        <v>0</v>
      </c>
      <c r="I3016" s="140">
        <v>10.266666666666666</v>
      </c>
      <c r="J3016" s="141">
        <f t="shared" si="242"/>
        <v>1</v>
      </c>
      <c r="K3016" s="81">
        <f t="shared" si="243"/>
        <v>9.7333333333333343</v>
      </c>
      <c r="L3016" s="142">
        <v>13</v>
      </c>
      <c r="M3016" s="140"/>
      <c r="N3016" s="141">
        <f t="shared" si="240"/>
        <v>1</v>
      </c>
      <c r="O3016" s="141"/>
      <c r="P3016" s="141"/>
      <c r="Q3016" s="81">
        <f t="shared" si="241"/>
        <v>7</v>
      </c>
      <c r="R3016" s="16"/>
      <c r="S3016" s="16"/>
      <c r="T3016" s="16"/>
      <c r="U3016" s="16"/>
      <c r="V3016" s="16"/>
      <c r="W3016" s="16"/>
      <c r="X3016" s="16"/>
      <c r="Y3016" s="16"/>
    </row>
    <row r="3017" spans="4:25" ht="13" hidden="1" x14ac:dyDescent="0.3">
      <c r="D3017" s="16"/>
      <c r="E3017" s="138">
        <v>38647</v>
      </c>
      <c r="F3017" s="16">
        <v>295</v>
      </c>
      <c r="G3017" s="16">
        <v>2005</v>
      </c>
      <c r="H3017" s="139">
        <f t="shared" si="239"/>
        <v>0</v>
      </c>
      <c r="I3017" s="140">
        <v>10.08</v>
      </c>
      <c r="J3017" s="141">
        <f t="shared" si="242"/>
        <v>1</v>
      </c>
      <c r="K3017" s="81">
        <f t="shared" si="243"/>
        <v>9.92</v>
      </c>
      <c r="L3017" s="142">
        <v>15.8</v>
      </c>
      <c r="M3017" s="140"/>
      <c r="N3017" s="141">
        <f t="shared" si="240"/>
        <v>1</v>
      </c>
      <c r="O3017" s="141"/>
      <c r="P3017" s="141"/>
      <c r="Q3017" s="81">
        <f t="shared" si="241"/>
        <v>4.1999999999999993</v>
      </c>
      <c r="R3017" s="16"/>
      <c r="S3017" s="16"/>
      <c r="T3017" s="16"/>
      <c r="U3017" s="16"/>
      <c r="V3017" s="16"/>
      <c r="W3017" s="16"/>
      <c r="X3017" s="16"/>
      <c r="Y3017" s="16"/>
    </row>
    <row r="3018" spans="4:25" ht="13" hidden="1" x14ac:dyDescent="0.3">
      <c r="D3018" s="16"/>
      <c r="E3018" s="138">
        <v>38648</v>
      </c>
      <c r="F3018" s="16">
        <v>296</v>
      </c>
      <c r="G3018" s="16">
        <v>2005</v>
      </c>
      <c r="H3018" s="139">
        <f t="shared" si="239"/>
        <v>0</v>
      </c>
      <c r="I3018" s="140">
        <v>9.8933333333333309</v>
      </c>
      <c r="J3018" s="141">
        <f t="shared" si="242"/>
        <v>1</v>
      </c>
      <c r="K3018" s="81">
        <f t="shared" si="243"/>
        <v>10.106666666666669</v>
      </c>
      <c r="L3018" s="142">
        <v>12.8</v>
      </c>
      <c r="M3018" s="140"/>
      <c r="N3018" s="141">
        <f t="shared" si="240"/>
        <v>1</v>
      </c>
      <c r="O3018" s="141"/>
      <c r="P3018" s="141"/>
      <c r="Q3018" s="81">
        <f t="shared" si="241"/>
        <v>7.1999999999999993</v>
      </c>
      <c r="R3018" s="16"/>
      <c r="S3018" s="16"/>
      <c r="T3018" s="16"/>
      <c r="U3018" s="16"/>
      <c r="V3018" s="16"/>
      <c r="W3018" s="16"/>
      <c r="X3018" s="16"/>
      <c r="Y3018" s="16"/>
    </row>
    <row r="3019" spans="4:25" ht="13" hidden="1" x14ac:dyDescent="0.3">
      <c r="D3019" s="16"/>
      <c r="E3019" s="138">
        <v>38649</v>
      </c>
      <c r="F3019" s="16">
        <v>297</v>
      </c>
      <c r="G3019" s="16">
        <v>2005</v>
      </c>
      <c r="H3019" s="139">
        <f t="shared" si="239"/>
        <v>0</v>
      </c>
      <c r="I3019" s="140">
        <v>9.7066666666666634</v>
      </c>
      <c r="J3019" s="141">
        <f t="shared" si="242"/>
        <v>1</v>
      </c>
      <c r="K3019" s="81">
        <f t="shared" si="243"/>
        <v>10.293333333333337</v>
      </c>
      <c r="L3019" s="142">
        <v>10.3</v>
      </c>
      <c r="M3019" s="140"/>
      <c r="N3019" s="141">
        <f t="shared" si="240"/>
        <v>1</v>
      </c>
      <c r="O3019" s="141"/>
      <c r="P3019" s="141"/>
      <c r="Q3019" s="81">
        <f t="shared" si="241"/>
        <v>9.6999999999999993</v>
      </c>
      <c r="R3019" s="16"/>
      <c r="S3019" s="16"/>
      <c r="T3019" s="16"/>
      <c r="U3019" s="16"/>
      <c r="V3019" s="16"/>
      <c r="W3019" s="16"/>
      <c r="X3019" s="16"/>
      <c r="Y3019" s="16"/>
    </row>
    <row r="3020" spans="4:25" ht="13" hidden="1" x14ac:dyDescent="0.3">
      <c r="D3020" s="16"/>
      <c r="E3020" s="138">
        <v>38650</v>
      </c>
      <c r="F3020" s="16">
        <v>298</v>
      </c>
      <c r="G3020" s="16">
        <v>2005</v>
      </c>
      <c r="H3020" s="139">
        <f t="shared" si="239"/>
        <v>0</v>
      </c>
      <c r="I3020" s="140">
        <v>9.52</v>
      </c>
      <c r="J3020" s="141">
        <f t="shared" si="242"/>
        <v>1</v>
      </c>
      <c r="K3020" s="81">
        <f t="shared" si="243"/>
        <v>10.48</v>
      </c>
      <c r="L3020" s="142">
        <v>14.1</v>
      </c>
      <c r="M3020" s="140"/>
      <c r="N3020" s="141">
        <f t="shared" si="240"/>
        <v>1</v>
      </c>
      <c r="O3020" s="141"/>
      <c r="P3020" s="141"/>
      <c r="Q3020" s="81">
        <f t="shared" si="241"/>
        <v>5.9</v>
      </c>
      <c r="R3020" s="16"/>
      <c r="S3020" s="16"/>
      <c r="T3020" s="16"/>
      <c r="U3020" s="16"/>
      <c r="V3020" s="16"/>
      <c r="W3020" s="16"/>
      <c r="X3020" s="16"/>
      <c r="Y3020" s="16"/>
    </row>
    <row r="3021" spans="4:25" ht="13" hidden="1" x14ac:dyDescent="0.3">
      <c r="D3021" s="16"/>
      <c r="E3021" s="138">
        <v>38651</v>
      </c>
      <c r="F3021" s="16">
        <v>299</v>
      </c>
      <c r="G3021" s="16">
        <v>2005</v>
      </c>
      <c r="H3021" s="139">
        <f t="shared" si="239"/>
        <v>0</v>
      </c>
      <c r="I3021" s="140">
        <v>9.3333333333333357</v>
      </c>
      <c r="J3021" s="141">
        <f t="shared" si="242"/>
        <v>1</v>
      </c>
      <c r="K3021" s="81">
        <f t="shared" si="243"/>
        <v>10.666666666666664</v>
      </c>
      <c r="L3021" s="142">
        <v>12.5</v>
      </c>
      <c r="M3021" s="140"/>
      <c r="N3021" s="141">
        <f t="shared" si="240"/>
        <v>1</v>
      </c>
      <c r="O3021" s="141"/>
      <c r="P3021" s="141"/>
      <c r="Q3021" s="81">
        <f t="shared" si="241"/>
        <v>7.5</v>
      </c>
      <c r="R3021" s="16"/>
      <c r="S3021" s="16"/>
      <c r="T3021" s="16"/>
      <c r="U3021" s="16"/>
      <c r="V3021" s="16"/>
      <c r="W3021" s="16"/>
      <c r="X3021" s="16"/>
      <c r="Y3021" s="16"/>
    </row>
    <row r="3022" spans="4:25" ht="13" hidden="1" x14ac:dyDescent="0.3">
      <c r="D3022" s="16"/>
      <c r="E3022" s="138">
        <v>38652</v>
      </c>
      <c r="F3022" s="16">
        <v>300</v>
      </c>
      <c r="G3022" s="16">
        <v>2005</v>
      </c>
      <c r="H3022" s="139">
        <f t="shared" si="239"/>
        <v>0</v>
      </c>
      <c r="I3022" s="140">
        <v>9.1466666666666683</v>
      </c>
      <c r="J3022" s="141">
        <f t="shared" si="242"/>
        <v>1</v>
      </c>
      <c r="K3022" s="81">
        <f t="shared" si="243"/>
        <v>10.853333333333332</v>
      </c>
      <c r="L3022" s="142">
        <v>11.1</v>
      </c>
      <c r="M3022" s="140"/>
      <c r="N3022" s="141">
        <f t="shared" si="240"/>
        <v>1</v>
      </c>
      <c r="O3022" s="141"/>
      <c r="P3022" s="141"/>
      <c r="Q3022" s="81">
        <f t="shared" si="241"/>
        <v>8.9</v>
      </c>
      <c r="R3022" s="16"/>
      <c r="S3022" s="16"/>
      <c r="T3022" s="16"/>
      <c r="U3022" s="16"/>
      <c r="V3022" s="16"/>
      <c r="W3022" s="16"/>
      <c r="X3022" s="16"/>
      <c r="Y3022" s="16"/>
    </row>
    <row r="3023" spans="4:25" ht="13" hidden="1" x14ac:dyDescent="0.3">
      <c r="D3023" s="16"/>
      <c r="E3023" s="138">
        <v>38653</v>
      </c>
      <c r="F3023" s="16">
        <v>301</v>
      </c>
      <c r="G3023" s="16">
        <v>2005</v>
      </c>
      <c r="H3023" s="139">
        <f t="shared" si="239"/>
        <v>0</v>
      </c>
      <c r="I3023" s="140">
        <v>8.9600000000000009</v>
      </c>
      <c r="J3023" s="141">
        <f t="shared" si="242"/>
        <v>1</v>
      </c>
      <c r="K3023" s="81">
        <f t="shared" si="243"/>
        <v>11.04</v>
      </c>
      <c r="L3023" s="142">
        <v>10.9</v>
      </c>
      <c r="M3023" s="140"/>
      <c r="N3023" s="141">
        <f t="shared" si="240"/>
        <v>1</v>
      </c>
      <c r="O3023" s="141"/>
      <c r="P3023" s="141"/>
      <c r="Q3023" s="81">
        <f t="shared" si="241"/>
        <v>9.1</v>
      </c>
      <c r="R3023" s="16"/>
      <c r="S3023" s="16"/>
      <c r="T3023" s="16"/>
      <c r="U3023" s="16"/>
      <c r="V3023" s="16"/>
      <c r="W3023" s="16"/>
      <c r="X3023" s="16"/>
      <c r="Y3023" s="16"/>
    </row>
    <row r="3024" spans="4:25" ht="13" hidden="1" x14ac:dyDescent="0.3">
      <c r="D3024" s="16"/>
      <c r="E3024" s="138">
        <v>38654</v>
      </c>
      <c r="F3024" s="16">
        <v>302</v>
      </c>
      <c r="G3024" s="16">
        <v>2005</v>
      </c>
      <c r="H3024" s="139">
        <f t="shared" si="239"/>
        <v>0</v>
      </c>
      <c r="I3024" s="140">
        <v>8.7733333333333334</v>
      </c>
      <c r="J3024" s="141">
        <f t="shared" si="242"/>
        <v>1</v>
      </c>
      <c r="K3024" s="81">
        <f t="shared" si="243"/>
        <v>11.226666666666667</v>
      </c>
      <c r="L3024" s="142">
        <v>12.2</v>
      </c>
      <c r="M3024" s="140"/>
      <c r="N3024" s="141">
        <f t="shared" si="240"/>
        <v>1</v>
      </c>
      <c r="O3024" s="141"/>
      <c r="P3024" s="141"/>
      <c r="Q3024" s="81">
        <f t="shared" si="241"/>
        <v>7.8000000000000007</v>
      </c>
      <c r="R3024" s="16"/>
      <c r="S3024" s="16"/>
      <c r="T3024" s="16"/>
      <c r="U3024" s="16"/>
      <c r="V3024" s="16"/>
      <c r="W3024" s="16"/>
      <c r="X3024" s="16"/>
      <c r="Y3024" s="16"/>
    </row>
    <row r="3025" spans="4:25" ht="13" hidden="1" x14ac:dyDescent="0.3">
      <c r="D3025" s="16"/>
      <c r="E3025" s="138">
        <v>38655</v>
      </c>
      <c r="F3025" s="16">
        <v>303</v>
      </c>
      <c r="G3025" s="16">
        <v>2005</v>
      </c>
      <c r="H3025" s="139">
        <f t="shared" si="239"/>
        <v>0</v>
      </c>
      <c r="I3025" s="140">
        <v>8.586666666666666</v>
      </c>
      <c r="J3025" s="141">
        <f t="shared" si="242"/>
        <v>1</v>
      </c>
      <c r="K3025" s="81">
        <f t="shared" si="243"/>
        <v>11.413333333333334</v>
      </c>
      <c r="L3025" s="142">
        <v>10.9</v>
      </c>
      <c r="M3025" s="140"/>
      <c r="N3025" s="141">
        <f t="shared" si="240"/>
        <v>1</v>
      </c>
      <c r="O3025" s="141"/>
      <c r="P3025" s="141"/>
      <c r="Q3025" s="81">
        <f t="shared" si="241"/>
        <v>9.1</v>
      </c>
      <c r="R3025" s="16"/>
      <c r="S3025" s="16"/>
      <c r="T3025" s="16"/>
      <c r="U3025" s="16"/>
      <c r="V3025" s="16"/>
      <c r="W3025" s="16"/>
      <c r="X3025" s="16"/>
      <c r="Y3025" s="16"/>
    </row>
    <row r="3026" spans="4:25" ht="13" hidden="1" x14ac:dyDescent="0.3">
      <c r="D3026" s="16"/>
      <c r="E3026" s="138">
        <v>38656</v>
      </c>
      <c r="F3026" s="16">
        <v>304</v>
      </c>
      <c r="G3026" s="16">
        <v>2005</v>
      </c>
      <c r="H3026" s="139">
        <f t="shared" si="239"/>
        <v>0</v>
      </c>
      <c r="I3026" s="140">
        <v>8.4</v>
      </c>
      <c r="J3026" s="141">
        <f t="shared" si="242"/>
        <v>1</v>
      </c>
      <c r="K3026" s="81">
        <f t="shared" si="243"/>
        <v>11.6</v>
      </c>
      <c r="L3026" s="142">
        <v>11.7</v>
      </c>
      <c r="M3026" s="140"/>
      <c r="N3026" s="141">
        <f t="shared" si="240"/>
        <v>1</v>
      </c>
      <c r="O3026" s="141"/>
      <c r="P3026" s="141"/>
      <c r="Q3026" s="81">
        <f t="shared" si="241"/>
        <v>8.3000000000000007</v>
      </c>
      <c r="R3026" s="16"/>
      <c r="S3026" s="16"/>
      <c r="T3026" s="16"/>
      <c r="U3026" s="16"/>
      <c r="V3026" s="16"/>
      <c r="W3026" s="16"/>
      <c r="X3026" s="16"/>
      <c r="Y3026" s="16"/>
    </row>
    <row r="3027" spans="4:25" ht="13" hidden="1" x14ac:dyDescent="0.3">
      <c r="D3027" s="16"/>
      <c r="E3027" s="138">
        <v>38657</v>
      </c>
      <c r="F3027" s="16">
        <v>305</v>
      </c>
      <c r="G3027" s="16">
        <v>2005</v>
      </c>
      <c r="H3027" s="139">
        <f t="shared" si="239"/>
        <v>0</v>
      </c>
      <c r="I3027" s="140">
        <v>8.2133333333333312</v>
      </c>
      <c r="J3027" s="141">
        <f t="shared" si="242"/>
        <v>1</v>
      </c>
      <c r="K3027" s="81">
        <f t="shared" si="243"/>
        <v>11.786666666666669</v>
      </c>
      <c r="L3027" s="142">
        <v>13.1</v>
      </c>
      <c r="M3027" s="140"/>
      <c r="N3027" s="141">
        <f t="shared" si="240"/>
        <v>1</v>
      </c>
      <c r="O3027" s="141"/>
      <c r="P3027" s="141"/>
      <c r="Q3027" s="81">
        <f t="shared" si="241"/>
        <v>6.9</v>
      </c>
      <c r="R3027" s="16"/>
      <c r="S3027" s="16"/>
      <c r="T3027" s="16"/>
      <c r="U3027" s="16"/>
      <c r="V3027" s="16"/>
      <c r="W3027" s="16"/>
      <c r="X3027" s="16"/>
      <c r="Y3027" s="16"/>
    </row>
    <row r="3028" spans="4:25" ht="13" hidden="1" x14ac:dyDescent="0.3">
      <c r="D3028" s="16"/>
      <c r="E3028" s="138">
        <v>38658</v>
      </c>
      <c r="F3028" s="16">
        <v>306</v>
      </c>
      <c r="G3028" s="16">
        <v>2005</v>
      </c>
      <c r="H3028" s="139">
        <f t="shared" si="239"/>
        <v>0</v>
      </c>
      <c r="I3028" s="140">
        <v>8.0266666666666637</v>
      </c>
      <c r="J3028" s="141">
        <f t="shared" si="242"/>
        <v>1</v>
      </c>
      <c r="K3028" s="81">
        <f t="shared" si="243"/>
        <v>11.973333333333336</v>
      </c>
      <c r="L3028" s="142">
        <v>11.1</v>
      </c>
      <c r="M3028" s="140"/>
      <c r="N3028" s="141">
        <f t="shared" si="240"/>
        <v>1</v>
      </c>
      <c r="O3028" s="141"/>
      <c r="P3028" s="141"/>
      <c r="Q3028" s="81">
        <f t="shared" si="241"/>
        <v>8.9</v>
      </c>
      <c r="R3028" s="16"/>
      <c r="S3028" s="16"/>
      <c r="T3028" s="16"/>
      <c r="U3028" s="16"/>
      <c r="V3028" s="16"/>
      <c r="W3028" s="16"/>
      <c r="X3028" s="16"/>
      <c r="Y3028" s="16"/>
    </row>
    <row r="3029" spans="4:25" ht="13" hidden="1" x14ac:dyDescent="0.3">
      <c r="D3029" s="16"/>
      <c r="E3029" s="138">
        <v>38659</v>
      </c>
      <c r="F3029" s="16">
        <v>307</v>
      </c>
      <c r="G3029" s="16">
        <v>2005</v>
      </c>
      <c r="H3029" s="139">
        <f t="shared" si="239"/>
        <v>0</v>
      </c>
      <c r="I3029" s="140">
        <v>7.84</v>
      </c>
      <c r="J3029" s="141">
        <f t="shared" si="242"/>
        <v>1</v>
      </c>
      <c r="K3029" s="81">
        <f t="shared" si="243"/>
        <v>12.16</v>
      </c>
      <c r="L3029" s="142">
        <v>13.8</v>
      </c>
      <c r="M3029" s="140"/>
      <c r="N3029" s="141">
        <f t="shared" si="240"/>
        <v>1</v>
      </c>
      <c r="O3029" s="141"/>
      <c r="P3029" s="141"/>
      <c r="Q3029" s="81">
        <f t="shared" si="241"/>
        <v>6.1999999999999993</v>
      </c>
      <c r="R3029" s="16"/>
      <c r="S3029" s="16"/>
      <c r="T3029" s="16"/>
      <c r="U3029" s="16"/>
      <c r="V3029" s="16"/>
      <c r="W3029" s="16"/>
      <c r="X3029" s="16"/>
      <c r="Y3029" s="16"/>
    </row>
    <row r="3030" spans="4:25" ht="13" hidden="1" x14ac:dyDescent="0.3">
      <c r="D3030" s="16"/>
      <c r="E3030" s="138">
        <v>38660</v>
      </c>
      <c r="F3030" s="16">
        <v>308</v>
      </c>
      <c r="G3030" s="16">
        <v>2005</v>
      </c>
      <c r="H3030" s="139">
        <f t="shared" si="239"/>
        <v>0</v>
      </c>
      <c r="I3030" s="140">
        <v>7.653333333333336</v>
      </c>
      <c r="J3030" s="141">
        <f t="shared" si="242"/>
        <v>1</v>
      </c>
      <c r="K3030" s="81">
        <f t="shared" si="243"/>
        <v>12.346666666666664</v>
      </c>
      <c r="L3030" s="142">
        <v>12.9</v>
      </c>
      <c r="M3030" s="140"/>
      <c r="N3030" s="141">
        <f t="shared" si="240"/>
        <v>1</v>
      </c>
      <c r="O3030" s="141"/>
      <c r="P3030" s="141"/>
      <c r="Q3030" s="81">
        <f t="shared" si="241"/>
        <v>7.1</v>
      </c>
      <c r="R3030" s="16"/>
      <c r="S3030" s="16"/>
      <c r="T3030" s="16"/>
      <c r="U3030" s="16"/>
      <c r="V3030" s="16"/>
      <c r="W3030" s="16"/>
      <c r="X3030" s="16"/>
      <c r="Y3030" s="16"/>
    </row>
    <row r="3031" spans="4:25" ht="13" hidden="1" x14ac:dyDescent="0.3">
      <c r="D3031" s="16"/>
      <c r="E3031" s="138">
        <v>38661</v>
      </c>
      <c r="F3031" s="16">
        <v>309</v>
      </c>
      <c r="G3031" s="16">
        <v>2005</v>
      </c>
      <c r="H3031" s="139">
        <f t="shared" si="239"/>
        <v>0</v>
      </c>
      <c r="I3031" s="140">
        <v>7.4666666666666686</v>
      </c>
      <c r="J3031" s="141">
        <f t="shared" si="242"/>
        <v>1</v>
      </c>
      <c r="K3031" s="81">
        <f t="shared" si="243"/>
        <v>12.533333333333331</v>
      </c>
      <c r="L3031" s="142">
        <v>9.4</v>
      </c>
      <c r="M3031" s="140"/>
      <c r="N3031" s="141">
        <f t="shared" si="240"/>
        <v>1</v>
      </c>
      <c r="O3031" s="141"/>
      <c r="P3031" s="141"/>
      <c r="Q3031" s="81">
        <f t="shared" si="241"/>
        <v>10.6</v>
      </c>
      <c r="R3031" s="16"/>
      <c r="S3031" s="16"/>
      <c r="T3031" s="16"/>
      <c r="U3031" s="16"/>
      <c r="V3031" s="16"/>
      <c r="W3031" s="16"/>
      <c r="X3031" s="16"/>
      <c r="Y3031" s="16"/>
    </row>
    <row r="3032" spans="4:25" ht="13" hidden="1" x14ac:dyDescent="0.3">
      <c r="D3032" s="16"/>
      <c r="E3032" s="138">
        <v>38662</v>
      </c>
      <c r="F3032" s="16">
        <v>310</v>
      </c>
      <c r="G3032" s="16">
        <v>2005</v>
      </c>
      <c r="H3032" s="139">
        <f t="shared" si="239"/>
        <v>0</v>
      </c>
      <c r="I3032" s="140">
        <v>7.28</v>
      </c>
      <c r="J3032" s="141">
        <f t="shared" si="242"/>
        <v>1</v>
      </c>
      <c r="K3032" s="81">
        <f t="shared" si="243"/>
        <v>12.719999999999999</v>
      </c>
      <c r="L3032" s="142">
        <v>6.2</v>
      </c>
      <c r="M3032" s="140"/>
      <c r="N3032" s="141">
        <f t="shared" si="240"/>
        <v>1</v>
      </c>
      <c r="O3032" s="141"/>
      <c r="P3032" s="141"/>
      <c r="Q3032" s="81">
        <f t="shared" si="241"/>
        <v>13.8</v>
      </c>
      <c r="R3032" s="16"/>
      <c r="S3032" s="16"/>
      <c r="T3032" s="16"/>
      <c r="U3032" s="16"/>
      <c r="V3032" s="16"/>
      <c r="W3032" s="16"/>
      <c r="X3032" s="16"/>
      <c r="Y3032" s="16"/>
    </row>
    <row r="3033" spans="4:25" ht="13" hidden="1" x14ac:dyDescent="0.3">
      <c r="D3033" s="16"/>
      <c r="E3033" s="138">
        <v>38663</v>
      </c>
      <c r="F3033" s="16">
        <v>311</v>
      </c>
      <c r="G3033" s="16">
        <v>2005</v>
      </c>
      <c r="H3033" s="139">
        <f t="shared" si="239"/>
        <v>0</v>
      </c>
      <c r="I3033" s="140">
        <v>7.0933333333333337</v>
      </c>
      <c r="J3033" s="141">
        <f t="shared" si="242"/>
        <v>1</v>
      </c>
      <c r="K3033" s="81">
        <f t="shared" si="243"/>
        <v>12.906666666666666</v>
      </c>
      <c r="L3033" s="142">
        <v>5</v>
      </c>
      <c r="M3033" s="140"/>
      <c r="N3033" s="141">
        <f t="shared" si="240"/>
        <v>1</v>
      </c>
      <c r="O3033" s="141"/>
      <c r="P3033" s="141"/>
      <c r="Q3033" s="81">
        <f t="shared" si="241"/>
        <v>15</v>
      </c>
      <c r="R3033" s="16"/>
      <c r="S3033" s="16"/>
      <c r="T3033" s="16"/>
      <c r="U3033" s="16"/>
      <c r="V3033" s="16"/>
      <c r="W3033" s="16"/>
      <c r="X3033" s="16"/>
      <c r="Y3033" s="16"/>
    </row>
    <row r="3034" spans="4:25" ht="13" hidden="1" x14ac:dyDescent="0.3">
      <c r="D3034" s="16"/>
      <c r="E3034" s="138">
        <v>38664</v>
      </c>
      <c r="F3034" s="16">
        <v>312</v>
      </c>
      <c r="G3034" s="16">
        <v>2005</v>
      </c>
      <c r="H3034" s="139">
        <f t="shared" si="239"/>
        <v>0</v>
      </c>
      <c r="I3034" s="140">
        <v>6.9066666666666663</v>
      </c>
      <c r="J3034" s="141">
        <f t="shared" si="242"/>
        <v>1</v>
      </c>
      <c r="K3034" s="81">
        <f t="shared" si="243"/>
        <v>13.093333333333334</v>
      </c>
      <c r="L3034" s="142">
        <v>6.2</v>
      </c>
      <c r="M3034" s="140"/>
      <c r="N3034" s="141">
        <f t="shared" si="240"/>
        <v>1</v>
      </c>
      <c r="O3034" s="141"/>
      <c r="P3034" s="141"/>
      <c r="Q3034" s="81">
        <f t="shared" si="241"/>
        <v>13.8</v>
      </c>
      <c r="R3034" s="16"/>
      <c r="S3034" s="16"/>
      <c r="T3034" s="16"/>
      <c r="U3034" s="16"/>
      <c r="V3034" s="16"/>
      <c r="W3034" s="16"/>
      <c r="X3034" s="16"/>
      <c r="Y3034" s="16"/>
    </row>
    <row r="3035" spans="4:25" ht="13" hidden="1" x14ac:dyDescent="0.3">
      <c r="D3035" s="16"/>
      <c r="E3035" s="138">
        <v>38665</v>
      </c>
      <c r="F3035" s="16">
        <v>313</v>
      </c>
      <c r="G3035" s="16">
        <v>2005</v>
      </c>
      <c r="H3035" s="139">
        <f t="shared" si="239"/>
        <v>0</v>
      </c>
      <c r="I3035" s="140">
        <v>6.72</v>
      </c>
      <c r="J3035" s="141">
        <f t="shared" si="242"/>
        <v>1</v>
      </c>
      <c r="K3035" s="81">
        <f t="shared" si="243"/>
        <v>13.280000000000001</v>
      </c>
      <c r="L3035" s="142">
        <v>6</v>
      </c>
      <c r="M3035" s="140"/>
      <c r="N3035" s="141">
        <f t="shared" si="240"/>
        <v>1</v>
      </c>
      <c r="O3035" s="141"/>
      <c r="P3035" s="141"/>
      <c r="Q3035" s="81">
        <f t="shared" si="241"/>
        <v>14</v>
      </c>
      <c r="R3035" s="16"/>
      <c r="S3035" s="16"/>
      <c r="T3035" s="16"/>
      <c r="U3035" s="16"/>
      <c r="V3035" s="16"/>
      <c r="W3035" s="16"/>
      <c r="X3035" s="16"/>
      <c r="Y3035" s="16"/>
    </row>
    <row r="3036" spans="4:25" ht="13" hidden="1" x14ac:dyDescent="0.3">
      <c r="D3036" s="16"/>
      <c r="E3036" s="138">
        <v>38666</v>
      </c>
      <c r="F3036" s="16">
        <v>314</v>
      </c>
      <c r="G3036" s="16">
        <v>2005</v>
      </c>
      <c r="H3036" s="139">
        <f t="shared" si="239"/>
        <v>0</v>
      </c>
      <c r="I3036" s="140">
        <v>6.5333333333333314</v>
      </c>
      <c r="J3036" s="141">
        <f t="shared" si="242"/>
        <v>1</v>
      </c>
      <c r="K3036" s="81">
        <f t="shared" si="243"/>
        <v>13.466666666666669</v>
      </c>
      <c r="L3036" s="142">
        <v>9.6</v>
      </c>
      <c r="M3036" s="140"/>
      <c r="N3036" s="141">
        <f t="shared" si="240"/>
        <v>1</v>
      </c>
      <c r="O3036" s="141"/>
      <c r="P3036" s="141"/>
      <c r="Q3036" s="81">
        <f t="shared" si="241"/>
        <v>10.4</v>
      </c>
      <c r="R3036" s="16"/>
      <c r="S3036" s="16"/>
      <c r="T3036" s="16"/>
      <c r="U3036" s="16"/>
      <c r="V3036" s="16"/>
      <c r="W3036" s="16"/>
      <c r="X3036" s="16"/>
      <c r="Y3036" s="16"/>
    </row>
    <row r="3037" spans="4:25" ht="13" hidden="1" x14ac:dyDescent="0.3">
      <c r="D3037" s="16"/>
      <c r="E3037" s="138">
        <v>38667</v>
      </c>
      <c r="F3037" s="16">
        <v>315</v>
      </c>
      <c r="G3037" s="16">
        <v>2005</v>
      </c>
      <c r="H3037" s="139">
        <f t="shared" si="239"/>
        <v>0</v>
      </c>
      <c r="I3037" s="140">
        <v>6.346666666666664</v>
      </c>
      <c r="J3037" s="141">
        <f t="shared" si="242"/>
        <v>1</v>
      </c>
      <c r="K3037" s="81">
        <f t="shared" si="243"/>
        <v>13.653333333333336</v>
      </c>
      <c r="L3037" s="142">
        <v>9.3000000000000007</v>
      </c>
      <c r="M3037" s="140"/>
      <c r="N3037" s="141">
        <f t="shared" si="240"/>
        <v>1</v>
      </c>
      <c r="O3037" s="141"/>
      <c r="P3037" s="141"/>
      <c r="Q3037" s="81">
        <f t="shared" si="241"/>
        <v>10.7</v>
      </c>
      <c r="R3037" s="16"/>
      <c r="S3037" s="16"/>
      <c r="T3037" s="16"/>
      <c r="U3037" s="16"/>
      <c r="V3037" s="16"/>
      <c r="W3037" s="16"/>
      <c r="X3037" s="16"/>
      <c r="Y3037" s="16"/>
    </row>
    <row r="3038" spans="4:25" ht="13" hidden="1" x14ac:dyDescent="0.3">
      <c r="D3038" s="16"/>
      <c r="E3038" s="138">
        <v>38668</v>
      </c>
      <c r="F3038" s="16">
        <v>316</v>
      </c>
      <c r="G3038" s="16">
        <v>2005</v>
      </c>
      <c r="H3038" s="139">
        <f t="shared" si="239"/>
        <v>0</v>
      </c>
      <c r="I3038" s="140">
        <v>6.16</v>
      </c>
      <c r="J3038" s="141">
        <f t="shared" si="242"/>
        <v>1</v>
      </c>
      <c r="K3038" s="81">
        <f t="shared" si="243"/>
        <v>13.84</v>
      </c>
      <c r="L3038" s="142">
        <v>6.8</v>
      </c>
      <c r="M3038" s="140"/>
      <c r="N3038" s="141">
        <f t="shared" si="240"/>
        <v>1</v>
      </c>
      <c r="O3038" s="141"/>
      <c r="P3038" s="141"/>
      <c r="Q3038" s="81">
        <f t="shared" si="241"/>
        <v>13.2</v>
      </c>
      <c r="R3038" s="16"/>
      <c r="S3038" s="16"/>
      <c r="T3038" s="16"/>
      <c r="U3038" s="16"/>
      <c r="V3038" s="16"/>
      <c r="W3038" s="16"/>
      <c r="X3038" s="16"/>
      <c r="Y3038" s="16"/>
    </row>
    <row r="3039" spans="4:25" ht="13" hidden="1" x14ac:dyDescent="0.3">
      <c r="D3039" s="16"/>
      <c r="E3039" s="138">
        <v>38669</v>
      </c>
      <c r="F3039" s="16">
        <v>317</v>
      </c>
      <c r="G3039" s="16">
        <v>2005</v>
      </c>
      <c r="H3039" s="139">
        <f t="shared" si="239"/>
        <v>0</v>
      </c>
      <c r="I3039" s="140">
        <v>5.9733333333333363</v>
      </c>
      <c r="J3039" s="141">
        <f t="shared" si="242"/>
        <v>1</v>
      </c>
      <c r="K3039" s="81">
        <f t="shared" si="243"/>
        <v>14.026666666666664</v>
      </c>
      <c r="L3039" s="142">
        <v>6</v>
      </c>
      <c r="M3039" s="140"/>
      <c r="N3039" s="141">
        <f t="shared" si="240"/>
        <v>1</v>
      </c>
      <c r="O3039" s="141"/>
      <c r="P3039" s="141"/>
      <c r="Q3039" s="81">
        <f t="shared" si="241"/>
        <v>14</v>
      </c>
      <c r="R3039" s="16"/>
      <c r="S3039" s="16"/>
      <c r="T3039" s="16"/>
      <c r="U3039" s="16"/>
      <c r="V3039" s="16"/>
      <c r="W3039" s="16"/>
      <c r="X3039" s="16"/>
      <c r="Y3039" s="16"/>
    </row>
    <row r="3040" spans="4:25" ht="13" hidden="1" x14ac:dyDescent="0.3">
      <c r="D3040" s="16"/>
      <c r="E3040" s="138">
        <v>38670</v>
      </c>
      <c r="F3040" s="16">
        <v>318</v>
      </c>
      <c r="G3040" s="16">
        <v>2005</v>
      </c>
      <c r="H3040" s="139">
        <f t="shared" si="239"/>
        <v>0</v>
      </c>
      <c r="I3040" s="140">
        <v>5.7866666666666688</v>
      </c>
      <c r="J3040" s="141">
        <f t="shared" si="242"/>
        <v>1</v>
      </c>
      <c r="K3040" s="81">
        <f t="shared" si="243"/>
        <v>14.213333333333331</v>
      </c>
      <c r="L3040" s="142">
        <v>6</v>
      </c>
      <c r="M3040" s="140"/>
      <c r="N3040" s="141">
        <f t="shared" si="240"/>
        <v>1</v>
      </c>
      <c r="O3040" s="141"/>
      <c r="P3040" s="141"/>
      <c r="Q3040" s="81">
        <f t="shared" si="241"/>
        <v>14</v>
      </c>
      <c r="R3040" s="16"/>
      <c r="S3040" s="16"/>
      <c r="T3040" s="16"/>
      <c r="U3040" s="16"/>
      <c r="V3040" s="16"/>
      <c r="W3040" s="16"/>
      <c r="X3040" s="16"/>
      <c r="Y3040" s="16"/>
    </row>
    <row r="3041" spans="4:25" ht="13" hidden="1" x14ac:dyDescent="0.3">
      <c r="D3041" s="16"/>
      <c r="E3041" s="138">
        <v>38671</v>
      </c>
      <c r="F3041" s="16">
        <v>319</v>
      </c>
      <c r="G3041" s="16">
        <v>2005</v>
      </c>
      <c r="H3041" s="139">
        <f t="shared" si="239"/>
        <v>0</v>
      </c>
      <c r="I3041" s="140">
        <v>5.6</v>
      </c>
      <c r="J3041" s="141">
        <f t="shared" si="242"/>
        <v>1</v>
      </c>
      <c r="K3041" s="81">
        <f t="shared" si="243"/>
        <v>14.4</v>
      </c>
      <c r="L3041" s="142">
        <v>6</v>
      </c>
      <c r="M3041" s="140"/>
      <c r="N3041" s="141">
        <f t="shared" si="240"/>
        <v>1</v>
      </c>
      <c r="O3041" s="141"/>
      <c r="P3041" s="141"/>
      <c r="Q3041" s="81">
        <f t="shared" si="241"/>
        <v>14</v>
      </c>
      <c r="R3041" s="16"/>
      <c r="S3041" s="16"/>
      <c r="T3041" s="16"/>
      <c r="U3041" s="16"/>
      <c r="V3041" s="16"/>
      <c r="W3041" s="16"/>
      <c r="X3041" s="16"/>
      <c r="Y3041" s="16"/>
    </row>
    <row r="3042" spans="4:25" ht="13" hidden="1" x14ac:dyDescent="0.3">
      <c r="D3042" s="16"/>
      <c r="E3042" s="138">
        <v>38672</v>
      </c>
      <c r="F3042" s="16">
        <v>320</v>
      </c>
      <c r="G3042" s="16">
        <v>2005</v>
      </c>
      <c r="H3042" s="139">
        <f t="shared" si="239"/>
        <v>0</v>
      </c>
      <c r="I3042" s="140">
        <v>5.5193548387096776</v>
      </c>
      <c r="J3042" s="141">
        <f t="shared" si="242"/>
        <v>1</v>
      </c>
      <c r="K3042" s="81">
        <f t="shared" si="243"/>
        <v>14.480645161290322</v>
      </c>
      <c r="L3042" s="142">
        <v>8.5</v>
      </c>
      <c r="M3042" s="140"/>
      <c r="N3042" s="141">
        <f t="shared" si="240"/>
        <v>1</v>
      </c>
      <c r="O3042" s="141"/>
      <c r="P3042" s="141"/>
      <c r="Q3042" s="81">
        <f t="shared" si="241"/>
        <v>11.5</v>
      </c>
      <c r="R3042" s="16"/>
      <c r="S3042" s="16"/>
      <c r="T3042" s="16"/>
      <c r="U3042" s="16"/>
      <c r="V3042" s="16"/>
      <c r="W3042" s="16"/>
      <c r="X3042" s="16"/>
      <c r="Y3042" s="16"/>
    </row>
    <row r="3043" spans="4:25" ht="13" hidden="1" x14ac:dyDescent="0.3">
      <c r="D3043" s="16"/>
      <c r="E3043" s="138">
        <v>38673</v>
      </c>
      <c r="F3043" s="16">
        <v>321</v>
      </c>
      <c r="G3043" s="16">
        <v>2005</v>
      </c>
      <c r="H3043" s="139">
        <f t="shared" ref="H3043:H3106" si="244">IF(AND(E3043&gt;=$D$64,E3043&lt;=$D$65),1,0)</f>
        <v>0</v>
      </c>
      <c r="I3043" s="140">
        <v>5.4387096774193537</v>
      </c>
      <c r="J3043" s="141">
        <f t="shared" si="242"/>
        <v>1</v>
      </c>
      <c r="K3043" s="81">
        <f t="shared" si="243"/>
        <v>14.561290322580646</v>
      </c>
      <c r="L3043" s="142">
        <v>4.0999999999999996</v>
      </c>
      <c r="M3043" s="140"/>
      <c r="N3043" s="141">
        <f t="shared" ref="N3043:N3087" si="245">IF(L3043&lt;=$E$117,1,0)</f>
        <v>1</v>
      </c>
      <c r="O3043" s="141"/>
      <c r="P3043" s="141"/>
      <c r="Q3043" s="81">
        <f t="shared" ref="Q3043:Q3087" si="246">N3043*($E$116-L3043)</f>
        <v>15.9</v>
      </c>
      <c r="R3043" s="16"/>
      <c r="S3043" s="16"/>
      <c r="T3043" s="16"/>
      <c r="U3043" s="16"/>
      <c r="V3043" s="16"/>
      <c r="W3043" s="16"/>
      <c r="X3043" s="16"/>
      <c r="Y3043" s="16"/>
    </row>
    <row r="3044" spans="4:25" ht="13" hidden="1" x14ac:dyDescent="0.3">
      <c r="D3044" s="16"/>
      <c r="E3044" s="138">
        <v>38674</v>
      </c>
      <c r="F3044" s="16">
        <v>322</v>
      </c>
      <c r="G3044" s="16">
        <v>2005</v>
      </c>
      <c r="H3044" s="139">
        <f t="shared" si="244"/>
        <v>0</v>
      </c>
      <c r="I3044" s="140">
        <v>5.3580645161290334</v>
      </c>
      <c r="J3044" s="141">
        <f t="shared" si="242"/>
        <v>1</v>
      </c>
      <c r="K3044" s="81">
        <f t="shared" si="243"/>
        <v>14.641935483870967</v>
      </c>
      <c r="L3044" s="142">
        <v>1.8</v>
      </c>
      <c r="M3044" s="140"/>
      <c r="N3044" s="141">
        <f t="shared" si="245"/>
        <v>1</v>
      </c>
      <c r="O3044" s="141"/>
      <c r="P3044" s="141"/>
      <c r="Q3044" s="81">
        <f t="shared" si="246"/>
        <v>18.2</v>
      </c>
      <c r="R3044" s="16"/>
      <c r="S3044" s="16"/>
      <c r="T3044" s="16"/>
      <c r="U3044" s="16"/>
      <c r="V3044" s="16"/>
      <c r="W3044" s="16"/>
      <c r="X3044" s="16"/>
      <c r="Y3044" s="16"/>
    </row>
    <row r="3045" spans="4:25" ht="13" hidden="1" x14ac:dyDescent="0.3">
      <c r="D3045" s="16"/>
      <c r="E3045" s="138">
        <v>38675</v>
      </c>
      <c r="F3045" s="16">
        <v>323</v>
      </c>
      <c r="G3045" s="16">
        <v>2005</v>
      </c>
      <c r="H3045" s="139">
        <f t="shared" si="244"/>
        <v>0</v>
      </c>
      <c r="I3045" s="140">
        <v>5.2774193548387096</v>
      </c>
      <c r="J3045" s="141">
        <f t="shared" si="242"/>
        <v>1</v>
      </c>
      <c r="K3045" s="81">
        <f t="shared" si="243"/>
        <v>14.72258064516129</v>
      </c>
      <c r="L3045" s="142">
        <v>2.9</v>
      </c>
      <c r="M3045" s="140"/>
      <c r="N3045" s="141">
        <f t="shared" si="245"/>
        <v>1</v>
      </c>
      <c r="O3045" s="141"/>
      <c r="P3045" s="141"/>
      <c r="Q3045" s="81">
        <f t="shared" si="246"/>
        <v>17.100000000000001</v>
      </c>
      <c r="R3045" s="16"/>
      <c r="S3045" s="16"/>
      <c r="T3045" s="16"/>
      <c r="U3045" s="16"/>
      <c r="V3045" s="16"/>
      <c r="W3045" s="16"/>
      <c r="X3045" s="16"/>
      <c r="Y3045" s="16"/>
    </row>
    <row r="3046" spans="4:25" ht="13" hidden="1" x14ac:dyDescent="0.3">
      <c r="D3046" s="16"/>
      <c r="E3046" s="138">
        <v>38676</v>
      </c>
      <c r="F3046" s="16">
        <v>324</v>
      </c>
      <c r="G3046" s="16">
        <v>2005</v>
      </c>
      <c r="H3046" s="139">
        <f t="shared" si="244"/>
        <v>0</v>
      </c>
      <c r="I3046" s="140">
        <v>5.1967741935483858</v>
      </c>
      <c r="J3046" s="141">
        <f t="shared" ref="J3046:J3087" si="247">IF(I3046&lt;=$E$117,1,0)</f>
        <v>1</v>
      </c>
      <c r="K3046" s="81">
        <f t="shared" ref="K3046:K3087" si="248">J3046*($E$116-I3046)</f>
        <v>14.803225806451614</v>
      </c>
      <c r="L3046" s="142">
        <v>-0.4</v>
      </c>
      <c r="M3046" s="140"/>
      <c r="N3046" s="141">
        <f t="shared" si="245"/>
        <v>1</v>
      </c>
      <c r="O3046" s="141"/>
      <c r="P3046" s="141"/>
      <c r="Q3046" s="81">
        <f t="shared" si="246"/>
        <v>20.399999999999999</v>
      </c>
      <c r="R3046" s="16"/>
      <c r="S3046" s="16"/>
      <c r="T3046" s="16"/>
      <c r="U3046" s="16"/>
      <c r="V3046" s="16"/>
      <c r="W3046" s="16"/>
      <c r="X3046" s="16"/>
      <c r="Y3046" s="16"/>
    </row>
    <row r="3047" spans="4:25" ht="13" hidden="1" x14ac:dyDescent="0.3">
      <c r="D3047" s="16"/>
      <c r="E3047" s="138">
        <v>38677</v>
      </c>
      <c r="F3047" s="16">
        <v>325</v>
      </c>
      <c r="G3047" s="16">
        <v>2005</v>
      </c>
      <c r="H3047" s="139">
        <f t="shared" si="244"/>
        <v>0</v>
      </c>
      <c r="I3047" s="140">
        <v>5.1161290322580655</v>
      </c>
      <c r="J3047" s="141">
        <f t="shared" si="247"/>
        <v>1</v>
      </c>
      <c r="K3047" s="81">
        <f t="shared" si="248"/>
        <v>14.883870967741935</v>
      </c>
      <c r="L3047" s="142">
        <v>1.7</v>
      </c>
      <c r="M3047" s="140"/>
      <c r="N3047" s="141">
        <f t="shared" si="245"/>
        <v>1</v>
      </c>
      <c r="O3047" s="141"/>
      <c r="P3047" s="141"/>
      <c r="Q3047" s="81">
        <f t="shared" si="246"/>
        <v>18.3</v>
      </c>
      <c r="R3047" s="16"/>
      <c r="S3047" s="16"/>
      <c r="T3047" s="16"/>
      <c r="U3047" s="16"/>
      <c r="V3047" s="16"/>
      <c r="W3047" s="16"/>
      <c r="X3047" s="16"/>
      <c r="Y3047" s="16"/>
    </row>
    <row r="3048" spans="4:25" ht="13" hidden="1" x14ac:dyDescent="0.3">
      <c r="D3048" s="16"/>
      <c r="E3048" s="138">
        <v>38678</v>
      </c>
      <c r="F3048" s="16">
        <v>326</v>
      </c>
      <c r="G3048" s="16">
        <v>2005</v>
      </c>
      <c r="H3048" s="139">
        <f t="shared" si="244"/>
        <v>0</v>
      </c>
      <c r="I3048" s="140">
        <v>5.0354838709677416</v>
      </c>
      <c r="J3048" s="141">
        <f t="shared" si="247"/>
        <v>1</v>
      </c>
      <c r="K3048" s="81">
        <f t="shared" si="248"/>
        <v>14.964516129032258</v>
      </c>
      <c r="L3048" s="142">
        <v>2.1</v>
      </c>
      <c r="M3048" s="140"/>
      <c r="N3048" s="141">
        <f t="shared" si="245"/>
        <v>1</v>
      </c>
      <c r="O3048" s="141"/>
      <c r="P3048" s="141"/>
      <c r="Q3048" s="81">
        <f t="shared" si="246"/>
        <v>17.899999999999999</v>
      </c>
      <c r="R3048" s="16"/>
      <c r="S3048" s="16"/>
      <c r="T3048" s="16"/>
      <c r="U3048" s="16"/>
      <c r="V3048" s="16"/>
      <c r="W3048" s="16"/>
      <c r="X3048" s="16"/>
      <c r="Y3048" s="16"/>
    </row>
    <row r="3049" spans="4:25" ht="13" hidden="1" x14ac:dyDescent="0.3">
      <c r="D3049" s="16"/>
      <c r="E3049" s="138">
        <v>38679</v>
      </c>
      <c r="F3049" s="16">
        <v>327</v>
      </c>
      <c r="G3049" s="16">
        <v>2005</v>
      </c>
      <c r="H3049" s="139">
        <f t="shared" si="244"/>
        <v>0</v>
      </c>
      <c r="I3049" s="140">
        <v>4.9548387096774213</v>
      </c>
      <c r="J3049" s="141">
        <f t="shared" si="247"/>
        <v>1</v>
      </c>
      <c r="K3049" s="81">
        <f t="shared" si="248"/>
        <v>15.045161290322579</v>
      </c>
      <c r="L3049" s="142">
        <v>1.3</v>
      </c>
      <c r="M3049" s="140"/>
      <c r="N3049" s="141">
        <f t="shared" si="245"/>
        <v>1</v>
      </c>
      <c r="O3049" s="141"/>
      <c r="P3049" s="141"/>
      <c r="Q3049" s="81">
        <f t="shared" si="246"/>
        <v>18.7</v>
      </c>
      <c r="R3049" s="16"/>
      <c r="S3049" s="16"/>
      <c r="T3049" s="16"/>
      <c r="U3049" s="16"/>
      <c r="V3049" s="16"/>
      <c r="W3049" s="16"/>
      <c r="X3049" s="16"/>
      <c r="Y3049" s="16"/>
    </row>
    <row r="3050" spans="4:25" ht="13" hidden="1" x14ac:dyDescent="0.3">
      <c r="D3050" s="16"/>
      <c r="E3050" s="138">
        <v>38680</v>
      </c>
      <c r="F3050" s="16">
        <v>328</v>
      </c>
      <c r="G3050" s="16">
        <v>2005</v>
      </c>
      <c r="H3050" s="139">
        <f t="shared" si="244"/>
        <v>0</v>
      </c>
      <c r="I3050" s="140">
        <v>4.8741935483870975</v>
      </c>
      <c r="J3050" s="141">
        <f t="shared" si="247"/>
        <v>1</v>
      </c>
      <c r="K3050" s="81">
        <f t="shared" si="248"/>
        <v>15.125806451612902</v>
      </c>
      <c r="L3050" s="142">
        <v>-2</v>
      </c>
      <c r="M3050" s="140"/>
      <c r="N3050" s="141">
        <f t="shared" si="245"/>
        <v>1</v>
      </c>
      <c r="O3050" s="141"/>
      <c r="P3050" s="141"/>
      <c r="Q3050" s="81">
        <f t="shared" si="246"/>
        <v>22</v>
      </c>
      <c r="R3050" s="16"/>
      <c r="S3050" s="16"/>
      <c r="T3050" s="16"/>
      <c r="U3050" s="16"/>
      <c r="V3050" s="16"/>
      <c r="W3050" s="16"/>
      <c r="X3050" s="16"/>
      <c r="Y3050" s="16"/>
    </row>
    <row r="3051" spans="4:25" ht="13" hidden="1" x14ac:dyDescent="0.3">
      <c r="D3051" s="16"/>
      <c r="E3051" s="138">
        <v>38681</v>
      </c>
      <c r="F3051" s="16">
        <v>329</v>
      </c>
      <c r="G3051" s="16">
        <v>2005</v>
      </c>
      <c r="H3051" s="139">
        <f t="shared" si="244"/>
        <v>0</v>
      </c>
      <c r="I3051" s="140">
        <v>4.7935483870967737</v>
      </c>
      <c r="J3051" s="141">
        <f t="shared" si="247"/>
        <v>1</v>
      </c>
      <c r="K3051" s="81">
        <f t="shared" si="248"/>
        <v>15.206451612903226</v>
      </c>
      <c r="L3051" s="142">
        <v>-0.2</v>
      </c>
      <c r="M3051" s="140"/>
      <c r="N3051" s="141">
        <f t="shared" si="245"/>
        <v>1</v>
      </c>
      <c r="O3051" s="141"/>
      <c r="P3051" s="141"/>
      <c r="Q3051" s="81">
        <f t="shared" si="246"/>
        <v>20.2</v>
      </c>
      <c r="R3051" s="16"/>
      <c r="S3051" s="16"/>
      <c r="T3051" s="16"/>
      <c r="U3051" s="16"/>
      <c r="V3051" s="16"/>
      <c r="W3051" s="16"/>
      <c r="X3051" s="16"/>
      <c r="Y3051" s="16"/>
    </row>
    <row r="3052" spans="4:25" ht="13" hidden="1" x14ac:dyDescent="0.3">
      <c r="D3052" s="16"/>
      <c r="E3052" s="138">
        <v>38682</v>
      </c>
      <c r="F3052" s="16">
        <v>330</v>
      </c>
      <c r="G3052" s="16">
        <v>2005</v>
      </c>
      <c r="H3052" s="139">
        <f t="shared" si="244"/>
        <v>0</v>
      </c>
      <c r="I3052" s="140">
        <v>4.7129032258064534</v>
      </c>
      <c r="J3052" s="141">
        <f t="shared" si="247"/>
        <v>1</v>
      </c>
      <c r="K3052" s="81">
        <f t="shared" si="248"/>
        <v>15.287096774193547</v>
      </c>
      <c r="L3052" s="142">
        <v>-2.9</v>
      </c>
      <c r="M3052" s="140"/>
      <c r="N3052" s="141">
        <f t="shared" si="245"/>
        <v>1</v>
      </c>
      <c r="O3052" s="141"/>
      <c r="P3052" s="141"/>
      <c r="Q3052" s="81">
        <f t="shared" si="246"/>
        <v>22.9</v>
      </c>
      <c r="R3052" s="16"/>
      <c r="S3052" s="16"/>
      <c r="T3052" s="16"/>
      <c r="U3052" s="16"/>
      <c r="V3052" s="16"/>
      <c r="W3052" s="16"/>
      <c r="X3052" s="16"/>
      <c r="Y3052" s="16"/>
    </row>
    <row r="3053" spans="4:25" ht="13" hidden="1" x14ac:dyDescent="0.3">
      <c r="D3053" s="16"/>
      <c r="E3053" s="138">
        <v>38683</v>
      </c>
      <c r="F3053" s="16">
        <v>331</v>
      </c>
      <c r="G3053" s="16">
        <v>2005</v>
      </c>
      <c r="H3053" s="139">
        <f t="shared" si="244"/>
        <v>0</v>
      </c>
      <c r="I3053" s="140">
        <v>4.6322580645161295</v>
      </c>
      <c r="J3053" s="141">
        <f t="shared" si="247"/>
        <v>1</v>
      </c>
      <c r="K3053" s="81">
        <f t="shared" si="248"/>
        <v>15.36774193548387</v>
      </c>
      <c r="L3053" s="142">
        <v>-3.4</v>
      </c>
      <c r="M3053" s="140"/>
      <c r="N3053" s="141">
        <f t="shared" si="245"/>
        <v>1</v>
      </c>
      <c r="O3053" s="141"/>
      <c r="P3053" s="141"/>
      <c r="Q3053" s="81">
        <f t="shared" si="246"/>
        <v>23.4</v>
      </c>
      <c r="R3053" s="16"/>
      <c r="S3053" s="16"/>
      <c r="T3053" s="16"/>
      <c r="U3053" s="16"/>
      <c r="V3053" s="16"/>
      <c r="W3053" s="16"/>
      <c r="X3053" s="16"/>
      <c r="Y3053" s="16"/>
    </row>
    <row r="3054" spans="4:25" ht="13" hidden="1" x14ac:dyDescent="0.3">
      <c r="D3054" s="16"/>
      <c r="E3054" s="138">
        <v>38684</v>
      </c>
      <c r="F3054" s="16">
        <v>332</v>
      </c>
      <c r="G3054" s="16">
        <v>2005</v>
      </c>
      <c r="H3054" s="139">
        <f t="shared" si="244"/>
        <v>0</v>
      </c>
      <c r="I3054" s="140">
        <v>4.5516129032258057</v>
      </c>
      <c r="J3054" s="141">
        <f t="shared" si="247"/>
        <v>1</v>
      </c>
      <c r="K3054" s="81">
        <f t="shared" si="248"/>
        <v>15.448387096774194</v>
      </c>
      <c r="L3054" s="142">
        <v>1.2</v>
      </c>
      <c r="M3054" s="140"/>
      <c r="N3054" s="141">
        <f t="shared" si="245"/>
        <v>1</v>
      </c>
      <c r="O3054" s="141"/>
      <c r="P3054" s="141"/>
      <c r="Q3054" s="81">
        <f t="shared" si="246"/>
        <v>18.8</v>
      </c>
      <c r="R3054" s="16"/>
      <c r="S3054" s="16"/>
      <c r="T3054" s="16"/>
      <c r="U3054" s="16"/>
      <c r="V3054" s="16"/>
      <c r="W3054" s="16"/>
      <c r="X3054" s="16"/>
      <c r="Y3054" s="16"/>
    </row>
    <row r="3055" spans="4:25" ht="13" hidden="1" x14ac:dyDescent="0.3">
      <c r="D3055" s="16"/>
      <c r="E3055" s="138">
        <v>38685</v>
      </c>
      <c r="F3055" s="16">
        <v>333</v>
      </c>
      <c r="G3055" s="16">
        <v>2005</v>
      </c>
      <c r="H3055" s="139">
        <f t="shared" si="244"/>
        <v>0</v>
      </c>
      <c r="I3055" s="140">
        <v>4.4709677419354854</v>
      </c>
      <c r="J3055" s="141">
        <f t="shared" si="247"/>
        <v>1</v>
      </c>
      <c r="K3055" s="81">
        <f t="shared" si="248"/>
        <v>15.529032258064515</v>
      </c>
      <c r="L3055" s="142">
        <v>1</v>
      </c>
      <c r="M3055" s="140"/>
      <c r="N3055" s="141">
        <f t="shared" si="245"/>
        <v>1</v>
      </c>
      <c r="O3055" s="141"/>
      <c r="P3055" s="141"/>
      <c r="Q3055" s="81">
        <f t="shared" si="246"/>
        <v>19</v>
      </c>
      <c r="R3055" s="16"/>
      <c r="S3055" s="16"/>
      <c r="T3055" s="16"/>
      <c r="U3055" s="16"/>
      <c r="V3055" s="16"/>
      <c r="W3055" s="16"/>
      <c r="X3055" s="16"/>
      <c r="Y3055" s="16"/>
    </row>
    <row r="3056" spans="4:25" ht="13" hidden="1" x14ac:dyDescent="0.3">
      <c r="D3056" s="16"/>
      <c r="E3056" s="138">
        <v>38686</v>
      </c>
      <c r="F3056" s="16">
        <v>334</v>
      </c>
      <c r="G3056" s="16">
        <v>2005</v>
      </c>
      <c r="H3056" s="139">
        <f t="shared" si="244"/>
        <v>0</v>
      </c>
      <c r="I3056" s="140">
        <v>4.3903225806451616</v>
      </c>
      <c r="J3056" s="141">
        <f t="shared" si="247"/>
        <v>1</v>
      </c>
      <c r="K3056" s="81">
        <f t="shared" si="248"/>
        <v>15.609677419354838</v>
      </c>
      <c r="L3056" s="142">
        <v>2.1</v>
      </c>
      <c r="M3056" s="140"/>
      <c r="N3056" s="141">
        <f t="shared" si="245"/>
        <v>1</v>
      </c>
      <c r="O3056" s="141"/>
      <c r="P3056" s="141"/>
      <c r="Q3056" s="81">
        <f t="shared" si="246"/>
        <v>17.899999999999999</v>
      </c>
      <c r="R3056" s="16"/>
      <c r="S3056" s="16"/>
      <c r="T3056" s="16"/>
      <c r="U3056" s="16"/>
      <c r="V3056" s="16"/>
      <c r="W3056" s="16"/>
      <c r="X3056" s="16"/>
      <c r="Y3056" s="16"/>
    </row>
    <row r="3057" spans="4:25" ht="13" hidden="1" x14ac:dyDescent="0.3">
      <c r="D3057" s="16"/>
      <c r="E3057" s="138">
        <v>38687</v>
      </c>
      <c r="F3057" s="16">
        <v>335</v>
      </c>
      <c r="G3057" s="16">
        <v>2005</v>
      </c>
      <c r="H3057" s="139">
        <f t="shared" si="244"/>
        <v>0</v>
      </c>
      <c r="I3057" s="140">
        <v>4.3096774193548377</v>
      </c>
      <c r="J3057" s="141">
        <f t="shared" si="247"/>
        <v>1</v>
      </c>
      <c r="K3057" s="81">
        <f t="shared" si="248"/>
        <v>15.690322580645162</v>
      </c>
      <c r="L3057" s="142">
        <v>0.8</v>
      </c>
      <c r="M3057" s="140"/>
      <c r="N3057" s="141">
        <f t="shared" si="245"/>
        <v>1</v>
      </c>
      <c r="O3057" s="141"/>
      <c r="P3057" s="141"/>
      <c r="Q3057" s="81">
        <f t="shared" si="246"/>
        <v>19.2</v>
      </c>
      <c r="R3057" s="16"/>
      <c r="S3057" s="16"/>
      <c r="T3057" s="16"/>
      <c r="U3057" s="16"/>
      <c r="V3057" s="16"/>
      <c r="W3057" s="16"/>
      <c r="X3057" s="16"/>
      <c r="Y3057" s="16"/>
    </row>
    <row r="3058" spans="4:25" ht="13" hidden="1" x14ac:dyDescent="0.3">
      <c r="D3058" s="16"/>
      <c r="E3058" s="138">
        <v>38688</v>
      </c>
      <c r="F3058" s="16">
        <v>336</v>
      </c>
      <c r="G3058" s="16">
        <v>2005</v>
      </c>
      <c r="H3058" s="139">
        <f t="shared" si="244"/>
        <v>0</v>
      </c>
      <c r="I3058" s="140">
        <v>4.2290322580645174</v>
      </c>
      <c r="J3058" s="141">
        <f t="shared" si="247"/>
        <v>1</v>
      </c>
      <c r="K3058" s="81">
        <f t="shared" si="248"/>
        <v>15.770967741935483</v>
      </c>
      <c r="L3058" s="142">
        <v>-1.6</v>
      </c>
      <c r="M3058" s="140"/>
      <c r="N3058" s="141">
        <f t="shared" si="245"/>
        <v>1</v>
      </c>
      <c r="O3058" s="141"/>
      <c r="P3058" s="141"/>
      <c r="Q3058" s="81">
        <f t="shared" si="246"/>
        <v>21.6</v>
      </c>
      <c r="R3058" s="16"/>
      <c r="S3058" s="16"/>
      <c r="T3058" s="16"/>
      <c r="U3058" s="16"/>
      <c r="V3058" s="16"/>
      <c r="W3058" s="16"/>
      <c r="X3058" s="16"/>
      <c r="Y3058" s="16"/>
    </row>
    <row r="3059" spans="4:25" ht="13" hidden="1" x14ac:dyDescent="0.3">
      <c r="D3059" s="16"/>
      <c r="E3059" s="138">
        <v>38689</v>
      </c>
      <c r="F3059" s="16">
        <v>337</v>
      </c>
      <c r="G3059" s="16">
        <v>2005</v>
      </c>
      <c r="H3059" s="139">
        <f t="shared" si="244"/>
        <v>0</v>
      </c>
      <c r="I3059" s="140">
        <v>4.1483870967741936</v>
      </c>
      <c r="J3059" s="141">
        <f t="shared" si="247"/>
        <v>1</v>
      </c>
      <c r="K3059" s="81">
        <f t="shared" si="248"/>
        <v>15.851612903225806</v>
      </c>
      <c r="L3059" s="142">
        <v>4.5</v>
      </c>
      <c r="M3059" s="140"/>
      <c r="N3059" s="141">
        <f t="shared" si="245"/>
        <v>1</v>
      </c>
      <c r="O3059" s="141"/>
      <c r="P3059" s="141"/>
      <c r="Q3059" s="81">
        <f t="shared" si="246"/>
        <v>15.5</v>
      </c>
      <c r="R3059" s="16"/>
      <c r="S3059" s="16"/>
      <c r="T3059" s="16"/>
      <c r="U3059" s="16"/>
      <c r="V3059" s="16"/>
      <c r="W3059" s="16"/>
      <c r="X3059" s="16"/>
      <c r="Y3059" s="16"/>
    </row>
    <row r="3060" spans="4:25" ht="13" hidden="1" x14ac:dyDescent="0.3">
      <c r="D3060" s="16"/>
      <c r="E3060" s="138">
        <v>38690</v>
      </c>
      <c r="F3060" s="16">
        <v>338</v>
      </c>
      <c r="G3060" s="16">
        <v>2005</v>
      </c>
      <c r="H3060" s="139">
        <f t="shared" si="244"/>
        <v>0</v>
      </c>
      <c r="I3060" s="140">
        <v>4.0677419354838698</v>
      </c>
      <c r="J3060" s="141">
        <f t="shared" si="247"/>
        <v>1</v>
      </c>
      <c r="K3060" s="81">
        <f t="shared" si="248"/>
        <v>15.93225806451613</v>
      </c>
      <c r="L3060" s="142">
        <v>7.1</v>
      </c>
      <c r="M3060" s="140"/>
      <c r="N3060" s="141">
        <f t="shared" si="245"/>
        <v>1</v>
      </c>
      <c r="O3060" s="141"/>
      <c r="P3060" s="141"/>
      <c r="Q3060" s="81">
        <f t="shared" si="246"/>
        <v>12.9</v>
      </c>
      <c r="R3060" s="16"/>
      <c r="S3060" s="16"/>
      <c r="T3060" s="16"/>
      <c r="U3060" s="16"/>
      <c r="V3060" s="16"/>
      <c r="W3060" s="16"/>
      <c r="X3060" s="16"/>
      <c r="Y3060" s="16"/>
    </row>
    <row r="3061" spans="4:25" ht="13" hidden="1" x14ac:dyDescent="0.3">
      <c r="D3061" s="16"/>
      <c r="E3061" s="138">
        <v>38691</v>
      </c>
      <c r="F3061" s="16">
        <v>339</v>
      </c>
      <c r="G3061" s="16">
        <v>2005</v>
      </c>
      <c r="H3061" s="139">
        <f t="shared" si="244"/>
        <v>0</v>
      </c>
      <c r="I3061" s="140">
        <v>3.9870967741935495</v>
      </c>
      <c r="J3061" s="141">
        <f t="shared" si="247"/>
        <v>1</v>
      </c>
      <c r="K3061" s="81">
        <f t="shared" si="248"/>
        <v>16.012903225806451</v>
      </c>
      <c r="L3061" s="142">
        <v>5.0999999999999996</v>
      </c>
      <c r="M3061" s="140"/>
      <c r="N3061" s="141">
        <f t="shared" si="245"/>
        <v>1</v>
      </c>
      <c r="O3061" s="141"/>
      <c r="P3061" s="141"/>
      <c r="Q3061" s="81">
        <f t="shared" si="246"/>
        <v>14.9</v>
      </c>
      <c r="R3061" s="16"/>
      <c r="S3061" s="16"/>
      <c r="T3061" s="16"/>
      <c r="U3061" s="16"/>
      <c r="V3061" s="16"/>
      <c r="W3061" s="16"/>
      <c r="X3061" s="16"/>
      <c r="Y3061" s="16"/>
    </row>
    <row r="3062" spans="4:25" ht="13" hidden="1" x14ac:dyDescent="0.3">
      <c r="D3062" s="16"/>
      <c r="E3062" s="138">
        <v>38692</v>
      </c>
      <c r="F3062" s="16">
        <v>340</v>
      </c>
      <c r="G3062" s="16">
        <v>2005</v>
      </c>
      <c r="H3062" s="139">
        <f t="shared" si="244"/>
        <v>0</v>
      </c>
      <c r="I3062" s="140">
        <v>3.9064516129032256</v>
      </c>
      <c r="J3062" s="141">
        <f t="shared" si="247"/>
        <v>1</v>
      </c>
      <c r="K3062" s="81">
        <f t="shared" si="248"/>
        <v>16.093548387096774</v>
      </c>
      <c r="L3062" s="142">
        <v>3</v>
      </c>
      <c r="M3062" s="140"/>
      <c r="N3062" s="141">
        <f t="shared" si="245"/>
        <v>1</v>
      </c>
      <c r="O3062" s="141"/>
      <c r="P3062" s="141"/>
      <c r="Q3062" s="81">
        <f t="shared" si="246"/>
        <v>17</v>
      </c>
      <c r="R3062" s="16"/>
      <c r="S3062" s="16"/>
      <c r="T3062" s="16"/>
      <c r="U3062" s="16"/>
      <c r="V3062" s="16"/>
      <c r="W3062" s="16"/>
      <c r="X3062" s="16"/>
      <c r="Y3062" s="16"/>
    </row>
    <row r="3063" spans="4:25" ht="13" hidden="1" x14ac:dyDescent="0.3">
      <c r="D3063" s="16"/>
      <c r="E3063" s="138">
        <v>38693</v>
      </c>
      <c r="F3063" s="16">
        <v>341</v>
      </c>
      <c r="G3063" s="16">
        <v>2005</v>
      </c>
      <c r="H3063" s="139">
        <f t="shared" si="244"/>
        <v>0</v>
      </c>
      <c r="I3063" s="140">
        <v>3.8258064516129053</v>
      </c>
      <c r="J3063" s="141">
        <f t="shared" si="247"/>
        <v>1</v>
      </c>
      <c r="K3063" s="81">
        <f t="shared" si="248"/>
        <v>16.174193548387095</v>
      </c>
      <c r="L3063" s="142">
        <v>3.2</v>
      </c>
      <c r="M3063" s="140"/>
      <c r="N3063" s="141">
        <f t="shared" si="245"/>
        <v>1</v>
      </c>
      <c r="O3063" s="141"/>
      <c r="P3063" s="141"/>
      <c r="Q3063" s="81">
        <f t="shared" si="246"/>
        <v>16.8</v>
      </c>
      <c r="R3063" s="16"/>
      <c r="S3063" s="16"/>
      <c r="T3063" s="16"/>
      <c r="U3063" s="16"/>
      <c r="V3063" s="16"/>
      <c r="W3063" s="16"/>
      <c r="X3063" s="16"/>
      <c r="Y3063" s="16"/>
    </row>
    <row r="3064" spans="4:25" ht="13" hidden="1" x14ac:dyDescent="0.3">
      <c r="D3064" s="16"/>
      <c r="E3064" s="138">
        <v>38694</v>
      </c>
      <c r="F3064" s="16">
        <v>342</v>
      </c>
      <c r="G3064" s="16">
        <v>2005</v>
      </c>
      <c r="H3064" s="139">
        <f t="shared" si="244"/>
        <v>0</v>
      </c>
      <c r="I3064" s="140">
        <v>3.7451612903225815</v>
      </c>
      <c r="J3064" s="141">
        <f t="shared" si="247"/>
        <v>1</v>
      </c>
      <c r="K3064" s="81">
        <f t="shared" si="248"/>
        <v>16.254838709677419</v>
      </c>
      <c r="L3064" s="142">
        <v>2.1</v>
      </c>
      <c r="M3064" s="140"/>
      <c r="N3064" s="141">
        <f t="shared" si="245"/>
        <v>1</v>
      </c>
      <c r="O3064" s="141"/>
      <c r="P3064" s="141"/>
      <c r="Q3064" s="81">
        <f t="shared" si="246"/>
        <v>17.899999999999999</v>
      </c>
      <c r="R3064" s="16"/>
      <c r="S3064" s="16"/>
      <c r="T3064" s="16"/>
      <c r="U3064" s="16"/>
      <c r="V3064" s="16"/>
      <c r="W3064" s="16"/>
      <c r="X3064" s="16"/>
      <c r="Y3064" s="16"/>
    </row>
    <row r="3065" spans="4:25" ht="13" hidden="1" x14ac:dyDescent="0.3">
      <c r="D3065" s="16"/>
      <c r="E3065" s="138">
        <v>38695</v>
      </c>
      <c r="F3065" s="16">
        <v>343</v>
      </c>
      <c r="G3065" s="16">
        <v>2005</v>
      </c>
      <c r="H3065" s="139">
        <f t="shared" si="244"/>
        <v>0</v>
      </c>
      <c r="I3065" s="140">
        <v>3.6645161290322577</v>
      </c>
      <c r="J3065" s="141">
        <f t="shared" si="247"/>
        <v>1</v>
      </c>
      <c r="K3065" s="81">
        <f t="shared" si="248"/>
        <v>16.335483870967742</v>
      </c>
      <c r="L3065" s="142">
        <v>3</v>
      </c>
      <c r="M3065" s="140"/>
      <c r="N3065" s="141">
        <f t="shared" si="245"/>
        <v>1</v>
      </c>
      <c r="O3065" s="141"/>
      <c r="P3065" s="141"/>
      <c r="Q3065" s="81">
        <f t="shared" si="246"/>
        <v>17</v>
      </c>
      <c r="R3065" s="16"/>
      <c r="S3065" s="16"/>
      <c r="T3065" s="16"/>
      <c r="U3065" s="16"/>
      <c r="V3065" s="16"/>
      <c r="W3065" s="16"/>
      <c r="X3065" s="16"/>
      <c r="Y3065" s="16"/>
    </row>
    <row r="3066" spans="4:25" ht="13" hidden="1" x14ac:dyDescent="0.3">
      <c r="D3066" s="16"/>
      <c r="E3066" s="138">
        <v>38696</v>
      </c>
      <c r="F3066" s="16">
        <v>344</v>
      </c>
      <c r="G3066" s="16">
        <v>2005</v>
      </c>
      <c r="H3066" s="139">
        <f t="shared" si="244"/>
        <v>0</v>
      </c>
      <c r="I3066" s="140">
        <v>3.5838709677419374</v>
      </c>
      <c r="J3066" s="141">
        <f t="shared" si="247"/>
        <v>1</v>
      </c>
      <c r="K3066" s="81">
        <f t="shared" si="248"/>
        <v>16.416129032258063</v>
      </c>
      <c r="L3066" s="142">
        <v>2</v>
      </c>
      <c r="M3066" s="140"/>
      <c r="N3066" s="141">
        <f t="shared" si="245"/>
        <v>1</v>
      </c>
      <c r="O3066" s="141"/>
      <c r="P3066" s="141"/>
      <c r="Q3066" s="81">
        <f t="shared" si="246"/>
        <v>18</v>
      </c>
      <c r="R3066" s="16"/>
      <c r="S3066" s="16"/>
      <c r="T3066" s="16"/>
      <c r="U3066" s="16"/>
      <c r="V3066" s="16"/>
      <c r="W3066" s="16"/>
      <c r="X3066" s="16"/>
      <c r="Y3066" s="16"/>
    </row>
    <row r="3067" spans="4:25" ht="13" hidden="1" x14ac:dyDescent="0.3">
      <c r="D3067" s="16"/>
      <c r="E3067" s="138">
        <v>38697</v>
      </c>
      <c r="F3067" s="16">
        <v>345</v>
      </c>
      <c r="G3067" s="16">
        <v>2005</v>
      </c>
      <c r="H3067" s="139">
        <f t="shared" si="244"/>
        <v>0</v>
      </c>
      <c r="I3067" s="140">
        <v>3.5032258064516135</v>
      </c>
      <c r="J3067" s="141">
        <f t="shared" si="247"/>
        <v>1</v>
      </c>
      <c r="K3067" s="81">
        <f t="shared" si="248"/>
        <v>16.496774193548386</v>
      </c>
      <c r="L3067" s="142">
        <v>0.5</v>
      </c>
      <c r="M3067" s="140"/>
      <c r="N3067" s="141">
        <f t="shared" si="245"/>
        <v>1</v>
      </c>
      <c r="O3067" s="141"/>
      <c r="P3067" s="141"/>
      <c r="Q3067" s="81">
        <f t="shared" si="246"/>
        <v>19.5</v>
      </c>
      <c r="R3067" s="16"/>
      <c r="S3067" s="16"/>
      <c r="T3067" s="16"/>
      <c r="U3067" s="16"/>
      <c r="V3067" s="16"/>
      <c r="W3067" s="16"/>
      <c r="X3067" s="16"/>
      <c r="Y3067" s="16"/>
    </row>
    <row r="3068" spans="4:25" ht="13" hidden="1" x14ac:dyDescent="0.3">
      <c r="D3068" s="16"/>
      <c r="E3068" s="138">
        <v>38698</v>
      </c>
      <c r="F3068" s="16">
        <v>346</v>
      </c>
      <c r="G3068" s="16">
        <v>2005</v>
      </c>
      <c r="H3068" s="139">
        <f t="shared" si="244"/>
        <v>0</v>
      </c>
      <c r="I3068" s="140">
        <v>3.4225806451612897</v>
      </c>
      <c r="J3068" s="141">
        <f t="shared" si="247"/>
        <v>1</v>
      </c>
      <c r="K3068" s="81">
        <f t="shared" si="248"/>
        <v>16.57741935483871</v>
      </c>
      <c r="L3068" s="142">
        <v>-0.8</v>
      </c>
      <c r="M3068" s="140"/>
      <c r="N3068" s="141">
        <f t="shared" si="245"/>
        <v>1</v>
      </c>
      <c r="O3068" s="141"/>
      <c r="P3068" s="141"/>
      <c r="Q3068" s="81">
        <f t="shared" si="246"/>
        <v>20.8</v>
      </c>
      <c r="R3068" s="16"/>
      <c r="S3068" s="16"/>
      <c r="T3068" s="16"/>
      <c r="U3068" s="16"/>
      <c r="V3068" s="16"/>
      <c r="W3068" s="16"/>
      <c r="X3068" s="16"/>
      <c r="Y3068" s="16"/>
    </row>
    <row r="3069" spans="4:25" ht="13" hidden="1" x14ac:dyDescent="0.3">
      <c r="D3069" s="16"/>
      <c r="E3069" s="138">
        <v>38699</v>
      </c>
      <c r="F3069" s="16">
        <v>347</v>
      </c>
      <c r="G3069" s="16">
        <v>2005</v>
      </c>
      <c r="H3069" s="139">
        <f t="shared" si="244"/>
        <v>0</v>
      </c>
      <c r="I3069" s="140">
        <v>3.3419354838709694</v>
      </c>
      <c r="J3069" s="141">
        <f t="shared" si="247"/>
        <v>1</v>
      </c>
      <c r="K3069" s="81">
        <f t="shared" si="248"/>
        <v>16.658064516129031</v>
      </c>
      <c r="L3069" s="142">
        <v>1.7</v>
      </c>
      <c r="M3069" s="140"/>
      <c r="N3069" s="141">
        <f t="shared" si="245"/>
        <v>1</v>
      </c>
      <c r="O3069" s="141"/>
      <c r="P3069" s="141"/>
      <c r="Q3069" s="81">
        <f t="shared" si="246"/>
        <v>18.3</v>
      </c>
      <c r="R3069" s="16"/>
      <c r="S3069" s="16"/>
      <c r="T3069" s="16"/>
      <c r="U3069" s="16"/>
      <c r="V3069" s="16"/>
      <c r="W3069" s="16"/>
      <c r="X3069" s="16"/>
      <c r="Y3069" s="16"/>
    </row>
    <row r="3070" spans="4:25" ht="13" hidden="1" x14ac:dyDescent="0.3">
      <c r="D3070" s="16"/>
      <c r="E3070" s="138">
        <v>38700</v>
      </c>
      <c r="F3070" s="16">
        <v>348</v>
      </c>
      <c r="G3070" s="16">
        <v>2005</v>
      </c>
      <c r="H3070" s="139">
        <f t="shared" si="244"/>
        <v>0</v>
      </c>
      <c r="I3070" s="140">
        <v>3.2612903225806456</v>
      </c>
      <c r="J3070" s="141">
        <f t="shared" si="247"/>
        <v>1</v>
      </c>
      <c r="K3070" s="81">
        <f t="shared" si="248"/>
        <v>16.738709677419354</v>
      </c>
      <c r="L3070" s="142">
        <v>1.6</v>
      </c>
      <c r="M3070" s="140"/>
      <c r="N3070" s="141">
        <f t="shared" si="245"/>
        <v>1</v>
      </c>
      <c r="O3070" s="141"/>
      <c r="P3070" s="141"/>
      <c r="Q3070" s="81">
        <f t="shared" si="246"/>
        <v>18.399999999999999</v>
      </c>
      <c r="R3070" s="16"/>
      <c r="S3070" s="16"/>
      <c r="T3070" s="16"/>
      <c r="U3070" s="16"/>
      <c r="V3070" s="16"/>
      <c r="W3070" s="16"/>
      <c r="X3070" s="16"/>
      <c r="Y3070" s="16"/>
    </row>
    <row r="3071" spans="4:25" ht="13" hidden="1" x14ac:dyDescent="0.3">
      <c r="D3071" s="16"/>
      <c r="E3071" s="138">
        <v>38701</v>
      </c>
      <c r="F3071" s="16">
        <v>349</v>
      </c>
      <c r="G3071" s="16">
        <v>2005</v>
      </c>
      <c r="H3071" s="139">
        <f t="shared" si="244"/>
        <v>0</v>
      </c>
      <c r="I3071" s="140">
        <v>3.1806451612903217</v>
      </c>
      <c r="J3071" s="141">
        <f t="shared" si="247"/>
        <v>1</v>
      </c>
      <c r="K3071" s="81">
        <f t="shared" si="248"/>
        <v>16.819354838709678</v>
      </c>
      <c r="L3071" s="142">
        <v>0.5</v>
      </c>
      <c r="M3071" s="140"/>
      <c r="N3071" s="141">
        <f t="shared" si="245"/>
        <v>1</v>
      </c>
      <c r="O3071" s="141"/>
      <c r="P3071" s="141"/>
      <c r="Q3071" s="81">
        <f t="shared" si="246"/>
        <v>19.5</v>
      </c>
      <c r="R3071" s="16"/>
      <c r="S3071" s="16"/>
      <c r="T3071" s="16"/>
      <c r="U3071" s="16"/>
      <c r="V3071" s="16"/>
      <c r="W3071" s="16"/>
      <c r="X3071" s="16"/>
      <c r="Y3071" s="16"/>
    </row>
    <row r="3072" spans="4:25" ht="13" hidden="1" x14ac:dyDescent="0.3">
      <c r="D3072" s="16"/>
      <c r="E3072" s="138">
        <v>38702</v>
      </c>
      <c r="F3072" s="16">
        <v>350</v>
      </c>
      <c r="G3072" s="16">
        <v>2005</v>
      </c>
      <c r="H3072" s="139">
        <f t="shared" si="244"/>
        <v>0</v>
      </c>
      <c r="I3072" s="140">
        <v>3.1</v>
      </c>
      <c r="J3072" s="141">
        <f t="shared" si="247"/>
        <v>1</v>
      </c>
      <c r="K3072" s="81">
        <f t="shared" si="248"/>
        <v>16.899999999999999</v>
      </c>
      <c r="L3072" s="142">
        <v>0.3</v>
      </c>
      <c r="M3072" s="140"/>
      <c r="N3072" s="141">
        <f t="shared" si="245"/>
        <v>1</v>
      </c>
      <c r="O3072" s="141"/>
      <c r="P3072" s="141"/>
      <c r="Q3072" s="81">
        <f t="shared" si="246"/>
        <v>19.7</v>
      </c>
      <c r="R3072" s="16"/>
      <c r="S3072" s="16"/>
      <c r="T3072" s="16"/>
      <c r="U3072" s="16"/>
      <c r="V3072" s="16"/>
      <c r="W3072" s="16"/>
      <c r="X3072" s="16"/>
      <c r="Y3072" s="16"/>
    </row>
    <row r="3073" spans="4:49" ht="13" hidden="1" x14ac:dyDescent="0.3">
      <c r="D3073" s="16"/>
      <c r="E3073" s="138">
        <v>38703</v>
      </c>
      <c r="F3073" s="16">
        <v>351</v>
      </c>
      <c r="G3073" s="16">
        <v>2005</v>
      </c>
      <c r="H3073" s="139">
        <f t="shared" si="244"/>
        <v>0</v>
      </c>
      <c r="I3073" s="140">
        <v>3.0533333333333381</v>
      </c>
      <c r="J3073" s="141">
        <f t="shared" si="247"/>
        <v>1</v>
      </c>
      <c r="K3073" s="81">
        <f t="shared" si="248"/>
        <v>16.946666666666662</v>
      </c>
      <c r="L3073" s="142">
        <v>1.5</v>
      </c>
      <c r="M3073" s="140"/>
      <c r="N3073" s="141">
        <f t="shared" si="245"/>
        <v>1</v>
      </c>
      <c r="O3073" s="141"/>
      <c r="P3073" s="141"/>
      <c r="Q3073" s="81">
        <f t="shared" si="246"/>
        <v>18.5</v>
      </c>
      <c r="R3073" s="16"/>
      <c r="S3073" s="16"/>
      <c r="T3073" s="16"/>
      <c r="U3073" s="16"/>
      <c r="V3073" s="16"/>
      <c r="W3073" s="16"/>
      <c r="X3073" s="16"/>
      <c r="Y3073" s="16"/>
    </row>
    <row r="3074" spans="4:49" ht="13" hidden="1" x14ac:dyDescent="0.3">
      <c r="D3074" s="16"/>
      <c r="E3074" s="138">
        <v>38704</v>
      </c>
      <c r="F3074" s="16">
        <v>352</v>
      </c>
      <c r="G3074" s="16">
        <v>2005</v>
      </c>
      <c r="H3074" s="139">
        <f t="shared" si="244"/>
        <v>0</v>
      </c>
      <c r="I3074" s="140">
        <v>3.0066666666666713</v>
      </c>
      <c r="J3074" s="141">
        <f t="shared" si="247"/>
        <v>1</v>
      </c>
      <c r="K3074" s="81">
        <f t="shared" si="248"/>
        <v>16.993333333333329</v>
      </c>
      <c r="L3074" s="142">
        <v>-1.5</v>
      </c>
      <c r="M3074" s="140"/>
      <c r="N3074" s="141">
        <f t="shared" si="245"/>
        <v>1</v>
      </c>
      <c r="O3074" s="141"/>
      <c r="P3074" s="141"/>
      <c r="Q3074" s="81">
        <f t="shared" si="246"/>
        <v>21.5</v>
      </c>
      <c r="R3074" s="16"/>
      <c r="S3074" s="16"/>
      <c r="T3074" s="16"/>
      <c r="U3074" s="16"/>
      <c r="V3074" s="16"/>
      <c r="W3074" s="16"/>
      <c r="X3074" s="16"/>
      <c r="Y3074" s="16"/>
    </row>
    <row r="3075" spans="4:49" ht="13" hidden="1" x14ac:dyDescent="0.3">
      <c r="D3075" s="16"/>
      <c r="E3075" s="138">
        <v>38705</v>
      </c>
      <c r="F3075" s="16">
        <v>353</v>
      </c>
      <c r="G3075" s="16">
        <v>2005</v>
      </c>
      <c r="H3075" s="139">
        <f t="shared" si="244"/>
        <v>0</v>
      </c>
      <c r="I3075" s="140">
        <v>2.96</v>
      </c>
      <c r="J3075" s="141">
        <f t="shared" si="247"/>
        <v>1</v>
      </c>
      <c r="K3075" s="81">
        <f t="shared" si="248"/>
        <v>17.04</v>
      </c>
      <c r="L3075" s="142">
        <v>-2.9</v>
      </c>
      <c r="M3075" s="140"/>
      <c r="N3075" s="141">
        <f t="shared" si="245"/>
        <v>1</v>
      </c>
      <c r="O3075" s="141"/>
      <c r="P3075" s="141"/>
      <c r="Q3075" s="81">
        <f t="shared" si="246"/>
        <v>22.9</v>
      </c>
      <c r="R3075" s="16"/>
      <c r="S3075" s="16"/>
      <c r="T3075" s="16"/>
      <c r="U3075" s="16"/>
      <c r="V3075" s="16"/>
      <c r="W3075" s="16"/>
      <c r="X3075" s="16"/>
      <c r="Y3075" s="16"/>
    </row>
    <row r="3076" spans="4:49" ht="13" hidden="1" x14ac:dyDescent="0.3">
      <c r="D3076" s="16"/>
      <c r="E3076" s="138">
        <v>38706</v>
      </c>
      <c r="F3076" s="16">
        <v>354</v>
      </c>
      <c r="G3076" s="16">
        <v>2005</v>
      </c>
      <c r="H3076" s="139">
        <f t="shared" si="244"/>
        <v>0</v>
      </c>
      <c r="I3076" s="140">
        <v>2.9133333333333375</v>
      </c>
      <c r="J3076" s="141">
        <f t="shared" si="247"/>
        <v>1</v>
      </c>
      <c r="K3076" s="81">
        <f t="shared" si="248"/>
        <v>17.086666666666662</v>
      </c>
      <c r="L3076" s="142">
        <v>-0.2</v>
      </c>
      <c r="M3076" s="140"/>
      <c r="N3076" s="141">
        <f t="shared" si="245"/>
        <v>1</v>
      </c>
      <c r="O3076" s="141"/>
      <c r="P3076" s="141"/>
      <c r="Q3076" s="81">
        <f t="shared" si="246"/>
        <v>20.2</v>
      </c>
      <c r="R3076" s="16"/>
      <c r="S3076" s="16"/>
      <c r="T3076" s="16"/>
      <c r="U3076" s="16"/>
      <c r="V3076" s="16"/>
      <c r="W3076" s="16"/>
      <c r="X3076" s="16"/>
      <c r="Y3076" s="16"/>
    </row>
    <row r="3077" spans="4:49" ht="13" hidden="1" x14ac:dyDescent="0.3">
      <c r="D3077" s="16"/>
      <c r="E3077" s="138">
        <v>38707</v>
      </c>
      <c r="F3077" s="16">
        <v>355</v>
      </c>
      <c r="G3077" s="16">
        <v>2005</v>
      </c>
      <c r="H3077" s="139">
        <f t="shared" si="244"/>
        <v>0</v>
      </c>
      <c r="I3077" s="140">
        <v>2.8666666666666707</v>
      </c>
      <c r="J3077" s="141">
        <f t="shared" si="247"/>
        <v>1</v>
      </c>
      <c r="K3077" s="81">
        <f t="shared" si="248"/>
        <v>17.133333333333329</v>
      </c>
      <c r="L3077" s="142">
        <v>-0.9</v>
      </c>
      <c r="M3077" s="140"/>
      <c r="N3077" s="141">
        <f t="shared" si="245"/>
        <v>1</v>
      </c>
      <c r="O3077" s="141"/>
      <c r="P3077" s="141"/>
      <c r="Q3077" s="81">
        <f t="shared" si="246"/>
        <v>20.9</v>
      </c>
      <c r="R3077" s="16"/>
      <c r="S3077" s="16"/>
      <c r="T3077" s="16"/>
      <c r="U3077" s="16"/>
      <c r="V3077" s="16"/>
      <c r="W3077" s="16"/>
      <c r="X3077" s="16"/>
      <c r="Y3077" s="16"/>
    </row>
    <row r="3078" spans="4:49" ht="13" hidden="1" x14ac:dyDescent="0.3">
      <c r="D3078" s="16"/>
      <c r="E3078" s="138">
        <v>38708</v>
      </c>
      <c r="F3078" s="16">
        <v>356</v>
      </c>
      <c r="G3078" s="16">
        <v>2005</v>
      </c>
      <c r="H3078" s="139">
        <f t="shared" si="244"/>
        <v>0</v>
      </c>
      <c r="I3078" s="140">
        <v>2.82</v>
      </c>
      <c r="J3078" s="141">
        <f t="shared" si="247"/>
        <v>1</v>
      </c>
      <c r="K3078" s="81">
        <f t="shared" si="248"/>
        <v>17.18</v>
      </c>
      <c r="L3078" s="142">
        <v>-1.2</v>
      </c>
      <c r="M3078" s="140"/>
      <c r="N3078" s="141">
        <f t="shared" si="245"/>
        <v>1</v>
      </c>
      <c r="O3078" s="141"/>
      <c r="P3078" s="141"/>
      <c r="Q3078" s="81">
        <f t="shared" si="246"/>
        <v>21.2</v>
      </c>
      <c r="R3078" s="16"/>
      <c r="S3078" s="16"/>
      <c r="T3078" s="16"/>
      <c r="U3078" s="16"/>
      <c r="V3078" s="16"/>
      <c r="W3078" s="16"/>
      <c r="X3078" s="16"/>
      <c r="Y3078" s="16"/>
    </row>
    <row r="3079" spans="4:49" ht="13" hidden="1" x14ac:dyDescent="0.3">
      <c r="D3079" s="16"/>
      <c r="E3079" s="138">
        <v>38709</v>
      </c>
      <c r="F3079" s="16">
        <v>357</v>
      </c>
      <c r="G3079" s="16">
        <v>2005</v>
      </c>
      <c r="H3079" s="139">
        <f t="shared" si="244"/>
        <v>0</v>
      </c>
      <c r="I3079" s="140">
        <v>2.773333333333337</v>
      </c>
      <c r="J3079" s="141">
        <f t="shared" si="247"/>
        <v>1</v>
      </c>
      <c r="K3079" s="81">
        <f t="shared" si="248"/>
        <v>17.226666666666663</v>
      </c>
      <c r="L3079" s="142">
        <v>-1.2</v>
      </c>
      <c r="M3079" s="140"/>
      <c r="N3079" s="141">
        <f t="shared" si="245"/>
        <v>1</v>
      </c>
      <c r="O3079" s="141"/>
      <c r="P3079" s="141"/>
      <c r="Q3079" s="81">
        <f t="shared" si="246"/>
        <v>21.2</v>
      </c>
      <c r="R3079" s="16"/>
      <c r="S3079" s="16"/>
      <c r="T3079" s="16"/>
      <c r="U3079" s="16"/>
      <c r="V3079" s="16"/>
      <c r="W3079" s="16"/>
      <c r="X3079" s="16"/>
      <c r="Y3079" s="16"/>
    </row>
    <row r="3080" spans="4:49" ht="13" hidden="1" x14ac:dyDescent="0.3">
      <c r="D3080" s="16"/>
      <c r="E3080" s="138">
        <v>38710</v>
      </c>
      <c r="F3080" s="16">
        <v>358</v>
      </c>
      <c r="G3080" s="16">
        <v>2005</v>
      </c>
      <c r="H3080" s="139">
        <f t="shared" si="244"/>
        <v>0</v>
      </c>
      <c r="I3080" s="140">
        <v>2.7266666666666701</v>
      </c>
      <c r="J3080" s="141">
        <f t="shared" si="247"/>
        <v>1</v>
      </c>
      <c r="K3080" s="81">
        <f t="shared" si="248"/>
        <v>17.27333333333333</v>
      </c>
      <c r="L3080" s="142">
        <v>0.2</v>
      </c>
      <c r="M3080" s="140"/>
      <c r="N3080" s="141">
        <f t="shared" si="245"/>
        <v>1</v>
      </c>
      <c r="O3080" s="141"/>
      <c r="P3080" s="141"/>
      <c r="Q3080" s="81">
        <f t="shared" si="246"/>
        <v>19.8</v>
      </c>
      <c r="R3080" s="16"/>
      <c r="S3080" s="16"/>
      <c r="T3080" s="16"/>
      <c r="U3080" s="16"/>
      <c r="V3080" s="16"/>
      <c r="W3080" s="16"/>
      <c r="X3080" s="16"/>
      <c r="Y3080" s="16"/>
    </row>
    <row r="3081" spans="4:49" ht="13" hidden="1" x14ac:dyDescent="0.3">
      <c r="D3081" s="16"/>
      <c r="E3081" s="138">
        <v>38711</v>
      </c>
      <c r="F3081" s="16">
        <v>359</v>
      </c>
      <c r="G3081" s="16">
        <v>2005</v>
      </c>
      <c r="H3081" s="139">
        <f t="shared" si="244"/>
        <v>0</v>
      </c>
      <c r="I3081" s="140">
        <v>2.68</v>
      </c>
      <c r="J3081" s="141">
        <f t="shared" si="247"/>
        <v>1</v>
      </c>
      <c r="K3081" s="81">
        <f t="shared" si="248"/>
        <v>17.32</v>
      </c>
      <c r="L3081" s="142">
        <v>1.5</v>
      </c>
      <c r="M3081" s="140"/>
      <c r="N3081" s="141">
        <f t="shared" si="245"/>
        <v>1</v>
      </c>
      <c r="O3081" s="141"/>
      <c r="P3081" s="141"/>
      <c r="Q3081" s="81">
        <f t="shared" si="246"/>
        <v>18.5</v>
      </c>
      <c r="R3081" s="16"/>
      <c r="S3081" s="16"/>
      <c r="T3081" s="16"/>
      <c r="U3081" s="16"/>
      <c r="V3081" s="16"/>
      <c r="W3081" s="16"/>
      <c r="X3081" s="16"/>
      <c r="Y3081" s="16"/>
    </row>
    <row r="3082" spans="4:49" ht="13" hidden="1" x14ac:dyDescent="0.3">
      <c r="D3082" s="16"/>
      <c r="E3082" s="138">
        <v>38712</v>
      </c>
      <c r="F3082" s="16">
        <v>360</v>
      </c>
      <c r="G3082" s="16">
        <v>2005</v>
      </c>
      <c r="H3082" s="139">
        <f t="shared" si="244"/>
        <v>0</v>
      </c>
      <c r="I3082" s="140">
        <v>2.6333333333333364</v>
      </c>
      <c r="J3082" s="141">
        <f t="shared" si="247"/>
        <v>1</v>
      </c>
      <c r="K3082" s="81">
        <f t="shared" si="248"/>
        <v>17.366666666666664</v>
      </c>
      <c r="L3082" s="142">
        <v>0.4</v>
      </c>
      <c r="M3082" s="140"/>
      <c r="N3082" s="141">
        <f t="shared" si="245"/>
        <v>1</v>
      </c>
      <c r="O3082" s="141"/>
      <c r="P3082" s="141"/>
      <c r="Q3082" s="81">
        <f t="shared" si="246"/>
        <v>19.600000000000001</v>
      </c>
      <c r="R3082" s="16"/>
      <c r="S3082" s="16"/>
      <c r="T3082" s="16"/>
      <c r="U3082" s="16"/>
      <c r="V3082" s="16"/>
      <c r="W3082" s="16"/>
      <c r="X3082" s="16"/>
      <c r="Y3082" s="16"/>
    </row>
    <row r="3083" spans="4:49" ht="13" hidden="1" x14ac:dyDescent="0.3">
      <c r="D3083" s="16"/>
      <c r="E3083" s="138">
        <v>38713</v>
      </c>
      <c r="F3083" s="16">
        <v>361</v>
      </c>
      <c r="G3083" s="16">
        <v>2005</v>
      </c>
      <c r="H3083" s="139">
        <f t="shared" si="244"/>
        <v>0</v>
      </c>
      <c r="I3083" s="140">
        <v>2.5866666666666696</v>
      </c>
      <c r="J3083" s="141">
        <f t="shared" si="247"/>
        <v>1</v>
      </c>
      <c r="K3083" s="81">
        <f t="shared" si="248"/>
        <v>17.41333333333333</v>
      </c>
      <c r="L3083" s="142">
        <v>-3.6</v>
      </c>
      <c r="M3083" s="140"/>
      <c r="N3083" s="141">
        <f t="shared" si="245"/>
        <v>1</v>
      </c>
      <c r="O3083" s="141"/>
      <c r="P3083" s="141"/>
      <c r="Q3083" s="81">
        <f t="shared" si="246"/>
        <v>23.6</v>
      </c>
      <c r="R3083" s="16"/>
      <c r="S3083" s="16"/>
      <c r="T3083" s="16"/>
      <c r="U3083" s="16"/>
      <c r="V3083" s="16"/>
      <c r="W3083" s="16"/>
      <c r="X3083" s="16"/>
      <c r="Y3083" s="16"/>
    </row>
    <row r="3084" spans="4:49" ht="13" hidden="1" x14ac:dyDescent="0.3">
      <c r="D3084" s="16"/>
      <c r="E3084" s="138">
        <v>38714</v>
      </c>
      <c r="F3084" s="16">
        <v>362</v>
      </c>
      <c r="G3084" s="16">
        <v>2005</v>
      </c>
      <c r="H3084" s="139">
        <f t="shared" si="244"/>
        <v>0</v>
      </c>
      <c r="I3084" s="140">
        <v>2.54</v>
      </c>
      <c r="J3084" s="141">
        <f t="shared" si="247"/>
        <v>1</v>
      </c>
      <c r="K3084" s="81">
        <f t="shared" si="248"/>
        <v>17.46</v>
      </c>
      <c r="L3084" s="142">
        <v>-5.6</v>
      </c>
      <c r="M3084" s="140"/>
      <c r="N3084" s="141">
        <f t="shared" si="245"/>
        <v>1</v>
      </c>
      <c r="O3084" s="141"/>
      <c r="P3084" s="141"/>
      <c r="Q3084" s="81">
        <f t="shared" si="246"/>
        <v>25.6</v>
      </c>
      <c r="R3084" s="16"/>
      <c r="S3084" s="16"/>
      <c r="T3084" s="16"/>
      <c r="U3084" s="16"/>
      <c r="V3084" s="16"/>
      <c r="W3084" s="16"/>
      <c r="X3084" s="16"/>
      <c r="Y3084" s="16"/>
    </row>
    <row r="3085" spans="4:49" ht="13" hidden="1" x14ac:dyDescent="0.3">
      <c r="D3085" s="16"/>
      <c r="E3085" s="138">
        <v>38715</v>
      </c>
      <c r="F3085" s="16">
        <v>363</v>
      </c>
      <c r="G3085" s="16">
        <v>2005</v>
      </c>
      <c r="H3085" s="139">
        <f t="shared" si="244"/>
        <v>0</v>
      </c>
      <c r="I3085" s="140">
        <v>2.4933333333333358</v>
      </c>
      <c r="J3085" s="141">
        <f t="shared" si="247"/>
        <v>1</v>
      </c>
      <c r="K3085" s="81">
        <f t="shared" si="248"/>
        <v>17.506666666666664</v>
      </c>
      <c r="L3085" s="142">
        <v>-5.3</v>
      </c>
      <c r="M3085" s="140"/>
      <c r="N3085" s="141">
        <f t="shared" si="245"/>
        <v>1</v>
      </c>
      <c r="O3085" s="141"/>
      <c r="P3085" s="141"/>
      <c r="Q3085" s="81">
        <f t="shared" si="246"/>
        <v>25.3</v>
      </c>
      <c r="R3085" s="16"/>
      <c r="S3085" s="16"/>
      <c r="T3085" s="16"/>
      <c r="U3085" s="16"/>
      <c r="V3085" s="16"/>
      <c r="W3085" s="16"/>
      <c r="X3085" s="16"/>
      <c r="Y3085" s="16"/>
    </row>
    <row r="3086" spans="4:49" ht="13" hidden="1" x14ac:dyDescent="0.3">
      <c r="D3086" s="16"/>
      <c r="E3086" s="138">
        <v>38716</v>
      </c>
      <c r="F3086" s="16">
        <v>364</v>
      </c>
      <c r="G3086" s="16">
        <v>2005</v>
      </c>
      <c r="H3086" s="139">
        <f t="shared" si="244"/>
        <v>0</v>
      </c>
      <c r="I3086" s="140">
        <v>2.446666666666669</v>
      </c>
      <c r="J3086" s="141">
        <f t="shared" si="247"/>
        <v>1</v>
      </c>
      <c r="K3086" s="81">
        <f t="shared" si="248"/>
        <v>17.553333333333331</v>
      </c>
      <c r="L3086" s="142">
        <v>-5.5</v>
      </c>
      <c r="M3086" s="140"/>
      <c r="N3086" s="141">
        <f t="shared" si="245"/>
        <v>1</v>
      </c>
      <c r="O3086" s="141"/>
      <c r="P3086" s="141"/>
      <c r="Q3086" s="81">
        <f t="shared" si="246"/>
        <v>25.5</v>
      </c>
      <c r="R3086" s="16"/>
      <c r="S3086" s="16"/>
      <c r="T3086" s="16"/>
      <c r="U3086" s="16"/>
      <c r="V3086" s="16"/>
      <c r="W3086" s="16"/>
      <c r="X3086" s="16"/>
      <c r="Y3086" s="16"/>
    </row>
    <row r="3087" spans="4:49" s="78" customFormat="1" hidden="1" x14ac:dyDescent="0.25">
      <c r="D3087" s="22"/>
      <c r="E3087" s="138">
        <v>38717</v>
      </c>
      <c r="F3087" s="22">
        <v>365</v>
      </c>
      <c r="G3087" s="22">
        <v>2005</v>
      </c>
      <c r="H3087" s="143">
        <f t="shared" si="244"/>
        <v>0</v>
      </c>
      <c r="I3087" s="140">
        <v>2.4</v>
      </c>
      <c r="J3087" s="141">
        <f t="shared" si="247"/>
        <v>1</v>
      </c>
      <c r="K3087" s="144">
        <f t="shared" si="248"/>
        <v>17.600000000000001</v>
      </c>
      <c r="L3087" s="142">
        <v>5.0999999999999996</v>
      </c>
      <c r="M3087" s="140"/>
      <c r="N3087" s="141">
        <f t="shared" si="245"/>
        <v>1</v>
      </c>
      <c r="O3087" s="141"/>
      <c r="P3087" s="141"/>
      <c r="Q3087" s="144">
        <f t="shared" si="246"/>
        <v>14.9</v>
      </c>
      <c r="R3087" s="22"/>
      <c r="S3087" s="22"/>
      <c r="T3087" s="22"/>
      <c r="U3087" s="16"/>
      <c r="V3087" s="16"/>
      <c r="W3087" s="16"/>
      <c r="X3087" s="16"/>
      <c r="Y3087" s="16"/>
      <c r="Z3087" s="16"/>
      <c r="AA3087" s="16"/>
      <c r="AB3087" s="16"/>
      <c r="AC3087" s="16"/>
      <c r="AD3087" s="16"/>
      <c r="AE3087" s="22"/>
      <c r="AF3087" s="22"/>
      <c r="AG3087" s="22"/>
      <c r="AH3087" s="22"/>
      <c r="AI3087" s="22"/>
      <c r="AJ3087" s="22"/>
      <c r="AK3087" s="22"/>
      <c r="AL3087" s="22"/>
      <c r="AM3087" s="22"/>
      <c r="AN3087" s="22"/>
      <c r="AO3087" s="22"/>
      <c r="AP3087" s="22"/>
      <c r="AQ3087" s="22"/>
      <c r="AR3087" s="22"/>
      <c r="AS3087" s="22"/>
      <c r="AT3087" s="22"/>
      <c r="AU3087" s="22"/>
      <c r="AV3087" s="22"/>
      <c r="AW3087" s="22"/>
    </row>
    <row r="3088" spans="4:49" s="17" customFormat="1" ht="13" hidden="1" x14ac:dyDescent="0.3">
      <c r="D3088" s="31"/>
      <c r="E3088" s="133">
        <v>38718</v>
      </c>
      <c r="F3088" s="31">
        <v>1</v>
      </c>
      <c r="G3088" s="31">
        <v>2006</v>
      </c>
      <c r="H3088" s="134">
        <f t="shared" si="244"/>
        <v>0</v>
      </c>
      <c r="I3088" s="135">
        <v>2.3774193548387101</v>
      </c>
      <c r="J3088" s="136">
        <f t="shared" ref="J3088:J3151" si="249">IF(I3088&lt;=$E$117,1,0)</f>
        <v>1</v>
      </c>
      <c r="K3088" s="81">
        <f t="shared" ref="K3088:K3151" si="250">J3088*($E$116-I3088)</f>
        <v>17.622580645161289</v>
      </c>
      <c r="L3088" s="137">
        <v>4.0999999999999996</v>
      </c>
      <c r="M3088" s="135"/>
      <c r="N3088" s="136">
        <f t="shared" ref="N3088:N3151" si="251">IF(L3088&lt;=$E$117,1,0)</f>
        <v>1</v>
      </c>
      <c r="O3088" s="136"/>
      <c r="P3088" s="136"/>
      <c r="Q3088" s="81">
        <f t="shared" ref="Q3088:Q3151" si="252">N3088*($E$116-L3088)</f>
        <v>15.9</v>
      </c>
      <c r="R3088" s="31"/>
      <c r="S3088" s="31"/>
      <c r="T3088" s="31"/>
      <c r="U3088" s="16"/>
      <c r="V3088" s="16"/>
      <c r="W3088" s="16"/>
      <c r="X3088" s="16"/>
      <c r="Y3088" s="16"/>
      <c r="Z3088" s="16"/>
      <c r="AA3088" s="16"/>
      <c r="AB3088" s="16"/>
      <c r="AC3088" s="16"/>
      <c r="AD3088" s="16"/>
      <c r="AE3088" s="31"/>
      <c r="AF3088" s="31"/>
      <c r="AG3088" s="31"/>
      <c r="AH3088" s="31"/>
      <c r="AI3088" s="31"/>
      <c r="AJ3088" s="31"/>
      <c r="AK3088" s="31"/>
      <c r="AL3088" s="31"/>
      <c r="AM3088" s="31"/>
      <c r="AN3088" s="31"/>
      <c r="AO3088" s="31"/>
      <c r="AP3088" s="31"/>
      <c r="AQ3088" s="31"/>
      <c r="AR3088" s="31"/>
      <c r="AS3088" s="31"/>
      <c r="AT3088" s="31"/>
      <c r="AU3088" s="31"/>
      <c r="AV3088" s="31"/>
      <c r="AW3088" s="31"/>
    </row>
    <row r="3089" spans="4:30" ht="13" hidden="1" x14ac:dyDescent="0.3">
      <c r="D3089" s="16"/>
      <c r="E3089" s="138">
        <v>38719</v>
      </c>
      <c r="F3089" s="16">
        <v>2</v>
      </c>
      <c r="G3089" s="16">
        <v>2006</v>
      </c>
      <c r="H3089" s="139">
        <f t="shared" si="244"/>
        <v>0</v>
      </c>
      <c r="I3089" s="140">
        <v>2.3322580645161293</v>
      </c>
      <c r="J3089" s="141">
        <f t="shared" si="249"/>
        <v>1</v>
      </c>
      <c r="K3089" s="81">
        <f t="shared" si="250"/>
        <v>17.667741935483871</v>
      </c>
      <c r="L3089" s="142">
        <v>2.2999999999999998</v>
      </c>
      <c r="M3089" s="140"/>
      <c r="N3089" s="141">
        <f t="shared" si="251"/>
        <v>1</v>
      </c>
      <c r="O3089" s="141"/>
      <c r="P3089" s="141"/>
      <c r="Q3089" s="81">
        <f t="shared" si="252"/>
        <v>17.7</v>
      </c>
      <c r="R3089" s="16"/>
      <c r="S3089" s="16"/>
      <c r="T3089" s="16"/>
      <c r="U3089" s="16"/>
      <c r="V3089" s="16"/>
      <c r="W3089" s="16"/>
      <c r="X3089" s="16"/>
      <c r="Y3089" s="16"/>
    </row>
    <row r="3090" spans="4:30" ht="13" hidden="1" x14ac:dyDescent="0.3">
      <c r="D3090" s="16"/>
      <c r="E3090" s="138">
        <v>38720</v>
      </c>
      <c r="F3090" s="16">
        <v>3</v>
      </c>
      <c r="G3090" s="16">
        <v>2006</v>
      </c>
      <c r="H3090" s="139">
        <f t="shared" si="244"/>
        <v>0</v>
      </c>
      <c r="I3090" s="140">
        <v>2.2870967741935484</v>
      </c>
      <c r="J3090" s="141">
        <f t="shared" si="249"/>
        <v>1</v>
      </c>
      <c r="K3090" s="81">
        <f t="shared" si="250"/>
        <v>17.71290322580645</v>
      </c>
      <c r="L3090" s="142">
        <v>2.7</v>
      </c>
      <c r="M3090" s="140"/>
      <c r="N3090" s="141">
        <f t="shared" si="251"/>
        <v>1</v>
      </c>
      <c r="O3090" s="141"/>
      <c r="P3090" s="141"/>
      <c r="Q3090" s="81">
        <f t="shared" si="252"/>
        <v>17.3</v>
      </c>
      <c r="R3090" s="16"/>
      <c r="S3090" s="16"/>
      <c r="T3090" s="16"/>
      <c r="U3090" s="16"/>
      <c r="V3090" s="16"/>
      <c r="W3090" s="16"/>
      <c r="X3090" s="16"/>
      <c r="Y3090" s="16"/>
    </row>
    <row r="3091" spans="4:30" ht="13" hidden="1" x14ac:dyDescent="0.3">
      <c r="D3091" s="16"/>
      <c r="E3091" s="138">
        <v>38721</v>
      </c>
      <c r="F3091" s="16">
        <v>4</v>
      </c>
      <c r="G3091" s="16">
        <v>2006</v>
      </c>
      <c r="H3091" s="139">
        <f t="shared" si="244"/>
        <v>0</v>
      </c>
      <c r="I3091" s="140">
        <v>2.241935483870968</v>
      </c>
      <c r="J3091" s="141">
        <f t="shared" si="249"/>
        <v>1</v>
      </c>
      <c r="K3091" s="81">
        <f t="shared" si="250"/>
        <v>17.758064516129032</v>
      </c>
      <c r="L3091" s="142">
        <v>0.9</v>
      </c>
      <c r="M3091" s="140"/>
      <c r="N3091" s="141">
        <f t="shared" si="251"/>
        <v>1</v>
      </c>
      <c r="O3091" s="141"/>
      <c r="P3091" s="141"/>
      <c r="Q3091" s="81">
        <f t="shared" si="252"/>
        <v>19.100000000000001</v>
      </c>
      <c r="R3091" s="16"/>
      <c r="S3091" s="16"/>
      <c r="T3091" s="16"/>
      <c r="U3091" s="16"/>
      <c r="V3091" s="16"/>
      <c r="W3091" s="16"/>
      <c r="X3091" s="16"/>
      <c r="Y3091" s="22"/>
      <c r="Z3091" s="22"/>
      <c r="AA3091" s="22"/>
      <c r="AB3091" s="22"/>
      <c r="AC3091" s="22"/>
      <c r="AD3091" s="22"/>
    </row>
    <row r="3092" spans="4:30" ht="13" hidden="1" x14ac:dyDescent="0.3">
      <c r="D3092" s="16"/>
      <c r="E3092" s="138">
        <v>38722</v>
      </c>
      <c r="F3092" s="16">
        <v>5</v>
      </c>
      <c r="G3092" s="16">
        <v>2006</v>
      </c>
      <c r="H3092" s="139">
        <f t="shared" si="244"/>
        <v>0</v>
      </c>
      <c r="I3092" s="140">
        <v>2.1967741935483875</v>
      </c>
      <c r="J3092" s="141">
        <f t="shared" si="249"/>
        <v>1</v>
      </c>
      <c r="K3092" s="81">
        <f t="shared" si="250"/>
        <v>17.803225806451614</v>
      </c>
      <c r="L3092" s="142">
        <v>0.2</v>
      </c>
      <c r="M3092" s="140"/>
      <c r="N3092" s="141">
        <f t="shared" si="251"/>
        <v>1</v>
      </c>
      <c r="O3092" s="141"/>
      <c r="P3092" s="141"/>
      <c r="Q3092" s="81">
        <f t="shared" si="252"/>
        <v>19.8</v>
      </c>
      <c r="R3092" s="16"/>
      <c r="S3092" s="16"/>
      <c r="T3092" s="16"/>
      <c r="U3092" s="16"/>
      <c r="V3092" s="16"/>
      <c r="W3092" s="16"/>
      <c r="X3092" s="16"/>
      <c r="Y3092" s="31"/>
      <c r="Z3092" s="31"/>
      <c r="AA3092" s="31"/>
      <c r="AB3092" s="31"/>
      <c r="AC3092" s="31"/>
      <c r="AD3092" s="31"/>
    </row>
    <row r="3093" spans="4:30" ht="13" hidden="1" x14ac:dyDescent="0.3">
      <c r="D3093" s="16"/>
      <c r="E3093" s="138">
        <v>38723</v>
      </c>
      <c r="F3093" s="16">
        <v>6</v>
      </c>
      <c r="G3093" s="16">
        <v>2006</v>
      </c>
      <c r="H3093" s="139">
        <f t="shared" si="244"/>
        <v>0</v>
      </c>
      <c r="I3093" s="140">
        <v>2.1516129032258067</v>
      </c>
      <c r="J3093" s="141">
        <f t="shared" si="249"/>
        <v>1</v>
      </c>
      <c r="K3093" s="81">
        <f t="shared" si="250"/>
        <v>17.848387096774193</v>
      </c>
      <c r="L3093" s="142">
        <v>-0.1</v>
      </c>
      <c r="M3093" s="140"/>
      <c r="N3093" s="141">
        <f t="shared" si="251"/>
        <v>1</v>
      </c>
      <c r="O3093" s="141"/>
      <c r="P3093" s="141"/>
      <c r="Q3093" s="81">
        <f t="shared" si="252"/>
        <v>20.100000000000001</v>
      </c>
      <c r="R3093" s="16"/>
      <c r="S3093" s="16"/>
      <c r="T3093" s="16"/>
      <c r="U3093" s="16"/>
      <c r="V3093" s="16"/>
      <c r="W3093" s="16"/>
      <c r="X3093" s="16"/>
      <c r="Y3093" s="16"/>
    </row>
    <row r="3094" spans="4:30" ht="13" hidden="1" x14ac:dyDescent="0.3">
      <c r="D3094" s="16"/>
      <c r="E3094" s="138">
        <v>38724</v>
      </c>
      <c r="F3094" s="16">
        <v>7</v>
      </c>
      <c r="G3094" s="16">
        <v>2006</v>
      </c>
      <c r="H3094" s="139">
        <f t="shared" si="244"/>
        <v>0</v>
      </c>
      <c r="I3094" s="140">
        <v>2.1064516129032258</v>
      </c>
      <c r="J3094" s="141">
        <f t="shared" si="249"/>
        <v>1</v>
      </c>
      <c r="K3094" s="81">
        <f t="shared" si="250"/>
        <v>17.893548387096775</v>
      </c>
      <c r="L3094" s="142">
        <v>-0.1</v>
      </c>
      <c r="M3094" s="140"/>
      <c r="N3094" s="141">
        <f t="shared" si="251"/>
        <v>1</v>
      </c>
      <c r="O3094" s="141"/>
      <c r="P3094" s="141"/>
      <c r="Q3094" s="81">
        <f t="shared" si="252"/>
        <v>20.100000000000001</v>
      </c>
      <c r="R3094" s="16"/>
      <c r="S3094" s="16"/>
      <c r="T3094" s="16"/>
      <c r="U3094" s="16"/>
      <c r="V3094" s="16"/>
      <c r="W3094" s="16"/>
      <c r="X3094" s="16"/>
      <c r="Y3094" s="16"/>
    </row>
    <row r="3095" spans="4:30" ht="13" hidden="1" x14ac:dyDescent="0.3">
      <c r="D3095" s="16"/>
      <c r="E3095" s="138">
        <v>38725</v>
      </c>
      <c r="F3095" s="16">
        <v>8</v>
      </c>
      <c r="G3095" s="16">
        <v>2006</v>
      </c>
      <c r="H3095" s="139">
        <f t="shared" si="244"/>
        <v>0</v>
      </c>
      <c r="I3095" s="140">
        <v>2.0612903225806454</v>
      </c>
      <c r="J3095" s="141">
        <f t="shared" si="249"/>
        <v>1</v>
      </c>
      <c r="K3095" s="81">
        <f t="shared" si="250"/>
        <v>17.938709677419354</v>
      </c>
      <c r="L3095" s="142">
        <v>-0.4</v>
      </c>
      <c r="M3095" s="140"/>
      <c r="N3095" s="141">
        <f t="shared" si="251"/>
        <v>1</v>
      </c>
      <c r="O3095" s="141"/>
      <c r="P3095" s="141"/>
      <c r="Q3095" s="81">
        <f t="shared" si="252"/>
        <v>20.399999999999999</v>
      </c>
      <c r="R3095" s="16"/>
      <c r="S3095" s="16"/>
      <c r="T3095" s="16"/>
      <c r="U3095" s="16"/>
      <c r="V3095" s="16"/>
      <c r="W3095" s="16"/>
      <c r="X3095" s="16"/>
      <c r="Y3095" s="16"/>
    </row>
    <row r="3096" spans="4:30" ht="13" hidden="1" x14ac:dyDescent="0.3">
      <c r="D3096" s="16"/>
      <c r="E3096" s="138">
        <v>38726</v>
      </c>
      <c r="F3096" s="16">
        <v>9</v>
      </c>
      <c r="G3096" s="16">
        <v>2006</v>
      </c>
      <c r="H3096" s="139">
        <f t="shared" si="244"/>
        <v>0</v>
      </c>
      <c r="I3096" s="140">
        <v>2.0161290322580649</v>
      </c>
      <c r="J3096" s="141">
        <f t="shared" si="249"/>
        <v>1</v>
      </c>
      <c r="K3096" s="81">
        <f t="shared" si="250"/>
        <v>17.983870967741936</v>
      </c>
      <c r="L3096" s="142">
        <v>-1.4</v>
      </c>
      <c r="M3096" s="140"/>
      <c r="N3096" s="141">
        <f t="shared" si="251"/>
        <v>1</v>
      </c>
      <c r="O3096" s="141"/>
      <c r="P3096" s="141"/>
      <c r="Q3096" s="81">
        <f t="shared" si="252"/>
        <v>21.4</v>
      </c>
      <c r="R3096" s="16"/>
      <c r="S3096" s="16"/>
      <c r="T3096" s="16"/>
      <c r="U3096" s="16"/>
      <c r="V3096" s="16"/>
      <c r="W3096" s="16"/>
      <c r="X3096" s="16"/>
      <c r="Y3096" s="16"/>
    </row>
    <row r="3097" spans="4:30" ht="13" hidden="1" x14ac:dyDescent="0.3">
      <c r="D3097" s="16"/>
      <c r="E3097" s="138">
        <v>38727</v>
      </c>
      <c r="F3097" s="16">
        <v>10</v>
      </c>
      <c r="G3097" s="16">
        <v>2006</v>
      </c>
      <c r="H3097" s="139">
        <f t="shared" si="244"/>
        <v>0</v>
      </c>
      <c r="I3097" s="140">
        <v>1.9709677419354841</v>
      </c>
      <c r="J3097" s="141">
        <f t="shared" si="249"/>
        <v>1</v>
      </c>
      <c r="K3097" s="81">
        <f t="shared" si="250"/>
        <v>18.029032258064515</v>
      </c>
      <c r="L3097" s="142">
        <v>-1.3</v>
      </c>
      <c r="M3097" s="140"/>
      <c r="N3097" s="141">
        <f t="shared" si="251"/>
        <v>1</v>
      </c>
      <c r="O3097" s="141"/>
      <c r="P3097" s="141"/>
      <c r="Q3097" s="81">
        <f t="shared" si="252"/>
        <v>21.3</v>
      </c>
      <c r="R3097" s="16"/>
      <c r="S3097" s="16"/>
      <c r="T3097" s="16"/>
      <c r="U3097" s="16"/>
      <c r="V3097" s="16"/>
      <c r="W3097" s="16"/>
      <c r="X3097" s="16"/>
      <c r="Y3097" s="16"/>
    </row>
    <row r="3098" spans="4:30" ht="13" hidden="1" x14ac:dyDescent="0.3">
      <c r="D3098" s="16"/>
      <c r="E3098" s="138">
        <v>38728</v>
      </c>
      <c r="F3098" s="16">
        <v>11</v>
      </c>
      <c r="G3098" s="16">
        <v>2006</v>
      </c>
      <c r="H3098" s="139">
        <f t="shared" si="244"/>
        <v>0</v>
      </c>
      <c r="I3098" s="140">
        <v>1.9258064516129034</v>
      </c>
      <c r="J3098" s="141">
        <f t="shared" si="249"/>
        <v>1</v>
      </c>
      <c r="K3098" s="81">
        <f t="shared" si="250"/>
        <v>18.074193548387097</v>
      </c>
      <c r="L3098" s="142">
        <v>-2.6</v>
      </c>
      <c r="M3098" s="140"/>
      <c r="N3098" s="141">
        <f t="shared" si="251"/>
        <v>1</v>
      </c>
      <c r="O3098" s="141"/>
      <c r="P3098" s="141"/>
      <c r="Q3098" s="81">
        <f t="shared" si="252"/>
        <v>22.6</v>
      </c>
      <c r="R3098" s="16"/>
      <c r="S3098" s="16"/>
      <c r="T3098" s="16"/>
      <c r="U3098" s="16"/>
      <c r="V3098" s="16"/>
      <c r="W3098" s="16"/>
      <c r="X3098" s="16"/>
      <c r="Y3098" s="16"/>
    </row>
    <row r="3099" spans="4:30" ht="13" hidden="1" x14ac:dyDescent="0.3">
      <c r="D3099" s="16"/>
      <c r="E3099" s="138">
        <v>38729</v>
      </c>
      <c r="F3099" s="16">
        <v>12</v>
      </c>
      <c r="G3099" s="16">
        <v>2006</v>
      </c>
      <c r="H3099" s="139">
        <f t="shared" si="244"/>
        <v>0</v>
      </c>
      <c r="I3099" s="140">
        <v>1.8806451612903228</v>
      </c>
      <c r="J3099" s="141">
        <f t="shared" si="249"/>
        <v>1</v>
      </c>
      <c r="K3099" s="81">
        <f t="shared" si="250"/>
        <v>18.119354838709675</v>
      </c>
      <c r="L3099" s="142">
        <v>-1.7</v>
      </c>
      <c r="M3099" s="140"/>
      <c r="N3099" s="141">
        <f t="shared" si="251"/>
        <v>1</v>
      </c>
      <c r="O3099" s="141"/>
      <c r="P3099" s="141"/>
      <c r="Q3099" s="81">
        <f t="shared" si="252"/>
        <v>21.7</v>
      </c>
      <c r="R3099" s="16"/>
      <c r="S3099" s="16"/>
      <c r="T3099" s="16"/>
      <c r="U3099" s="22"/>
      <c r="V3099" s="22"/>
      <c r="W3099" s="22"/>
      <c r="X3099" s="22"/>
      <c r="Y3099" s="16"/>
    </row>
    <row r="3100" spans="4:30" ht="13" hidden="1" x14ac:dyDescent="0.3">
      <c r="D3100" s="16"/>
      <c r="E3100" s="138">
        <v>38730</v>
      </c>
      <c r="F3100" s="16">
        <v>13</v>
      </c>
      <c r="G3100" s="16">
        <v>2006</v>
      </c>
      <c r="H3100" s="139">
        <f t="shared" si="244"/>
        <v>0</v>
      </c>
      <c r="I3100" s="140">
        <v>1.8354838709677421</v>
      </c>
      <c r="J3100" s="141">
        <f t="shared" si="249"/>
        <v>1</v>
      </c>
      <c r="K3100" s="81">
        <f t="shared" si="250"/>
        <v>18.164516129032258</v>
      </c>
      <c r="L3100" s="142">
        <v>-3.9</v>
      </c>
      <c r="M3100" s="140"/>
      <c r="N3100" s="141">
        <f t="shared" si="251"/>
        <v>1</v>
      </c>
      <c r="O3100" s="141"/>
      <c r="P3100" s="141"/>
      <c r="Q3100" s="81">
        <f t="shared" si="252"/>
        <v>23.9</v>
      </c>
      <c r="R3100" s="16"/>
      <c r="S3100" s="16"/>
      <c r="T3100" s="16"/>
      <c r="U3100" s="31"/>
      <c r="V3100" s="31"/>
      <c r="W3100" s="31"/>
      <c r="X3100" s="31"/>
      <c r="Y3100" s="16"/>
    </row>
    <row r="3101" spans="4:30" ht="13" hidden="1" x14ac:dyDescent="0.3">
      <c r="D3101" s="16"/>
      <c r="E3101" s="138">
        <v>38731</v>
      </c>
      <c r="F3101" s="16">
        <v>14</v>
      </c>
      <c r="G3101" s="16">
        <v>2006</v>
      </c>
      <c r="H3101" s="139">
        <f t="shared" si="244"/>
        <v>0</v>
      </c>
      <c r="I3101" s="140">
        <v>1.7903225806451615</v>
      </c>
      <c r="J3101" s="141">
        <f t="shared" si="249"/>
        <v>1</v>
      </c>
      <c r="K3101" s="81">
        <f t="shared" si="250"/>
        <v>18.20967741935484</v>
      </c>
      <c r="L3101" s="142">
        <v>-2.7</v>
      </c>
      <c r="M3101" s="140"/>
      <c r="N3101" s="141">
        <f t="shared" si="251"/>
        <v>1</v>
      </c>
      <c r="O3101" s="141"/>
      <c r="P3101" s="141"/>
      <c r="Q3101" s="81">
        <f t="shared" si="252"/>
        <v>22.7</v>
      </c>
      <c r="R3101" s="16"/>
      <c r="S3101" s="16"/>
      <c r="T3101" s="16"/>
      <c r="U3101" s="16"/>
      <c r="V3101" s="16"/>
      <c r="W3101" s="16"/>
      <c r="X3101" s="16"/>
      <c r="Y3101" s="16"/>
    </row>
    <row r="3102" spans="4:30" ht="13" hidden="1" x14ac:dyDescent="0.3">
      <c r="D3102" s="16"/>
      <c r="E3102" s="138">
        <v>38732</v>
      </c>
      <c r="F3102" s="16">
        <v>15</v>
      </c>
      <c r="G3102" s="16">
        <v>2006</v>
      </c>
      <c r="H3102" s="139">
        <f t="shared" si="244"/>
        <v>0</v>
      </c>
      <c r="I3102" s="140">
        <v>1.7451612903225808</v>
      </c>
      <c r="J3102" s="141">
        <f t="shared" si="249"/>
        <v>1</v>
      </c>
      <c r="K3102" s="81">
        <f t="shared" si="250"/>
        <v>18.254838709677419</v>
      </c>
      <c r="L3102" s="142">
        <v>-3.4</v>
      </c>
      <c r="M3102" s="140"/>
      <c r="N3102" s="141">
        <f t="shared" si="251"/>
        <v>1</v>
      </c>
      <c r="O3102" s="141"/>
      <c r="P3102" s="141"/>
      <c r="Q3102" s="81">
        <f t="shared" si="252"/>
        <v>23.4</v>
      </c>
      <c r="R3102" s="16"/>
      <c r="S3102" s="16"/>
      <c r="T3102" s="16"/>
      <c r="U3102" s="16"/>
      <c r="V3102" s="16"/>
      <c r="W3102" s="16"/>
      <c r="X3102" s="16"/>
      <c r="Y3102" s="16"/>
    </row>
    <row r="3103" spans="4:30" ht="13" hidden="1" x14ac:dyDescent="0.3">
      <c r="D3103" s="16"/>
      <c r="E3103" s="138">
        <v>38733</v>
      </c>
      <c r="F3103" s="16">
        <v>16</v>
      </c>
      <c r="G3103" s="16">
        <v>2006</v>
      </c>
      <c r="H3103" s="139">
        <f t="shared" si="244"/>
        <v>0</v>
      </c>
      <c r="I3103" s="140">
        <v>1.7</v>
      </c>
      <c r="J3103" s="141">
        <f t="shared" si="249"/>
        <v>1</v>
      </c>
      <c r="K3103" s="81">
        <f t="shared" si="250"/>
        <v>18.3</v>
      </c>
      <c r="L3103" s="142">
        <v>-2.2999999999999998</v>
      </c>
      <c r="M3103" s="140"/>
      <c r="N3103" s="141">
        <f t="shared" si="251"/>
        <v>1</v>
      </c>
      <c r="O3103" s="141"/>
      <c r="P3103" s="141"/>
      <c r="Q3103" s="81">
        <f t="shared" si="252"/>
        <v>22.3</v>
      </c>
      <c r="R3103" s="16"/>
      <c r="S3103" s="16"/>
      <c r="T3103" s="16"/>
      <c r="U3103" s="16"/>
      <c r="V3103" s="16"/>
      <c r="W3103" s="16"/>
      <c r="X3103" s="16"/>
      <c r="Y3103" s="16"/>
    </row>
    <row r="3104" spans="4:30" ht="13" hidden="1" x14ac:dyDescent="0.3">
      <c r="D3104" s="16"/>
      <c r="E3104" s="138">
        <v>38734</v>
      </c>
      <c r="F3104" s="16">
        <v>17</v>
      </c>
      <c r="G3104" s="16">
        <v>2006</v>
      </c>
      <c r="H3104" s="139">
        <f t="shared" si="244"/>
        <v>0</v>
      </c>
      <c r="I3104" s="140">
        <v>1.7428571428571429</v>
      </c>
      <c r="J3104" s="141">
        <f t="shared" si="249"/>
        <v>1</v>
      </c>
      <c r="K3104" s="81">
        <f t="shared" si="250"/>
        <v>18.257142857142856</v>
      </c>
      <c r="L3104" s="142">
        <v>3</v>
      </c>
      <c r="M3104" s="140"/>
      <c r="N3104" s="141">
        <f t="shared" si="251"/>
        <v>1</v>
      </c>
      <c r="O3104" s="141"/>
      <c r="P3104" s="141"/>
      <c r="Q3104" s="81">
        <f t="shared" si="252"/>
        <v>17</v>
      </c>
      <c r="R3104" s="16"/>
      <c r="S3104" s="16"/>
      <c r="T3104" s="16"/>
      <c r="U3104" s="16"/>
      <c r="V3104" s="16"/>
      <c r="W3104" s="16"/>
      <c r="X3104" s="16"/>
      <c r="Y3104" s="16"/>
    </row>
    <row r="3105" spans="4:25" ht="13" hidden="1" x14ac:dyDescent="0.3">
      <c r="D3105" s="16"/>
      <c r="E3105" s="138">
        <v>38735</v>
      </c>
      <c r="F3105" s="16">
        <v>18</v>
      </c>
      <c r="G3105" s="16">
        <v>2006</v>
      </c>
      <c r="H3105" s="139">
        <f t="shared" si="244"/>
        <v>0</v>
      </c>
      <c r="I3105" s="140">
        <v>1.7857142857142856</v>
      </c>
      <c r="J3105" s="141">
        <f t="shared" si="249"/>
        <v>1</v>
      </c>
      <c r="K3105" s="81">
        <f t="shared" si="250"/>
        <v>18.214285714285715</v>
      </c>
      <c r="L3105" s="142">
        <v>4.9000000000000004</v>
      </c>
      <c r="M3105" s="140"/>
      <c r="N3105" s="141">
        <f t="shared" si="251"/>
        <v>1</v>
      </c>
      <c r="O3105" s="141"/>
      <c r="P3105" s="141"/>
      <c r="Q3105" s="81">
        <f t="shared" si="252"/>
        <v>15.1</v>
      </c>
      <c r="R3105" s="16"/>
      <c r="S3105" s="16"/>
      <c r="T3105" s="16"/>
      <c r="U3105" s="16"/>
      <c r="V3105" s="16"/>
      <c r="W3105" s="16"/>
      <c r="X3105" s="16"/>
      <c r="Y3105" s="16"/>
    </row>
    <row r="3106" spans="4:25" ht="13" hidden="1" x14ac:dyDescent="0.3">
      <c r="D3106" s="16"/>
      <c r="E3106" s="138">
        <v>38736</v>
      </c>
      <c r="F3106" s="16">
        <v>19</v>
      </c>
      <c r="G3106" s="16">
        <v>2006</v>
      </c>
      <c r="H3106" s="139">
        <f t="shared" si="244"/>
        <v>0</v>
      </c>
      <c r="I3106" s="140">
        <v>1.8285714285714285</v>
      </c>
      <c r="J3106" s="141">
        <f t="shared" si="249"/>
        <v>1</v>
      </c>
      <c r="K3106" s="81">
        <f t="shared" si="250"/>
        <v>18.171428571428571</v>
      </c>
      <c r="L3106" s="142">
        <v>2</v>
      </c>
      <c r="M3106" s="140"/>
      <c r="N3106" s="141">
        <f t="shared" si="251"/>
        <v>1</v>
      </c>
      <c r="O3106" s="141"/>
      <c r="P3106" s="141"/>
      <c r="Q3106" s="81">
        <f t="shared" si="252"/>
        <v>18</v>
      </c>
      <c r="R3106" s="16"/>
      <c r="S3106" s="16"/>
      <c r="T3106" s="16"/>
      <c r="U3106" s="16"/>
      <c r="V3106" s="16"/>
      <c r="W3106" s="16"/>
      <c r="X3106" s="16"/>
      <c r="Y3106" s="16"/>
    </row>
    <row r="3107" spans="4:25" ht="13" hidden="1" x14ac:dyDescent="0.3">
      <c r="D3107" s="16"/>
      <c r="E3107" s="138">
        <v>38737</v>
      </c>
      <c r="F3107" s="16">
        <v>20</v>
      </c>
      <c r="G3107" s="16">
        <v>2006</v>
      </c>
      <c r="H3107" s="139">
        <f t="shared" ref="H3107:H3170" si="253">IF(AND(E3107&gt;=$D$64,E3107&lt;=$D$65),1,0)</f>
        <v>0</v>
      </c>
      <c r="I3107" s="140">
        <v>1.8714285714285714</v>
      </c>
      <c r="J3107" s="141">
        <f t="shared" si="249"/>
        <v>1</v>
      </c>
      <c r="K3107" s="81">
        <f t="shared" si="250"/>
        <v>18.12857142857143</v>
      </c>
      <c r="L3107" s="142">
        <v>3.8</v>
      </c>
      <c r="M3107" s="140"/>
      <c r="N3107" s="141">
        <f t="shared" si="251"/>
        <v>1</v>
      </c>
      <c r="O3107" s="141"/>
      <c r="P3107" s="141"/>
      <c r="Q3107" s="81">
        <f t="shared" si="252"/>
        <v>16.2</v>
      </c>
      <c r="R3107" s="16"/>
      <c r="S3107" s="16"/>
      <c r="T3107" s="16"/>
      <c r="U3107" s="16"/>
      <c r="V3107" s="16"/>
      <c r="W3107" s="16"/>
      <c r="X3107" s="16"/>
      <c r="Y3107" s="16"/>
    </row>
    <row r="3108" spans="4:25" ht="13" hidden="1" x14ac:dyDescent="0.3">
      <c r="D3108" s="16"/>
      <c r="E3108" s="138">
        <v>38738</v>
      </c>
      <c r="F3108" s="16">
        <v>21</v>
      </c>
      <c r="G3108" s="16">
        <v>2006</v>
      </c>
      <c r="H3108" s="139">
        <f t="shared" si="253"/>
        <v>0</v>
      </c>
      <c r="I3108" s="140">
        <v>1.9142857142857141</v>
      </c>
      <c r="J3108" s="141">
        <f t="shared" si="249"/>
        <v>1</v>
      </c>
      <c r="K3108" s="81">
        <f t="shared" si="250"/>
        <v>18.085714285714285</v>
      </c>
      <c r="L3108" s="142">
        <v>4.3</v>
      </c>
      <c r="M3108" s="140"/>
      <c r="N3108" s="141">
        <f t="shared" si="251"/>
        <v>1</v>
      </c>
      <c r="O3108" s="141"/>
      <c r="P3108" s="141"/>
      <c r="Q3108" s="81">
        <f t="shared" si="252"/>
        <v>15.7</v>
      </c>
      <c r="R3108" s="16"/>
      <c r="S3108" s="16"/>
      <c r="T3108" s="16"/>
      <c r="U3108" s="16"/>
      <c r="V3108" s="16"/>
      <c r="W3108" s="16"/>
      <c r="X3108" s="16"/>
      <c r="Y3108" s="16"/>
    </row>
    <row r="3109" spans="4:25" ht="13" hidden="1" x14ac:dyDescent="0.3">
      <c r="D3109" s="16"/>
      <c r="E3109" s="138">
        <v>38739</v>
      </c>
      <c r="F3109" s="16">
        <v>22</v>
      </c>
      <c r="G3109" s="16">
        <v>2006</v>
      </c>
      <c r="H3109" s="139">
        <f t="shared" si="253"/>
        <v>0</v>
      </c>
      <c r="I3109" s="140">
        <v>1.9571428571428571</v>
      </c>
      <c r="J3109" s="141">
        <f t="shared" si="249"/>
        <v>1</v>
      </c>
      <c r="K3109" s="81">
        <f t="shared" si="250"/>
        <v>18.042857142857144</v>
      </c>
      <c r="L3109" s="142">
        <v>3.4</v>
      </c>
      <c r="M3109" s="140"/>
      <c r="N3109" s="141">
        <f t="shared" si="251"/>
        <v>1</v>
      </c>
      <c r="O3109" s="141"/>
      <c r="P3109" s="141"/>
      <c r="Q3109" s="81">
        <f t="shared" si="252"/>
        <v>16.600000000000001</v>
      </c>
      <c r="R3109" s="16"/>
      <c r="S3109" s="16"/>
      <c r="T3109" s="16"/>
      <c r="U3109" s="16"/>
      <c r="V3109" s="16"/>
      <c r="W3109" s="16"/>
      <c r="X3109" s="16"/>
      <c r="Y3109" s="16"/>
    </row>
    <row r="3110" spans="4:25" ht="13" hidden="1" x14ac:dyDescent="0.3">
      <c r="D3110" s="16"/>
      <c r="E3110" s="138">
        <v>38740</v>
      </c>
      <c r="F3110" s="16">
        <v>23</v>
      </c>
      <c r="G3110" s="16">
        <v>2006</v>
      </c>
      <c r="H3110" s="139">
        <f t="shared" si="253"/>
        <v>0</v>
      </c>
      <c r="I3110" s="140">
        <v>2</v>
      </c>
      <c r="J3110" s="141">
        <f t="shared" si="249"/>
        <v>1</v>
      </c>
      <c r="K3110" s="81">
        <f t="shared" si="250"/>
        <v>18</v>
      </c>
      <c r="L3110" s="142">
        <v>0.1</v>
      </c>
      <c r="M3110" s="140"/>
      <c r="N3110" s="141">
        <f t="shared" si="251"/>
        <v>1</v>
      </c>
      <c r="O3110" s="141"/>
      <c r="P3110" s="141"/>
      <c r="Q3110" s="81">
        <f t="shared" si="252"/>
        <v>19.899999999999999</v>
      </c>
      <c r="R3110" s="16"/>
      <c r="S3110" s="16"/>
      <c r="T3110" s="16"/>
      <c r="U3110" s="16"/>
      <c r="V3110" s="16"/>
      <c r="W3110" s="16"/>
      <c r="X3110" s="16"/>
      <c r="Y3110" s="16"/>
    </row>
    <row r="3111" spans="4:25" ht="13" hidden="1" x14ac:dyDescent="0.3">
      <c r="D3111" s="16"/>
      <c r="E3111" s="138">
        <v>38741</v>
      </c>
      <c r="F3111" s="16">
        <v>24</v>
      </c>
      <c r="G3111" s="16">
        <v>2006</v>
      </c>
      <c r="H3111" s="139">
        <f t="shared" si="253"/>
        <v>0</v>
      </c>
      <c r="I3111" s="140">
        <v>2.0428571428571427</v>
      </c>
      <c r="J3111" s="141">
        <f t="shared" si="249"/>
        <v>1</v>
      </c>
      <c r="K3111" s="81">
        <f t="shared" si="250"/>
        <v>17.957142857142856</v>
      </c>
      <c r="L3111" s="142">
        <v>-2</v>
      </c>
      <c r="M3111" s="140"/>
      <c r="N3111" s="141">
        <f t="shared" si="251"/>
        <v>1</v>
      </c>
      <c r="O3111" s="141"/>
      <c r="P3111" s="141"/>
      <c r="Q3111" s="81">
        <f t="shared" si="252"/>
        <v>22</v>
      </c>
      <c r="R3111" s="16"/>
      <c r="S3111" s="16"/>
      <c r="T3111" s="16"/>
      <c r="U3111" s="16"/>
      <c r="V3111" s="16"/>
      <c r="W3111" s="16"/>
      <c r="X3111" s="16"/>
      <c r="Y3111" s="16"/>
    </row>
    <row r="3112" spans="4:25" ht="13" hidden="1" x14ac:dyDescent="0.3">
      <c r="D3112" s="16"/>
      <c r="E3112" s="138">
        <v>38742</v>
      </c>
      <c r="F3112" s="16">
        <v>25</v>
      </c>
      <c r="G3112" s="16">
        <v>2006</v>
      </c>
      <c r="H3112" s="139">
        <f t="shared" si="253"/>
        <v>0</v>
      </c>
      <c r="I3112" s="140">
        <v>2.0857142857142854</v>
      </c>
      <c r="J3112" s="141">
        <f t="shared" si="249"/>
        <v>1</v>
      </c>
      <c r="K3112" s="81">
        <f t="shared" si="250"/>
        <v>17.914285714285715</v>
      </c>
      <c r="L3112" s="142">
        <v>-0.5</v>
      </c>
      <c r="M3112" s="140"/>
      <c r="N3112" s="141">
        <f t="shared" si="251"/>
        <v>1</v>
      </c>
      <c r="O3112" s="141"/>
      <c r="P3112" s="141"/>
      <c r="Q3112" s="81">
        <f t="shared" si="252"/>
        <v>20.5</v>
      </c>
      <c r="R3112" s="16"/>
      <c r="S3112" s="16"/>
      <c r="T3112" s="16"/>
      <c r="U3112" s="16"/>
      <c r="V3112" s="16"/>
      <c r="W3112" s="16"/>
      <c r="X3112" s="16"/>
      <c r="Y3112" s="16"/>
    </row>
    <row r="3113" spans="4:25" ht="13" hidden="1" x14ac:dyDescent="0.3">
      <c r="D3113" s="16"/>
      <c r="E3113" s="138">
        <v>38743</v>
      </c>
      <c r="F3113" s="16">
        <v>26</v>
      </c>
      <c r="G3113" s="16">
        <v>2006</v>
      </c>
      <c r="H3113" s="139">
        <f t="shared" si="253"/>
        <v>0</v>
      </c>
      <c r="I3113" s="140">
        <v>2.1285714285714286</v>
      </c>
      <c r="J3113" s="141">
        <f t="shared" si="249"/>
        <v>1</v>
      </c>
      <c r="K3113" s="81">
        <f t="shared" si="250"/>
        <v>17.87142857142857</v>
      </c>
      <c r="L3113" s="142">
        <v>0.1</v>
      </c>
      <c r="M3113" s="140"/>
      <c r="N3113" s="141">
        <f t="shared" si="251"/>
        <v>1</v>
      </c>
      <c r="O3113" s="141"/>
      <c r="P3113" s="141"/>
      <c r="Q3113" s="81">
        <f t="shared" si="252"/>
        <v>19.899999999999999</v>
      </c>
      <c r="R3113" s="16"/>
      <c r="S3113" s="16"/>
      <c r="T3113" s="16"/>
      <c r="U3113" s="16"/>
      <c r="V3113" s="16"/>
      <c r="W3113" s="16"/>
      <c r="X3113" s="16"/>
      <c r="Y3113" s="16"/>
    </row>
    <row r="3114" spans="4:25" ht="13" hidden="1" x14ac:dyDescent="0.3">
      <c r="D3114" s="16"/>
      <c r="E3114" s="138">
        <v>38744</v>
      </c>
      <c r="F3114" s="16">
        <v>27</v>
      </c>
      <c r="G3114" s="16">
        <v>2006</v>
      </c>
      <c r="H3114" s="139">
        <f t="shared" si="253"/>
        <v>0</v>
      </c>
      <c r="I3114" s="140">
        <v>2.1714285714285717</v>
      </c>
      <c r="J3114" s="141">
        <f t="shared" si="249"/>
        <v>1</v>
      </c>
      <c r="K3114" s="81">
        <f t="shared" si="250"/>
        <v>17.828571428571429</v>
      </c>
      <c r="L3114" s="142">
        <v>-0.6</v>
      </c>
      <c r="M3114" s="140"/>
      <c r="N3114" s="141">
        <f t="shared" si="251"/>
        <v>1</v>
      </c>
      <c r="O3114" s="141"/>
      <c r="P3114" s="141"/>
      <c r="Q3114" s="81">
        <f t="shared" si="252"/>
        <v>20.6</v>
      </c>
      <c r="R3114" s="16"/>
      <c r="S3114" s="16"/>
      <c r="T3114" s="16"/>
      <c r="U3114" s="16"/>
      <c r="V3114" s="16"/>
      <c r="W3114" s="16"/>
      <c r="X3114" s="16"/>
      <c r="Y3114" s="16"/>
    </row>
    <row r="3115" spans="4:25" ht="13" hidden="1" x14ac:dyDescent="0.3">
      <c r="D3115" s="16"/>
      <c r="E3115" s="138">
        <v>38745</v>
      </c>
      <c r="F3115" s="16">
        <v>28</v>
      </c>
      <c r="G3115" s="16">
        <v>2006</v>
      </c>
      <c r="H3115" s="139">
        <f t="shared" si="253"/>
        <v>0</v>
      </c>
      <c r="I3115" s="140">
        <v>2.2142857142857144</v>
      </c>
      <c r="J3115" s="141">
        <f t="shared" si="249"/>
        <v>1</v>
      </c>
      <c r="K3115" s="81">
        <f t="shared" si="250"/>
        <v>17.785714285714285</v>
      </c>
      <c r="L3115" s="142">
        <v>0.3</v>
      </c>
      <c r="M3115" s="140"/>
      <c r="N3115" s="141">
        <f t="shared" si="251"/>
        <v>1</v>
      </c>
      <c r="O3115" s="141"/>
      <c r="P3115" s="141"/>
      <c r="Q3115" s="81">
        <f t="shared" si="252"/>
        <v>19.7</v>
      </c>
      <c r="R3115" s="16"/>
      <c r="S3115" s="16"/>
      <c r="T3115" s="16"/>
      <c r="U3115" s="16"/>
      <c r="V3115" s="16"/>
      <c r="W3115" s="16"/>
      <c r="X3115" s="16"/>
      <c r="Y3115" s="16"/>
    </row>
    <row r="3116" spans="4:25" ht="13" hidden="1" x14ac:dyDescent="0.3">
      <c r="D3116" s="16"/>
      <c r="E3116" s="138">
        <v>38746</v>
      </c>
      <c r="F3116" s="16">
        <v>29</v>
      </c>
      <c r="G3116" s="16">
        <v>2006</v>
      </c>
      <c r="H3116" s="139">
        <f t="shared" si="253"/>
        <v>0</v>
      </c>
      <c r="I3116" s="140">
        <v>2.2571428571428571</v>
      </c>
      <c r="J3116" s="141">
        <f t="shared" si="249"/>
        <v>1</v>
      </c>
      <c r="K3116" s="81">
        <f t="shared" si="250"/>
        <v>17.742857142857144</v>
      </c>
      <c r="L3116" s="142">
        <v>0.6</v>
      </c>
      <c r="M3116" s="140"/>
      <c r="N3116" s="141">
        <f t="shared" si="251"/>
        <v>1</v>
      </c>
      <c r="O3116" s="141"/>
      <c r="P3116" s="141"/>
      <c r="Q3116" s="81">
        <f t="shared" si="252"/>
        <v>19.399999999999999</v>
      </c>
      <c r="R3116" s="16"/>
      <c r="S3116" s="16"/>
      <c r="T3116" s="16"/>
      <c r="U3116" s="16"/>
      <c r="V3116" s="16"/>
      <c r="W3116" s="16"/>
      <c r="X3116" s="16"/>
      <c r="Y3116" s="16"/>
    </row>
    <row r="3117" spans="4:25" ht="13" hidden="1" x14ac:dyDescent="0.3">
      <c r="D3117" s="16"/>
      <c r="E3117" s="138">
        <v>38747</v>
      </c>
      <c r="F3117" s="16">
        <v>30</v>
      </c>
      <c r="G3117" s="16">
        <v>2006</v>
      </c>
      <c r="H3117" s="139">
        <f t="shared" si="253"/>
        <v>0</v>
      </c>
      <c r="I3117" s="140">
        <v>2.2999999999999998</v>
      </c>
      <c r="J3117" s="141">
        <f t="shared" si="249"/>
        <v>1</v>
      </c>
      <c r="K3117" s="81">
        <f t="shared" si="250"/>
        <v>17.7</v>
      </c>
      <c r="L3117" s="142">
        <v>-0.5</v>
      </c>
      <c r="M3117" s="140"/>
      <c r="N3117" s="141">
        <f t="shared" si="251"/>
        <v>1</v>
      </c>
      <c r="O3117" s="141"/>
      <c r="P3117" s="141"/>
      <c r="Q3117" s="81">
        <f t="shared" si="252"/>
        <v>20.5</v>
      </c>
      <c r="R3117" s="16"/>
      <c r="S3117" s="16"/>
      <c r="T3117" s="16"/>
      <c r="U3117" s="16"/>
      <c r="V3117" s="16"/>
      <c r="W3117" s="16"/>
      <c r="X3117" s="16"/>
      <c r="Y3117" s="16"/>
    </row>
    <row r="3118" spans="4:25" ht="13" hidden="1" x14ac:dyDescent="0.3">
      <c r="D3118" s="16"/>
      <c r="E3118" s="138">
        <v>38748</v>
      </c>
      <c r="F3118" s="16">
        <v>31</v>
      </c>
      <c r="G3118" s="16">
        <v>2006</v>
      </c>
      <c r="H3118" s="139">
        <f t="shared" si="253"/>
        <v>0</v>
      </c>
      <c r="I3118" s="140">
        <v>2.3428571428571425</v>
      </c>
      <c r="J3118" s="141">
        <f t="shared" si="249"/>
        <v>1</v>
      </c>
      <c r="K3118" s="81">
        <f t="shared" si="250"/>
        <v>17.657142857142858</v>
      </c>
      <c r="L3118" s="142">
        <v>-0.6</v>
      </c>
      <c r="M3118" s="140"/>
      <c r="N3118" s="141">
        <f t="shared" si="251"/>
        <v>1</v>
      </c>
      <c r="O3118" s="141"/>
      <c r="P3118" s="141"/>
      <c r="Q3118" s="81">
        <f t="shared" si="252"/>
        <v>20.6</v>
      </c>
      <c r="R3118" s="16"/>
      <c r="S3118" s="16"/>
      <c r="T3118" s="16"/>
      <c r="U3118" s="16"/>
      <c r="V3118" s="16"/>
      <c r="W3118" s="16"/>
      <c r="X3118" s="16"/>
      <c r="Y3118" s="16"/>
    </row>
    <row r="3119" spans="4:25" ht="13" hidden="1" x14ac:dyDescent="0.3">
      <c r="D3119" s="16"/>
      <c r="E3119" s="138">
        <v>38749</v>
      </c>
      <c r="F3119" s="16">
        <v>32</v>
      </c>
      <c r="G3119" s="16">
        <v>2006</v>
      </c>
      <c r="H3119" s="139">
        <f t="shared" si="253"/>
        <v>0</v>
      </c>
      <c r="I3119" s="140">
        <v>2.3857142857142857</v>
      </c>
      <c r="J3119" s="141">
        <f t="shared" si="249"/>
        <v>1</v>
      </c>
      <c r="K3119" s="81">
        <f t="shared" si="250"/>
        <v>17.614285714285714</v>
      </c>
      <c r="L3119" s="142">
        <v>-1.4</v>
      </c>
      <c r="M3119" s="140"/>
      <c r="N3119" s="141">
        <f t="shared" si="251"/>
        <v>1</v>
      </c>
      <c r="O3119" s="141"/>
      <c r="P3119" s="141"/>
      <c r="Q3119" s="81">
        <f t="shared" si="252"/>
        <v>21.4</v>
      </c>
      <c r="R3119" s="16"/>
      <c r="S3119" s="16"/>
      <c r="T3119" s="16"/>
      <c r="U3119" s="16"/>
      <c r="V3119" s="16"/>
      <c r="W3119" s="16"/>
      <c r="X3119" s="16"/>
      <c r="Y3119" s="16"/>
    </row>
    <row r="3120" spans="4:25" ht="13" hidden="1" x14ac:dyDescent="0.3">
      <c r="D3120" s="16"/>
      <c r="E3120" s="138">
        <v>38750</v>
      </c>
      <c r="F3120" s="16">
        <v>33</v>
      </c>
      <c r="G3120" s="16">
        <v>2006</v>
      </c>
      <c r="H3120" s="139">
        <f t="shared" si="253"/>
        <v>0</v>
      </c>
      <c r="I3120" s="140">
        <v>2.4285714285714288</v>
      </c>
      <c r="J3120" s="141">
        <f t="shared" si="249"/>
        <v>1</v>
      </c>
      <c r="K3120" s="81">
        <f t="shared" si="250"/>
        <v>17.571428571428569</v>
      </c>
      <c r="L3120" s="142">
        <v>-0.7</v>
      </c>
      <c r="M3120" s="140"/>
      <c r="N3120" s="141">
        <f t="shared" si="251"/>
        <v>1</v>
      </c>
      <c r="O3120" s="141"/>
      <c r="P3120" s="141"/>
      <c r="Q3120" s="81">
        <f t="shared" si="252"/>
        <v>20.7</v>
      </c>
      <c r="R3120" s="16"/>
      <c r="S3120" s="16"/>
      <c r="T3120" s="16"/>
      <c r="U3120" s="16"/>
      <c r="V3120" s="16"/>
      <c r="W3120" s="16"/>
      <c r="X3120" s="16"/>
      <c r="Y3120" s="16"/>
    </row>
    <row r="3121" spans="4:25" ht="13" hidden="1" x14ac:dyDescent="0.3">
      <c r="D3121" s="16"/>
      <c r="E3121" s="138">
        <v>38751</v>
      </c>
      <c r="F3121" s="16">
        <v>34</v>
      </c>
      <c r="G3121" s="16">
        <v>2006</v>
      </c>
      <c r="H3121" s="139">
        <f t="shared" si="253"/>
        <v>0</v>
      </c>
      <c r="I3121" s="140">
        <v>2.4714285714285715</v>
      </c>
      <c r="J3121" s="141">
        <f t="shared" si="249"/>
        <v>1</v>
      </c>
      <c r="K3121" s="81">
        <f t="shared" si="250"/>
        <v>17.528571428571428</v>
      </c>
      <c r="L3121" s="142">
        <v>-1.4</v>
      </c>
      <c r="M3121" s="140"/>
      <c r="N3121" s="141">
        <f t="shared" si="251"/>
        <v>1</v>
      </c>
      <c r="O3121" s="141"/>
      <c r="P3121" s="141"/>
      <c r="Q3121" s="81">
        <f t="shared" si="252"/>
        <v>21.4</v>
      </c>
      <c r="R3121" s="16"/>
      <c r="S3121" s="16"/>
      <c r="T3121" s="16"/>
      <c r="U3121" s="16"/>
      <c r="V3121" s="16"/>
      <c r="W3121" s="16"/>
      <c r="X3121" s="16"/>
      <c r="Y3121" s="16"/>
    </row>
    <row r="3122" spans="4:25" ht="13" hidden="1" x14ac:dyDescent="0.3">
      <c r="D3122" s="16"/>
      <c r="E3122" s="138">
        <v>38752</v>
      </c>
      <c r="F3122" s="16">
        <v>35</v>
      </c>
      <c r="G3122" s="16">
        <v>2006</v>
      </c>
      <c r="H3122" s="139">
        <f t="shared" si="253"/>
        <v>0</v>
      </c>
      <c r="I3122" s="140">
        <v>2.5142857142857142</v>
      </c>
      <c r="J3122" s="141">
        <f t="shared" si="249"/>
        <v>1</v>
      </c>
      <c r="K3122" s="81">
        <f t="shared" si="250"/>
        <v>17.485714285714288</v>
      </c>
      <c r="L3122" s="142">
        <v>-2.4</v>
      </c>
      <c r="M3122" s="140"/>
      <c r="N3122" s="141">
        <f t="shared" si="251"/>
        <v>1</v>
      </c>
      <c r="O3122" s="141"/>
      <c r="P3122" s="141"/>
      <c r="Q3122" s="81">
        <f t="shared" si="252"/>
        <v>22.4</v>
      </c>
      <c r="R3122" s="16"/>
      <c r="S3122" s="16"/>
      <c r="T3122" s="16"/>
      <c r="U3122" s="16"/>
      <c r="V3122" s="16"/>
      <c r="W3122" s="16"/>
      <c r="X3122" s="16"/>
      <c r="Y3122" s="16"/>
    </row>
    <row r="3123" spans="4:25" ht="13" hidden="1" x14ac:dyDescent="0.3">
      <c r="D3123" s="16"/>
      <c r="E3123" s="138">
        <v>38753</v>
      </c>
      <c r="F3123" s="16">
        <v>36</v>
      </c>
      <c r="G3123" s="16">
        <v>2006</v>
      </c>
      <c r="H3123" s="139">
        <f t="shared" si="253"/>
        <v>0</v>
      </c>
      <c r="I3123" s="140">
        <v>2.5571428571428569</v>
      </c>
      <c r="J3123" s="141">
        <f t="shared" si="249"/>
        <v>1</v>
      </c>
      <c r="K3123" s="81">
        <f t="shared" si="250"/>
        <v>17.442857142857143</v>
      </c>
      <c r="L3123" s="142">
        <v>-3.1</v>
      </c>
      <c r="M3123" s="140"/>
      <c r="N3123" s="141">
        <f t="shared" si="251"/>
        <v>1</v>
      </c>
      <c r="O3123" s="141"/>
      <c r="P3123" s="141"/>
      <c r="Q3123" s="81">
        <f t="shared" si="252"/>
        <v>23.1</v>
      </c>
      <c r="R3123" s="16"/>
      <c r="S3123" s="16"/>
      <c r="T3123" s="16"/>
      <c r="U3123" s="16"/>
      <c r="V3123" s="16"/>
      <c r="W3123" s="16"/>
      <c r="X3123" s="16"/>
      <c r="Y3123" s="16"/>
    </row>
    <row r="3124" spans="4:25" ht="13" hidden="1" x14ac:dyDescent="0.3">
      <c r="D3124" s="16"/>
      <c r="E3124" s="138">
        <v>38754</v>
      </c>
      <c r="F3124" s="16">
        <v>37</v>
      </c>
      <c r="G3124" s="16">
        <v>2006</v>
      </c>
      <c r="H3124" s="139">
        <f t="shared" si="253"/>
        <v>0</v>
      </c>
      <c r="I3124" s="140">
        <v>2.6</v>
      </c>
      <c r="J3124" s="141">
        <f t="shared" si="249"/>
        <v>1</v>
      </c>
      <c r="K3124" s="81">
        <f t="shared" si="250"/>
        <v>17.399999999999999</v>
      </c>
      <c r="L3124" s="142">
        <v>-0.4</v>
      </c>
      <c r="M3124" s="140"/>
      <c r="N3124" s="141">
        <f t="shared" si="251"/>
        <v>1</v>
      </c>
      <c r="O3124" s="141"/>
      <c r="P3124" s="141"/>
      <c r="Q3124" s="81">
        <f t="shared" si="252"/>
        <v>20.399999999999999</v>
      </c>
      <c r="R3124" s="16"/>
      <c r="S3124" s="16"/>
      <c r="T3124" s="16"/>
      <c r="U3124" s="16"/>
      <c r="V3124" s="16"/>
      <c r="W3124" s="16"/>
      <c r="X3124" s="16"/>
      <c r="Y3124" s="16"/>
    </row>
    <row r="3125" spans="4:25" ht="13" hidden="1" x14ac:dyDescent="0.3">
      <c r="D3125" s="16"/>
      <c r="E3125" s="138">
        <v>38755</v>
      </c>
      <c r="F3125" s="16">
        <v>38</v>
      </c>
      <c r="G3125" s="16">
        <v>2006</v>
      </c>
      <c r="H3125" s="139">
        <f t="shared" si="253"/>
        <v>0</v>
      </c>
      <c r="I3125" s="140">
        <v>2.6428571428571428</v>
      </c>
      <c r="J3125" s="141">
        <f t="shared" si="249"/>
        <v>1</v>
      </c>
      <c r="K3125" s="81">
        <f t="shared" si="250"/>
        <v>17.357142857142858</v>
      </c>
      <c r="L3125" s="142">
        <v>0</v>
      </c>
      <c r="M3125" s="140"/>
      <c r="N3125" s="141">
        <f t="shared" si="251"/>
        <v>1</v>
      </c>
      <c r="O3125" s="141"/>
      <c r="P3125" s="141"/>
      <c r="Q3125" s="81">
        <f t="shared" si="252"/>
        <v>20</v>
      </c>
      <c r="R3125" s="16"/>
      <c r="S3125" s="16"/>
      <c r="T3125" s="16"/>
      <c r="U3125" s="16"/>
      <c r="V3125" s="16"/>
      <c r="W3125" s="16"/>
      <c r="X3125" s="16"/>
      <c r="Y3125" s="16"/>
    </row>
    <row r="3126" spans="4:25" ht="13" hidden="1" x14ac:dyDescent="0.3">
      <c r="D3126" s="16"/>
      <c r="E3126" s="138">
        <v>38756</v>
      </c>
      <c r="F3126" s="16">
        <v>39</v>
      </c>
      <c r="G3126" s="16">
        <v>2006</v>
      </c>
      <c r="H3126" s="139">
        <f t="shared" si="253"/>
        <v>0</v>
      </c>
      <c r="I3126" s="140">
        <v>2.6857142857142859</v>
      </c>
      <c r="J3126" s="141">
        <f t="shared" si="249"/>
        <v>1</v>
      </c>
      <c r="K3126" s="81">
        <f t="shared" si="250"/>
        <v>17.314285714285713</v>
      </c>
      <c r="L3126" s="142">
        <v>1.7</v>
      </c>
      <c r="M3126" s="140"/>
      <c r="N3126" s="141">
        <f t="shared" si="251"/>
        <v>1</v>
      </c>
      <c r="O3126" s="141"/>
      <c r="P3126" s="141"/>
      <c r="Q3126" s="81">
        <f t="shared" si="252"/>
        <v>18.3</v>
      </c>
      <c r="R3126" s="16"/>
      <c r="S3126" s="16"/>
      <c r="T3126" s="16"/>
      <c r="U3126" s="16"/>
      <c r="V3126" s="16"/>
      <c r="W3126" s="16"/>
      <c r="X3126" s="16"/>
      <c r="Y3126" s="16"/>
    </row>
    <row r="3127" spans="4:25" ht="13" hidden="1" x14ac:dyDescent="0.3">
      <c r="D3127" s="16"/>
      <c r="E3127" s="138">
        <v>38757</v>
      </c>
      <c r="F3127" s="16">
        <v>40</v>
      </c>
      <c r="G3127" s="16">
        <v>2006</v>
      </c>
      <c r="H3127" s="139">
        <f t="shared" si="253"/>
        <v>0</v>
      </c>
      <c r="I3127" s="140">
        <v>2.7285714285714286</v>
      </c>
      <c r="J3127" s="141">
        <f t="shared" si="249"/>
        <v>1</v>
      </c>
      <c r="K3127" s="81">
        <f t="shared" si="250"/>
        <v>17.271428571428572</v>
      </c>
      <c r="L3127" s="142">
        <v>1.7</v>
      </c>
      <c r="M3127" s="140"/>
      <c r="N3127" s="141">
        <f t="shared" si="251"/>
        <v>1</v>
      </c>
      <c r="O3127" s="141"/>
      <c r="P3127" s="141"/>
      <c r="Q3127" s="81">
        <f t="shared" si="252"/>
        <v>18.3</v>
      </c>
      <c r="R3127" s="16"/>
      <c r="S3127" s="16"/>
      <c r="T3127" s="16"/>
      <c r="U3127" s="16"/>
      <c r="V3127" s="16"/>
      <c r="W3127" s="16"/>
      <c r="X3127" s="16"/>
      <c r="Y3127" s="16"/>
    </row>
    <row r="3128" spans="4:25" ht="13" hidden="1" x14ac:dyDescent="0.3">
      <c r="D3128" s="16"/>
      <c r="E3128" s="138">
        <v>38758</v>
      </c>
      <c r="F3128" s="16">
        <v>41</v>
      </c>
      <c r="G3128" s="16">
        <v>2006</v>
      </c>
      <c r="H3128" s="139">
        <f t="shared" si="253"/>
        <v>0</v>
      </c>
      <c r="I3128" s="140">
        <v>2.7714285714285714</v>
      </c>
      <c r="J3128" s="141">
        <f t="shared" si="249"/>
        <v>1</v>
      </c>
      <c r="K3128" s="81">
        <f t="shared" si="250"/>
        <v>17.228571428571428</v>
      </c>
      <c r="L3128" s="142">
        <v>-0.6</v>
      </c>
      <c r="M3128" s="140"/>
      <c r="N3128" s="141">
        <f t="shared" si="251"/>
        <v>1</v>
      </c>
      <c r="O3128" s="141"/>
      <c r="P3128" s="141"/>
      <c r="Q3128" s="81">
        <f t="shared" si="252"/>
        <v>20.6</v>
      </c>
      <c r="R3128" s="16"/>
      <c r="S3128" s="16"/>
      <c r="T3128" s="16"/>
      <c r="U3128" s="16"/>
      <c r="V3128" s="16"/>
      <c r="W3128" s="16"/>
      <c r="X3128" s="16"/>
      <c r="Y3128" s="16"/>
    </row>
    <row r="3129" spans="4:25" ht="13" hidden="1" x14ac:dyDescent="0.3">
      <c r="D3129" s="16"/>
      <c r="E3129" s="138">
        <v>38759</v>
      </c>
      <c r="F3129" s="16">
        <v>42</v>
      </c>
      <c r="G3129" s="16">
        <v>2006</v>
      </c>
      <c r="H3129" s="139">
        <f t="shared" si="253"/>
        <v>0</v>
      </c>
      <c r="I3129" s="140">
        <v>2.8142857142857141</v>
      </c>
      <c r="J3129" s="141">
        <f t="shared" si="249"/>
        <v>1</v>
      </c>
      <c r="K3129" s="81">
        <f t="shared" si="250"/>
        <v>17.185714285714287</v>
      </c>
      <c r="L3129" s="142">
        <v>-0.8</v>
      </c>
      <c r="M3129" s="140"/>
      <c r="N3129" s="141">
        <f t="shared" si="251"/>
        <v>1</v>
      </c>
      <c r="O3129" s="141"/>
      <c r="P3129" s="141"/>
      <c r="Q3129" s="81">
        <f t="shared" si="252"/>
        <v>20.8</v>
      </c>
      <c r="R3129" s="16"/>
      <c r="S3129" s="16"/>
      <c r="T3129" s="16"/>
      <c r="U3129" s="16"/>
      <c r="V3129" s="16"/>
      <c r="W3129" s="16"/>
      <c r="X3129" s="16"/>
      <c r="Y3129" s="16"/>
    </row>
    <row r="3130" spans="4:25" ht="13" hidden="1" x14ac:dyDescent="0.3">
      <c r="D3130" s="16"/>
      <c r="E3130" s="138">
        <v>38760</v>
      </c>
      <c r="F3130" s="16">
        <v>43</v>
      </c>
      <c r="G3130" s="16">
        <v>2006</v>
      </c>
      <c r="H3130" s="139">
        <f t="shared" si="253"/>
        <v>0</v>
      </c>
      <c r="I3130" s="140">
        <v>2.8571428571428572</v>
      </c>
      <c r="J3130" s="141">
        <f t="shared" si="249"/>
        <v>1</v>
      </c>
      <c r="K3130" s="81">
        <f t="shared" si="250"/>
        <v>17.142857142857142</v>
      </c>
      <c r="L3130" s="142">
        <v>-2.2000000000000002</v>
      </c>
      <c r="M3130" s="140"/>
      <c r="N3130" s="141">
        <f t="shared" si="251"/>
        <v>1</v>
      </c>
      <c r="O3130" s="141"/>
      <c r="P3130" s="141"/>
      <c r="Q3130" s="81">
        <f t="shared" si="252"/>
        <v>22.2</v>
      </c>
      <c r="R3130" s="16"/>
      <c r="S3130" s="16"/>
      <c r="T3130" s="16"/>
      <c r="U3130" s="16"/>
      <c r="V3130" s="16"/>
      <c r="W3130" s="16"/>
      <c r="X3130" s="16"/>
      <c r="Y3130" s="16"/>
    </row>
    <row r="3131" spans="4:25" ht="13" hidden="1" x14ac:dyDescent="0.3">
      <c r="D3131" s="16"/>
      <c r="E3131" s="138">
        <v>38761</v>
      </c>
      <c r="F3131" s="16">
        <v>44</v>
      </c>
      <c r="G3131" s="16">
        <v>2006</v>
      </c>
      <c r="H3131" s="139">
        <f t="shared" si="253"/>
        <v>0</v>
      </c>
      <c r="I3131" s="140">
        <v>2.9</v>
      </c>
      <c r="J3131" s="141">
        <f t="shared" si="249"/>
        <v>1</v>
      </c>
      <c r="K3131" s="81">
        <f t="shared" si="250"/>
        <v>17.100000000000001</v>
      </c>
      <c r="L3131" s="142">
        <v>0.4</v>
      </c>
      <c r="M3131" s="140"/>
      <c r="N3131" s="141">
        <f t="shared" si="251"/>
        <v>1</v>
      </c>
      <c r="O3131" s="141"/>
      <c r="P3131" s="141"/>
      <c r="Q3131" s="81">
        <f t="shared" si="252"/>
        <v>19.600000000000001</v>
      </c>
      <c r="R3131" s="16"/>
      <c r="S3131" s="16"/>
      <c r="T3131" s="16"/>
      <c r="U3131" s="16"/>
      <c r="V3131" s="16"/>
      <c r="W3131" s="16"/>
      <c r="X3131" s="16"/>
      <c r="Y3131" s="16"/>
    </row>
    <row r="3132" spans="4:25" ht="13" hidden="1" x14ac:dyDescent="0.3">
      <c r="D3132" s="16"/>
      <c r="E3132" s="138">
        <v>38762</v>
      </c>
      <c r="F3132" s="16">
        <v>45</v>
      </c>
      <c r="G3132" s="16">
        <v>2006</v>
      </c>
      <c r="H3132" s="139">
        <f t="shared" si="253"/>
        <v>0</v>
      </c>
      <c r="I3132" s="140">
        <v>3.0161290322580636</v>
      </c>
      <c r="J3132" s="141">
        <f t="shared" si="249"/>
        <v>1</v>
      </c>
      <c r="K3132" s="81">
        <f t="shared" si="250"/>
        <v>16.983870967741936</v>
      </c>
      <c r="L3132" s="142">
        <v>2.7</v>
      </c>
      <c r="M3132" s="140"/>
      <c r="N3132" s="141">
        <f t="shared" si="251"/>
        <v>1</v>
      </c>
      <c r="O3132" s="141"/>
      <c r="P3132" s="141"/>
      <c r="Q3132" s="81">
        <f t="shared" si="252"/>
        <v>17.3</v>
      </c>
      <c r="R3132" s="16"/>
      <c r="S3132" s="16"/>
      <c r="T3132" s="16"/>
      <c r="U3132" s="16"/>
      <c r="V3132" s="16"/>
      <c r="W3132" s="16"/>
      <c r="X3132" s="16"/>
      <c r="Y3132" s="16"/>
    </row>
    <row r="3133" spans="4:25" ht="13" hidden="1" x14ac:dyDescent="0.3">
      <c r="D3133" s="16"/>
      <c r="E3133" s="138">
        <v>38763</v>
      </c>
      <c r="F3133" s="16">
        <v>46</v>
      </c>
      <c r="G3133" s="16">
        <v>2006</v>
      </c>
      <c r="H3133" s="139">
        <f t="shared" si="253"/>
        <v>0</v>
      </c>
      <c r="I3133" s="140">
        <v>3.1322580645161282</v>
      </c>
      <c r="J3133" s="141">
        <f t="shared" si="249"/>
        <v>1</v>
      </c>
      <c r="K3133" s="81">
        <f t="shared" si="250"/>
        <v>16.86774193548387</v>
      </c>
      <c r="L3133" s="142">
        <v>4.7</v>
      </c>
      <c r="M3133" s="140"/>
      <c r="N3133" s="141">
        <f t="shared" si="251"/>
        <v>1</v>
      </c>
      <c r="O3133" s="141"/>
      <c r="P3133" s="141"/>
      <c r="Q3133" s="81">
        <f t="shared" si="252"/>
        <v>15.3</v>
      </c>
      <c r="R3133" s="16"/>
      <c r="S3133" s="16"/>
      <c r="T3133" s="16"/>
      <c r="U3133" s="16"/>
      <c r="V3133" s="16"/>
      <c r="W3133" s="16"/>
      <c r="X3133" s="16"/>
      <c r="Y3133" s="16"/>
    </row>
    <row r="3134" spans="4:25" ht="13" hidden="1" x14ac:dyDescent="0.3">
      <c r="D3134" s="16"/>
      <c r="E3134" s="138">
        <v>38764</v>
      </c>
      <c r="F3134" s="16">
        <v>47</v>
      </c>
      <c r="G3134" s="16">
        <v>2006</v>
      </c>
      <c r="H3134" s="139">
        <f t="shared" si="253"/>
        <v>0</v>
      </c>
      <c r="I3134" s="140">
        <v>3.2483870967741928</v>
      </c>
      <c r="J3134" s="141">
        <f t="shared" si="249"/>
        <v>1</v>
      </c>
      <c r="K3134" s="81">
        <f t="shared" si="250"/>
        <v>16.751612903225809</v>
      </c>
      <c r="L3134" s="142">
        <v>8.1999999999999993</v>
      </c>
      <c r="M3134" s="140"/>
      <c r="N3134" s="141">
        <f t="shared" si="251"/>
        <v>1</v>
      </c>
      <c r="O3134" s="141"/>
      <c r="P3134" s="141"/>
      <c r="Q3134" s="81">
        <f t="shared" si="252"/>
        <v>11.8</v>
      </c>
      <c r="R3134" s="16"/>
      <c r="S3134" s="16"/>
      <c r="T3134" s="16"/>
      <c r="U3134" s="16"/>
      <c r="V3134" s="16"/>
      <c r="W3134" s="16"/>
      <c r="X3134" s="16"/>
      <c r="Y3134" s="16"/>
    </row>
    <row r="3135" spans="4:25" ht="13" hidden="1" x14ac:dyDescent="0.3">
      <c r="D3135" s="16"/>
      <c r="E3135" s="138">
        <v>38765</v>
      </c>
      <c r="F3135" s="16">
        <v>48</v>
      </c>
      <c r="G3135" s="16">
        <v>2006</v>
      </c>
      <c r="H3135" s="139">
        <f t="shared" si="253"/>
        <v>0</v>
      </c>
      <c r="I3135" s="140">
        <v>3.3645161290322574</v>
      </c>
      <c r="J3135" s="141">
        <f t="shared" si="249"/>
        <v>1</v>
      </c>
      <c r="K3135" s="81">
        <f t="shared" si="250"/>
        <v>16.635483870967743</v>
      </c>
      <c r="L3135" s="142">
        <v>6</v>
      </c>
      <c r="M3135" s="140"/>
      <c r="N3135" s="141">
        <f t="shared" si="251"/>
        <v>1</v>
      </c>
      <c r="O3135" s="141"/>
      <c r="P3135" s="141"/>
      <c r="Q3135" s="81">
        <f t="shared" si="252"/>
        <v>14</v>
      </c>
      <c r="R3135" s="16"/>
      <c r="S3135" s="16"/>
      <c r="T3135" s="16"/>
      <c r="U3135" s="16"/>
      <c r="V3135" s="16"/>
      <c r="W3135" s="16"/>
      <c r="X3135" s="16"/>
      <c r="Y3135" s="16"/>
    </row>
    <row r="3136" spans="4:25" ht="13" hidden="1" x14ac:dyDescent="0.3">
      <c r="D3136" s="16"/>
      <c r="E3136" s="138">
        <v>38766</v>
      </c>
      <c r="F3136" s="16">
        <v>49</v>
      </c>
      <c r="G3136" s="16">
        <v>2006</v>
      </c>
      <c r="H3136" s="139">
        <f t="shared" si="253"/>
        <v>0</v>
      </c>
      <c r="I3136" s="140">
        <v>3.480645161290322</v>
      </c>
      <c r="J3136" s="141">
        <f t="shared" si="249"/>
        <v>1</v>
      </c>
      <c r="K3136" s="81">
        <f t="shared" si="250"/>
        <v>16.519354838709678</v>
      </c>
      <c r="L3136" s="142">
        <v>6.1</v>
      </c>
      <c r="M3136" s="140"/>
      <c r="N3136" s="141">
        <f t="shared" si="251"/>
        <v>1</v>
      </c>
      <c r="O3136" s="141"/>
      <c r="P3136" s="141"/>
      <c r="Q3136" s="81">
        <f t="shared" si="252"/>
        <v>13.9</v>
      </c>
      <c r="R3136" s="16"/>
      <c r="S3136" s="16"/>
      <c r="T3136" s="16"/>
      <c r="U3136" s="16"/>
      <c r="V3136" s="16"/>
      <c r="W3136" s="16"/>
      <c r="X3136" s="16"/>
      <c r="Y3136" s="16"/>
    </row>
    <row r="3137" spans="4:25" ht="13" hidden="1" x14ac:dyDescent="0.3">
      <c r="D3137" s="16"/>
      <c r="E3137" s="138">
        <v>38767</v>
      </c>
      <c r="F3137" s="16">
        <v>50</v>
      </c>
      <c r="G3137" s="16">
        <v>2006</v>
      </c>
      <c r="H3137" s="139">
        <f t="shared" si="253"/>
        <v>0</v>
      </c>
      <c r="I3137" s="140">
        <v>3.5967741935483866</v>
      </c>
      <c r="J3137" s="141">
        <f t="shared" si="249"/>
        <v>1</v>
      </c>
      <c r="K3137" s="81">
        <f t="shared" si="250"/>
        <v>16.403225806451612</v>
      </c>
      <c r="L3137" s="142">
        <v>2.6</v>
      </c>
      <c r="M3137" s="140"/>
      <c r="N3137" s="141">
        <f t="shared" si="251"/>
        <v>1</v>
      </c>
      <c r="O3137" s="141"/>
      <c r="P3137" s="141"/>
      <c r="Q3137" s="81">
        <f t="shared" si="252"/>
        <v>17.399999999999999</v>
      </c>
      <c r="R3137" s="16"/>
      <c r="S3137" s="16"/>
      <c r="T3137" s="16"/>
      <c r="U3137" s="16"/>
      <c r="V3137" s="16"/>
      <c r="W3137" s="16"/>
      <c r="X3137" s="16"/>
      <c r="Y3137" s="16"/>
    </row>
    <row r="3138" spans="4:25" ht="13" hidden="1" x14ac:dyDescent="0.3">
      <c r="D3138" s="16"/>
      <c r="E3138" s="138">
        <v>38768</v>
      </c>
      <c r="F3138" s="16">
        <v>51</v>
      </c>
      <c r="G3138" s="16">
        <v>2006</v>
      </c>
      <c r="H3138" s="139">
        <f t="shared" si="253"/>
        <v>0</v>
      </c>
      <c r="I3138" s="140">
        <v>3.7129032258064512</v>
      </c>
      <c r="J3138" s="141">
        <f t="shared" si="249"/>
        <v>1</v>
      </c>
      <c r="K3138" s="81">
        <f t="shared" si="250"/>
        <v>16.28709677419355</v>
      </c>
      <c r="L3138" s="142">
        <v>4.8</v>
      </c>
      <c r="M3138" s="140"/>
      <c r="N3138" s="141">
        <f t="shared" si="251"/>
        <v>1</v>
      </c>
      <c r="O3138" s="141"/>
      <c r="P3138" s="141"/>
      <c r="Q3138" s="81">
        <f t="shared" si="252"/>
        <v>15.2</v>
      </c>
      <c r="R3138" s="16"/>
      <c r="S3138" s="16"/>
      <c r="T3138" s="16"/>
      <c r="U3138" s="16"/>
      <c r="V3138" s="16"/>
      <c r="W3138" s="16"/>
      <c r="X3138" s="16"/>
      <c r="Y3138" s="16"/>
    </row>
    <row r="3139" spans="4:25" ht="13" hidden="1" x14ac:dyDescent="0.3">
      <c r="D3139" s="16"/>
      <c r="E3139" s="138">
        <v>38769</v>
      </c>
      <c r="F3139" s="16">
        <v>52</v>
      </c>
      <c r="G3139" s="16">
        <v>2006</v>
      </c>
      <c r="H3139" s="139">
        <f t="shared" si="253"/>
        <v>0</v>
      </c>
      <c r="I3139" s="140">
        <v>3.8290322580645157</v>
      </c>
      <c r="J3139" s="141">
        <f t="shared" si="249"/>
        <v>1</v>
      </c>
      <c r="K3139" s="81">
        <f t="shared" si="250"/>
        <v>16.170967741935485</v>
      </c>
      <c r="L3139" s="142">
        <v>4.3</v>
      </c>
      <c r="M3139" s="140"/>
      <c r="N3139" s="141">
        <f t="shared" si="251"/>
        <v>1</v>
      </c>
      <c r="O3139" s="141"/>
      <c r="P3139" s="141"/>
      <c r="Q3139" s="81">
        <f t="shared" si="252"/>
        <v>15.7</v>
      </c>
      <c r="R3139" s="16"/>
      <c r="S3139" s="16"/>
      <c r="T3139" s="16"/>
      <c r="U3139" s="16"/>
      <c r="V3139" s="16"/>
      <c r="W3139" s="16"/>
      <c r="X3139" s="16"/>
      <c r="Y3139" s="16"/>
    </row>
    <row r="3140" spans="4:25" ht="13" hidden="1" x14ac:dyDescent="0.3">
      <c r="D3140" s="16"/>
      <c r="E3140" s="138">
        <v>38770</v>
      </c>
      <c r="F3140" s="16">
        <v>53</v>
      </c>
      <c r="G3140" s="16">
        <v>2006</v>
      </c>
      <c r="H3140" s="139">
        <f t="shared" si="253"/>
        <v>0</v>
      </c>
      <c r="I3140" s="140">
        <v>3.9451612903225803</v>
      </c>
      <c r="J3140" s="141">
        <f t="shared" si="249"/>
        <v>1</v>
      </c>
      <c r="K3140" s="81">
        <f t="shared" si="250"/>
        <v>16.054838709677419</v>
      </c>
      <c r="L3140" s="142">
        <v>2.8</v>
      </c>
      <c r="M3140" s="140"/>
      <c r="N3140" s="141">
        <f t="shared" si="251"/>
        <v>1</v>
      </c>
      <c r="O3140" s="141"/>
      <c r="P3140" s="141"/>
      <c r="Q3140" s="81">
        <f t="shared" si="252"/>
        <v>17.2</v>
      </c>
      <c r="R3140" s="16"/>
      <c r="S3140" s="16"/>
      <c r="T3140" s="16"/>
      <c r="U3140" s="16"/>
      <c r="V3140" s="16"/>
      <c r="W3140" s="16"/>
      <c r="X3140" s="16"/>
      <c r="Y3140" s="16"/>
    </row>
    <row r="3141" spans="4:25" ht="13" hidden="1" x14ac:dyDescent="0.3">
      <c r="D3141" s="16"/>
      <c r="E3141" s="138">
        <v>38771</v>
      </c>
      <c r="F3141" s="16">
        <v>54</v>
      </c>
      <c r="G3141" s="16">
        <v>2006</v>
      </c>
      <c r="H3141" s="139">
        <f t="shared" si="253"/>
        <v>0</v>
      </c>
      <c r="I3141" s="140">
        <v>4.0612903225806445</v>
      </c>
      <c r="J3141" s="141">
        <f t="shared" si="249"/>
        <v>1</v>
      </c>
      <c r="K3141" s="81">
        <f t="shared" si="250"/>
        <v>15.938709677419356</v>
      </c>
      <c r="L3141" s="142">
        <v>3.2</v>
      </c>
      <c r="M3141" s="140"/>
      <c r="N3141" s="141">
        <f t="shared" si="251"/>
        <v>1</v>
      </c>
      <c r="O3141" s="141"/>
      <c r="P3141" s="141"/>
      <c r="Q3141" s="81">
        <f t="shared" si="252"/>
        <v>16.8</v>
      </c>
      <c r="R3141" s="16"/>
      <c r="S3141" s="16"/>
      <c r="T3141" s="16"/>
      <c r="U3141" s="16"/>
      <c r="V3141" s="16"/>
      <c r="W3141" s="16"/>
      <c r="X3141" s="16"/>
      <c r="Y3141" s="16"/>
    </row>
    <row r="3142" spans="4:25" ht="13" hidden="1" x14ac:dyDescent="0.3">
      <c r="D3142" s="16"/>
      <c r="E3142" s="138">
        <v>38772</v>
      </c>
      <c r="F3142" s="16">
        <v>55</v>
      </c>
      <c r="G3142" s="16">
        <v>2006</v>
      </c>
      <c r="H3142" s="139">
        <f t="shared" si="253"/>
        <v>0</v>
      </c>
      <c r="I3142" s="140">
        <v>4.17741935483871</v>
      </c>
      <c r="J3142" s="141">
        <f t="shared" si="249"/>
        <v>1</v>
      </c>
      <c r="K3142" s="81">
        <f t="shared" si="250"/>
        <v>15.82258064516129</v>
      </c>
      <c r="L3142" s="142">
        <v>2.5</v>
      </c>
      <c r="M3142" s="140"/>
      <c r="N3142" s="141">
        <f t="shared" si="251"/>
        <v>1</v>
      </c>
      <c r="O3142" s="141"/>
      <c r="P3142" s="141"/>
      <c r="Q3142" s="81">
        <f t="shared" si="252"/>
        <v>17.5</v>
      </c>
      <c r="R3142" s="16"/>
      <c r="S3142" s="16"/>
      <c r="T3142" s="16"/>
      <c r="U3142" s="16"/>
      <c r="V3142" s="16"/>
      <c r="W3142" s="16"/>
      <c r="X3142" s="16"/>
      <c r="Y3142" s="16"/>
    </row>
    <row r="3143" spans="4:25" ht="13" hidden="1" x14ac:dyDescent="0.3">
      <c r="D3143" s="16"/>
      <c r="E3143" s="138">
        <v>38773</v>
      </c>
      <c r="F3143" s="16">
        <v>56</v>
      </c>
      <c r="G3143" s="16">
        <v>2006</v>
      </c>
      <c r="H3143" s="139">
        <f t="shared" si="253"/>
        <v>0</v>
      </c>
      <c r="I3143" s="140">
        <v>4.2935483870967737</v>
      </c>
      <c r="J3143" s="141">
        <f t="shared" si="249"/>
        <v>1</v>
      </c>
      <c r="K3143" s="81">
        <f t="shared" si="250"/>
        <v>15.706451612903226</v>
      </c>
      <c r="L3143" s="142">
        <v>2</v>
      </c>
      <c r="M3143" s="140"/>
      <c r="N3143" s="141">
        <f t="shared" si="251"/>
        <v>1</v>
      </c>
      <c r="O3143" s="141"/>
      <c r="P3143" s="141"/>
      <c r="Q3143" s="81">
        <f t="shared" si="252"/>
        <v>18</v>
      </c>
      <c r="R3143" s="16"/>
      <c r="S3143" s="16"/>
      <c r="T3143" s="16"/>
      <c r="U3143" s="16"/>
      <c r="V3143" s="16"/>
      <c r="W3143" s="16"/>
      <c r="X3143" s="16"/>
      <c r="Y3143" s="16"/>
    </row>
    <row r="3144" spans="4:25" ht="13" hidden="1" x14ac:dyDescent="0.3">
      <c r="D3144" s="16"/>
      <c r="E3144" s="138">
        <v>38774</v>
      </c>
      <c r="F3144" s="16">
        <v>57</v>
      </c>
      <c r="G3144" s="16">
        <v>2006</v>
      </c>
      <c r="H3144" s="139">
        <f t="shared" si="253"/>
        <v>0</v>
      </c>
      <c r="I3144" s="140">
        <v>4.4096774193548391</v>
      </c>
      <c r="J3144" s="141">
        <f t="shared" si="249"/>
        <v>1</v>
      </c>
      <c r="K3144" s="81">
        <f t="shared" si="250"/>
        <v>15.590322580645161</v>
      </c>
      <c r="L3144" s="142">
        <v>0.7</v>
      </c>
      <c r="M3144" s="140"/>
      <c r="N3144" s="141">
        <f t="shared" si="251"/>
        <v>1</v>
      </c>
      <c r="O3144" s="141"/>
      <c r="P3144" s="141"/>
      <c r="Q3144" s="81">
        <f t="shared" si="252"/>
        <v>19.3</v>
      </c>
      <c r="R3144" s="16"/>
      <c r="S3144" s="16"/>
      <c r="T3144" s="16"/>
      <c r="U3144" s="16"/>
      <c r="V3144" s="16"/>
      <c r="W3144" s="16"/>
      <c r="X3144" s="16"/>
      <c r="Y3144" s="16"/>
    </row>
    <row r="3145" spans="4:25" ht="13" hidden="1" x14ac:dyDescent="0.3">
      <c r="D3145" s="16"/>
      <c r="E3145" s="138">
        <v>38775</v>
      </c>
      <c r="F3145" s="16">
        <v>58</v>
      </c>
      <c r="G3145" s="16">
        <v>2006</v>
      </c>
      <c r="H3145" s="139">
        <f t="shared" si="253"/>
        <v>0</v>
      </c>
      <c r="I3145" s="140">
        <v>4.5258064516129028</v>
      </c>
      <c r="J3145" s="141">
        <f t="shared" si="249"/>
        <v>1</v>
      </c>
      <c r="K3145" s="81">
        <f t="shared" si="250"/>
        <v>15.474193548387097</v>
      </c>
      <c r="L3145" s="142">
        <v>-0.4</v>
      </c>
      <c r="M3145" s="140"/>
      <c r="N3145" s="141">
        <f t="shared" si="251"/>
        <v>1</v>
      </c>
      <c r="O3145" s="141"/>
      <c r="P3145" s="141"/>
      <c r="Q3145" s="81">
        <f t="shared" si="252"/>
        <v>20.399999999999999</v>
      </c>
      <c r="R3145" s="16"/>
      <c r="S3145" s="16"/>
      <c r="T3145" s="16"/>
      <c r="U3145" s="16"/>
      <c r="V3145" s="16"/>
      <c r="W3145" s="16"/>
      <c r="X3145" s="16"/>
      <c r="Y3145" s="16"/>
    </row>
    <row r="3146" spans="4:25" ht="13" hidden="1" x14ac:dyDescent="0.3">
      <c r="D3146" s="16"/>
      <c r="E3146" s="138">
        <v>38776</v>
      </c>
      <c r="F3146" s="16">
        <v>59</v>
      </c>
      <c r="G3146" s="16">
        <v>2006</v>
      </c>
      <c r="H3146" s="139">
        <f t="shared" si="253"/>
        <v>0</v>
      </c>
      <c r="I3146" s="140">
        <v>4.6419354838709666</v>
      </c>
      <c r="J3146" s="141">
        <f t="shared" si="249"/>
        <v>1</v>
      </c>
      <c r="K3146" s="81">
        <f t="shared" si="250"/>
        <v>15.358064516129033</v>
      </c>
      <c r="L3146" s="142">
        <v>-1.6</v>
      </c>
      <c r="M3146" s="140"/>
      <c r="N3146" s="141">
        <f t="shared" si="251"/>
        <v>1</v>
      </c>
      <c r="O3146" s="141"/>
      <c r="P3146" s="141"/>
      <c r="Q3146" s="81">
        <f t="shared" si="252"/>
        <v>21.6</v>
      </c>
      <c r="R3146" s="16"/>
      <c r="S3146" s="16"/>
      <c r="T3146" s="16"/>
      <c r="U3146" s="16"/>
      <c r="V3146" s="16"/>
      <c r="W3146" s="16"/>
      <c r="X3146" s="16"/>
      <c r="Y3146" s="16"/>
    </row>
    <row r="3147" spans="4:25" ht="13" hidden="1" x14ac:dyDescent="0.3">
      <c r="D3147" s="16"/>
      <c r="E3147" s="138">
        <v>38777</v>
      </c>
      <c r="F3147" s="16">
        <v>60</v>
      </c>
      <c r="G3147" s="16">
        <v>2006</v>
      </c>
      <c r="H3147" s="139">
        <f t="shared" si="253"/>
        <v>0</v>
      </c>
      <c r="I3147" s="140">
        <v>4.758064516129032</v>
      </c>
      <c r="J3147" s="141">
        <f t="shared" si="249"/>
        <v>1</v>
      </c>
      <c r="K3147" s="81">
        <f t="shared" si="250"/>
        <v>15.241935483870968</v>
      </c>
      <c r="L3147" s="142">
        <v>-1</v>
      </c>
      <c r="M3147" s="140"/>
      <c r="N3147" s="141">
        <f t="shared" si="251"/>
        <v>1</v>
      </c>
      <c r="O3147" s="141"/>
      <c r="P3147" s="141"/>
      <c r="Q3147" s="81">
        <f t="shared" si="252"/>
        <v>21</v>
      </c>
      <c r="R3147" s="16"/>
      <c r="S3147" s="16"/>
      <c r="T3147" s="16"/>
      <c r="U3147" s="16"/>
      <c r="V3147" s="16"/>
      <c r="W3147" s="16"/>
      <c r="X3147" s="16"/>
      <c r="Y3147" s="16"/>
    </row>
    <row r="3148" spans="4:25" ht="13" hidden="1" x14ac:dyDescent="0.3">
      <c r="D3148" s="16"/>
      <c r="E3148" s="138">
        <v>38778</v>
      </c>
      <c r="F3148" s="16">
        <v>61</v>
      </c>
      <c r="G3148" s="16">
        <v>2006</v>
      </c>
      <c r="H3148" s="139">
        <f t="shared" si="253"/>
        <v>0</v>
      </c>
      <c r="I3148" s="140">
        <v>4.8741935483870957</v>
      </c>
      <c r="J3148" s="141">
        <f t="shared" si="249"/>
        <v>1</v>
      </c>
      <c r="K3148" s="81">
        <f t="shared" si="250"/>
        <v>15.125806451612904</v>
      </c>
      <c r="L3148" s="142">
        <v>-1.3</v>
      </c>
      <c r="M3148" s="140"/>
      <c r="N3148" s="141">
        <f t="shared" si="251"/>
        <v>1</v>
      </c>
      <c r="O3148" s="141"/>
      <c r="P3148" s="141"/>
      <c r="Q3148" s="81">
        <f t="shared" si="252"/>
        <v>21.3</v>
      </c>
      <c r="R3148" s="16"/>
      <c r="S3148" s="16"/>
      <c r="T3148" s="16"/>
      <c r="U3148" s="16"/>
      <c r="V3148" s="16"/>
      <c r="W3148" s="16"/>
      <c r="X3148" s="16"/>
      <c r="Y3148" s="16"/>
    </row>
    <row r="3149" spans="4:25" ht="13" hidden="1" x14ac:dyDescent="0.3">
      <c r="D3149" s="16"/>
      <c r="E3149" s="138">
        <v>38779</v>
      </c>
      <c r="F3149" s="16">
        <v>62</v>
      </c>
      <c r="G3149" s="16">
        <v>2006</v>
      </c>
      <c r="H3149" s="139">
        <f t="shared" si="253"/>
        <v>0</v>
      </c>
      <c r="I3149" s="140">
        <v>4.9903225806451612</v>
      </c>
      <c r="J3149" s="141">
        <f t="shared" si="249"/>
        <v>1</v>
      </c>
      <c r="K3149" s="81">
        <f t="shared" si="250"/>
        <v>15.009677419354839</v>
      </c>
      <c r="L3149" s="142">
        <v>6</v>
      </c>
      <c r="M3149" s="140"/>
      <c r="N3149" s="141">
        <f t="shared" si="251"/>
        <v>1</v>
      </c>
      <c r="O3149" s="141"/>
      <c r="P3149" s="141"/>
      <c r="Q3149" s="81">
        <f t="shared" si="252"/>
        <v>14</v>
      </c>
      <c r="R3149" s="16"/>
      <c r="S3149" s="16"/>
      <c r="T3149" s="16"/>
      <c r="U3149" s="16"/>
      <c r="V3149" s="16"/>
      <c r="W3149" s="16"/>
      <c r="X3149" s="16"/>
      <c r="Y3149" s="16"/>
    </row>
    <row r="3150" spans="4:25" ht="13" hidden="1" x14ac:dyDescent="0.3">
      <c r="D3150" s="16"/>
      <c r="E3150" s="138">
        <v>38780</v>
      </c>
      <c r="F3150" s="16">
        <v>63</v>
      </c>
      <c r="G3150" s="16">
        <v>2006</v>
      </c>
      <c r="H3150" s="139">
        <f t="shared" si="253"/>
        <v>0</v>
      </c>
      <c r="I3150" s="140">
        <v>5.1064516129032249</v>
      </c>
      <c r="J3150" s="141">
        <f t="shared" si="249"/>
        <v>1</v>
      </c>
      <c r="K3150" s="81">
        <f t="shared" si="250"/>
        <v>14.893548387096775</v>
      </c>
      <c r="L3150" s="142">
        <v>8</v>
      </c>
      <c r="M3150" s="140"/>
      <c r="N3150" s="141">
        <f t="shared" si="251"/>
        <v>1</v>
      </c>
      <c r="O3150" s="141"/>
      <c r="P3150" s="141"/>
      <c r="Q3150" s="81">
        <f t="shared" si="252"/>
        <v>12</v>
      </c>
      <c r="R3150" s="16"/>
      <c r="S3150" s="16"/>
      <c r="T3150" s="16"/>
      <c r="U3150" s="16"/>
      <c r="V3150" s="16"/>
      <c r="W3150" s="16"/>
      <c r="X3150" s="16"/>
      <c r="Y3150" s="16"/>
    </row>
    <row r="3151" spans="4:25" ht="13" hidden="1" x14ac:dyDescent="0.3">
      <c r="D3151" s="16"/>
      <c r="E3151" s="138">
        <v>38781</v>
      </c>
      <c r="F3151" s="16">
        <v>64</v>
      </c>
      <c r="G3151" s="16">
        <v>2006</v>
      </c>
      <c r="H3151" s="139">
        <f t="shared" si="253"/>
        <v>0</v>
      </c>
      <c r="I3151" s="140">
        <v>5.2225806451612904</v>
      </c>
      <c r="J3151" s="141">
        <f t="shared" si="249"/>
        <v>1</v>
      </c>
      <c r="K3151" s="81">
        <f t="shared" si="250"/>
        <v>14.77741935483871</v>
      </c>
      <c r="L3151" s="142">
        <v>0.3</v>
      </c>
      <c r="M3151" s="140"/>
      <c r="N3151" s="141">
        <f t="shared" si="251"/>
        <v>1</v>
      </c>
      <c r="O3151" s="141"/>
      <c r="P3151" s="141"/>
      <c r="Q3151" s="81">
        <f t="shared" si="252"/>
        <v>19.7</v>
      </c>
      <c r="R3151" s="16"/>
      <c r="S3151" s="16"/>
      <c r="T3151" s="16"/>
      <c r="U3151" s="16"/>
      <c r="V3151" s="16"/>
      <c r="W3151" s="16"/>
      <c r="X3151" s="16"/>
      <c r="Y3151" s="16"/>
    </row>
    <row r="3152" spans="4:25" ht="13" hidden="1" x14ac:dyDescent="0.3">
      <c r="D3152" s="16"/>
      <c r="E3152" s="138">
        <v>38782</v>
      </c>
      <c r="F3152" s="16">
        <v>65</v>
      </c>
      <c r="G3152" s="16">
        <v>2006</v>
      </c>
      <c r="H3152" s="139">
        <f t="shared" si="253"/>
        <v>0</v>
      </c>
      <c r="I3152" s="140">
        <v>5.3387096774193541</v>
      </c>
      <c r="J3152" s="141">
        <f t="shared" ref="J3152:J3215" si="254">IF(I3152&lt;=$E$117,1,0)</f>
        <v>1</v>
      </c>
      <c r="K3152" s="81">
        <f t="shared" ref="K3152:K3215" si="255">J3152*($E$116-I3152)</f>
        <v>14.661290322580646</v>
      </c>
      <c r="L3152" s="142">
        <v>0.3</v>
      </c>
      <c r="M3152" s="140"/>
      <c r="N3152" s="141">
        <f t="shared" ref="N3152:N3215" si="256">IF(L3152&lt;=$E$117,1,0)</f>
        <v>1</v>
      </c>
      <c r="O3152" s="141"/>
      <c r="P3152" s="141"/>
      <c r="Q3152" s="81">
        <f t="shared" ref="Q3152:Q3215" si="257">N3152*($E$116-L3152)</f>
        <v>19.7</v>
      </c>
      <c r="R3152" s="16"/>
      <c r="S3152" s="16"/>
      <c r="T3152" s="16"/>
      <c r="U3152" s="16"/>
      <c r="V3152" s="16"/>
      <c r="W3152" s="16"/>
      <c r="X3152" s="16"/>
      <c r="Y3152" s="16"/>
    </row>
    <row r="3153" spans="4:25" ht="13" hidden="1" x14ac:dyDescent="0.3">
      <c r="D3153" s="16"/>
      <c r="E3153" s="138">
        <v>38783</v>
      </c>
      <c r="F3153" s="16">
        <v>66</v>
      </c>
      <c r="G3153" s="16">
        <v>2006</v>
      </c>
      <c r="H3153" s="139">
        <f t="shared" si="253"/>
        <v>0</v>
      </c>
      <c r="I3153" s="140">
        <v>5.4548387096774196</v>
      </c>
      <c r="J3153" s="141">
        <f t="shared" si="254"/>
        <v>1</v>
      </c>
      <c r="K3153" s="81">
        <f t="shared" si="255"/>
        <v>14.54516129032258</v>
      </c>
      <c r="L3153" s="142">
        <v>0.7</v>
      </c>
      <c r="M3153" s="140"/>
      <c r="N3153" s="141">
        <f t="shared" si="256"/>
        <v>1</v>
      </c>
      <c r="O3153" s="141"/>
      <c r="P3153" s="141"/>
      <c r="Q3153" s="81">
        <f t="shared" si="257"/>
        <v>19.3</v>
      </c>
      <c r="R3153" s="16"/>
      <c r="S3153" s="16"/>
      <c r="T3153" s="16"/>
      <c r="U3153" s="16"/>
      <c r="V3153" s="16"/>
      <c r="W3153" s="16"/>
      <c r="X3153" s="16"/>
      <c r="Y3153" s="16"/>
    </row>
    <row r="3154" spans="4:25" ht="13" hidden="1" x14ac:dyDescent="0.3">
      <c r="D3154" s="16"/>
      <c r="E3154" s="138">
        <v>38784</v>
      </c>
      <c r="F3154" s="16">
        <v>67</v>
      </c>
      <c r="G3154" s="16">
        <v>2006</v>
      </c>
      <c r="H3154" s="139">
        <f t="shared" si="253"/>
        <v>0</v>
      </c>
      <c r="I3154" s="140">
        <v>5.5709677419354833</v>
      </c>
      <c r="J3154" s="141">
        <f t="shared" si="254"/>
        <v>1</v>
      </c>
      <c r="K3154" s="81">
        <f t="shared" si="255"/>
        <v>14.429032258064517</v>
      </c>
      <c r="L3154" s="142">
        <v>3.3</v>
      </c>
      <c r="M3154" s="140"/>
      <c r="N3154" s="141">
        <f t="shared" si="256"/>
        <v>1</v>
      </c>
      <c r="O3154" s="141"/>
      <c r="P3154" s="141"/>
      <c r="Q3154" s="81">
        <f t="shared" si="257"/>
        <v>16.7</v>
      </c>
      <c r="R3154" s="16"/>
      <c r="S3154" s="16"/>
      <c r="T3154" s="16"/>
      <c r="U3154" s="16"/>
      <c r="V3154" s="16"/>
      <c r="W3154" s="16"/>
      <c r="X3154" s="16"/>
      <c r="Y3154" s="16"/>
    </row>
    <row r="3155" spans="4:25" ht="13" hidden="1" x14ac:dyDescent="0.3">
      <c r="D3155" s="16"/>
      <c r="E3155" s="138">
        <v>38785</v>
      </c>
      <c r="F3155" s="16">
        <v>68</v>
      </c>
      <c r="G3155" s="16">
        <v>2006</v>
      </c>
      <c r="H3155" s="139">
        <f t="shared" si="253"/>
        <v>0</v>
      </c>
      <c r="I3155" s="140">
        <v>5.6870967741935488</v>
      </c>
      <c r="J3155" s="141">
        <f t="shared" si="254"/>
        <v>1</v>
      </c>
      <c r="K3155" s="81">
        <f t="shared" si="255"/>
        <v>14.312903225806451</v>
      </c>
      <c r="L3155" s="142">
        <v>9.3000000000000007</v>
      </c>
      <c r="M3155" s="140"/>
      <c r="N3155" s="141">
        <f t="shared" si="256"/>
        <v>1</v>
      </c>
      <c r="O3155" s="141"/>
      <c r="P3155" s="141"/>
      <c r="Q3155" s="81">
        <f t="shared" si="257"/>
        <v>10.7</v>
      </c>
      <c r="R3155" s="16"/>
      <c r="S3155" s="16"/>
      <c r="T3155" s="16"/>
      <c r="U3155" s="16"/>
      <c r="V3155" s="16"/>
      <c r="W3155" s="16"/>
      <c r="X3155" s="16"/>
      <c r="Y3155" s="16"/>
    </row>
    <row r="3156" spans="4:25" ht="13" hidden="1" x14ac:dyDescent="0.3">
      <c r="D3156" s="16"/>
      <c r="E3156" s="138">
        <v>38786</v>
      </c>
      <c r="F3156" s="16">
        <v>69</v>
      </c>
      <c r="G3156" s="16">
        <v>2006</v>
      </c>
      <c r="H3156" s="139">
        <f t="shared" si="253"/>
        <v>0</v>
      </c>
      <c r="I3156" s="140">
        <v>5.8032258064516125</v>
      </c>
      <c r="J3156" s="141">
        <f t="shared" si="254"/>
        <v>1</v>
      </c>
      <c r="K3156" s="81">
        <f t="shared" si="255"/>
        <v>14.196774193548388</v>
      </c>
      <c r="L3156" s="142">
        <v>4.5</v>
      </c>
      <c r="M3156" s="140"/>
      <c r="N3156" s="141">
        <f t="shared" si="256"/>
        <v>1</v>
      </c>
      <c r="O3156" s="141"/>
      <c r="P3156" s="141"/>
      <c r="Q3156" s="81">
        <f t="shared" si="257"/>
        <v>15.5</v>
      </c>
      <c r="R3156" s="16"/>
      <c r="S3156" s="16"/>
      <c r="T3156" s="16"/>
      <c r="U3156" s="16"/>
      <c r="V3156" s="16"/>
      <c r="W3156" s="16"/>
      <c r="X3156" s="16"/>
      <c r="Y3156" s="16"/>
    </row>
    <row r="3157" spans="4:25" ht="13" hidden="1" x14ac:dyDescent="0.3">
      <c r="D3157" s="16"/>
      <c r="E3157" s="138">
        <v>38787</v>
      </c>
      <c r="F3157" s="16">
        <v>70</v>
      </c>
      <c r="G3157" s="16">
        <v>2006</v>
      </c>
      <c r="H3157" s="139">
        <f t="shared" si="253"/>
        <v>0</v>
      </c>
      <c r="I3157" s="140">
        <v>5.9193548387096762</v>
      </c>
      <c r="J3157" s="141">
        <f t="shared" si="254"/>
        <v>1</v>
      </c>
      <c r="K3157" s="81">
        <f t="shared" si="255"/>
        <v>14.080645161290324</v>
      </c>
      <c r="L3157" s="142">
        <v>2.2999999999999998</v>
      </c>
      <c r="M3157" s="140"/>
      <c r="N3157" s="141">
        <f t="shared" si="256"/>
        <v>1</v>
      </c>
      <c r="O3157" s="141"/>
      <c r="P3157" s="141"/>
      <c r="Q3157" s="81">
        <f t="shared" si="257"/>
        <v>17.7</v>
      </c>
      <c r="R3157" s="16"/>
      <c r="S3157" s="16"/>
      <c r="T3157" s="16"/>
      <c r="U3157" s="16"/>
      <c r="V3157" s="16"/>
      <c r="W3157" s="16"/>
      <c r="X3157" s="16"/>
      <c r="Y3157" s="16"/>
    </row>
    <row r="3158" spans="4:25" ht="13" hidden="1" x14ac:dyDescent="0.3">
      <c r="D3158" s="16"/>
      <c r="E3158" s="138">
        <v>38788</v>
      </c>
      <c r="F3158" s="16">
        <v>71</v>
      </c>
      <c r="G3158" s="16">
        <v>2006</v>
      </c>
      <c r="H3158" s="139">
        <f t="shared" si="253"/>
        <v>0</v>
      </c>
      <c r="I3158" s="140">
        <v>6.0354838709677416</v>
      </c>
      <c r="J3158" s="141">
        <f t="shared" si="254"/>
        <v>1</v>
      </c>
      <c r="K3158" s="81">
        <f t="shared" si="255"/>
        <v>13.964516129032258</v>
      </c>
      <c r="L3158" s="142">
        <v>-1.7</v>
      </c>
      <c r="M3158" s="140"/>
      <c r="N3158" s="141">
        <f t="shared" si="256"/>
        <v>1</v>
      </c>
      <c r="O3158" s="141"/>
      <c r="P3158" s="141"/>
      <c r="Q3158" s="81">
        <f t="shared" si="257"/>
        <v>21.7</v>
      </c>
      <c r="R3158" s="16"/>
      <c r="S3158" s="16"/>
      <c r="T3158" s="16"/>
      <c r="U3158" s="16"/>
      <c r="V3158" s="16"/>
      <c r="W3158" s="16"/>
      <c r="X3158" s="16"/>
      <c r="Y3158" s="16"/>
    </row>
    <row r="3159" spans="4:25" ht="13" hidden="1" x14ac:dyDescent="0.3">
      <c r="D3159" s="16"/>
      <c r="E3159" s="138">
        <v>38789</v>
      </c>
      <c r="F3159" s="16">
        <v>72</v>
      </c>
      <c r="G3159" s="16">
        <v>2006</v>
      </c>
      <c r="H3159" s="139">
        <f t="shared" si="253"/>
        <v>0</v>
      </c>
      <c r="I3159" s="140">
        <v>6.1516129032258053</v>
      </c>
      <c r="J3159" s="141">
        <f t="shared" si="254"/>
        <v>1</v>
      </c>
      <c r="K3159" s="81">
        <f t="shared" si="255"/>
        <v>13.848387096774195</v>
      </c>
      <c r="L3159" s="142">
        <v>-2.8</v>
      </c>
      <c r="M3159" s="140"/>
      <c r="N3159" s="141">
        <f t="shared" si="256"/>
        <v>1</v>
      </c>
      <c r="O3159" s="141"/>
      <c r="P3159" s="141"/>
      <c r="Q3159" s="81">
        <f t="shared" si="257"/>
        <v>22.8</v>
      </c>
      <c r="R3159" s="16"/>
      <c r="S3159" s="16"/>
      <c r="T3159" s="16"/>
      <c r="U3159" s="16"/>
      <c r="V3159" s="16"/>
      <c r="W3159" s="16"/>
      <c r="X3159" s="16"/>
      <c r="Y3159" s="16"/>
    </row>
    <row r="3160" spans="4:25" ht="13" hidden="1" x14ac:dyDescent="0.3">
      <c r="D3160" s="16"/>
      <c r="E3160" s="138">
        <v>38790</v>
      </c>
      <c r="F3160" s="16">
        <v>73</v>
      </c>
      <c r="G3160" s="16">
        <v>2006</v>
      </c>
      <c r="H3160" s="139">
        <f t="shared" si="253"/>
        <v>0</v>
      </c>
      <c r="I3160" s="140">
        <v>6.2677419354838708</v>
      </c>
      <c r="J3160" s="141">
        <f t="shared" si="254"/>
        <v>1</v>
      </c>
      <c r="K3160" s="81">
        <f t="shared" si="255"/>
        <v>13.732258064516129</v>
      </c>
      <c r="L3160" s="142">
        <v>-0.9</v>
      </c>
      <c r="M3160" s="140"/>
      <c r="N3160" s="141">
        <f t="shared" si="256"/>
        <v>1</v>
      </c>
      <c r="O3160" s="141"/>
      <c r="P3160" s="141"/>
      <c r="Q3160" s="81">
        <f t="shared" si="257"/>
        <v>20.9</v>
      </c>
      <c r="R3160" s="16"/>
      <c r="S3160" s="16"/>
      <c r="T3160" s="16"/>
      <c r="U3160" s="16"/>
      <c r="V3160" s="16"/>
      <c r="W3160" s="16"/>
      <c r="X3160" s="16"/>
      <c r="Y3160" s="16"/>
    </row>
    <row r="3161" spans="4:25" ht="13" hidden="1" x14ac:dyDescent="0.3">
      <c r="D3161" s="16"/>
      <c r="E3161" s="138">
        <v>38791</v>
      </c>
      <c r="F3161" s="16">
        <v>74</v>
      </c>
      <c r="G3161" s="16">
        <v>2006</v>
      </c>
      <c r="H3161" s="139">
        <f t="shared" si="253"/>
        <v>0</v>
      </c>
      <c r="I3161" s="140">
        <v>6.3838709677419345</v>
      </c>
      <c r="J3161" s="141">
        <f t="shared" si="254"/>
        <v>1</v>
      </c>
      <c r="K3161" s="81">
        <f t="shared" si="255"/>
        <v>13.616129032258065</v>
      </c>
      <c r="L3161" s="142">
        <v>0.2</v>
      </c>
      <c r="M3161" s="140"/>
      <c r="N3161" s="141">
        <f t="shared" si="256"/>
        <v>1</v>
      </c>
      <c r="O3161" s="141"/>
      <c r="P3161" s="141"/>
      <c r="Q3161" s="81">
        <f t="shared" si="257"/>
        <v>19.8</v>
      </c>
      <c r="R3161" s="16"/>
      <c r="S3161" s="16"/>
      <c r="T3161" s="16"/>
      <c r="U3161" s="16"/>
      <c r="V3161" s="16"/>
      <c r="W3161" s="16"/>
      <c r="X3161" s="16"/>
      <c r="Y3161" s="16"/>
    </row>
    <row r="3162" spans="4:25" ht="13" hidden="1" x14ac:dyDescent="0.3">
      <c r="D3162" s="16"/>
      <c r="E3162" s="138">
        <v>38792</v>
      </c>
      <c r="F3162" s="16">
        <v>75</v>
      </c>
      <c r="G3162" s="16">
        <v>2006</v>
      </c>
      <c r="H3162" s="139">
        <f t="shared" si="253"/>
        <v>0</v>
      </c>
      <c r="I3162" s="140">
        <v>6.5</v>
      </c>
      <c r="J3162" s="141">
        <f t="shared" si="254"/>
        <v>1</v>
      </c>
      <c r="K3162" s="81">
        <f t="shared" si="255"/>
        <v>13.5</v>
      </c>
      <c r="L3162" s="142">
        <v>1.5</v>
      </c>
      <c r="M3162" s="140"/>
      <c r="N3162" s="141">
        <f t="shared" si="256"/>
        <v>1</v>
      </c>
      <c r="O3162" s="141"/>
      <c r="P3162" s="141"/>
      <c r="Q3162" s="81">
        <f t="shared" si="257"/>
        <v>18.5</v>
      </c>
      <c r="R3162" s="16"/>
      <c r="S3162" s="16"/>
      <c r="T3162" s="16"/>
      <c r="U3162" s="16"/>
      <c r="V3162" s="16"/>
      <c r="W3162" s="16"/>
      <c r="X3162" s="16"/>
      <c r="Y3162" s="16"/>
    </row>
    <row r="3163" spans="4:25" ht="13" hidden="1" x14ac:dyDescent="0.3">
      <c r="D3163" s="16"/>
      <c r="E3163" s="138">
        <v>38793</v>
      </c>
      <c r="F3163" s="16">
        <v>76</v>
      </c>
      <c r="G3163" s="16">
        <v>2006</v>
      </c>
      <c r="H3163" s="139">
        <f t="shared" si="253"/>
        <v>0</v>
      </c>
      <c r="I3163" s="140">
        <v>6.5966666666666667</v>
      </c>
      <c r="J3163" s="141">
        <f t="shared" si="254"/>
        <v>1</v>
      </c>
      <c r="K3163" s="81">
        <f t="shared" si="255"/>
        <v>13.403333333333332</v>
      </c>
      <c r="L3163" s="142">
        <v>1.6</v>
      </c>
      <c r="M3163" s="140"/>
      <c r="N3163" s="141">
        <f t="shared" si="256"/>
        <v>1</v>
      </c>
      <c r="O3163" s="141"/>
      <c r="P3163" s="141"/>
      <c r="Q3163" s="81">
        <f t="shared" si="257"/>
        <v>18.399999999999999</v>
      </c>
      <c r="R3163" s="16"/>
      <c r="S3163" s="16"/>
      <c r="T3163" s="16"/>
      <c r="U3163" s="16"/>
      <c r="V3163" s="16"/>
      <c r="W3163" s="16"/>
      <c r="X3163" s="16"/>
      <c r="Y3163" s="16"/>
    </row>
    <row r="3164" spans="4:25" ht="13" hidden="1" x14ac:dyDescent="0.3">
      <c r="D3164" s="16"/>
      <c r="E3164" s="138">
        <v>38794</v>
      </c>
      <c r="F3164" s="16">
        <v>77</v>
      </c>
      <c r="G3164" s="16">
        <v>2006</v>
      </c>
      <c r="H3164" s="139">
        <f t="shared" si="253"/>
        <v>0</v>
      </c>
      <c r="I3164" s="140">
        <v>6.6933333333333334</v>
      </c>
      <c r="J3164" s="141">
        <f t="shared" si="254"/>
        <v>1</v>
      </c>
      <c r="K3164" s="81">
        <f t="shared" si="255"/>
        <v>13.306666666666667</v>
      </c>
      <c r="L3164" s="142">
        <v>1.3</v>
      </c>
      <c r="M3164" s="140"/>
      <c r="N3164" s="141">
        <f t="shared" si="256"/>
        <v>1</v>
      </c>
      <c r="O3164" s="141"/>
      <c r="P3164" s="141"/>
      <c r="Q3164" s="81">
        <f t="shared" si="257"/>
        <v>18.7</v>
      </c>
      <c r="U3164" s="16"/>
      <c r="V3164" s="16"/>
      <c r="W3164" s="16"/>
      <c r="X3164" s="16"/>
      <c r="Y3164" s="16"/>
    </row>
    <row r="3165" spans="4:25" ht="13" hidden="1" x14ac:dyDescent="0.3">
      <c r="D3165" s="16"/>
      <c r="E3165" s="138">
        <v>38795</v>
      </c>
      <c r="F3165" s="16">
        <v>78</v>
      </c>
      <c r="G3165" s="16">
        <v>2006</v>
      </c>
      <c r="H3165" s="139">
        <f t="shared" si="253"/>
        <v>0</v>
      </c>
      <c r="I3165" s="140">
        <v>6.79</v>
      </c>
      <c r="J3165" s="141">
        <f t="shared" si="254"/>
        <v>1</v>
      </c>
      <c r="K3165" s="81">
        <f t="shared" si="255"/>
        <v>13.21</v>
      </c>
      <c r="L3165" s="142">
        <v>5</v>
      </c>
      <c r="M3165" s="140"/>
      <c r="N3165" s="141">
        <f t="shared" si="256"/>
        <v>1</v>
      </c>
      <c r="O3165" s="141"/>
      <c r="P3165" s="141"/>
      <c r="Q3165" s="81">
        <f t="shared" si="257"/>
        <v>15</v>
      </c>
      <c r="U3165" s="16"/>
      <c r="V3165" s="16"/>
      <c r="W3165" s="16"/>
      <c r="X3165" s="16"/>
      <c r="Y3165" s="16"/>
    </row>
    <row r="3166" spans="4:25" ht="13" hidden="1" x14ac:dyDescent="0.3">
      <c r="D3166" s="16"/>
      <c r="E3166" s="138">
        <v>38796</v>
      </c>
      <c r="F3166" s="16">
        <v>79</v>
      </c>
      <c r="G3166" s="16">
        <v>2006</v>
      </c>
      <c r="H3166" s="139">
        <f t="shared" si="253"/>
        <v>0</v>
      </c>
      <c r="I3166" s="140">
        <v>6.8866666666666667</v>
      </c>
      <c r="J3166" s="141">
        <f t="shared" si="254"/>
        <v>1</v>
      </c>
      <c r="K3166" s="81">
        <f t="shared" si="255"/>
        <v>13.113333333333333</v>
      </c>
      <c r="L3166" s="142">
        <v>6.9</v>
      </c>
      <c r="M3166" s="140"/>
      <c r="N3166" s="141">
        <f t="shared" si="256"/>
        <v>1</v>
      </c>
      <c r="O3166" s="141"/>
      <c r="P3166" s="141"/>
      <c r="Q3166" s="81">
        <f t="shared" si="257"/>
        <v>13.1</v>
      </c>
      <c r="U3166" s="16"/>
      <c r="V3166" s="16"/>
      <c r="W3166" s="16"/>
      <c r="X3166" s="16"/>
      <c r="Y3166" s="16"/>
    </row>
    <row r="3167" spans="4:25" ht="13" hidden="1" x14ac:dyDescent="0.3">
      <c r="D3167" s="16"/>
      <c r="E3167" s="138">
        <v>38797</v>
      </c>
      <c r="F3167" s="16">
        <v>80</v>
      </c>
      <c r="G3167" s="16">
        <v>2006</v>
      </c>
      <c r="H3167" s="139">
        <f t="shared" si="253"/>
        <v>0</v>
      </c>
      <c r="I3167" s="140">
        <v>6.9833333333333334</v>
      </c>
      <c r="J3167" s="141">
        <f t="shared" si="254"/>
        <v>1</v>
      </c>
      <c r="K3167" s="81">
        <f t="shared" si="255"/>
        <v>13.016666666666666</v>
      </c>
      <c r="L3167" s="142">
        <v>7.4</v>
      </c>
      <c r="M3167" s="140"/>
      <c r="N3167" s="141">
        <f t="shared" si="256"/>
        <v>1</v>
      </c>
      <c r="O3167" s="141"/>
      <c r="P3167" s="141"/>
      <c r="Q3167" s="81">
        <f t="shared" si="257"/>
        <v>12.6</v>
      </c>
      <c r="U3167" s="16"/>
      <c r="V3167" s="16"/>
      <c r="W3167" s="16"/>
      <c r="X3167" s="16"/>
      <c r="Y3167" s="16"/>
    </row>
    <row r="3168" spans="4:25" ht="13" hidden="1" x14ac:dyDescent="0.3">
      <c r="D3168" s="16"/>
      <c r="E3168" s="138">
        <v>38798</v>
      </c>
      <c r="F3168" s="16">
        <v>81</v>
      </c>
      <c r="G3168" s="16">
        <v>2006</v>
      </c>
      <c r="H3168" s="139">
        <f t="shared" si="253"/>
        <v>0</v>
      </c>
      <c r="I3168" s="140">
        <v>7.08</v>
      </c>
      <c r="J3168" s="141">
        <f t="shared" si="254"/>
        <v>1</v>
      </c>
      <c r="K3168" s="81">
        <f t="shared" si="255"/>
        <v>12.92</v>
      </c>
      <c r="L3168" s="142">
        <v>8.1</v>
      </c>
      <c r="M3168" s="140"/>
      <c r="N3168" s="141">
        <f t="shared" si="256"/>
        <v>1</v>
      </c>
      <c r="O3168" s="141"/>
      <c r="P3168" s="141"/>
      <c r="Q3168" s="81">
        <f t="shared" si="257"/>
        <v>11.9</v>
      </c>
      <c r="U3168" s="16"/>
      <c r="V3168" s="16"/>
      <c r="W3168" s="16"/>
      <c r="X3168" s="16"/>
    </row>
    <row r="3169" spans="4:24" ht="13" hidden="1" x14ac:dyDescent="0.3">
      <c r="D3169" s="16"/>
      <c r="E3169" s="138">
        <v>38799</v>
      </c>
      <c r="F3169" s="16">
        <v>82</v>
      </c>
      <c r="G3169" s="16">
        <v>2006</v>
      </c>
      <c r="H3169" s="139">
        <f t="shared" si="253"/>
        <v>0</v>
      </c>
      <c r="I3169" s="140">
        <v>7.1766666666666667</v>
      </c>
      <c r="J3169" s="141">
        <f t="shared" si="254"/>
        <v>1</v>
      </c>
      <c r="K3169" s="81">
        <f t="shared" si="255"/>
        <v>12.823333333333334</v>
      </c>
      <c r="L3169" s="142">
        <v>9.1</v>
      </c>
      <c r="M3169" s="140"/>
      <c r="N3169" s="141">
        <f t="shared" si="256"/>
        <v>1</v>
      </c>
      <c r="O3169" s="141"/>
      <c r="P3169" s="141"/>
      <c r="Q3169" s="81">
        <f t="shared" si="257"/>
        <v>10.9</v>
      </c>
      <c r="U3169" s="16"/>
      <c r="V3169" s="16"/>
      <c r="W3169" s="16"/>
      <c r="X3169" s="16"/>
    </row>
    <row r="3170" spans="4:24" ht="13" hidden="1" x14ac:dyDescent="0.3">
      <c r="D3170" s="16"/>
      <c r="E3170" s="138">
        <v>38800</v>
      </c>
      <c r="F3170" s="16">
        <v>83</v>
      </c>
      <c r="G3170" s="16">
        <v>2006</v>
      </c>
      <c r="H3170" s="139">
        <f t="shared" si="253"/>
        <v>0</v>
      </c>
      <c r="I3170" s="140">
        <v>7.2733333333333325</v>
      </c>
      <c r="J3170" s="141">
        <f t="shared" si="254"/>
        <v>1</v>
      </c>
      <c r="K3170" s="81">
        <f t="shared" si="255"/>
        <v>12.726666666666667</v>
      </c>
      <c r="L3170" s="142">
        <v>8</v>
      </c>
      <c r="M3170" s="140"/>
      <c r="N3170" s="141">
        <f t="shared" si="256"/>
        <v>1</v>
      </c>
      <c r="O3170" s="141"/>
      <c r="P3170" s="141"/>
      <c r="Q3170" s="81">
        <f t="shared" si="257"/>
        <v>12</v>
      </c>
      <c r="U3170" s="16"/>
      <c r="V3170" s="16"/>
      <c r="W3170" s="16"/>
      <c r="X3170" s="16"/>
    </row>
    <row r="3171" spans="4:24" ht="13" hidden="1" x14ac:dyDescent="0.3">
      <c r="D3171" s="16"/>
      <c r="E3171" s="138">
        <v>38801</v>
      </c>
      <c r="F3171" s="16">
        <v>84</v>
      </c>
      <c r="G3171" s="16">
        <v>2006</v>
      </c>
      <c r="H3171" s="139">
        <f t="shared" ref="H3171:H3234" si="258">IF(AND(E3171&gt;=$D$64,E3171&lt;=$D$65),1,0)</f>
        <v>0</v>
      </c>
      <c r="I3171" s="140">
        <v>7.37</v>
      </c>
      <c r="J3171" s="141">
        <f t="shared" si="254"/>
        <v>1</v>
      </c>
      <c r="K3171" s="81">
        <f t="shared" si="255"/>
        <v>12.629999999999999</v>
      </c>
      <c r="L3171" s="142">
        <v>12</v>
      </c>
      <c r="M3171" s="140"/>
      <c r="N3171" s="141">
        <f t="shared" si="256"/>
        <v>1</v>
      </c>
      <c r="O3171" s="141"/>
      <c r="P3171" s="141"/>
      <c r="Q3171" s="81">
        <f t="shared" si="257"/>
        <v>8</v>
      </c>
      <c r="U3171" s="16"/>
      <c r="V3171" s="16"/>
      <c r="W3171" s="16"/>
      <c r="X3171" s="16"/>
    </row>
    <row r="3172" spans="4:24" ht="13" hidden="1" x14ac:dyDescent="0.3">
      <c r="D3172" s="16"/>
      <c r="E3172" s="138">
        <v>38802</v>
      </c>
      <c r="F3172" s="16">
        <v>85</v>
      </c>
      <c r="G3172" s="16">
        <v>2006</v>
      </c>
      <c r="H3172" s="139">
        <f t="shared" si="258"/>
        <v>0</v>
      </c>
      <c r="I3172" s="140">
        <v>7.4666666666666677</v>
      </c>
      <c r="J3172" s="141">
        <f t="shared" si="254"/>
        <v>1</v>
      </c>
      <c r="K3172" s="81">
        <f t="shared" si="255"/>
        <v>12.533333333333331</v>
      </c>
      <c r="L3172" s="142">
        <v>15.2</v>
      </c>
      <c r="M3172" s="140"/>
      <c r="N3172" s="141">
        <f t="shared" si="256"/>
        <v>1</v>
      </c>
      <c r="O3172" s="141"/>
      <c r="P3172" s="141"/>
      <c r="Q3172" s="81">
        <f t="shared" si="257"/>
        <v>4.8000000000000007</v>
      </c>
      <c r="U3172" s="16"/>
      <c r="V3172" s="16"/>
      <c r="W3172" s="16"/>
      <c r="X3172" s="16"/>
    </row>
    <row r="3173" spans="4:24" ht="13" hidden="1" x14ac:dyDescent="0.3">
      <c r="D3173" s="16"/>
      <c r="E3173" s="138">
        <v>38803</v>
      </c>
      <c r="F3173" s="16">
        <v>86</v>
      </c>
      <c r="G3173" s="16">
        <v>2006</v>
      </c>
      <c r="H3173" s="139">
        <f t="shared" si="258"/>
        <v>0</v>
      </c>
      <c r="I3173" s="140">
        <v>7.5633333333333335</v>
      </c>
      <c r="J3173" s="141">
        <f t="shared" si="254"/>
        <v>1</v>
      </c>
      <c r="K3173" s="81">
        <f t="shared" si="255"/>
        <v>12.436666666666667</v>
      </c>
      <c r="L3173" s="142">
        <v>15.9</v>
      </c>
      <c r="M3173" s="140"/>
      <c r="N3173" s="141">
        <f t="shared" si="256"/>
        <v>1</v>
      </c>
      <c r="O3173" s="141"/>
      <c r="P3173" s="141"/>
      <c r="Q3173" s="81">
        <f t="shared" si="257"/>
        <v>4.0999999999999996</v>
      </c>
      <c r="U3173" s="16"/>
      <c r="V3173" s="16"/>
      <c r="W3173" s="16"/>
      <c r="X3173" s="16"/>
    </row>
    <row r="3174" spans="4:24" ht="13" hidden="1" x14ac:dyDescent="0.3">
      <c r="D3174" s="16"/>
      <c r="E3174" s="138">
        <v>38804</v>
      </c>
      <c r="F3174" s="16">
        <v>87</v>
      </c>
      <c r="G3174" s="16">
        <v>2006</v>
      </c>
      <c r="H3174" s="139">
        <f t="shared" si="258"/>
        <v>0</v>
      </c>
      <c r="I3174" s="140">
        <v>7.66</v>
      </c>
      <c r="J3174" s="141">
        <f t="shared" si="254"/>
        <v>1</v>
      </c>
      <c r="K3174" s="81">
        <f t="shared" si="255"/>
        <v>12.34</v>
      </c>
      <c r="L3174" s="142">
        <v>8.5</v>
      </c>
      <c r="M3174" s="140"/>
      <c r="N3174" s="141">
        <f t="shared" si="256"/>
        <v>1</v>
      </c>
      <c r="O3174" s="141"/>
      <c r="P3174" s="141"/>
      <c r="Q3174" s="81">
        <f t="shared" si="257"/>
        <v>11.5</v>
      </c>
      <c r="U3174" s="16"/>
      <c r="V3174" s="16"/>
      <c r="W3174" s="16"/>
      <c r="X3174" s="16"/>
    </row>
    <row r="3175" spans="4:24" ht="13" hidden="1" x14ac:dyDescent="0.3">
      <c r="D3175" s="16"/>
      <c r="E3175" s="138">
        <v>38805</v>
      </c>
      <c r="F3175" s="16">
        <v>88</v>
      </c>
      <c r="G3175" s="16">
        <v>2006</v>
      </c>
      <c r="H3175" s="139">
        <f t="shared" si="258"/>
        <v>0</v>
      </c>
      <c r="I3175" s="140">
        <v>7.7566666666666668</v>
      </c>
      <c r="J3175" s="141">
        <f t="shared" si="254"/>
        <v>1</v>
      </c>
      <c r="K3175" s="81">
        <f t="shared" si="255"/>
        <v>12.243333333333332</v>
      </c>
      <c r="L3175" s="142">
        <v>7.5</v>
      </c>
      <c r="M3175" s="140"/>
      <c r="N3175" s="141">
        <f t="shared" si="256"/>
        <v>1</v>
      </c>
      <c r="O3175" s="141"/>
      <c r="P3175" s="141"/>
      <c r="Q3175" s="81">
        <f t="shared" si="257"/>
        <v>12.5</v>
      </c>
      <c r="U3175" s="16"/>
      <c r="V3175" s="16"/>
      <c r="W3175" s="16"/>
      <c r="X3175" s="16"/>
    </row>
    <row r="3176" spans="4:24" ht="13" hidden="1" x14ac:dyDescent="0.3">
      <c r="D3176" s="16"/>
      <c r="E3176" s="138">
        <v>38806</v>
      </c>
      <c r="F3176" s="16">
        <v>89</v>
      </c>
      <c r="G3176" s="16">
        <v>2006</v>
      </c>
      <c r="H3176" s="139">
        <f t="shared" si="258"/>
        <v>0</v>
      </c>
      <c r="I3176" s="140">
        <v>7.8533333333333344</v>
      </c>
      <c r="J3176" s="141">
        <f t="shared" si="254"/>
        <v>1</v>
      </c>
      <c r="K3176" s="81">
        <f t="shared" si="255"/>
        <v>12.146666666666665</v>
      </c>
      <c r="L3176" s="142">
        <v>8.5</v>
      </c>
      <c r="M3176" s="140"/>
      <c r="N3176" s="141">
        <f t="shared" si="256"/>
        <v>1</v>
      </c>
      <c r="O3176" s="141"/>
      <c r="P3176" s="141"/>
      <c r="Q3176" s="81">
        <f t="shared" si="257"/>
        <v>11.5</v>
      </c>
    </row>
    <row r="3177" spans="4:24" ht="13" hidden="1" x14ac:dyDescent="0.3">
      <c r="D3177" s="16"/>
      <c r="E3177" s="138">
        <v>38807</v>
      </c>
      <c r="F3177" s="16">
        <v>90</v>
      </c>
      <c r="G3177" s="16">
        <v>2006</v>
      </c>
      <c r="H3177" s="139">
        <f t="shared" si="258"/>
        <v>0</v>
      </c>
      <c r="I3177" s="140">
        <v>7.95</v>
      </c>
      <c r="J3177" s="141">
        <f t="shared" si="254"/>
        <v>1</v>
      </c>
      <c r="K3177" s="81">
        <f t="shared" si="255"/>
        <v>12.05</v>
      </c>
      <c r="L3177" s="142">
        <v>13.4</v>
      </c>
      <c r="M3177" s="140"/>
      <c r="N3177" s="141">
        <f t="shared" si="256"/>
        <v>1</v>
      </c>
      <c r="O3177" s="141"/>
      <c r="P3177" s="141"/>
      <c r="Q3177" s="81">
        <f t="shared" si="257"/>
        <v>6.6</v>
      </c>
    </row>
    <row r="3178" spans="4:24" ht="13" hidden="1" x14ac:dyDescent="0.3">
      <c r="D3178" s="16"/>
      <c r="E3178" s="138">
        <v>38808</v>
      </c>
      <c r="F3178" s="16">
        <v>91</v>
      </c>
      <c r="G3178" s="16">
        <v>2006</v>
      </c>
      <c r="H3178" s="139">
        <f t="shared" si="258"/>
        <v>0</v>
      </c>
      <c r="I3178" s="140">
        <v>8.0466666666666669</v>
      </c>
      <c r="J3178" s="141">
        <f t="shared" si="254"/>
        <v>1</v>
      </c>
      <c r="K3178" s="81">
        <f t="shared" si="255"/>
        <v>11.953333333333333</v>
      </c>
      <c r="L3178" s="142">
        <v>9.1999999999999993</v>
      </c>
      <c r="M3178" s="140"/>
      <c r="N3178" s="141">
        <f t="shared" si="256"/>
        <v>1</v>
      </c>
      <c r="O3178" s="141"/>
      <c r="P3178" s="141"/>
      <c r="Q3178" s="81">
        <f t="shared" si="257"/>
        <v>10.8</v>
      </c>
    </row>
    <row r="3179" spans="4:24" ht="13" hidden="1" x14ac:dyDescent="0.3">
      <c r="D3179" s="16"/>
      <c r="E3179" s="138">
        <v>38809</v>
      </c>
      <c r="F3179" s="16">
        <v>92</v>
      </c>
      <c r="G3179" s="16">
        <v>2006</v>
      </c>
      <c r="H3179" s="139">
        <f t="shared" si="258"/>
        <v>0</v>
      </c>
      <c r="I3179" s="140">
        <v>8.1433333333333344</v>
      </c>
      <c r="J3179" s="141">
        <f t="shared" si="254"/>
        <v>1</v>
      </c>
      <c r="K3179" s="81">
        <f t="shared" si="255"/>
        <v>11.856666666666666</v>
      </c>
      <c r="L3179" s="142">
        <v>10.3</v>
      </c>
      <c r="M3179" s="140"/>
      <c r="N3179" s="141">
        <f t="shared" si="256"/>
        <v>1</v>
      </c>
      <c r="O3179" s="141"/>
      <c r="P3179" s="141"/>
      <c r="Q3179" s="81">
        <f t="shared" si="257"/>
        <v>9.6999999999999993</v>
      </c>
    </row>
    <row r="3180" spans="4:24" ht="13" hidden="1" x14ac:dyDescent="0.3">
      <c r="D3180" s="16"/>
      <c r="E3180" s="138">
        <v>38810</v>
      </c>
      <c r="F3180" s="16">
        <v>93</v>
      </c>
      <c r="G3180" s="16">
        <v>2006</v>
      </c>
      <c r="H3180" s="139">
        <f t="shared" si="258"/>
        <v>0</v>
      </c>
      <c r="I3180" s="140">
        <v>8.24</v>
      </c>
      <c r="J3180" s="141">
        <f t="shared" si="254"/>
        <v>1</v>
      </c>
      <c r="K3180" s="81">
        <f t="shared" si="255"/>
        <v>11.76</v>
      </c>
      <c r="L3180" s="142">
        <v>9.4</v>
      </c>
      <c r="M3180" s="140"/>
      <c r="N3180" s="141">
        <f t="shared" si="256"/>
        <v>1</v>
      </c>
      <c r="O3180" s="141"/>
      <c r="P3180" s="141"/>
      <c r="Q3180" s="81">
        <f t="shared" si="257"/>
        <v>10.6</v>
      </c>
    </row>
    <row r="3181" spans="4:24" ht="13" hidden="1" x14ac:dyDescent="0.3">
      <c r="D3181" s="16"/>
      <c r="E3181" s="138">
        <v>38811</v>
      </c>
      <c r="F3181" s="16">
        <v>94</v>
      </c>
      <c r="G3181" s="16">
        <v>2006</v>
      </c>
      <c r="H3181" s="139">
        <f t="shared" si="258"/>
        <v>0</v>
      </c>
      <c r="I3181" s="140">
        <v>8.336666666666666</v>
      </c>
      <c r="J3181" s="141">
        <f t="shared" si="254"/>
        <v>1</v>
      </c>
      <c r="K3181" s="81">
        <f t="shared" si="255"/>
        <v>11.663333333333334</v>
      </c>
      <c r="L3181" s="142">
        <v>8.1</v>
      </c>
      <c r="M3181" s="140"/>
      <c r="N3181" s="141">
        <f t="shared" si="256"/>
        <v>1</v>
      </c>
      <c r="O3181" s="141"/>
      <c r="P3181" s="141"/>
      <c r="Q3181" s="81">
        <f t="shared" si="257"/>
        <v>11.9</v>
      </c>
    </row>
    <row r="3182" spans="4:24" ht="13" hidden="1" x14ac:dyDescent="0.3">
      <c r="D3182" s="16"/>
      <c r="E3182" s="138">
        <v>38812</v>
      </c>
      <c r="F3182" s="16">
        <v>95</v>
      </c>
      <c r="G3182" s="16">
        <v>2006</v>
      </c>
      <c r="H3182" s="139">
        <f t="shared" si="258"/>
        <v>0</v>
      </c>
      <c r="I3182" s="140">
        <v>8.4333333333333336</v>
      </c>
      <c r="J3182" s="141">
        <f t="shared" si="254"/>
        <v>1</v>
      </c>
      <c r="K3182" s="81">
        <f t="shared" si="255"/>
        <v>11.566666666666666</v>
      </c>
      <c r="L3182" s="142">
        <v>4.8</v>
      </c>
      <c r="M3182" s="140"/>
      <c r="N3182" s="141">
        <f t="shared" si="256"/>
        <v>1</v>
      </c>
      <c r="O3182" s="141"/>
      <c r="P3182" s="141"/>
      <c r="Q3182" s="81">
        <f t="shared" si="257"/>
        <v>15.2</v>
      </c>
    </row>
    <row r="3183" spans="4:24" ht="13" hidden="1" x14ac:dyDescent="0.3">
      <c r="D3183" s="16"/>
      <c r="E3183" s="138">
        <v>38813</v>
      </c>
      <c r="F3183" s="16">
        <v>96</v>
      </c>
      <c r="G3183" s="16">
        <v>2006</v>
      </c>
      <c r="H3183" s="139">
        <f t="shared" si="258"/>
        <v>0</v>
      </c>
      <c r="I3183" s="140">
        <v>8.5299999999999994</v>
      </c>
      <c r="J3183" s="141">
        <f t="shared" si="254"/>
        <v>1</v>
      </c>
      <c r="K3183" s="81">
        <f t="shared" si="255"/>
        <v>11.47</v>
      </c>
      <c r="L3183" s="142">
        <v>4.3</v>
      </c>
      <c r="M3183" s="140"/>
      <c r="N3183" s="141">
        <f t="shared" si="256"/>
        <v>1</v>
      </c>
      <c r="O3183" s="141"/>
      <c r="P3183" s="141"/>
      <c r="Q3183" s="81">
        <f t="shared" si="257"/>
        <v>15.7</v>
      </c>
    </row>
    <row r="3184" spans="4:24" ht="13" hidden="1" x14ac:dyDescent="0.3">
      <c r="D3184" s="16"/>
      <c r="E3184" s="138">
        <v>38814</v>
      </c>
      <c r="F3184" s="16">
        <v>97</v>
      </c>
      <c r="G3184" s="16">
        <v>2006</v>
      </c>
      <c r="H3184" s="139">
        <f t="shared" si="258"/>
        <v>0</v>
      </c>
      <c r="I3184" s="140">
        <v>8.6266666666666687</v>
      </c>
      <c r="J3184" s="141">
        <f t="shared" si="254"/>
        <v>1</v>
      </c>
      <c r="K3184" s="81">
        <f t="shared" si="255"/>
        <v>11.373333333333331</v>
      </c>
      <c r="L3184" s="142">
        <v>5.4</v>
      </c>
      <c r="M3184" s="140"/>
      <c r="N3184" s="141">
        <f t="shared" si="256"/>
        <v>1</v>
      </c>
      <c r="O3184" s="141"/>
      <c r="P3184" s="141"/>
      <c r="Q3184" s="81">
        <f t="shared" si="257"/>
        <v>14.6</v>
      </c>
    </row>
    <row r="3185" spans="4:17" ht="13" hidden="1" x14ac:dyDescent="0.3">
      <c r="D3185" s="16"/>
      <c r="E3185" s="138">
        <v>38815</v>
      </c>
      <c r="F3185" s="16">
        <v>98</v>
      </c>
      <c r="G3185" s="16">
        <v>2006</v>
      </c>
      <c r="H3185" s="139">
        <f t="shared" si="258"/>
        <v>0</v>
      </c>
      <c r="I3185" s="140">
        <v>8.7233333333333327</v>
      </c>
      <c r="J3185" s="141">
        <f t="shared" si="254"/>
        <v>1</v>
      </c>
      <c r="K3185" s="81">
        <f t="shared" si="255"/>
        <v>11.276666666666667</v>
      </c>
      <c r="L3185" s="142">
        <v>11</v>
      </c>
      <c r="M3185" s="140"/>
      <c r="N3185" s="141">
        <f t="shared" si="256"/>
        <v>1</v>
      </c>
      <c r="O3185" s="141"/>
      <c r="P3185" s="141"/>
      <c r="Q3185" s="81">
        <f t="shared" si="257"/>
        <v>9</v>
      </c>
    </row>
    <row r="3186" spans="4:17" ht="13" hidden="1" x14ac:dyDescent="0.3">
      <c r="D3186" s="16"/>
      <c r="E3186" s="138">
        <v>38816</v>
      </c>
      <c r="F3186" s="16">
        <v>99</v>
      </c>
      <c r="G3186" s="16">
        <v>2006</v>
      </c>
      <c r="H3186" s="139">
        <f t="shared" si="258"/>
        <v>0</v>
      </c>
      <c r="I3186" s="140">
        <v>8.82</v>
      </c>
      <c r="J3186" s="141">
        <f t="shared" si="254"/>
        <v>1</v>
      </c>
      <c r="K3186" s="81">
        <f t="shared" si="255"/>
        <v>11.18</v>
      </c>
      <c r="L3186" s="142">
        <v>10.1</v>
      </c>
      <c r="M3186" s="140"/>
      <c r="N3186" s="141">
        <f t="shared" si="256"/>
        <v>1</v>
      </c>
      <c r="O3186" s="141"/>
      <c r="P3186" s="141"/>
      <c r="Q3186" s="81">
        <f t="shared" si="257"/>
        <v>9.9</v>
      </c>
    </row>
    <row r="3187" spans="4:17" ht="13" hidden="1" x14ac:dyDescent="0.3">
      <c r="D3187" s="16"/>
      <c r="E3187" s="138">
        <v>38817</v>
      </c>
      <c r="F3187" s="16">
        <v>100</v>
      </c>
      <c r="G3187" s="16">
        <v>2006</v>
      </c>
      <c r="H3187" s="139">
        <f t="shared" si="258"/>
        <v>0</v>
      </c>
      <c r="I3187" s="140">
        <v>8.9166666666666679</v>
      </c>
      <c r="J3187" s="141">
        <f t="shared" si="254"/>
        <v>1</v>
      </c>
      <c r="K3187" s="81">
        <f t="shared" si="255"/>
        <v>11.083333333333332</v>
      </c>
      <c r="L3187" s="142">
        <v>4.0999999999999996</v>
      </c>
      <c r="M3187" s="140"/>
      <c r="N3187" s="141">
        <f t="shared" si="256"/>
        <v>1</v>
      </c>
      <c r="O3187" s="141"/>
      <c r="P3187" s="141"/>
      <c r="Q3187" s="81">
        <f t="shared" si="257"/>
        <v>15.9</v>
      </c>
    </row>
    <row r="3188" spans="4:17" ht="13" hidden="1" x14ac:dyDescent="0.3">
      <c r="D3188" s="16"/>
      <c r="E3188" s="138">
        <v>38818</v>
      </c>
      <c r="F3188" s="16">
        <v>101</v>
      </c>
      <c r="G3188" s="16">
        <v>2006</v>
      </c>
      <c r="H3188" s="139">
        <f t="shared" si="258"/>
        <v>0</v>
      </c>
      <c r="I3188" s="140">
        <v>9.0133333333333354</v>
      </c>
      <c r="J3188" s="141">
        <f t="shared" si="254"/>
        <v>1</v>
      </c>
      <c r="K3188" s="81">
        <f t="shared" si="255"/>
        <v>10.986666666666665</v>
      </c>
      <c r="L3188" s="142">
        <v>5.0999999999999996</v>
      </c>
      <c r="M3188" s="140"/>
      <c r="N3188" s="141">
        <f t="shared" si="256"/>
        <v>1</v>
      </c>
      <c r="O3188" s="141"/>
      <c r="P3188" s="141"/>
      <c r="Q3188" s="81">
        <f t="shared" si="257"/>
        <v>14.9</v>
      </c>
    </row>
    <row r="3189" spans="4:17" ht="13" hidden="1" x14ac:dyDescent="0.3">
      <c r="D3189" s="16"/>
      <c r="E3189" s="138">
        <v>38819</v>
      </c>
      <c r="F3189" s="16">
        <v>102</v>
      </c>
      <c r="G3189" s="16">
        <v>2006</v>
      </c>
      <c r="H3189" s="139">
        <f t="shared" si="258"/>
        <v>0</v>
      </c>
      <c r="I3189" s="140">
        <v>9.11</v>
      </c>
      <c r="J3189" s="141">
        <f t="shared" si="254"/>
        <v>1</v>
      </c>
      <c r="K3189" s="81">
        <f t="shared" si="255"/>
        <v>10.89</v>
      </c>
      <c r="L3189" s="142">
        <v>6.1</v>
      </c>
      <c r="M3189" s="140"/>
      <c r="N3189" s="141">
        <f t="shared" si="256"/>
        <v>1</v>
      </c>
      <c r="O3189" s="141"/>
      <c r="P3189" s="141"/>
      <c r="Q3189" s="81">
        <f t="shared" si="257"/>
        <v>13.9</v>
      </c>
    </row>
    <row r="3190" spans="4:17" ht="13" hidden="1" x14ac:dyDescent="0.3">
      <c r="D3190" s="16"/>
      <c r="E3190" s="138">
        <v>38820</v>
      </c>
      <c r="F3190" s="16">
        <v>103</v>
      </c>
      <c r="G3190" s="16">
        <v>2006</v>
      </c>
      <c r="H3190" s="139">
        <f t="shared" si="258"/>
        <v>0</v>
      </c>
      <c r="I3190" s="140">
        <v>9.206666666666667</v>
      </c>
      <c r="J3190" s="141">
        <f t="shared" si="254"/>
        <v>1</v>
      </c>
      <c r="K3190" s="81">
        <f t="shared" si="255"/>
        <v>10.793333333333333</v>
      </c>
      <c r="L3190" s="142">
        <v>7.6</v>
      </c>
      <c r="M3190" s="140"/>
      <c r="N3190" s="141">
        <f t="shared" si="256"/>
        <v>1</v>
      </c>
      <c r="O3190" s="141"/>
      <c r="P3190" s="141"/>
      <c r="Q3190" s="81">
        <f t="shared" si="257"/>
        <v>12.4</v>
      </c>
    </row>
    <row r="3191" spans="4:17" ht="13" hidden="1" x14ac:dyDescent="0.3">
      <c r="D3191" s="16"/>
      <c r="E3191" s="138">
        <v>38821</v>
      </c>
      <c r="F3191" s="16">
        <v>104</v>
      </c>
      <c r="G3191" s="16">
        <v>2006</v>
      </c>
      <c r="H3191" s="139">
        <f t="shared" si="258"/>
        <v>0</v>
      </c>
      <c r="I3191" s="140">
        <v>9.3033333333333346</v>
      </c>
      <c r="J3191" s="141">
        <f t="shared" si="254"/>
        <v>1</v>
      </c>
      <c r="K3191" s="81">
        <f t="shared" si="255"/>
        <v>10.696666666666665</v>
      </c>
      <c r="L3191" s="142">
        <v>12.4</v>
      </c>
      <c r="M3191" s="140"/>
      <c r="N3191" s="141">
        <f t="shared" si="256"/>
        <v>1</v>
      </c>
      <c r="O3191" s="141"/>
      <c r="P3191" s="141"/>
      <c r="Q3191" s="81">
        <f t="shared" si="257"/>
        <v>7.6</v>
      </c>
    </row>
    <row r="3192" spans="4:17" ht="13" hidden="1" x14ac:dyDescent="0.3">
      <c r="D3192" s="16"/>
      <c r="E3192" s="138">
        <v>38822</v>
      </c>
      <c r="F3192" s="16">
        <v>105</v>
      </c>
      <c r="G3192" s="16">
        <v>2006</v>
      </c>
      <c r="H3192" s="139">
        <f t="shared" si="258"/>
        <v>0</v>
      </c>
      <c r="I3192" s="140">
        <v>9.4</v>
      </c>
      <c r="J3192" s="141">
        <f t="shared" si="254"/>
        <v>1</v>
      </c>
      <c r="K3192" s="81">
        <f t="shared" si="255"/>
        <v>10.6</v>
      </c>
      <c r="L3192" s="142">
        <v>10.199999999999999</v>
      </c>
      <c r="M3192" s="140"/>
      <c r="N3192" s="141">
        <f t="shared" si="256"/>
        <v>1</v>
      </c>
      <c r="O3192" s="141"/>
      <c r="P3192" s="141"/>
      <c r="Q3192" s="81">
        <f t="shared" si="257"/>
        <v>9.8000000000000007</v>
      </c>
    </row>
    <row r="3193" spans="4:17" ht="13" hidden="1" x14ac:dyDescent="0.3">
      <c r="D3193" s="16"/>
      <c r="E3193" s="138">
        <v>38823</v>
      </c>
      <c r="F3193" s="16">
        <v>106</v>
      </c>
      <c r="G3193" s="16">
        <v>2006</v>
      </c>
      <c r="H3193" s="139">
        <f t="shared" si="258"/>
        <v>0</v>
      </c>
      <c r="I3193" s="140">
        <v>9.561290322580648</v>
      </c>
      <c r="J3193" s="141">
        <f t="shared" si="254"/>
        <v>1</v>
      </c>
      <c r="K3193" s="81">
        <f t="shared" si="255"/>
        <v>10.438709677419352</v>
      </c>
      <c r="L3193" s="142">
        <v>11.8</v>
      </c>
      <c r="M3193" s="140"/>
      <c r="N3193" s="141">
        <f t="shared" si="256"/>
        <v>1</v>
      </c>
      <c r="O3193" s="141"/>
      <c r="P3193" s="141"/>
      <c r="Q3193" s="81">
        <f t="shared" si="257"/>
        <v>8.1999999999999993</v>
      </c>
    </row>
    <row r="3194" spans="4:17" ht="13" hidden="1" x14ac:dyDescent="0.3">
      <c r="D3194" s="16"/>
      <c r="E3194" s="138">
        <v>38824</v>
      </c>
      <c r="F3194" s="16">
        <v>107</v>
      </c>
      <c r="G3194" s="16">
        <v>2006</v>
      </c>
      <c r="H3194" s="139">
        <f t="shared" si="258"/>
        <v>0</v>
      </c>
      <c r="I3194" s="140">
        <v>9.7225806451612922</v>
      </c>
      <c r="J3194" s="141">
        <f t="shared" si="254"/>
        <v>1</v>
      </c>
      <c r="K3194" s="81">
        <f t="shared" si="255"/>
        <v>10.277419354838708</v>
      </c>
      <c r="L3194" s="142">
        <v>10.9</v>
      </c>
      <c r="M3194" s="140"/>
      <c r="N3194" s="141">
        <f t="shared" si="256"/>
        <v>1</v>
      </c>
      <c r="O3194" s="141"/>
      <c r="P3194" s="141"/>
      <c r="Q3194" s="81">
        <f t="shared" si="257"/>
        <v>9.1</v>
      </c>
    </row>
    <row r="3195" spans="4:17" ht="13" hidden="1" x14ac:dyDescent="0.3">
      <c r="D3195" s="16"/>
      <c r="E3195" s="138">
        <v>38825</v>
      </c>
      <c r="F3195" s="16">
        <v>108</v>
      </c>
      <c r="G3195" s="16">
        <v>2006</v>
      </c>
      <c r="H3195" s="139">
        <f t="shared" si="258"/>
        <v>0</v>
      </c>
      <c r="I3195" s="140">
        <v>9.8838709677419363</v>
      </c>
      <c r="J3195" s="141">
        <f t="shared" si="254"/>
        <v>1</v>
      </c>
      <c r="K3195" s="81">
        <f t="shared" si="255"/>
        <v>10.116129032258064</v>
      </c>
      <c r="L3195" s="142">
        <v>11.9</v>
      </c>
      <c r="M3195" s="140"/>
      <c r="N3195" s="141">
        <f t="shared" si="256"/>
        <v>1</v>
      </c>
      <c r="O3195" s="141"/>
      <c r="P3195" s="141"/>
      <c r="Q3195" s="81">
        <f t="shared" si="257"/>
        <v>8.1</v>
      </c>
    </row>
    <row r="3196" spans="4:17" ht="13" hidden="1" x14ac:dyDescent="0.3">
      <c r="D3196" s="16"/>
      <c r="E3196" s="138">
        <v>38826</v>
      </c>
      <c r="F3196" s="16">
        <v>109</v>
      </c>
      <c r="G3196" s="16">
        <v>2006</v>
      </c>
      <c r="H3196" s="139">
        <f t="shared" si="258"/>
        <v>0</v>
      </c>
      <c r="I3196" s="140">
        <v>10.045161290322584</v>
      </c>
      <c r="J3196" s="141">
        <f t="shared" si="254"/>
        <v>1</v>
      </c>
      <c r="K3196" s="81">
        <f t="shared" si="255"/>
        <v>9.954838709677416</v>
      </c>
      <c r="L3196" s="142">
        <v>11</v>
      </c>
      <c r="M3196" s="140"/>
      <c r="N3196" s="141">
        <f t="shared" si="256"/>
        <v>1</v>
      </c>
      <c r="O3196" s="141"/>
      <c r="P3196" s="141"/>
      <c r="Q3196" s="81">
        <f t="shared" si="257"/>
        <v>9</v>
      </c>
    </row>
    <row r="3197" spans="4:17" ht="13" hidden="1" x14ac:dyDescent="0.3">
      <c r="D3197" s="16"/>
      <c r="E3197" s="138">
        <v>38827</v>
      </c>
      <c r="F3197" s="16">
        <v>110</v>
      </c>
      <c r="G3197" s="16">
        <v>2006</v>
      </c>
      <c r="H3197" s="139">
        <f t="shared" si="258"/>
        <v>0</v>
      </c>
      <c r="I3197" s="140">
        <v>10.206451612903228</v>
      </c>
      <c r="J3197" s="141">
        <f t="shared" si="254"/>
        <v>1</v>
      </c>
      <c r="K3197" s="81">
        <f t="shared" si="255"/>
        <v>9.7935483870967719</v>
      </c>
      <c r="L3197" s="142">
        <v>12.8</v>
      </c>
      <c r="M3197" s="140"/>
      <c r="N3197" s="141">
        <f t="shared" si="256"/>
        <v>1</v>
      </c>
      <c r="O3197" s="141"/>
      <c r="P3197" s="141"/>
      <c r="Q3197" s="81">
        <f t="shared" si="257"/>
        <v>7.1999999999999993</v>
      </c>
    </row>
    <row r="3198" spans="4:17" ht="13" hidden="1" x14ac:dyDescent="0.3">
      <c r="D3198" s="16"/>
      <c r="E3198" s="138">
        <v>38828</v>
      </c>
      <c r="F3198" s="16">
        <v>111</v>
      </c>
      <c r="G3198" s="16">
        <v>2006</v>
      </c>
      <c r="H3198" s="139">
        <f t="shared" si="258"/>
        <v>0</v>
      </c>
      <c r="I3198" s="140">
        <v>10.367741935483872</v>
      </c>
      <c r="J3198" s="141">
        <f t="shared" si="254"/>
        <v>1</v>
      </c>
      <c r="K3198" s="81">
        <f t="shared" si="255"/>
        <v>9.6322580645161278</v>
      </c>
      <c r="L3198" s="142">
        <v>14.2</v>
      </c>
      <c r="M3198" s="140"/>
      <c r="N3198" s="141">
        <f t="shared" si="256"/>
        <v>1</v>
      </c>
      <c r="O3198" s="141"/>
      <c r="P3198" s="141"/>
      <c r="Q3198" s="81">
        <f t="shared" si="257"/>
        <v>5.8000000000000007</v>
      </c>
    </row>
    <row r="3199" spans="4:17" ht="13" hidden="1" x14ac:dyDescent="0.3">
      <c r="D3199" s="16"/>
      <c r="E3199" s="138">
        <v>38829</v>
      </c>
      <c r="F3199" s="16">
        <v>112</v>
      </c>
      <c r="G3199" s="16">
        <v>2006</v>
      </c>
      <c r="H3199" s="139">
        <f t="shared" si="258"/>
        <v>0</v>
      </c>
      <c r="I3199" s="140">
        <v>10.529032258064516</v>
      </c>
      <c r="J3199" s="141">
        <f t="shared" si="254"/>
        <v>1</v>
      </c>
      <c r="K3199" s="81">
        <f t="shared" si="255"/>
        <v>9.4709677419354836</v>
      </c>
      <c r="L3199" s="142">
        <v>15.1</v>
      </c>
      <c r="M3199" s="140"/>
      <c r="N3199" s="141">
        <f t="shared" si="256"/>
        <v>1</v>
      </c>
      <c r="O3199" s="141"/>
      <c r="P3199" s="141"/>
      <c r="Q3199" s="81">
        <f t="shared" si="257"/>
        <v>4.9000000000000004</v>
      </c>
    </row>
    <row r="3200" spans="4:17" ht="13" hidden="1" x14ac:dyDescent="0.3">
      <c r="D3200" s="16"/>
      <c r="E3200" s="138">
        <v>38830</v>
      </c>
      <c r="F3200" s="16">
        <v>113</v>
      </c>
      <c r="G3200" s="16">
        <v>2006</v>
      </c>
      <c r="H3200" s="139">
        <f t="shared" si="258"/>
        <v>0</v>
      </c>
      <c r="I3200" s="140">
        <v>10.690322580645164</v>
      </c>
      <c r="J3200" s="141">
        <f t="shared" si="254"/>
        <v>1</v>
      </c>
      <c r="K3200" s="81">
        <f t="shared" si="255"/>
        <v>9.3096774193548359</v>
      </c>
      <c r="L3200" s="142">
        <v>15.4</v>
      </c>
      <c r="M3200" s="140"/>
      <c r="N3200" s="141">
        <f t="shared" si="256"/>
        <v>1</v>
      </c>
      <c r="O3200" s="141"/>
      <c r="P3200" s="141"/>
      <c r="Q3200" s="81">
        <f t="shared" si="257"/>
        <v>4.5999999999999996</v>
      </c>
    </row>
    <row r="3201" spans="4:17" ht="13" hidden="1" x14ac:dyDescent="0.3">
      <c r="D3201" s="16"/>
      <c r="E3201" s="138">
        <v>38831</v>
      </c>
      <c r="F3201" s="16">
        <v>114</v>
      </c>
      <c r="G3201" s="16">
        <v>2006</v>
      </c>
      <c r="H3201" s="139">
        <f t="shared" si="258"/>
        <v>0</v>
      </c>
      <c r="I3201" s="140">
        <v>10.851612903225808</v>
      </c>
      <c r="J3201" s="141">
        <f t="shared" si="254"/>
        <v>1</v>
      </c>
      <c r="K3201" s="81">
        <f t="shared" si="255"/>
        <v>9.1483870967741918</v>
      </c>
      <c r="L3201" s="142">
        <v>13.9</v>
      </c>
      <c r="M3201" s="140"/>
      <c r="N3201" s="141">
        <f t="shared" si="256"/>
        <v>1</v>
      </c>
      <c r="O3201" s="141"/>
      <c r="P3201" s="141"/>
      <c r="Q3201" s="81">
        <f t="shared" si="257"/>
        <v>6.1</v>
      </c>
    </row>
    <row r="3202" spans="4:17" ht="13" hidden="1" x14ac:dyDescent="0.3">
      <c r="D3202" s="16"/>
      <c r="E3202" s="138">
        <v>38832</v>
      </c>
      <c r="F3202" s="16">
        <v>115</v>
      </c>
      <c r="G3202" s="16">
        <v>2006</v>
      </c>
      <c r="H3202" s="139">
        <f t="shared" si="258"/>
        <v>0</v>
      </c>
      <c r="I3202" s="140">
        <v>11.012903225806452</v>
      </c>
      <c r="J3202" s="141">
        <f t="shared" si="254"/>
        <v>1</v>
      </c>
      <c r="K3202" s="81">
        <f t="shared" si="255"/>
        <v>8.9870967741935477</v>
      </c>
      <c r="L3202" s="142">
        <v>13.8</v>
      </c>
      <c r="M3202" s="140"/>
      <c r="N3202" s="141">
        <f t="shared" si="256"/>
        <v>1</v>
      </c>
      <c r="O3202" s="141"/>
      <c r="P3202" s="141"/>
      <c r="Q3202" s="81">
        <f t="shared" si="257"/>
        <v>6.1999999999999993</v>
      </c>
    </row>
    <row r="3203" spans="4:17" ht="13" hidden="1" x14ac:dyDescent="0.3">
      <c r="D3203" s="16"/>
      <c r="E3203" s="138">
        <v>38833</v>
      </c>
      <c r="F3203" s="16">
        <v>116</v>
      </c>
      <c r="G3203" s="16">
        <v>2006</v>
      </c>
      <c r="H3203" s="139">
        <f t="shared" si="258"/>
        <v>0</v>
      </c>
      <c r="I3203" s="140">
        <v>11.1741935483871</v>
      </c>
      <c r="J3203" s="141">
        <f t="shared" si="254"/>
        <v>1</v>
      </c>
      <c r="K3203" s="81">
        <f t="shared" si="255"/>
        <v>8.8258064516129</v>
      </c>
      <c r="L3203" s="142">
        <v>13.1</v>
      </c>
      <c r="M3203" s="140"/>
      <c r="N3203" s="141">
        <f t="shared" si="256"/>
        <v>1</v>
      </c>
      <c r="O3203" s="141"/>
      <c r="P3203" s="141"/>
      <c r="Q3203" s="81">
        <f t="shared" si="257"/>
        <v>6.9</v>
      </c>
    </row>
    <row r="3204" spans="4:17" ht="13" hidden="1" x14ac:dyDescent="0.3">
      <c r="D3204" s="16"/>
      <c r="E3204" s="138">
        <v>38834</v>
      </c>
      <c r="F3204" s="16">
        <v>117</v>
      </c>
      <c r="G3204" s="16">
        <v>2006</v>
      </c>
      <c r="H3204" s="139">
        <f t="shared" si="258"/>
        <v>0</v>
      </c>
      <c r="I3204" s="140">
        <v>11.335483870967744</v>
      </c>
      <c r="J3204" s="141">
        <f t="shared" si="254"/>
        <v>1</v>
      </c>
      <c r="K3204" s="81">
        <f t="shared" si="255"/>
        <v>8.6645161290322559</v>
      </c>
      <c r="L3204" s="142">
        <v>13.4</v>
      </c>
      <c r="M3204" s="140"/>
      <c r="N3204" s="141">
        <f t="shared" si="256"/>
        <v>1</v>
      </c>
      <c r="O3204" s="141"/>
      <c r="P3204" s="141"/>
      <c r="Q3204" s="81">
        <f t="shared" si="257"/>
        <v>6.6</v>
      </c>
    </row>
    <row r="3205" spans="4:17" ht="13" hidden="1" x14ac:dyDescent="0.3">
      <c r="D3205" s="16"/>
      <c r="E3205" s="138">
        <v>38835</v>
      </c>
      <c r="F3205" s="16">
        <v>118</v>
      </c>
      <c r="G3205" s="16">
        <v>2006</v>
      </c>
      <c r="H3205" s="139">
        <f t="shared" si="258"/>
        <v>0</v>
      </c>
      <c r="I3205" s="140">
        <v>11.496774193548388</v>
      </c>
      <c r="J3205" s="141">
        <f t="shared" si="254"/>
        <v>1</v>
      </c>
      <c r="K3205" s="81">
        <f t="shared" si="255"/>
        <v>8.5032258064516117</v>
      </c>
      <c r="L3205" s="142">
        <v>12.8</v>
      </c>
      <c r="M3205" s="140"/>
      <c r="N3205" s="141">
        <f t="shared" si="256"/>
        <v>1</v>
      </c>
      <c r="O3205" s="141"/>
      <c r="P3205" s="141"/>
      <c r="Q3205" s="81">
        <f t="shared" si="257"/>
        <v>7.1999999999999993</v>
      </c>
    </row>
    <row r="3206" spans="4:17" ht="13" hidden="1" x14ac:dyDescent="0.3">
      <c r="D3206" s="16"/>
      <c r="E3206" s="138">
        <v>38836</v>
      </c>
      <c r="F3206" s="16">
        <v>119</v>
      </c>
      <c r="G3206" s="16">
        <v>2006</v>
      </c>
      <c r="H3206" s="139">
        <f t="shared" si="258"/>
        <v>0</v>
      </c>
      <c r="I3206" s="140">
        <v>11.658064516129032</v>
      </c>
      <c r="J3206" s="141">
        <f t="shared" si="254"/>
        <v>1</v>
      </c>
      <c r="K3206" s="81">
        <f t="shared" si="255"/>
        <v>8.3419354838709676</v>
      </c>
      <c r="L3206" s="142">
        <v>9.1</v>
      </c>
      <c r="M3206" s="140"/>
      <c r="N3206" s="141">
        <f t="shared" si="256"/>
        <v>1</v>
      </c>
      <c r="O3206" s="141"/>
      <c r="P3206" s="141"/>
      <c r="Q3206" s="81">
        <f t="shared" si="257"/>
        <v>10.9</v>
      </c>
    </row>
    <row r="3207" spans="4:17" ht="13" hidden="1" x14ac:dyDescent="0.3">
      <c r="D3207" s="16"/>
      <c r="E3207" s="138">
        <v>38837</v>
      </c>
      <c r="F3207" s="16">
        <v>120</v>
      </c>
      <c r="G3207" s="16">
        <v>2006</v>
      </c>
      <c r="H3207" s="139">
        <f t="shared" si="258"/>
        <v>0</v>
      </c>
      <c r="I3207" s="140">
        <v>11.81935483870968</v>
      </c>
      <c r="J3207" s="141">
        <f t="shared" si="254"/>
        <v>1</v>
      </c>
      <c r="K3207" s="81">
        <f t="shared" si="255"/>
        <v>8.1806451612903199</v>
      </c>
      <c r="L3207" s="142">
        <v>8</v>
      </c>
      <c r="M3207" s="140"/>
      <c r="N3207" s="141">
        <f t="shared" si="256"/>
        <v>1</v>
      </c>
      <c r="O3207" s="141"/>
      <c r="P3207" s="141"/>
      <c r="Q3207" s="81">
        <f t="shared" si="257"/>
        <v>12</v>
      </c>
    </row>
    <row r="3208" spans="4:17" ht="13" hidden="1" x14ac:dyDescent="0.3">
      <c r="D3208" s="16"/>
      <c r="E3208" s="138">
        <v>38838</v>
      </c>
      <c r="F3208" s="16">
        <v>121</v>
      </c>
      <c r="G3208" s="16">
        <v>2006</v>
      </c>
      <c r="H3208" s="139">
        <f t="shared" si="258"/>
        <v>0</v>
      </c>
      <c r="I3208" s="140">
        <v>11.980645161290324</v>
      </c>
      <c r="J3208" s="141">
        <f t="shared" si="254"/>
        <v>1</v>
      </c>
      <c r="K3208" s="81">
        <f t="shared" si="255"/>
        <v>8.0193548387096758</v>
      </c>
      <c r="L3208" s="142">
        <v>10.1</v>
      </c>
      <c r="M3208" s="140"/>
      <c r="N3208" s="141">
        <f t="shared" si="256"/>
        <v>1</v>
      </c>
      <c r="O3208" s="141"/>
      <c r="P3208" s="141"/>
      <c r="Q3208" s="81">
        <f t="shared" si="257"/>
        <v>9.9</v>
      </c>
    </row>
    <row r="3209" spans="4:17" ht="13" hidden="1" x14ac:dyDescent="0.3">
      <c r="D3209" s="16"/>
      <c r="E3209" s="138">
        <v>38839</v>
      </c>
      <c r="F3209" s="16">
        <v>122</v>
      </c>
      <c r="G3209" s="16">
        <v>2006</v>
      </c>
      <c r="H3209" s="139">
        <f t="shared" si="258"/>
        <v>0</v>
      </c>
      <c r="I3209" s="140">
        <v>12.141935483870968</v>
      </c>
      <c r="J3209" s="141">
        <f t="shared" si="254"/>
        <v>1</v>
      </c>
      <c r="K3209" s="81">
        <f t="shared" si="255"/>
        <v>7.8580645161290317</v>
      </c>
      <c r="L3209" s="142">
        <v>15.8</v>
      </c>
      <c r="M3209" s="140"/>
      <c r="N3209" s="141">
        <f t="shared" si="256"/>
        <v>1</v>
      </c>
      <c r="O3209" s="141"/>
      <c r="P3209" s="141"/>
      <c r="Q3209" s="81">
        <f t="shared" si="257"/>
        <v>4.1999999999999993</v>
      </c>
    </row>
    <row r="3210" spans="4:17" ht="13" hidden="1" x14ac:dyDescent="0.3">
      <c r="D3210" s="16"/>
      <c r="E3210" s="138">
        <v>38840</v>
      </c>
      <c r="F3210" s="16">
        <v>123</v>
      </c>
      <c r="G3210" s="16">
        <v>2006</v>
      </c>
      <c r="H3210" s="139">
        <f t="shared" si="258"/>
        <v>0</v>
      </c>
      <c r="I3210" s="140">
        <v>12.303225806451616</v>
      </c>
      <c r="J3210" s="141">
        <f t="shared" si="254"/>
        <v>1</v>
      </c>
      <c r="K3210" s="81">
        <f t="shared" si="255"/>
        <v>7.696774193548384</v>
      </c>
      <c r="L3210" s="142">
        <v>16.5</v>
      </c>
      <c r="M3210" s="140"/>
      <c r="N3210" s="141">
        <f t="shared" si="256"/>
        <v>0</v>
      </c>
      <c r="O3210" s="141"/>
      <c r="P3210" s="141"/>
      <c r="Q3210" s="81">
        <f t="shared" si="257"/>
        <v>0</v>
      </c>
    </row>
    <row r="3211" spans="4:17" ht="13" hidden="1" x14ac:dyDescent="0.3">
      <c r="D3211" s="16"/>
      <c r="E3211" s="138">
        <v>38841</v>
      </c>
      <c r="F3211" s="16">
        <v>124</v>
      </c>
      <c r="G3211" s="16">
        <v>2006</v>
      </c>
      <c r="H3211" s="139">
        <f t="shared" si="258"/>
        <v>0</v>
      </c>
      <c r="I3211" s="140">
        <v>12.46451612903226</v>
      </c>
      <c r="J3211" s="141">
        <f t="shared" si="254"/>
        <v>1</v>
      </c>
      <c r="K3211" s="81">
        <f t="shared" si="255"/>
        <v>7.5354838709677399</v>
      </c>
      <c r="L3211" s="142">
        <v>17.7</v>
      </c>
      <c r="M3211" s="140"/>
      <c r="N3211" s="141">
        <f t="shared" si="256"/>
        <v>0</v>
      </c>
      <c r="O3211" s="141"/>
      <c r="P3211" s="141"/>
      <c r="Q3211" s="81">
        <f t="shared" si="257"/>
        <v>0</v>
      </c>
    </row>
    <row r="3212" spans="4:17" ht="13" hidden="1" x14ac:dyDescent="0.3">
      <c r="D3212" s="16"/>
      <c r="E3212" s="138">
        <v>38842</v>
      </c>
      <c r="F3212" s="16">
        <v>125</v>
      </c>
      <c r="G3212" s="16">
        <v>2006</v>
      </c>
      <c r="H3212" s="139">
        <f t="shared" si="258"/>
        <v>0</v>
      </c>
      <c r="I3212" s="140">
        <v>12.625806451612904</v>
      </c>
      <c r="J3212" s="141">
        <f t="shared" si="254"/>
        <v>1</v>
      </c>
      <c r="K3212" s="81">
        <f t="shared" si="255"/>
        <v>7.3741935483870957</v>
      </c>
      <c r="L3212" s="142">
        <v>16</v>
      </c>
      <c r="M3212" s="140"/>
      <c r="N3212" s="141">
        <f t="shared" si="256"/>
        <v>1</v>
      </c>
      <c r="O3212" s="141"/>
      <c r="P3212" s="141"/>
      <c r="Q3212" s="81">
        <f t="shared" si="257"/>
        <v>4</v>
      </c>
    </row>
    <row r="3213" spans="4:17" ht="13" hidden="1" x14ac:dyDescent="0.3">
      <c r="D3213" s="16"/>
      <c r="E3213" s="138">
        <v>38843</v>
      </c>
      <c r="F3213" s="16">
        <v>126</v>
      </c>
      <c r="G3213" s="16">
        <v>2006</v>
      </c>
      <c r="H3213" s="139">
        <f t="shared" si="258"/>
        <v>0</v>
      </c>
      <c r="I3213" s="140">
        <v>12.787096774193548</v>
      </c>
      <c r="J3213" s="141">
        <f t="shared" si="254"/>
        <v>1</v>
      </c>
      <c r="K3213" s="81">
        <f t="shared" si="255"/>
        <v>7.2129032258064516</v>
      </c>
      <c r="L3213" s="142">
        <v>13.7</v>
      </c>
      <c r="M3213" s="140"/>
      <c r="N3213" s="141">
        <f t="shared" si="256"/>
        <v>1</v>
      </c>
      <c r="O3213" s="141"/>
      <c r="P3213" s="141"/>
      <c r="Q3213" s="81">
        <f t="shared" si="257"/>
        <v>6.3000000000000007</v>
      </c>
    </row>
    <row r="3214" spans="4:17" ht="13" hidden="1" x14ac:dyDescent="0.3">
      <c r="D3214" s="16"/>
      <c r="E3214" s="138">
        <v>38844</v>
      </c>
      <c r="F3214" s="16">
        <v>127</v>
      </c>
      <c r="G3214" s="16">
        <v>2006</v>
      </c>
      <c r="H3214" s="139">
        <f t="shared" si="258"/>
        <v>0</v>
      </c>
      <c r="I3214" s="140">
        <v>12.948387096774196</v>
      </c>
      <c r="J3214" s="141">
        <f t="shared" si="254"/>
        <v>1</v>
      </c>
      <c r="K3214" s="81">
        <f t="shared" si="255"/>
        <v>7.0516129032258039</v>
      </c>
      <c r="L3214" s="142">
        <v>13.7</v>
      </c>
      <c r="M3214" s="140"/>
      <c r="N3214" s="141">
        <f t="shared" si="256"/>
        <v>1</v>
      </c>
      <c r="O3214" s="141"/>
      <c r="P3214" s="141"/>
      <c r="Q3214" s="81">
        <f t="shared" si="257"/>
        <v>6.3000000000000007</v>
      </c>
    </row>
    <row r="3215" spans="4:17" ht="13" hidden="1" x14ac:dyDescent="0.3">
      <c r="D3215" s="16"/>
      <c r="E3215" s="138">
        <v>38845</v>
      </c>
      <c r="F3215" s="16">
        <v>128</v>
      </c>
      <c r="G3215" s="16">
        <v>2006</v>
      </c>
      <c r="H3215" s="139">
        <f t="shared" si="258"/>
        <v>0</v>
      </c>
      <c r="I3215" s="140">
        <v>13.10967741935484</v>
      </c>
      <c r="J3215" s="141">
        <f t="shared" si="254"/>
        <v>1</v>
      </c>
      <c r="K3215" s="81">
        <f t="shared" si="255"/>
        <v>6.8903225806451598</v>
      </c>
      <c r="L3215" s="142">
        <v>11.7</v>
      </c>
      <c r="M3215" s="140"/>
      <c r="N3215" s="141">
        <f t="shared" si="256"/>
        <v>1</v>
      </c>
      <c r="O3215" s="141"/>
      <c r="P3215" s="141"/>
      <c r="Q3215" s="81">
        <f t="shared" si="257"/>
        <v>8.3000000000000007</v>
      </c>
    </row>
    <row r="3216" spans="4:17" ht="13" hidden="1" x14ac:dyDescent="0.3">
      <c r="D3216" s="16"/>
      <c r="E3216" s="138">
        <v>38846</v>
      </c>
      <c r="F3216" s="16">
        <v>129</v>
      </c>
      <c r="G3216" s="16">
        <v>2006</v>
      </c>
      <c r="H3216" s="139">
        <f t="shared" si="258"/>
        <v>0</v>
      </c>
      <c r="I3216" s="140">
        <v>13.270967741935484</v>
      </c>
      <c r="J3216" s="141">
        <f t="shared" ref="J3216:J3279" si="259">IF(I3216&lt;=$E$117,1,0)</f>
        <v>1</v>
      </c>
      <c r="K3216" s="81">
        <f t="shared" ref="K3216:K3279" si="260">J3216*($E$116-I3216)</f>
        <v>6.7290322580645157</v>
      </c>
      <c r="L3216" s="142">
        <v>9</v>
      </c>
      <c r="M3216" s="140"/>
      <c r="N3216" s="141">
        <f t="shared" ref="N3216:N3279" si="261">IF(L3216&lt;=$E$117,1,0)</f>
        <v>1</v>
      </c>
      <c r="O3216" s="141"/>
      <c r="P3216" s="141"/>
      <c r="Q3216" s="81">
        <f t="shared" ref="Q3216:Q3279" si="262">N3216*($E$116-L3216)</f>
        <v>11</v>
      </c>
    </row>
    <row r="3217" spans="4:17" ht="13" hidden="1" x14ac:dyDescent="0.3">
      <c r="D3217" s="16"/>
      <c r="E3217" s="138">
        <v>38847</v>
      </c>
      <c r="F3217" s="16">
        <v>130</v>
      </c>
      <c r="G3217" s="16">
        <v>2006</v>
      </c>
      <c r="H3217" s="139">
        <f t="shared" si="258"/>
        <v>0</v>
      </c>
      <c r="I3217" s="140">
        <v>13.432258064516132</v>
      </c>
      <c r="J3217" s="141">
        <f t="shared" si="259"/>
        <v>1</v>
      </c>
      <c r="K3217" s="81">
        <f t="shared" si="260"/>
        <v>6.567741935483868</v>
      </c>
      <c r="L3217" s="142">
        <v>8.5</v>
      </c>
      <c r="M3217" s="140"/>
      <c r="N3217" s="141">
        <f t="shared" si="261"/>
        <v>1</v>
      </c>
      <c r="O3217" s="141"/>
      <c r="P3217" s="141"/>
      <c r="Q3217" s="81">
        <f t="shared" si="262"/>
        <v>11.5</v>
      </c>
    </row>
    <row r="3218" spans="4:17" ht="13" hidden="1" x14ac:dyDescent="0.3">
      <c r="D3218" s="16"/>
      <c r="E3218" s="138">
        <v>38848</v>
      </c>
      <c r="F3218" s="16">
        <v>131</v>
      </c>
      <c r="G3218" s="16">
        <v>2006</v>
      </c>
      <c r="H3218" s="139">
        <f t="shared" si="258"/>
        <v>0</v>
      </c>
      <c r="I3218" s="140">
        <v>13.593548387096776</v>
      </c>
      <c r="J3218" s="141">
        <f t="shared" si="259"/>
        <v>1</v>
      </c>
      <c r="K3218" s="81">
        <f t="shared" si="260"/>
        <v>6.4064516129032238</v>
      </c>
      <c r="L3218" s="142">
        <v>12.4</v>
      </c>
      <c r="M3218" s="140"/>
      <c r="N3218" s="141">
        <f t="shared" si="261"/>
        <v>1</v>
      </c>
      <c r="O3218" s="141"/>
      <c r="P3218" s="141"/>
      <c r="Q3218" s="81">
        <f t="shared" si="262"/>
        <v>7.6</v>
      </c>
    </row>
    <row r="3219" spans="4:17" ht="13" hidden="1" x14ac:dyDescent="0.3">
      <c r="D3219" s="16"/>
      <c r="E3219" s="138">
        <v>38849</v>
      </c>
      <c r="F3219" s="16">
        <v>132</v>
      </c>
      <c r="G3219" s="16">
        <v>2006</v>
      </c>
      <c r="H3219" s="139">
        <f t="shared" si="258"/>
        <v>0</v>
      </c>
      <c r="I3219" s="140">
        <v>13.75483870967742</v>
      </c>
      <c r="J3219" s="141">
        <f t="shared" si="259"/>
        <v>1</v>
      </c>
      <c r="K3219" s="81">
        <f t="shared" si="260"/>
        <v>6.2451612903225797</v>
      </c>
      <c r="L3219" s="142">
        <v>13.8</v>
      </c>
      <c r="M3219" s="140"/>
      <c r="N3219" s="141">
        <f t="shared" si="261"/>
        <v>1</v>
      </c>
      <c r="O3219" s="141"/>
      <c r="P3219" s="141"/>
      <c r="Q3219" s="81">
        <f t="shared" si="262"/>
        <v>6.1999999999999993</v>
      </c>
    </row>
    <row r="3220" spans="4:17" ht="13" hidden="1" x14ac:dyDescent="0.3">
      <c r="D3220" s="16"/>
      <c r="E3220" s="138">
        <v>38850</v>
      </c>
      <c r="F3220" s="16">
        <v>133</v>
      </c>
      <c r="G3220" s="16">
        <v>2006</v>
      </c>
      <c r="H3220" s="139">
        <f t="shared" si="258"/>
        <v>0</v>
      </c>
      <c r="I3220" s="140">
        <v>13.916129032258064</v>
      </c>
      <c r="J3220" s="141">
        <f t="shared" si="259"/>
        <v>1</v>
      </c>
      <c r="K3220" s="81">
        <f t="shared" si="260"/>
        <v>6.0838709677419356</v>
      </c>
      <c r="L3220" s="142">
        <v>14.6</v>
      </c>
      <c r="M3220" s="140"/>
      <c r="N3220" s="141">
        <f t="shared" si="261"/>
        <v>1</v>
      </c>
      <c r="O3220" s="141"/>
      <c r="P3220" s="141"/>
      <c r="Q3220" s="81">
        <f t="shared" si="262"/>
        <v>5.4</v>
      </c>
    </row>
    <row r="3221" spans="4:17" ht="13" hidden="1" x14ac:dyDescent="0.3">
      <c r="D3221" s="16"/>
      <c r="E3221" s="138">
        <v>38851</v>
      </c>
      <c r="F3221" s="16">
        <v>134</v>
      </c>
      <c r="G3221" s="16">
        <v>2006</v>
      </c>
      <c r="H3221" s="139">
        <f t="shared" si="258"/>
        <v>0</v>
      </c>
      <c r="I3221" s="140">
        <v>14.077419354838712</v>
      </c>
      <c r="J3221" s="141">
        <f t="shared" si="259"/>
        <v>1</v>
      </c>
      <c r="K3221" s="81">
        <f t="shared" si="260"/>
        <v>5.9225806451612879</v>
      </c>
      <c r="L3221" s="142">
        <v>15</v>
      </c>
      <c r="M3221" s="140"/>
      <c r="N3221" s="141">
        <f t="shared" si="261"/>
        <v>1</v>
      </c>
      <c r="O3221" s="141"/>
      <c r="P3221" s="141"/>
      <c r="Q3221" s="81">
        <f t="shared" si="262"/>
        <v>5</v>
      </c>
    </row>
    <row r="3222" spans="4:17" ht="13" hidden="1" x14ac:dyDescent="0.3">
      <c r="D3222" s="16"/>
      <c r="E3222" s="138">
        <v>38852</v>
      </c>
      <c r="F3222" s="16">
        <v>135</v>
      </c>
      <c r="G3222" s="16">
        <v>2006</v>
      </c>
      <c r="H3222" s="139">
        <f t="shared" si="258"/>
        <v>0</v>
      </c>
      <c r="I3222" s="140">
        <v>14.238709677419356</v>
      </c>
      <c r="J3222" s="141">
        <f t="shared" si="259"/>
        <v>1</v>
      </c>
      <c r="K3222" s="81">
        <f t="shared" si="260"/>
        <v>5.7612903225806438</v>
      </c>
      <c r="L3222" s="142">
        <v>17.3</v>
      </c>
      <c r="M3222" s="140"/>
      <c r="N3222" s="141">
        <f t="shared" si="261"/>
        <v>0</v>
      </c>
      <c r="O3222" s="141"/>
      <c r="P3222" s="141"/>
      <c r="Q3222" s="81">
        <f t="shared" si="262"/>
        <v>0</v>
      </c>
    </row>
    <row r="3223" spans="4:17" ht="13" hidden="1" x14ac:dyDescent="0.3">
      <c r="D3223" s="16"/>
      <c r="E3223" s="138">
        <v>38853</v>
      </c>
      <c r="F3223" s="16">
        <v>136</v>
      </c>
      <c r="G3223" s="16">
        <v>2006</v>
      </c>
      <c r="H3223" s="139">
        <f t="shared" si="258"/>
        <v>0</v>
      </c>
      <c r="I3223" s="140">
        <v>14.4</v>
      </c>
      <c r="J3223" s="141">
        <f t="shared" si="259"/>
        <v>1</v>
      </c>
      <c r="K3223" s="81">
        <f t="shared" si="260"/>
        <v>5.6</v>
      </c>
      <c r="L3223" s="142">
        <v>18</v>
      </c>
      <c r="M3223" s="140"/>
      <c r="N3223" s="141">
        <f t="shared" si="261"/>
        <v>0</v>
      </c>
      <c r="O3223" s="141"/>
      <c r="P3223" s="141"/>
      <c r="Q3223" s="81">
        <f t="shared" si="262"/>
        <v>0</v>
      </c>
    </row>
    <row r="3224" spans="4:17" ht="13" hidden="1" x14ac:dyDescent="0.3">
      <c r="D3224" s="16"/>
      <c r="E3224" s="138">
        <v>38854</v>
      </c>
      <c r="F3224" s="16">
        <v>137</v>
      </c>
      <c r="G3224" s="16">
        <v>2006</v>
      </c>
      <c r="H3224" s="139">
        <f t="shared" si="258"/>
        <v>0</v>
      </c>
      <c r="I3224" s="140">
        <v>14.506666666666668</v>
      </c>
      <c r="J3224" s="141">
        <f t="shared" si="259"/>
        <v>1</v>
      </c>
      <c r="K3224" s="81">
        <f t="shared" si="260"/>
        <v>5.4933333333333323</v>
      </c>
      <c r="L3224" s="142">
        <v>19</v>
      </c>
      <c r="M3224" s="140"/>
      <c r="N3224" s="141">
        <f t="shared" si="261"/>
        <v>0</v>
      </c>
      <c r="O3224" s="141"/>
      <c r="P3224" s="141"/>
      <c r="Q3224" s="81">
        <f t="shared" si="262"/>
        <v>0</v>
      </c>
    </row>
    <row r="3225" spans="4:17" ht="13" hidden="1" x14ac:dyDescent="0.3">
      <c r="D3225" s="16"/>
      <c r="E3225" s="138">
        <v>38855</v>
      </c>
      <c r="F3225" s="16">
        <v>138</v>
      </c>
      <c r="G3225" s="16">
        <v>2006</v>
      </c>
      <c r="H3225" s="139">
        <f t="shared" si="258"/>
        <v>0</v>
      </c>
      <c r="I3225" s="140">
        <v>14.613333333333333</v>
      </c>
      <c r="J3225" s="141">
        <f t="shared" si="259"/>
        <v>1</v>
      </c>
      <c r="K3225" s="81">
        <f t="shared" si="260"/>
        <v>5.3866666666666667</v>
      </c>
      <c r="L3225" s="142">
        <v>16.8</v>
      </c>
      <c r="M3225" s="140"/>
      <c r="N3225" s="141">
        <f t="shared" si="261"/>
        <v>0</v>
      </c>
      <c r="O3225" s="141"/>
      <c r="P3225" s="141"/>
      <c r="Q3225" s="81">
        <f t="shared" si="262"/>
        <v>0</v>
      </c>
    </row>
    <row r="3226" spans="4:17" ht="13" hidden="1" x14ac:dyDescent="0.3">
      <c r="D3226" s="16"/>
      <c r="E3226" s="138">
        <v>38856</v>
      </c>
      <c r="F3226" s="16">
        <v>139</v>
      </c>
      <c r="G3226" s="16">
        <v>2006</v>
      </c>
      <c r="H3226" s="139">
        <f t="shared" si="258"/>
        <v>0</v>
      </c>
      <c r="I3226" s="140">
        <v>14.72</v>
      </c>
      <c r="J3226" s="141">
        <f t="shared" si="259"/>
        <v>1</v>
      </c>
      <c r="K3226" s="81">
        <f t="shared" si="260"/>
        <v>5.2799999999999994</v>
      </c>
      <c r="L3226" s="142">
        <v>15.4</v>
      </c>
      <c r="M3226" s="140"/>
      <c r="N3226" s="141">
        <f t="shared" si="261"/>
        <v>1</v>
      </c>
      <c r="O3226" s="141"/>
      <c r="P3226" s="141"/>
      <c r="Q3226" s="81">
        <f t="shared" si="262"/>
        <v>4.5999999999999996</v>
      </c>
    </row>
    <row r="3227" spans="4:17" ht="13" hidden="1" x14ac:dyDescent="0.3">
      <c r="D3227" s="16"/>
      <c r="E3227" s="138">
        <v>38857</v>
      </c>
      <c r="F3227" s="16">
        <v>140</v>
      </c>
      <c r="G3227" s="16">
        <v>2006</v>
      </c>
      <c r="H3227" s="139">
        <f t="shared" si="258"/>
        <v>0</v>
      </c>
      <c r="I3227" s="140">
        <v>14.826666666666668</v>
      </c>
      <c r="J3227" s="141">
        <f t="shared" si="259"/>
        <v>1</v>
      </c>
      <c r="K3227" s="81">
        <f t="shared" si="260"/>
        <v>5.173333333333332</v>
      </c>
      <c r="L3227" s="142">
        <v>13.5</v>
      </c>
      <c r="M3227" s="140"/>
      <c r="N3227" s="141">
        <f t="shared" si="261"/>
        <v>1</v>
      </c>
      <c r="O3227" s="141"/>
      <c r="P3227" s="141"/>
      <c r="Q3227" s="81">
        <f t="shared" si="262"/>
        <v>6.5</v>
      </c>
    </row>
    <row r="3228" spans="4:17" ht="13" hidden="1" x14ac:dyDescent="0.3">
      <c r="D3228" s="16"/>
      <c r="E3228" s="138">
        <v>38858</v>
      </c>
      <c r="F3228" s="16">
        <v>141</v>
      </c>
      <c r="G3228" s="16">
        <v>2006</v>
      </c>
      <c r="H3228" s="139">
        <f t="shared" si="258"/>
        <v>0</v>
      </c>
      <c r="I3228" s="140">
        <v>14.933333333333334</v>
      </c>
      <c r="J3228" s="141">
        <f t="shared" si="259"/>
        <v>1</v>
      </c>
      <c r="K3228" s="81">
        <f t="shared" si="260"/>
        <v>5.0666666666666664</v>
      </c>
      <c r="L3228" s="142">
        <v>16.3</v>
      </c>
      <c r="M3228" s="140"/>
      <c r="N3228" s="141">
        <f t="shared" si="261"/>
        <v>0</v>
      </c>
      <c r="O3228" s="141"/>
      <c r="P3228" s="141"/>
      <c r="Q3228" s="81">
        <f t="shared" si="262"/>
        <v>0</v>
      </c>
    </row>
    <row r="3229" spans="4:17" ht="13" hidden="1" x14ac:dyDescent="0.3">
      <c r="D3229" s="16"/>
      <c r="E3229" s="138">
        <v>38859</v>
      </c>
      <c r="F3229" s="16">
        <v>142</v>
      </c>
      <c r="G3229" s="16">
        <v>2006</v>
      </c>
      <c r="H3229" s="139">
        <f t="shared" si="258"/>
        <v>0</v>
      </c>
      <c r="I3229" s="140">
        <v>15.04</v>
      </c>
      <c r="J3229" s="141">
        <f t="shared" si="259"/>
        <v>1</v>
      </c>
      <c r="K3229" s="81">
        <f t="shared" si="260"/>
        <v>4.9600000000000009</v>
      </c>
      <c r="L3229" s="142">
        <v>15.4</v>
      </c>
      <c r="M3229" s="140"/>
      <c r="N3229" s="141">
        <f t="shared" si="261"/>
        <v>1</v>
      </c>
      <c r="O3229" s="141"/>
      <c r="P3229" s="141"/>
      <c r="Q3229" s="81">
        <f t="shared" si="262"/>
        <v>4.5999999999999996</v>
      </c>
    </row>
    <row r="3230" spans="4:17" ht="13" hidden="1" x14ac:dyDescent="0.3">
      <c r="D3230" s="16"/>
      <c r="E3230" s="138">
        <v>38860</v>
      </c>
      <c r="F3230" s="16">
        <v>143</v>
      </c>
      <c r="G3230" s="16">
        <v>2006</v>
      </c>
      <c r="H3230" s="139">
        <f t="shared" si="258"/>
        <v>0</v>
      </c>
      <c r="I3230" s="140">
        <v>15.146666666666667</v>
      </c>
      <c r="J3230" s="141">
        <f t="shared" si="259"/>
        <v>1</v>
      </c>
      <c r="K3230" s="81">
        <f t="shared" si="260"/>
        <v>4.8533333333333335</v>
      </c>
      <c r="L3230" s="142">
        <v>13.6</v>
      </c>
      <c r="M3230" s="140"/>
      <c r="N3230" s="141">
        <f t="shared" si="261"/>
        <v>1</v>
      </c>
      <c r="O3230" s="141"/>
      <c r="P3230" s="141"/>
      <c r="Q3230" s="81">
        <f t="shared" si="262"/>
        <v>6.4</v>
      </c>
    </row>
    <row r="3231" spans="4:17" ht="13" hidden="1" x14ac:dyDescent="0.3">
      <c r="D3231" s="16"/>
      <c r="E3231" s="138">
        <v>38861</v>
      </c>
      <c r="F3231" s="16">
        <v>144</v>
      </c>
      <c r="G3231" s="16">
        <v>2006</v>
      </c>
      <c r="H3231" s="139">
        <f t="shared" si="258"/>
        <v>0</v>
      </c>
      <c r="I3231" s="140">
        <v>15.253333333333334</v>
      </c>
      <c r="J3231" s="141">
        <f t="shared" si="259"/>
        <v>1</v>
      </c>
      <c r="K3231" s="81">
        <f t="shared" si="260"/>
        <v>4.7466666666666661</v>
      </c>
      <c r="L3231" s="142">
        <v>12.6</v>
      </c>
      <c r="M3231" s="140"/>
      <c r="N3231" s="141">
        <f t="shared" si="261"/>
        <v>1</v>
      </c>
      <c r="O3231" s="141"/>
      <c r="P3231" s="141"/>
      <c r="Q3231" s="81">
        <f t="shared" si="262"/>
        <v>7.4</v>
      </c>
    </row>
    <row r="3232" spans="4:17" ht="13" hidden="1" x14ac:dyDescent="0.3">
      <c r="D3232" s="16"/>
      <c r="E3232" s="138">
        <v>38862</v>
      </c>
      <c r="F3232" s="16">
        <v>145</v>
      </c>
      <c r="G3232" s="16">
        <v>2006</v>
      </c>
      <c r="H3232" s="139">
        <f t="shared" si="258"/>
        <v>0</v>
      </c>
      <c r="I3232" s="140">
        <v>15.36</v>
      </c>
      <c r="J3232" s="141">
        <f t="shared" si="259"/>
        <v>1</v>
      </c>
      <c r="K3232" s="81">
        <f t="shared" si="260"/>
        <v>4.6400000000000006</v>
      </c>
      <c r="L3232" s="142">
        <v>14.1</v>
      </c>
      <c r="M3232" s="140"/>
      <c r="N3232" s="141">
        <f t="shared" si="261"/>
        <v>1</v>
      </c>
      <c r="O3232" s="141"/>
      <c r="P3232" s="141"/>
      <c r="Q3232" s="81">
        <f t="shared" si="262"/>
        <v>5.9</v>
      </c>
    </row>
    <row r="3233" spans="4:17" ht="13" hidden="1" x14ac:dyDescent="0.3">
      <c r="D3233" s="16"/>
      <c r="E3233" s="138">
        <v>38863</v>
      </c>
      <c r="F3233" s="16">
        <v>146</v>
      </c>
      <c r="G3233" s="16">
        <v>2006</v>
      </c>
      <c r="H3233" s="139">
        <f t="shared" si="258"/>
        <v>0</v>
      </c>
      <c r="I3233" s="140">
        <v>15.466666666666667</v>
      </c>
      <c r="J3233" s="141">
        <f t="shared" si="259"/>
        <v>1</v>
      </c>
      <c r="K3233" s="81">
        <f t="shared" si="260"/>
        <v>4.5333333333333332</v>
      </c>
      <c r="L3233" s="142">
        <v>18</v>
      </c>
      <c r="M3233" s="140"/>
      <c r="N3233" s="141">
        <f t="shared" si="261"/>
        <v>0</v>
      </c>
      <c r="O3233" s="141"/>
      <c r="P3233" s="141"/>
      <c r="Q3233" s="81">
        <f t="shared" si="262"/>
        <v>0</v>
      </c>
    </row>
    <row r="3234" spans="4:17" ht="13" hidden="1" x14ac:dyDescent="0.3">
      <c r="D3234" s="16"/>
      <c r="E3234" s="138">
        <v>38864</v>
      </c>
      <c r="F3234" s="16">
        <v>147</v>
      </c>
      <c r="G3234" s="16">
        <v>2006</v>
      </c>
      <c r="H3234" s="139">
        <f t="shared" si="258"/>
        <v>0</v>
      </c>
      <c r="I3234" s="140">
        <v>15.573333333333334</v>
      </c>
      <c r="J3234" s="141">
        <f t="shared" si="259"/>
        <v>1</v>
      </c>
      <c r="K3234" s="81">
        <f t="shared" si="260"/>
        <v>4.4266666666666659</v>
      </c>
      <c r="L3234" s="142">
        <v>19.2</v>
      </c>
      <c r="M3234" s="140"/>
      <c r="N3234" s="141">
        <f t="shared" si="261"/>
        <v>0</v>
      </c>
      <c r="O3234" s="141"/>
      <c r="P3234" s="141"/>
      <c r="Q3234" s="81">
        <f t="shared" si="262"/>
        <v>0</v>
      </c>
    </row>
    <row r="3235" spans="4:17" ht="13" hidden="1" x14ac:dyDescent="0.3">
      <c r="D3235" s="16"/>
      <c r="E3235" s="138">
        <v>38865</v>
      </c>
      <c r="F3235" s="16">
        <v>148</v>
      </c>
      <c r="G3235" s="16">
        <v>2006</v>
      </c>
      <c r="H3235" s="139">
        <f t="shared" ref="H3235:H3298" si="263">IF(AND(E3235&gt;=$D$64,E3235&lt;=$D$65),1,0)</f>
        <v>0</v>
      </c>
      <c r="I3235" s="140">
        <v>15.68</v>
      </c>
      <c r="J3235" s="141">
        <f t="shared" si="259"/>
        <v>1</v>
      </c>
      <c r="K3235" s="81">
        <f t="shared" si="260"/>
        <v>4.32</v>
      </c>
      <c r="L3235" s="142">
        <v>19.3</v>
      </c>
      <c r="M3235" s="140"/>
      <c r="N3235" s="141">
        <f t="shared" si="261"/>
        <v>0</v>
      </c>
      <c r="O3235" s="141"/>
      <c r="P3235" s="141"/>
      <c r="Q3235" s="81">
        <f t="shared" si="262"/>
        <v>0</v>
      </c>
    </row>
    <row r="3236" spans="4:17" ht="13" hidden="1" x14ac:dyDescent="0.3">
      <c r="D3236" s="16"/>
      <c r="E3236" s="138">
        <v>38866</v>
      </c>
      <c r="F3236" s="16">
        <v>149</v>
      </c>
      <c r="G3236" s="16">
        <v>2006</v>
      </c>
      <c r="H3236" s="139">
        <f t="shared" si="263"/>
        <v>0</v>
      </c>
      <c r="I3236" s="140">
        <v>15.786666666666667</v>
      </c>
      <c r="J3236" s="141">
        <f t="shared" si="259"/>
        <v>1</v>
      </c>
      <c r="K3236" s="81">
        <f t="shared" si="260"/>
        <v>4.2133333333333329</v>
      </c>
      <c r="L3236" s="142">
        <v>14.9</v>
      </c>
      <c r="M3236" s="140"/>
      <c r="N3236" s="141">
        <f t="shared" si="261"/>
        <v>1</v>
      </c>
      <c r="O3236" s="141"/>
      <c r="P3236" s="141"/>
      <c r="Q3236" s="81">
        <f t="shared" si="262"/>
        <v>5.0999999999999996</v>
      </c>
    </row>
    <row r="3237" spans="4:17" ht="13" hidden="1" x14ac:dyDescent="0.3">
      <c r="D3237" s="16"/>
      <c r="E3237" s="138">
        <v>38867</v>
      </c>
      <c r="F3237" s="16">
        <v>150</v>
      </c>
      <c r="G3237" s="16">
        <v>2006</v>
      </c>
      <c r="H3237" s="139">
        <f t="shared" si="263"/>
        <v>0</v>
      </c>
      <c r="I3237" s="140">
        <v>15.893333333333333</v>
      </c>
      <c r="J3237" s="141">
        <f t="shared" si="259"/>
        <v>1</v>
      </c>
      <c r="K3237" s="81">
        <f t="shared" si="260"/>
        <v>4.1066666666666674</v>
      </c>
      <c r="L3237" s="142">
        <v>9.1999999999999993</v>
      </c>
      <c r="M3237" s="140"/>
      <c r="N3237" s="141">
        <f t="shared" si="261"/>
        <v>1</v>
      </c>
      <c r="O3237" s="141"/>
      <c r="P3237" s="141"/>
      <c r="Q3237" s="81">
        <f t="shared" si="262"/>
        <v>10.8</v>
      </c>
    </row>
    <row r="3238" spans="4:17" ht="13" hidden="1" x14ac:dyDescent="0.3">
      <c r="D3238" s="16"/>
      <c r="E3238" s="138">
        <v>38868</v>
      </c>
      <c r="F3238" s="16">
        <v>151</v>
      </c>
      <c r="G3238" s="16">
        <v>2006</v>
      </c>
      <c r="H3238" s="139">
        <f t="shared" si="263"/>
        <v>0</v>
      </c>
      <c r="I3238" s="140">
        <v>16</v>
      </c>
      <c r="J3238" s="141">
        <f t="shared" si="259"/>
        <v>1</v>
      </c>
      <c r="K3238" s="81">
        <f t="shared" si="260"/>
        <v>4</v>
      </c>
      <c r="L3238" s="142">
        <v>8.8000000000000007</v>
      </c>
      <c r="M3238" s="140"/>
      <c r="N3238" s="141">
        <f t="shared" si="261"/>
        <v>1</v>
      </c>
      <c r="O3238" s="141"/>
      <c r="P3238" s="141"/>
      <c r="Q3238" s="81">
        <f t="shared" si="262"/>
        <v>11.2</v>
      </c>
    </row>
    <row r="3239" spans="4:17" ht="13" hidden="1" x14ac:dyDescent="0.3">
      <c r="D3239" s="16"/>
      <c r="E3239" s="138">
        <v>38869</v>
      </c>
      <c r="F3239" s="16">
        <v>152</v>
      </c>
      <c r="G3239" s="16">
        <v>2006</v>
      </c>
      <c r="H3239" s="139">
        <f t="shared" si="263"/>
        <v>0</v>
      </c>
      <c r="I3239" s="140">
        <v>16.106666666666669</v>
      </c>
      <c r="J3239" s="141">
        <f t="shared" si="259"/>
        <v>0</v>
      </c>
      <c r="K3239" s="81">
        <f t="shared" si="260"/>
        <v>0</v>
      </c>
      <c r="L3239" s="142">
        <v>9.1999999999999993</v>
      </c>
      <c r="M3239" s="140"/>
      <c r="N3239" s="141">
        <f t="shared" si="261"/>
        <v>1</v>
      </c>
      <c r="O3239" s="141"/>
      <c r="P3239" s="141"/>
      <c r="Q3239" s="81">
        <f t="shared" si="262"/>
        <v>10.8</v>
      </c>
    </row>
    <row r="3240" spans="4:17" ht="13" hidden="1" x14ac:dyDescent="0.3">
      <c r="D3240" s="16"/>
      <c r="E3240" s="138">
        <v>38870</v>
      </c>
      <c r="F3240" s="16">
        <v>153</v>
      </c>
      <c r="G3240" s="16">
        <v>2006</v>
      </c>
      <c r="H3240" s="139">
        <f t="shared" si="263"/>
        <v>0</v>
      </c>
      <c r="I3240" s="140">
        <v>16.213333333333331</v>
      </c>
      <c r="J3240" s="141">
        <f t="shared" si="259"/>
        <v>0</v>
      </c>
      <c r="K3240" s="81">
        <f t="shared" si="260"/>
        <v>0</v>
      </c>
      <c r="L3240" s="142">
        <v>10.4</v>
      </c>
      <c r="M3240" s="140"/>
      <c r="N3240" s="141">
        <f t="shared" si="261"/>
        <v>1</v>
      </c>
      <c r="O3240" s="141"/>
      <c r="P3240" s="141"/>
      <c r="Q3240" s="81">
        <f t="shared" si="262"/>
        <v>9.6</v>
      </c>
    </row>
    <row r="3241" spans="4:17" ht="13" hidden="1" x14ac:dyDescent="0.3">
      <c r="D3241" s="16"/>
      <c r="E3241" s="138">
        <v>38871</v>
      </c>
      <c r="F3241" s="16">
        <v>154</v>
      </c>
      <c r="G3241" s="16">
        <v>2006</v>
      </c>
      <c r="H3241" s="139">
        <f t="shared" si="263"/>
        <v>0</v>
      </c>
      <c r="I3241" s="140">
        <v>16.32</v>
      </c>
      <c r="J3241" s="141">
        <f t="shared" si="259"/>
        <v>0</v>
      </c>
      <c r="K3241" s="81">
        <f t="shared" si="260"/>
        <v>0</v>
      </c>
      <c r="L3241" s="142">
        <v>13.9</v>
      </c>
      <c r="M3241" s="140"/>
      <c r="N3241" s="141">
        <f t="shared" si="261"/>
        <v>1</v>
      </c>
      <c r="O3241" s="141"/>
      <c r="P3241" s="141"/>
      <c r="Q3241" s="81">
        <f t="shared" si="262"/>
        <v>6.1</v>
      </c>
    </row>
    <row r="3242" spans="4:17" ht="13" hidden="1" x14ac:dyDescent="0.3">
      <c r="D3242" s="16"/>
      <c r="E3242" s="138">
        <v>38872</v>
      </c>
      <c r="F3242" s="16">
        <v>155</v>
      </c>
      <c r="G3242" s="16">
        <v>2006</v>
      </c>
      <c r="H3242" s="139">
        <f t="shared" si="263"/>
        <v>0</v>
      </c>
      <c r="I3242" s="140">
        <v>16.426666666666669</v>
      </c>
      <c r="J3242" s="141">
        <f t="shared" si="259"/>
        <v>0</v>
      </c>
      <c r="K3242" s="81">
        <f t="shared" si="260"/>
        <v>0</v>
      </c>
      <c r="L3242" s="142">
        <v>14.8</v>
      </c>
      <c r="M3242" s="140"/>
      <c r="N3242" s="141">
        <f t="shared" si="261"/>
        <v>1</v>
      </c>
      <c r="O3242" s="141"/>
      <c r="P3242" s="141"/>
      <c r="Q3242" s="81">
        <f t="shared" si="262"/>
        <v>5.1999999999999993</v>
      </c>
    </row>
    <row r="3243" spans="4:17" ht="13" hidden="1" x14ac:dyDescent="0.3">
      <c r="D3243" s="16"/>
      <c r="E3243" s="138">
        <v>38873</v>
      </c>
      <c r="F3243" s="16">
        <v>156</v>
      </c>
      <c r="G3243" s="16">
        <v>2006</v>
      </c>
      <c r="H3243" s="139">
        <f t="shared" si="263"/>
        <v>0</v>
      </c>
      <c r="I3243" s="140">
        <v>16.533333333333331</v>
      </c>
      <c r="J3243" s="141">
        <f t="shared" si="259"/>
        <v>0</v>
      </c>
      <c r="K3243" s="81">
        <f t="shared" si="260"/>
        <v>0</v>
      </c>
      <c r="L3243" s="142">
        <v>14.6</v>
      </c>
      <c r="M3243" s="140"/>
      <c r="N3243" s="141">
        <f t="shared" si="261"/>
        <v>1</v>
      </c>
      <c r="O3243" s="141"/>
      <c r="P3243" s="141"/>
      <c r="Q3243" s="81">
        <f t="shared" si="262"/>
        <v>5.4</v>
      </c>
    </row>
    <row r="3244" spans="4:17" ht="13" hidden="1" x14ac:dyDescent="0.3">
      <c r="D3244" s="16"/>
      <c r="E3244" s="138">
        <v>38874</v>
      </c>
      <c r="F3244" s="16">
        <v>157</v>
      </c>
      <c r="G3244" s="16">
        <v>2006</v>
      </c>
      <c r="H3244" s="139">
        <f t="shared" si="263"/>
        <v>0</v>
      </c>
      <c r="I3244" s="140">
        <v>16.64</v>
      </c>
      <c r="J3244" s="141">
        <f t="shared" si="259"/>
        <v>0</v>
      </c>
      <c r="K3244" s="81">
        <f t="shared" si="260"/>
        <v>0</v>
      </c>
      <c r="L3244" s="142">
        <v>15.4</v>
      </c>
      <c r="M3244" s="140"/>
      <c r="N3244" s="141">
        <f t="shared" si="261"/>
        <v>1</v>
      </c>
      <c r="O3244" s="141"/>
      <c r="P3244" s="141"/>
      <c r="Q3244" s="81">
        <f t="shared" si="262"/>
        <v>4.5999999999999996</v>
      </c>
    </row>
    <row r="3245" spans="4:17" ht="13" hidden="1" x14ac:dyDescent="0.3">
      <c r="D3245" s="16"/>
      <c r="E3245" s="138">
        <v>38875</v>
      </c>
      <c r="F3245" s="16">
        <v>158</v>
      </c>
      <c r="G3245" s="16">
        <v>2006</v>
      </c>
      <c r="H3245" s="139">
        <f t="shared" si="263"/>
        <v>0</v>
      </c>
      <c r="I3245" s="140">
        <v>16.74666666666667</v>
      </c>
      <c r="J3245" s="141">
        <f t="shared" si="259"/>
        <v>0</v>
      </c>
      <c r="K3245" s="81">
        <f t="shared" si="260"/>
        <v>0</v>
      </c>
      <c r="L3245" s="142">
        <v>14.5</v>
      </c>
      <c r="M3245" s="140"/>
      <c r="N3245" s="141">
        <f t="shared" si="261"/>
        <v>1</v>
      </c>
      <c r="O3245" s="141"/>
      <c r="P3245" s="141"/>
      <c r="Q3245" s="81">
        <f t="shared" si="262"/>
        <v>5.5</v>
      </c>
    </row>
    <row r="3246" spans="4:17" ht="13" hidden="1" x14ac:dyDescent="0.3">
      <c r="D3246" s="16"/>
      <c r="E3246" s="138">
        <v>38876</v>
      </c>
      <c r="F3246" s="16">
        <v>159</v>
      </c>
      <c r="G3246" s="16">
        <v>2006</v>
      </c>
      <c r="H3246" s="139">
        <f t="shared" si="263"/>
        <v>0</v>
      </c>
      <c r="I3246" s="140">
        <v>16.853333333333332</v>
      </c>
      <c r="J3246" s="141">
        <f t="shared" si="259"/>
        <v>0</v>
      </c>
      <c r="K3246" s="81">
        <f t="shared" si="260"/>
        <v>0</v>
      </c>
      <c r="L3246" s="142">
        <v>15.6</v>
      </c>
      <c r="M3246" s="140"/>
      <c r="N3246" s="141">
        <f t="shared" si="261"/>
        <v>1</v>
      </c>
      <c r="O3246" s="141"/>
      <c r="P3246" s="141"/>
      <c r="Q3246" s="81">
        <f t="shared" si="262"/>
        <v>4.4000000000000004</v>
      </c>
    </row>
    <row r="3247" spans="4:17" ht="13" hidden="1" x14ac:dyDescent="0.3">
      <c r="D3247" s="16"/>
      <c r="E3247" s="138">
        <v>38877</v>
      </c>
      <c r="F3247" s="16">
        <v>160</v>
      </c>
      <c r="G3247" s="16">
        <v>2006</v>
      </c>
      <c r="H3247" s="139">
        <f t="shared" si="263"/>
        <v>0</v>
      </c>
      <c r="I3247" s="140">
        <v>16.96</v>
      </c>
      <c r="J3247" s="141">
        <f t="shared" si="259"/>
        <v>0</v>
      </c>
      <c r="K3247" s="81">
        <f t="shared" si="260"/>
        <v>0</v>
      </c>
      <c r="L3247" s="142">
        <v>16.7</v>
      </c>
      <c r="M3247" s="140"/>
      <c r="N3247" s="141">
        <f t="shared" si="261"/>
        <v>0</v>
      </c>
      <c r="O3247" s="141"/>
      <c r="P3247" s="141"/>
      <c r="Q3247" s="81">
        <f t="shared" si="262"/>
        <v>0</v>
      </c>
    </row>
    <row r="3248" spans="4:17" ht="13" hidden="1" x14ac:dyDescent="0.3">
      <c r="D3248" s="16"/>
      <c r="E3248" s="138">
        <v>38878</v>
      </c>
      <c r="F3248" s="16">
        <v>161</v>
      </c>
      <c r="G3248" s="16">
        <v>2006</v>
      </c>
      <c r="H3248" s="139">
        <f t="shared" si="263"/>
        <v>0</v>
      </c>
      <c r="I3248" s="140">
        <v>17.06666666666667</v>
      </c>
      <c r="J3248" s="141">
        <f t="shared" si="259"/>
        <v>0</v>
      </c>
      <c r="K3248" s="81">
        <f t="shared" si="260"/>
        <v>0</v>
      </c>
      <c r="L3248" s="142">
        <v>18.7</v>
      </c>
      <c r="M3248" s="140"/>
      <c r="N3248" s="141">
        <f t="shared" si="261"/>
        <v>0</v>
      </c>
      <c r="O3248" s="141"/>
      <c r="P3248" s="141"/>
      <c r="Q3248" s="81">
        <f t="shared" si="262"/>
        <v>0</v>
      </c>
    </row>
    <row r="3249" spans="4:17" ht="13" hidden="1" x14ac:dyDescent="0.3">
      <c r="D3249" s="16"/>
      <c r="E3249" s="138">
        <v>38879</v>
      </c>
      <c r="F3249" s="16">
        <v>162</v>
      </c>
      <c r="G3249" s="16">
        <v>2006</v>
      </c>
      <c r="H3249" s="139">
        <f t="shared" si="263"/>
        <v>0</v>
      </c>
      <c r="I3249" s="140">
        <v>17.173333333333332</v>
      </c>
      <c r="J3249" s="141">
        <f t="shared" si="259"/>
        <v>0</v>
      </c>
      <c r="K3249" s="81">
        <f t="shared" si="260"/>
        <v>0</v>
      </c>
      <c r="L3249" s="142">
        <v>19.899999999999999</v>
      </c>
      <c r="M3249" s="140"/>
      <c r="N3249" s="141">
        <f t="shared" si="261"/>
        <v>0</v>
      </c>
      <c r="O3249" s="141"/>
      <c r="P3249" s="141"/>
      <c r="Q3249" s="81">
        <f t="shared" si="262"/>
        <v>0</v>
      </c>
    </row>
    <row r="3250" spans="4:17" ht="13" hidden="1" x14ac:dyDescent="0.3">
      <c r="D3250" s="16"/>
      <c r="E3250" s="138">
        <v>38880</v>
      </c>
      <c r="F3250" s="16">
        <v>163</v>
      </c>
      <c r="G3250" s="16">
        <v>2006</v>
      </c>
      <c r="H3250" s="139">
        <f t="shared" si="263"/>
        <v>0</v>
      </c>
      <c r="I3250" s="140">
        <v>17.28</v>
      </c>
      <c r="J3250" s="141">
        <f t="shared" si="259"/>
        <v>0</v>
      </c>
      <c r="K3250" s="81">
        <f t="shared" si="260"/>
        <v>0</v>
      </c>
      <c r="L3250" s="142">
        <v>21.2</v>
      </c>
      <c r="M3250" s="140"/>
      <c r="N3250" s="141">
        <f t="shared" si="261"/>
        <v>0</v>
      </c>
      <c r="O3250" s="141"/>
      <c r="P3250" s="141"/>
      <c r="Q3250" s="81">
        <f t="shared" si="262"/>
        <v>0</v>
      </c>
    </row>
    <row r="3251" spans="4:17" ht="13" hidden="1" x14ac:dyDescent="0.3">
      <c r="D3251" s="16"/>
      <c r="E3251" s="138">
        <v>38881</v>
      </c>
      <c r="F3251" s="16">
        <v>164</v>
      </c>
      <c r="G3251" s="16">
        <v>2006</v>
      </c>
      <c r="H3251" s="139">
        <f t="shared" si="263"/>
        <v>0</v>
      </c>
      <c r="I3251" s="140">
        <v>17.38666666666667</v>
      </c>
      <c r="J3251" s="141">
        <f t="shared" si="259"/>
        <v>0</v>
      </c>
      <c r="K3251" s="81">
        <f t="shared" si="260"/>
        <v>0</v>
      </c>
      <c r="L3251" s="142">
        <v>22.3</v>
      </c>
      <c r="M3251" s="140"/>
      <c r="N3251" s="141">
        <f t="shared" si="261"/>
        <v>0</v>
      </c>
      <c r="O3251" s="141"/>
      <c r="P3251" s="141"/>
      <c r="Q3251" s="81">
        <f t="shared" si="262"/>
        <v>0</v>
      </c>
    </row>
    <row r="3252" spans="4:17" ht="13" hidden="1" x14ac:dyDescent="0.3">
      <c r="D3252" s="16"/>
      <c r="E3252" s="138">
        <v>38882</v>
      </c>
      <c r="F3252" s="16">
        <v>165</v>
      </c>
      <c r="G3252" s="16">
        <v>2006</v>
      </c>
      <c r="H3252" s="139">
        <f t="shared" si="263"/>
        <v>0</v>
      </c>
      <c r="I3252" s="140">
        <v>17.493333333333332</v>
      </c>
      <c r="J3252" s="141">
        <f t="shared" si="259"/>
        <v>0</v>
      </c>
      <c r="K3252" s="81">
        <f t="shared" si="260"/>
        <v>0</v>
      </c>
      <c r="L3252" s="142">
        <v>23.4</v>
      </c>
      <c r="M3252" s="140"/>
      <c r="N3252" s="141">
        <f t="shared" si="261"/>
        <v>0</v>
      </c>
      <c r="O3252" s="141"/>
      <c r="P3252" s="141"/>
      <c r="Q3252" s="81">
        <f t="shared" si="262"/>
        <v>0</v>
      </c>
    </row>
    <row r="3253" spans="4:17" ht="13" hidden="1" x14ac:dyDescent="0.3">
      <c r="D3253" s="16"/>
      <c r="E3253" s="138">
        <v>38883</v>
      </c>
      <c r="F3253" s="16">
        <v>166</v>
      </c>
      <c r="G3253" s="16">
        <v>2006</v>
      </c>
      <c r="H3253" s="139">
        <f t="shared" si="263"/>
        <v>0</v>
      </c>
      <c r="I3253" s="140">
        <v>17.600000000000001</v>
      </c>
      <c r="J3253" s="141">
        <f t="shared" si="259"/>
        <v>0</v>
      </c>
      <c r="K3253" s="81">
        <f t="shared" si="260"/>
        <v>0</v>
      </c>
      <c r="L3253" s="142">
        <v>23.5</v>
      </c>
      <c r="M3253" s="140"/>
      <c r="N3253" s="141">
        <f t="shared" si="261"/>
        <v>0</v>
      </c>
      <c r="O3253" s="141"/>
      <c r="P3253" s="141"/>
      <c r="Q3253" s="81">
        <f t="shared" si="262"/>
        <v>0</v>
      </c>
    </row>
    <row r="3254" spans="4:17" ht="13" hidden="1" x14ac:dyDescent="0.3">
      <c r="D3254" s="16"/>
      <c r="E3254" s="138">
        <v>38884</v>
      </c>
      <c r="F3254" s="16">
        <v>167</v>
      </c>
      <c r="G3254" s="16">
        <v>2006</v>
      </c>
      <c r="H3254" s="139">
        <f t="shared" si="263"/>
        <v>0</v>
      </c>
      <c r="I3254" s="140">
        <v>17.683870967741939</v>
      </c>
      <c r="J3254" s="141">
        <f t="shared" si="259"/>
        <v>0</v>
      </c>
      <c r="K3254" s="81">
        <f t="shared" si="260"/>
        <v>0</v>
      </c>
      <c r="L3254" s="142">
        <v>22.9</v>
      </c>
      <c r="M3254" s="140"/>
      <c r="N3254" s="141">
        <f t="shared" si="261"/>
        <v>0</v>
      </c>
      <c r="O3254" s="141"/>
      <c r="P3254" s="141"/>
      <c r="Q3254" s="81">
        <f t="shared" si="262"/>
        <v>0</v>
      </c>
    </row>
    <row r="3255" spans="4:17" ht="13" hidden="1" x14ac:dyDescent="0.3">
      <c r="D3255" s="16"/>
      <c r="E3255" s="138">
        <v>38885</v>
      </c>
      <c r="F3255" s="16">
        <v>168</v>
      </c>
      <c r="G3255" s="16">
        <v>2006</v>
      </c>
      <c r="H3255" s="139">
        <f t="shared" si="263"/>
        <v>0</v>
      </c>
      <c r="I3255" s="140">
        <v>17.767741935483873</v>
      </c>
      <c r="J3255" s="141">
        <f t="shared" si="259"/>
        <v>0</v>
      </c>
      <c r="K3255" s="81">
        <f t="shared" si="260"/>
        <v>0</v>
      </c>
      <c r="L3255" s="142">
        <v>21.5</v>
      </c>
      <c r="M3255" s="140"/>
      <c r="N3255" s="141">
        <f t="shared" si="261"/>
        <v>0</v>
      </c>
      <c r="O3255" s="141"/>
      <c r="P3255" s="141"/>
      <c r="Q3255" s="81">
        <f t="shared" si="262"/>
        <v>0</v>
      </c>
    </row>
    <row r="3256" spans="4:17" ht="13" hidden="1" x14ac:dyDescent="0.3">
      <c r="D3256" s="16"/>
      <c r="E3256" s="138">
        <v>38886</v>
      </c>
      <c r="F3256" s="16">
        <v>169</v>
      </c>
      <c r="G3256" s="16">
        <v>2006</v>
      </c>
      <c r="H3256" s="139">
        <f t="shared" si="263"/>
        <v>0</v>
      </c>
      <c r="I3256" s="140">
        <v>17.851612903225806</v>
      </c>
      <c r="J3256" s="141">
        <f t="shared" si="259"/>
        <v>0</v>
      </c>
      <c r="K3256" s="81">
        <f t="shared" si="260"/>
        <v>0</v>
      </c>
      <c r="L3256" s="142">
        <v>20.2</v>
      </c>
      <c r="M3256" s="140"/>
      <c r="N3256" s="141">
        <f t="shared" si="261"/>
        <v>0</v>
      </c>
      <c r="O3256" s="141"/>
      <c r="P3256" s="141"/>
      <c r="Q3256" s="81">
        <f t="shared" si="262"/>
        <v>0</v>
      </c>
    </row>
    <row r="3257" spans="4:17" ht="13" hidden="1" x14ac:dyDescent="0.3">
      <c r="D3257" s="16"/>
      <c r="E3257" s="138">
        <v>38887</v>
      </c>
      <c r="F3257" s="16">
        <v>170</v>
      </c>
      <c r="G3257" s="16">
        <v>2006</v>
      </c>
      <c r="H3257" s="139">
        <f t="shared" si="263"/>
        <v>0</v>
      </c>
      <c r="I3257" s="140">
        <v>17.935483870967744</v>
      </c>
      <c r="J3257" s="141">
        <f t="shared" si="259"/>
        <v>0</v>
      </c>
      <c r="K3257" s="81">
        <f t="shared" si="260"/>
        <v>0</v>
      </c>
      <c r="L3257" s="142">
        <v>23.2</v>
      </c>
      <c r="M3257" s="140"/>
      <c r="N3257" s="141">
        <f t="shared" si="261"/>
        <v>0</v>
      </c>
      <c r="O3257" s="141"/>
      <c r="P3257" s="141"/>
      <c r="Q3257" s="81">
        <f t="shared" si="262"/>
        <v>0</v>
      </c>
    </row>
    <row r="3258" spans="4:17" ht="13" hidden="1" x14ac:dyDescent="0.3">
      <c r="D3258" s="16"/>
      <c r="E3258" s="138">
        <v>38888</v>
      </c>
      <c r="F3258" s="16">
        <v>171</v>
      </c>
      <c r="G3258" s="16">
        <v>2006</v>
      </c>
      <c r="H3258" s="139">
        <f t="shared" si="263"/>
        <v>0</v>
      </c>
      <c r="I3258" s="140">
        <v>18.019354838709681</v>
      </c>
      <c r="J3258" s="141">
        <f t="shared" si="259"/>
        <v>0</v>
      </c>
      <c r="K3258" s="81">
        <f t="shared" si="260"/>
        <v>0</v>
      </c>
      <c r="L3258" s="142">
        <v>24.1</v>
      </c>
      <c r="M3258" s="140"/>
      <c r="N3258" s="141">
        <f t="shared" si="261"/>
        <v>0</v>
      </c>
      <c r="O3258" s="141"/>
      <c r="P3258" s="141"/>
      <c r="Q3258" s="81">
        <f t="shared" si="262"/>
        <v>0</v>
      </c>
    </row>
    <row r="3259" spans="4:17" ht="13" hidden="1" x14ac:dyDescent="0.3">
      <c r="D3259" s="16"/>
      <c r="E3259" s="138">
        <v>38889</v>
      </c>
      <c r="F3259" s="16">
        <v>172</v>
      </c>
      <c r="G3259" s="16">
        <v>2006</v>
      </c>
      <c r="H3259" s="139">
        <f t="shared" si="263"/>
        <v>0</v>
      </c>
      <c r="I3259" s="140">
        <v>18.103225806451615</v>
      </c>
      <c r="J3259" s="141">
        <f t="shared" si="259"/>
        <v>0</v>
      </c>
      <c r="K3259" s="81">
        <f t="shared" si="260"/>
        <v>0</v>
      </c>
      <c r="L3259" s="142">
        <v>24.3</v>
      </c>
      <c r="M3259" s="140"/>
      <c r="N3259" s="141">
        <f t="shared" si="261"/>
        <v>0</v>
      </c>
      <c r="O3259" s="141"/>
      <c r="P3259" s="141"/>
      <c r="Q3259" s="81">
        <f t="shared" si="262"/>
        <v>0</v>
      </c>
    </row>
    <row r="3260" spans="4:17" ht="13" hidden="1" x14ac:dyDescent="0.3">
      <c r="D3260" s="16"/>
      <c r="E3260" s="138">
        <v>38890</v>
      </c>
      <c r="F3260" s="16">
        <v>173</v>
      </c>
      <c r="G3260" s="16">
        <v>2006</v>
      </c>
      <c r="H3260" s="139">
        <f t="shared" si="263"/>
        <v>0</v>
      </c>
      <c r="I3260" s="140">
        <v>18.187096774193549</v>
      </c>
      <c r="J3260" s="141">
        <f t="shared" si="259"/>
        <v>0</v>
      </c>
      <c r="K3260" s="81">
        <f t="shared" si="260"/>
        <v>0</v>
      </c>
      <c r="L3260" s="142">
        <v>21</v>
      </c>
      <c r="M3260" s="140"/>
      <c r="N3260" s="141">
        <f t="shared" si="261"/>
        <v>0</v>
      </c>
      <c r="O3260" s="141"/>
      <c r="P3260" s="141"/>
      <c r="Q3260" s="81">
        <f t="shared" si="262"/>
        <v>0</v>
      </c>
    </row>
    <row r="3261" spans="4:17" ht="13" hidden="1" x14ac:dyDescent="0.3">
      <c r="D3261" s="16"/>
      <c r="E3261" s="138">
        <v>38891</v>
      </c>
      <c r="F3261" s="16">
        <v>174</v>
      </c>
      <c r="G3261" s="16">
        <v>2006</v>
      </c>
      <c r="H3261" s="139">
        <f t="shared" si="263"/>
        <v>0</v>
      </c>
      <c r="I3261" s="140">
        <v>18.270967741935486</v>
      </c>
      <c r="J3261" s="141">
        <f t="shared" si="259"/>
        <v>0</v>
      </c>
      <c r="K3261" s="81">
        <f t="shared" si="260"/>
        <v>0</v>
      </c>
      <c r="L3261" s="142">
        <v>21.9</v>
      </c>
      <c r="M3261" s="140"/>
      <c r="N3261" s="141">
        <f t="shared" si="261"/>
        <v>0</v>
      </c>
      <c r="O3261" s="141"/>
      <c r="P3261" s="141"/>
      <c r="Q3261" s="81">
        <f t="shared" si="262"/>
        <v>0</v>
      </c>
    </row>
    <row r="3262" spans="4:17" ht="13" hidden="1" x14ac:dyDescent="0.3">
      <c r="D3262" s="16"/>
      <c r="E3262" s="138">
        <v>38892</v>
      </c>
      <c r="F3262" s="16">
        <v>175</v>
      </c>
      <c r="G3262" s="16">
        <v>2006</v>
      </c>
      <c r="H3262" s="139">
        <f t="shared" si="263"/>
        <v>0</v>
      </c>
      <c r="I3262" s="140">
        <v>18.354838709677423</v>
      </c>
      <c r="J3262" s="141">
        <f t="shared" si="259"/>
        <v>0</v>
      </c>
      <c r="K3262" s="81">
        <f t="shared" si="260"/>
        <v>0</v>
      </c>
      <c r="L3262" s="142">
        <v>22.2</v>
      </c>
      <c r="M3262" s="140"/>
      <c r="N3262" s="141">
        <f t="shared" si="261"/>
        <v>0</v>
      </c>
      <c r="O3262" s="141"/>
      <c r="P3262" s="141"/>
      <c r="Q3262" s="81">
        <f t="shared" si="262"/>
        <v>0</v>
      </c>
    </row>
    <row r="3263" spans="4:17" ht="13" hidden="1" x14ac:dyDescent="0.3">
      <c r="D3263" s="16"/>
      <c r="E3263" s="138">
        <v>38893</v>
      </c>
      <c r="F3263" s="16">
        <v>176</v>
      </c>
      <c r="G3263" s="16">
        <v>2006</v>
      </c>
      <c r="H3263" s="139">
        <f t="shared" si="263"/>
        <v>0</v>
      </c>
      <c r="I3263" s="140">
        <v>18.438709677419357</v>
      </c>
      <c r="J3263" s="141">
        <f t="shared" si="259"/>
        <v>0</v>
      </c>
      <c r="K3263" s="81">
        <f t="shared" si="260"/>
        <v>0</v>
      </c>
      <c r="L3263" s="142">
        <v>20.399999999999999</v>
      </c>
      <c r="M3263" s="140"/>
      <c r="N3263" s="141">
        <f t="shared" si="261"/>
        <v>0</v>
      </c>
      <c r="O3263" s="141"/>
      <c r="P3263" s="141"/>
      <c r="Q3263" s="81">
        <f t="shared" si="262"/>
        <v>0</v>
      </c>
    </row>
    <row r="3264" spans="4:17" ht="13" hidden="1" x14ac:dyDescent="0.3">
      <c r="D3264" s="16"/>
      <c r="E3264" s="138">
        <v>38894</v>
      </c>
      <c r="F3264" s="16">
        <v>177</v>
      </c>
      <c r="G3264" s="16">
        <v>2006</v>
      </c>
      <c r="H3264" s="139">
        <f t="shared" si="263"/>
        <v>0</v>
      </c>
      <c r="I3264" s="140">
        <v>18.522580645161291</v>
      </c>
      <c r="J3264" s="141">
        <f t="shared" si="259"/>
        <v>0</v>
      </c>
      <c r="K3264" s="81">
        <f t="shared" si="260"/>
        <v>0</v>
      </c>
      <c r="L3264" s="142">
        <v>22</v>
      </c>
      <c r="M3264" s="140"/>
      <c r="N3264" s="141">
        <f t="shared" si="261"/>
        <v>0</v>
      </c>
      <c r="O3264" s="141"/>
      <c r="P3264" s="141"/>
      <c r="Q3264" s="81">
        <f t="shared" si="262"/>
        <v>0</v>
      </c>
    </row>
    <row r="3265" spans="4:17" ht="13" hidden="1" x14ac:dyDescent="0.3">
      <c r="D3265" s="16"/>
      <c r="E3265" s="138">
        <v>38895</v>
      </c>
      <c r="F3265" s="16">
        <v>178</v>
      </c>
      <c r="G3265" s="16">
        <v>2006</v>
      </c>
      <c r="H3265" s="139">
        <f t="shared" si="263"/>
        <v>0</v>
      </c>
      <c r="I3265" s="140">
        <v>18.606451612903228</v>
      </c>
      <c r="J3265" s="141">
        <f t="shared" si="259"/>
        <v>0</v>
      </c>
      <c r="K3265" s="81">
        <f t="shared" si="260"/>
        <v>0</v>
      </c>
      <c r="L3265" s="142">
        <v>21.9</v>
      </c>
      <c r="M3265" s="140"/>
      <c r="N3265" s="141">
        <f t="shared" si="261"/>
        <v>0</v>
      </c>
      <c r="O3265" s="141"/>
      <c r="P3265" s="141"/>
      <c r="Q3265" s="81">
        <f t="shared" si="262"/>
        <v>0</v>
      </c>
    </row>
    <row r="3266" spans="4:17" ht="13" hidden="1" x14ac:dyDescent="0.3">
      <c r="D3266" s="16"/>
      <c r="E3266" s="138">
        <v>38896</v>
      </c>
      <c r="F3266" s="16">
        <v>179</v>
      </c>
      <c r="G3266" s="16">
        <v>2006</v>
      </c>
      <c r="H3266" s="139">
        <f t="shared" si="263"/>
        <v>0</v>
      </c>
      <c r="I3266" s="140">
        <v>18.690322580645162</v>
      </c>
      <c r="J3266" s="141">
        <f t="shared" si="259"/>
        <v>0</v>
      </c>
      <c r="K3266" s="81">
        <f t="shared" si="260"/>
        <v>0</v>
      </c>
      <c r="L3266" s="142">
        <v>21.5</v>
      </c>
      <c r="M3266" s="140"/>
      <c r="N3266" s="141">
        <f t="shared" si="261"/>
        <v>0</v>
      </c>
      <c r="O3266" s="141"/>
      <c r="P3266" s="141"/>
      <c r="Q3266" s="81">
        <f t="shared" si="262"/>
        <v>0</v>
      </c>
    </row>
    <row r="3267" spans="4:17" ht="13" hidden="1" x14ac:dyDescent="0.3">
      <c r="D3267" s="16"/>
      <c r="E3267" s="138">
        <v>38897</v>
      </c>
      <c r="F3267" s="16">
        <v>180</v>
      </c>
      <c r="G3267" s="16">
        <v>2006</v>
      </c>
      <c r="H3267" s="139">
        <f t="shared" si="263"/>
        <v>0</v>
      </c>
      <c r="I3267" s="140">
        <v>18.774193548387096</v>
      </c>
      <c r="J3267" s="141">
        <f t="shared" si="259"/>
        <v>0</v>
      </c>
      <c r="K3267" s="81">
        <f t="shared" si="260"/>
        <v>0</v>
      </c>
      <c r="L3267" s="142">
        <v>22.8</v>
      </c>
      <c r="M3267" s="140"/>
      <c r="N3267" s="141">
        <f t="shared" si="261"/>
        <v>0</v>
      </c>
      <c r="O3267" s="141"/>
      <c r="P3267" s="141"/>
      <c r="Q3267" s="81">
        <f t="shared" si="262"/>
        <v>0</v>
      </c>
    </row>
    <row r="3268" spans="4:17" ht="13" hidden="1" x14ac:dyDescent="0.3">
      <c r="D3268" s="16"/>
      <c r="E3268" s="138">
        <v>38898</v>
      </c>
      <c r="F3268" s="16">
        <v>181</v>
      </c>
      <c r="G3268" s="16">
        <v>2006</v>
      </c>
      <c r="H3268" s="139">
        <f t="shared" si="263"/>
        <v>0</v>
      </c>
      <c r="I3268" s="140">
        <v>18.858064516129033</v>
      </c>
      <c r="J3268" s="141">
        <f t="shared" si="259"/>
        <v>0</v>
      </c>
      <c r="K3268" s="81">
        <f t="shared" si="260"/>
        <v>0</v>
      </c>
      <c r="L3268" s="142">
        <v>22.4</v>
      </c>
      <c r="M3268" s="140"/>
      <c r="N3268" s="141">
        <f t="shared" si="261"/>
        <v>0</v>
      </c>
      <c r="O3268" s="141"/>
      <c r="P3268" s="141"/>
      <c r="Q3268" s="81">
        <f t="shared" si="262"/>
        <v>0</v>
      </c>
    </row>
    <row r="3269" spans="4:17" ht="13" hidden="1" x14ac:dyDescent="0.3">
      <c r="D3269" s="16"/>
      <c r="E3269" s="138">
        <v>38899</v>
      </c>
      <c r="F3269" s="16">
        <v>182</v>
      </c>
      <c r="G3269" s="16">
        <v>2006</v>
      </c>
      <c r="H3269" s="139">
        <f t="shared" si="263"/>
        <v>0</v>
      </c>
      <c r="I3269" s="140">
        <v>18.941935483870971</v>
      </c>
      <c r="J3269" s="141">
        <f t="shared" si="259"/>
        <v>0</v>
      </c>
      <c r="K3269" s="81">
        <f t="shared" si="260"/>
        <v>0</v>
      </c>
      <c r="L3269" s="142">
        <v>22.4</v>
      </c>
      <c r="M3269" s="140"/>
      <c r="N3269" s="141">
        <f t="shared" si="261"/>
        <v>0</v>
      </c>
      <c r="O3269" s="141"/>
      <c r="P3269" s="141"/>
      <c r="Q3269" s="81">
        <f t="shared" si="262"/>
        <v>0</v>
      </c>
    </row>
    <row r="3270" spans="4:17" ht="13" hidden="1" x14ac:dyDescent="0.3">
      <c r="D3270" s="16"/>
      <c r="E3270" s="138">
        <v>38900</v>
      </c>
      <c r="F3270" s="16">
        <v>183</v>
      </c>
      <c r="G3270" s="16">
        <v>2006</v>
      </c>
      <c r="H3270" s="139">
        <f t="shared" si="263"/>
        <v>0</v>
      </c>
      <c r="I3270" s="140">
        <v>19.025806451612905</v>
      </c>
      <c r="J3270" s="141">
        <f t="shared" si="259"/>
        <v>0</v>
      </c>
      <c r="K3270" s="81">
        <f t="shared" si="260"/>
        <v>0</v>
      </c>
      <c r="L3270" s="142">
        <v>22.6</v>
      </c>
      <c r="M3270" s="140"/>
      <c r="N3270" s="141">
        <f t="shared" si="261"/>
        <v>0</v>
      </c>
      <c r="O3270" s="141"/>
      <c r="P3270" s="141"/>
      <c r="Q3270" s="81">
        <f t="shared" si="262"/>
        <v>0</v>
      </c>
    </row>
    <row r="3271" spans="4:17" ht="13" hidden="1" x14ac:dyDescent="0.3">
      <c r="D3271" s="16"/>
      <c r="E3271" s="138">
        <v>38901</v>
      </c>
      <c r="F3271" s="16">
        <v>184</v>
      </c>
      <c r="G3271" s="16">
        <v>2006</v>
      </c>
      <c r="H3271" s="139">
        <f t="shared" si="263"/>
        <v>0</v>
      </c>
      <c r="I3271" s="140">
        <v>19.109677419354838</v>
      </c>
      <c r="J3271" s="141">
        <f t="shared" si="259"/>
        <v>0</v>
      </c>
      <c r="K3271" s="81">
        <f t="shared" si="260"/>
        <v>0</v>
      </c>
      <c r="L3271" s="142">
        <v>24.8</v>
      </c>
      <c r="M3271" s="140"/>
      <c r="N3271" s="141">
        <f t="shared" si="261"/>
        <v>0</v>
      </c>
      <c r="O3271" s="141"/>
      <c r="P3271" s="141"/>
      <c r="Q3271" s="81">
        <f t="shared" si="262"/>
        <v>0</v>
      </c>
    </row>
    <row r="3272" spans="4:17" ht="13" hidden="1" x14ac:dyDescent="0.3">
      <c r="D3272" s="16"/>
      <c r="E3272" s="138">
        <v>38902</v>
      </c>
      <c r="F3272" s="16">
        <v>185</v>
      </c>
      <c r="G3272" s="16">
        <v>2006</v>
      </c>
      <c r="H3272" s="139">
        <f t="shared" si="263"/>
        <v>0</v>
      </c>
      <c r="I3272" s="140">
        <v>19.193548387096776</v>
      </c>
      <c r="J3272" s="141">
        <f t="shared" si="259"/>
        <v>0</v>
      </c>
      <c r="K3272" s="81">
        <f t="shared" si="260"/>
        <v>0</v>
      </c>
      <c r="L3272" s="142">
        <v>24.7</v>
      </c>
      <c r="M3272" s="140"/>
      <c r="N3272" s="141">
        <f t="shared" si="261"/>
        <v>0</v>
      </c>
      <c r="O3272" s="141"/>
      <c r="P3272" s="141"/>
      <c r="Q3272" s="81">
        <f t="shared" si="262"/>
        <v>0</v>
      </c>
    </row>
    <row r="3273" spans="4:17" ht="13" hidden="1" x14ac:dyDescent="0.3">
      <c r="D3273" s="16"/>
      <c r="E3273" s="138">
        <v>38903</v>
      </c>
      <c r="F3273" s="16">
        <v>186</v>
      </c>
      <c r="G3273" s="16">
        <v>2006</v>
      </c>
      <c r="H3273" s="139">
        <f t="shared" si="263"/>
        <v>0</v>
      </c>
      <c r="I3273" s="140">
        <v>19.277419354838713</v>
      </c>
      <c r="J3273" s="141">
        <f t="shared" si="259"/>
        <v>0</v>
      </c>
      <c r="K3273" s="81">
        <f t="shared" si="260"/>
        <v>0</v>
      </c>
      <c r="L3273" s="142">
        <v>22.3</v>
      </c>
      <c r="M3273" s="140"/>
      <c r="N3273" s="141">
        <f t="shared" si="261"/>
        <v>0</v>
      </c>
      <c r="O3273" s="141"/>
      <c r="P3273" s="141"/>
      <c r="Q3273" s="81">
        <f t="shared" si="262"/>
        <v>0</v>
      </c>
    </row>
    <row r="3274" spans="4:17" ht="13" hidden="1" x14ac:dyDescent="0.3">
      <c r="D3274" s="16"/>
      <c r="E3274" s="138">
        <v>38904</v>
      </c>
      <c r="F3274" s="16">
        <v>187</v>
      </c>
      <c r="G3274" s="16">
        <v>2006</v>
      </c>
      <c r="H3274" s="139">
        <f t="shared" si="263"/>
        <v>0</v>
      </c>
      <c r="I3274" s="140">
        <v>19.361290322580643</v>
      </c>
      <c r="J3274" s="141">
        <f t="shared" si="259"/>
        <v>0</v>
      </c>
      <c r="K3274" s="81">
        <f t="shared" si="260"/>
        <v>0</v>
      </c>
      <c r="L3274" s="142">
        <v>18</v>
      </c>
      <c r="M3274" s="140"/>
      <c r="N3274" s="141">
        <f t="shared" si="261"/>
        <v>0</v>
      </c>
      <c r="O3274" s="141"/>
      <c r="P3274" s="141"/>
      <c r="Q3274" s="81">
        <f t="shared" si="262"/>
        <v>0</v>
      </c>
    </row>
    <row r="3275" spans="4:17" ht="13" hidden="1" x14ac:dyDescent="0.3">
      <c r="D3275" s="16"/>
      <c r="E3275" s="138">
        <v>38905</v>
      </c>
      <c r="F3275" s="16">
        <v>188</v>
      </c>
      <c r="G3275" s="16">
        <v>2006</v>
      </c>
      <c r="H3275" s="139">
        <f t="shared" si="263"/>
        <v>0</v>
      </c>
      <c r="I3275" s="140">
        <v>19.445161290322581</v>
      </c>
      <c r="J3275" s="141">
        <f t="shared" si="259"/>
        <v>0</v>
      </c>
      <c r="K3275" s="81">
        <f t="shared" si="260"/>
        <v>0</v>
      </c>
      <c r="L3275" s="142">
        <v>18.5</v>
      </c>
      <c r="M3275" s="140"/>
      <c r="N3275" s="141">
        <f t="shared" si="261"/>
        <v>0</v>
      </c>
      <c r="O3275" s="141"/>
      <c r="P3275" s="141"/>
      <c r="Q3275" s="81">
        <f t="shared" si="262"/>
        <v>0</v>
      </c>
    </row>
    <row r="3276" spans="4:17" ht="13" hidden="1" x14ac:dyDescent="0.3">
      <c r="D3276" s="16"/>
      <c r="E3276" s="138">
        <v>38906</v>
      </c>
      <c r="F3276" s="16">
        <v>189</v>
      </c>
      <c r="G3276" s="16">
        <v>2006</v>
      </c>
      <c r="H3276" s="139">
        <f t="shared" si="263"/>
        <v>0</v>
      </c>
      <c r="I3276" s="140">
        <v>19.529032258064518</v>
      </c>
      <c r="J3276" s="141">
        <f t="shared" si="259"/>
        <v>0</v>
      </c>
      <c r="K3276" s="81">
        <f t="shared" si="260"/>
        <v>0</v>
      </c>
      <c r="L3276" s="142">
        <v>20.7</v>
      </c>
      <c r="M3276" s="140"/>
      <c r="N3276" s="141">
        <f t="shared" si="261"/>
        <v>0</v>
      </c>
      <c r="O3276" s="141"/>
      <c r="P3276" s="141"/>
      <c r="Q3276" s="81">
        <f t="shared" si="262"/>
        <v>0</v>
      </c>
    </row>
    <row r="3277" spans="4:17" ht="13" hidden="1" x14ac:dyDescent="0.3">
      <c r="D3277" s="16"/>
      <c r="E3277" s="138">
        <v>38907</v>
      </c>
      <c r="F3277" s="16">
        <v>190</v>
      </c>
      <c r="G3277" s="16">
        <v>2006</v>
      </c>
      <c r="H3277" s="139">
        <f t="shared" si="263"/>
        <v>0</v>
      </c>
      <c r="I3277" s="140">
        <v>19.612903225806452</v>
      </c>
      <c r="J3277" s="141">
        <f t="shared" si="259"/>
        <v>0</v>
      </c>
      <c r="K3277" s="81">
        <f t="shared" si="260"/>
        <v>0</v>
      </c>
      <c r="L3277" s="142">
        <v>21.5</v>
      </c>
      <c r="M3277" s="140"/>
      <c r="N3277" s="141">
        <f t="shared" si="261"/>
        <v>0</v>
      </c>
      <c r="O3277" s="141"/>
      <c r="P3277" s="141"/>
      <c r="Q3277" s="81">
        <f t="shared" si="262"/>
        <v>0</v>
      </c>
    </row>
    <row r="3278" spans="4:17" ht="13" hidden="1" x14ac:dyDescent="0.3">
      <c r="D3278" s="16"/>
      <c r="E3278" s="138">
        <v>38908</v>
      </c>
      <c r="F3278" s="16">
        <v>191</v>
      </c>
      <c r="G3278" s="16">
        <v>2006</v>
      </c>
      <c r="H3278" s="139">
        <f t="shared" si="263"/>
        <v>0</v>
      </c>
      <c r="I3278" s="140">
        <v>19.696774193548389</v>
      </c>
      <c r="J3278" s="141">
        <f t="shared" si="259"/>
        <v>0</v>
      </c>
      <c r="K3278" s="81">
        <f t="shared" si="260"/>
        <v>0</v>
      </c>
      <c r="L3278" s="142">
        <v>23</v>
      </c>
      <c r="M3278" s="140"/>
      <c r="N3278" s="141">
        <f t="shared" si="261"/>
        <v>0</v>
      </c>
      <c r="O3278" s="141"/>
      <c r="P3278" s="141"/>
      <c r="Q3278" s="81">
        <f t="shared" si="262"/>
        <v>0</v>
      </c>
    </row>
    <row r="3279" spans="4:17" ht="13" hidden="1" x14ac:dyDescent="0.3">
      <c r="D3279" s="16"/>
      <c r="E3279" s="138">
        <v>38909</v>
      </c>
      <c r="F3279" s="16">
        <v>192</v>
      </c>
      <c r="G3279" s="16">
        <v>2006</v>
      </c>
      <c r="H3279" s="139">
        <f t="shared" si="263"/>
        <v>0</v>
      </c>
      <c r="I3279" s="140">
        <v>19.780645161290323</v>
      </c>
      <c r="J3279" s="141">
        <f t="shared" si="259"/>
        <v>0</v>
      </c>
      <c r="K3279" s="81">
        <f t="shared" si="260"/>
        <v>0</v>
      </c>
      <c r="L3279" s="142">
        <v>25.1</v>
      </c>
      <c r="M3279" s="140"/>
      <c r="N3279" s="141">
        <f t="shared" si="261"/>
        <v>0</v>
      </c>
      <c r="O3279" s="141"/>
      <c r="P3279" s="141"/>
      <c r="Q3279" s="81">
        <f t="shared" si="262"/>
        <v>0</v>
      </c>
    </row>
    <row r="3280" spans="4:17" ht="13" hidden="1" x14ac:dyDescent="0.3">
      <c r="D3280" s="16"/>
      <c r="E3280" s="138">
        <v>38910</v>
      </c>
      <c r="F3280" s="16">
        <v>193</v>
      </c>
      <c r="G3280" s="16">
        <v>2006</v>
      </c>
      <c r="H3280" s="139">
        <f t="shared" si="263"/>
        <v>0</v>
      </c>
      <c r="I3280" s="140">
        <v>19.864516129032257</v>
      </c>
      <c r="J3280" s="141">
        <f t="shared" ref="J3280:J3343" si="264">IF(I3280&lt;=$E$117,1,0)</f>
        <v>0</v>
      </c>
      <c r="K3280" s="81">
        <f t="shared" ref="K3280:K3343" si="265">J3280*($E$116-I3280)</f>
        <v>0</v>
      </c>
      <c r="L3280" s="142">
        <v>23.4</v>
      </c>
      <c r="M3280" s="140"/>
      <c r="N3280" s="141">
        <f t="shared" ref="N3280:N3343" si="266">IF(L3280&lt;=$E$117,1,0)</f>
        <v>0</v>
      </c>
      <c r="O3280" s="141"/>
      <c r="P3280" s="141"/>
      <c r="Q3280" s="81">
        <f t="shared" ref="Q3280:Q3343" si="267">N3280*($E$116-L3280)</f>
        <v>0</v>
      </c>
    </row>
    <row r="3281" spans="4:17" ht="13" hidden="1" x14ac:dyDescent="0.3">
      <c r="D3281" s="16"/>
      <c r="E3281" s="138">
        <v>38911</v>
      </c>
      <c r="F3281" s="16">
        <v>194</v>
      </c>
      <c r="G3281" s="16">
        <v>2006</v>
      </c>
      <c r="H3281" s="139">
        <f t="shared" si="263"/>
        <v>0</v>
      </c>
      <c r="I3281" s="140">
        <v>19.948387096774194</v>
      </c>
      <c r="J3281" s="141">
        <f t="shared" si="264"/>
        <v>0</v>
      </c>
      <c r="K3281" s="81">
        <f t="shared" si="265"/>
        <v>0</v>
      </c>
      <c r="L3281" s="142">
        <v>23.5</v>
      </c>
      <c r="M3281" s="140"/>
      <c r="N3281" s="141">
        <f t="shared" si="266"/>
        <v>0</v>
      </c>
      <c r="O3281" s="141"/>
      <c r="P3281" s="141"/>
      <c r="Q3281" s="81">
        <f t="shared" si="267"/>
        <v>0</v>
      </c>
    </row>
    <row r="3282" spans="4:17" ht="13" hidden="1" x14ac:dyDescent="0.3">
      <c r="D3282" s="16"/>
      <c r="E3282" s="138">
        <v>38912</v>
      </c>
      <c r="F3282" s="16">
        <v>195</v>
      </c>
      <c r="G3282" s="16">
        <v>2006</v>
      </c>
      <c r="H3282" s="139">
        <f t="shared" si="263"/>
        <v>0</v>
      </c>
      <c r="I3282" s="140">
        <v>20.032258064516128</v>
      </c>
      <c r="J3282" s="141">
        <f t="shared" si="264"/>
        <v>0</v>
      </c>
      <c r="K3282" s="81">
        <f t="shared" si="265"/>
        <v>0</v>
      </c>
      <c r="L3282" s="142">
        <v>23.8</v>
      </c>
      <c r="M3282" s="140"/>
      <c r="N3282" s="141">
        <f t="shared" si="266"/>
        <v>0</v>
      </c>
      <c r="O3282" s="141"/>
      <c r="P3282" s="141"/>
      <c r="Q3282" s="81">
        <f t="shared" si="267"/>
        <v>0</v>
      </c>
    </row>
    <row r="3283" spans="4:17" ht="13" hidden="1" x14ac:dyDescent="0.3">
      <c r="D3283" s="16"/>
      <c r="E3283" s="138">
        <v>38913</v>
      </c>
      <c r="F3283" s="16">
        <v>196</v>
      </c>
      <c r="G3283" s="16">
        <v>2006</v>
      </c>
      <c r="H3283" s="139">
        <f t="shared" si="263"/>
        <v>0</v>
      </c>
      <c r="I3283" s="140">
        <v>20.116129032258065</v>
      </c>
      <c r="J3283" s="141">
        <f t="shared" si="264"/>
        <v>0</v>
      </c>
      <c r="K3283" s="81">
        <f t="shared" si="265"/>
        <v>0</v>
      </c>
      <c r="L3283" s="142">
        <v>23.6</v>
      </c>
      <c r="M3283" s="140"/>
      <c r="N3283" s="141">
        <f t="shared" si="266"/>
        <v>0</v>
      </c>
      <c r="O3283" s="141"/>
      <c r="P3283" s="141"/>
      <c r="Q3283" s="81">
        <f t="shared" si="267"/>
        <v>0</v>
      </c>
    </row>
    <row r="3284" spans="4:17" ht="13" hidden="1" x14ac:dyDescent="0.3">
      <c r="D3284" s="16"/>
      <c r="E3284" s="138">
        <v>38914</v>
      </c>
      <c r="F3284" s="16">
        <v>197</v>
      </c>
      <c r="G3284" s="16">
        <v>2006</v>
      </c>
      <c r="H3284" s="139">
        <f t="shared" si="263"/>
        <v>0</v>
      </c>
      <c r="I3284" s="140">
        <v>20.2</v>
      </c>
      <c r="J3284" s="141">
        <f t="shared" si="264"/>
        <v>0</v>
      </c>
      <c r="K3284" s="81">
        <f t="shared" si="265"/>
        <v>0</v>
      </c>
      <c r="L3284" s="142">
        <v>24.1</v>
      </c>
      <c r="M3284" s="140"/>
      <c r="N3284" s="141">
        <f t="shared" si="266"/>
        <v>0</v>
      </c>
      <c r="O3284" s="141"/>
      <c r="P3284" s="141"/>
      <c r="Q3284" s="81">
        <f t="shared" si="267"/>
        <v>0</v>
      </c>
    </row>
    <row r="3285" spans="4:17" ht="13" hidden="1" x14ac:dyDescent="0.3">
      <c r="D3285" s="16"/>
      <c r="E3285" s="138">
        <v>38915</v>
      </c>
      <c r="F3285" s="16">
        <v>198</v>
      </c>
      <c r="G3285" s="16">
        <v>2006</v>
      </c>
      <c r="H3285" s="139">
        <f t="shared" si="263"/>
        <v>0</v>
      </c>
      <c r="I3285" s="140">
        <v>20.193548387096772</v>
      </c>
      <c r="J3285" s="141">
        <f t="shared" si="264"/>
        <v>0</v>
      </c>
      <c r="K3285" s="81">
        <f t="shared" si="265"/>
        <v>0</v>
      </c>
      <c r="L3285" s="142">
        <v>22.9</v>
      </c>
      <c r="M3285" s="140"/>
      <c r="N3285" s="141">
        <f t="shared" si="266"/>
        <v>0</v>
      </c>
      <c r="O3285" s="141"/>
      <c r="P3285" s="141"/>
      <c r="Q3285" s="81">
        <f t="shared" si="267"/>
        <v>0</v>
      </c>
    </row>
    <row r="3286" spans="4:17" ht="13" hidden="1" x14ac:dyDescent="0.3">
      <c r="D3286" s="16"/>
      <c r="E3286" s="138">
        <v>38916</v>
      </c>
      <c r="F3286" s="16">
        <v>199</v>
      </c>
      <c r="G3286" s="16">
        <v>2006</v>
      </c>
      <c r="H3286" s="139">
        <f t="shared" si="263"/>
        <v>0</v>
      </c>
      <c r="I3286" s="140">
        <v>20.187096774193549</v>
      </c>
      <c r="J3286" s="141">
        <f t="shared" si="264"/>
        <v>0</v>
      </c>
      <c r="K3286" s="81">
        <f t="shared" si="265"/>
        <v>0</v>
      </c>
      <c r="L3286" s="142">
        <v>24.5</v>
      </c>
      <c r="M3286" s="140"/>
      <c r="N3286" s="141">
        <f t="shared" si="266"/>
        <v>0</v>
      </c>
      <c r="O3286" s="141"/>
      <c r="P3286" s="141"/>
      <c r="Q3286" s="81">
        <f t="shared" si="267"/>
        <v>0</v>
      </c>
    </row>
    <row r="3287" spans="4:17" ht="13" hidden="1" x14ac:dyDescent="0.3">
      <c r="D3287" s="16"/>
      <c r="E3287" s="138">
        <v>38917</v>
      </c>
      <c r="F3287" s="16">
        <v>200</v>
      </c>
      <c r="G3287" s="16">
        <v>2006</v>
      </c>
      <c r="H3287" s="139">
        <f t="shared" si="263"/>
        <v>0</v>
      </c>
      <c r="I3287" s="140">
        <v>20.180645161290322</v>
      </c>
      <c r="J3287" s="141">
        <f t="shared" si="264"/>
        <v>0</v>
      </c>
      <c r="K3287" s="81">
        <f t="shared" si="265"/>
        <v>0</v>
      </c>
      <c r="L3287" s="142">
        <v>26.2</v>
      </c>
      <c r="M3287" s="140"/>
      <c r="N3287" s="141">
        <f t="shared" si="266"/>
        <v>0</v>
      </c>
      <c r="O3287" s="141"/>
      <c r="P3287" s="141"/>
      <c r="Q3287" s="81">
        <f t="shared" si="267"/>
        <v>0</v>
      </c>
    </row>
    <row r="3288" spans="4:17" ht="13" hidden="1" x14ac:dyDescent="0.3">
      <c r="D3288" s="16"/>
      <c r="E3288" s="138">
        <v>38918</v>
      </c>
      <c r="F3288" s="16">
        <v>201</v>
      </c>
      <c r="G3288" s="16">
        <v>2006</v>
      </c>
      <c r="H3288" s="139">
        <f t="shared" si="263"/>
        <v>0</v>
      </c>
      <c r="I3288" s="140">
        <v>20.174193548387095</v>
      </c>
      <c r="J3288" s="141">
        <f t="shared" si="264"/>
        <v>0</v>
      </c>
      <c r="K3288" s="81">
        <f t="shared" si="265"/>
        <v>0</v>
      </c>
      <c r="L3288" s="142">
        <v>27.2</v>
      </c>
      <c r="M3288" s="140"/>
      <c r="N3288" s="141">
        <f t="shared" si="266"/>
        <v>0</v>
      </c>
      <c r="O3288" s="141"/>
      <c r="P3288" s="141"/>
      <c r="Q3288" s="81">
        <f t="shared" si="267"/>
        <v>0</v>
      </c>
    </row>
    <row r="3289" spans="4:17" ht="13" hidden="1" x14ac:dyDescent="0.3">
      <c r="D3289" s="16"/>
      <c r="E3289" s="138">
        <v>38919</v>
      </c>
      <c r="F3289" s="16">
        <v>202</v>
      </c>
      <c r="G3289" s="16">
        <v>2006</v>
      </c>
      <c r="H3289" s="139">
        <f t="shared" si="263"/>
        <v>0</v>
      </c>
      <c r="I3289" s="140">
        <v>20.167741935483871</v>
      </c>
      <c r="J3289" s="141">
        <f t="shared" si="264"/>
        <v>0</v>
      </c>
      <c r="K3289" s="81">
        <f t="shared" si="265"/>
        <v>0</v>
      </c>
      <c r="L3289" s="142">
        <v>26.1</v>
      </c>
      <c r="M3289" s="140"/>
      <c r="N3289" s="141">
        <f t="shared" si="266"/>
        <v>0</v>
      </c>
      <c r="O3289" s="141"/>
      <c r="P3289" s="141"/>
      <c r="Q3289" s="81">
        <f t="shared" si="267"/>
        <v>0</v>
      </c>
    </row>
    <row r="3290" spans="4:17" ht="13" hidden="1" x14ac:dyDescent="0.3">
      <c r="D3290" s="16"/>
      <c r="E3290" s="138">
        <v>38920</v>
      </c>
      <c r="F3290" s="16">
        <v>203</v>
      </c>
      <c r="G3290" s="16">
        <v>2006</v>
      </c>
      <c r="H3290" s="139">
        <f t="shared" si="263"/>
        <v>0</v>
      </c>
      <c r="I3290" s="140">
        <v>20.161290322580644</v>
      </c>
      <c r="J3290" s="141">
        <f t="shared" si="264"/>
        <v>0</v>
      </c>
      <c r="K3290" s="81">
        <f t="shared" si="265"/>
        <v>0</v>
      </c>
      <c r="L3290" s="142">
        <v>26.3</v>
      </c>
      <c r="M3290" s="140"/>
      <c r="N3290" s="141">
        <f t="shared" si="266"/>
        <v>0</v>
      </c>
      <c r="O3290" s="141"/>
      <c r="P3290" s="141"/>
      <c r="Q3290" s="81">
        <f t="shared" si="267"/>
        <v>0</v>
      </c>
    </row>
    <row r="3291" spans="4:17" ht="13" hidden="1" x14ac:dyDescent="0.3">
      <c r="D3291" s="16"/>
      <c r="E3291" s="138">
        <v>38921</v>
      </c>
      <c r="F3291" s="16">
        <v>204</v>
      </c>
      <c r="G3291" s="16">
        <v>2006</v>
      </c>
      <c r="H3291" s="139">
        <f t="shared" si="263"/>
        <v>0</v>
      </c>
      <c r="I3291" s="140">
        <v>20.154838709677417</v>
      </c>
      <c r="J3291" s="141">
        <f t="shared" si="264"/>
        <v>0</v>
      </c>
      <c r="K3291" s="81">
        <f t="shared" si="265"/>
        <v>0</v>
      </c>
      <c r="L3291" s="142">
        <v>25.6</v>
      </c>
      <c r="M3291" s="140"/>
      <c r="N3291" s="141">
        <f t="shared" si="266"/>
        <v>0</v>
      </c>
      <c r="O3291" s="141"/>
      <c r="P3291" s="141"/>
      <c r="Q3291" s="81">
        <f t="shared" si="267"/>
        <v>0</v>
      </c>
    </row>
    <row r="3292" spans="4:17" ht="13" hidden="1" x14ac:dyDescent="0.3">
      <c r="D3292" s="16"/>
      <c r="E3292" s="138">
        <v>38922</v>
      </c>
      <c r="F3292" s="16">
        <v>205</v>
      </c>
      <c r="G3292" s="16">
        <v>2006</v>
      </c>
      <c r="H3292" s="139">
        <f t="shared" si="263"/>
        <v>0</v>
      </c>
      <c r="I3292" s="140">
        <v>20.148387096774194</v>
      </c>
      <c r="J3292" s="141">
        <f t="shared" si="264"/>
        <v>0</v>
      </c>
      <c r="K3292" s="81">
        <f t="shared" si="265"/>
        <v>0</v>
      </c>
      <c r="L3292" s="142">
        <v>25.8</v>
      </c>
      <c r="M3292" s="140"/>
      <c r="N3292" s="141">
        <f t="shared" si="266"/>
        <v>0</v>
      </c>
      <c r="O3292" s="141"/>
      <c r="P3292" s="141"/>
      <c r="Q3292" s="81">
        <f t="shared" si="267"/>
        <v>0</v>
      </c>
    </row>
    <row r="3293" spans="4:17" ht="13" hidden="1" x14ac:dyDescent="0.3">
      <c r="D3293" s="16"/>
      <c r="E3293" s="138">
        <v>38923</v>
      </c>
      <c r="F3293" s="16">
        <v>206</v>
      </c>
      <c r="G3293" s="16">
        <v>2006</v>
      </c>
      <c r="H3293" s="139">
        <f t="shared" si="263"/>
        <v>0</v>
      </c>
      <c r="I3293" s="140">
        <v>20.141935483870967</v>
      </c>
      <c r="J3293" s="141">
        <f t="shared" si="264"/>
        <v>0</v>
      </c>
      <c r="K3293" s="81">
        <f t="shared" si="265"/>
        <v>0</v>
      </c>
      <c r="L3293" s="142">
        <v>27</v>
      </c>
      <c r="M3293" s="140"/>
      <c r="N3293" s="141">
        <f t="shared" si="266"/>
        <v>0</v>
      </c>
      <c r="O3293" s="141"/>
      <c r="P3293" s="141"/>
      <c r="Q3293" s="81">
        <f t="shared" si="267"/>
        <v>0</v>
      </c>
    </row>
    <row r="3294" spans="4:17" ht="13" hidden="1" x14ac:dyDescent="0.3">
      <c r="D3294" s="16"/>
      <c r="E3294" s="138">
        <v>38924</v>
      </c>
      <c r="F3294" s="16">
        <v>207</v>
      </c>
      <c r="G3294" s="16">
        <v>2006</v>
      </c>
      <c r="H3294" s="139">
        <f t="shared" si="263"/>
        <v>0</v>
      </c>
      <c r="I3294" s="140">
        <v>20.13548387096774</v>
      </c>
      <c r="J3294" s="141">
        <f t="shared" si="264"/>
        <v>0</v>
      </c>
      <c r="K3294" s="81">
        <f t="shared" si="265"/>
        <v>0</v>
      </c>
      <c r="L3294" s="142">
        <v>25.4</v>
      </c>
      <c r="M3294" s="140"/>
      <c r="N3294" s="141">
        <f t="shared" si="266"/>
        <v>0</v>
      </c>
      <c r="O3294" s="141"/>
      <c r="P3294" s="141"/>
      <c r="Q3294" s="81">
        <f t="shared" si="267"/>
        <v>0</v>
      </c>
    </row>
    <row r="3295" spans="4:17" ht="13" hidden="1" x14ac:dyDescent="0.3">
      <c r="D3295" s="16"/>
      <c r="E3295" s="138">
        <v>38925</v>
      </c>
      <c r="F3295" s="16">
        <v>208</v>
      </c>
      <c r="G3295" s="16">
        <v>2006</v>
      </c>
      <c r="H3295" s="139">
        <f t="shared" si="263"/>
        <v>0</v>
      </c>
      <c r="I3295" s="140">
        <v>20.129032258064516</v>
      </c>
      <c r="J3295" s="141">
        <f t="shared" si="264"/>
        <v>0</v>
      </c>
      <c r="K3295" s="81">
        <f t="shared" si="265"/>
        <v>0</v>
      </c>
      <c r="L3295" s="142">
        <v>25.5</v>
      </c>
      <c r="M3295" s="140"/>
      <c r="N3295" s="141">
        <f t="shared" si="266"/>
        <v>0</v>
      </c>
      <c r="O3295" s="141"/>
      <c r="P3295" s="141"/>
      <c r="Q3295" s="81">
        <f t="shared" si="267"/>
        <v>0</v>
      </c>
    </row>
    <row r="3296" spans="4:17" ht="13" hidden="1" x14ac:dyDescent="0.3">
      <c r="D3296" s="16"/>
      <c r="E3296" s="138">
        <v>38926</v>
      </c>
      <c r="F3296" s="16">
        <v>209</v>
      </c>
      <c r="G3296" s="16">
        <v>2006</v>
      </c>
      <c r="H3296" s="139">
        <f t="shared" si="263"/>
        <v>0</v>
      </c>
      <c r="I3296" s="140">
        <v>20.122580645161289</v>
      </c>
      <c r="J3296" s="141">
        <f t="shared" si="264"/>
        <v>0</v>
      </c>
      <c r="K3296" s="81">
        <f t="shared" si="265"/>
        <v>0</v>
      </c>
      <c r="L3296" s="142">
        <v>22.3</v>
      </c>
      <c r="M3296" s="140"/>
      <c r="N3296" s="141">
        <f t="shared" si="266"/>
        <v>0</v>
      </c>
      <c r="O3296" s="141"/>
      <c r="P3296" s="141"/>
      <c r="Q3296" s="81">
        <f t="shared" si="267"/>
        <v>0</v>
      </c>
    </row>
    <row r="3297" spans="4:17" ht="13" hidden="1" x14ac:dyDescent="0.3">
      <c r="D3297" s="16"/>
      <c r="E3297" s="138">
        <v>38927</v>
      </c>
      <c r="F3297" s="16">
        <v>210</v>
      </c>
      <c r="G3297" s="16">
        <v>2006</v>
      </c>
      <c r="H3297" s="139">
        <f t="shared" si="263"/>
        <v>0</v>
      </c>
      <c r="I3297" s="140">
        <v>20.116129032258065</v>
      </c>
      <c r="J3297" s="141">
        <f t="shared" si="264"/>
        <v>0</v>
      </c>
      <c r="K3297" s="81">
        <f t="shared" si="265"/>
        <v>0</v>
      </c>
      <c r="L3297" s="142">
        <v>21.5</v>
      </c>
      <c r="M3297" s="140"/>
      <c r="N3297" s="141">
        <f t="shared" si="266"/>
        <v>0</v>
      </c>
      <c r="O3297" s="141"/>
      <c r="P3297" s="141"/>
      <c r="Q3297" s="81">
        <f t="shared" si="267"/>
        <v>0</v>
      </c>
    </row>
    <row r="3298" spans="4:17" ht="13" hidden="1" x14ac:dyDescent="0.3">
      <c r="D3298" s="16"/>
      <c r="E3298" s="138">
        <v>38928</v>
      </c>
      <c r="F3298" s="16">
        <v>211</v>
      </c>
      <c r="G3298" s="16">
        <v>2006</v>
      </c>
      <c r="H3298" s="139">
        <f t="shared" si="263"/>
        <v>0</v>
      </c>
      <c r="I3298" s="140">
        <v>20.109677419354838</v>
      </c>
      <c r="J3298" s="141">
        <f t="shared" si="264"/>
        <v>0</v>
      </c>
      <c r="K3298" s="81">
        <f t="shared" si="265"/>
        <v>0</v>
      </c>
      <c r="L3298" s="142">
        <v>23.7</v>
      </c>
      <c r="M3298" s="140"/>
      <c r="N3298" s="141">
        <f t="shared" si="266"/>
        <v>0</v>
      </c>
      <c r="O3298" s="141"/>
      <c r="P3298" s="141"/>
      <c r="Q3298" s="81">
        <f t="shared" si="267"/>
        <v>0</v>
      </c>
    </row>
    <row r="3299" spans="4:17" ht="13" hidden="1" x14ac:dyDescent="0.3">
      <c r="D3299" s="16"/>
      <c r="E3299" s="138">
        <v>38929</v>
      </c>
      <c r="F3299" s="16">
        <v>212</v>
      </c>
      <c r="G3299" s="16">
        <v>2006</v>
      </c>
      <c r="H3299" s="139">
        <f t="shared" ref="H3299:H3362" si="268">IF(AND(E3299&gt;=$D$64,E3299&lt;=$D$65),1,0)</f>
        <v>0</v>
      </c>
      <c r="I3299" s="140">
        <v>20.103225806451611</v>
      </c>
      <c r="J3299" s="141">
        <f t="shared" si="264"/>
        <v>0</v>
      </c>
      <c r="K3299" s="81">
        <f t="shared" si="265"/>
        <v>0</v>
      </c>
      <c r="L3299" s="142">
        <v>23</v>
      </c>
      <c r="M3299" s="140"/>
      <c r="N3299" s="141">
        <f t="shared" si="266"/>
        <v>0</v>
      </c>
      <c r="O3299" s="141"/>
      <c r="P3299" s="141"/>
      <c r="Q3299" s="81">
        <f t="shared" si="267"/>
        <v>0</v>
      </c>
    </row>
    <row r="3300" spans="4:17" ht="13" hidden="1" x14ac:dyDescent="0.3">
      <c r="D3300" s="16"/>
      <c r="E3300" s="138">
        <v>38930</v>
      </c>
      <c r="F3300" s="16">
        <v>213</v>
      </c>
      <c r="G3300" s="16">
        <v>2006</v>
      </c>
      <c r="H3300" s="139">
        <f t="shared" si="268"/>
        <v>0</v>
      </c>
      <c r="I3300" s="140">
        <v>20.096774193548388</v>
      </c>
      <c r="J3300" s="141">
        <f t="shared" si="264"/>
        <v>0</v>
      </c>
      <c r="K3300" s="81">
        <f t="shared" si="265"/>
        <v>0</v>
      </c>
      <c r="L3300" s="142">
        <v>21.5</v>
      </c>
      <c r="M3300" s="140"/>
      <c r="N3300" s="141">
        <f t="shared" si="266"/>
        <v>0</v>
      </c>
      <c r="O3300" s="141"/>
      <c r="P3300" s="141"/>
      <c r="Q3300" s="81">
        <f t="shared" si="267"/>
        <v>0</v>
      </c>
    </row>
    <row r="3301" spans="4:17" ht="13" hidden="1" x14ac:dyDescent="0.3">
      <c r="D3301" s="16"/>
      <c r="E3301" s="138">
        <v>38931</v>
      </c>
      <c r="F3301" s="16">
        <v>214</v>
      </c>
      <c r="G3301" s="16">
        <v>2006</v>
      </c>
      <c r="H3301" s="139">
        <f t="shared" si="268"/>
        <v>0</v>
      </c>
      <c r="I3301" s="140">
        <v>20.090322580645161</v>
      </c>
      <c r="J3301" s="141">
        <f t="shared" si="264"/>
        <v>0</v>
      </c>
      <c r="K3301" s="81">
        <f t="shared" si="265"/>
        <v>0</v>
      </c>
      <c r="L3301" s="142">
        <v>20.6</v>
      </c>
      <c r="M3301" s="140"/>
      <c r="N3301" s="141">
        <f t="shared" si="266"/>
        <v>0</v>
      </c>
      <c r="O3301" s="141"/>
      <c r="P3301" s="141"/>
      <c r="Q3301" s="81">
        <f t="shared" si="267"/>
        <v>0</v>
      </c>
    </row>
    <row r="3302" spans="4:17" ht="13" hidden="1" x14ac:dyDescent="0.3">
      <c r="D3302" s="16"/>
      <c r="E3302" s="138">
        <v>38932</v>
      </c>
      <c r="F3302" s="16">
        <v>215</v>
      </c>
      <c r="G3302" s="16">
        <v>2006</v>
      </c>
      <c r="H3302" s="139">
        <f t="shared" si="268"/>
        <v>0</v>
      </c>
      <c r="I3302" s="140">
        <v>20.083870967741934</v>
      </c>
      <c r="J3302" s="141">
        <f t="shared" si="264"/>
        <v>0</v>
      </c>
      <c r="K3302" s="81">
        <f t="shared" si="265"/>
        <v>0</v>
      </c>
      <c r="L3302" s="142">
        <v>15.4</v>
      </c>
      <c r="M3302" s="140"/>
      <c r="N3302" s="141">
        <f t="shared" si="266"/>
        <v>1</v>
      </c>
      <c r="O3302" s="141"/>
      <c r="P3302" s="141"/>
      <c r="Q3302" s="81">
        <f t="shared" si="267"/>
        <v>4.5999999999999996</v>
      </c>
    </row>
    <row r="3303" spans="4:17" ht="13" hidden="1" x14ac:dyDescent="0.3">
      <c r="D3303" s="16"/>
      <c r="E3303" s="138">
        <v>38933</v>
      </c>
      <c r="F3303" s="16">
        <v>216</v>
      </c>
      <c r="G3303" s="16">
        <v>2006</v>
      </c>
      <c r="H3303" s="139">
        <f t="shared" si="268"/>
        <v>0</v>
      </c>
      <c r="I3303" s="140">
        <v>20.07741935483871</v>
      </c>
      <c r="J3303" s="141">
        <f t="shared" si="264"/>
        <v>0</v>
      </c>
      <c r="K3303" s="81">
        <f t="shared" si="265"/>
        <v>0</v>
      </c>
      <c r="L3303" s="142">
        <v>14.4</v>
      </c>
      <c r="M3303" s="140"/>
      <c r="N3303" s="141">
        <f t="shared" si="266"/>
        <v>1</v>
      </c>
      <c r="O3303" s="141"/>
      <c r="P3303" s="141"/>
      <c r="Q3303" s="81">
        <f t="shared" si="267"/>
        <v>5.6</v>
      </c>
    </row>
    <row r="3304" spans="4:17" ht="13" hidden="1" x14ac:dyDescent="0.3">
      <c r="D3304" s="16"/>
      <c r="E3304" s="138">
        <v>38934</v>
      </c>
      <c r="F3304" s="16">
        <v>217</v>
      </c>
      <c r="G3304" s="16">
        <v>2006</v>
      </c>
      <c r="H3304" s="139">
        <f t="shared" si="268"/>
        <v>0</v>
      </c>
      <c r="I3304" s="140">
        <v>20.070967741935483</v>
      </c>
      <c r="J3304" s="141">
        <f t="shared" si="264"/>
        <v>0</v>
      </c>
      <c r="K3304" s="81">
        <f t="shared" si="265"/>
        <v>0</v>
      </c>
      <c r="L3304" s="142">
        <v>17.2</v>
      </c>
      <c r="M3304" s="140"/>
      <c r="N3304" s="141">
        <f t="shared" si="266"/>
        <v>0</v>
      </c>
      <c r="O3304" s="141"/>
      <c r="P3304" s="141"/>
      <c r="Q3304" s="81">
        <f t="shared" si="267"/>
        <v>0</v>
      </c>
    </row>
    <row r="3305" spans="4:17" ht="13" hidden="1" x14ac:dyDescent="0.3">
      <c r="D3305" s="16"/>
      <c r="E3305" s="138">
        <v>38935</v>
      </c>
      <c r="F3305" s="16">
        <v>218</v>
      </c>
      <c r="G3305" s="16">
        <v>2006</v>
      </c>
      <c r="H3305" s="139">
        <f t="shared" si="268"/>
        <v>0</v>
      </c>
      <c r="I3305" s="140">
        <v>20.064516129032256</v>
      </c>
      <c r="J3305" s="141">
        <f t="shared" si="264"/>
        <v>0</v>
      </c>
      <c r="K3305" s="81">
        <f t="shared" si="265"/>
        <v>0</v>
      </c>
      <c r="L3305" s="142">
        <v>16.600000000000001</v>
      </c>
      <c r="M3305" s="140"/>
      <c r="N3305" s="141">
        <f t="shared" si="266"/>
        <v>0</v>
      </c>
      <c r="O3305" s="141"/>
      <c r="P3305" s="141"/>
      <c r="Q3305" s="81">
        <f t="shared" si="267"/>
        <v>0</v>
      </c>
    </row>
    <row r="3306" spans="4:17" ht="13" hidden="1" x14ac:dyDescent="0.3">
      <c r="D3306" s="16"/>
      <c r="E3306" s="138">
        <v>38936</v>
      </c>
      <c r="F3306" s="16">
        <v>219</v>
      </c>
      <c r="G3306" s="16">
        <v>2006</v>
      </c>
      <c r="H3306" s="139">
        <f t="shared" si="268"/>
        <v>0</v>
      </c>
      <c r="I3306" s="140">
        <v>20.058064516129033</v>
      </c>
      <c r="J3306" s="141">
        <f t="shared" si="264"/>
        <v>0</v>
      </c>
      <c r="K3306" s="81">
        <f t="shared" si="265"/>
        <v>0</v>
      </c>
      <c r="L3306" s="142">
        <v>18</v>
      </c>
      <c r="M3306" s="140"/>
      <c r="N3306" s="141">
        <f t="shared" si="266"/>
        <v>0</v>
      </c>
      <c r="O3306" s="141"/>
      <c r="P3306" s="141"/>
      <c r="Q3306" s="81">
        <f t="shared" si="267"/>
        <v>0</v>
      </c>
    </row>
    <row r="3307" spans="4:17" ht="13" hidden="1" x14ac:dyDescent="0.3">
      <c r="D3307" s="16"/>
      <c r="E3307" s="138">
        <v>38937</v>
      </c>
      <c r="F3307" s="16">
        <v>220</v>
      </c>
      <c r="G3307" s="16">
        <v>2006</v>
      </c>
      <c r="H3307" s="139">
        <f t="shared" si="268"/>
        <v>0</v>
      </c>
      <c r="I3307" s="140">
        <v>20.051612903225806</v>
      </c>
      <c r="J3307" s="141">
        <f t="shared" si="264"/>
        <v>0</v>
      </c>
      <c r="K3307" s="81">
        <f t="shared" si="265"/>
        <v>0</v>
      </c>
      <c r="L3307" s="142">
        <v>19.8</v>
      </c>
      <c r="M3307" s="140"/>
      <c r="N3307" s="141">
        <f t="shared" si="266"/>
        <v>0</v>
      </c>
      <c r="O3307" s="141"/>
      <c r="P3307" s="141"/>
      <c r="Q3307" s="81">
        <f t="shared" si="267"/>
        <v>0</v>
      </c>
    </row>
    <row r="3308" spans="4:17" ht="13" hidden="1" x14ac:dyDescent="0.3">
      <c r="D3308" s="16"/>
      <c r="E3308" s="138">
        <v>38938</v>
      </c>
      <c r="F3308" s="16">
        <v>221</v>
      </c>
      <c r="G3308" s="16">
        <v>2006</v>
      </c>
      <c r="H3308" s="139">
        <f t="shared" si="268"/>
        <v>0</v>
      </c>
      <c r="I3308" s="140">
        <v>20.045161290322579</v>
      </c>
      <c r="J3308" s="141">
        <f t="shared" si="264"/>
        <v>0</v>
      </c>
      <c r="K3308" s="81">
        <f t="shared" si="265"/>
        <v>0</v>
      </c>
      <c r="L3308" s="142">
        <v>19.3</v>
      </c>
      <c r="M3308" s="140"/>
      <c r="N3308" s="141">
        <f t="shared" si="266"/>
        <v>0</v>
      </c>
      <c r="O3308" s="141"/>
      <c r="P3308" s="141"/>
      <c r="Q3308" s="81">
        <f t="shared" si="267"/>
        <v>0</v>
      </c>
    </row>
    <row r="3309" spans="4:17" ht="13" hidden="1" x14ac:dyDescent="0.3">
      <c r="D3309" s="16"/>
      <c r="E3309" s="138">
        <v>38939</v>
      </c>
      <c r="F3309" s="16">
        <v>222</v>
      </c>
      <c r="G3309" s="16">
        <v>2006</v>
      </c>
      <c r="H3309" s="139">
        <f t="shared" si="268"/>
        <v>0</v>
      </c>
      <c r="I3309" s="140">
        <v>20.038709677419355</v>
      </c>
      <c r="J3309" s="141">
        <f t="shared" si="264"/>
        <v>0</v>
      </c>
      <c r="K3309" s="81">
        <f t="shared" si="265"/>
        <v>0</v>
      </c>
      <c r="L3309" s="142">
        <v>18.7</v>
      </c>
      <c r="M3309" s="140"/>
      <c r="N3309" s="141">
        <f t="shared" si="266"/>
        <v>0</v>
      </c>
      <c r="O3309" s="141"/>
      <c r="P3309" s="141"/>
      <c r="Q3309" s="81">
        <f t="shared" si="267"/>
        <v>0</v>
      </c>
    </row>
    <row r="3310" spans="4:17" ht="13" hidden="1" x14ac:dyDescent="0.3">
      <c r="D3310" s="16"/>
      <c r="E3310" s="138">
        <v>38940</v>
      </c>
      <c r="F3310" s="16">
        <v>223</v>
      </c>
      <c r="G3310" s="16">
        <v>2006</v>
      </c>
      <c r="H3310" s="139">
        <f t="shared" si="268"/>
        <v>0</v>
      </c>
      <c r="I3310" s="140">
        <v>20.032258064516128</v>
      </c>
      <c r="J3310" s="141">
        <f t="shared" si="264"/>
        <v>0</v>
      </c>
      <c r="K3310" s="81">
        <f t="shared" si="265"/>
        <v>0</v>
      </c>
      <c r="L3310" s="142">
        <v>15.7</v>
      </c>
      <c r="M3310" s="140"/>
      <c r="N3310" s="141">
        <f t="shared" si="266"/>
        <v>1</v>
      </c>
      <c r="O3310" s="141"/>
      <c r="P3310" s="141"/>
      <c r="Q3310" s="81">
        <f t="shared" si="267"/>
        <v>4.3000000000000007</v>
      </c>
    </row>
    <row r="3311" spans="4:17" ht="13" hidden="1" x14ac:dyDescent="0.3">
      <c r="D3311" s="16"/>
      <c r="E3311" s="138">
        <v>38941</v>
      </c>
      <c r="F3311" s="16">
        <v>224</v>
      </c>
      <c r="G3311" s="16">
        <v>2006</v>
      </c>
      <c r="H3311" s="139">
        <f t="shared" si="268"/>
        <v>0</v>
      </c>
      <c r="I3311" s="140">
        <v>20.025806451612901</v>
      </c>
      <c r="J3311" s="141">
        <f t="shared" si="264"/>
        <v>0</v>
      </c>
      <c r="K3311" s="81">
        <f t="shared" si="265"/>
        <v>0</v>
      </c>
      <c r="L3311" s="142">
        <v>13.7</v>
      </c>
      <c r="M3311" s="140"/>
      <c r="N3311" s="141">
        <f t="shared" si="266"/>
        <v>1</v>
      </c>
      <c r="O3311" s="141"/>
      <c r="P3311" s="141"/>
      <c r="Q3311" s="81">
        <f t="shared" si="267"/>
        <v>6.3000000000000007</v>
      </c>
    </row>
    <row r="3312" spans="4:17" ht="13" hidden="1" x14ac:dyDescent="0.3">
      <c r="D3312" s="16"/>
      <c r="E3312" s="138">
        <v>38942</v>
      </c>
      <c r="F3312" s="16">
        <v>225</v>
      </c>
      <c r="G3312" s="16">
        <v>2006</v>
      </c>
      <c r="H3312" s="139">
        <f t="shared" si="268"/>
        <v>0</v>
      </c>
      <c r="I3312" s="140">
        <v>20.019354838709678</v>
      </c>
      <c r="J3312" s="141">
        <f t="shared" si="264"/>
        <v>0</v>
      </c>
      <c r="K3312" s="81">
        <f t="shared" si="265"/>
        <v>0</v>
      </c>
      <c r="L3312" s="142">
        <v>12.7</v>
      </c>
      <c r="M3312" s="140"/>
      <c r="N3312" s="141">
        <f t="shared" si="266"/>
        <v>1</v>
      </c>
      <c r="O3312" s="141"/>
      <c r="P3312" s="141"/>
      <c r="Q3312" s="81">
        <f t="shared" si="267"/>
        <v>7.3000000000000007</v>
      </c>
    </row>
    <row r="3313" spans="4:17" ht="13" hidden="1" x14ac:dyDescent="0.3">
      <c r="D3313" s="16"/>
      <c r="E3313" s="138">
        <v>38943</v>
      </c>
      <c r="F3313" s="16">
        <v>226</v>
      </c>
      <c r="G3313" s="16">
        <v>2006</v>
      </c>
      <c r="H3313" s="139">
        <f t="shared" si="268"/>
        <v>0</v>
      </c>
      <c r="I3313" s="140">
        <v>20.012903225806451</v>
      </c>
      <c r="J3313" s="141">
        <f t="shared" si="264"/>
        <v>0</v>
      </c>
      <c r="K3313" s="81">
        <f t="shared" si="265"/>
        <v>0</v>
      </c>
      <c r="L3313" s="142">
        <v>14</v>
      </c>
      <c r="M3313" s="140"/>
      <c r="N3313" s="141">
        <f t="shared" si="266"/>
        <v>1</v>
      </c>
      <c r="O3313" s="141"/>
      <c r="P3313" s="141"/>
      <c r="Q3313" s="81">
        <f t="shared" si="267"/>
        <v>6</v>
      </c>
    </row>
    <row r="3314" spans="4:17" ht="13" hidden="1" x14ac:dyDescent="0.3">
      <c r="D3314" s="16"/>
      <c r="E3314" s="138">
        <v>38944</v>
      </c>
      <c r="F3314" s="16">
        <v>227</v>
      </c>
      <c r="G3314" s="16">
        <v>2006</v>
      </c>
      <c r="H3314" s="139">
        <f t="shared" si="268"/>
        <v>0</v>
      </c>
      <c r="I3314" s="140">
        <v>20.006451612903227</v>
      </c>
      <c r="J3314" s="141">
        <f t="shared" si="264"/>
        <v>0</v>
      </c>
      <c r="K3314" s="81">
        <f t="shared" si="265"/>
        <v>0</v>
      </c>
      <c r="L3314" s="142">
        <v>16.3</v>
      </c>
      <c r="M3314" s="140"/>
      <c r="N3314" s="141">
        <f t="shared" si="266"/>
        <v>0</v>
      </c>
      <c r="O3314" s="141"/>
      <c r="P3314" s="141"/>
      <c r="Q3314" s="81">
        <f t="shared" si="267"/>
        <v>0</v>
      </c>
    </row>
    <row r="3315" spans="4:17" ht="13" hidden="1" x14ac:dyDescent="0.3">
      <c r="D3315" s="16"/>
      <c r="E3315" s="138">
        <v>38945</v>
      </c>
      <c r="F3315" s="16">
        <v>228</v>
      </c>
      <c r="G3315" s="16">
        <v>2006</v>
      </c>
      <c r="H3315" s="139">
        <f t="shared" si="268"/>
        <v>0</v>
      </c>
      <c r="I3315" s="140">
        <v>20</v>
      </c>
      <c r="J3315" s="141">
        <f t="shared" si="264"/>
        <v>0</v>
      </c>
      <c r="K3315" s="81">
        <f t="shared" si="265"/>
        <v>0</v>
      </c>
      <c r="L3315" s="142">
        <v>18</v>
      </c>
      <c r="M3315" s="140"/>
      <c r="N3315" s="141">
        <f t="shared" si="266"/>
        <v>0</v>
      </c>
      <c r="O3315" s="141"/>
      <c r="P3315" s="141"/>
      <c r="Q3315" s="81">
        <f t="shared" si="267"/>
        <v>0</v>
      </c>
    </row>
    <row r="3316" spans="4:17" ht="13" hidden="1" x14ac:dyDescent="0.3">
      <c r="D3316" s="16"/>
      <c r="E3316" s="138">
        <v>38946</v>
      </c>
      <c r="F3316" s="16">
        <v>229</v>
      </c>
      <c r="G3316" s="16">
        <v>2006</v>
      </c>
      <c r="H3316" s="139">
        <f t="shared" si="268"/>
        <v>0</v>
      </c>
      <c r="I3316" s="140">
        <v>19.846666666666664</v>
      </c>
      <c r="J3316" s="141">
        <f t="shared" si="264"/>
        <v>0</v>
      </c>
      <c r="K3316" s="81">
        <f t="shared" si="265"/>
        <v>0</v>
      </c>
      <c r="L3316" s="142">
        <v>19.3</v>
      </c>
      <c r="M3316" s="140"/>
      <c r="N3316" s="141">
        <f t="shared" si="266"/>
        <v>0</v>
      </c>
      <c r="O3316" s="141"/>
      <c r="P3316" s="141"/>
      <c r="Q3316" s="81">
        <f t="shared" si="267"/>
        <v>0</v>
      </c>
    </row>
    <row r="3317" spans="4:17" ht="13" hidden="1" x14ac:dyDescent="0.3">
      <c r="D3317" s="16"/>
      <c r="E3317" s="138">
        <v>38947</v>
      </c>
      <c r="F3317" s="16">
        <v>230</v>
      </c>
      <c r="G3317" s="16">
        <v>2006</v>
      </c>
      <c r="H3317" s="139">
        <f t="shared" si="268"/>
        <v>0</v>
      </c>
      <c r="I3317" s="140">
        <v>19.693333333333328</v>
      </c>
      <c r="J3317" s="141">
        <f t="shared" si="264"/>
        <v>0</v>
      </c>
      <c r="K3317" s="81">
        <f t="shared" si="265"/>
        <v>0</v>
      </c>
      <c r="L3317" s="142">
        <v>18.899999999999999</v>
      </c>
      <c r="M3317" s="140"/>
      <c r="N3317" s="141">
        <f t="shared" si="266"/>
        <v>0</v>
      </c>
      <c r="O3317" s="141"/>
      <c r="P3317" s="141"/>
      <c r="Q3317" s="81">
        <f t="shared" si="267"/>
        <v>0</v>
      </c>
    </row>
    <row r="3318" spans="4:17" ht="13" hidden="1" x14ac:dyDescent="0.3">
      <c r="D3318" s="16"/>
      <c r="E3318" s="138">
        <v>38948</v>
      </c>
      <c r="F3318" s="16">
        <v>231</v>
      </c>
      <c r="G3318" s="16">
        <v>2006</v>
      </c>
      <c r="H3318" s="139">
        <f t="shared" si="268"/>
        <v>0</v>
      </c>
      <c r="I3318" s="140">
        <v>19.54</v>
      </c>
      <c r="J3318" s="141">
        <f t="shared" si="264"/>
        <v>0</v>
      </c>
      <c r="K3318" s="81">
        <f t="shared" si="265"/>
        <v>0</v>
      </c>
      <c r="L3318" s="142">
        <v>18.899999999999999</v>
      </c>
      <c r="M3318" s="140"/>
      <c r="N3318" s="141">
        <f t="shared" si="266"/>
        <v>0</v>
      </c>
      <c r="O3318" s="141"/>
      <c r="P3318" s="141"/>
      <c r="Q3318" s="81">
        <f t="shared" si="267"/>
        <v>0</v>
      </c>
    </row>
    <row r="3319" spans="4:17" ht="13" hidden="1" x14ac:dyDescent="0.3">
      <c r="D3319" s="16"/>
      <c r="E3319" s="138">
        <v>38949</v>
      </c>
      <c r="F3319" s="16">
        <v>232</v>
      </c>
      <c r="G3319" s="16">
        <v>2006</v>
      </c>
      <c r="H3319" s="139">
        <f t="shared" si="268"/>
        <v>0</v>
      </c>
      <c r="I3319" s="140">
        <v>19.386666666666663</v>
      </c>
      <c r="J3319" s="141">
        <f t="shared" si="264"/>
        <v>0</v>
      </c>
      <c r="K3319" s="81">
        <f t="shared" si="265"/>
        <v>0</v>
      </c>
      <c r="L3319" s="142">
        <v>18.8</v>
      </c>
      <c r="M3319" s="140"/>
      <c r="N3319" s="141">
        <f t="shared" si="266"/>
        <v>0</v>
      </c>
      <c r="O3319" s="141"/>
      <c r="P3319" s="141"/>
      <c r="Q3319" s="81">
        <f t="shared" si="267"/>
        <v>0</v>
      </c>
    </row>
    <row r="3320" spans="4:17" ht="13" hidden="1" x14ac:dyDescent="0.3">
      <c r="D3320" s="16"/>
      <c r="E3320" s="138">
        <v>38950</v>
      </c>
      <c r="F3320" s="16">
        <v>233</v>
      </c>
      <c r="G3320" s="16">
        <v>2006</v>
      </c>
      <c r="H3320" s="139">
        <f t="shared" si="268"/>
        <v>0</v>
      </c>
      <c r="I3320" s="140">
        <v>19.233333333333327</v>
      </c>
      <c r="J3320" s="141">
        <f t="shared" si="264"/>
        <v>0</v>
      </c>
      <c r="K3320" s="81">
        <f t="shared" si="265"/>
        <v>0</v>
      </c>
      <c r="L3320" s="142">
        <v>17.899999999999999</v>
      </c>
      <c r="M3320" s="140"/>
      <c r="N3320" s="141">
        <f t="shared" si="266"/>
        <v>0</v>
      </c>
      <c r="O3320" s="141"/>
      <c r="P3320" s="141"/>
      <c r="Q3320" s="81">
        <f t="shared" si="267"/>
        <v>0</v>
      </c>
    </row>
    <row r="3321" spans="4:17" ht="13" hidden="1" x14ac:dyDescent="0.3">
      <c r="D3321" s="16"/>
      <c r="E3321" s="138">
        <v>38951</v>
      </c>
      <c r="F3321" s="16">
        <v>234</v>
      </c>
      <c r="G3321" s="16">
        <v>2006</v>
      </c>
      <c r="H3321" s="139">
        <f t="shared" si="268"/>
        <v>0</v>
      </c>
      <c r="I3321" s="140">
        <v>19.079999999999998</v>
      </c>
      <c r="J3321" s="141">
        <f t="shared" si="264"/>
        <v>0</v>
      </c>
      <c r="K3321" s="81">
        <f t="shared" si="265"/>
        <v>0</v>
      </c>
      <c r="L3321" s="142">
        <v>18.8</v>
      </c>
      <c r="M3321" s="140"/>
      <c r="N3321" s="141">
        <f t="shared" si="266"/>
        <v>0</v>
      </c>
      <c r="O3321" s="141"/>
      <c r="P3321" s="141"/>
      <c r="Q3321" s="81">
        <f t="shared" si="267"/>
        <v>0</v>
      </c>
    </row>
    <row r="3322" spans="4:17" ht="13" hidden="1" x14ac:dyDescent="0.3">
      <c r="D3322" s="16"/>
      <c r="E3322" s="138">
        <v>38952</v>
      </c>
      <c r="F3322" s="16">
        <v>235</v>
      </c>
      <c r="G3322" s="16">
        <v>2006</v>
      </c>
      <c r="H3322" s="139">
        <f t="shared" si="268"/>
        <v>0</v>
      </c>
      <c r="I3322" s="140">
        <v>18.926666666666662</v>
      </c>
      <c r="J3322" s="141">
        <f t="shared" si="264"/>
        <v>0</v>
      </c>
      <c r="K3322" s="81">
        <f t="shared" si="265"/>
        <v>0</v>
      </c>
      <c r="L3322" s="142">
        <v>18</v>
      </c>
      <c r="M3322" s="140"/>
      <c r="N3322" s="141">
        <f t="shared" si="266"/>
        <v>0</v>
      </c>
      <c r="O3322" s="141"/>
      <c r="P3322" s="141"/>
      <c r="Q3322" s="81">
        <f t="shared" si="267"/>
        <v>0</v>
      </c>
    </row>
    <row r="3323" spans="4:17" ht="13" hidden="1" x14ac:dyDescent="0.3">
      <c r="D3323" s="16"/>
      <c r="E3323" s="138">
        <v>38953</v>
      </c>
      <c r="F3323" s="16">
        <v>236</v>
      </c>
      <c r="G3323" s="16">
        <v>2006</v>
      </c>
      <c r="H3323" s="139">
        <f t="shared" si="268"/>
        <v>0</v>
      </c>
      <c r="I3323" s="140">
        <v>18.773333333333326</v>
      </c>
      <c r="J3323" s="141">
        <f t="shared" si="264"/>
        <v>0</v>
      </c>
      <c r="K3323" s="81">
        <f t="shared" si="265"/>
        <v>0</v>
      </c>
      <c r="L3323" s="142">
        <v>17.3</v>
      </c>
      <c r="M3323" s="140"/>
      <c r="N3323" s="141">
        <f t="shared" si="266"/>
        <v>0</v>
      </c>
      <c r="O3323" s="141"/>
      <c r="P3323" s="141"/>
      <c r="Q3323" s="81">
        <f t="shared" si="267"/>
        <v>0</v>
      </c>
    </row>
    <row r="3324" spans="4:17" ht="13" hidden="1" x14ac:dyDescent="0.3">
      <c r="D3324" s="16"/>
      <c r="E3324" s="138">
        <v>38954</v>
      </c>
      <c r="F3324" s="16">
        <v>237</v>
      </c>
      <c r="G3324" s="16">
        <v>2006</v>
      </c>
      <c r="H3324" s="139">
        <f t="shared" si="268"/>
        <v>0</v>
      </c>
      <c r="I3324" s="140">
        <v>18.62</v>
      </c>
      <c r="J3324" s="141">
        <f t="shared" si="264"/>
        <v>0</v>
      </c>
      <c r="K3324" s="81">
        <f t="shared" si="265"/>
        <v>0</v>
      </c>
      <c r="L3324" s="142">
        <v>16</v>
      </c>
      <c r="M3324" s="140"/>
      <c r="N3324" s="141">
        <f t="shared" si="266"/>
        <v>1</v>
      </c>
      <c r="O3324" s="141"/>
      <c r="P3324" s="141"/>
      <c r="Q3324" s="81">
        <f t="shared" si="267"/>
        <v>4</v>
      </c>
    </row>
    <row r="3325" spans="4:17" ht="13" hidden="1" x14ac:dyDescent="0.3">
      <c r="D3325" s="16"/>
      <c r="E3325" s="138">
        <v>38955</v>
      </c>
      <c r="F3325" s="16">
        <v>238</v>
      </c>
      <c r="G3325" s="16">
        <v>2006</v>
      </c>
      <c r="H3325" s="139">
        <f t="shared" si="268"/>
        <v>0</v>
      </c>
      <c r="I3325" s="140">
        <v>18.466666666666661</v>
      </c>
      <c r="J3325" s="141">
        <f t="shared" si="264"/>
        <v>0</v>
      </c>
      <c r="K3325" s="81">
        <f t="shared" si="265"/>
        <v>0</v>
      </c>
      <c r="L3325" s="142">
        <v>15.2</v>
      </c>
      <c r="M3325" s="140"/>
      <c r="N3325" s="141">
        <f t="shared" si="266"/>
        <v>1</v>
      </c>
      <c r="O3325" s="141"/>
      <c r="P3325" s="141"/>
      <c r="Q3325" s="81">
        <f t="shared" si="267"/>
        <v>4.8000000000000007</v>
      </c>
    </row>
    <row r="3326" spans="4:17" ht="13" hidden="1" x14ac:dyDescent="0.3">
      <c r="D3326" s="16"/>
      <c r="E3326" s="138">
        <v>38956</v>
      </c>
      <c r="F3326" s="16">
        <v>239</v>
      </c>
      <c r="G3326" s="16">
        <v>2006</v>
      </c>
      <c r="H3326" s="139">
        <f t="shared" si="268"/>
        <v>0</v>
      </c>
      <c r="I3326" s="140">
        <v>18.313333333333333</v>
      </c>
      <c r="J3326" s="141">
        <f t="shared" si="264"/>
        <v>0</v>
      </c>
      <c r="K3326" s="81">
        <f t="shared" si="265"/>
        <v>0</v>
      </c>
      <c r="L3326" s="142">
        <v>16</v>
      </c>
      <c r="M3326" s="140"/>
      <c r="N3326" s="141">
        <f t="shared" si="266"/>
        <v>1</v>
      </c>
      <c r="O3326" s="141"/>
      <c r="P3326" s="141"/>
      <c r="Q3326" s="81">
        <f t="shared" si="267"/>
        <v>4</v>
      </c>
    </row>
    <row r="3327" spans="4:17" ht="13" hidden="1" x14ac:dyDescent="0.3">
      <c r="D3327" s="16"/>
      <c r="E3327" s="138">
        <v>38957</v>
      </c>
      <c r="F3327" s="16">
        <v>240</v>
      </c>
      <c r="G3327" s="16">
        <v>2006</v>
      </c>
      <c r="H3327" s="139">
        <f t="shared" si="268"/>
        <v>0</v>
      </c>
      <c r="I3327" s="140">
        <v>18.16</v>
      </c>
      <c r="J3327" s="141">
        <f t="shared" si="264"/>
        <v>0</v>
      </c>
      <c r="K3327" s="81">
        <f t="shared" si="265"/>
        <v>0</v>
      </c>
      <c r="L3327" s="142">
        <v>14</v>
      </c>
      <c r="M3327" s="140"/>
      <c r="N3327" s="141">
        <f t="shared" si="266"/>
        <v>1</v>
      </c>
      <c r="O3327" s="141"/>
      <c r="P3327" s="141"/>
      <c r="Q3327" s="81">
        <f t="shared" si="267"/>
        <v>6</v>
      </c>
    </row>
    <row r="3328" spans="4:17" ht="13" hidden="1" x14ac:dyDescent="0.3">
      <c r="D3328" s="16"/>
      <c r="E3328" s="138">
        <v>38958</v>
      </c>
      <c r="F3328" s="16">
        <v>241</v>
      </c>
      <c r="G3328" s="16">
        <v>2006</v>
      </c>
      <c r="H3328" s="139">
        <f t="shared" si="268"/>
        <v>0</v>
      </c>
      <c r="I3328" s="140">
        <v>18.006666666666661</v>
      </c>
      <c r="J3328" s="141">
        <f t="shared" si="264"/>
        <v>0</v>
      </c>
      <c r="K3328" s="81">
        <f t="shared" si="265"/>
        <v>0</v>
      </c>
      <c r="L3328" s="142">
        <v>13.7</v>
      </c>
      <c r="M3328" s="140"/>
      <c r="N3328" s="141">
        <f t="shared" si="266"/>
        <v>1</v>
      </c>
      <c r="O3328" s="141"/>
      <c r="P3328" s="141"/>
      <c r="Q3328" s="81">
        <f t="shared" si="267"/>
        <v>6.3000000000000007</v>
      </c>
    </row>
    <row r="3329" spans="4:17" ht="13" hidden="1" x14ac:dyDescent="0.3">
      <c r="D3329" s="16"/>
      <c r="E3329" s="138">
        <v>38959</v>
      </c>
      <c r="F3329" s="16">
        <v>242</v>
      </c>
      <c r="G3329" s="16">
        <v>2006</v>
      </c>
      <c r="H3329" s="139">
        <f t="shared" si="268"/>
        <v>0</v>
      </c>
      <c r="I3329" s="140">
        <v>17.853333333333332</v>
      </c>
      <c r="J3329" s="141">
        <f t="shared" si="264"/>
        <v>0</v>
      </c>
      <c r="K3329" s="81">
        <f t="shared" si="265"/>
        <v>0</v>
      </c>
      <c r="L3329" s="142">
        <v>13.1</v>
      </c>
      <c r="M3329" s="140"/>
      <c r="N3329" s="141">
        <f t="shared" si="266"/>
        <v>1</v>
      </c>
      <c r="O3329" s="141"/>
      <c r="P3329" s="141"/>
      <c r="Q3329" s="81">
        <f t="shared" si="267"/>
        <v>6.9</v>
      </c>
    </row>
    <row r="3330" spans="4:17" ht="13" hidden="1" x14ac:dyDescent="0.3">
      <c r="D3330" s="16"/>
      <c r="E3330" s="138">
        <v>38960</v>
      </c>
      <c r="F3330" s="16">
        <v>243</v>
      </c>
      <c r="G3330" s="16">
        <v>2006</v>
      </c>
      <c r="H3330" s="139">
        <f t="shared" si="268"/>
        <v>0</v>
      </c>
      <c r="I3330" s="140">
        <v>17.7</v>
      </c>
      <c r="J3330" s="141">
        <f t="shared" si="264"/>
        <v>0</v>
      </c>
      <c r="K3330" s="81">
        <f t="shared" si="265"/>
        <v>0</v>
      </c>
      <c r="L3330" s="142">
        <v>13.6</v>
      </c>
      <c r="M3330" s="140"/>
      <c r="N3330" s="141">
        <f t="shared" si="266"/>
        <v>1</v>
      </c>
      <c r="O3330" s="141"/>
      <c r="P3330" s="141"/>
      <c r="Q3330" s="81">
        <f t="shared" si="267"/>
        <v>6.4</v>
      </c>
    </row>
    <row r="3331" spans="4:17" ht="13" hidden="1" x14ac:dyDescent="0.3">
      <c r="D3331" s="16"/>
      <c r="E3331" s="138">
        <v>38961</v>
      </c>
      <c r="F3331" s="16">
        <v>244</v>
      </c>
      <c r="G3331" s="16">
        <v>2006</v>
      </c>
      <c r="H3331" s="139">
        <f t="shared" si="268"/>
        <v>0</v>
      </c>
      <c r="I3331" s="140">
        <v>17.546666666666667</v>
      </c>
      <c r="J3331" s="141">
        <f t="shared" si="264"/>
        <v>0</v>
      </c>
      <c r="K3331" s="81">
        <f t="shared" si="265"/>
        <v>0</v>
      </c>
      <c r="L3331" s="142">
        <v>16.399999999999999</v>
      </c>
      <c r="M3331" s="140"/>
      <c r="N3331" s="141">
        <f t="shared" si="266"/>
        <v>0</v>
      </c>
      <c r="O3331" s="141"/>
      <c r="P3331" s="141"/>
      <c r="Q3331" s="81">
        <f t="shared" si="267"/>
        <v>0</v>
      </c>
    </row>
    <row r="3332" spans="4:17" ht="13" hidden="1" x14ac:dyDescent="0.3">
      <c r="D3332" s="16"/>
      <c r="E3332" s="138">
        <v>38962</v>
      </c>
      <c r="F3332" s="16">
        <v>245</v>
      </c>
      <c r="G3332" s="16">
        <v>2006</v>
      </c>
      <c r="H3332" s="139">
        <f t="shared" si="268"/>
        <v>0</v>
      </c>
      <c r="I3332" s="140">
        <v>17.393333333333331</v>
      </c>
      <c r="J3332" s="141">
        <f t="shared" si="264"/>
        <v>0</v>
      </c>
      <c r="K3332" s="81">
        <f t="shared" si="265"/>
        <v>0</v>
      </c>
      <c r="L3332" s="142">
        <v>18.5</v>
      </c>
      <c r="M3332" s="140"/>
      <c r="N3332" s="141">
        <f t="shared" si="266"/>
        <v>0</v>
      </c>
      <c r="O3332" s="141"/>
      <c r="P3332" s="141"/>
      <c r="Q3332" s="81">
        <f t="shared" si="267"/>
        <v>0</v>
      </c>
    </row>
    <row r="3333" spans="4:17" ht="13" hidden="1" x14ac:dyDescent="0.3">
      <c r="D3333" s="16"/>
      <c r="E3333" s="138">
        <v>38963</v>
      </c>
      <c r="F3333" s="16">
        <v>246</v>
      </c>
      <c r="G3333" s="16">
        <v>2006</v>
      </c>
      <c r="H3333" s="139">
        <f t="shared" si="268"/>
        <v>0</v>
      </c>
      <c r="I3333" s="140">
        <v>17.239999999999998</v>
      </c>
      <c r="J3333" s="141">
        <f t="shared" si="264"/>
        <v>0</v>
      </c>
      <c r="K3333" s="81">
        <f t="shared" si="265"/>
        <v>0</v>
      </c>
      <c r="L3333" s="142">
        <v>22.2</v>
      </c>
      <c r="M3333" s="140"/>
      <c r="N3333" s="141">
        <f t="shared" si="266"/>
        <v>0</v>
      </c>
      <c r="O3333" s="141"/>
      <c r="P3333" s="141"/>
      <c r="Q3333" s="81">
        <f t="shared" si="267"/>
        <v>0</v>
      </c>
    </row>
    <row r="3334" spans="4:17" ht="13" hidden="1" x14ac:dyDescent="0.3">
      <c r="D3334" s="16"/>
      <c r="E3334" s="138">
        <v>38964</v>
      </c>
      <c r="F3334" s="16">
        <v>247</v>
      </c>
      <c r="G3334" s="16">
        <v>2006</v>
      </c>
      <c r="H3334" s="139">
        <f t="shared" si="268"/>
        <v>0</v>
      </c>
      <c r="I3334" s="140">
        <v>17.086666666666666</v>
      </c>
      <c r="J3334" s="141">
        <f t="shared" si="264"/>
        <v>0</v>
      </c>
      <c r="K3334" s="81">
        <f t="shared" si="265"/>
        <v>0</v>
      </c>
      <c r="L3334" s="142">
        <v>22.1</v>
      </c>
      <c r="M3334" s="140"/>
      <c r="N3334" s="141">
        <f t="shared" si="266"/>
        <v>0</v>
      </c>
      <c r="O3334" s="141"/>
      <c r="P3334" s="141"/>
      <c r="Q3334" s="81">
        <f t="shared" si="267"/>
        <v>0</v>
      </c>
    </row>
    <row r="3335" spans="4:17" ht="13" hidden="1" x14ac:dyDescent="0.3">
      <c r="D3335" s="16"/>
      <c r="E3335" s="138">
        <v>38965</v>
      </c>
      <c r="F3335" s="16">
        <v>248</v>
      </c>
      <c r="G3335" s="16">
        <v>2006</v>
      </c>
      <c r="H3335" s="139">
        <f t="shared" si="268"/>
        <v>0</v>
      </c>
      <c r="I3335" s="140">
        <v>16.93333333333333</v>
      </c>
      <c r="J3335" s="141">
        <f t="shared" si="264"/>
        <v>0</v>
      </c>
      <c r="K3335" s="81">
        <f t="shared" si="265"/>
        <v>0</v>
      </c>
      <c r="L3335" s="142">
        <v>21.2</v>
      </c>
      <c r="M3335" s="140"/>
      <c r="N3335" s="141">
        <f t="shared" si="266"/>
        <v>0</v>
      </c>
      <c r="O3335" s="141"/>
      <c r="P3335" s="141"/>
      <c r="Q3335" s="81">
        <f t="shared" si="267"/>
        <v>0</v>
      </c>
    </row>
    <row r="3336" spans="4:17" ht="13" hidden="1" x14ac:dyDescent="0.3">
      <c r="D3336" s="16"/>
      <c r="E3336" s="138">
        <v>38966</v>
      </c>
      <c r="F3336" s="16">
        <v>249</v>
      </c>
      <c r="G3336" s="16">
        <v>2006</v>
      </c>
      <c r="H3336" s="139">
        <f t="shared" si="268"/>
        <v>0</v>
      </c>
      <c r="I3336" s="140">
        <v>16.78</v>
      </c>
      <c r="J3336" s="141">
        <f t="shared" si="264"/>
        <v>0</v>
      </c>
      <c r="K3336" s="81">
        <f t="shared" si="265"/>
        <v>0</v>
      </c>
      <c r="L3336" s="142">
        <v>19.899999999999999</v>
      </c>
      <c r="M3336" s="140"/>
      <c r="N3336" s="141">
        <f t="shared" si="266"/>
        <v>0</v>
      </c>
      <c r="O3336" s="141"/>
      <c r="P3336" s="141"/>
      <c r="Q3336" s="81">
        <f t="shared" si="267"/>
        <v>0</v>
      </c>
    </row>
    <row r="3337" spans="4:17" ht="13" hidden="1" x14ac:dyDescent="0.3">
      <c r="D3337" s="16"/>
      <c r="E3337" s="138">
        <v>38967</v>
      </c>
      <c r="F3337" s="16">
        <v>250</v>
      </c>
      <c r="G3337" s="16">
        <v>2006</v>
      </c>
      <c r="H3337" s="139">
        <f t="shared" si="268"/>
        <v>0</v>
      </c>
      <c r="I3337" s="140">
        <v>16.626666666666665</v>
      </c>
      <c r="J3337" s="141">
        <f t="shared" si="264"/>
        <v>0</v>
      </c>
      <c r="K3337" s="81">
        <f t="shared" si="265"/>
        <v>0</v>
      </c>
      <c r="L3337" s="142">
        <v>21.5</v>
      </c>
      <c r="M3337" s="140"/>
      <c r="N3337" s="141">
        <f t="shared" si="266"/>
        <v>0</v>
      </c>
      <c r="O3337" s="141"/>
      <c r="P3337" s="141"/>
      <c r="Q3337" s="81">
        <f t="shared" si="267"/>
        <v>0</v>
      </c>
    </row>
    <row r="3338" spans="4:17" ht="13" hidden="1" x14ac:dyDescent="0.3">
      <c r="D3338" s="16"/>
      <c r="E3338" s="138">
        <v>38968</v>
      </c>
      <c r="F3338" s="16">
        <v>251</v>
      </c>
      <c r="G3338" s="16">
        <v>2006</v>
      </c>
      <c r="H3338" s="139">
        <f t="shared" si="268"/>
        <v>0</v>
      </c>
      <c r="I3338" s="140">
        <v>16.473333333333329</v>
      </c>
      <c r="J3338" s="141">
        <f t="shared" si="264"/>
        <v>0</v>
      </c>
      <c r="K3338" s="81">
        <f t="shared" si="265"/>
        <v>0</v>
      </c>
      <c r="L3338" s="142">
        <v>19.3</v>
      </c>
      <c r="M3338" s="140"/>
      <c r="N3338" s="141">
        <f t="shared" si="266"/>
        <v>0</v>
      </c>
      <c r="O3338" s="141"/>
      <c r="P3338" s="141"/>
      <c r="Q3338" s="81">
        <f t="shared" si="267"/>
        <v>0</v>
      </c>
    </row>
    <row r="3339" spans="4:17" ht="13" hidden="1" x14ac:dyDescent="0.3">
      <c r="D3339" s="16"/>
      <c r="E3339" s="138">
        <v>38969</v>
      </c>
      <c r="F3339" s="16">
        <v>252</v>
      </c>
      <c r="G3339" s="16">
        <v>2006</v>
      </c>
      <c r="H3339" s="139">
        <f t="shared" si="268"/>
        <v>0</v>
      </c>
      <c r="I3339" s="140">
        <v>16.32</v>
      </c>
      <c r="J3339" s="141">
        <f t="shared" si="264"/>
        <v>0</v>
      </c>
      <c r="K3339" s="81">
        <f t="shared" si="265"/>
        <v>0</v>
      </c>
      <c r="L3339" s="142">
        <v>18</v>
      </c>
      <c r="M3339" s="140"/>
      <c r="N3339" s="141">
        <f t="shared" si="266"/>
        <v>0</v>
      </c>
      <c r="O3339" s="141"/>
      <c r="P3339" s="141"/>
      <c r="Q3339" s="81">
        <f t="shared" si="267"/>
        <v>0</v>
      </c>
    </row>
    <row r="3340" spans="4:17" ht="13" hidden="1" x14ac:dyDescent="0.3">
      <c r="D3340" s="16"/>
      <c r="E3340" s="138">
        <v>38970</v>
      </c>
      <c r="F3340" s="16">
        <v>253</v>
      </c>
      <c r="G3340" s="16">
        <v>2006</v>
      </c>
      <c r="H3340" s="139">
        <f t="shared" si="268"/>
        <v>0</v>
      </c>
      <c r="I3340" s="140">
        <v>16.166666666666664</v>
      </c>
      <c r="J3340" s="141">
        <f t="shared" si="264"/>
        <v>0</v>
      </c>
      <c r="K3340" s="81">
        <f t="shared" si="265"/>
        <v>0</v>
      </c>
      <c r="L3340" s="142">
        <v>19.2</v>
      </c>
      <c r="M3340" s="140"/>
      <c r="N3340" s="141">
        <f t="shared" si="266"/>
        <v>0</v>
      </c>
      <c r="O3340" s="141"/>
      <c r="P3340" s="141"/>
      <c r="Q3340" s="81">
        <f t="shared" si="267"/>
        <v>0</v>
      </c>
    </row>
    <row r="3341" spans="4:17" ht="13" hidden="1" x14ac:dyDescent="0.3">
      <c r="D3341" s="16"/>
      <c r="E3341" s="138">
        <v>38971</v>
      </c>
      <c r="F3341" s="16">
        <v>254</v>
      </c>
      <c r="G3341" s="16">
        <v>2006</v>
      </c>
      <c r="H3341" s="139">
        <f t="shared" si="268"/>
        <v>0</v>
      </c>
      <c r="I3341" s="140">
        <v>16.013333333333328</v>
      </c>
      <c r="J3341" s="141">
        <f t="shared" si="264"/>
        <v>0</v>
      </c>
      <c r="K3341" s="81">
        <f t="shared" si="265"/>
        <v>0</v>
      </c>
      <c r="L3341" s="142">
        <v>18.399999999999999</v>
      </c>
      <c r="M3341" s="140"/>
      <c r="N3341" s="141">
        <f t="shared" si="266"/>
        <v>0</v>
      </c>
      <c r="O3341" s="141"/>
      <c r="P3341" s="141"/>
      <c r="Q3341" s="81">
        <f t="shared" si="267"/>
        <v>0</v>
      </c>
    </row>
    <row r="3342" spans="4:17" ht="13" hidden="1" x14ac:dyDescent="0.3">
      <c r="D3342" s="16"/>
      <c r="E3342" s="138">
        <v>38972</v>
      </c>
      <c r="F3342" s="16">
        <v>255</v>
      </c>
      <c r="G3342" s="16">
        <v>2006</v>
      </c>
      <c r="H3342" s="139">
        <f t="shared" si="268"/>
        <v>0</v>
      </c>
      <c r="I3342" s="140">
        <v>15.86</v>
      </c>
      <c r="J3342" s="141">
        <f t="shared" si="264"/>
        <v>1</v>
      </c>
      <c r="K3342" s="81">
        <f t="shared" si="265"/>
        <v>4.1400000000000006</v>
      </c>
      <c r="L3342" s="142">
        <v>18.899999999999999</v>
      </c>
      <c r="M3342" s="140"/>
      <c r="N3342" s="141">
        <f t="shared" si="266"/>
        <v>0</v>
      </c>
      <c r="O3342" s="141"/>
      <c r="P3342" s="141"/>
      <c r="Q3342" s="81">
        <f t="shared" si="267"/>
        <v>0</v>
      </c>
    </row>
    <row r="3343" spans="4:17" ht="13" hidden="1" x14ac:dyDescent="0.3">
      <c r="D3343" s="16"/>
      <c r="E3343" s="138">
        <v>38973</v>
      </c>
      <c r="F3343" s="16">
        <v>256</v>
      </c>
      <c r="G3343" s="16">
        <v>2006</v>
      </c>
      <c r="H3343" s="139">
        <f t="shared" si="268"/>
        <v>0</v>
      </c>
      <c r="I3343" s="140">
        <v>15.706666666666663</v>
      </c>
      <c r="J3343" s="141">
        <f t="shared" si="264"/>
        <v>1</v>
      </c>
      <c r="K3343" s="81">
        <f t="shared" si="265"/>
        <v>4.2933333333333366</v>
      </c>
      <c r="L3343" s="142">
        <v>19.3</v>
      </c>
      <c r="M3343" s="140"/>
      <c r="N3343" s="141">
        <f t="shared" si="266"/>
        <v>0</v>
      </c>
      <c r="O3343" s="141"/>
      <c r="P3343" s="141"/>
      <c r="Q3343" s="81">
        <f t="shared" si="267"/>
        <v>0</v>
      </c>
    </row>
    <row r="3344" spans="4:17" ht="13" hidden="1" x14ac:dyDescent="0.3">
      <c r="D3344" s="16"/>
      <c r="E3344" s="138">
        <v>38974</v>
      </c>
      <c r="F3344" s="16">
        <v>257</v>
      </c>
      <c r="G3344" s="16">
        <v>2006</v>
      </c>
      <c r="H3344" s="139">
        <f t="shared" si="268"/>
        <v>0</v>
      </c>
      <c r="I3344" s="140">
        <v>15.553333333333327</v>
      </c>
      <c r="J3344" s="141">
        <f t="shared" ref="J3344:J3407" si="269">IF(I3344&lt;=$E$117,1,0)</f>
        <v>1</v>
      </c>
      <c r="K3344" s="81">
        <f t="shared" ref="K3344:K3407" si="270">J3344*($E$116-I3344)</f>
        <v>4.4466666666666725</v>
      </c>
      <c r="L3344" s="142">
        <v>18.100000000000001</v>
      </c>
      <c r="M3344" s="140"/>
      <c r="N3344" s="141">
        <f t="shared" ref="N3344:N3407" si="271">IF(L3344&lt;=$E$117,1,0)</f>
        <v>0</v>
      </c>
      <c r="O3344" s="141"/>
      <c r="P3344" s="141"/>
      <c r="Q3344" s="81">
        <f t="shared" ref="Q3344:Q3407" si="272">N3344*($E$116-L3344)</f>
        <v>0</v>
      </c>
    </row>
    <row r="3345" spans="4:17" ht="13" hidden="1" x14ac:dyDescent="0.3">
      <c r="D3345" s="16"/>
      <c r="E3345" s="138">
        <v>38975</v>
      </c>
      <c r="F3345" s="16">
        <v>258</v>
      </c>
      <c r="G3345" s="16">
        <v>2006</v>
      </c>
      <c r="H3345" s="139">
        <f t="shared" si="268"/>
        <v>0</v>
      </c>
      <c r="I3345" s="140">
        <v>15.4</v>
      </c>
      <c r="J3345" s="141">
        <f t="shared" si="269"/>
        <v>1</v>
      </c>
      <c r="K3345" s="81">
        <f t="shared" si="270"/>
        <v>4.5999999999999996</v>
      </c>
      <c r="L3345" s="142">
        <v>17.100000000000001</v>
      </c>
      <c r="M3345" s="140"/>
      <c r="N3345" s="141">
        <f t="shared" si="271"/>
        <v>0</v>
      </c>
      <c r="O3345" s="141"/>
      <c r="P3345" s="141"/>
      <c r="Q3345" s="81">
        <f t="shared" si="272"/>
        <v>0</v>
      </c>
    </row>
    <row r="3346" spans="4:17" ht="13" hidden="1" x14ac:dyDescent="0.3">
      <c r="D3346" s="16"/>
      <c r="E3346" s="138">
        <v>38976</v>
      </c>
      <c r="F3346" s="16">
        <v>259</v>
      </c>
      <c r="G3346" s="16">
        <v>2006</v>
      </c>
      <c r="H3346" s="139">
        <f t="shared" si="268"/>
        <v>0</v>
      </c>
      <c r="I3346" s="140">
        <v>15.264516129032259</v>
      </c>
      <c r="J3346" s="141">
        <f t="shared" si="269"/>
        <v>1</v>
      </c>
      <c r="K3346" s="81">
        <f t="shared" si="270"/>
        <v>4.7354838709677409</v>
      </c>
      <c r="L3346" s="142">
        <v>17.2</v>
      </c>
      <c r="M3346" s="140"/>
      <c r="N3346" s="141">
        <f t="shared" si="271"/>
        <v>0</v>
      </c>
      <c r="O3346" s="141"/>
      <c r="P3346" s="141"/>
      <c r="Q3346" s="81">
        <f t="shared" si="272"/>
        <v>0</v>
      </c>
    </row>
    <row r="3347" spans="4:17" ht="13" hidden="1" x14ac:dyDescent="0.3">
      <c r="D3347" s="16"/>
      <c r="E3347" s="138">
        <v>38977</v>
      </c>
      <c r="F3347" s="16">
        <v>260</v>
      </c>
      <c r="G3347" s="16">
        <v>2006</v>
      </c>
      <c r="H3347" s="139">
        <f t="shared" si="268"/>
        <v>0</v>
      </c>
      <c r="I3347" s="140">
        <v>15.12903225806452</v>
      </c>
      <c r="J3347" s="141">
        <f t="shared" si="269"/>
        <v>1</v>
      </c>
      <c r="K3347" s="81">
        <f t="shared" si="270"/>
        <v>4.8709677419354804</v>
      </c>
      <c r="L3347" s="142">
        <v>15.9</v>
      </c>
      <c r="M3347" s="140"/>
      <c r="N3347" s="141">
        <f t="shared" si="271"/>
        <v>1</v>
      </c>
      <c r="O3347" s="141"/>
      <c r="P3347" s="141"/>
      <c r="Q3347" s="81">
        <f t="shared" si="272"/>
        <v>4.0999999999999996</v>
      </c>
    </row>
    <row r="3348" spans="4:17" ht="13" hidden="1" x14ac:dyDescent="0.3">
      <c r="D3348" s="16"/>
      <c r="E3348" s="138">
        <v>38978</v>
      </c>
      <c r="F3348" s="16">
        <v>261</v>
      </c>
      <c r="G3348" s="16">
        <v>2006</v>
      </c>
      <c r="H3348" s="139">
        <f t="shared" si="268"/>
        <v>0</v>
      </c>
      <c r="I3348" s="140">
        <v>14.993548387096773</v>
      </c>
      <c r="J3348" s="141">
        <f t="shared" si="269"/>
        <v>1</v>
      </c>
      <c r="K3348" s="81">
        <f t="shared" si="270"/>
        <v>5.006451612903227</v>
      </c>
      <c r="L3348" s="142">
        <v>16.3</v>
      </c>
      <c r="M3348" s="140"/>
      <c r="N3348" s="141">
        <f t="shared" si="271"/>
        <v>0</v>
      </c>
      <c r="O3348" s="141"/>
      <c r="P3348" s="141"/>
      <c r="Q3348" s="81">
        <f t="shared" si="272"/>
        <v>0</v>
      </c>
    </row>
    <row r="3349" spans="4:17" ht="13" hidden="1" x14ac:dyDescent="0.3">
      <c r="D3349" s="16"/>
      <c r="E3349" s="138">
        <v>38979</v>
      </c>
      <c r="F3349" s="16">
        <v>262</v>
      </c>
      <c r="G3349" s="16">
        <v>2006</v>
      </c>
      <c r="H3349" s="139">
        <f t="shared" si="268"/>
        <v>0</v>
      </c>
      <c r="I3349" s="140">
        <v>14.858064516129033</v>
      </c>
      <c r="J3349" s="141">
        <f t="shared" si="269"/>
        <v>1</v>
      </c>
      <c r="K3349" s="81">
        <f t="shared" si="270"/>
        <v>5.1419354838709666</v>
      </c>
      <c r="L3349" s="142">
        <v>16.899999999999999</v>
      </c>
      <c r="M3349" s="140"/>
      <c r="N3349" s="141">
        <f t="shared" si="271"/>
        <v>0</v>
      </c>
      <c r="O3349" s="141"/>
      <c r="P3349" s="141"/>
      <c r="Q3349" s="81">
        <f t="shared" si="272"/>
        <v>0</v>
      </c>
    </row>
    <row r="3350" spans="4:17" ht="13" hidden="1" x14ac:dyDescent="0.3">
      <c r="D3350" s="16"/>
      <c r="E3350" s="138">
        <v>38980</v>
      </c>
      <c r="F3350" s="16">
        <v>263</v>
      </c>
      <c r="G3350" s="16">
        <v>2006</v>
      </c>
      <c r="H3350" s="139">
        <f t="shared" si="268"/>
        <v>0</v>
      </c>
      <c r="I3350" s="140">
        <v>14.722580645161294</v>
      </c>
      <c r="J3350" s="141">
        <f t="shared" si="269"/>
        <v>1</v>
      </c>
      <c r="K3350" s="81">
        <f t="shared" si="270"/>
        <v>5.2774193548387061</v>
      </c>
      <c r="L3350" s="142">
        <v>16</v>
      </c>
      <c r="M3350" s="140"/>
      <c r="N3350" s="141">
        <f t="shared" si="271"/>
        <v>1</v>
      </c>
      <c r="O3350" s="141"/>
      <c r="P3350" s="141"/>
      <c r="Q3350" s="81">
        <f t="shared" si="272"/>
        <v>4</v>
      </c>
    </row>
    <row r="3351" spans="4:17" ht="13" hidden="1" x14ac:dyDescent="0.3">
      <c r="D3351" s="16"/>
      <c r="E3351" s="138">
        <v>38981</v>
      </c>
      <c r="F3351" s="16">
        <v>264</v>
      </c>
      <c r="G3351" s="16">
        <v>2006</v>
      </c>
      <c r="H3351" s="139">
        <f t="shared" si="268"/>
        <v>0</v>
      </c>
      <c r="I3351" s="140">
        <v>14.587096774193547</v>
      </c>
      <c r="J3351" s="141">
        <f t="shared" si="269"/>
        <v>1</v>
      </c>
      <c r="K3351" s="81">
        <f t="shared" si="270"/>
        <v>5.4129032258064527</v>
      </c>
      <c r="L3351" s="142">
        <v>16.8</v>
      </c>
      <c r="M3351" s="140"/>
      <c r="N3351" s="141">
        <f t="shared" si="271"/>
        <v>0</v>
      </c>
      <c r="O3351" s="141"/>
      <c r="P3351" s="141"/>
      <c r="Q3351" s="81">
        <f t="shared" si="272"/>
        <v>0</v>
      </c>
    </row>
    <row r="3352" spans="4:17" ht="13" hidden="1" x14ac:dyDescent="0.3">
      <c r="D3352" s="16"/>
      <c r="E3352" s="138">
        <v>38982</v>
      </c>
      <c r="F3352" s="16">
        <v>265</v>
      </c>
      <c r="G3352" s="16">
        <v>2006</v>
      </c>
      <c r="H3352" s="139">
        <f t="shared" si="268"/>
        <v>0</v>
      </c>
      <c r="I3352" s="140">
        <v>14.451612903225808</v>
      </c>
      <c r="J3352" s="141">
        <f t="shared" si="269"/>
        <v>1</v>
      </c>
      <c r="K3352" s="81">
        <f t="shared" si="270"/>
        <v>5.5483870967741922</v>
      </c>
      <c r="L3352" s="142">
        <v>17.7</v>
      </c>
      <c r="M3352" s="140"/>
      <c r="N3352" s="141">
        <f t="shared" si="271"/>
        <v>0</v>
      </c>
      <c r="O3352" s="141"/>
      <c r="P3352" s="141"/>
      <c r="Q3352" s="81">
        <f t="shared" si="272"/>
        <v>0</v>
      </c>
    </row>
    <row r="3353" spans="4:17" ht="13" hidden="1" x14ac:dyDescent="0.3">
      <c r="D3353" s="16"/>
      <c r="E3353" s="138">
        <v>38983</v>
      </c>
      <c r="F3353" s="16">
        <v>266</v>
      </c>
      <c r="G3353" s="16">
        <v>2006</v>
      </c>
      <c r="H3353" s="139">
        <f t="shared" si="268"/>
        <v>0</v>
      </c>
      <c r="I3353" s="140">
        <v>14.316129032258068</v>
      </c>
      <c r="J3353" s="141">
        <f t="shared" si="269"/>
        <v>1</v>
      </c>
      <c r="K3353" s="81">
        <f t="shared" si="270"/>
        <v>5.6838709677419317</v>
      </c>
      <c r="L3353" s="142">
        <v>18.8</v>
      </c>
      <c r="M3353" s="140"/>
      <c r="N3353" s="141">
        <f t="shared" si="271"/>
        <v>0</v>
      </c>
      <c r="O3353" s="141"/>
      <c r="P3353" s="141"/>
      <c r="Q3353" s="81">
        <f t="shared" si="272"/>
        <v>0</v>
      </c>
    </row>
    <row r="3354" spans="4:17" ht="13" hidden="1" x14ac:dyDescent="0.3">
      <c r="D3354" s="16"/>
      <c r="E3354" s="138">
        <v>38984</v>
      </c>
      <c r="F3354" s="16">
        <v>267</v>
      </c>
      <c r="G3354" s="16">
        <v>2006</v>
      </c>
      <c r="H3354" s="139">
        <f t="shared" si="268"/>
        <v>0</v>
      </c>
      <c r="I3354" s="140">
        <v>14.180645161290322</v>
      </c>
      <c r="J3354" s="141">
        <f t="shared" si="269"/>
        <v>1</v>
      </c>
      <c r="K3354" s="81">
        <f t="shared" si="270"/>
        <v>5.8193548387096783</v>
      </c>
      <c r="L3354" s="142">
        <v>17.8</v>
      </c>
      <c r="M3354" s="140"/>
      <c r="N3354" s="141">
        <f t="shared" si="271"/>
        <v>0</v>
      </c>
      <c r="O3354" s="141"/>
      <c r="P3354" s="141"/>
      <c r="Q3354" s="81">
        <f t="shared" si="272"/>
        <v>0</v>
      </c>
    </row>
    <row r="3355" spans="4:17" ht="13" hidden="1" x14ac:dyDescent="0.3">
      <c r="D3355" s="16"/>
      <c r="E3355" s="138">
        <v>38985</v>
      </c>
      <c r="F3355" s="16">
        <v>268</v>
      </c>
      <c r="G3355" s="16">
        <v>2006</v>
      </c>
      <c r="H3355" s="139">
        <f t="shared" si="268"/>
        <v>0</v>
      </c>
      <c r="I3355" s="140">
        <v>14.045161290322582</v>
      </c>
      <c r="J3355" s="141">
        <f t="shared" si="269"/>
        <v>1</v>
      </c>
      <c r="K3355" s="81">
        <f t="shared" si="270"/>
        <v>5.9548387096774178</v>
      </c>
      <c r="L3355" s="142">
        <v>13.7</v>
      </c>
      <c r="M3355" s="140"/>
      <c r="N3355" s="141">
        <f t="shared" si="271"/>
        <v>1</v>
      </c>
      <c r="O3355" s="141"/>
      <c r="P3355" s="141"/>
      <c r="Q3355" s="81">
        <f t="shared" si="272"/>
        <v>6.3000000000000007</v>
      </c>
    </row>
    <row r="3356" spans="4:17" ht="13" hidden="1" x14ac:dyDescent="0.3">
      <c r="D3356" s="16"/>
      <c r="E3356" s="138">
        <v>38986</v>
      </c>
      <c r="F3356" s="16">
        <v>269</v>
      </c>
      <c r="G3356" s="16">
        <v>2006</v>
      </c>
      <c r="H3356" s="139">
        <f t="shared" si="268"/>
        <v>0</v>
      </c>
      <c r="I3356" s="140">
        <v>13.909677419354836</v>
      </c>
      <c r="J3356" s="141">
        <f t="shared" si="269"/>
        <v>1</v>
      </c>
      <c r="K3356" s="81">
        <f t="shared" si="270"/>
        <v>6.0903225806451644</v>
      </c>
      <c r="L3356" s="142">
        <v>14.6</v>
      </c>
      <c r="M3356" s="140"/>
      <c r="N3356" s="141">
        <f t="shared" si="271"/>
        <v>1</v>
      </c>
      <c r="O3356" s="141"/>
      <c r="P3356" s="141"/>
      <c r="Q3356" s="81">
        <f t="shared" si="272"/>
        <v>5.4</v>
      </c>
    </row>
    <row r="3357" spans="4:17" ht="13" hidden="1" x14ac:dyDescent="0.3">
      <c r="D3357" s="16"/>
      <c r="E3357" s="138">
        <v>38987</v>
      </c>
      <c r="F3357" s="16">
        <v>270</v>
      </c>
      <c r="G3357" s="16">
        <v>2006</v>
      </c>
      <c r="H3357" s="139">
        <f t="shared" si="268"/>
        <v>0</v>
      </c>
      <c r="I3357" s="140">
        <v>13.774193548387096</v>
      </c>
      <c r="J3357" s="141">
        <f t="shared" si="269"/>
        <v>1</v>
      </c>
      <c r="K3357" s="81">
        <f t="shared" si="270"/>
        <v>6.2258064516129039</v>
      </c>
      <c r="L3357" s="142">
        <v>15.5</v>
      </c>
      <c r="M3357" s="140"/>
      <c r="N3357" s="141">
        <f t="shared" si="271"/>
        <v>1</v>
      </c>
      <c r="O3357" s="141"/>
      <c r="P3357" s="141"/>
      <c r="Q3357" s="81">
        <f t="shared" si="272"/>
        <v>4.5</v>
      </c>
    </row>
    <row r="3358" spans="4:17" ht="13" hidden="1" x14ac:dyDescent="0.3">
      <c r="D3358" s="16"/>
      <c r="E3358" s="138">
        <v>38988</v>
      </c>
      <c r="F3358" s="16">
        <v>271</v>
      </c>
      <c r="G3358" s="16">
        <v>2006</v>
      </c>
      <c r="H3358" s="139">
        <f t="shared" si="268"/>
        <v>0</v>
      </c>
      <c r="I3358" s="140">
        <v>13.638709677419357</v>
      </c>
      <c r="J3358" s="141">
        <f t="shared" si="269"/>
        <v>1</v>
      </c>
      <c r="K3358" s="81">
        <f t="shared" si="270"/>
        <v>6.3612903225806434</v>
      </c>
      <c r="L3358" s="142">
        <v>15.7</v>
      </c>
      <c r="M3358" s="140"/>
      <c r="N3358" s="141">
        <f t="shared" si="271"/>
        <v>1</v>
      </c>
      <c r="O3358" s="141"/>
      <c r="P3358" s="141"/>
      <c r="Q3358" s="81">
        <f t="shared" si="272"/>
        <v>4.3000000000000007</v>
      </c>
    </row>
    <row r="3359" spans="4:17" ht="13" hidden="1" x14ac:dyDescent="0.3">
      <c r="D3359" s="16"/>
      <c r="E3359" s="138">
        <v>38989</v>
      </c>
      <c r="F3359" s="16">
        <v>272</v>
      </c>
      <c r="G3359" s="16">
        <v>2006</v>
      </c>
      <c r="H3359" s="139">
        <f t="shared" si="268"/>
        <v>0</v>
      </c>
      <c r="I3359" s="140">
        <v>13.50322580645161</v>
      </c>
      <c r="J3359" s="141">
        <f t="shared" si="269"/>
        <v>1</v>
      </c>
      <c r="K3359" s="81">
        <f t="shared" si="270"/>
        <v>6.49677419354839</v>
      </c>
      <c r="L3359" s="142">
        <v>17.3</v>
      </c>
      <c r="M3359" s="140"/>
      <c r="N3359" s="141">
        <f t="shared" si="271"/>
        <v>0</v>
      </c>
      <c r="O3359" s="141"/>
      <c r="P3359" s="141"/>
      <c r="Q3359" s="81">
        <f t="shared" si="272"/>
        <v>0</v>
      </c>
    </row>
    <row r="3360" spans="4:17" ht="13" hidden="1" x14ac:dyDescent="0.3">
      <c r="D3360" s="16"/>
      <c r="E3360" s="138">
        <v>38990</v>
      </c>
      <c r="F3360" s="16">
        <v>273</v>
      </c>
      <c r="G3360" s="16">
        <v>2006</v>
      </c>
      <c r="H3360" s="139">
        <f t="shared" si="268"/>
        <v>0</v>
      </c>
      <c r="I3360" s="140">
        <v>13.36774193548387</v>
      </c>
      <c r="J3360" s="141">
        <f t="shared" si="269"/>
        <v>1</v>
      </c>
      <c r="K3360" s="81">
        <f t="shared" si="270"/>
        <v>6.6322580645161295</v>
      </c>
      <c r="L3360" s="142">
        <v>18.3</v>
      </c>
      <c r="M3360" s="140"/>
      <c r="N3360" s="141">
        <f t="shared" si="271"/>
        <v>0</v>
      </c>
      <c r="O3360" s="141"/>
      <c r="P3360" s="141"/>
      <c r="Q3360" s="81">
        <f t="shared" si="272"/>
        <v>0</v>
      </c>
    </row>
    <row r="3361" spans="4:17" ht="13" hidden="1" x14ac:dyDescent="0.3">
      <c r="D3361" s="16"/>
      <c r="E3361" s="138">
        <v>38991</v>
      </c>
      <c r="F3361" s="16">
        <v>274</v>
      </c>
      <c r="G3361" s="16">
        <v>2006</v>
      </c>
      <c r="H3361" s="139">
        <f t="shared" si="268"/>
        <v>0</v>
      </c>
      <c r="I3361" s="140">
        <v>13.232258064516131</v>
      </c>
      <c r="J3361" s="141">
        <f t="shared" si="269"/>
        <v>1</v>
      </c>
      <c r="K3361" s="81">
        <f t="shared" si="270"/>
        <v>6.767741935483869</v>
      </c>
      <c r="L3361" s="142">
        <v>17.100000000000001</v>
      </c>
      <c r="M3361" s="140"/>
      <c r="N3361" s="141">
        <f t="shared" si="271"/>
        <v>0</v>
      </c>
      <c r="O3361" s="141"/>
      <c r="P3361" s="141"/>
      <c r="Q3361" s="81">
        <f t="shared" si="272"/>
        <v>0</v>
      </c>
    </row>
    <row r="3362" spans="4:17" ht="13" hidden="1" x14ac:dyDescent="0.3">
      <c r="D3362" s="16"/>
      <c r="E3362" s="138">
        <v>38992</v>
      </c>
      <c r="F3362" s="16">
        <v>275</v>
      </c>
      <c r="G3362" s="16">
        <v>2006</v>
      </c>
      <c r="H3362" s="139">
        <f t="shared" si="268"/>
        <v>0</v>
      </c>
      <c r="I3362" s="140">
        <v>13.096774193548384</v>
      </c>
      <c r="J3362" s="141">
        <f t="shared" si="269"/>
        <v>1</v>
      </c>
      <c r="K3362" s="81">
        <f t="shared" si="270"/>
        <v>6.9032258064516157</v>
      </c>
      <c r="L3362" s="142">
        <v>18.600000000000001</v>
      </c>
      <c r="M3362" s="140"/>
      <c r="N3362" s="141">
        <f t="shared" si="271"/>
        <v>0</v>
      </c>
      <c r="O3362" s="141"/>
      <c r="P3362" s="141"/>
      <c r="Q3362" s="81">
        <f t="shared" si="272"/>
        <v>0</v>
      </c>
    </row>
    <row r="3363" spans="4:17" ht="13" hidden="1" x14ac:dyDescent="0.3">
      <c r="D3363" s="16"/>
      <c r="E3363" s="138">
        <v>38993</v>
      </c>
      <c r="F3363" s="16">
        <v>276</v>
      </c>
      <c r="G3363" s="16">
        <v>2006</v>
      </c>
      <c r="H3363" s="139">
        <f t="shared" ref="H3363:H3426" si="273">IF(AND(E3363&gt;=$D$64,E3363&lt;=$D$65),1,0)</f>
        <v>0</v>
      </c>
      <c r="I3363" s="140">
        <v>12.961290322580645</v>
      </c>
      <c r="J3363" s="141">
        <f t="shared" si="269"/>
        <v>1</v>
      </c>
      <c r="K3363" s="81">
        <f t="shared" si="270"/>
        <v>7.0387096774193552</v>
      </c>
      <c r="L3363" s="142">
        <v>15.7</v>
      </c>
      <c r="M3363" s="140"/>
      <c r="N3363" s="141">
        <f t="shared" si="271"/>
        <v>1</v>
      </c>
      <c r="O3363" s="141"/>
      <c r="P3363" s="141"/>
      <c r="Q3363" s="81">
        <f t="shared" si="272"/>
        <v>4.3000000000000007</v>
      </c>
    </row>
    <row r="3364" spans="4:17" ht="13" hidden="1" x14ac:dyDescent="0.3">
      <c r="D3364" s="16"/>
      <c r="E3364" s="138">
        <v>38994</v>
      </c>
      <c r="F3364" s="16">
        <v>277</v>
      </c>
      <c r="G3364" s="16">
        <v>2006</v>
      </c>
      <c r="H3364" s="139">
        <f t="shared" si="273"/>
        <v>0</v>
      </c>
      <c r="I3364" s="140">
        <v>12.825806451612905</v>
      </c>
      <c r="J3364" s="141">
        <f t="shared" si="269"/>
        <v>1</v>
      </c>
      <c r="K3364" s="81">
        <f t="shared" si="270"/>
        <v>7.1741935483870947</v>
      </c>
      <c r="L3364" s="142">
        <v>11.3</v>
      </c>
      <c r="M3364" s="140"/>
      <c r="N3364" s="141">
        <f t="shared" si="271"/>
        <v>1</v>
      </c>
      <c r="O3364" s="141"/>
      <c r="P3364" s="141"/>
      <c r="Q3364" s="81">
        <f t="shared" si="272"/>
        <v>8.6999999999999993</v>
      </c>
    </row>
    <row r="3365" spans="4:17" ht="13" hidden="1" x14ac:dyDescent="0.3">
      <c r="D3365" s="16"/>
      <c r="E3365" s="138">
        <v>38995</v>
      </c>
      <c r="F3365" s="16">
        <v>278</v>
      </c>
      <c r="G3365" s="16">
        <v>2006</v>
      </c>
      <c r="H3365" s="139">
        <f t="shared" si="273"/>
        <v>0</v>
      </c>
      <c r="I3365" s="140">
        <v>12.690322580645159</v>
      </c>
      <c r="J3365" s="141">
        <f t="shared" si="269"/>
        <v>1</v>
      </c>
      <c r="K3365" s="81">
        <f t="shared" si="270"/>
        <v>7.3096774193548413</v>
      </c>
      <c r="L3365" s="142">
        <v>11.2</v>
      </c>
      <c r="M3365" s="140"/>
      <c r="N3365" s="141">
        <f t="shared" si="271"/>
        <v>1</v>
      </c>
      <c r="O3365" s="141"/>
      <c r="P3365" s="141"/>
      <c r="Q3365" s="81">
        <f t="shared" si="272"/>
        <v>8.8000000000000007</v>
      </c>
    </row>
    <row r="3366" spans="4:17" ht="13" hidden="1" x14ac:dyDescent="0.3">
      <c r="D3366" s="16"/>
      <c r="E3366" s="138">
        <v>38996</v>
      </c>
      <c r="F3366" s="16">
        <v>279</v>
      </c>
      <c r="G3366" s="16">
        <v>2006</v>
      </c>
      <c r="H3366" s="139">
        <f t="shared" si="273"/>
        <v>0</v>
      </c>
      <c r="I3366" s="140">
        <v>12.554838709677419</v>
      </c>
      <c r="J3366" s="141">
        <f t="shared" si="269"/>
        <v>1</v>
      </c>
      <c r="K3366" s="81">
        <f t="shared" si="270"/>
        <v>7.4451612903225808</v>
      </c>
      <c r="L3366" s="142">
        <v>13.7</v>
      </c>
      <c r="M3366" s="140"/>
      <c r="N3366" s="141">
        <f t="shared" si="271"/>
        <v>1</v>
      </c>
      <c r="O3366" s="141"/>
      <c r="P3366" s="141"/>
      <c r="Q3366" s="81">
        <f t="shared" si="272"/>
        <v>6.3000000000000007</v>
      </c>
    </row>
    <row r="3367" spans="4:17" ht="13" hidden="1" x14ac:dyDescent="0.3">
      <c r="D3367" s="16"/>
      <c r="E3367" s="138">
        <v>38997</v>
      </c>
      <c r="F3367" s="16">
        <v>280</v>
      </c>
      <c r="G3367" s="16">
        <v>2006</v>
      </c>
      <c r="H3367" s="139">
        <f t="shared" si="273"/>
        <v>0</v>
      </c>
      <c r="I3367" s="140">
        <v>12.41935483870968</v>
      </c>
      <c r="J3367" s="141">
        <f t="shared" si="269"/>
        <v>1</v>
      </c>
      <c r="K3367" s="81">
        <f t="shared" si="270"/>
        <v>7.5806451612903203</v>
      </c>
      <c r="L3367" s="142">
        <v>13.7</v>
      </c>
      <c r="M3367" s="140"/>
      <c r="N3367" s="141">
        <f t="shared" si="271"/>
        <v>1</v>
      </c>
      <c r="O3367" s="141"/>
      <c r="P3367" s="141"/>
      <c r="Q3367" s="81">
        <f t="shared" si="272"/>
        <v>6.3000000000000007</v>
      </c>
    </row>
    <row r="3368" spans="4:17" ht="13" hidden="1" x14ac:dyDescent="0.3">
      <c r="D3368" s="16"/>
      <c r="E3368" s="138">
        <v>38998</v>
      </c>
      <c r="F3368" s="16">
        <v>281</v>
      </c>
      <c r="G3368" s="16">
        <v>2006</v>
      </c>
      <c r="H3368" s="139">
        <f t="shared" si="273"/>
        <v>0</v>
      </c>
      <c r="I3368" s="140">
        <v>12.283870967741933</v>
      </c>
      <c r="J3368" s="141">
        <f t="shared" si="269"/>
        <v>1</v>
      </c>
      <c r="K3368" s="81">
        <f t="shared" si="270"/>
        <v>7.7161290322580669</v>
      </c>
      <c r="L3368" s="142">
        <v>10.5</v>
      </c>
      <c r="M3368" s="140"/>
      <c r="N3368" s="141">
        <f t="shared" si="271"/>
        <v>1</v>
      </c>
      <c r="O3368" s="141"/>
      <c r="P3368" s="141"/>
      <c r="Q3368" s="81">
        <f t="shared" si="272"/>
        <v>9.5</v>
      </c>
    </row>
    <row r="3369" spans="4:17" ht="13" hidden="1" x14ac:dyDescent="0.3">
      <c r="D3369" s="16"/>
      <c r="E3369" s="138">
        <v>38999</v>
      </c>
      <c r="F3369" s="16">
        <v>282</v>
      </c>
      <c r="G3369" s="16">
        <v>2006</v>
      </c>
      <c r="H3369" s="139">
        <f t="shared" si="273"/>
        <v>0</v>
      </c>
      <c r="I3369" s="140">
        <v>12.148387096774194</v>
      </c>
      <c r="J3369" s="141">
        <f t="shared" si="269"/>
        <v>1</v>
      </c>
      <c r="K3369" s="81">
        <f t="shared" si="270"/>
        <v>7.8516129032258064</v>
      </c>
      <c r="L3369" s="142">
        <v>12</v>
      </c>
      <c r="M3369" s="140"/>
      <c r="N3369" s="141">
        <f t="shared" si="271"/>
        <v>1</v>
      </c>
      <c r="O3369" s="141"/>
      <c r="P3369" s="141"/>
      <c r="Q3369" s="81">
        <f t="shared" si="272"/>
        <v>8</v>
      </c>
    </row>
    <row r="3370" spans="4:17" ht="13" hidden="1" x14ac:dyDescent="0.3">
      <c r="D3370" s="16"/>
      <c r="E3370" s="138">
        <v>39000</v>
      </c>
      <c r="F3370" s="16">
        <v>283</v>
      </c>
      <c r="G3370" s="16">
        <v>2006</v>
      </c>
      <c r="H3370" s="139">
        <f t="shared" si="273"/>
        <v>0</v>
      </c>
      <c r="I3370" s="140">
        <v>12.012903225806454</v>
      </c>
      <c r="J3370" s="141">
        <f t="shared" si="269"/>
        <v>1</v>
      </c>
      <c r="K3370" s="81">
        <f t="shared" si="270"/>
        <v>7.9870967741935459</v>
      </c>
      <c r="L3370" s="142">
        <v>12.9</v>
      </c>
      <c r="M3370" s="140"/>
      <c r="N3370" s="141">
        <f t="shared" si="271"/>
        <v>1</v>
      </c>
      <c r="O3370" s="141"/>
      <c r="P3370" s="141"/>
      <c r="Q3370" s="81">
        <f t="shared" si="272"/>
        <v>7.1</v>
      </c>
    </row>
    <row r="3371" spans="4:17" ht="13" hidden="1" x14ac:dyDescent="0.3">
      <c r="D3371" s="16"/>
      <c r="E3371" s="138">
        <v>39001</v>
      </c>
      <c r="F3371" s="16">
        <v>284</v>
      </c>
      <c r="G3371" s="16">
        <v>2006</v>
      </c>
      <c r="H3371" s="139">
        <f t="shared" si="273"/>
        <v>0</v>
      </c>
      <c r="I3371" s="140">
        <v>11.877419354838707</v>
      </c>
      <c r="J3371" s="141">
        <f t="shared" si="269"/>
        <v>1</v>
      </c>
      <c r="K3371" s="81">
        <f t="shared" si="270"/>
        <v>8.1225806451612925</v>
      </c>
      <c r="L3371" s="142">
        <v>12.6</v>
      </c>
      <c r="M3371" s="140"/>
      <c r="N3371" s="141">
        <f t="shared" si="271"/>
        <v>1</v>
      </c>
      <c r="O3371" s="141"/>
      <c r="P3371" s="141"/>
      <c r="Q3371" s="81">
        <f t="shared" si="272"/>
        <v>7.4</v>
      </c>
    </row>
    <row r="3372" spans="4:17" ht="13" hidden="1" x14ac:dyDescent="0.3">
      <c r="D3372" s="16"/>
      <c r="E3372" s="138">
        <v>39002</v>
      </c>
      <c r="F3372" s="16">
        <v>285</v>
      </c>
      <c r="G3372" s="16">
        <v>2006</v>
      </c>
      <c r="H3372" s="139">
        <f t="shared" si="273"/>
        <v>0</v>
      </c>
      <c r="I3372" s="140">
        <v>11.741935483870968</v>
      </c>
      <c r="J3372" s="141">
        <f t="shared" si="269"/>
        <v>1</v>
      </c>
      <c r="K3372" s="81">
        <f t="shared" si="270"/>
        <v>8.258064516129032</v>
      </c>
      <c r="L3372" s="142">
        <v>13.5</v>
      </c>
      <c r="M3372" s="140"/>
      <c r="N3372" s="141">
        <f t="shared" si="271"/>
        <v>1</v>
      </c>
      <c r="O3372" s="141"/>
      <c r="P3372" s="141"/>
      <c r="Q3372" s="81">
        <f t="shared" si="272"/>
        <v>6.5</v>
      </c>
    </row>
    <row r="3373" spans="4:17" ht="13" hidden="1" x14ac:dyDescent="0.3">
      <c r="D3373" s="16"/>
      <c r="E3373" s="138">
        <v>39003</v>
      </c>
      <c r="F3373" s="16">
        <v>286</v>
      </c>
      <c r="G3373" s="16">
        <v>2006</v>
      </c>
      <c r="H3373" s="139">
        <f t="shared" si="273"/>
        <v>0</v>
      </c>
      <c r="I3373" s="140">
        <v>11.606451612903228</v>
      </c>
      <c r="J3373" s="141">
        <f t="shared" si="269"/>
        <v>1</v>
      </c>
      <c r="K3373" s="81">
        <f t="shared" si="270"/>
        <v>8.3935483870967715</v>
      </c>
      <c r="L3373" s="142">
        <v>13.5</v>
      </c>
      <c r="M3373" s="140"/>
      <c r="N3373" s="141">
        <f t="shared" si="271"/>
        <v>1</v>
      </c>
      <c r="O3373" s="141"/>
      <c r="P3373" s="141"/>
      <c r="Q3373" s="81">
        <f t="shared" si="272"/>
        <v>6.5</v>
      </c>
    </row>
    <row r="3374" spans="4:17" ht="13" hidden="1" x14ac:dyDescent="0.3">
      <c r="D3374" s="16"/>
      <c r="E3374" s="138">
        <v>39004</v>
      </c>
      <c r="F3374" s="16">
        <v>287</v>
      </c>
      <c r="G3374" s="16">
        <v>2006</v>
      </c>
      <c r="H3374" s="139">
        <f t="shared" si="273"/>
        <v>0</v>
      </c>
      <c r="I3374" s="140">
        <v>11.470967741935482</v>
      </c>
      <c r="J3374" s="141">
        <f t="shared" si="269"/>
        <v>1</v>
      </c>
      <c r="K3374" s="81">
        <f t="shared" si="270"/>
        <v>8.5290322580645181</v>
      </c>
      <c r="L3374" s="142">
        <v>14.8</v>
      </c>
      <c r="M3374" s="140"/>
      <c r="N3374" s="141">
        <f t="shared" si="271"/>
        <v>1</v>
      </c>
      <c r="O3374" s="141"/>
      <c r="P3374" s="141"/>
      <c r="Q3374" s="81">
        <f t="shared" si="272"/>
        <v>5.1999999999999993</v>
      </c>
    </row>
    <row r="3375" spans="4:17" ht="13" hidden="1" x14ac:dyDescent="0.3">
      <c r="D3375" s="16"/>
      <c r="E3375" s="138">
        <v>39005</v>
      </c>
      <c r="F3375" s="16">
        <v>288</v>
      </c>
      <c r="G3375" s="16">
        <v>2006</v>
      </c>
      <c r="H3375" s="139">
        <f t="shared" si="273"/>
        <v>0</v>
      </c>
      <c r="I3375" s="140">
        <v>11.335483870967742</v>
      </c>
      <c r="J3375" s="141">
        <f t="shared" si="269"/>
        <v>1</v>
      </c>
      <c r="K3375" s="81">
        <f t="shared" si="270"/>
        <v>8.6645161290322577</v>
      </c>
      <c r="L3375" s="142">
        <v>14.4</v>
      </c>
      <c r="M3375" s="140"/>
      <c r="N3375" s="141">
        <f t="shared" si="271"/>
        <v>1</v>
      </c>
      <c r="O3375" s="141"/>
      <c r="P3375" s="141"/>
      <c r="Q3375" s="81">
        <f t="shared" si="272"/>
        <v>5.6</v>
      </c>
    </row>
    <row r="3376" spans="4:17" ht="13" hidden="1" x14ac:dyDescent="0.3">
      <c r="D3376" s="16"/>
      <c r="E3376" s="138">
        <v>39006</v>
      </c>
      <c r="F3376" s="16">
        <v>289</v>
      </c>
      <c r="G3376" s="16">
        <v>2006</v>
      </c>
      <c r="H3376" s="139">
        <f t="shared" si="273"/>
        <v>0</v>
      </c>
      <c r="I3376" s="140">
        <v>11.2</v>
      </c>
      <c r="J3376" s="141">
        <f t="shared" si="269"/>
        <v>1</v>
      </c>
      <c r="K3376" s="81">
        <f t="shared" si="270"/>
        <v>8.8000000000000007</v>
      </c>
      <c r="L3376" s="142">
        <v>13</v>
      </c>
      <c r="M3376" s="140"/>
      <c r="N3376" s="141">
        <f t="shared" si="271"/>
        <v>1</v>
      </c>
      <c r="O3376" s="141"/>
      <c r="P3376" s="141"/>
      <c r="Q3376" s="81">
        <f t="shared" si="272"/>
        <v>7</v>
      </c>
    </row>
    <row r="3377" spans="4:17" ht="13" hidden="1" x14ac:dyDescent="0.3">
      <c r="D3377" s="16"/>
      <c r="E3377" s="138">
        <v>39007</v>
      </c>
      <c r="F3377" s="16">
        <v>290</v>
      </c>
      <c r="G3377" s="16">
        <v>2006</v>
      </c>
      <c r="H3377" s="139">
        <f t="shared" si="273"/>
        <v>0</v>
      </c>
      <c r="I3377" s="140">
        <v>11.013333333333335</v>
      </c>
      <c r="J3377" s="141">
        <f t="shared" si="269"/>
        <v>1</v>
      </c>
      <c r="K3377" s="81">
        <f t="shared" si="270"/>
        <v>8.9866666666666646</v>
      </c>
      <c r="L3377" s="142">
        <v>12.4</v>
      </c>
      <c r="M3377" s="140"/>
      <c r="N3377" s="141">
        <f t="shared" si="271"/>
        <v>1</v>
      </c>
      <c r="O3377" s="141"/>
      <c r="P3377" s="141"/>
      <c r="Q3377" s="81">
        <f t="shared" si="272"/>
        <v>7.6</v>
      </c>
    </row>
    <row r="3378" spans="4:17" ht="13" hidden="1" x14ac:dyDescent="0.3">
      <c r="D3378" s="16"/>
      <c r="E3378" s="138">
        <v>39008</v>
      </c>
      <c r="F3378" s="16">
        <v>291</v>
      </c>
      <c r="G3378" s="16">
        <v>2006</v>
      </c>
      <c r="H3378" s="139">
        <f t="shared" si="273"/>
        <v>0</v>
      </c>
      <c r="I3378" s="140">
        <v>10.826666666666668</v>
      </c>
      <c r="J3378" s="141">
        <f t="shared" si="269"/>
        <v>1</v>
      </c>
      <c r="K3378" s="81">
        <f t="shared" si="270"/>
        <v>9.173333333333332</v>
      </c>
      <c r="L3378" s="142">
        <v>10.8</v>
      </c>
      <c r="M3378" s="140"/>
      <c r="N3378" s="141">
        <f t="shared" si="271"/>
        <v>1</v>
      </c>
      <c r="O3378" s="141"/>
      <c r="P3378" s="141"/>
      <c r="Q3378" s="81">
        <f t="shared" si="272"/>
        <v>9.1999999999999993</v>
      </c>
    </row>
    <row r="3379" spans="4:17" ht="13" hidden="1" x14ac:dyDescent="0.3">
      <c r="D3379" s="16"/>
      <c r="E3379" s="138">
        <v>39009</v>
      </c>
      <c r="F3379" s="16">
        <v>292</v>
      </c>
      <c r="G3379" s="16">
        <v>2006</v>
      </c>
      <c r="H3379" s="139">
        <f t="shared" si="273"/>
        <v>0</v>
      </c>
      <c r="I3379" s="140">
        <v>10.64</v>
      </c>
      <c r="J3379" s="141">
        <f t="shared" si="269"/>
        <v>1</v>
      </c>
      <c r="K3379" s="81">
        <f t="shared" si="270"/>
        <v>9.36</v>
      </c>
      <c r="L3379" s="142">
        <v>12.5</v>
      </c>
      <c r="M3379" s="140"/>
      <c r="N3379" s="141">
        <f t="shared" si="271"/>
        <v>1</v>
      </c>
      <c r="O3379" s="141"/>
      <c r="P3379" s="141"/>
      <c r="Q3379" s="81">
        <f t="shared" si="272"/>
        <v>7.5</v>
      </c>
    </row>
    <row r="3380" spans="4:17" ht="13" hidden="1" x14ac:dyDescent="0.3">
      <c r="D3380" s="16"/>
      <c r="E3380" s="138">
        <v>39010</v>
      </c>
      <c r="F3380" s="16">
        <v>293</v>
      </c>
      <c r="G3380" s="16">
        <v>2006</v>
      </c>
      <c r="H3380" s="139">
        <f t="shared" si="273"/>
        <v>0</v>
      </c>
      <c r="I3380" s="140">
        <v>10.453333333333333</v>
      </c>
      <c r="J3380" s="141">
        <f t="shared" si="269"/>
        <v>1</v>
      </c>
      <c r="K3380" s="81">
        <f t="shared" si="270"/>
        <v>9.5466666666666669</v>
      </c>
      <c r="L3380" s="142">
        <v>14.4</v>
      </c>
      <c r="M3380" s="140"/>
      <c r="N3380" s="141">
        <f t="shared" si="271"/>
        <v>1</v>
      </c>
      <c r="O3380" s="141"/>
      <c r="P3380" s="141"/>
      <c r="Q3380" s="81">
        <f t="shared" si="272"/>
        <v>5.6</v>
      </c>
    </row>
    <row r="3381" spans="4:17" ht="13" hidden="1" x14ac:dyDescent="0.3">
      <c r="D3381" s="16"/>
      <c r="E3381" s="138">
        <v>39011</v>
      </c>
      <c r="F3381" s="16">
        <v>294</v>
      </c>
      <c r="G3381" s="16">
        <v>2006</v>
      </c>
      <c r="H3381" s="139">
        <f t="shared" si="273"/>
        <v>0</v>
      </c>
      <c r="I3381" s="140">
        <v>10.266666666666666</v>
      </c>
      <c r="J3381" s="141">
        <f t="shared" si="269"/>
        <v>1</v>
      </c>
      <c r="K3381" s="81">
        <f t="shared" si="270"/>
        <v>9.7333333333333343</v>
      </c>
      <c r="L3381" s="142">
        <v>15.5</v>
      </c>
      <c r="M3381" s="140"/>
      <c r="N3381" s="141">
        <f t="shared" si="271"/>
        <v>1</v>
      </c>
      <c r="O3381" s="141"/>
      <c r="P3381" s="141"/>
      <c r="Q3381" s="81">
        <f t="shared" si="272"/>
        <v>4.5</v>
      </c>
    </row>
    <row r="3382" spans="4:17" ht="13" hidden="1" x14ac:dyDescent="0.3">
      <c r="D3382" s="16"/>
      <c r="E3382" s="138">
        <v>39012</v>
      </c>
      <c r="F3382" s="16">
        <v>295</v>
      </c>
      <c r="G3382" s="16">
        <v>2006</v>
      </c>
      <c r="H3382" s="139">
        <f t="shared" si="273"/>
        <v>0</v>
      </c>
      <c r="I3382" s="140">
        <v>10.08</v>
      </c>
      <c r="J3382" s="141">
        <f t="shared" si="269"/>
        <v>1</v>
      </c>
      <c r="K3382" s="81">
        <f t="shared" si="270"/>
        <v>9.92</v>
      </c>
      <c r="L3382" s="142">
        <v>15.1</v>
      </c>
      <c r="M3382" s="140"/>
      <c r="N3382" s="141">
        <f t="shared" si="271"/>
        <v>1</v>
      </c>
      <c r="O3382" s="141"/>
      <c r="P3382" s="141"/>
      <c r="Q3382" s="81">
        <f t="shared" si="272"/>
        <v>4.9000000000000004</v>
      </c>
    </row>
    <row r="3383" spans="4:17" ht="13" hidden="1" x14ac:dyDescent="0.3">
      <c r="D3383" s="16"/>
      <c r="E3383" s="138">
        <v>39013</v>
      </c>
      <c r="F3383" s="16">
        <v>296</v>
      </c>
      <c r="G3383" s="16">
        <v>2006</v>
      </c>
      <c r="H3383" s="139">
        <f t="shared" si="273"/>
        <v>0</v>
      </c>
      <c r="I3383" s="140">
        <v>9.8933333333333309</v>
      </c>
      <c r="J3383" s="141">
        <f t="shared" si="269"/>
        <v>1</v>
      </c>
      <c r="K3383" s="81">
        <f t="shared" si="270"/>
        <v>10.106666666666669</v>
      </c>
      <c r="L3383" s="142">
        <v>14.3</v>
      </c>
      <c r="M3383" s="140"/>
      <c r="N3383" s="141">
        <f t="shared" si="271"/>
        <v>1</v>
      </c>
      <c r="O3383" s="141"/>
      <c r="P3383" s="141"/>
      <c r="Q3383" s="81">
        <f t="shared" si="272"/>
        <v>5.6999999999999993</v>
      </c>
    </row>
    <row r="3384" spans="4:17" ht="13" hidden="1" x14ac:dyDescent="0.3">
      <c r="D3384" s="16"/>
      <c r="E3384" s="138">
        <v>39014</v>
      </c>
      <c r="F3384" s="16">
        <v>297</v>
      </c>
      <c r="G3384" s="16">
        <v>2006</v>
      </c>
      <c r="H3384" s="139">
        <f t="shared" si="273"/>
        <v>0</v>
      </c>
      <c r="I3384" s="140">
        <v>9.7066666666666634</v>
      </c>
      <c r="J3384" s="141">
        <f t="shared" si="269"/>
        <v>1</v>
      </c>
      <c r="K3384" s="81">
        <f t="shared" si="270"/>
        <v>10.293333333333337</v>
      </c>
      <c r="L3384" s="142">
        <v>15.4</v>
      </c>
      <c r="M3384" s="140"/>
      <c r="N3384" s="141">
        <f t="shared" si="271"/>
        <v>1</v>
      </c>
      <c r="O3384" s="141"/>
      <c r="P3384" s="141"/>
      <c r="Q3384" s="81">
        <f t="shared" si="272"/>
        <v>4.5999999999999996</v>
      </c>
    </row>
    <row r="3385" spans="4:17" ht="13" hidden="1" x14ac:dyDescent="0.3">
      <c r="D3385" s="16"/>
      <c r="E3385" s="138">
        <v>39015</v>
      </c>
      <c r="F3385" s="16">
        <v>298</v>
      </c>
      <c r="G3385" s="16">
        <v>2006</v>
      </c>
      <c r="H3385" s="139">
        <f t="shared" si="273"/>
        <v>0</v>
      </c>
      <c r="I3385" s="140">
        <v>9.52</v>
      </c>
      <c r="J3385" s="141">
        <f t="shared" si="269"/>
        <v>1</v>
      </c>
      <c r="K3385" s="81">
        <f t="shared" si="270"/>
        <v>10.48</v>
      </c>
      <c r="L3385" s="142">
        <v>11.4</v>
      </c>
      <c r="M3385" s="140"/>
      <c r="N3385" s="141">
        <f t="shared" si="271"/>
        <v>1</v>
      </c>
      <c r="O3385" s="141"/>
      <c r="P3385" s="141"/>
      <c r="Q3385" s="81">
        <f t="shared" si="272"/>
        <v>8.6</v>
      </c>
    </row>
    <row r="3386" spans="4:17" ht="13" hidden="1" x14ac:dyDescent="0.3">
      <c r="D3386" s="16"/>
      <c r="E3386" s="138">
        <v>39016</v>
      </c>
      <c r="F3386" s="16">
        <v>299</v>
      </c>
      <c r="G3386" s="16">
        <v>2006</v>
      </c>
      <c r="H3386" s="139">
        <f t="shared" si="273"/>
        <v>0</v>
      </c>
      <c r="I3386" s="140">
        <v>9.3333333333333357</v>
      </c>
      <c r="J3386" s="141">
        <f t="shared" si="269"/>
        <v>1</v>
      </c>
      <c r="K3386" s="81">
        <f t="shared" si="270"/>
        <v>10.666666666666664</v>
      </c>
      <c r="L3386" s="142">
        <v>12.3</v>
      </c>
      <c r="M3386" s="140"/>
      <c r="N3386" s="141">
        <f t="shared" si="271"/>
        <v>1</v>
      </c>
      <c r="O3386" s="141"/>
      <c r="P3386" s="141"/>
      <c r="Q3386" s="81">
        <f t="shared" si="272"/>
        <v>7.6999999999999993</v>
      </c>
    </row>
    <row r="3387" spans="4:17" ht="13" hidden="1" x14ac:dyDescent="0.3">
      <c r="D3387" s="16"/>
      <c r="E3387" s="138">
        <v>39017</v>
      </c>
      <c r="F3387" s="16">
        <v>300</v>
      </c>
      <c r="G3387" s="16">
        <v>2006</v>
      </c>
      <c r="H3387" s="139">
        <f t="shared" si="273"/>
        <v>0</v>
      </c>
      <c r="I3387" s="140">
        <v>9.1466666666666683</v>
      </c>
      <c r="J3387" s="141">
        <f t="shared" si="269"/>
        <v>1</v>
      </c>
      <c r="K3387" s="81">
        <f t="shared" si="270"/>
        <v>10.853333333333332</v>
      </c>
      <c r="L3387" s="142">
        <v>16</v>
      </c>
      <c r="M3387" s="140"/>
      <c r="N3387" s="141">
        <f t="shared" si="271"/>
        <v>1</v>
      </c>
      <c r="O3387" s="141"/>
      <c r="P3387" s="141"/>
      <c r="Q3387" s="81">
        <f t="shared" si="272"/>
        <v>4</v>
      </c>
    </row>
    <row r="3388" spans="4:17" ht="13" hidden="1" x14ac:dyDescent="0.3">
      <c r="D3388" s="16"/>
      <c r="E3388" s="138">
        <v>39018</v>
      </c>
      <c r="F3388" s="16">
        <v>301</v>
      </c>
      <c r="G3388" s="16">
        <v>2006</v>
      </c>
      <c r="H3388" s="139">
        <f t="shared" si="273"/>
        <v>0</v>
      </c>
      <c r="I3388" s="140">
        <v>8.9600000000000009</v>
      </c>
      <c r="J3388" s="141">
        <f t="shared" si="269"/>
        <v>1</v>
      </c>
      <c r="K3388" s="81">
        <f t="shared" si="270"/>
        <v>11.04</v>
      </c>
      <c r="L3388" s="142">
        <v>15.4</v>
      </c>
      <c r="M3388" s="140"/>
      <c r="N3388" s="141">
        <f t="shared" si="271"/>
        <v>1</v>
      </c>
      <c r="O3388" s="141"/>
      <c r="P3388" s="141"/>
      <c r="Q3388" s="81">
        <f t="shared" si="272"/>
        <v>4.5999999999999996</v>
      </c>
    </row>
    <row r="3389" spans="4:17" ht="13" hidden="1" x14ac:dyDescent="0.3">
      <c r="D3389" s="16"/>
      <c r="E3389" s="138">
        <v>39019</v>
      </c>
      <c r="F3389" s="16">
        <v>302</v>
      </c>
      <c r="G3389" s="16">
        <v>2006</v>
      </c>
      <c r="H3389" s="139">
        <f t="shared" si="273"/>
        <v>0</v>
      </c>
      <c r="I3389" s="140">
        <v>8.7733333333333334</v>
      </c>
      <c r="J3389" s="141">
        <f t="shared" si="269"/>
        <v>1</v>
      </c>
      <c r="K3389" s="81">
        <f t="shared" si="270"/>
        <v>11.226666666666667</v>
      </c>
      <c r="L3389" s="142">
        <v>14.3</v>
      </c>
      <c r="M3389" s="140"/>
      <c r="N3389" s="141">
        <f t="shared" si="271"/>
        <v>1</v>
      </c>
      <c r="O3389" s="141"/>
      <c r="P3389" s="141"/>
      <c r="Q3389" s="81">
        <f t="shared" si="272"/>
        <v>5.6999999999999993</v>
      </c>
    </row>
    <row r="3390" spans="4:17" ht="13" hidden="1" x14ac:dyDescent="0.3">
      <c r="D3390" s="16"/>
      <c r="E3390" s="138">
        <v>39020</v>
      </c>
      <c r="F3390" s="16">
        <v>303</v>
      </c>
      <c r="G3390" s="16">
        <v>2006</v>
      </c>
      <c r="H3390" s="139">
        <f t="shared" si="273"/>
        <v>0</v>
      </c>
      <c r="I3390" s="140">
        <v>8.586666666666666</v>
      </c>
      <c r="J3390" s="141">
        <f t="shared" si="269"/>
        <v>1</v>
      </c>
      <c r="K3390" s="81">
        <f t="shared" si="270"/>
        <v>11.413333333333334</v>
      </c>
      <c r="L3390" s="142">
        <v>11.5</v>
      </c>
      <c r="M3390" s="140"/>
      <c r="N3390" s="141">
        <f t="shared" si="271"/>
        <v>1</v>
      </c>
      <c r="O3390" s="141"/>
      <c r="P3390" s="141"/>
      <c r="Q3390" s="81">
        <f t="shared" si="272"/>
        <v>8.5</v>
      </c>
    </row>
    <row r="3391" spans="4:17" ht="13" hidden="1" x14ac:dyDescent="0.3">
      <c r="D3391" s="16"/>
      <c r="E3391" s="138">
        <v>39021</v>
      </c>
      <c r="F3391" s="16">
        <v>304</v>
      </c>
      <c r="G3391" s="16">
        <v>2006</v>
      </c>
      <c r="H3391" s="139">
        <f t="shared" si="273"/>
        <v>0</v>
      </c>
      <c r="I3391" s="140">
        <v>8.4</v>
      </c>
      <c r="J3391" s="141">
        <f t="shared" si="269"/>
        <v>1</v>
      </c>
      <c r="K3391" s="81">
        <f t="shared" si="270"/>
        <v>11.6</v>
      </c>
      <c r="L3391" s="142">
        <v>11.8</v>
      </c>
      <c r="M3391" s="140"/>
      <c r="N3391" s="141">
        <f t="shared" si="271"/>
        <v>1</v>
      </c>
      <c r="O3391" s="141"/>
      <c r="P3391" s="141"/>
      <c r="Q3391" s="81">
        <f t="shared" si="272"/>
        <v>8.1999999999999993</v>
      </c>
    </row>
    <row r="3392" spans="4:17" ht="13" hidden="1" x14ac:dyDescent="0.3">
      <c r="D3392" s="16"/>
      <c r="E3392" s="138">
        <v>39022</v>
      </c>
      <c r="F3392" s="16">
        <v>305</v>
      </c>
      <c r="G3392" s="16">
        <v>2006</v>
      </c>
      <c r="H3392" s="139">
        <f t="shared" si="273"/>
        <v>0</v>
      </c>
      <c r="I3392" s="140">
        <v>8.2133333333333312</v>
      </c>
      <c r="J3392" s="141">
        <f t="shared" si="269"/>
        <v>1</v>
      </c>
      <c r="K3392" s="81">
        <f t="shared" si="270"/>
        <v>11.786666666666669</v>
      </c>
      <c r="L3392" s="142">
        <v>10.5</v>
      </c>
      <c r="M3392" s="140"/>
      <c r="N3392" s="141">
        <f t="shared" si="271"/>
        <v>1</v>
      </c>
      <c r="O3392" s="141"/>
      <c r="P3392" s="141"/>
      <c r="Q3392" s="81">
        <f t="shared" si="272"/>
        <v>9.5</v>
      </c>
    </row>
    <row r="3393" spans="4:17" ht="13" hidden="1" x14ac:dyDescent="0.3">
      <c r="D3393" s="16"/>
      <c r="E3393" s="138">
        <v>39023</v>
      </c>
      <c r="F3393" s="16">
        <v>306</v>
      </c>
      <c r="G3393" s="16">
        <v>2006</v>
      </c>
      <c r="H3393" s="139">
        <f t="shared" si="273"/>
        <v>0</v>
      </c>
      <c r="I3393" s="140">
        <v>8.0266666666666637</v>
      </c>
      <c r="J3393" s="141">
        <f t="shared" si="269"/>
        <v>1</v>
      </c>
      <c r="K3393" s="81">
        <f t="shared" si="270"/>
        <v>11.973333333333336</v>
      </c>
      <c r="L3393" s="142">
        <v>5.5</v>
      </c>
      <c r="M3393" s="140"/>
      <c r="N3393" s="141">
        <f t="shared" si="271"/>
        <v>1</v>
      </c>
      <c r="O3393" s="141"/>
      <c r="P3393" s="141"/>
      <c r="Q3393" s="81">
        <f t="shared" si="272"/>
        <v>14.5</v>
      </c>
    </row>
    <row r="3394" spans="4:17" ht="13" hidden="1" x14ac:dyDescent="0.3">
      <c r="D3394" s="16"/>
      <c r="E3394" s="138">
        <v>39024</v>
      </c>
      <c r="F3394" s="16">
        <v>307</v>
      </c>
      <c r="G3394" s="16">
        <v>2006</v>
      </c>
      <c r="H3394" s="139">
        <f t="shared" si="273"/>
        <v>0</v>
      </c>
      <c r="I3394" s="140">
        <v>7.84</v>
      </c>
      <c r="J3394" s="141">
        <f t="shared" si="269"/>
        <v>1</v>
      </c>
      <c r="K3394" s="81">
        <f t="shared" si="270"/>
        <v>12.16</v>
      </c>
      <c r="L3394" s="142">
        <v>4.5999999999999996</v>
      </c>
      <c r="M3394" s="140"/>
      <c r="N3394" s="141">
        <f t="shared" si="271"/>
        <v>1</v>
      </c>
      <c r="O3394" s="141"/>
      <c r="P3394" s="141"/>
      <c r="Q3394" s="81">
        <f t="shared" si="272"/>
        <v>15.4</v>
      </c>
    </row>
    <row r="3395" spans="4:17" ht="13" hidden="1" x14ac:dyDescent="0.3">
      <c r="D3395" s="16"/>
      <c r="E3395" s="138">
        <v>39025</v>
      </c>
      <c r="F3395" s="16">
        <v>308</v>
      </c>
      <c r="G3395" s="16">
        <v>2006</v>
      </c>
      <c r="H3395" s="139">
        <f t="shared" si="273"/>
        <v>0</v>
      </c>
      <c r="I3395" s="140">
        <v>7.653333333333336</v>
      </c>
      <c r="J3395" s="141">
        <f t="shared" si="269"/>
        <v>1</v>
      </c>
      <c r="K3395" s="81">
        <f t="shared" si="270"/>
        <v>12.346666666666664</v>
      </c>
      <c r="L3395" s="142">
        <v>3.6</v>
      </c>
      <c r="M3395" s="140"/>
      <c r="N3395" s="141">
        <f t="shared" si="271"/>
        <v>1</v>
      </c>
      <c r="O3395" s="141"/>
      <c r="P3395" s="141"/>
      <c r="Q3395" s="81">
        <f t="shared" si="272"/>
        <v>16.399999999999999</v>
      </c>
    </row>
    <row r="3396" spans="4:17" ht="13" hidden="1" x14ac:dyDescent="0.3">
      <c r="D3396" s="16"/>
      <c r="E3396" s="138">
        <v>39026</v>
      </c>
      <c r="F3396" s="16">
        <v>309</v>
      </c>
      <c r="G3396" s="16">
        <v>2006</v>
      </c>
      <c r="H3396" s="139">
        <f t="shared" si="273"/>
        <v>0</v>
      </c>
      <c r="I3396" s="140">
        <v>7.4666666666666686</v>
      </c>
      <c r="J3396" s="141">
        <f t="shared" si="269"/>
        <v>1</v>
      </c>
      <c r="K3396" s="81">
        <f t="shared" si="270"/>
        <v>12.533333333333331</v>
      </c>
      <c r="L3396" s="142">
        <v>2.2999999999999998</v>
      </c>
      <c r="M3396" s="140"/>
      <c r="N3396" s="141">
        <f t="shared" si="271"/>
        <v>1</v>
      </c>
      <c r="O3396" s="141"/>
      <c r="P3396" s="141"/>
      <c r="Q3396" s="81">
        <f t="shared" si="272"/>
        <v>17.7</v>
      </c>
    </row>
    <row r="3397" spans="4:17" ht="13" hidden="1" x14ac:dyDescent="0.3">
      <c r="D3397" s="16"/>
      <c r="E3397" s="138">
        <v>39027</v>
      </c>
      <c r="F3397" s="16">
        <v>310</v>
      </c>
      <c r="G3397" s="16">
        <v>2006</v>
      </c>
      <c r="H3397" s="139">
        <f t="shared" si="273"/>
        <v>0</v>
      </c>
      <c r="I3397" s="140">
        <v>7.28</v>
      </c>
      <c r="J3397" s="141">
        <f t="shared" si="269"/>
        <v>1</v>
      </c>
      <c r="K3397" s="81">
        <f t="shared" si="270"/>
        <v>12.719999999999999</v>
      </c>
      <c r="L3397" s="142">
        <v>3.4</v>
      </c>
      <c r="M3397" s="140"/>
      <c r="N3397" s="141">
        <f t="shared" si="271"/>
        <v>1</v>
      </c>
      <c r="O3397" s="141"/>
      <c r="P3397" s="141"/>
      <c r="Q3397" s="81">
        <f t="shared" si="272"/>
        <v>16.600000000000001</v>
      </c>
    </row>
    <row r="3398" spans="4:17" ht="13" hidden="1" x14ac:dyDescent="0.3">
      <c r="D3398" s="16"/>
      <c r="E3398" s="138">
        <v>39028</v>
      </c>
      <c r="F3398" s="16">
        <v>311</v>
      </c>
      <c r="G3398" s="16">
        <v>2006</v>
      </c>
      <c r="H3398" s="139">
        <f t="shared" si="273"/>
        <v>0</v>
      </c>
      <c r="I3398" s="140">
        <v>7.0933333333333337</v>
      </c>
      <c r="J3398" s="141">
        <f t="shared" si="269"/>
        <v>1</v>
      </c>
      <c r="K3398" s="81">
        <f t="shared" si="270"/>
        <v>12.906666666666666</v>
      </c>
      <c r="L3398" s="142">
        <v>4.5</v>
      </c>
      <c r="M3398" s="140"/>
      <c r="N3398" s="141">
        <f t="shared" si="271"/>
        <v>1</v>
      </c>
      <c r="O3398" s="141"/>
      <c r="P3398" s="141"/>
      <c r="Q3398" s="81">
        <f t="shared" si="272"/>
        <v>15.5</v>
      </c>
    </row>
    <row r="3399" spans="4:17" ht="13" hidden="1" x14ac:dyDescent="0.3">
      <c r="D3399" s="16"/>
      <c r="E3399" s="138">
        <v>39029</v>
      </c>
      <c r="F3399" s="16">
        <v>312</v>
      </c>
      <c r="G3399" s="16">
        <v>2006</v>
      </c>
      <c r="H3399" s="139">
        <f t="shared" si="273"/>
        <v>0</v>
      </c>
      <c r="I3399" s="140">
        <v>6.9066666666666663</v>
      </c>
      <c r="J3399" s="141">
        <f t="shared" si="269"/>
        <v>1</v>
      </c>
      <c r="K3399" s="81">
        <f t="shared" si="270"/>
        <v>13.093333333333334</v>
      </c>
      <c r="L3399" s="142">
        <v>8.1999999999999993</v>
      </c>
      <c r="M3399" s="140"/>
      <c r="N3399" s="141">
        <f t="shared" si="271"/>
        <v>1</v>
      </c>
      <c r="O3399" s="141"/>
      <c r="P3399" s="141"/>
      <c r="Q3399" s="81">
        <f t="shared" si="272"/>
        <v>11.8</v>
      </c>
    </row>
    <row r="3400" spans="4:17" ht="13" hidden="1" x14ac:dyDescent="0.3">
      <c r="D3400" s="16"/>
      <c r="E3400" s="138">
        <v>39030</v>
      </c>
      <c r="F3400" s="16">
        <v>313</v>
      </c>
      <c r="G3400" s="16">
        <v>2006</v>
      </c>
      <c r="H3400" s="139">
        <f t="shared" si="273"/>
        <v>0</v>
      </c>
      <c r="I3400" s="140">
        <v>6.72</v>
      </c>
      <c r="J3400" s="141">
        <f t="shared" si="269"/>
        <v>1</v>
      </c>
      <c r="K3400" s="81">
        <f t="shared" si="270"/>
        <v>13.280000000000001</v>
      </c>
      <c r="L3400" s="142">
        <v>8.6999999999999993</v>
      </c>
      <c r="M3400" s="140"/>
      <c r="N3400" s="141">
        <f t="shared" si="271"/>
        <v>1</v>
      </c>
      <c r="O3400" s="141"/>
      <c r="P3400" s="141"/>
      <c r="Q3400" s="81">
        <f t="shared" si="272"/>
        <v>11.3</v>
      </c>
    </row>
    <row r="3401" spans="4:17" ht="13" hidden="1" x14ac:dyDescent="0.3">
      <c r="D3401" s="16"/>
      <c r="E3401" s="138">
        <v>39031</v>
      </c>
      <c r="F3401" s="16">
        <v>314</v>
      </c>
      <c r="G3401" s="16">
        <v>2006</v>
      </c>
      <c r="H3401" s="139">
        <f t="shared" si="273"/>
        <v>0</v>
      </c>
      <c r="I3401" s="140">
        <v>6.5333333333333314</v>
      </c>
      <c r="J3401" s="141">
        <f t="shared" si="269"/>
        <v>1</v>
      </c>
      <c r="K3401" s="81">
        <f t="shared" si="270"/>
        <v>13.466666666666669</v>
      </c>
      <c r="L3401" s="142">
        <v>6.4</v>
      </c>
      <c r="M3401" s="140"/>
      <c r="N3401" s="141">
        <f t="shared" si="271"/>
        <v>1</v>
      </c>
      <c r="O3401" s="141"/>
      <c r="P3401" s="141"/>
      <c r="Q3401" s="81">
        <f t="shared" si="272"/>
        <v>13.6</v>
      </c>
    </row>
    <row r="3402" spans="4:17" ht="13" hidden="1" x14ac:dyDescent="0.3">
      <c r="D3402" s="16"/>
      <c r="E3402" s="138">
        <v>39032</v>
      </c>
      <c r="F3402" s="16">
        <v>315</v>
      </c>
      <c r="G3402" s="16">
        <v>2006</v>
      </c>
      <c r="H3402" s="139">
        <f t="shared" si="273"/>
        <v>0</v>
      </c>
      <c r="I3402" s="140">
        <v>6.346666666666664</v>
      </c>
      <c r="J3402" s="141">
        <f t="shared" si="269"/>
        <v>1</v>
      </c>
      <c r="K3402" s="81">
        <f t="shared" si="270"/>
        <v>13.653333333333336</v>
      </c>
      <c r="L3402" s="142">
        <v>7.3</v>
      </c>
      <c r="M3402" s="140"/>
      <c r="N3402" s="141">
        <f t="shared" si="271"/>
        <v>1</v>
      </c>
      <c r="O3402" s="141"/>
      <c r="P3402" s="141"/>
      <c r="Q3402" s="81">
        <f t="shared" si="272"/>
        <v>12.7</v>
      </c>
    </row>
    <row r="3403" spans="4:17" ht="13" hidden="1" x14ac:dyDescent="0.3">
      <c r="D3403" s="16"/>
      <c r="E3403" s="138">
        <v>39033</v>
      </c>
      <c r="F3403" s="16">
        <v>316</v>
      </c>
      <c r="G3403" s="16">
        <v>2006</v>
      </c>
      <c r="H3403" s="139">
        <f t="shared" si="273"/>
        <v>0</v>
      </c>
      <c r="I3403" s="140">
        <v>6.16</v>
      </c>
      <c r="J3403" s="141">
        <f t="shared" si="269"/>
        <v>1</v>
      </c>
      <c r="K3403" s="81">
        <f t="shared" si="270"/>
        <v>13.84</v>
      </c>
      <c r="L3403" s="142">
        <v>9.1999999999999993</v>
      </c>
      <c r="M3403" s="140"/>
      <c r="N3403" s="141">
        <f t="shared" si="271"/>
        <v>1</v>
      </c>
      <c r="O3403" s="141"/>
      <c r="P3403" s="141"/>
      <c r="Q3403" s="81">
        <f t="shared" si="272"/>
        <v>10.8</v>
      </c>
    </row>
    <row r="3404" spans="4:17" ht="13" hidden="1" x14ac:dyDescent="0.3">
      <c r="D3404" s="16"/>
      <c r="E3404" s="138">
        <v>39034</v>
      </c>
      <c r="F3404" s="16">
        <v>317</v>
      </c>
      <c r="G3404" s="16">
        <v>2006</v>
      </c>
      <c r="H3404" s="139">
        <f t="shared" si="273"/>
        <v>0</v>
      </c>
      <c r="I3404" s="140">
        <v>5.9733333333333363</v>
      </c>
      <c r="J3404" s="141">
        <f t="shared" si="269"/>
        <v>1</v>
      </c>
      <c r="K3404" s="81">
        <f t="shared" si="270"/>
        <v>14.026666666666664</v>
      </c>
      <c r="L3404" s="142">
        <v>7.4</v>
      </c>
      <c r="M3404" s="140"/>
      <c r="N3404" s="141">
        <f t="shared" si="271"/>
        <v>1</v>
      </c>
      <c r="O3404" s="141"/>
      <c r="P3404" s="141"/>
      <c r="Q3404" s="81">
        <f t="shared" si="272"/>
        <v>12.6</v>
      </c>
    </row>
    <row r="3405" spans="4:17" ht="13" hidden="1" x14ac:dyDescent="0.3">
      <c r="D3405" s="16"/>
      <c r="E3405" s="138">
        <v>39035</v>
      </c>
      <c r="F3405" s="16">
        <v>318</v>
      </c>
      <c r="G3405" s="16">
        <v>2006</v>
      </c>
      <c r="H3405" s="139">
        <f t="shared" si="273"/>
        <v>0</v>
      </c>
      <c r="I3405" s="140">
        <v>5.7866666666666688</v>
      </c>
      <c r="J3405" s="141">
        <f t="shared" si="269"/>
        <v>1</v>
      </c>
      <c r="K3405" s="81">
        <f t="shared" si="270"/>
        <v>14.213333333333331</v>
      </c>
      <c r="L3405" s="142">
        <v>10.3</v>
      </c>
      <c r="M3405" s="140"/>
      <c r="N3405" s="141">
        <f t="shared" si="271"/>
        <v>1</v>
      </c>
      <c r="O3405" s="141"/>
      <c r="P3405" s="141"/>
      <c r="Q3405" s="81">
        <f t="shared" si="272"/>
        <v>9.6999999999999993</v>
      </c>
    </row>
    <row r="3406" spans="4:17" ht="13" hidden="1" x14ac:dyDescent="0.3">
      <c r="D3406" s="16"/>
      <c r="E3406" s="138">
        <v>39036</v>
      </c>
      <c r="F3406" s="16">
        <v>319</v>
      </c>
      <c r="G3406" s="16">
        <v>2006</v>
      </c>
      <c r="H3406" s="139">
        <f t="shared" si="273"/>
        <v>0</v>
      </c>
      <c r="I3406" s="140">
        <v>5.6</v>
      </c>
      <c r="J3406" s="141">
        <f t="shared" si="269"/>
        <v>1</v>
      </c>
      <c r="K3406" s="81">
        <f t="shared" si="270"/>
        <v>14.4</v>
      </c>
      <c r="L3406" s="142">
        <v>9.4</v>
      </c>
      <c r="M3406" s="140"/>
      <c r="N3406" s="141">
        <f t="shared" si="271"/>
        <v>1</v>
      </c>
      <c r="O3406" s="141"/>
      <c r="P3406" s="141"/>
      <c r="Q3406" s="81">
        <f t="shared" si="272"/>
        <v>10.6</v>
      </c>
    </row>
    <row r="3407" spans="4:17" ht="13" hidden="1" x14ac:dyDescent="0.3">
      <c r="D3407" s="16"/>
      <c r="E3407" s="138">
        <v>39037</v>
      </c>
      <c r="F3407" s="16">
        <v>320</v>
      </c>
      <c r="G3407" s="16">
        <v>2006</v>
      </c>
      <c r="H3407" s="139">
        <f t="shared" si="273"/>
        <v>0</v>
      </c>
      <c r="I3407" s="140">
        <v>5.5193548387096776</v>
      </c>
      <c r="J3407" s="141">
        <f t="shared" si="269"/>
        <v>1</v>
      </c>
      <c r="K3407" s="81">
        <f t="shared" si="270"/>
        <v>14.480645161290322</v>
      </c>
      <c r="L3407" s="142">
        <v>9.1</v>
      </c>
      <c r="M3407" s="140"/>
      <c r="N3407" s="141">
        <f t="shared" si="271"/>
        <v>1</v>
      </c>
      <c r="O3407" s="141"/>
      <c r="P3407" s="141"/>
      <c r="Q3407" s="81">
        <f t="shared" si="272"/>
        <v>10.9</v>
      </c>
    </row>
    <row r="3408" spans="4:17" ht="13" hidden="1" x14ac:dyDescent="0.3">
      <c r="D3408" s="16"/>
      <c r="E3408" s="138">
        <v>39038</v>
      </c>
      <c r="F3408" s="16">
        <v>321</v>
      </c>
      <c r="G3408" s="16">
        <v>2006</v>
      </c>
      <c r="H3408" s="139">
        <f t="shared" si="273"/>
        <v>0</v>
      </c>
      <c r="I3408" s="140">
        <v>5.4387096774193537</v>
      </c>
      <c r="J3408" s="141">
        <f t="shared" ref="J3408:J3471" si="274">IF(I3408&lt;=$E$117,1,0)</f>
        <v>1</v>
      </c>
      <c r="K3408" s="81">
        <f t="shared" ref="K3408:K3471" si="275">J3408*($E$116-I3408)</f>
        <v>14.561290322580646</v>
      </c>
      <c r="L3408" s="142">
        <v>11.2</v>
      </c>
      <c r="M3408" s="140"/>
      <c r="N3408" s="141">
        <f t="shared" ref="N3408:N3471" si="276">IF(L3408&lt;=$E$117,1,0)</f>
        <v>1</v>
      </c>
      <c r="O3408" s="141"/>
      <c r="P3408" s="141"/>
      <c r="Q3408" s="81">
        <f t="shared" ref="Q3408:Q3471" si="277">N3408*($E$116-L3408)</f>
        <v>8.8000000000000007</v>
      </c>
    </row>
    <row r="3409" spans="4:17" ht="13" hidden="1" x14ac:dyDescent="0.3">
      <c r="D3409" s="16"/>
      <c r="E3409" s="138">
        <v>39039</v>
      </c>
      <c r="F3409" s="16">
        <v>322</v>
      </c>
      <c r="G3409" s="16">
        <v>2006</v>
      </c>
      <c r="H3409" s="139">
        <f t="shared" si="273"/>
        <v>0</v>
      </c>
      <c r="I3409" s="140">
        <v>5.3580645161290334</v>
      </c>
      <c r="J3409" s="141">
        <f t="shared" si="274"/>
        <v>1</v>
      </c>
      <c r="K3409" s="81">
        <f t="shared" si="275"/>
        <v>14.641935483870967</v>
      </c>
      <c r="L3409" s="142">
        <v>9.8000000000000007</v>
      </c>
      <c r="M3409" s="140"/>
      <c r="N3409" s="141">
        <f t="shared" si="276"/>
        <v>1</v>
      </c>
      <c r="O3409" s="141"/>
      <c r="P3409" s="141"/>
      <c r="Q3409" s="81">
        <f t="shared" si="277"/>
        <v>10.199999999999999</v>
      </c>
    </row>
    <row r="3410" spans="4:17" ht="13" hidden="1" x14ac:dyDescent="0.3">
      <c r="D3410" s="16"/>
      <c r="E3410" s="138">
        <v>39040</v>
      </c>
      <c r="F3410" s="16">
        <v>323</v>
      </c>
      <c r="G3410" s="16">
        <v>2006</v>
      </c>
      <c r="H3410" s="139">
        <f t="shared" si="273"/>
        <v>0</v>
      </c>
      <c r="I3410" s="140">
        <v>5.2774193548387096</v>
      </c>
      <c r="J3410" s="141">
        <f t="shared" si="274"/>
        <v>1</v>
      </c>
      <c r="K3410" s="81">
        <f t="shared" si="275"/>
        <v>14.72258064516129</v>
      </c>
      <c r="L3410" s="142">
        <v>6.2</v>
      </c>
      <c r="M3410" s="140"/>
      <c r="N3410" s="141">
        <f t="shared" si="276"/>
        <v>1</v>
      </c>
      <c r="O3410" s="141"/>
      <c r="P3410" s="141"/>
      <c r="Q3410" s="81">
        <f t="shared" si="277"/>
        <v>13.8</v>
      </c>
    </row>
    <row r="3411" spans="4:17" ht="13" hidden="1" x14ac:dyDescent="0.3">
      <c r="D3411" s="16"/>
      <c r="E3411" s="138">
        <v>39041</v>
      </c>
      <c r="F3411" s="16">
        <v>324</v>
      </c>
      <c r="G3411" s="16">
        <v>2006</v>
      </c>
      <c r="H3411" s="139">
        <f t="shared" si="273"/>
        <v>0</v>
      </c>
      <c r="I3411" s="140">
        <v>5.1967741935483858</v>
      </c>
      <c r="J3411" s="141">
        <f t="shared" si="274"/>
        <v>1</v>
      </c>
      <c r="K3411" s="81">
        <f t="shared" si="275"/>
        <v>14.803225806451614</v>
      </c>
      <c r="L3411" s="142">
        <v>4.5999999999999996</v>
      </c>
      <c r="M3411" s="140"/>
      <c r="N3411" s="141">
        <f t="shared" si="276"/>
        <v>1</v>
      </c>
      <c r="O3411" s="141"/>
      <c r="P3411" s="141"/>
      <c r="Q3411" s="81">
        <f t="shared" si="277"/>
        <v>15.4</v>
      </c>
    </row>
    <row r="3412" spans="4:17" ht="13" hidden="1" x14ac:dyDescent="0.3">
      <c r="D3412" s="16"/>
      <c r="E3412" s="138">
        <v>39042</v>
      </c>
      <c r="F3412" s="16">
        <v>325</v>
      </c>
      <c r="G3412" s="16">
        <v>2006</v>
      </c>
      <c r="H3412" s="139">
        <f t="shared" si="273"/>
        <v>0</v>
      </c>
      <c r="I3412" s="140">
        <v>5.1161290322580655</v>
      </c>
      <c r="J3412" s="141">
        <f t="shared" si="274"/>
        <v>1</v>
      </c>
      <c r="K3412" s="81">
        <f t="shared" si="275"/>
        <v>14.883870967741935</v>
      </c>
      <c r="L3412" s="142">
        <v>7.6</v>
      </c>
      <c r="M3412" s="140"/>
      <c r="N3412" s="141">
        <f t="shared" si="276"/>
        <v>1</v>
      </c>
      <c r="O3412" s="141"/>
      <c r="P3412" s="141"/>
      <c r="Q3412" s="81">
        <f t="shared" si="277"/>
        <v>12.4</v>
      </c>
    </row>
    <row r="3413" spans="4:17" ht="13" hidden="1" x14ac:dyDescent="0.3">
      <c r="D3413" s="16"/>
      <c r="E3413" s="138">
        <v>39043</v>
      </c>
      <c r="F3413" s="16">
        <v>326</v>
      </c>
      <c r="G3413" s="16">
        <v>2006</v>
      </c>
      <c r="H3413" s="139">
        <f t="shared" si="273"/>
        <v>0</v>
      </c>
      <c r="I3413" s="140">
        <v>5.0354838709677416</v>
      </c>
      <c r="J3413" s="141">
        <f t="shared" si="274"/>
        <v>1</v>
      </c>
      <c r="K3413" s="81">
        <f t="shared" si="275"/>
        <v>14.964516129032258</v>
      </c>
      <c r="L3413" s="142">
        <v>6</v>
      </c>
      <c r="M3413" s="140"/>
      <c r="N3413" s="141">
        <f t="shared" si="276"/>
        <v>1</v>
      </c>
      <c r="O3413" s="141"/>
      <c r="P3413" s="141"/>
      <c r="Q3413" s="81">
        <f t="shared" si="277"/>
        <v>14</v>
      </c>
    </row>
    <row r="3414" spans="4:17" ht="13" hidden="1" x14ac:dyDescent="0.3">
      <c r="D3414" s="16"/>
      <c r="E3414" s="138">
        <v>39044</v>
      </c>
      <c r="F3414" s="16">
        <v>327</v>
      </c>
      <c r="G3414" s="16">
        <v>2006</v>
      </c>
      <c r="H3414" s="139">
        <f t="shared" si="273"/>
        <v>0</v>
      </c>
      <c r="I3414" s="140">
        <v>4.9548387096774213</v>
      </c>
      <c r="J3414" s="141">
        <f t="shared" si="274"/>
        <v>1</v>
      </c>
      <c r="K3414" s="81">
        <f t="shared" si="275"/>
        <v>15.045161290322579</v>
      </c>
      <c r="L3414" s="142">
        <v>8.9</v>
      </c>
      <c r="M3414" s="140"/>
      <c r="N3414" s="141">
        <f t="shared" si="276"/>
        <v>1</v>
      </c>
      <c r="O3414" s="141"/>
      <c r="P3414" s="141"/>
      <c r="Q3414" s="81">
        <f t="shared" si="277"/>
        <v>11.1</v>
      </c>
    </row>
    <row r="3415" spans="4:17" ht="13" hidden="1" x14ac:dyDescent="0.3">
      <c r="D3415" s="16"/>
      <c r="E3415" s="138">
        <v>39045</v>
      </c>
      <c r="F3415" s="16">
        <v>328</v>
      </c>
      <c r="G3415" s="16">
        <v>2006</v>
      </c>
      <c r="H3415" s="139">
        <f t="shared" si="273"/>
        <v>0</v>
      </c>
      <c r="I3415" s="140">
        <v>4.8741935483870975</v>
      </c>
      <c r="J3415" s="141">
        <f t="shared" si="274"/>
        <v>1</v>
      </c>
      <c r="K3415" s="81">
        <f t="shared" si="275"/>
        <v>15.125806451612902</v>
      </c>
      <c r="L3415" s="142">
        <v>9.9</v>
      </c>
      <c r="M3415" s="140"/>
      <c r="N3415" s="141">
        <f t="shared" si="276"/>
        <v>1</v>
      </c>
      <c r="O3415" s="141"/>
      <c r="P3415" s="141"/>
      <c r="Q3415" s="81">
        <f t="shared" si="277"/>
        <v>10.1</v>
      </c>
    </row>
    <row r="3416" spans="4:17" ht="13" hidden="1" x14ac:dyDescent="0.3">
      <c r="D3416" s="16"/>
      <c r="E3416" s="138">
        <v>39046</v>
      </c>
      <c r="F3416" s="16">
        <v>329</v>
      </c>
      <c r="G3416" s="16">
        <v>2006</v>
      </c>
      <c r="H3416" s="139">
        <f t="shared" si="273"/>
        <v>0</v>
      </c>
      <c r="I3416" s="140">
        <v>4.7935483870967737</v>
      </c>
      <c r="J3416" s="141">
        <f t="shared" si="274"/>
        <v>1</v>
      </c>
      <c r="K3416" s="81">
        <f t="shared" si="275"/>
        <v>15.206451612903226</v>
      </c>
      <c r="L3416" s="142">
        <v>14.2</v>
      </c>
      <c r="M3416" s="140"/>
      <c r="N3416" s="141">
        <f t="shared" si="276"/>
        <v>1</v>
      </c>
      <c r="O3416" s="141"/>
      <c r="P3416" s="141"/>
      <c r="Q3416" s="81">
        <f t="shared" si="277"/>
        <v>5.8000000000000007</v>
      </c>
    </row>
    <row r="3417" spans="4:17" ht="13" hidden="1" x14ac:dyDescent="0.3">
      <c r="D3417" s="16"/>
      <c r="E3417" s="138">
        <v>39047</v>
      </c>
      <c r="F3417" s="16">
        <v>330</v>
      </c>
      <c r="G3417" s="16">
        <v>2006</v>
      </c>
      <c r="H3417" s="139">
        <f t="shared" si="273"/>
        <v>0</v>
      </c>
      <c r="I3417" s="140">
        <v>4.7129032258064534</v>
      </c>
      <c r="J3417" s="141">
        <f t="shared" si="274"/>
        <v>1</v>
      </c>
      <c r="K3417" s="81">
        <f t="shared" si="275"/>
        <v>15.287096774193547</v>
      </c>
      <c r="L3417" s="142">
        <v>9.6</v>
      </c>
      <c r="M3417" s="140"/>
      <c r="N3417" s="141">
        <f t="shared" si="276"/>
        <v>1</v>
      </c>
      <c r="O3417" s="141"/>
      <c r="P3417" s="141"/>
      <c r="Q3417" s="81">
        <f t="shared" si="277"/>
        <v>10.4</v>
      </c>
    </row>
    <row r="3418" spans="4:17" ht="13" hidden="1" x14ac:dyDescent="0.3">
      <c r="D3418" s="16"/>
      <c r="E3418" s="138">
        <v>39048</v>
      </c>
      <c r="F3418" s="16">
        <v>331</v>
      </c>
      <c r="G3418" s="16">
        <v>2006</v>
      </c>
      <c r="H3418" s="139">
        <f t="shared" si="273"/>
        <v>0</v>
      </c>
      <c r="I3418" s="140">
        <v>4.6322580645161295</v>
      </c>
      <c r="J3418" s="141">
        <f t="shared" si="274"/>
        <v>1</v>
      </c>
      <c r="K3418" s="81">
        <f t="shared" si="275"/>
        <v>15.36774193548387</v>
      </c>
      <c r="L3418" s="142">
        <v>7.5</v>
      </c>
      <c r="M3418" s="140"/>
      <c r="N3418" s="141">
        <f t="shared" si="276"/>
        <v>1</v>
      </c>
      <c r="O3418" s="141"/>
      <c r="P3418" s="141"/>
      <c r="Q3418" s="81">
        <f t="shared" si="277"/>
        <v>12.5</v>
      </c>
    </row>
    <row r="3419" spans="4:17" ht="13" hidden="1" x14ac:dyDescent="0.3">
      <c r="D3419" s="16"/>
      <c r="E3419" s="138">
        <v>39049</v>
      </c>
      <c r="F3419" s="16">
        <v>332</v>
      </c>
      <c r="G3419" s="16">
        <v>2006</v>
      </c>
      <c r="H3419" s="139">
        <f t="shared" si="273"/>
        <v>0</v>
      </c>
      <c r="I3419" s="140">
        <v>4.5516129032258057</v>
      </c>
      <c r="J3419" s="141">
        <f t="shared" si="274"/>
        <v>1</v>
      </c>
      <c r="K3419" s="81">
        <f t="shared" si="275"/>
        <v>15.448387096774194</v>
      </c>
      <c r="L3419" s="142">
        <v>5.7</v>
      </c>
      <c r="M3419" s="140"/>
      <c r="N3419" s="141">
        <f t="shared" si="276"/>
        <v>1</v>
      </c>
      <c r="O3419" s="141"/>
      <c r="P3419" s="141"/>
      <c r="Q3419" s="81">
        <f t="shared" si="277"/>
        <v>14.3</v>
      </c>
    </row>
    <row r="3420" spans="4:17" ht="13" hidden="1" x14ac:dyDescent="0.3">
      <c r="D3420" s="16"/>
      <c r="E3420" s="138">
        <v>39050</v>
      </c>
      <c r="F3420" s="16">
        <v>333</v>
      </c>
      <c r="G3420" s="16">
        <v>2006</v>
      </c>
      <c r="H3420" s="139">
        <f t="shared" si="273"/>
        <v>0</v>
      </c>
      <c r="I3420" s="140">
        <v>4.4709677419354854</v>
      </c>
      <c r="J3420" s="141">
        <f t="shared" si="274"/>
        <v>1</v>
      </c>
      <c r="K3420" s="81">
        <f t="shared" si="275"/>
        <v>15.529032258064515</v>
      </c>
      <c r="L3420" s="142">
        <v>8.8000000000000007</v>
      </c>
      <c r="M3420" s="140"/>
      <c r="N3420" s="141">
        <f t="shared" si="276"/>
        <v>1</v>
      </c>
      <c r="O3420" s="141"/>
      <c r="P3420" s="141"/>
      <c r="Q3420" s="81">
        <f t="shared" si="277"/>
        <v>11.2</v>
      </c>
    </row>
    <row r="3421" spans="4:17" ht="13" hidden="1" x14ac:dyDescent="0.3">
      <c r="D3421" s="16"/>
      <c r="E3421" s="138">
        <v>39051</v>
      </c>
      <c r="F3421" s="16">
        <v>334</v>
      </c>
      <c r="G3421" s="16">
        <v>2006</v>
      </c>
      <c r="H3421" s="139">
        <f t="shared" si="273"/>
        <v>0</v>
      </c>
      <c r="I3421" s="140">
        <v>4.3903225806451616</v>
      </c>
      <c r="J3421" s="141">
        <f t="shared" si="274"/>
        <v>1</v>
      </c>
      <c r="K3421" s="81">
        <f t="shared" si="275"/>
        <v>15.609677419354838</v>
      </c>
      <c r="L3421" s="142">
        <v>9.5</v>
      </c>
      <c r="M3421" s="140"/>
      <c r="N3421" s="141">
        <f t="shared" si="276"/>
        <v>1</v>
      </c>
      <c r="O3421" s="141"/>
      <c r="P3421" s="141"/>
      <c r="Q3421" s="81">
        <f t="shared" si="277"/>
        <v>10.5</v>
      </c>
    </row>
    <row r="3422" spans="4:17" ht="13" hidden="1" x14ac:dyDescent="0.3">
      <c r="D3422" s="16"/>
      <c r="E3422" s="138">
        <v>39052</v>
      </c>
      <c r="F3422" s="16">
        <v>335</v>
      </c>
      <c r="G3422" s="16">
        <v>2006</v>
      </c>
      <c r="H3422" s="139">
        <f t="shared" si="273"/>
        <v>0</v>
      </c>
      <c r="I3422" s="140">
        <v>4.3096774193548377</v>
      </c>
      <c r="J3422" s="141">
        <f t="shared" si="274"/>
        <v>1</v>
      </c>
      <c r="K3422" s="81">
        <f t="shared" si="275"/>
        <v>15.690322580645162</v>
      </c>
      <c r="L3422" s="142">
        <v>7.2</v>
      </c>
      <c r="M3422" s="140"/>
      <c r="N3422" s="141">
        <f t="shared" si="276"/>
        <v>1</v>
      </c>
      <c r="O3422" s="141"/>
      <c r="P3422" s="141"/>
      <c r="Q3422" s="81">
        <f t="shared" si="277"/>
        <v>12.8</v>
      </c>
    </row>
    <row r="3423" spans="4:17" ht="13" hidden="1" x14ac:dyDescent="0.3">
      <c r="D3423" s="16"/>
      <c r="E3423" s="138">
        <v>39053</v>
      </c>
      <c r="F3423" s="16">
        <v>336</v>
      </c>
      <c r="G3423" s="16">
        <v>2006</v>
      </c>
      <c r="H3423" s="139">
        <f t="shared" si="273"/>
        <v>0</v>
      </c>
      <c r="I3423" s="140">
        <v>4.2290322580645174</v>
      </c>
      <c r="J3423" s="141">
        <f t="shared" si="274"/>
        <v>1</v>
      </c>
      <c r="K3423" s="81">
        <f t="shared" si="275"/>
        <v>15.770967741935483</v>
      </c>
      <c r="L3423" s="142">
        <v>5.3</v>
      </c>
      <c r="M3423" s="140"/>
      <c r="N3423" s="141">
        <f t="shared" si="276"/>
        <v>1</v>
      </c>
      <c r="O3423" s="141"/>
      <c r="P3423" s="141"/>
      <c r="Q3423" s="81">
        <f t="shared" si="277"/>
        <v>14.7</v>
      </c>
    </row>
    <row r="3424" spans="4:17" ht="13" hidden="1" x14ac:dyDescent="0.3">
      <c r="D3424" s="16"/>
      <c r="E3424" s="138">
        <v>39054</v>
      </c>
      <c r="F3424" s="16">
        <v>337</v>
      </c>
      <c r="G3424" s="16">
        <v>2006</v>
      </c>
      <c r="H3424" s="139">
        <f t="shared" si="273"/>
        <v>0</v>
      </c>
      <c r="I3424" s="140">
        <v>4.1483870967741936</v>
      </c>
      <c r="J3424" s="141">
        <f t="shared" si="274"/>
        <v>1</v>
      </c>
      <c r="K3424" s="81">
        <f t="shared" si="275"/>
        <v>15.851612903225806</v>
      </c>
      <c r="L3424" s="142">
        <v>10</v>
      </c>
      <c r="M3424" s="140"/>
      <c r="N3424" s="141">
        <f t="shared" si="276"/>
        <v>1</v>
      </c>
      <c r="O3424" s="141"/>
      <c r="P3424" s="141"/>
      <c r="Q3424" s="81">
        <f t="shared" si="277"/>
        <v>10</v>
      </c>
    </row>
    <row r="3425" spans="4:17" ht="13" hidden="1" x14ac:dyDescent="0.3">
      <c r="D3425" s="16"/>
      <c r="E3425" s="138">
        <v>39055</v>
      </c>
      <c r="F3425" s="16">
        <v>338</v>
      </c>
      <c r="G3425" s="16">
        <v>2006</v>
      </c>
      <c r="H3425" s="139">
        <f t="shared" si="273"/>
        <v>0</v>
      </c>
      <c r="I3425" s="140">
        <v>4.0677419354838698</v>
      </c>
      <c r="J3425" s="141">
        <f t="shared" si="274"/>
        <v>1</v>
      </c>
      <c r="K3425" s="81">
        <f t="shared" si="275"/>
        <v>15.93225806451613</v>
      </c>
      <c r="L3425" s="142">
        <v>11</v>
      </c>
      <c r="M3425" s="140"/>
      <c r="N3425" s="141">
        <f t="shared" si="276"/>
        <v>1</v>
      </c>
      <c r="O3425" s="141"/>
      <c r="P3425" s="141"/>
      <c r="Q3425" s="81">
        <f t="shared" si="277"/>
        <v>9</v>
      </c>
    </row>
    <row r="3426" spans="4:17" ht="13" hidden="1" x14ac:dyDescent="0.3">
      <c r="D3426" s="16"/>
      <c r="E3426" s="138">
        <v>39056</v>
      </c>
      <c r="F3426" s="16">
        <v>339</v>
      </c>
      <c r="G3426" s="16">
        <v>2006</v>
      </c>
      <c r="H3426" s="139">
        <f t="shared" si="273"/>
        <v>0</v>
      </c>
      <c r="I3426" s="140">
        <v>3.9870967741935495</v>
      </c>
      <c r="J3426" s="141">
        <f t="shared" si="274"/>
        <v>1</v>
      </c>
      <c r="K3426" s="81">
        <f t="shared" si="275"/>
        <v>16.012903225806451</v>
      </c>
      <c r="L3426" s="142">
        <v>11.9</v>
      </c>
      <c r="M3426" s="140"/>
      <c r="N3426" s="141">
        <f t="shared" si="276"/>
        <v>1</v>
      </c>
      <c r="O3426" s="141"/>
      <c r="P3426" s="141"/>
      <c r="Q3426" s="81">
        <f t="shared" si="277"/>
        <v>8.1</v>
      </c>
    </row>
    <row r="3427" spans="4:17" ht="13" hidden="1" x14ac:dyDescent="0.3">
      <c r="D3427" s="16"/>
      <c r="E3427" s="138">
        <v>39057</v>
      </c>
      <c r="F3427" s="16">
        <v>340</v>
      </c>
      <c r="G3427" s="16">
        <v>2006</v>
      </c>
      <c r="H3427" s="139">
        <f t="shared" ref="H3427:H3490" si="278">IF(AND(E3427&gt;=$D$64,E3427&lt;=$D$65),1,0)</f>
        <v>0</v>
      </c>
      <c r="I3427" s="140">
        <v>3.9064516129032256</v>
      </c>
      <c r="J3427" s="141">
        <f t="shared" si="274"/>
        <v>1</v>
      </c>
      <c r="K3427" s="81">
        <f t="shared" si="275"/>
        <v>16.093548387096774</v>
      </c>
      <c r="L3427" s="142">
        <v>9.1999999999999993</v>
      </c>
      <c r="M3427" s="140"/>
      <c r="N3427" s="141">
        <f t="shared" si="276"/>
        <v>1</v>
      </c>
      <c r="O3427" s="141"/>
      <c r="P3427" s="141"/>
      <c r="Q3427" s="81">
        <f t="shared" si="277"/>
        <v>10.8</v>
      </c>
    </row>
    <row r="3428" spans="4:17" ht="13" hidden="1" x14ac:dyDescent="0.3">
      <c r="D3428" s="16"/>
      <c r="E3428" s="138">
        <v>39058</v>
      </c>
      <c r="F3428" s="16">
        <v>341</v>
      </c>
      <c r="G3428" s="16">
        <v>2006</v>
      </c>
      <c r="H3428" s="139">
        <f t="shared" si="278"/>
        <v>0</v>
      </c>
      <c r="I3428" s="140">
        <v>3.8258064516129053</v>
      </c>
      <c r="J3428" s="141">
        <f t="shared" si="274"/>
        <v>1</v>
      </c>
      <c r="K3428" s="81">
        <f t="shared" si="275"/>
        <v>16.174193548387095</v>
      </c>
      <c r="L3428" s="142">
        <v>5</v>
      </c>
      <c r="M3428" s="140"/>
      <c r="N3428" s="141">
        <f t="shared" si="276"/>
        <v>1</v>
      </c>
      <c r="O3428" s="141"/>
      <c r="P3428" s="141"/>
      <c r="Q3428" s="81">
        <f t="shared" si="277"/>
        <v>15</v>
      </c>
    </row>
    <row r="3429" spans="4:17" ht="13" hidden="1" x14ac:dyDescent="0.3">
      <c r="D3429" s="16"/>
      <c r="E3429" s="138">
        <v>39059</v>
      </c>
      <c r="F3429" s="16">
        <v>342</v>
      </c>
      <c r="G3429" s="16">
        <v>2006</v>
      </c>
      <c r="H3429" s="139">
        <f t="shared" si="278"/>
        <v>0</v>
      </c>
      <c r="I3429" s="140">
        <v>3.7451612903225815</v>
      </c>
      <c r="J3429" s="141">
        <f t="shared" si="274"/>
        <v>1</v>
      </c>
      <c r="K3429" s="81">
        <f t="shared" si="275"/>
        <v>16.254838709677419</v>
      </c>
      <c r="L3429" s="142">
        <v>7.7</v>
      </c>
      <c r="M3429" s="140"/>
      <c r="N3429" s="141">
        <f t="shared" si="276"/>
        <v>1</v>
      </c>
      <c r="O3429" s="141"/>
      <c r="P3429" s="141"/>
      <c r="Q3429" s="81">
        <f t="shared" si="277"/>
        <v>12.3</v>
      </c>
    </row>
    <row r="3430" spans="4:17" ht="13" hidden="1" x14ac:dyDescent="0.3">
      <c r="D3430" s="16"/>
      <c r="E3430" s="138">
        <v>39060</v>
      </c>
      <c r="F3430" s="16">
        <v>343</v>
      </c>
      <c r="G3430" s="16">
        <v>2006</v>
      </c>
      <c r="H3430" s="139">
        <f t="shared" si="278"/>
        <v>0</v>
      </c>
      <c r="I3430" s="140">
        <v>3.6645161290322577</v>
      </c>
      <c r="J3430" s="141">
        <f t="shared" si="274"/>
        <v>1</v>
      </c>
      <c r="K3430" s="81">
        <f t="shared" si="275"/>
        <v>16.335483870967742</v>
      </c>
      <c r="L3430" s="142">
        <v>4.4000000000000004</v>
      </c>
      <c r="M3430" s="140"/>
      <c r="N3430" s="141">
        <f t="shared" si="276"/>
        <v>1</v>
      </c>
      <c r="O3430" s="141"/>
      <c r="P3430" s="141"/>
      <c r="Q3430" s="81">
        <f t="shared" si="277"/>
        <v>15.6</v>
      </c>
    </row>
    <row r="3431" spans="4:17" ht="13" hidden="1" x14ac:dyDescent="0.3">
      <c r="D3431" s="16"/>
      <c r="E3431" s="138">
        <v>39061</v>
      </c>
      <c r="F3431" s="16">
        <v>344</v>
      </c>
      <c r="G3431" s="16">
        <v>2006</v>
      </c>
      <c r="H3431" s="139">
        <f t="shared" si="278"/>
        <v>0</v>
      </c>
      <c r="I3431" s="140">
        <v>3.5838709677419374</v>
      </c>
      <c r="J3431" s="141">
        <f t="shared" si="274"/>
        <v>1</v>
      </c>
      <c r="K3431" s="81">
        <f t="shared" si="275"/>
        <v>16.416129032258063</v>
      </c>
      <c r="L3431" s="142">
        <v>1.8</v>
      </c>
      <c r="M3431" s="140"/>
      <c r="N3431" s="141">
        <f t="shared" si="276"/>
        <v>1</v>
      </c>
      <c r="O3431" s="141"/>
      <c r="P3431" s="141"/>
      <c r="Q3431" s="81">
        <f t="shared" si="277"/>
        <v>18.2</v>
      </c>
    </row>
    <row r="3432" spans="4:17" ht="13" hidden="1" x14ac:dyDescent="0.3">
      <c r="D3432" s="16"/>
      <c r="E3432" s="138">
        <v>39062</v>
      </c>
      <c r="F3432" s="16">
        <v>345</v>
      </c>
      <c r="G3432" s="16">
        <v>2006</v>
      </c>
      <c r="H3432" s="139">
        <f t="shared" si="278"/>
        <v>0</v>
      </c>
      <c r="I3432" s="140">
        <v>3.5032258064516135</v>
      </c>
      <c r="J3432" s="141">
        <f t="shared" si="274"/>
        <v>1</v>
      </c>
      <c r="K3432" s="81">
        <f t="shared" si="275"/>
        <v>16.496774193548386</v>
      </c>
      <c r="L3432" s="142">
        <v>1.8</v>
      </c>
      <c r="M3432" s="140"/>
      <c r="N3432" s="141">
        <f t="shared" si="276"/>
        <v>1</v>
      </c>
      <c r="O3432" s="141"/>
      <c r="P3432" s="141"/>
      <c r="Q3432" s="81">
        <f t="shared" si="277"/>
        <v>18.2</v>
      </c>
    </row>
    <row r="3433" spans="4:17" ht="13" hidden="1" x14ac:dyDescent="0.3">
      <c r="D3433" s="16"/>
      <c r="E3433" s="138">
        <v>39063</v>
      </c>
      <c r="F3433" s="16">
        <v>346</v>
      </c>
      <c r="G3433" s="16">
        <v>2006</v>
      </c>
      <c r="H3433" s="139">
        <f t="shared" si="278"/>
        <v>0</v>
      </c>
      <c r="I3433" s="140">
        <v>3.4225806451612897</v>
      </c>
      <c r="J3433" s="141">
        <f t="shared" si="274"/>
        <v>1</v>
      </c>
      <c r="K3433" s="81">
        <f t="shared" si="275"/>
        <v>16.57741935483871</v>
      </c>
      <c r="L3433" s="142">
        <v>3.4</v>
      </c>
      <c r="M3433" s="140"/>
      <c r="N3433" s="141">
        <f t="shared" si="276"/>
        <v>1</v>
      </c>
      <c r="O3433" s="141"/>
      <c r="P3433" s="141"/>
      <c r="Q3433" s="81">
        <f t="shared" si="277"/>
        <v>16.600000000000001</v>
      </c>
    </row>
    <row r="3434" spans="4:17" ht="13" hidden="1" x14ac:dyDescent="0.3">
      <c r="D3434" s="16"/>
      <c r="E3434" s="138">
        <v>39064</v>
      </c>
      <c r="F3434" s="16">
        <v>347</v>
      </c>
      <c r="G3434" s="16">
        <v>2006</v>
      </c>
      <c r="H3434" s="139">
        <f t="shared" si="278"/>
        <v>0</v>
      </c>
      <c r="I3434" s="140">
        <v>3.3419354838709694</v>
      </c>
      <c r="J3434" s="141">
        <f t="shared" si="274"/>
        <v>1</v>
      </c>
      <c r="K3434" s="81">
        <f t="shared" si="275"/>
        <v>16.658064516129031</v>
      </c>
      <c r="L3434" s="142">
        <v>0.3</v>
      </c>
      <c r="M3434" s="140"/>
      <c r="N3434" s="141">
        <f t="shared" si="276"/>
        <v>1</v>
      </c>
      <c r="O3434" s="141"/>
      <c r="P3434" s="141"/>
      <c r="Q3434" s="81">
        <f t="shared" si="277"/>
        <v>19.7</v>
      </c>
    </row>
    <row r="3435" spans="4:17" ht="13" hidden="1" x14ac:dyDescent="0.3">
      <c r="D3435" s="16"/>
      <c r="E3435" s="138">
        <v>39065</v>
      </c>
      <c r="F3435" s="16">
        <v>348</v>
      </c>
      <c r="G3435" s="16">
        <v>2006</v>
      </c>
      <c r="H3435" s="139">
        <f t="shared" si="278"/>
        <v>0</v>
      </c>
      <c r="I3435" s="140">
        <v>3.2612903225806456</v>
      </c>
      <c r="J3435" s="141">
        <f t="shared" si="274"/>
        <v>1</v>
      </c>
      <c r="K3435" s="81">
        <f t="shared" si="275"/>
        <v>16.738709677419354</v>
      </c>
      <c r="L3435" s="142">
        <v>-0.1</v>
      </c>
      <c r="M3435" s="140"/>
      <c r="N3435" s="141">
        <f t="shared" si="276"/>
        <v>1</v>
      </c>
      <c r="O3435" s="141"/>
      <c r="P3435" s="141"/>
      <c r="Q3435" s="81">
        <f t="shared" si="277"/>
        <v>20.100000000000001</v>
      </c>
    </row>
    <row r="3436" spans="4:17" ht="13" hidden="1" x14ac:dyDescent="0.3">
      <c r="D3436" s="16"/>
      <c r="E3436" s="138">
        <v>39066</v>
      </c>
      <c r="F3436" s="16">
        <v>349</v>
      </c>
      <c r="G3436" s="16">
        <v>2006</v>
      </c>
      <c r="H3436" s="139">
        <f t="shared" si="278"/>
        <v>0</v>
      </c>
      <c r="I3436" s="140">
        <v>3.1806451612903217</v>
      </c>
      <c r="J3436" s="141">
        <f t="shared" si="274"/>
        <v>1</v>
      </c>
      <c r="K3436" s="81">
        <f t="shared" si="275"/>
        <v>16.819354838709678</v>
      </c>
      <c r="L3436" s="142">
        <v>0.1</v>
      </c>
      <c r="M3436" s="140"/>
      <c r="N3436" s="141">
        <f t="shared" si="276"/>
        <v>1</v>
      </c>
      <c r="O3436" s="141"/>
      <c r="P3436" s="141"/>
      <c r="Q3436" s="81">
        <f t="shared" si="277"/>
        <v>19.899999999999999</v>
      </c>
    </row>
    <row r="3437" spans="4:17" ht="13" hidden="1" x14ac:dyDescent="0.3">
      <c r="D3437" s="16"/>
      <c r="E3437" s="138">
        <v>39067</v>
      </c>
      <c r="F3437" s="16">
        <v>350</v>
      </c>
      <c r="G3437" s="16">
        <v>2006</v>
      </c>
      <c r="H3437" s="139">
        <f t="shared" si="278"/>
        <v>0</v>
      </c>
      <c r="I3437" s="140">
        <v>3.1</v>
      </c>
      <c r="J3437" s="141">
        <f t="shared" si="274"/>
        <v>1</v>
      </c>
      <c r="K3437" s="81">
        <f t="shared" si="275"/>
        <v>16.899999999999999</v>
      </c>
      <c r="L3437" s="142">
        <v>0.9</v>
      </c>
      <c r="M3437" s="140"/>
      <c r="N3437" s="141">
        <f t="shared" si="276"/>
        <v>1</v>
      </c>
      <c r="O3437" s="141"/>
      <c r="P3437" s="141"/>
      <c r="Q3437" s="81">
        <f t="shared" si="277"/>
        <v>19.100000000000001</v>
      </c>
    </row>
    <row r="3438" spans="4:17" ht="13" hidden="1" x14ac:dyDescent="0.3">
      <c r="D3438" s="16"/>
      <c r="E3438" s="138">
        <v>39068</v>
      </c>
      <c r="F3438" s="16">
        <v>351</v>
      </c>
      <c r="G3438" s="16">
        <v>2006</v>
      </c>
      <c r="H3438" s="139">
        <f t="shared" si="278"/>
        <v>0</v>
      </c>
      <c r="I3438" s="140">
        <v>3.0533333333333381</v>
      </c>
      <c r="J3438" s="141">
        <f t="shared" si="274"/>
        <v>1</v>
      </c>
      <c r="K3438" s="81">
        <f t="shared" si="275"/>
        <v>16.946666666666662</v>
      </c>
      <c r="L3438" s="142">
        <v>5.0999999999999996</v>
      </c>
      <c r="M3438" s="140"/>
      <c r="N3438" s="141">
        <f t="shared" si="276"/>
        <v>1</v>
      </c>
      <c r="O3438" s="141"/>
      <c r="P3438" s="141"/>
      <c r="Q3438" s="81">
        <f t="shared" si="277"/>
        <v>14.9</v>
      </c>
    </row>
    <row r="3439" spans="4:17" ht="13" hidden="1" x14ac:dyDescent="0.3">
      <c r="D3439" s="16"/>
      <c r="E3439" s="138">
        <v>39069</v>
      </c>
      <c r="F3439" s="16">
        <v>352</v>
      </c>
      <c r="G3439" s="16">
        <v>2006</v>
      </c>
      <c r="H3439" s="139">
        <f t="shared" si="278"/>
        <v>0</v>
      </c>
      <c r="I3439" s="140">
        <v>3.0066666666666713</v>
      </c>
      <c r="J3439" s="141">
        <f t="shared" si="274"/>
        <v>1</v>
      </c>
      <c r="K3439" s="81">
        <f t="shared" si="275"/>
        <v>16.993333333333329</v>
      </c>
      <c r="L3439" s="142">
        <v>3.9</v>
      </c>
      <c r="M3439" s="140"/>
      <c r="N3439" s="141">
        <f t="shared" si="276"/>
        <v>1</v>
      </c>
      <c r="O3439" s="141"/>
      <c r="P3439" s="141"/>
      <c r="Q3439" s="81">
        <f t="shared" si="277"/>
        <v>16.100000000000001</v>
      </c>
    </row>
    <row r="3440" spans="4:17" ht="13" hidden="1" x14ac:dyDescent="0.3">
      <c r="D3440" s="16"/>
      <c r="E3440" s="138">
        <v>39070</v>
      </c>
      <c r="F3440" s="16">
        <v>353</v>
      </c>
      <c r="G3440" s="16">
        <v>2006</v>
      </c>
      <c r="H3440" s="139">
        <f t="shared" si="278"/>
        <v>0</v>
      </c>
      <c r="I3440" s="140">
        <v>2.96</v>
      </c>
      <c r="J3440" s="141">
        <f t="shared" si="274"/>
        <v>1</v>
      </c>
      <c r="K3440" s="81">
        <f t="shared" si="275"/>
        <v>17.04</v>
      </c>
      <c r="L3440" s="142">
        <v>2.1</v>
      </c>
      <c r="M3440" s="140"/>
      <c r="N3440" s="141">
        <f t="shared" si="276"/>
        <v>1</v>
      </c>
      <c r="O3440" s="141"/>
      <c r="P3440" s="141"/>
      <c r="Q3440" s="81">
        <f t="shared" si="277"/>
        <v>17.899999999999999</v>
      </c>
    </row>
    <row r="3441" spans="4:49" ht="13" hidden="1" x14ac:dyDescent="0.3">
      <c r="D3441" s="16"/>
      <c r="E3441" s="138">
        <v>39071</v>
      </c>
      <c r="F3441" s="16">
        <v>354</v>
      </c>
      <c r="G3441" s="16">
        <v>2006</v>
      </c>
      <c r="H3441" s="139">
        <f t="shared" si="278"/>
        <v>0</v>
      </c>
      <c r="I3441" s="140">
        <v>2.9133333333333375</v>
      </c>
      <c r="J3441" s="141">
        <f t="shared" si="274"/>
        <v>1</v>
      </c>
      <c r="K3441" s="81">
        <f t="shared" si="275"/>
        <v>17.086666666666662</v>
      </c>
      <c r="L3441" s="142">
        <v>0.8</v>
      </c>
      <c r="M3441" s="140"/>
      <c r="N3441" s="141">
        <f t="shared" si="276"/>
        <v>1</v>
      </c>
      <c r="O3441" s="141"/>
      <c r="P3441" s="141"/>
      <c r="Q3441" s="81">
        <f t="shared" si="277"/>
        <v>19.2</v>
      </c>
    </row>
    <row r="3442" spans="4:49" ht="13" hidden="1" x14ac:dyDescent="0.3">
      <c r="D3442" s="16"/>
      <c r="E3442" s="138">
        <v>39072</v>
      </c>
      <c r="F3442" s="16">
        <v>355</v>
      </c>
      <c r="G3442" s="16">
        <v>2006</v>
      </c>
      <c r="H3442" s="139">
        <f t="shared" si="278"/>
        <v>0</v>
      </c>
      <c r="I3442" s="140">
        <v>2.8666666666666707</v>
      </c>
      <c r="J3442" s="141">
        <f t="shared" si="274"/>
        <v>1</v>
      </c>
      <c r="K3442" s="81">
        <f t="shared" si="275"/>
        <v>17.133333333333329</v>
      </c>
      <c r="L3442" s="142">
        <v>1.5</v>
      </c>
      <c r="M3442" s="140"/>
      <c r="N3442" s="141">
        <f t="shared" si="276"/>
        <v>1</v>
      </c>
      <c r="O3442" s="141"/>
      <c r="P3442" s="141"/>
      <c r="Q3442" s="81">
        <f t="shared" si="277"/>
        <v>18.5</v>
      </c>
    </row>
    <row r="3443" spans="4:49" ht="13" hidden="1" x14ac:dyDescent="0.3">
      <c r="D3443" s="16"/>
      <c r="E3443" s="138">
        <v>39073</v>
      </c>
      <c r="F3443" s="16">
        <v>356</v>
      </c>
      <c r="G3443" s="16">
        <v>2006</v>
      </c>
      <c r="H3443" s="139">
        <f t="shared" si="278"/>
        <v>0</v>
      </c>
      <c r="I3443" s="140">
        <v>2.82</v>
      </c>
      <c r="J3443" s="141">
        <f t="shared" si="274"/>
        <v>1</v>
      </c>
      <c r="K3443" s="81">
        <f t="shared" si="275"/>
        <v>17.18</v>
      </c>
      <c r="L3443" s="142">
        <v>1.7</v>
      </c>
      <c r="M3443" s="140"/>
      <c r="N3443" s="141">
        <f t="shared" si="276"/>
        <v>1</v>
      </c>
      <c r="O3443" s="141"/>
      <c r="P3443" s="141"/>
      <c r="Q3443" s="81">
        <f t="shared" si="277"/>
        <v>18.3</v>
      </c>
    </row>
    <row r="3444" spans="4:49" ht="13" hidden="1" x14ac:dyDescent="0.3">
      <c r="D3444" s="16"/>
      <c r="E3444" s="138">
        <v>39074</v>
      </c>
      <c r="F3444" s="16">
        <v>357</v>
      </c>
      <c r="G3444" s="16">
        <v>2006</v>
      </c>
      <c r="H3444" s="139">
        <f t="shared" si="278"/>
        <v>0</v>
      </c>
      <c r="I3444" s="140">
        <v>2.773333333333337</v>
      </c>
      <c r="J3444" s="141">
        <f t="shared" si="274"/>
        <v>1</v>
      </c>
      <c r="K3444" s="81">
        <f t="shared" si="275"/>
        <v>17.226666666666663</v>
      </c>
      <c r="L3444" s="142">
        <v>0.6</v>
      </c>
      <c r="M3444" s="140"/>
      <c r="N3444" s="141">
        <f t="shared" si="276"/>
        <v>1</v>
      </c>
      <c r="O3444" s="141"/>
      <c r="P3444" s="141"/>
      <c r="Q3444" s="81">
        <f t="shared" si="277"/>
        <v>19.399999999999999</v>
      </c>
    </row>
    <row r="3445" spans="4:49" ht="13" hidden="1" x14ac:dyDescent="0.3">
      <c r="D3445" s="16"/>
      <c r="E3445" s="138">
        <v>39075</v>
      </c>
      <c r="F3445" s="16">
        <v>358</v>
      </c>
      <c r="G3445" s="16">
        <v>2006</v>
      </c>
      <c r="H3445" s="139">
        <f t="shared" si="278"/>
        <v>0</v>
      </c>
      <c r="I3445" s="140">
        <v>2.7266666666666701</v>
      </c>
      <c r="J3445" s="141">
        <f t="shared" si="274"/>
        <v>1</v>
      </c>
      <c r="K3445" s="81">
        <f t="shared" si="275"/>
        <v>17.27333333333333</v>
      </c>
      <c r="L3445" s="142">
        <v>-0.1</v>
      </c>
      <c r="M3445" s="140"/>
      <c r="N3445" s="141">
        <f t="shared" si="276"/>
        <v>1</v>
      </c>
      <c r="O3445" s="141"/>
      <c r="P3445" s="141"/>
      <c r="Q3445" s="81">
        <f t="shared" si="277"/>
        <v>20.100000000000001</v>
      </c>
    </row>
    <row r="3446" spans="4:49" ht="13" hidden="1" x14ac:dyDescent="0.3">
      <c r="D3446" s="16"/>
      <c r="E3446" s="138">
        <v>39076</v>
      </c>
      <c r="F3446" s="16">
        <v>359</v>
      </c>
      <c r="G3446" s="16">
        <v>2006</v>
      </c>
      <c r="H3446" s="139">
        <f t="shared" si="278"/>
        <v>0</v>
      </c>
      <c r="I3446" s="140">
        <v>2.68</v>
      </c>
      <c r="J3446" s="141">
        <f t="shared" si="274"/>
        <v>1</v>
      </c>
      <c r="K3446" s="81">
        <f t="shared" si="275"/>
        <v>17.32</v>
      </c>
      <c r="L3446" s="142">
        <v>-0.2</v>
      </c>
      <c r="M3446" s="140"/>
      <c r="N3446" s="141">
        <f t="shared" si="276"/>
        <v>1</v>
      </c>
      <c r="O3446" s="141"/>
      <c r="P3446" s="141"/>
      <c r="Q3446" s="81">
        <f t="shared" si="277"/>
        <v>20.2</v>
      </c>
    </row>
    <row r="3447" spans="4:49" ht="13" hidden="1" x14ac:dyDescent="0.3">
      <c r="D3447" s="16"/>
      <c r="E3447" s="138">
        <v>39077</v>
      </c>
      <c r="F3447" s="16">
        <v>360</v>
      </c>
      <c r="G3447" s="16">
        <v>2006</v>
      </c>
      <c r="H3447" s="139">
        <f t="shared" si="278"/>
        <v>0</v>
      </c>
      <c r="I3447" s="140">
        <v>2.6333333333333364</v>
      </c>
      <c r="J3447" s="141">
        <f t="shared" si="274"/>
        <v>1</v>
      </c>
      <c r="K3447" s="81">
        <f t="shared" si="275"/>
        <v>17.366666666666664</v>
      </c>
      <c r="L3447" s="142">
        <v>0.3</v>
      </c>
      <c r="M3447" s="140"/>
      <c r="N3447" s="141">
        <f t="shared" si="276"/>
        <v>1</v>
      </c>
      <c r="O3447" s="141"/>
      <c r="P3447" s="141"/>
      <c r="Q3447" s="81">
        <f t="shared" si="277"/>
        <v>19.7</v>
      </c>
    </row>
    <row r="3448" spans="4:49" ht="13" hidden="1" x14ac:dyDescent="0.3">
      <c r="D3448" s="16"/>
      <c r="E3448" s="138">
        <v>39078</v>
      </c>
      <c r="F3448" s="16">
        <v>361</v>
      </c>
      <c r="G3448" s="16">
        <v>2006</v>
      </c>
      <c r="H3448" s="139">
        <f t="shared" si="278"/>
        <v>0</v>
      </c>
      <c r="I3448" s="140">
        <v>2.5866666666666696</v>
      </c>
      <c r="J3448" s="141">
        <f t="shared" si="274"/>
        <v>1</v>
      </c>
      <c r="K3448" s="81">
        <f t="shared" si="275"/>
        <v>17.41333333333333</v>
      </c>
      <c r="L3448" s="142">
        <v>-0.5</v>
      </c>
      <c r="M3448" s="140"/>
      <c r="N3448" s="141">
        <f t="shared" si="276"/>
        <v>1</v>
      </c>
      <c r="O3448" s="141"/>
      <c r="P3448" s="141"/>
      <c r="Q3448" s="81">
        <f t="shared" si="277"/>
        <v>20.5</v>
      </c>
    </row>
    <row r="3449" spans="4:49" ht="13" hidden="1" x14ac:dyDescent="0.3">
      <c r="D3449" s="16"/>
      <c r="E3449" s="138">
        <v>39079</v>
      </c>
      <c r="F3449" s="16">
        <v>362</v>
      </c>
      <c r="G3449" s="16">
        <v>2006</v>
      </c>
      <c r="H3449" s="139">
        <f t="shared" si="278"/>
        <v>0</v>
      </c>
      <c r="I3449" s="140">
        <v>2.54</v>
      </c>
      <c r="J3449" s="141">
        <f t="shared" si="274"/>
        <v>1</v>
      </c>
      <c r="K3449" s="81">
        <f t="shared" si="275"/>
        <v>17.46</v>
      </c>
      <c r="L3449" s="142">
        <v>-1.9</v>
      </c>
      <c r="M3449" s="140"/>
      <c r="N3449" s="141">
        <f t="shared" si="276"/>
        <v>1</v>
      </c>
      <c r="O3449" s="141"/>
      <c r="P3449" s="141"/>
      <c r="Q3449" s="81">
        <f t="shared" si="277"/>
        <v>21.9</v>
      </c>
    </row>
    <row r="3450" spans="4:49" ht="13" hidden="1" x14ac:dyDescent="0.3">
      <c r="D3450" s="16"/>
      <c r="E3450" s="138">
        <v>39080</v>
      </c>
      <c r="F3450" s="16">
        <v>363</v>
      </c>
      <c r="G3450" s="16">
        <v>2006</v>
      </c>
      <c r="H3450" s="139">
        <f t="shared" si="278"/>
        <v>0</v>
      </c>
      <c r="I3450" s="140">
        <v>2.4933333333333358</v>
      </c>
      <c r="J3450" s="141">
        <f t="shared" si="274"/>
        <v>1</v>
      </c>
      <c r="K3450" s="81">
        <f t="shared" si="275"/>
        <v>17.506666666666664</v>
      </c>
      <c r="L3450" s="142">
        <v>-2.2999999999999998</v>
      </c>
      <c r="M3450" s="140"/>
      <c r="N3450" s="141">
        <f t="shared" si="276"/>
        <v>1</v>
      </c>
      <c r="O3450" s="141"/>
      <c r="P3450" s="141"/>
      <c r="Q3450" s="81">
        <f t="shared" si="277"/>
        <v>22.3</v>
      </c>
    </row>
    <row r="3451" spans="4:49" ht="13" hidden="1" x14ac:dyDescent="0.3">
      <c r="D3451" s="16"/>
      <c r="E3451" s="138">
        <v>39081</v>
      </c>
      <c r="F3451" s="16">
        <v>364</v>
      </c>
      <c r="G3451" s="16">
        <v>2006</v>
      </c>
      <c r="H3451" s="139">
        <f t="shared" si="278"/>
        <v>0</v>
      </c>
      <c r="I3451" s="140">
        <v>2.446666666666669</v>
      </c>
      <c r="J3451" s="141">
        <f t="shared" si="274"/>
        <v>1</v>
      </c>
      <c r="K3451" s="81">
        <f t="shared" si="275"/>
        <v>17.553333333333331</v>
      </c>
      <c r="L3451" s="142">
        <v>3.5</v>
      </c>
      <c r="M3451" s="140"/>
      <c r="N3451" s="141">
        <f t="shared" si="276"/>
        <v>1</v>
      </c>
      <c r="O3451" s="141"/>
      <c r="P3451" s="141"/>
      <c r="Q3451" s="81">
        <f t="shared" si="277"/>
        <v>16.5</v>
      </c>
    </row>
    <row r="3452" spans="4:49" ht="13" hidden="1" x14ac:dyDescent="0.3">
      <c r="D3452" s="16"/>
      <c r="E3452" s="138">
        <v>39082</v>
      </c>
      <c r="F3452" s="16">
        <v>365</v>
      </c>
      <c r="G3452" s="16">
        <v>2006</v>
      </c>
      <c r="H3452" s="139">
        <f t="shared" si="278"/>
        <v>0</v>
      </c>
      <c r="I3452" s="140">
        <v>2.4</v>
      </c>
      <c r="J3452" s="141">
        <f t="shared" si="274"/>
        <v>1</v>
      </c>
      <c r="K3452" s="81">
        <f t="shared" si="275"/>
        <v>17.600000000000001</v>
      </c>
      <c r="L3452" s="142">
        <v>9.5</v>
      </c>
      <c r="M3452" s="140"/>
      <c r="N3452" s="141">
        <f t="shared" si="276"/>
        <v>1</v>
      </c>
      <c r="O3452" s="141"/>
      <c r="P3452" s="141"/>
      <c r="Q3452" s="81">
        <f t="shared" si="277"/>
        <v>10.5</v>
      </c>
    </row>
    <row r="3453" spans="4:49" s="17" customFormat="1" ht="13" hidden="1" x14ac:dyDescent="0.3">
      <c r="D3453" s="31"/>
      <c r="E3453" s="133">
        <v>39083</v>
      </c>
      <c r="F3453" s="31">
        <v>1</v>
      </c>
      <c r="G3453" s="31">
        <v>2007</v>
      </c>
      <c r="H3453" s="134">
        <f t="shared" si="278"/>
        <v>0</v>
      </c>
      <c r="I3453" s="135">
        <v>2.3774193548387101</v>
      </c>
      <c r="J3453" s="136">
        <f t="shared" si="274"/>
        <v>1</v>
      </c>
      <c r="K3453" s="81">
        <f t="shared" si="275"/>
        <v>17.622580645161289</v>
      </c>
      <c r="L3453" s="137">
        <v>8.8000000000000007</v>
      </c>
      <c r="M3453" s="135"/>
      <c r="N3453" s="136">
        <f t="shared" si="276"/>
        <v>1</v>
      </c>
      <c r="O3453" s="136"/>
      <c r="P3453" s="136"/>
      <c r="Q3453" s="81">
        <f t="shared" si="277"/>
        <v>11.2</v>
      </c>
      <c r="R3453" s="31"/>
      <c r="S3453" s="31"/>
      <c r="T3453" s="31"/>
      <c r="U3453" s="15"/>
      <c r="V3453" s="15"/>
      <c r="W3453" s="15"/>
      <c r="X3453" s="15"/>
      <c r="Y3453" s="15"/>
      <c r="Z3453" s="16"/>
      <c r="AA3453" s="16"/>
      <c r="AB3453" s="16"/>
      <c r="AC3453" s="16"/>
      <c r="AD3453" s="16"/>
      <c r="AE3453" s="31"/>
      <c r="AF3453" s="31"/>
      <c r="AG3453" s="31"/>
      <c r="AH3453" s="31"/>
      <c r="AI3453" s="31"/>
      <c r="AJ3453" s="31"/>
      <c r="AK3453" s="31"/>
      <c r="AL3453" s="31"/>
      <c r="AM3453" s="31"/>
      <c r="AN3453" s="31"/>
      <c r="AO3453" s="31"/>
      <c r="AP3453" s="31"/>
      <c r="AQ3453" s="31"/>
      <c r="AR3453" s="31"/>
      <c r="AS3453" s="31"/>
      <c r="AT3453" s="31"/>
      <c r="AU3453" s="31"/>
      <c r="AV3453" s="31"/>
      <c r="AW3453" s="31"/>
    </row>
    <row r="3454" spans="4:49" ht="13" hidden="1" x14ac:dyDescent="0.3">
      <c r="D3454" s="16"/>
      <c r="E3454" s="138">
        <v>39084</v>
      </c>
      <c r="F3454" s="16">
        <v>2</v>
      </c>
      <c r="G3454" s="16">
        <v>2007</v>
      </c>
      <c r="H3454" s="139">
        <f t="shared" si="278"/>
        <v>0</v>
      </c>
      <c r="I3454" s="140">
        <v>2.3322580645161293</v>
      </c>
      <c r="J3454" s="141">
        <f t="shared" si="274"/>
        <v>1</v>
      </c>
      <c r="K3454" s="81">
        <f t="shared" si="275"/>
        <v>17.667741935483871</v>
      </c>
      <c r="L3454" s="142">
        <v>4.5999999999999996</v>
      </c>
      <c r="M3454" s="140"/>
      <c r="N3454" s="141">
        <f t="shared" si="276"/>
        <v>1</v>
      </c>
      <c r="O3454" s="141"/>
      <c r="P3454" s="141"/>
      <c r="Q3454" s="81">
        <f t="shared" si="277"/>
        <v>15.4</v>
      </c>
      <c r="R3454" s="16"/>
      <c r="S3454" s="16"/>
      <c r="T3454" s="16"/>
    </row>
    <row r="3455" spans="4:49" ht="13" hidden="1" x14ac:dyDescent="0.3">
      <c r="D3455" s="16"/>
      <c r="E3455" s="138">
        <v>39085</v>
      </c>
      <c r="F3455" s="16">
        <v>3</v>
      </c>
      <c r="G3455" s="16">
        <v>2007</v>
      </c>
      <c r="H3455" s="139">
        <f t="shared" si="278"/>
        <v>0</v>
      </c>
      <c r="I3455" s="140">
        <v>2.2870967741935484</v>
      </c>
      <c r="J3455" s="141">
        <f t="shared" si="274"/>
        <v>1</v>
      </c>
      <c r="K3455" s="81">
        <f t="shared" si="275"/>
        <v>17.71290322580645</v>
      </c>
      <c r="L3455" s="142">
        <v>3.8</v>
      </c>
      <c r="M3455" s="140"/>
      <c r="N3455" s="141">
        <f t="shared" si="276"/>
        <v>1</v>
      </c>
      <c r="O3455" s="141"/>
      <c r="P3455" s="141"/>
      <c r="Q3455" s="81">
        <f t="shared" si="277"/>
        <v>16.2</v>
      </c>
      <c r="R3455" s="16"/>
      <c r="S3455" s="16"/>
      <c r="T3455" s="16"/>
    </row>
    <row r="3456" spans="4:49" ht="13" hidden="1" x14ac:dyDescent="0.3">
      <c r="D3456" s="16"/>
      <c r="E3456" s="138">
        <v>39086</v>
      </c>
      <c r="F3456" s="16">
        <v>4</v>
      </c>
      <c r="G3456" s="16">
        <v>2007</v>
      </c>
      <c r="H3456" s="139">
        <f t="shared" si="278"/>
        <v>0</v>
      </c>
      <c r="I3456" s="140">
        <v>2.241935483870968</v>
      </c>
      <c r="J3456" s="141">
        <f t="shared" si="274"/>
        <v>1</v>
      </c>
      <c r="K3456" s="81">
        <f t="shared" si="275"/>
        <v>17.758064516129032</v>
      </c>
      <c r="L3456" s="142">
        <v>5</v>
      </c>
      <c r="M3456" s="140"/>
      <c r="N3456" s="141">
        <f t="shared" si="276"/>
        <v>1</v>
      </c>
      <c r="O3456" s="141"/>
      <c r="P3456" s="141"/>
      <c r="Q3456" s="81">
        <f t="shared" si="277"/>
        <v>15</v>
      </c>
      <c r="R3456" s="16"/>
      <c r="S3456" s="16"/>
      <c r="T3456" s="16"/>
    </row>
    <row r="3457" spans="4:30" ht="13" hidden="1" x14ac:dyDescent="0.3">
      <c r="D3457" s="16"/>
      <c r="E3457" s="138">
        <v>39087</v>
      </c>
      <c r="F3457" s="16">
        <v>5</v>
      </c>
      <c r="G3457" s="16">
        <v>2007</v>
      </c>
      <c r="H3457" s="139">
        <f t="shared" si="278"/>
        <v>0</v>
      </c>
      <c r="I3457" s="140">
        <v>2.1967741935483875</v>
      </c>
      <c r="J3457" s="141">
        <f t="shared" si="274"/>
        <v>1</v>
      </c>
      <c r="K3457" s="81">
        <f t="shared" si="275"/>
        <v>17.803225806451614</v>
      </c>
      <c r="L3457" s="142">
        <v>4.3</v>
      </c>
      <c r="M3457" s="140"/>
      <c r="N3457" s="141">
        <f t="shared" si="276"/>
        <v>1</v>
      </c>
      <c r="O3457" s="141"/>
      <c r="P3457" s="141"/>
      <c r="Q3457" s="81">
        <f t="shared" si="277"/>
        <v>15.7</v>
      </c>
      <c r="R3457" s="16"/>
      <c r="S3457" s="16"/>
      <c r="T3457" s="16"/>
      <c r="Y3457" s="31"/>
      <c r="Z3457" s="31"/>
      <c r="AA3457" s="31"/>
      <c r="AB3457" s="31"/>
      <c r="AC3457" s="31"/>
      <c r="AD3457" s="31"/>
    </row>
    <row r="3458" spans="4:30" ht="13" hidden="1" x14ac:dyDescent="0.3">
      <c r="D3458" s="16"/>
      <c r="E3458" s="138">
        <v>39088</v>
      </c>
      <c r="F3458" s="16">
        <v>6</v>
      </c>
      <c r="G3458" s="16">
        <v>2007</v>
      </c>
      <c r="H3458" s="139">
        <f t="shared" si="278"/>
        <v>0</v>
      </c>
      <c r="I3458" s="140">
        <v>2.1516129032258067</v>
      </c>
      <c r="J3458" s="141">
        <f t="shared" si="274"/>
        <v>1</v>
      </c>
      <c r="K3458" s="81">
        <f t="shared" si="275"/>
        <v>17.848387096774193</v>
      </c>
      <c r="L3458" s="142">
        <v>4.8</v>
      </c>
      <c r="M3458" s="140"/>
      <c r="N3458" s="141">
        <f t="shared" si="276"/>
        <v>1</v>
      </c>
      <c r="O3458" s="141"/>
      <c r="P3458" s="141"/>
      <c r="Q3458" s="81">
        <f t="shared" si="277"/>
        <v>15.2</v>
      </c>
      <c r="R3458" s="16"/>
      <c r="S3458" s="16"/>
      <c r="T3458" s="16"/>
      <c r="Y3458" s="16"/>
    </row>
    <row r="3459" spans="4:30" ht="13" hidden="1" x14ac:dyDescent="0.3">
      <c r="D3459" s="16"/>
      <c r="E3459" s="138">
        <v>39089</v>
      </c>
      <c r="F3459" s="16">
        <v>7</v>
      </c>
      <c r="G3459" s="16">
        <v>2007</v>
      </c>
      <c r="H3459" s="139">
        <f t="shared" si="278"/>
        <v>0</v>
      </c>
      <c r="I3459" s="140">
        <v>2.1064516129032258</v>
      </c>
      <c r="J3459" s="141">
        <f t="shared" si="274"/>
        <v>1</v>
      </c>
      <c r="K3459" s="81">
        <f t="shared" si="275"/>
        <v>17.893548387096775</v>
      </c>
      <c r="L3459" s="142">
        <v>7.9</v>
      </c>
      <c r="M3459" s="140"/>
      <c r="N3459" s="141">
        <f t="shared" si="276"/>
        <v>1</v>
      </c>
      <c r="O3459" s="141"/>
      <c r="P3459" s="141"/>
      <c r="Q3459" s="81">
        <f t="shared" si="277"/>
        <v>12.1</v>
      </c>
      <c r="R3459" s="16"/>
      <c r="S3459" s="16"/>
      <c r="T3459" s="16"/>
      <c r="Y3459" s="16"/>
    </row>
    <row r="3460" spans="4:30" ht="13" hidden="1" x14ac:dyDescent="0.3">
      <c r="D3460" s="16"/>
      <c r="E3460" s="138">
        <v>39090</v>
      </c>
      <c r="F3460" s="16">
        <v>8</v>
      </c>
      <c r="G3460" s="16">
        <v>2007</v>
      </c>
      <c r="H3460" s="139">
        <f t="shared" si="278"/>
        <v>0</v>
      </c>
      <c r="I3460" s="140">
        <v>2.0612903225806454</v>
      </c>
      <c r="J3460" s="141">
        <f t="shared" si="274"/>
        <v>1</v>
      </c>
      <c r="K3460" s="81">
        <f t="shared" si="275"/>
        <v>17.938709677419354</v>
      </c>
      <c r="L3460" s="142">
        <v>8.1999999999999993</v>
      </c>
      <c r="M3460" s="140"/>
      <c r="N3460" s="141">
        <f t="shared" si="276"/>
        <v>1</v>
      </c>
      <c r="O3460" s="141"/>
      <c r="P3460" s="141"/>
      <c r="Q3460" s="81">
        <f t="shared" si="277"/>
        <v>11.8</v>
      </c>
      <c r="R3460" s="16"/>
      <c r="S3460" s="16"/>
      <c r="T3460" s="16"/>
      <c r="Y3460" s="16"/>
    </row>
    <row r="3461" spans="4:30" ht="13" hidden="1" x14ac:dyDescent="0.3">
      <c r="D3461" s="16"/>
      <c r="E3461" s="138">
        <v>39091</v>
      </c>
      <c r="F3461" s="16">
        <v>9</v>
      </c>
      <c r="G3461" s="16">
        <v>2007</v>
      </c>
      <c r="H3461" s="139">
        <f t="shared" si="278"/>
        <v>0</v>
      </c>
      <c r="I3461" s="140">
        <v>2.0161290322580649</v>
      </c>
      <c r="J3461" s="141">
        <f t="shared" si="274"/>
        <v>1</v>
      </c>
      <c r="K3461" s="81">
        <f t="shared" si="275"/>
        <v>17.983870967741936</v>
      </c>
      <c r="L3461" s="142">
        <v>8.6999999999999993</v>
      </c>
      <c r="M3461" s="140"/>
      <c r="N3461" s="141">
        <f t="shared" si="276"/>
        <v>1</v>
      </c>
      <c r="O3461" s="141"/>
      <c r="P3461" s="141"/>
      <c r="Q3461" s="81">
        <f t="shared" si="277"/>
        <v>11.3</v>
      </c>
      <c r="R3461" s="16"/>
      <c r="S3461" s="16"/>
      <c r="T3461" s="16"/>
      <c r="Y3461" s="16"/>
    </row>
    <row r="3462" spans="4:30" ht="13" hidden="1" x14ac:dyDescent="0.3">
      <c r="D3462" s="16"/>
      <c r="E3462" s="138">
        <v>39092</v>
      </c>
      <c r="F3462" s="16">
        <v>10</v>
      </c>
      <c r="G3462" s="16">
        <v>2007</v>
      </c>
      <c r="H3462" s="139">
        <f t="shared" si="278"/>
        <v>0</v>
      </c>
      <c r="I3462" s="140">
        <v>1.9709677419354841</v>
      </c>
      <c r="J3462" s="141">
        <f t="shared" si="274"/>
        <v>1</v>
      </c>
      <c r="K3462" s="81">
        <f t="shared" si="275"/>
        <v>18.029032258064515</v>
      </c>
      <c r="L3462" s="142">
        <v>9.1999999999999993</v>
      </c>
      <c r="M3462" s="140"/>
      <c r="N3462" s="141">
        <f t="shared" si="276"/>
        <v>1</v>
      </c>
      <c r="O3462" s="141"/>
      <c r="P3462" s="141"/>
      <c r="Q3462" s="81">
        <f t="shared" si="277"/>
        <v>10.8</v>
      </c>
      <c r="R3462" s="16"/>
      <c r="S3462" s="16"/>
      <c r="T3462" s="16"/>
      <c r="Y3462" s="16"/>
    </row>
    <row r="3463" spans="4:30" ht="13" hidden="1" x14ac:dyDescent="0.3">
      <c r="D3463" s="16"/>
      <c r="E3463" s="138">
        <v>39093</v>
      </c>
      <c r="F3463" s="16">
        <v>11</v>
      </c>
      <c r="G3463" s="16">
        <v>2007</v>
      </c>
      <c r="H3463" s="139">
        <f t="shared" si="278"/>
        <v>0</v>
      </c>
      <c r="I3463" s="140">
        <v>1.9258064516129034</v>
      </c>
      <c r="J3463" s="141">
        <f t="shared" si="274"/>
        <v>1</v>
      </c>
      <c r="K3463" s="81">
        <f t="shared" si="275"/>
        <v>18.074193548387097</v>
      </c>
      <c r="L3463" s="142">
        <v>11.4</v>
      </c>
      <c r="M3463" s="140"/>
      <c r="N3463" s="141">
        <f t="shared" si="276"/>
        <v>1</v>
      </c>
      <c r="O3463" s="141"/>
      <c r="P3463" s="141"/>
      <c r="Q3463" s="81">
        <f t="shared" si="277"/>
        <v>8.6</v>
      </c>
      <c r="R3463" s="16"/>
      <c r="S3463" s="16"/>
      <c r="T3463" s="16"/>
      <c r="Y3463" s="16"/>
    </row>
    <row r="3464" spans="4:30" ht="13" hidden="1" x14ac:dyDescent="0.3">
      <c r="D3464" s="16"/>
      <c r="E3464" s="138">
        <v>39094</v>
      </c>
      <c r="F3464" s="16">
        <v>12</v>
      </c>
      <c r="G3464" s="16">
        <v>2007</v>
      </c>
      <c r="H3464" s="139">
        <f t="shared" si="278"/>
        <v>0</v>
      </c>
      <c r="I3464" s="140">
        <v>1.8806451612903228</v>
      </c>
      <c r="J3464" s="141">
        <f t="shared" si="274"/>
        <v>1</v>
      </c>
      <c r="K3464" s="81">
        <f t="shared" si="275"/>
        <v>18.119354838709675</v>
      </c>
      <c r="L3464" s="142">
        <v>8.5</v>
      </c>
      <c r="M3464" s="140"/>
      <c r="N3464" s="141">
        <f t="shared" si="276"/>
        <v>1</v>
      </c>
      <c r="O3464" s="141"/>
      <c r="P3464" s="141"/>
      <c r="Q3464" s="81">
        <f t="shared" si="277"/>
        <v>11.5</v>
      </c>
      <c r="R3464" s="16"/>
      <c r="S3464" s="16"/>
      <c r="T3464" s="16"/>
      <c r="Y3464" s="16"/>
    </row>
    <row r="3465" spans="4:30" ht="13" hidden="1" x14ac:dyDescent="0.3">
      <c r="D3465" s="16"/>
      <c r="E3465" s="138">
        <v>39095</v>
      </c>
      <c r="F3465" s="16">
        <v>13</v>
      </c>
      <c r="G3465" s="16">
        <v>2007</v>
      </c>
      <c r="H3465" s="139">
        <f t="shared" si="278"/>
        <v>0</v>
      </c>
      <c r="I3465" s="140">
        <v>1.8354838709677421</v>
      </c>
      <c r="J3465" s="141">
        <f t="shared" si="274"/>
        <v>1</v>
      </c>
      <c r="K3465" s="81">
        <f t="shared" si="275"/>
        <v>18.164516129032258</v>
      </c>
      <c r="L3465" s="142">
        <v>3.9</v>
      </c>
      <c r="M3465" s="140"/>
      <c r="N3465" s="141">
        <f t="shared" si="276"/>
        <v>1</v>
      </c>
      <c r="O3465" s="141"/>
      <c r="P3465" s="141"/>
      <c r="Q3465" s="81">
        <f t="shared" si="277"/>
        <v>16.100000000000001</v>
      </c>
      <c r="R3465" s="16"/>
      <c r="S3465" s="16"/>
      <c r="T3465" s="16"/>
      <c r="U3465" s="31"/>
      <c r="V3465" s="31"/>
      <c r="W3465" s="31"/>
      <c r="X3465" s="31"/>
      <c r="Y3465" s="16"/>
    </row>
    <row r="3466" spans="4:30" ht="13" hidden="1" x14ac:dyDescent="0.3">
      <c r="D3466" s="16"/>
      <c r="E3466" s="138">
        <v>39096</v>
      </c>
      <c r="F3466" s="16">
        <v>14</v>
      </c>
      <c r="G3466" s="16">
        <v>2007</v>
      </c>
      <c r="H3466" s="139">
        <f t="shared" si="278"/>
        <v>0</v>
      </c>
      <c r="I3466" s="140">
        <v>1.7903225806451615</v>
      </c>
      <c r="J3466" s="141">
        <f t="shared" si="274"/>
        <v>1</v>
      </c>
      <c r="K3466" s="81">
        <f t="shared" si="275"/>
        <v>18.20967741935484</v>
      </c>
      <c r="L3466" s="142">
        <v>5.8</v>
      </c>
      <c r="M3466" s="140"/>
      <c r="N3466" s="141">
        <f t="shared" si="276"/>
        <v>1</v>
      </c>
      <c r="O3466" s="141"/>
      <c r="P3466" s="141"/>
      <c r="Q3466" s="81">
        <f t="shared" si="277"/>
        <v>14.2</v>
      </c>
      <c r="R3466" s="16"/>
      <c r="S3466" s="16"/>
      <c r="T3466" s="16"/>
      <c r="U3466" s="16"/>
      <c r="V3466" s="16"/>
      <c r="W3466" s="16"/>
      <c r="X3466" s="16"/>
      <c r="Y3466" s="16"/>
    </row>
    <row r="3467" spans="4:30" ht="13" hidden="1" x14ac:dyDescent="0.3">
      <c r="D3467" s="16"/>
      <c r="E3467" s="138">
        <v>39097</v>
      </c>
      <c r="F3467" s="16">
        <v>15</v>
      </c>
      <c r="G3467" s="16">
        <v>2007</v>
      </c>
      <c r="H3467" s="139">
        <f t="shared" si="278"/>
        <v>0</v>
      </c>
      <c r="I3467" s="140">
        <v>1.7451612903225808</v>
      </c>
      <c r="J3467" s="141">
        <f t="shared" si="274"/>
        <v>1</v>
      </c>
      <c r="K3467" s="81">
        <f t="shared" si="275"/>
        <v>18.254838709677419</v>
      </c>
      <c r="L3467" s="142">
        <v>3.9</v>
      </c>
      <c r="M3467" s="140"/>
      <c r="N3467" s="141">
        <f t="shared" si="276"/>
        <v>1</v>
      </c>
      <c r="O3467" s="141"/>
      <c r="P3467" s="141"/>
      <c r="Q3467" s="81">
        <f t="shared" si="277"/>
        <v>16.100000000000001</v>
      </c>
      <c r="R3467" s="16"/>
      <c r="S3467" s="16"/>
      <c r="T3467" s="16"/>
      <c r="U3467" s="16"/>
      <c r="V3467" s="16"/>
      <c r="W3467" s="16"/>
      <c r="X3467" s="16"/>
      <c r="Y3467" s="16"/>
    </row>
    <row r="3468" spans="4:30" ht="13" hidden="1" x14ac:dyDescent="0.3">
      <c r="D3468" s="16"/>
      <c r="E3468" s="138">
        <v>39098</v>
      </c>
      <c r="F3468" s="16">
        <v>16</v>
      </c>
      <c r="G3468" s="16">
        <v>2007</v>
      </c>
      <c r="H3468" s="139">
        <f t="shared" si="278"/>
        <v>0</v>
      </c>
      <c r="I3468" s="140">
        <v>1.7</v>
      </c>
      <c r="J3468" s="141">
        <f t="shared" si="274"/>
        <v>1</v>
      </c>
      <c r="K3468" s="81">
        <f t="shared" si="275"/>
        <v>18.3</v>
      </c>
      <c r="L3468" s="142">
        <v>5.3</v>
      </c>
      <c r="M3468" s="140"/>
      <c r="N3468" s="141">
        <f t="shared" si="276"/>
        <v>1</v>
      </c>
      <c r="O3468" s="141"/>
      <c r="P3468" s="141"/>
      <c r="Q3468" s="81">
        <f t="shared" si="277"/>
        <v>14.7</v>
      </c>
      <c r="R3468" s="16"/>
      <c r="S3468" s="16"/>
      <c r="T3468" s="16"/>
      <c r="U3468" s="16"/>
      <c r="V3468" s="16"/>
      <c r="W3468" s="16"/>
      <c r="X3468" s="16"/>
      <c r="Y3468" s="16"/>
    </row>
    <row r="3469" spans="4:30" ht="13" hidden="1" x14ac:dyDescent="0.3">
      <c r="D3469" s="16"/>
      <c r="E3469" s="138">
        <v>39099</v>
      </c>
      <c r="F3469" s="16">
        <v>17</v>
      </c>
      <c r="G3469" s="16">
        <v>2007</v>
      </c>
      <c r="H3469" s="139">
        <f t="shared" si="278"/>
        <v>0</v>
      </c>
      <c r="I3469" s="140">
        <v>1.7428571428571429</v>
      </c>
      <c r="J3469" s="141">
        <f t="shared" si="274"/>
        <v>1</v>
      </c>
      <c r="K3469" s="81">
        <f t="shared" si="275"/>
        <v>18.257142857142856</v>
      </c>
      <c r="L3469" s="142">
        <v>9.4</v>
      </c>
      <c r="M3469" s="140"/>
      <c r="N3469" s="141">
        <f t="shared" si="276"/>
        <v>1</v>
      </c>
      <c r="O3469" s="141"/>
      <c r="P3469" s="141"/>
      <c r="Q3469" s="81">
        <f t="shared" si="277"/>
        <v>10.6</v>
      </c>
      <c r="R3469" s="16"/>
      <c r="S3469" s="16"/>
      <c r="T3469" s="16"/>
      <c r="U3469" s="16"/>
      <c r="V3469" s="16"/>
      <c r="W3469" s="16"/>
      <c r="X3469" s="16"/>
      <c r="Y3469" s="16"/>
    </row>
    <row r="3470" spans="4:30" ht="13" hidden="1" x14ac:dyDescent="0.3">
      <c r="D3470" s="16"/>
      <c r="E3470" s="138">
        <v>39100</v>
      </c>
      <c r="F3470" s="16">
        <v>18</v>
      </c>
      <c r="G3470" s="16">
        <v>2007</v>
      </c>
      <c r="H3470" s="139">
        <f t="shared" si="278"/>
        <v>0</v>
      </c>
      <c r="I3470" s="140">
        <v>1.7857142857142856</v>
      </c>
      <c r="J3470" s="141">
        <f t="shared" si="274"/>
        <v>1</v>
      </c>
      <c r="K3470" s="81">
        <f t="shared" si="275"/>
        <v>18.214285714285715</v>
      </c>
      <c r="L3470" s="142">
        <v>10.1</v>
      </c>
      <c r="M3470" s="140"/>
      <c r="N3470" s="141">
        <f t="shared" si="276"/>
        <v>1</v>
      </c>
      <c r="O3470" s="141"/>
      <c r="P3470" s="141"/>
      <c r="Q3470" s="81">
        <f t="shared" si="277"/>
        <v>9.9</v>
      </c>
      <c r="R3470" s="16"/>
      <c r="S3470" s="16"/>
      <c r="T3470" s="16"/>
      <c r="U3470" s="16"/>
      <c r="V3470" s="16"/>
      <c r="W3470" s="16"/>
      <c r="X3470" s="16"/>
      <c r="Y3470" s="16"/>
    </row>
    <row r="3471" spans="4:30" ht="13" hidden="1" x14ac:dyDescent="0.3">
      <c r="D3471" s="16"/>
      <c r="E3471" s="138">
        <v>39101</v>
      </c>
      <c r="F3471" s="16">
        <v>19</v>
      </c>
      <c r="G3471" s="16">
        <v>2007</v>
      </c>
      <c r="H3471" s="139">
        <f t="shared" si="278"/>
        <v>0</v>
      </c>
      <c r="I3471" s="140">
        <v>1.8285714285714285</v>
      </c>
      <c r="J3471" s="141">
        <f t="shared" si="274"/>
        <v>1</v>
      </c>
      <c r="K3471" s="81">
        <f t="shared" si="275"/>
        <v>18.171428571428571</v>
      </c>
      <c r="L3471" s="142">
        <v>11.3</v>
      </c>
      <c r="M3471" s="140"/>
      <c r="N3471" s="141">
        <f t="shared" si="276"/>
        <v>1</v>
      </c>
      <c r="O3471" s="141"/>
      <c r="P3471" s="141"/>
      <c r="Q3471" s="81">
        <f t="shared" si="277"/>
        <v>8.6999999999999993</v>
      </c>
      <c r="R3471" s="16"/>
      <c r="S3471" s="16"/>
      <c r="T3471" s="16"/>
      <c r="U3471" s="16"/>
      <c r="V3471" s="16"/>
      <c r="W3471" s="16"/>
      <c r="X3471" s="16"/>
      <c r="Y3471" s="16"/>
    </row>
    <row r="3472" spans="4:30" ht="13" hidden="1" x14ac:dyDescent="0.3">
      <c r="D3472" s="16"/>
      <c r="E3472" s="138">
        <v>39102</v>
      </c>
      <c r="F3472" s="16">
        <v>20</v>
      </c>
      <c r="G3472" s="16">
        <v>2007</v>
      </c>
      <c r="H3472" s="139">
        <f t="shared" si="278"/>
        <v>0</v>
      </c>
      <c r="I3472" s="140">
        <v>1.8714285714285714</v>
      </c>
      <c r="J3472" s="141">
        <f t="shared" ref="J3472:J3535" si="279">IF(I3472&lt;=$E$117,1,0)</f>
        <v>1</v>
      </c>
      <c r="K3472" s="81">
        <f t="shared" ref="K3472:K3535" si="280">J3472*($E$116-I3472)</f>
        <v>18.12857142857143</v>
      </c>
      <c r="L3472" s="142">
        <v>8.6</v>
      </c>
      <c r="M3472" s="140"/>
      <c r="N3472" s="141">
        <f t="shared" ref="N3472:N3535" si="281">IF(L3472&lt;=$E$117,1,0)</f>
        <v>1</v>
      </c>
      <c r="O3472" s="141"/>
      <c r="P3472" s="141"/>
      <c r="Q3472" s="81">
        <f t="shared" ref="Q3472:Q3535" si="282">N3472*($E$116-L3472)</f>
        <v>11.4</v>
      </c>
      <c r="R3472" s="16"/>
      <c r="S3472" s="16"/>
      <c r="T3472" s="16"/>
      <c r="U3472" s="16"/>
      <c r="V3472" s="16"/>
      <c r="W3472" s="16"/>
      <c r="X3472" s="16"/>
      <c r="Y3472" s="16"/>
    </row>
    <row r="3473" spans="4:25" ht="13" hidden="1" x14ac:dyDescent="0.3">
      <c r="D3473" s="16"/>
      <c r="E3473" s="138">
        <v>39103</v>
      </c>
      <c r="F3473" s="16">
        <v>21</v>
      </c>
      <c r="G3473" s="16">
        <v>2007</v>
      </c>
      <c r="H3473" s="139">
        <f t="shared" si="278"/>
        <v>0</v>
      </c>
      <c r="I3473" s="140">
        <v>1.9142857142857141</v>
      </c>
      <c r="J3473" s="141">
        <f t="shared" si="279"/>
        <v>1</v>
      </c>
      <c r="K3473" s="81">
        <f t="shared" si="280"/>
        <v>18.085714285714285</v>
      </c>
      <c r="L3473" s="142">
        <v>7.6</v>
      </c>
      <c r="M3473" s="140"/>
      <c r="N3473" s="141">
        <f t="shared" si="281"/>
        <v>1</v>
      </c>
      <c r="O3473" s="141"/>
      <c r="P3473" s="141"/>
      <c r="Q3473" s="81">
        <f t="shared" si="282"/>
        <v>12.4</v>
      </c>
      <c r="R3473" s="16"/>
      <c r="S3473" s="16"/>
      <c r="T3473" s="16"/>
      <c r="U3473" s="16"/>
      <c r="V3473" s="16"/>
      <c r="W3473" s="16"/>
      <c r="X3473" s="16"/>
      <c r="Y3473" s="16"/>
    </row>
    <row r="3474" spans="4:25" ht="13" hidden="1" x14ac:dyDescent="0.3">
      <c r="D3474" s="16"/>
      <c r="E3474" s="138">
        <v>39104</v>
      </c>
      <c r="F3474" s="16">
        <v>22</v>
      </c>
      <c r="G3474" s="16">
        <v>2007</v>
      </c>
      <c r="H3474" s="139">
        <f t="shared" si="278"/>
        <v>0</v>
      </c>
      <c r="I3474" s="140">
        <v>1.9571428571428571</v>
      </c>
      <c r="J3474" s="141">
        <f t="shared" si="279"/>
        <v>1</v>
      </c>
      <c r="K3474" s="81">
        <f t="shared" si="280"/>
        <v>18.042857142857144</v>
      </c>
      <c r="L3474" s="142">
        <v>3.4</v>
      </c>
      <c r="M3474" s="140"/>
      <c r="N3474" s="141">
        <f t="shared" si="281"/>
        <v>1</v>
      </c>
      <c r="O3474" s="141"/>
      <c r="P3474" s="141"/>
      <c r="Q3474" s="81">
        <f t="shared" si="282"/>
        <v>16.600000000000001</v>
      </c>
      <c r="R3474" s="16"/>
      <c r="S3474" s="16"/>
      <c r="T3474" s="16"/>
      <c r="U3474" s="16"/>
      <c r="V3474" s="16"/>
      <c r="W3474" s="16"/>
      <c r="X3474" s="16"/>
      <c r="Y3474" s="16"/>
    </row>
    <row r="3475" spans="4:25" ht="13" hidden="1" x14ac:dyDescent="0.3">
      <c r="D3475" s="16"/>
      <c r="E3475" s="138">
        <v>39105</v>
      </c>
      <c r="F3475" s="16">
        <v>23</v>
      </c>
      <c r="G3475" s="16">
        <v>2007</v>
      </c>
      <c r="H3475" s="139">
        <f t="shared" si="278"/>
        <v>0</v>
      </c>
      <c r="I3475" s="140">
        <v>2</v>
      </c>
      <c r="J3475" s="141">
        <f t="shared" si="279"/>
        <v>1</v>
      </c>
      <c r="K3475" s="81">
        <f t="shared" si="280"/>
        <v>18</v>
      </c>
      <c r="L3475" s="142">
        <v>1.8</v>
      </c>
      <c r="M3475" s="140"/>
      <c r="N3475" s="141">
        <f t="shared" si="281"/>
        <v>1</v>
      </c>
      <c r="O3475" s="141"/>
      <c r="P3475" s="141"/>
      <c r="Q3475" s="81">
        <f t="shared" si="282"/>
        <v>18.2</v>
      </c>
      <c r="R3475" s="16"/>
      <c r="S3475" s="16"/>
      <c r="T3475" s="16"/>
      <c r="U3475" s="16"/>
      <c r="V3475" s="16"/>
      <c r="W3475" s="16"/>
      <c r="X3475" s="16"/>
      <c r="Y3475" s="16"/>
    </row>
    <row r="3476" spans="4:25" ht="13" hidden="1" x14ac:dyDescent="0.3">
      <c r="D3476" s="16"/>
      <c r="E3476" s="138">
        <v>39106</v>
      </c>
      <c r="F3476" s="16">
        <v>24</v>
      </c>
      <c r="G3476" s="16">
        <v>2007</v>
      </c>
      <c r="H3476" s="139">
        <f t="shared" si="278"/>
        <v>0</v>
      </c>
      <c r="I3476" s="140">
        <v>2.0428571428571427</v>
      </c>
      <c r="J3476" s="141">
        <f t="shared" si="279"/>
        <v>1</v>
      </c>
      <c r="K3476" s="81">
        <f t="shared" si="280"/>
        <v>17.957142857142856</v>
      </c>
      <c r="L3476" s="142">
        <v>-3.5</v>
      </c>
      <c r="M3476" s="140"/>
      <c r="N3476" s="141">
        <f t="shared" si="281"/>
        <v>1</v>
      </c>
      <c r="O3476" s="141"/>
      <c r="P3476" s="141"/>
      <c r="Q3476" s="81">
        <f t="shared" si="282"/>
        <v>23.5</v>
      </c>
      <c r="R3476" s="16"/>
      <c r="S3476" s="16"/>
      <c r="T3476" s="16"/>
      <c r="U3476" s="16"/>
      <c r="V3476" s="16"/>
      <c r="W3476" s="16"/>
      <c r="X3476" s="16"/>
      <c r="Y3476" s="16"/>
    </row>
    <row r="3477" spans="4:25" ht="13" hidden="1" x14ac:dyDescent="0.3">
      <c r="D3477" s="16"/>
      <c r="E3477" s="138">
        <v>39107</v>
      </c>
      <c r="F3477" s="16">
        <v>25</v>
      </c>
      <c r="G3477" s="16">
        <v>2007</v>
      </c>
      <c r="H3477" s="139">
        <f t="shared" si="278"/>
        <v>0</v>
      </c>
      <c r="I3477" s="140">
        <v>2.0857142857142854</v>
      </c>
      <c r="J3477" s="141">
        <f t="shared" si="279"/>
        <v>1</v>
      </c>
      <c r="K3477" s="81">
        <f t="shared" si="280"/>
        <v>17.914285714285715</v>
      </c>
      <c r="L3477" s="142">
        <v>-3.8</v>
      </c>
      <c r="M3477" s="140"/>
      <c r="N3477" s="141">
        <f t="shared" si="281"/>
        <v>1</v>
      </c>
      <c r="O3477" s="141"/>
      <c r="P3477" s="141"/>
      <c r="Q3477" s="81">
        <f t="shared" si="282"/>
        <v>23.8</v>
      </c>
      <c r="R3477" s="16"/>
      <c r="S3477" s="16"/>
      <c r="T3477" s="16"/>
      <c r="U3477" s="16"/>
      <c r="V3477" s="16"/>
      <c r="W3477" s="16"/>
      <c r="X3477" s="16"/>
      <c r="Y3477" s="16"/>
    </row>
    <row r="3478" spans="4:25" ht="13" hidden="1" x14ac:dyDescent="0.3">
      <c r="D3478" s="16"/>
      <c r="E3478" s="138">
        <v>39108</v>
      </c>
      <c r="F3478" s="16">
        <v>26</v>
      </c>
      <c r="G3478" s="16">
        <v>2007</v>
      </c>
      <c r="H3478" s="139">
        <f t="shared" si="278"/>
        <v>0</v>
      </c>
      <c r="I3478" s="140">
        <v>2.1285714285714286</v>
      </c>
      <c r="J3478" s="141">
        <f t="shared" si="279"/>
        <v>1</v>
      </c>
      <c r="K3478" s="81">
        <f t="shared" si="280"/>
        <v>17.87142857142857</v>
      </c>
      <c r="L3478" s="142">
        <v>-4.2</v>
      </c>
      <c r="M3478" s="140"/>
      <c r="N3478" s="141">
        <f t="shared" si="281"/>
        <v>1</v>
      </c>
      <c r="O3478" s="141"/>
      <c r="P3478" s="141"/>
      <c r="Q3478" s="81">
        <f t="shared" si="282"/>
        <v>24.2</v>
      </c>
      <c r="R3478" s="16"/>
      <c r="S3478" s="16"/>
      <c r="T3478" s="16"/>
      <c r="U3478" s="16"/>
      <c r="V3478" s="16"/>
      <c r="W3478" s="16"/>
      <c r="X3478" s="16"/>
      <c r="Y3478" s="16"/>
    </row>
    <row r="3479" spans="4:25" ht="13" hidden="1" x14ac:dyDescent="0.3">
      <c r="D3479" s="16"/>
      <c r="E3479" s="138">
        <v>39109</v>
      </c>
      <c r="F3479" s="16">
        <v>27</v>
      </c>
      <c r="G3479" s="16">
        <v>2007</v>
      </c>
      <c r="H3479" s="139">
        <f t="shared" si="278"/>
        <v>0</v>
      </c>
      <c r="I3479" s="140">
        <v>2.1714285714285717</v>
      </c>
      <c r="J3479" s="141">
        <f t="shared" si="279"/>
        <v>1</v>
      </c>
      <c r="K3479" s="81">
        <f t="shared" si="280"/>
        <v>17.828571428571429</v>
      </c>
      <c r="L3479" s="142">
        <v>-4.9000000000000004</v>
      </c>
      <c r="M3479" s="140"/>
      <c r="N3479" s="141">
        <f t="shared" si="281"/>
        <v>1</v>
      </c>
      <c r="O3479" s="141"/>
      <c r="P3479" s="141"/>
      <c r="Q3479" s="81">
        <f t="shared" si="282"/>
        <v>24.9</v>
      </c>
      <c r="R3479" s="16"/>
      <c r="S3479" s="16"/>
      <c r="T3479" s="16"/>
      <c r="U3479" s="16"/>
      <c r="V3479" s="16"/>
      <c r="W3479" s="16"/>
      <c r="X3479" s="16"/>
      <c r="Y3479" s="16"/>
    </row>
    <row r="3480" spans="4:25" ht="13" hidden="1" x14ac:dyDescent="0.3">
      <c r="D3480" s="16"/>
      <c r="E3480" s="138">
        <v>39110</v>
      </c>
      <c r="F3480" s="16">
        <v>28</v>
      </c>
      <c r="G3480" s="16">
        <v>2007</v>
      </c>
      <c r="H3480" s="139">
        <f t="shared" si="278"/>
        <v>0</v>
      </c>
      <c r="I3480" s="140">
        <v>2.2142857142857144</v>
      </c>
      <c r="J3480" s="141">
        <f t="shared" si="279"/>
        <v>1</v>
      </c>
      <c r="K3480" s="81">
        <f t="shared" si="280"/>
        <v>17.785714285714285</v>
      </c>
      <c r="L3480" s="142">
        <v>-2.7</v>
      </c>
      <c r="M3480" s="140"/>
      <c r="N3480" s="141">
        <f t="shared" si="281"/>
        <v>1</v>
      </c>
      <c r="O3480" s="141"/>
      <c r="P3480" s="141"/>
      <c r="Q3480" s="81">
        <f t="shared" si="282"/>
        <v>22.7</v>
      </c>
      <c r="R3480" s="16"/>
      <c r="S3480" s="16"/>
      <c r="T3480" s="16"/>
      <c r="U3480" s="16"/>
      <c r="V3480" s="16"/>
      <c r="W3480" s="16"/>
      <c r="X3480" s="16"/>
      <c r="Y3480" s="16"/>
    </row>
    <row r="3481" spans="4:25" ht="13" hidden="1" x14ac:dyDescent="0.3">
      <c r="D3481" s="16"/>
      <c r="E3481" s="138">
        <v>39111</v>
      </c>
      <c r="F3481" s="16">
        <v>29</v>
      </c>
      <c r="G3481" s="16">
        <v>2007</v>
      </c>
      <c r="H3481" s="139">
        <f t="shared" si="278"/>
        <v>0</v>
      </c>
      <c r="I3481" s="140">
        <v>2.2571428571428571</v>
      </c>
      <c r="J3481" s="141">
        <f t="shared" si="279"/>
        <v>1</v>
      </c>
      <c r="K3481" s="81">
        <f t="shared" si="280"/>
        <v>17.742857142857144</v>
      </c>
      <c r="L3481" s="142">
        <v>-2</v>
      </c>
      <c r="M3481" s="140"/>
      <c r="N3481" s="141">
        <f t="shared" si="281"/>
        <v>1</v>
      </c>
      <c r="O3481" s="141"/>
      <c r="P3481" s="141"/>
      <c r="Q3481" s="81">
        <f t="shared" si="282"/>
        <v>22</v>
      </c>
      <c r="R3481" s="16"/>
      <c r="S3481" s="16"/>
      <c r="T3481" s="16"/>
      <c r="U3481" s="16"/>
      <c r="V3481" s="16"/>
      <c r="W3481" s="16"/>
      <c r="X3481" s="16"/>
      <c r="Y3481" s="16"/>
    </row>
    <row r="3482" spans="4:25" ht="13" hidden="1" x14ac:dyDescent="0.3">
      <c r="D3482" s="16"/>
      <c r="E3482" s="138">
        <v>39112</v>
      </c>
      <c r="F3482" s="16">
        <v>30</v>
      </c>
      <c r="G3482" s="16">
        <v>2007</v>
      </c>
      <c r="H3482" s="139">
        <f t="shared" si="278"/>
        <v>0</v>
      </c>
      <c r="I3482" s="140">
        <v>2.2999999999999998</v>
      </c>
      <c r="J3482" s="141">
        <f t="shared" si="279"/>
        <v>1</v>
      </c>
      <c r="K3482" s="81">
        <f t="shared" si="280"/>
        <v>17.7</v>
      </c>
      <c r="L3482" s="142">
        <v>-1.4</v>
      </c>
      <c r="M3482" s="140"/>
      <c r="N3482" s="141">
        <f t="shared" si="281"/>
        <v>1</v>
      </c>
      <c r="O3482" s="141"/>
      <c r="P3482" s="141"/>
      <c r="Q3482" s="81">
        <f t="shared" si="282"/>
        <v>21.4</v>
      </c>
      <c r="R3482" s="16"/>
      <c r="S3482" s="16"/>
      <c r="T3482" s="16"/>
      <c r="U3482" s="16"/>
      <c r="V3482" s="16"/>
      <c r="W3482" s="16"/>
      <c r="X3482" s="16"/>
      <c r="Y3482" s="16"/>
    </row>
    <row r="3483" spans="4:25" ht="13" hidden="1" x14ac:dyDescent="0.3">
      <c r="D3483" s="16"/>
      <c r="E3483" s="138">
        <v>39113</v>
      </c>
      <c r="F3483" s="16">
        <v>31</v>
      </c>
      <c r="G3483" s="16">
        <v>2007</v>
      </c>
      <c r="H3483" s="139">
        <f t="shared" si="278"/>
        <v>0</v>
      </c>
      <c r="I3483" s="140">
        <v>2.3428571428571425</v>
      </c>
      <c r="J3483" s="141">
        <f t="shared" si="279"/>
        <v>1</v>
      </c>
      <c r="K3483" s="81">
        <f t="shared" si="280"/>
        <v>17.657142857142858</v>
      </c>
      <c r="L3483" s="142">
        <v>-1</v>
      </c>
      <c r="M3483" s="140"/>
      <c r="N3483" s="141">
        <f t="shared" si="281"/>
        <v>1</v>
      </c>
      <c r="O3483" s="141"/>
      <c r="P3483" s="141"/>
      <c r="Q3483" s="81">
        <f t="shared" si="282"/>
        <v>21</v>
      </c>
      <c r="R3483" s="16"/>
      <c r="S3483" s="16"/>
      <c r="T3483" s="16"/>
      <c r="U3483" s="16"/>
      <c r="V3483" s="16"/>
      <c r="W3483" s="16"/>
      <c r="X3483" s="16"/>
      <c r="Y3483" s="16"/>
    </row>
    <row r="3484" spans="4:25" ht="13" hidden="1" x14ac:dyDescent="0.3">
      <c r="D3484" s="16"/>
      <c r="E3484" s="138">
        <v>39114</v>
      </c>
      <c r="F3484" s="16">
        <v>32</v>
      </c>
      <c r="G3484" s="16">
        <v>2007</v>
      </c>
      <c r="H3484" s="139">
        <f t="shared" si="278"/>
        <v>0</v>
      </c>
      <c r="I3484" s="140">
        <v>2.3857142857142857</v>
      </c>
      <c r="J3484" s="141">
        <f t="shared" si="279"/>
        <v>1</v>
      </c>
      <c r="K3484" s="81">
        <f t="shared" si="280"/>
        <v>17.614285714285714</v>
      </c>
      <c r="L3484" s="142">
        <v>2.2999999999999998</v>
      </c>
      <c r="M3484" s="140"/>
      <c r="N3484" s="141">
        <f t="shared" si="281"/>
        <v>1</v>
      </c>
      <c r="O3484" s="141"/>
      <c r="P3484" s="141"/>
      <c r="Q3484" s="81">
        <f t="shared" si="282"/>
        <v>17.7</v>
      </c>
      <c r="R3484" s="16"/>
      <c r="S3484" s="16"/>
      <c r="T3484" s="16"/>
      <c r="U3484" s="16"/>
      <c r="V3484" s="16"/>
      <c r="W3484" s="16"/>
      <c r="X3484" s="16"/>
      <c r="Y3484" s="16"/>
    </row>
    <row r="3485" spans="4:25" ht="13" hidden="1" x14ac:dyDescent="0.3">
      <c r="D3485" s="16"/>
      <c r="E3485" s="138">
        <v>39115</v>
      </c>
      <c r="F3485" s="16">
        <v>33</v>
      </c>
      <c r="G3485" s="16">
        <v>2007</v>
      </c>
      <c r="H3485" s="139">
        <f t="shared" si="278"/>
        <v>0</v>
      </c>
      <c r="I3485" s="140">
        <v>2.4285714285714288</v>
      </c>
      <c r="J3485" s="141">
        <f t="shared" si="279"/>
        <v>1</v>
      </c>
      <c r="K3485" s="81">
        <f t="shared" si="280"/>
        <v>17.571428571428569</v>
      </c>
      <c r="L3485" s="142">
        <v>2.6</v>
      </c>
      <c r="M3485" s="140"/>
      <c r="N3485" s="141">
        <f t="shared" si="281"/>
        <v>1</v>
      </c>
      <c r="O3485" s="141"/>
      <c r="P3485" s="141"/>
      <c r="Q3485" s="81">
        <f t="shared" si="282"/>
        <v>17.399999999999999</v>
      </c>
      <c r="R3485" s="16"/>
      <c r="S3485" s="16"/>
      <c r="T3485" s="16"/>
      <c r="U3485" s="16"/>
      <c r="V3485" s="16"/>
      <c r="W3485" s="16"/>
      <c r="X3485" s="16"/>
      <c r="Y3485" s="16"/>
    </row>
    <row r="3486" spans="4:25" ht="13" hidden="1" x14ac:dyDescent="0.3">
      <c r="D3486" s="16"/>
      <c r="E3486" s="138">
        <v>39116</v>
      </c>
      <c r="F3486" s="16">
        <v>34</v>
      </c>
      <c r="G3486" s="16">
        <v>2007</v>
      </c>
      <c r="H3486" s="139">
        <f t="shared" si="278"/>
        <v>0</v>
      </c>
      <c r="I3486" s="140">
        <v>2.4714285714285715</v>
      </c>
      <c r="J3486" s="141">
        <f t="shared" si="279"/>
        <v>1</v>
      </c>
      <c r="K3486" s="81">
        <f t="shared" si="280"/>
        <v>17.528571428571428</v>
      </c>
      <c r="L3486" s="142">
        <v>3.7</v>
      </c>
      <c r="M3486" s="140"/>
      <c r="N3486" s="141">
        <f t="shared" si="281"/>
        <v>1</v>
      </c>
      <c r="O3486" s="141"/>
      <c r="P3486" s="141"/>
      <c r="Q3486" s="81">
        <f t="shared" si="282"/>
        <v>16.3</v>
      </c>
      <c r="R3486" s="16"/>
      <c r="S3486" s="16"/>
      <c r="T3486" s="16"/>
      <c r="U3486" s="16"/>
      <c r="V3486" s="16"/>
      <c r="W3486" s="16"/>
      <c r="X3486" s="16"/>
      <c r="Y3486" s="16"/>
    </row>
    <row r="3487" spans="4:25" ht="13" hidden="1" x14ac:dyDescent="0.3">
      <c r="D3487" s="16"/>
      <c r="E3487" s="138">
        <v>39117</v>
      </c>
      <c r="F3487" s="16">
        <v>35</v>
      </c>
      <c r="G3487" s="16">
        <v>2007</v>
      </c>
      <c r="H3487" s="139">
        <f t="shared" si="278"/>
        <v>0</v>
      </c>
      <c r="I3487" s="140">
        <v>2.5142857142857142</v>
      </c>
      <c r="J3487" s="141">
        <f t="shared" si="279"/>
        <v>1</v>
      </c>
      <c r="K3487" s="81">
        <f t="shared" si="280"/>
        <v>17.485714285714288</v>
      </c>
      <c r="L3487" s="142">
        <v>3.3</v>
      </c>
      <c r="M3487" s="140"/>
      <c r="N3487" s="141">
        <f t="shared" si="281"/>
        <v>1</v>
      </c>
      <c r="O3487" s="141"/>
      <c r="P3487" s="141"/>
      <c r="Q3487" s="81">
        <f t="shared" si="282"/>
        <v>16.7</v>
      </c>
      <c r="R3487" s="16"/>
      <c r="S3487" s="16"/>
      <c r="T3487" s="16"/>
      <c r="U3487" s="16"/>
      <c r="V3487" s="16"/>
      <c r="W3487" s="16"/>
      <c r="X3487" s="16"/>
      <c r="Y3487" s="16"/>
    </row>
    <row r="3488" spans="4:25" ht="13" hidden="1" x14ac:dyDescent="0.3">
      <c r="D3488" s="16"/>
      <c r="E3488" s="138">
        <v>39118</v>
      </c>
      <c r="F3488" s="16">
        <v>36</v>
      </c>
      <c r="G3488" s="16">
        <v>2007</v>
      </c>
      <c r="H3488" s="139">
        <f t="shared" si="278"/>
        <v>0</v>
      </c>
      <c r="I3488" s="140">
        <v>2.5571428571428569</v>
      </c>
      <c r="J3488" s="141">
        <f t="shared" si="279"/>
        <v>1</v>
      </c>
      <c r="K3488" s="81">
        <f t="shared" si="280"/>
        <v>17.442857142857143</v>
      </c>
      <c r="L3488" s="142">
        <v>4.2</v>
      </c>
      <c r="M3488" s="140"/>
      <c r="N3488" s="141">
        <f t="shared" si="281"/>
        <v>1</v>
      </c>
      <c r="O3488" s="141"/>
      <c r="P3488" s="141"/>
      <c r="Q3488" s="81">
        <f t="shared" si="282"/>
        <v>15.8</v>
      </c>
      <c r="R3488" s="16"/>
      <c r="S3488" s="16"/>
      <c r="T3488" s="16"/>
      <c r="U3488" s="16"/>
      <c r="V3488" s="16"/>
      <c r="W3488" s="16"/>
      <c r="X3488" s="16"/>
      <c r="Y3488" s="16"/>
    </row>
    <row r="3489" spans="4:25" ht="13" hidden="1" x14ac:dyDescent="0.3">
      <c r="D3489" s="16"/>
      <c r="E3489" s="138">
        <v>39119</v>
      </c>
      <c r="F3489" s="16">
        <v>37</v>
      </c>
      <c r="G3489" s="16">
        <v>2007</v>
      </c>
      <c r="H3489" s="139">
        <f t="shared" si="278"/>
        <v>0</v>
      </c>
      <c r="I3489" s="140">
        <v>2.6</v>
      </c>
      <c r="J3489" s="141">
        <f t="shared" si="279"/>
        <v>1</v>
      </c>
      <c r="K3489" s="81">
        <f t="shared" si="280"/>
        <v>17.399999999999999</v>
      </c>
      <c r="L3489" s="142">
        <v>5.9</v>
      </c>
      <c r="M3489" s="140"/>
      <c r="N3489" s="141">
        <f t="shared" si="281"/>
        <v>1</v>
      </c>
      <c r="O3489" s="141"/>
      <c r="P3489" s="141"/>
      <c r="Q3489" s="81">
        <f t="shared" si="282"/>
        <v>14.1</v>
      </c>
      <c r="R3489" s="16"/>
      <c r="S3489" s="16"/>
      <c r="T3489" s="16"/>
      <c r="U3489" s="16"/>
      <c r="V3489" s="16"/>
      <c r="W3489" s="16"/>
      <c r="X3489" s="16"/>
      <c r="Y3489" s="16"/>
    </row>
    <row r="3490" spans="4:25" ht="13" hidden="1" x14ac:dyDescent="0.3">
      <c r="D3490" s="16"/>
      <c r="E3490" s="138">
        <v>39120</v>
      </c>
      <c r="F3490" s="16">
        <v>38</v>
      </c>
      <c r="G3490" s="16">
        <v>2007</v>
      </c>
      <c r="H3490" s="139">
        <f t="shared" si="278"/>
        <v>0</v>
      </c>
      <c r="I3490" s="140">
        <v>2.6428571428571428</v>
      </c>
      <c r="J3490" s="141">
        <f t="shared" si="279"/>
        <v>1</v>
      </c>
      <c r="K3490" s="81">
        <f t="shared" si="280"/>
        <v>17.357142857142858</v>
      </c>
      <c r="L3490" s="142">
        <v>5.0999999999999996</v>
      </c>
      <c r="M3490" s="140"/>
      <c r="N3490" s="141">
        <f t="shared" si="281"/>
        <v>1</v>
      </c>
      <c r="O3490" s="141"/>
      <c r="P3490" s="141"/>
      <c r="Q3490" s="81">
        <f t="shared" si="282"/>
        <v>14.9</v>
      </c>
      <c r="R3490" s="16"/>
      <c r="S3490" s="16"/>
      <c r="T3490" s="16"/>
      <c r="U3490" s="16"/>
      <c r="V3490" s="16"/>
      <c r="W3490" s="16"/>
      <c r="X3490" s="16"/>
      <c r="Y3490" s="16"/>
    </row>
    <row r="3491" spans="4:25" ht="13" hidden="1" x14ac:dyDescent="0.3">
      <c r="D3491" s="16"/>
      <c r="E3491" s="138">
        <v>39121</v>
      </c>
      <c r="F3491" s="16">
        <v>39</v>
      </c>
      <c r="G3491" s="16">
        <v>2007</v>
      </c>
      <c r="H3491" s="139">
        <f t="shared" ref="H3491:H3554" si="283">IF(AND(E3491&gt;=$D$64,E3491&lt;=$D$65),1,0)</f>
        <v>0</v>
      </c>
      <c r="I3491" s="140">
        <v>2.6857142857142859</v>
      </c>
      <c r="J3491" s="141">
        <f t="shared" si="279"/>
        <v>1</v>
      </c>
      <c r="K3491" s="81">
        <f t="shared" si="280"/>
        <v>17.314285714285713</v>
      </c>
      <c r="L3491" s="142">
        <v>5.9</v>
      </c>
      <c r="M3491" s="140"/>
      <c r="N3491" s="141">
        <f t="shared" si="281"/>
        <v>1</v>
      </c>
      <c r="O3491" s="141"/>
      <c r="P3491" s="141"/>
      <c r="Q3491" s="81">
        <f t="shared" si="282"/>
        <v>14.1</v>
      </c>
      <c r="R3491" s="16"/>
      <c r="S3491" s="16"/>
      <c r="T3491" s="16"/>
      <c r="U3491" s="16"/>
      <c r="V3491" s="16"/>
      <c r="W3491" s="16"/>
      <c r="X3491" s="16"/>
      <c r="Y3491" s="16"/>
    </row>
    <row r="3492" spans="4:25" ht="13" hidden="1" x14ac:dyDescent="0.3">
      <c r="D3492" s="16"/>
      <c r="E3492" s="138">
        <v>39122</v>
      </c>
      <c r="F3492" s="16">
        <v>40</v>
      </c>
      <c r="G3492" s="16">
        <v>2007</v>
      </c>
      <c r="H3492" s="139">
        <f t="shared" si="283"/>
        <v>0</v>
      </c>
      <c r="I3492" s="140">
        <v>2.7285714285714286</v>
      </c>
      <c r="J3492" s="141">
        <f t="shared" si="279"/>
        <v>1</v>
      </c>
      <c r="K3492" s="81">
        <f t="shared" si="280"/>
        <v>17.271428571428572</v>
      </c>
      <c r="L3492" s="142">
        <v>4.4000000000000004</v>
      </c>
      <c r="M3492" s="140"/>
      <c r="N3492" s="141">
        <f t="shared" si="281"/>
        <v>1</v>
      </c>
      <c r="O3492" s="141"/>
      <c r="P3492" s="141"/>
      <c r="Q3492" s="81">
        <f t="shared" si="282"/>
        <v>15.6</v>
      </c>
      <c r="R3492" s="16"/>
      <c r="S3492" s="16"/>
      <c r="T3492" s="16"/>
      <c r="U3492" s="16"/>
      <c r="V3492" s="16"/>
      <c r="W3492" s="16"/>
      <c r="X3492" s="16"/>
      <c r="Y3492" s="16"/>
    </row>
    <row r="3493" spans="4:25" ht="13" hidden="1" x14ac:dyDescent="0.3">
      <c r="D3493" s="16"/>
      <c r="E3493" s="138">
        <v>39123</v>
      </c>
      <c r="F3493" s="16">
        <v>41</v>
      </c>
      <c r="G3493" s="16">
        <v>2007</v>
      </c>
      <c r="H3493" s="139">
        <f t="shared" si="283"/>
        <v>0</v>
      </c>
      <c r="I3493" s="140">
        <v>2.7714285714285714</v>
      </c>
      <c r="J3493" s="141">
        <f t="shared" si="279"/>
        <v>1</v>
      </c>
      <c r="K3493" s="81">
        <f t="shared" si="280"/>
        <v>17.228571428571428</v>
      </c>
      <c r="L3493" s="142">
        <v>5</v>
      </c>
      <c r="M3493" s="140"/>
      <c r="N3493" s="141">
        <f t="shared" si="281"/>
        <v>1</v>
      </c>
      <c r="O3493" s="141"/>
      <c r="P3493" s="141"/>
      <c r="Q3493" s="81">
        <f t="shared" si="282"/>
        <v>15</v>
      </c>
      <c r="R3493" s="16"/>
      <c r="S3493" s="16"/>
      <c r="T3493" s="16"/>
      <c r="U3493" s="16"/>
      <c r="V3493" s="16"/>
      <c r="W3493" s="16"/>
      <c r="X3493" s="16"/>
      <c r="Y3493" s="16"/>
    </row>
    <row r="3494" spans="4:25" ht="13" hidden="1" x14ac:dyDescent="0.3">
      <c r="D3494" s="16"/>
      <c r="E3494" s="138">
        <v>39124</v>
      </c>
      <c r="F3494" s="16">
        <v>42</v>
      </c>
      <c r="G3494" s="16">
        <v>2007</v>
      </c>
      <c r="H3494" s="139">
        <f t="shared" si="283"/>
        <v>0</v>
      </c>
      <c r="I3494" s="140">
        <v>2.8142857142857141</v>
      </c>
      <c r="J3494" s="141">
        <f t="shared" si="279"/>
        <v>1</v>
      </c>
      <c r="K3494" s="81">
        <f t="shared" si="280"/>
        <v>17.185714285714287</v>
      </c>
      <c r="L3494" s="142">
        <v>7.6</v>
      </c>
      <c r="M3494" s="140"/>
      <c r="N3494" s="141">
        <f t="shared" si="281"/>
        <v>1</v>
      </c>
      <c r="O3494" s="141"/>
      <c r="P3494" s="141"/>
      <c r="Q3494" s="81">
        <f t="shared" si="282"/>
        <v>12.4</v>
      </c>
      <c r="R3494" s="16"/>
      <c r="S3494" s="16"/>
      <c r="T3494" s="16"/>
      <c r="U3494" s="16"/>
      <c r="V3494" s="16"/>
      <c r="W3494" s="16"/>
      <c r="X3494" s="16"/>
      <c r="Y3494" s="16"/>
    </row>
    <row r="3495" spans="4:25" ht="13" hidden="1" x14ac:dyDescent="0.3">
      <c r="D3495" s="16"/>
      <c r="E3495" s="138">
        <v>39125</v>
      </c>
      <c r="F3495" s="16">
        <v>43</v>
      </c>
      <c r="G3495" s="16">
        <v>2007</v>
      </c>
      <c r="H3495" s="139">
        <f t="shared" si="283"/>
        <v>0</v>
      </c>
      <c r="I3495" s="140">
        <v>2.8571428571428572</v>
      </c>
      <c r="J3495" s="141">
        <f t="shared" si="279"/>
        <v>1</v>
      </c>
      <c r="K3495" s="81">
        <f t="shared" si="280"/>
        <v>17.142857142857142</v>
      </c>
      <c r="L3495" s="142">
        <v>7.2</v>
      </c>
      <c r="M3495" s="140"/>
      <c r="N3495" s="141">
        <f t="shared" si="281"/>
        <v>1</v>
      </c>
      <c r="O3495" s="141"/>
      <c r="P3495" s="141"/>
      <c r="Q3495" s="81">
        <f t="shared" si="282"/>
        <v>12.8</v>
      </c>
      <c r="R3495" s="16"/>
      <c r="S3495" s="16"/>
      <c r="T3495" s="16"/>
      <c r="U3495" s="16"/>
      <c r="V3495" s="16"/>
      <c r="W3495" s="16"/>
      <c r="X3495" s="16"/>
      <c r="Y3495" s="16"/>
    </row>
    <row r="3496" spans="4:25" ht="13" hidden="1" x14ac:dyDescent="0.3">
      <c r="D3496" s="16"/>
      <c r="E3496" s="138">
        <v>39126</v>
      </c>
      <c r="F3496" s="16">
        <v>44</v>
      </c>
      <c r="G3496" s="16">
        <v>2007</v>
      </c>
      <c r="H3496" s="139">
        <f t="shared" si="283"/>
        <v>0</v>
      </c>
      <c r="I3496" s="140">
        <v>2.9</v>
      </c>
      <c r="J3496" s="141">
        <f t="shared" si="279"/>
        <v>1</v>
      </c>
      <c r="K3496" s="81">
        <f t="shared" si="280"/>
        <v>17.100000000000001</v>
      </c>
      <c r="L3496" s="142">
        <v>5.3</v>
      </c>
      <c r="M3496" s="140"/>
      <c r="N3496" s="141">
        <f t="shared" si="281"/>
        <v>1</v>
      </c>
      <c r="O3496" s="141"/>
      <c r="P3496" s="141"/>
      <c r="Q3496" s="81">
        <f t="shared" si="282"/>
        <v>14.7</v>
      </c>
      <c r="R3496" s="16"/>
      <c r="S3496" s="16"/>
      <c r="T3496" s="16"/>
      <c r="U3496" s="16"/>
      <c r="V3496" s="16"/>
      <c r="W3496" s="16"/>
      <c r="X3496" s="16"/>
      <c r="Y3496" s="16"/>
    </row>
    <row r="3497" spans="4:25" ht="13" hidden="1" x14ac:dyDescent="0.3">
      <c r="D3497" s="16"/>
      <c r="E3497" s="138">
        <v>39127</v>
      </c>
      <c r="F3497" s="16">
        <v>45</v>
      </c>
      <c r="G3497" s="16">
        <v>2007</v>
      </c>
      <c r="H3497" s="139">
        <f t="shared" si="283"/>
        <v>0</v>
      </c>
      <c r="I3497" s="140">
        <v>3.0161290322580636</v>
      </c>
      <c r="J3497" s="141">
        <f t="shared" si="279"/>
        <v>1</v>
      </c>
      <c r="K3497" s="81">
        <f t="shared" si="280"/>
        <v>16.983870967741936</v>
      </c>
      <c r="L3497" s="142">
        <v>4</v>
      </c>
      <c r="M3497" s="140"/>
      <c r="N3497" s="141">
        <f t="shared" si="281"/>
        <v>1</v>
      </c>
      <c r="O3497" s="141"/>
      <c r="P3497" s="141"/>
      <c r="Q3497" s="81">
        <f t="shared" si="282"/>
        <v>16</v>
      </c>
      <c r="R3497" s="16"/>
      <c r="S3497" s="16"/>
      <c r="T3497" s="16"/>
      <c r="U3497" s="16"/>
      <c r="V3497" s="16"/>
      <c r="W3497" s="16"/>
      <c r="X3497" s="16"/>
      <c r="Y3497" s="16"/>
    </row>
    <row r="3498" spans="4:25" ht="13" hidden="1" x14ac:dyDescent="0.3">
      <c r="D3498" s="16"/>
      <c r="E3498" s="138">
        <v>39128</v>
      </c>
      <c r="F3498" s="16">
        <v>46</v>
      </c>
      <c r="G3498" s="16">
        <v>2007</v>
      </c>
      <c r="H3498" s="139">
        <f t="shared" si="283"/>
        <v>0</v>
      </c>
      <c r="I3498" s="140">
        <v>3.1322580645161282</v>
      </c>
      <c r="J3498" s="141">
        <f t="shared" si="279"/>
        <v>1</v>
      </c>
      <c r="K3498" s="81">
        <f t="shared" si="280"/>
        <v>16.86774193548387</v>
      </c>
      <c r="L3498" s="142">
        <v>6.9</v>
      </c>
      <c r="M3498" s="140"/>
      <c r="N3498" s="141">
        <f t="shared" si="281"/>
        <v>1</v>
      </c>
      <c r="O3498" s="141"/>
      <c r="P3498" s="141"/>
      <c r="Q3498" s="81">
        <f t="shared" si="282"/>
        <v>13.1</v>
      </c>
      <c r="R3498" s="16"/>
      <c r="S3498" s="16"/>
      <c r="T3498" s="16"/>
      <c r="U3498" s="16"/>
      <c r="V3498" s="16"/>
      <c r="W3498" s="16"/>
      <c r="X3498" s="16"/>
      <c r="Y3498" s="16"/>
    </row>
    <row r="3499" spans="4:25" ht="13" hidden="1" x14ac:dyDescent="0.3">
      <c r="D3499" s="16"/>
      <c r="E3499" s="138">
        <v>39129</v>
      </c>
      <c r="F3499" s="16">
        <v>47</v>
      </c>
      <c r="G3499" s="16">
        <v>2007</v>
      </c>
      <c r="H3499" s="139">
        <f t="shared" si="283"/>
        <v>0</v>
      </c>
      <c r="I3499" s="140">
        <v>3.2483870967741928</v>
      </c>
      <c r="J3499" s="141">
        <f t="shared" si="279"/>
        <v>1</v>
      </c>
      <c r="K3499" s="81">
        <f t="shared" si="280"/>
        <v>16.751612903225809</v>
      </c>
      <c r="L3499" s="142">
        <v>3.6</v>
      </c>
      <c r="M3499" s="140"/>
      <c r="N3499" s="141">
        <f t="shared" si="281"/>
        <v>1</v>
      </c>
      <c r="O3499" s="141"/>
      <c r="P3499" s="141"/>
      <c r="Q3499" s="81">
        <f t="shared" si="282"/>
        <v>16.399999999999999</v>
      </c>
      <c r="R3499" s="16"/>
      <c r="S3499" s="16"/>
      <c r="T3499" s="16"/>
      <c r="U3499" s="16"/>
      <c r="V3499" s="16"/>
      <c r="W3499" s="16"/>
      <c r="X3499" s="16"/>
      <c r="Y3499" s="16"/>
    </row>
    <row r="3500" spans="4:25" ht="13" hidden="1" x14ac:dyDescent="0.3">
      <c r="D3500" s="16"/>
      <c r="E3500" s="138">
        <v>39130</v>
      </c>
      <c r="F3500" s="16">
        <v>48</v>
      </c>
      <c r="G3500" s="16">
        <v>2007</v>
      </c>
      <c r="H3500" s="139">
        <f t="shared" si="283"/>
        <v>0</v>
      </c>
      <c r="I3500" s="140">
        <v>3.3645161290322574</v>
      </c>
      <c r="J3500" s="141">
        <f t="shared" si="279"/>
        <v>1</v>
      </c>
      <c r="K3500" s="81">
        <f t="shared" si="280"/>
        <v>16.635483870967743</v>
      </c>
      <c r="L3500" s="142">
        <v>4.2</v>
      </c>
      <c r="M3500" s="140"/>
      <c r="N3500" s="141">
        <f t="shared" si="281"/>
        <v>1</v>
      </c>
      <c r="O3500" s="141"/>
      <c r="P3500" s="141"/>
      <c r="Q3500" s="81">
        <f t="shared" si="282"/>
        <v>15.8</v>
      </c>
      <c r="R3500" s="16"/>
      <c r="S3500" s="16"/>
      <c r="T3500" s="16"/>
      <c r="U3500" s="16"/>
      <c r="V3500" s="16"/>
      <c r="W3500" s="16"/>
      <c r="X3500" s="16"/>
      <c r="Y3500" s="16"/>
    </row>
    <row r="3501" spans="4:25" ht="13" hidden="1" x14ac:dyDescent="0.3">
      <c r="D3501" s="16"/>
      <c r="E3501" s="138">
        <v>39131</v>
      </c>
      <c r="F3501" s="16">
        <v>49</v>
      </c>
      <c r="G3501" s="16">
        <v>2007</v>
      </c>
      <c r="H3501" s="139">
        <f t="shared" si="283"/>
        <v>0</v>
      </c>
      <c r="I3501" s="140">
        <v>3.480645161290322</v>
      </c>
      <c r="J3501" s="141">
        <f t="shared" si="279"/>
        <v>1</v>
      </c>
      <c r="K3501" s="81">
        <f t="shared" si="280"/>
        <v>16.519354838709678</v>
      </c>
      <c r="L3501" s="142">
        <v>6.6</v>
      </c>
      <c r="M3501" s="140"/>
      <c r="N3501" s="141">
        <f t="shared" si="281"/>
        <v>1</v>
      </c>
      <c r="O3501" s="141"/>
      <c r="P3501" s="141"/>
      <c r="Q3501" s="81">
        <f t="shared" si="282"/>
        <v>13.4</v>
      </c>
      <c r="R3501" s="16"/>
      <c r="S3501" s="16"/>
      <c r="T3501" s="16"/>
      <c r="U3501" s="16"/>
      <c r="V3501" s="16"/>
      <c r="W3501" s="16"/>
      <c r="X3501" s="16"/>
      <c r="Y3501" s="16"/>
    </row>
    <row r="3502" spans="4:25" ht="13" hidden="1" x14ac:dyDescent="0.3">
      <c r="D3502" s="16"/>
      <c r="E3502" s="138">
        <v>39132</v>
      </c>
      <c r="F3502" s="16">
        <v>50</v>
      </c>
      <c r="G3502" s="16">
        <v>2007</v>
      </c>
      <c r="H3502" s="139">
        <f t="shared" si="283"/>
        <v>0</v>
      </c>
      <c r="I3502" s="140">
        <v>3.5967741935483866</v>
      </c>
      <c r="J3502" s="141">
        <f t="shared" si="279"/>
        <v>1</v>
      </c>
      <c r="K3502" s="81">
        <f t="shared" si="280"/>
        <v>16.403225806451612</v>
      </c>
      <c r="L3502" s="142">
        <v>6.2</v>
      </c>
      <c r="M3502" s="140"/>
      <c r="N3502" s="141">
        <f t="shared" si="281"/>
        <v>1</v>
      </c>
      <c r="O3502" s="141"/>
      <c r="P3502" s="141"/>
      <c r="Q3502" s="81">
        <f t="shared" si="282"/>
        <v>13.8</v>
      </c>
      <c r="R3502" s="16"/>
      <c r="S3502" s="16"/>
      <c r="T3502" s="16"/>
      <c r="U3502" s="16"/>
      <c r="V3502" s="16"/>
      <c r="W3502" s="16"/>
      <c r="X3502" s="16"/>
      <c r="Y3502" s="16"/>
    </row>
    <row r="3503" spans="4:25" ht="13" hidden="1" x14ac:dyDescent="0.3">
      <c r="D3503" s="16"/>
      <c r="E3503" s="138">
        <v>39133</v>
      </c>
      <c r="F3503" s="16">
        <v>51</v>
      </c>
      <c r="G3503" s="16">
        <v>2007</v>
      </c>
      <c r="H3503" s="139">
        <f t="shared" si="283"/>
        <v>0</v>
      </c>
      <c r="I3503" s="140">
        <v>3.7129032258064512</v>
      </c>
      <c r="J3503" s="141">
        <f t="shared" si="279"/>
        <v>1</v>
      </c>
      <c r="K3503" s="81">
        <f t="shared" si="280"/>
        <v>16.28709677419355</v>
      </c>
      <c r="L3503" s="142">
        <v>5</v>
      </c>
      <c r="M3503" s="140"/>
      <c r="N3503" s="141">
        <f t="shared" si="281"/>
        <v>1</v>
      </c>
      <c r="O3503" s="141"/>
      <c r="P3503" s="141"/>
      <c r="Q3503" s="81">
        <f t="shared" si="282"/>
        <v>15</v>
      </c>
      <c r="R3503" s="16"/>
      <c r="S3503" s="16"/>
      <c r="T3503" s="16"/>
      <c r="U3503" s="16"/>
      <c r="V3503" s="16"/>
      <c r="W3503" s="16"/>
      <c r="X3503" s="16"/>
      <c r="Y3503" s="16"/>
    </row>
    <row r="3504" spans="4:25" ht="13" hidden="1" x14ac:dyDescent="0.3">
      <c r="D3504" s="16"/>
      <c r="E3504" s="138">
        <v>39134</v>
      </c>
      <c r="F3504" s="16">
        <v>52</v>
      </c>
      <c r="G3504" s="16">
        <v>2007</v>
      </c>
      <c r="H3504" s="139">
        <f t="shared" si="283"/>
        <v>0</v>
      </c>
      <c r="I3504" s="140">
        <v>3.8290322580645157</v>
      </c>
      <c r="J3504" s="141">
        <f t="shared" si="279"/>
        <v>1</v>
      </c>
      <c r="K3504" s="81">
        <f t="shared" si="280"/>
        <v>16.170967741935485</v>
      </c>
      <c r="L3504" s="142">
        <v>4.5999999999999996</v>
      </c>
      <c r="M3504" s="140"/>
      <c r="N3504" s="141">
        <f t="shared" si="281"/>
        <v>1</v>
      </c>
      <c r="O3504" s="141"/>
      <c r="P3504" s="141"/>
      <c r="Q3504" s="81">
        <f t="shared" si="282"/>
        <v>15.4</v>
      </c>
      <c r="R3504" s="16"/>
      <c r="S3504" s="16"/>
      <c r="T3504" s="16"/>
      <c r="U3504" s="16"/>
      <c r="V3504" s="16"/>
      <c r="W3504" s="16"/>
      <c r="X3504" s="16"/>
      <c r="Y3504" s="16"/>
    </row>
    <row r="3505" spans="4:25" ht="13" hidden="1" x14ac:dyDescent="0.3">
      <c r="D3505" s="16"/>
      <c r="E3505" s="138">
        <v>39135</v>
      </c>
      <c r="F3505" s="16">
        <v>53</v>
      </c>
      <c r="G3505" s="16">
        <v>2007</v>
      </c>
      <c r="H3505" s="139">
        <f t="shared" si="283"/>
        <v>0</v>
      </c>
      <c r="I3505" s="140">
        <v>3.9451612903225803</v>
      </c>
      <c r="J3505" s="141">
        <f t="shared" si="279"/>
        <v>1</v>
      </c>
      <c r="K3505" s="81">
        <f t="shared" si="280"/>
        <v>16.054838709677419</v>
      </c>
      <c r="L3505" s="142">
        <v>7.3</v>
      </c>
      <c r="M3505" s="140"/>
      <c r="N3505" s="141">
        <f t="shared" si="281"/>
        <v>1</v>
      </c>
      <c r="O3505" s="141"/>
      <c r="P3505" s="141"/>
      <c r="Q3505" s="81">
        <f t="shared" si="282"/>
        <v>12.7</v>
      </c>
      <c r="R3505" s="16"/>
      <c r="S3505" s="16"/>
      <c r="T3505" s="16"/>
      <c r="U3505" s="16"/>
      <c r="V3505" s="16"/>
      <c r="W3505" s="16"/>
      <c r="X3505" s="16"/>
      <c r="Y3505" s="16"/>
    </row>
    <row r="3506" spans="4:25" ht="13" hidden="1" x14ac:dyDescent="0.3">
      <c r="D3506" s="16"/>
      <c r="E3506" s="138">
        <v>39136</v>
      </c>
      <c r="F3506" s="16">
        <v>54</v>
      </c>
      <c r="G3506" s="16">
        <v>2007</v>
      </c>
      <c r="H3506" s="139">
        <f t="shared" si="283"/>
        <v>0</v>
      </c>
      <c r="I3506" s="140">
        <v>4.0612903225806445</v>
      </c>
      <c r="J3506" s="141">
        <f t="shared" si="279"/>
        <v>1</v>
      </c>
      <c r="K3506" s="81">
        <f t="shared" si="280"/>
        <v>15.938709677419356</v>
      </c>
      <c r="L3506" s="142">
        <v>8.4</v>
      </c>
      <c r="M3506" s="140"/>
      <c r="N3506" s="141">
        <f t="shared" si="281"/>
        <v>1</v>
      </c>
      <c r="O3506" s="141"/>
      <c r="P3506" s="141"/>
      <c r="Q3506" s="81">
        <f t="shared" si="282"/>
        <v>11.6</v>
      </c>
      <c r="R3506" s="16"/>
      <c r="S3506" s="16"/>
      <c r="T3506" s="16"/>
      <c r="U3506" s="16"/>
      <c r="V3506" s="16"/>
      <c r="W3506" s="16"/>
      <c r="X3506" s="16"/>
      <c r="Y3506" s="16"/>
    </row>
    <row r="3507" spans="4:25" ht="13" hidden="1" x14ac:dyDescent="0.3">
      <c r="D3507" s="16"/>
      <c r="E3507" s="138">
        <v>39137</v>
      </c>
      <c r="F3507" s="16">
        <v>55</v>
      </c>
      <c r="G3507" s="16">
        <v>2007</v>
      </c>
      <c r="H3507" s="139">
        <f t="shared" si="283"/>
        <v>0</v>
      </c>
      <c r="I3507" s="140">
        <v>4.17741935483871</v>
      </c>
      <c r="J3507" s="141">
        <f t="shared" si="279"/>
        <v>1</v>
      </c>
      <c r="K3507" s="81">
        <f t="shared" si="280"/>
        <v>15.82258064516129</v>
      </c>
      <c r="L3507" s="142">
        <v>8.5</v>
      </c>
      <c r="M3507" s="140"/>
      <c r="N3507" s="141">
        <f t="shared" si="281"/>
        <v>1</v>
      </c>
      <c r="O3507" s="141"/>
      <c r="P3507" s="141"/>
      <c r="Q3507" s="81">
        <f t="shared" si="282"/>
        <v>11.5</v>
      </c>
      <c r="R3507" s="16"/>
      <c r="S3507" s="16"/>
      <c r="T3507" s="16"/>
      <c r="U3507" s="16"/>
      <c r="V3507" s="16"/>
      <c r="W3507" s="16"/>
      <c r="X3507" s="16"/>
      <c r="Y3507" s="16"/>
    </row>
    <row r="3508" spans="4:25" ht="13" hidden="1" x14ac:dyDescent="0.3">
      <c r="D3508" s="16"/>
      <c r="E3508" s="138">
        <v>39138</v>
      </c>
      <c r="F3508" s="16">
        <v>56</v>
      </c>
      <c r="G3508" s="16">
        <v>2007</v>
      </c>
      <c r="H3508" s="139">
        <f t="shared" si="283"/>
        <v>0</v>
      </c>
      <c r="I3508" s="140">
        <v>4.2935483870967737</v>
      </c>
      <c r="J3508" s="141">
        <f t="shared" si="279"/>
        <v>1</v>
      </c>
      <c r="K3508" s="81">
        <f t="shared" si="280"/>
        <v>15.706451612903226</v>
      </c>
      <c r="L3508" s="142">
        <v>7.2</v>
      </c>
      <c r="M3508" s="140"/>
      <c r="N3508" s="141">
        <f t="shared" si="281"/>
        <v>1</v>
      </c>
      <c r="O3508" s="141"/>
      <c r="P3508" s="141"/>
      <c r="Q3508" s="81">
        <f t="shared" si="282"/>
        <v>12.8</v>
      </c>
      <c r="R3508" s="16"/>
      <c r="S3508" s="16"/>
      <c r="T3508" s="16"/>
      <c r="U3508" s="16"/>
      <c r="V3508" s="16"/>
      <c r="W3508" s="16"/>
      <c r="X3508" s="16"/>
      <c r="Y3508" s="16"/>
    </row>
    <row r="3509" spans="4:25" ht="13" hidden="1" x14ac:dyDescent="0.3">
      <c r="D3509" s="16"/>
      <c r="E3509" s="138">
        <v>39139</v>
      </c>
      <c r="F3509" s="16">
        <v>57</v>
      </c>
      <c r="G3509" s="16">
        <v>2007</v>
      </c>
      <c r="H3509" s="139">
        <f t="shared" si="283"/>
        <v>0</v>
      </c>
      <c r="I3509" s="140">
        <v>4.4096774193548391</v>
      </c>
      <c r="J3509" s="141">
        <f t="shared" si="279"/>
        <v>1</v>
      </c>
      <c r="K3509" s="81">
        <f t="shared" si="280"/>
        <v>15.590322580645161</v>
      </c>
      <c r="L3509" s="142">
        <v>5.7</v>
      </c>
      <c r="M3509" s="140"/>
      <c r="N3509" s="141">
        <f t="shared" si="281"/>
        <v>1</v>
      </c>
      <c r="O3509" s="141"/>
      <c r="P3509" s="141"/>
      <c r="Q3509" s="81">
        <f t="shared" si="282"/>
        <v>14.3</v>
      </c>
      <c r="R3509" s="16"/>
      <c r="S3509" s="16"/>
      <c r="T3509" s="16"/>
      <c r="U3509" s="16"/>
      <c r="V3509" s="16"/>
      <c r="W3509" s="16"/>
      <c r="X3509" s="16"/>
      <c r="Y3509" s="16"/>
    </row>
    <row r="3510" spans="4:25" ht="13" hidden="1" x14ac:dyDescent="0.3">
      <c r="D3510" s="16"/>
      <c r="E3510" s="138">
        <v>39140</v>
      </c>
      <c r="F3510" s="16">
        <v>58</v>
      </c>
      <c r="G3510" s="16">
        <v>2007</v>
      </c>
      <c r="H3510" s="139">
        <f t="shared" si="283"/>
        <v>0</v>
      </c>
      <c r="I3510" s="140">
        <v>4.5258064516129028</v>
      </c>
      <c r="J3510" s="141">
        <f t="shared" si="279"/>
        <v>1</v>
      </c>
      <c r="K3510" s="81">
        <f t="shared" si="280"/>
        <v>15.474193548387097</v>
      </c>
      <c r="L3510" s="142">
        <v>6.1</v>
      </c>
      <c r="M3510" s="140"/>
      <c r="N3510" s="141">
        <f t="shared" si="281"/>
        <v>1</v>
      </c>
      <c r="O3510" s="141"/>
      <c r="P3510" s="141"/>
      <c r="Q3510" s="81">
        <f t="shared" si="282"/>
        <v>13.9</v>
      </c>
      <c r="R3510" s="16"/>
      <c r="S3510" s="16"/>
      <c r="T3510" s="16"/>
      <c r="U3510" s="16"/>
      <c r="V3510" s="16"/>
      <c r="W3510" s="16"/>
      <c r="X3510" s="16"/>
      <c r="Y3510" s="16"/>
    </row>
    <row r="3511" spans="4:25" ht="13" hidden="1" x14ac:dyDescent="0.3">
      <c r="D3511" s="16"/>
      <c r="E3511" s="138">
        <v>39141</v>
      </c>
      <c r="F3511" s="16">
        <v>59</v>
      </c>
      <c r="G3511" s="16">
        <v>2007</v>
      </c>
      <c r="H3511" s="139">
        <f t="shared" si="283"/>
        <v>0</v>
      </c>
      <c r="I3511" s="140">
        <v>4.6419354838709666</v>
      </c>
      <c r="J3511" s="141">
        <f t="shared" si="279"/>
        <v>1</v>
      </c>
      <c r="K3511" s="81">
        <f t="shared" si="280"/>
        <v>15.358064516129033</v>
      </c>
      <c r="L3511" s="142">
        <v>10.3</v>
      </c>
      <c r="M3511" s="140"/>
      <c r="N3511" s="141">
        <f t="shared" si="281"/>
        <v>1</v>
      </c>
      <c r="O3511" s="141"/>
      <c r="P3511" s="141"/>
      <c r="Q3511" s="81">
        <f t="shared" si="282"/>
        <v>9.6999999999999993</v>
      </c>
      <c r="R3511" s="16"/>
      <c r="S3511" s="16"/>
      <c r="T3511" s="16"/>
      <c r="U3511" s="16"/>
      <c r="V3511" s="16"/>
      <c r="W3511" s="16"/>
      <c r="X3511" s="16"/>
      <c r="Y3511" s="16"/>
    </row>
    <row r="3512" spans="4:25" ht="13" hidden="1" x14ac:dyDescent="0.3">
      <c r="D3512" s="16"/>
      <c r="E3512" s="138">
        <v>39142</v>
      </c>
      <c r="F3512" s="16">
        <v>60</v>
      </c>
      <c r="G3512" s="16">
        <v>2007</v>
      </c>
      <c r="H3512" s="139">
        <f t="shared" si="283"/>
        <v>0</v>
      </c>
      <c r="I3512" s="140">
        <v>4.758064516129032</v>
      </c>
      <c r="J3512" s="141">
        <f t="shared" si="279"/>
        <v>1</v>
      </c>
      <c r="K3512" s="81">
        <f t="shared" si="280"/>
        <v>15.241935483870968</v>
      </c>
      <c r="L3512" s="142">
        <v>9.6</v>
      </c>
      <c r="M3512" s="140"/>
      <c r="N3512" s="141">
        <f t="shared" si="281"/>
        <v>1</v>
      </c>
      <c r="O3512" s="141"/>
      <c r="P3512" s="141"/>
      <c r="Q3512" s="81">
        <f t="shared" si="282"/>
        <v>10.4</v>
      </c>
      <c r="R3512" s="16"/>
      <c r="S3512" s="16"/>
      <c r="T3512" s="16"/>
      <c r="U3512" s="16"/>
      <c r="V3512" s="16"/>
      <c r="W3512" s="16"/>
      <c r="X3512" s="16"/>
      <c r="Y3512" s="16"/>
    </row>
    <row r="3513" spans="4:25" ht="13" hidden="1" x14ac:dyDescent="0.3">
      <c r="D3513" s="16"/>
      <c r="E3513" s="138">
        <v>39143</v>
      </c>
      <c r="F3513" s="16">
        <v>61</v>
      </c>
      <c r="G3513" s="16">
        <v>2007</v>
      </c>
      <c r="H3513" s="139">
        <f t="shared" si="283"/>
        <v>0</v>
      </c>
      <c r="I3513" s="140">
        <v>4.8741935483870957</v>
      </c>
      <c r="J3513" s="141">
        <f t="shared" si="279"/>
        <v>1</v>
      </c>
      <c r="K3513" s="81">
        <f t="shared" si="280"/>
        <v>15.125806451612904</v>
      </c>
      <c r="L3513" s="142">
        <v>9.5</v>
      </c>
      <c r="M3513" s="140"/>
      <c r="N3513" s="141">
        <f t="shared" si="281"/>
        <v>1</v>
      </c>
      <c r="O3513" s="141"/>
      <c r="P3513" s="141"/>
      <c r="Q3513" s="81">
        <f t="shared" si="282"/>
        <v>10.5</v>
      </c>
      <c r="R3513" s="16"/>
      <c r="S3513" s="16"/>
      <c r="T3513" s="16"/>
      <c r="U3513" s="16"/>
      <c r="V3513" s="16"/>
      <c r="W3513" s="16"/>
      <c r="X3513" s="16"/>
      <c r="Y3513" s="16"/>
    </row>
    <row r="3514" spans="4:25" ht="13" hidden="1" x14ac:dyDescent="0.3">
      <c r="D3514" s="16"/>
      <c r="E3514" s="138">
        <v>39144</v>
      </c>
      <c r="F3514" s="16">
        <v>62</v>
      </c>
      <c r="G3514" s="16">
        <v>2007</v>
      </c>
      <c r="H3514" s="139">
        <f t="shared" si="283"/>
        <v>0</v>
      </c>
      <c r="I3514" s="140">
        <v>4.9903225806451612</v>
      </c>
      <c r="J3514" s="141">
        <f t="shared" si="279"/>
        <v>1</v>
      </c>
      <c r="K3514" s="81">
        <f t="shared" si="280"/>
        <v>15.009677419354839</v>
      </c>
      <c r="L3514" s="142">
        <v>11.4</v>
      </c>
      <c r="M3514" s="140"/>
      <c r="N3514" s="141">
        <f t="shared" si="281"/>
        <v>1</v>
      </c>
      <c r="O3514" s="141"/>
      <c r="P3514" s="141"/>
      <c r="Q3514" s="81">
        <f t="shared" si="282"/>
        <v>8.6</v>
      </c>
      <c r="R3514" s="16"/>
      <c r="S3514" s="16"/>
      <c r="T3514" s="16"/>
      <c r="U3514" s="16"/>
      <c r="V3514" s="16"/>
      <c r="W3514" s="16"/>
      <c r="X3514" s="16"/>
      <c r="Y3514" s="16"/>
    </row>
    <row r="3515" spans="4:25" ht="13" hidden="1" x14ac:dyDescent="0.3">
      <c r="D3515" s="16"/>
      <c r="E3515" s="138">
        <v>39145</v>
      </c>
      <c r="F3515" s="16">
        <v>63</v>
      </c>
      <c r="G3515" s="16">
        <v>2007</v>
      </c>
      <c r="H3515" s="139">
        <f t="shared" si="283"/>
        <v>0</v>
      </c>
      <c r="I3515" s="140">
        <v>5.1064516129032249</v>
      </c>
      <c r="J3515" s="141">
        <f t="shared" si="279"/>
        <v>1</v>
      </c>
      <c r="K3515" s="81">
        <f t="shared" si="280"/>
        <v>14.893548387096775</v>
      </c>
      <c r="L3515" s="142">
        <v>7.9</v>
      </c>
      <c r="M3515" s="140"/>
      <c r="N3515" s="141">
        <f t="shared" si="281"/>
        <v>1</v>
      </c>
      <c r="O3515" s="141"/>
      <c r="P3515" s="141"/>
      <c r="Q3515" s="81">
        <f t="shared" si="282"/>
        <v>12.1</v>
      </c>
      <c r="R3515" s="16"/>
      <c r="S3515" s="16"/>
      <c r="T3515" s="16"/>
      <c r="U3515" s="16"/>
      <c r="V3515" s="16"/>
      <c r="W3515" s="16"/>
      <c r="X3515" s="16"/>
      <c r="Y3515" s="16"/>
    </row>
    <row r="3516" spans="4:25" ht="13" hidden="1" x14ac:dyDescent="0.3">
      <c r="D3516" s="16"/>
      <c r="E3516" s="138">
        <v>39146</v>
      </c>
      <c r="F3516" s="16">
        <v>64</v>
      </c>
      <c r="G3516" s="16">
        <v>2007</v>
      </c>
      <c r="H3516" s="139">
        <f t="shared" si="283"/>
        <v>0</v>
      </c>
      <c r="I3516" s="140">
        <v>5.2225806451612904</v>
      </c>
      <c r="J3516" s="141">
        <f t="shared" si="279"/>
        <v>1</v>
      </c>
      <c r="K3516" s="81">
        <f t="shared" si="280"/>
        <v>14.77741935483871</v>
      </c>
      <c r="L3516" s="142">
        <v>7.5</v>
      </c>
      <c r="M3516" s="140"/>
      <c r="N3516" s="141">
        <f t="shared" si="281"/>
        <v>1</v>
      </c>
      <c r="O3516" s="141"/>
      <c r="P3516" s="141"/>
      <c r="Q3516" s="81">
        <f t="shared" si="282"/>
        <v>12.5</v>
      </c>
      <c r="R3516" s="16"/>
      <c r="S3516" s="16"/>
      <c r="T3516" s="16"/>
      <c r="U3516" s="16"/>
      <c r="V3516" s="16"/>
      <c r="W3516" s="16"/>
      <c r="X3516" s="16"/>
      <c r="Y3516" s="16"/>
    </row>
    <row r="3517" spans="4:25" ht="13" hidden="1" x14ac:dyDescent="0.3">
      <c r="D3517" s="16"/>
      <c r="E3517" s="138">
        <v>39147</v>
      </c>
      <c r="F3517" s="16">
        <v>65</v>
      </c>
      <c r="G3517" s="16">
        <v>2007</v>
      </c>
      <c r="H3517" s="139">
        <f t="shared" si="283"/>
        <v>0</v>
      </c>
      <c r="I3517" s="140">
        <v>5.3387096774193541</v>
      </c>
      <c r="J3517" s="141">
        <f t="shared" si="279"/>
        <v>1</v>
      </c>
      <c r="K3517" s="81">
        <f t="shared" si="280"/>
        <v>14.661290322580646</v>
      </c>
      <c r="L3517" s="142">
        <v>7.8</v>
      </c>
      <c r="M3517" s="140"/>
      <c r="N3517" s="141">
        <f t="shared" si="281"/>
        <v>1</v>
      </c>
      <c r="O3517" s="141"/>
      <c r="P3517" s="141"/>
      <c r="Q3517" s="81">
        <f t="shared" si="282"/>
        <v>12.2</v>
      </c>
      <c r="R3517" s="16"/>
      <c r="S3517" s="16"/>
      <c r="T3517" s="16"/>
      <c r="U3517" s="16"/>
      <c r="V3517" s="16"/>
      <c r="W3517" s="16"/>
      <c r="X3517" s="16"/>
      <c r="Y3517" s="16"/>
    </row>
    <row r="3518" spans="4:25" ht="13" hidden="1" x14ac:dyDescent="0.3">
      <c r="D3518" s="16"/>
      <c r="E3518" s="138">
        <v>39148</v>
      </c>
      <c r="F3518" s="16">
        <v>66</v>
      </c>
      <c r="G3518" s="16">
        <v>2007</v>
      </c>
      <c r="H3518" s="139">
        <f t="shared" si="283"/>
        <v>0</v>
      </c>
      <c r="I3518" s="140">
        <v>5.4548387096774196</v>
      </c>
      <c r="J3518" s="141">
        <f t="shared" si="279"/>
        <v>1</v>
      </c>
      <c r="K3518" s="81">
        <f t="shared" si="280"/>
        <v>14.54516129032258</v>
      </c>
      <c r="L3518" s="142">
        <v>9.5</v>
      </c>
      <c r="M3518" s="140"/>
      <c r="N3518" s="141">
        <f t="shared" si="281"/>
        <v>1</v>
      </c>
      <c r="O3518" s="141"/>
      <c r="P3518" s="141"/>
      <c r="Q3518" s="81">
        <f t="shared" si="282"/>
        <v>10.5</v>
      </c>
      <c r="R3518" s="16"/>
      <c r="S3518" s="16"/>
      <c r="T3518" s="16"/>
      <c r="U3518" s="16"/>
      <c r="V3518" s="16"/>
      <c r="W3518" s="16"/>
      <c r="X3518" s="16"/>
      <c r="Y3518" s="16"/>
    </row>
    <row r="3519" spans="4:25" ht="13" hidden="1" x14ac:dyDescent="0.3">
      <c r="D3519" s="16"/>
      <c r="E3519" s="138">
        <v>39149</v>
      </c>
      <c r="F3519" s="16">
        <v>67</v>
      </c>
      <c r="G3519" s="16">
        <v>2007</v>
      </c>
      <c r="H3519" s="139">
        <f t="shared" si="283"/>
        <v>0</v>
      </c>
      <c r="I3519" s="140">
        <v>5.5709677419354833</v>
      </c>
      <c r="J3519" s="141">
        <f t="shared" si="279"/>
        <v>1</v>
      </c>
      <c r="K3519" s="81">
        <f t="shared" si="280"/>
        <v>14.429032258064517</v>
      </c>
      <c r="L3519" s="142">
        <v>7.4</v>
      </c>
      <c r="M3519" s="140"/>
      <c r="N3519" s="141">
        <f t="shared" si="281"/>
        <v>1</v>
      </c>
      <c r="O3519" s="141"/>
      <c r="P3519" s="141"/>
      <c r="Q3519" s="81">
        <f t="shared" si="282"/>
        <v>12.6</v>
      </c>
      <c r="R3519" s="16"/>
      <c r="S3519" s="16"/>
      <c r="T3519" s="16"/>
      <c r="U3519" s="16"/>
      <c r="V3519" s="16"/>
      <c r="W3519" s="16"/>
      <c r="X3519" s="16"/>
      <c r="Y3519" s="16"/>
    </row>
    <row r="3520" spans="4:25" ht="13" hidden="1" x14ac:dyDescent="0.3">
      <c r="D3520" s="16"/>
      <c r="E3520" s="138">
        <v>39150</v>
      </c>
      <c r="F3520" s="16">
        <v>68</v>
      </c>
      <c r="G3520" s="16">
        <v>2007</v>
      </c>
      <c r="H3520" s="139">
        <f t="shared" si="283"/>
        <v>0</v>
      </c>
      <c r="I3520" s="140">
        <v>5.6870967741935488</v>
      </c>
      <c r="J3520" s="141">
        <f t="shared" si="279"/>
        <v>1</v>
      </c>
      <c r="K3520" s="81">
        <f t="shared" si="280"/>
        <v>14.312903225806451</v>
      </c>
      <c r="L3520" s="142">
        <v>5.9</v>
      </c>
      <c r="M3520" s="140"/>
      <c r="N3520" s="141">
        <f t="shared" si="281"/>
        <v>1</v>
      </c>
      <c r="O3520" s="141"/>
      <c r="P3520" s="141"/>
      <c r="Q3520" s="81">
        <f t="shared" si="282"/>
        <v>14.1</v>
      </c>
      <c r="R3520" s="16"/>
      <c r="S3520" s="16"/>
      <c r="T3520" s="16"/>
      <c r="U3520" s="16"/>
      <c r="V3520" s="16"/>
      <c r="W3520" s="16"/>
      <c r="X3520" s="16"/>
      <c r="Y3520" s="16"/>
    </row>
    <row r="3521" spans="4:25" ht="13" hidden="1" x14ac:dyDescent="0.3">
      <c r="D3521" s="16"/>
      <c r="E3521" s="138">
        <v>39151</v>
      </c>
      <c r="F3521" s="16">
        <v>69</v>
      </c>
      <c r="G3521" s="16">
        <v>2007</v>
      </c>
      <c r="H3521" s="139">
        <f t="shared" si="283"/>
        <v>0</v>
      </c>
      <c r="I3521" s="140">
        <v>5.8032258064516125</v>
      </c>
      <c r="J3521" s="141">
        <f t="shared" si="279"/>
        <v>1</v>
      </c>
      <c r="K3521" s="81">
        <f t="shared" si="280"/>
        <v>14.196774193548388</v>
      </c>
      <c r="L3521" s="142">
        <v>6.7</v>
      </c>
      <c r="M3521" s="140"/>
      <c r="N3521" s="141">
        <f t="shared" si="281"/>
        <v>1</v>
      </c>
      <c r="O3521" s="141"/>
      <c r="P3521" s="141"/>
      <c r="Q3521" s="81">
        <f t="shared" si="282"/>
        <v>13.3</v>
      </c>
      <c r="R3521" s="16"/>
      <c r="S3521" s="16"/>
      <c r="T3521" s="16"/>
      <c r="U3521" s="16"/>
      <c r="V3521" s="16"/>
      <c r="W3521" s="16"/>
      <c r="X3521" s="16"/>
      <c r="Y3521" s="16"/>
    </row>
    <row r="3522" spans="4:25" ht="13" hidden="1" x14ac:dyDescent="0.3">
      <c r="D3522" s="16"/>
      <c r="E3522" s="138">
        <v>39152</v>
      </c>
      <c r="F3522" s="16">
        <v>70</v>
      </c>
      <c r="G3522" s="16">
        <v>2007</v>
      </c>
      <c r="H3522" s="139">
        <f t="shared" si="283"/>
        <v>0</v>
      </c>
      <c r="I3522" s="140">
        <v>5.9193548387096762</v>
      </c>
      <c r="J3522" s="141">
        <f t="shared" si="279"/>
        <v>1</v>
      </c>
      <c r="K3522" s="81">
        <f t="shared" si="280"/>
        <v>14.080645161290324</v>
      </c>
      <c r="L3522" s="142">
        <v>6.5</v>
      </c>
      <c r="M3522" s="140"/>
      <c r="N3522" s="141">
        <f t="shared" si="281"/>
        <v>1</v>
      </c>
      <c r="O3522" s="141"/>
      <c r="P3522" s="141"/>
      <c r="Q3522" s="81">
        <f t="shared" si="282"/>
        <v>13.5</v>
      </c>
      <c r="R3522" s="16"/>
      <c r="S3522" s="16"/>
      <c r="T3522" s="16"/>
      <c r="U3522" s="16"/>
      <c r="V3522" s="16"/>
      <c r="W3522" s="16"/>
      <c r="X3522" s="16"/>
      <c r="Y3522" s="16"/>
    </row>
    <row r="3523" spans="4:25" ht="13" hidden="1" x14ac:dyDescent="0.3">
      <c r="D3523" s="16"/>
      <c r="E3523" s="138">
        <v>39153</v>
      </c>
      <c r="F3523" s="16">
        <v>71</v>
      </c>
      <c r="G3523" s="16">
        <v>2007</v>
      </c>
      <c r="H3523" s="139">
        <f t="shared" si="283"/>
        <v>0</v>
      </c>
      <c r="I3523" s="140">
        <v>6.0354838709677416</v>
      </c>
      <c r="J3523" s="141">
        <f t="shared" si="279"/>
        <v>1</v>
      </c>
      <c r="K3523" s="81">
        <f t="shared" si="280"/>
        <v>13.964516129032258</v>
      </c>
      <c r="L3523" s="142">
        <v>6</v>
      </c>
      <c r="M3523" s="140"/>
      <c r="N3523" s="141">
        <f t="shared" si="281"/>
        <v>1</v>
      </c>
      <c r="O3523" s="141"/>
      <c r="P3523" s="141"/>
      <c r="Q3523" s="81">
        <f t="shared" si="282"/>
        <v>14</v>
      </c>
      <c r="R3523" s="16"/>
      <c r="S3523" s="16"/>
      <c r="T3523" s="16"/>
      <c r="U3523" s="16"/>
      <c r="V3523" s="16"/>
      <c r="W3523" s="16"/>
      <c r="X3523" s="16"/>
      <c r="Y3523" s="16"/>
    </row>
    <row r="3524" spans="4:25" ht="13" hidden="1" x14ac:dyDescent="0.3">
      <c r="D3524" s="16"/>
      <c r="E3524" s="138">
        <v>39154</v>
      </c>
      <c r="F3524" s="16">
        <v>72</v>
      </c>
      <c r="G3524" s="16">
        <v>2007</v>
      </c>
      <c r="H3524" s="139">
        <f t="shared" si="283"/>
        <v>0</v>
      </c>
      <c r="I3524" s="140">
        <v>6.1516129032258053</v>
      </c>
      <c r="J3524" s="141">
        <f t="shared" si="279"/>
        <v>1</v>
      </c>
      <c r="K3524" s="81">
        <f t="shared" si="280"/>
        <v>13.848387096774195</v>
      </c>
      <c r="L3524" s="142">
        <v>7.9</v>
      </c>
      <c r="M3524" s="140"/>
      <c r="N3524" s="141">
        <f t="shared" si="281"/>
        <v>1</v>
      </c>
      <c r="O3524" s="141"/>
      <c r="P3524" s="141"/>
      <c r="Q3524" s="81">
        <f t="shared" si="282"/>
        <v>12.1</v>
      </c>
      <c r="R3524" s="16"/>
      <c r="S3524" s="16"/>
      <c r="T3524" s="16"/>
      <c r="U3524" s="16"/>
      <c r="V3524" s="16"/>
      <c r="W3524" s="16"/>
      <c r="X3524" s="16"/>
      <c r="Y3524" s="16"/>
    </row>
    <row r="3525" spans="4:25" ht="13" hidden="1" x14ac:dyDescent="0.3">
      <c r="D3525" s="16"/>
      <c r="E3525" s="138">
        <v>39155</v>
      </c>
      <c r="F3525" s="16">
        <v>73</v>
      </c>
      <c r="G3525" s="16">
        <v>2007</v>
      </c>
      <c r="H3525" s="139">
        <f t="shared" si="283"/>
        <v>0</v>
      </c>
      <c r="I3525" s="140">
        <v>6.2677419354838708</v>
      </c>
      <c r="J3525" s="141">
        <f t="shared" si="279"/>
        <v>1</v>
      </c>
      <c r="K3525" s="81">
        <f t="shared" si="280"/>
        <v>13.732258064516129</v>
      </c>
      <c r="L3525" s="142">
        <v>8.6999999999999993</v>
      </c>
      <c r="M3525" s="140"/>
      <c r="N3525" s="141">
        <f t="shared" si="281"/>
        <v>1</v>
      </c>
      <c r="O3525" s="141"/>
      <c r="P3525" s="141"/>
      <c r="Q3525" s="81">
        <f t="shared" si="282"/>
        <v>11.3</v>
      </c>
      <c r="R3525" s="16"/>
      <c r="S3525" s="16"/>
      <c r="T3525" s="16"/>
      <c r="U3525" s="16"/>
      <c r="V3525" s="16"/>
      <c r="W3525" s="16"/>
      <c r="X3525" s="16"/>
      <c r="Y3525" s="16"/>
    </row>
    <row r="3526" spans="4:25" ht="13" hidden="1" x14ac:dyDescent="0.3">
      <c r="D3526" s="16"/>
      <c r="E3526" s="138">
        <v>39156</v>
      </c>
      <c r="F3526" s="16">
        <v>74</v>
      </c>
      <c r="G3526" s="16">
        <v>2007</v>
      </c>
      <c r="H3526" s="139">
        <f t="shared" si="283"/>
        <v>0</v>
      </c>
      <c r="I3526" s="140">
        <v>6.3838709677419345</v>
      </c>
      <c r="J3526" s="141">
        <f t="shared" si="279"/>
        <v>1</v>
      </c>
      <c r="K3526" s="81">
        <f t="shared" si="280"/>
        <v>13.616129032258065</v>
      </c>
      <c r="L3526" s="142">
        <v>8.6</v>
      </c>
      <c r="M3526" s="140"/>
      <c r="N3526" s="141">
        <f t="shared" si="281"/>
        <v>1</v>
      </c>
      <c r="O3526" s="141"/>
      <c r="P3526" s="141"/>
      <c r="Q3526" s="81">
        <f t="shared" si="282"/>
        <v>11.4</v>
      </c>
      <c r="R3526" s="16"/>
      <c r="S3526" s="16"/>
      <c r="T3526" s="16"/>
      <c r="U3526" s="16"/>
      <c r="V3526" s="16"/>
      <c r="W3526" s="16"/>
      <c r="X3526" s="16"/>
      <c r="Y3526" s="16"/>
    </row>
    <row r="3527" spans="4:25" ht="13" hidden="1" x14ac:dyDescent="0.3">
      <c r="D3527" s="16"/>
      <c r="E3527" s="138">
        <v>39157</v>
      </c>
      <c r="F3527" s="16">
        <v>75</v>
      </c>
      <c r="G3527" s="16">
        <v>2007</v>
      </c>
      <c r="H3527" s="139">
        <f t="shared" si="283"/>
        <v>0</v>
      </c>
      <c r="I3527" s="140">
        <v>6.5</v>
      </c>
      <c r="J3527" s="141">
        <f t="shared" si="279"/>
        <v>1</v>
      </c>
      <c r="K3527" s="81">
        <f t="shared" si="280"/>
        <v>13.5</v>
      </c>
      <c r="L3527" s="142">
        <v>9.4</v>
      </c>
      <c r="M3527" s="140"/>
      <c r="N3527" s="141">
        <f t="shared" si="281"/>
        <v>1</v>
      </c>
      <c r="O3527" s="141"/>
      <c r="P3527" s="141"/>
      <c r="Q3527" s="81">
        <f t="shared" si="282"/>
        <v>10.6</v>
      </c>
      <c r="R3527" s="16"/>
      <c r="S3527" s="16"/>
      <c r="T3527" s="16"/>
      <c r="U3527" s="16"/>
      <c r="V3527" s="16"/>
      <c r="W3527" s="16"/>
      <c r="X3527" s="16"/>
      <c r="Y3527" s="16"/>
    </row>
    <row r="3528" spans="4:25" ht="13" hidden="1" x14ac:dyDescent="0.3">
      <c r="D3528" s="16"/>
      <c r="E3528" s="138">
        <v>39158</v>
      </c>
      <c r="F3528" s="16">
        <v>76</v>
      </c>
      <c r="G3528" s="16">
        <v>2007</v>
      </c>
      <c r="H3528" s="139">
        <f t="shared" si="283"/>
        <v>0</v>
      </c>
      <c r="I3528" s="140">
        <v>6.5966666666666667</v>
      </c>
      <c r="J3528" s="141">
        <f t="shared" si="279"/>
        <v>1</v>
      </c>
      <c r="K3528" s="81">
        <f t="shared" si="280"/>
        <v>13.403333333333332</v>
      </c>
      <c r="L3528" s="142">
        <v>8.9</v>
      </c>
      <c r="M3528" s="140"/>
      <c r="N3528" s="141">
        <f t="shared" si="281"/>
        <v>1</v>
      </c>
      <c r="O3528" s="141"/>
      <c r="P3528" s="141"/>
      <c r="Q3528" s="81">
        <f t="shared" si="282"/>
        <v>11.1</v>
      </c>
      <c r="R3528" s="16"/>
      <c r="S3528" s="16"/>
      <c r="T3528" s="16"/>
      <c r="U3528" s="16"/>
      <c r="V3528" s="16"/>
      <c r="W3528" s="16"/>
      <c r="X3528" s="16"/>
      <c r="Y3528" s="16"/>
    </row>
    <row r="3529" spans="4:25" ht="13" hidden="1" x14ac:dyDescent="0.3">
      <c r="D3529" s="16"/>
      <c r="E3529" s="138">
        <v>39159</v>
      </c>
      <c r="F3529" s="16">
        <v>77</v>
      </c>
      <c r="G3529" s="16">
        <v>2007</v>
      </c>
      <c r="H3529" s="139">
        <f t="shared" si="283"/>
        <v>0</v>
      </c>
      <c r="I3529" s="140">
        <v>6.6933333333333334</v>
      </c>
      <c r="J3529" s="141">
        <f t="shared" si="279"/>
        <v>1</v>
      </c>
      <c r="K3529" s="81">
        <f t="shared" si="280"/>
        <v>13.306666666666667</v>
      </c>
      <c r="L3529" s="142">
        <v>8.5</v>
      </c>
      <c r="M3529" s="140"/>
      <c r="N3529" s="141">
        <f t="shared" si="281"/>
        <v>1</v>
      </c>
      <c r="O3529" s="141"/>
      <c r="P3529" s="141"/>
      <c r="Q3529" s="81">
        <f t="shared" si="282"/>
        <v>11.5</v>
      </c>
      <c r="R3529" s="16"/>
      <c r="S3529" s="16"/>
      <c r="T3529" s="16"/>
      <c r="U3529" s="16"/>
      <c r="V3529" s="16"/>
      <c r="W3529" s="16"/>
      <c r="X3529" s="16"/>
      <c r="Y3529" s="16"/>
    </row>
    <row r="3530" spans="4:25" ht="13" hidden="1" x14ac:dyDescent="0.3">
      <c r="D3530" s="16"/>
      <c r="E3530" s="138">
        <v>39160</v>
      </c>
      <c r="F3530" s="16">
        <v>78</v>
      </c>
      <c r="G3530" s="16">
        <v>2007</v>
      </c>
      <c r="H3530" s="139">
        <f t="shared" si="283"/>
        <v>0</v>
      </c>
      <c r="I3530" s="140">
        <v>6.79</v>
      </c>
      <c r="J3530" s="141">
        <f t="shared" si="279"/>
        <v>1</v>
      </c>
      <c r="K3530" s="81">
        <f t="shared" si="280"/>
        <v>13.21</v>
      </c>
      <c r="L3530" s="142">
        <v>3.3</v>
      </c>
      <c r="M3530" s="140"/>
      <c r="N3530" s="141">
        <f t="shared" si="281"/>
        <v>1</v>
      </c>
      <c r="O3530" s="141"/>
      <c r="P3530" s="141"/>
      <c r="Q3530" s="81">
        <f t="shared" si="282"/>
        <v>16.7</v>
      </c>
      <c r="R3530" s="16"/>
      <c r="S3530" s="16"/>
      <c r="T3530" s="16"/>
      <c r="U3530" s="16"/>
      <c r="V3530" s="16"/>
      <c r="W3530" s="16"/>
      <c r="X3530" s="16"/>
      <c r="Y3530" s="16"/>
    </row>
    <row r="3531" spans="4:25" ht="13" hidden="1" x14ac:dyDescent="0.3">
      <c r="D3531" s="16"/>
      <c r="E3531" s="138">
        <v>39161</v>
      </c>
      <c r="F3531" s="16">
        <v>79</v>
      </c>
      <c r="G3531" s="16">
        <v>2007</v>
      </c>
      <c r="H3531" s="139">
        <f t="shared" si="283"/>
        <v>0</v>
      </c>
      <c r="I3531" s="140">
        <v>6.8866666666666667</v>
      </c>
      <c r="J3531" s="141">
        <f t="shared" si="279"/>
        <v>1</v>
      </c>
      <c r="K3531" s="81">
        <f t="shared" si="280"/>
        <v>13.113333333333333</v>
      </c>
      <c r="L3531" s="142">
        <v>1.9</v>
      </c>
      <c r="M3531" s="140"/>
      <c r="N3531" s="141">
        <f t="shared" si="281"/>
        <v>1</v>
      </c>
      <c r="O3531" s="141"/>
      <c r="P3531" s="141"/>
      <c r="Q3531" s="81">
        <f t="shared" si="282"/>
        <v>18.100000000000001</v>
      </c>
      <c r="R3531" s="16"/>
      <c r="S3531" s="16"/>
      <c r="T3531" s="16"/>
      <c r="U3531" s="16"/>
      <c r="V3531" s="16"/>
      <c r="W3531" s="16"/>
      <c r="X3531" s="16"/>
      <c r="Y3531" s="16"/>
    </row>
    <row r="3532" spans="4:25" ht="13" hidden="1" x14ac:dyDescent="0.3">
      <c r="D3532" s="16"/>
      <c r="E3532" s="138">
        <v>39162</v>
      </c>
      <c r="F3532" s="16">
        <v>80</v>
      </c>
      <c r="G3532" s="16">
        <v>2007</v>
      </c>
      <c r="H3532" s="139">
        <f t="shared" si="283"/>
        <v>0</v>
      </c>
      <c r="I3532" s="140">
        <v>6.9833333333333334</v>
      </c>
      <c r="J3532" s="141">
        <f t="shared" si="279"/>
        <v>1</v>
      </c>
      <c r="K3532" s="81">
        <f t="shared" si="280"/>
        <v>13.016666666666666</v>
      </c>
      <c r="L3532" s="142">
        <v>1.9</v>
      </c>
      <c r="M3532" s="140"/>
      <c r="N3532" s="141">
        <f t="shared" si="281"/>
        <v>1</v>
      </c>
      <c r="O3532" s="141"/>
      <c r="P3532" s="141"/>
      <c r="Q3532" s="81">
        <f t="shared" si="282"/>
        <v>18.100000000000001</v>
      </c>
      <c r="R3532" s="16"/>
      <c r="S3532" s="16"/>
      <c r="T3532" s="16"/>
      <c r="U3532" s="16"/>
      <c r="V3532" s="16"/>
      <c r="W3532" s="16"/>
      <c r="X3532" s="16"/>
      <c r="Y3532" s="16"/>
    </row>
    <row r="3533" spans="4:25" ht="13" hidden="1" x14ac:dyDescent="0.3">
      <c r="D3533" s="16"/>
      <c r="E3533" s="138">
        <v>39163</v>
      </c>
      <c r="F3533" s="16">
        <v>81</v>
      </c>
      <c r="G3533" s="16">
        <v>2007</v>
      </c>
      <c r="H3533" s="139">
        <f t="shared" si="283"/>
        <v>0</v>
      </c>
      <c r="I3533" s="140">
        <v>7.08</v>
      </c>
      <c r="J3533" s="141">
        <f t="shared" si="279"/>
        <v>1</v>
      </c>
      <c r="K3533" s="81">
        <f t="shared" si="280"/>
        <v>12.92</v>
      </c>
      <c r="L3533" s="142">
        <v>1.9</v>
      </c>
      <c r="M3533" s="140"/>
      <c r="N3533" s="141">
        <f t="shared" si="281"/>
        <v>1</v>
      </c>
      <c r="O3533" s="141"/>
      <c r="P3533" s="141"/>
      <c r="Q3533" s="81">
        <f t="shared" si="282"/>
        <v>18.100000000000001</v>
      </c>
      <c r="R3533" s="16"/>
      <c r="S3533" s="16"/>
      <c r="T3533" s="16"/>
      <c r="U3533" s="16"/>
      <c r="V3533" s="16"/>
      <c r="W3533" s="16"/>
      <c r="X3533" s="16"/>
      <c r="Y3533" s="16"/>
    </row>
    <row r="3534" spans="4:25" ht="13" hidden="1" x14ac:dyDescent="0.3">
      <c r="D3534" s="16"/>
      <c r="E3534" s="138">
        <v>39164</v>
      </c>
      <c r="F3534" s="16">
        <v>82</v>
      </c>
      <c r="G3534" s="16">
        <v>2007</v>
      </c>
      <c r="H3534" s="139">
        <f t="shared" si="283"/>
        <v>0</v>
      </c>
      <c r="I3534" s="140">
        <v>7.1766666666666667</v>
      </c>
      <c r="J3534" s="141">
        <f t="shared" si="279"/>
        <v>1</v>
      </c>
      <c r="K3534" s="81">
        <f t="shared" si="280"/>
        <v>12.823333333333334</v>
      </c>
      <c r="L3534" s="142">
        <v>2.9</v>
      </c>
      <c r="M3534" s="140"/>
      <c r="N3534" s="141">
        <f t="shared" si="281"/>
        <v>1</v>
      </c>
      <c r="O3534" s="141"/>
      <c r="P3534" s="141"/>
      <c r="Q3534" s="81">
        <f t="shared" si="282"/>
        <v>17.100000000000001</v>
      </c>
      <c r="R3534" s="16"/>
      <c r="S3534" s="16"/>
      <c r="T3534" s="16"/>
      <c r="U3534" s="16"/>
      <c r="V3534" s="16"/>
      <c r="W3534" s="16"/>
      <c r="X3534" s="16"/>
      <c r="Y3534" s="16"/>
    </row>
    <row r="3535" spans="4:25" ht="13" hidden="1" x14ac:dyDescent="0.3">
      <c r="D3535" s="16"/>
      <c r="E3535" s="138">
        <v>39165</v>
      </c>
      <c r="F3535" s="16">
        <v>83</v>
      </c>
      <c r="G3535" s="16">
        <v>2007</v>
      </c>
      <c r="H3535" s="139">
        <f t="shared" si="283"/>
        <v>0</v>
      </c>
      <c r="I3535" s="140">
        <v>7.2733333333333325</v>
      </c>
      <c r="J3535" s="141">
        <f t="shared" si="279"/>
        <v>1</v>
      </c>
      <c r="K3535" s="81">
        <f t="shared" si="280"/>
        <v>12.726666666666667</v>
      </c>
      <c r="L3535" s="142">
        <v>3.1</v>
      </c>
      <c r="M3535" s="140"/>
      <c r="N3535" s="141">
        <f t="shared" si="281"/>
        <v>1</v>
      </c>
      <c r="O3535" s="141"/>
      <c r="P3535" s="141"/>
      <c r="Q3535" s="81">
        <f t="shared" si="282"/>
        <v>16.899999999999999</v>
      </c>
      <c r="R3535" s="16"/>
      <c r="S3535" s="16"/>
      <c r="T3535" s="16"/>
      <c r="U3535" s="16"/>
      <c r="V3535" s="16"/>
      <c r="W3535" s="16"/>
      <c r="X3535" s="16"/>
      <c r="Y3535" s="16"/>
    </row>
    <row r="3536" spans="4:25" ht="13" hidden="1" x14ac:dyDescent="0.3">
      <c r="D3536" s="16"/>
      <c r="E3536" s="138">
        <v>39166</v>
      </c>
      <c r="F3536" s="16">
        <v>84</v>
      </c>
      <c r="G3536" s="16">
        <v>2007</v>
      </c>
      <c r="H3536" s="139">
        <f t="shared" si="283"/>
        <v>0</v>
      </c>
      <c r="I3536" s="140">
        <v>7.37</v>
      </c>
      <c r="J3536" s="141">
        <f t="shared" ref="J3536:J3599" si="284">IF(I3536&lt;=$E$117,1,0)</f>
        <v>1</v>
      </c>
      <c r="K3536" s="81">
        <f t="shared" ref="K3536:K3599" si="285">J3536*($E$116-I3536)</f>
        <v>12.629999999999999</v>
      </c>
      <c r="L3536" s="142">
        <v>4.8</v>
      </c>
      <c r="M3536" s="140"/>
      <c r="N3536" s="141">
        <f t="shared" ref="N3536:N3599" si="286">IF(L3536&lt;=$E$117,1,0)</f>
        <v>1</v>
      </c>
      <c r="O3536" s="141"/>
      <c r="P3536" s="141"/>
      <c r="Q3536" s="81">
        <f t="shared" ref="Q3536:Q3599" si="287">N3536*($E$116-L3536)</f>
        <v>15.2</v>
      </c>
      <c r="R3536" s="16"/>
      <c r="S3536" s="16"/>
      <c r="T3536" s="16"/>
      <c r="U3536" s="16"/>
      <c r="V3536" s="16"/>
      <c r="W3536" s="16"/>
      <c r="X3536" s="16"/>
      <c r="Y3536" s="16"/>
    </row>
    <row r="3537" spans="4:25" ht="13" hidden="1" x14ac:dyDescent="0.3">
      <c r="D3537" s="16"/>
      <c r="E3537" s="138">
        <v>39167</v>
      </c>
      <c r="F3537" s="16">
        <v>85</v>
      </c>
      <c r="G3537" s="16">
        <v>2007</v>
      </c>
      <c r="H3537" s="139">
        <f t="shared" si="283"/>
        <v>0</v>
      </c>
      <c r="I3537" s="140">
        <v>7.4666666666666677</v>
      </c>
      <c r="J3537" s="141">
        <f t="shared" si="284"/>
        <v>1</v>
      </c>
      <c r="K3537" s="81">
        <f t="shared" si="285"/>
        <v>12.533333333333331</v>
      </c>
      <c r="L3537" s="142">
        <v>5.6</v>
      </c>
      <c r="M3537" s="140"/>
      <c r="N3537" s="141">
        <f t="shared" si="286"/>
        <v>1</v>
      </c>
      <c r="O3537" s="141"/>
      <c r="P3537" s="141"/>
      <c r="Q3537" s="81">
        <f t="shared" si="287"/>
        <v>14.4</v>
      </c>
      <c r="R3537" s="16"/>
      <c r="S3537" s="16"/>
      <c r="T3537" s="16"/>
      <c r="U3537" s="16"/>
      <c r="V3537" s="16"/>
      <c r="W3537" s="16"/>
      <c r="X3537" s="16"/>
      <c r="Y3537" s="16"/>
    </row>
    <row r="3538" spans="4:25" ht="13" hidden="1" x14ac:dyDescent="0.3">
      <c r="D3538" s="16"/>
      <c r="E3538" s="138">
        <v>39168</v>
      </c>
      <c r="F3538" s="16">
        <v>86</v>
      </c>
      <c r="G3538" s="16">
        <v>2007</v>
      </c>
      <c r="H3538" s="139">
        <f t="shared" si="283"/>
        <v>0</v>
      </c>
      <c r="I3538" s="140">
        <v>7.5633333333333335</v>
      </c>
      <c r="J3538" s="141">
        <f t="shared" si="284"/>
        <v>1</v>
      </c>
      <c r="K3538" s="81">
        <f t="shared" si="285"/>
        <v>12.436666666666667</v>
      </c>
      <c r="L3538" s="142">
        <v>7.3</v>
      </c>
      <c r="M3538" s="140"/>
      <c r="N3538" s="141">
        <f t="shared" si="286"/>
        <v>1</v>
      </c>
      <c r="O3538" s="141"/>
      <c r="P3538" s="141"/>
      <c r="Q3538" s="81">
        <f t="shared" si="287"/>
        <v>12.7</v>
      </c>
      <c r="R3538" s="16"/>
      <c r="S3538" s="16"/>
      <c r="T3538" s="16"/>
      <c r="U3538" s="16"/>
      <c r="V3538" s="16"/>
      <c r="W3538" s="16"/>
      <c r="X3538" s="16"/>
      <c r="Y3538" s="16"/>
    </row>
    <row r="3539" spans="4:25" ht="13" hidden="1" x14ac:dyDescent="0.3">
      <c r="D3539" s="16"/>
      <c r="E3539" s="138">
        <v>39169</v>
      </c>
      <c r="F3539" s="16">
        <v>87</v>
      </c>
      <c r="G3539" s="16">
        <v>2007</v>
      </c>
      <c r="H3539" s="139">
        <f t="shared" si="283"/>
        <v>0</v>
      </c>
      <c r="I3539" s="140">
        <v>7.66</v>
      </c>
      <c r="J3539" s="141">
        <f t="shared" si="284"/>
        <v>1</v>
      </c>
      <c r="K3539" s="81">
        <f t="shared" si="285"/>
        <v>12.34</v>
      </c>
      <c r="L3539" s="142">
        <v>7.9</v>
      </c>
      <c r="M3539" s="140"/>
      <c r="N3539" s="141">
        <f t="shared" si="286"/>
        <v>1</v>
      </c>
      <c r="O3539" s="141"/>
      <c r="P3539" s="141"/>
      <c r="Q3539" s="81">
        <f t="shared" si="287"/>
        <v>12.1</v>
      </c>
      <c r="R3539" s="16"/>
      <c r="S3539" s="16"/>
      <c r="T3539" s="16"/>
      <c r="U3539" s="16"/>
      <c r="V3539" s="16"/>
      <c r="W3539" s="16"/>
      <c r="X3539" s="16"/>
      <c r="Y3539" s="16"/>
    </row>
    <row r="3540" spans="4:25" ht="13" hidden="1" x14ac:dyDescent="0.3">
      <c r="D3540" s="16"/>
      <c r="E3540" s="138">
        <v>39170</v>
      </c>
      <c r="F3540" s="16">
        <v>88</v>
      </c>
      <c r="G3540" s="16">
        <v>2007</v>
      </c>
      <c r="H3540" s="139">
        <f t="shared" si="283"/>
        <v>0</v>
      </c>
      <c r="I3540" s="140">
        <v>7.7566666666666668</v>
      </c>
      <c r="J3540" s="141">
        <f t="shared" si="284"/>
        <v>1</v>
      </c>
      <c r="K3540" s="81">
        <f t="shared" si="285"/>
        <v>12.243333333333332</v>
      </c>
      <c r="L3540" s="142">
        <v>9.3000000000000007</v>
      </c>
      <c r="M3540" s="140"/>
      <c r="N3540" s="141">
        <f t="shared" si="286"/>
        <v>1</v>
      </c>
      <c r="O3540" s="141"/>
      <c r="P3540" s="141"/>
      <c r="Q3540" s="81">
        <f t="shared" si="287"/>
        <v>10.7</v>
      </c>
      <c r="R3540" s="16"/>
      <c r="S3540" s="16"/>
      <c r="T3540" s="16"/>
      <c r="U3540" s="16"/>
      <c r="V3540" s="16"/>
      <c r="W3540" s="16"/>
      <c r="X3540" s="16"/>
      <c r="Y3540" s="16"/>
    </row>
    <row r="3541" spans="4:25" ht="13" hidden="1" x14ac:dyDescent="0.3">
      <c r="D3541" s="16"/>
      <c r="E3541" s="138">
        <v>39171</v>
      </c>
      <c r="F3541" s="16">
        <v>89</v>
      </c>
      <c r="G3541" s="16">
        <v>2007</v>
      </c>
      <c r="H3541" s="139">
        <f t="shared" si="283"/>
        <v>0</v>
      </c>
      <c r="I3541" s="140">
        <v>7.8533333333333344</v>
      </c>
      <c r="J3541" s="141">
        <f t="shared" si="284"/>
        <v>1</v>
      </c>
      <c r="K3541" s="81">
        <f t="shared" si="285"/>
        <v>12.146666666666665</v>
      </c>
      <c r="L3541" s="142">
        <v>5.4</v>
      </c>
      <c r="M3541" s="140"/>
      <c r="N3541" s="141">
        <f t="shared" si="286"/>
        <v>1</v>
      </c>
      <c r="O3541" s="141"/>
      <c r="P3541" s="141"/>
      <c r="Q3541" s="81">
        <f t="shared" si="287"/>
        <v>14.6</v>
      </c>
      <c r="R3541" s="16"/>
      <c r="S3541" s="16"/>
      <c r="T3541" s="16"/>
      <c r="U3541" s="16"/>
      <c r="V3541" s="16"/>
      <c r="W3541" s="16"/>
      <c r="X3541" s="16"/>
      <c r="Y3541" s="16"/>
    </row>
    <row r="3542" spans="4:25" ht="13" hidden="1" x14ac:dyDescent="0.3">
      <c r="D3542" s="16"/>
      <c r="E3542" s="138">
        <v>39172</v>
      </c>
      <c r="F3542" s="16">
        <v>90</v>
      </c>
      <c r="G3542" s="16">
        <v>2007</v>
      </c>
      <c r="H3542" s="139">
        <f t="shared" si="283"/>
        <v>0</v>
      </c>
      <c r="I3542" s="140">
        <v>7.95</v>
      </c>
      <c r="J3542" s="141">
        <f t="shared" si="284"/>
        <v>1</v>
      </c>
      <c r="K3542" s="81">
        <f t="shared" si="285"/>
        <v>12.05</v>
      </c>
      <c r="L3542" s="142">
        <v>4.8</v>
      </c>
      <c r="M3542" s="140"/>
      <c r="N3542" s="141">
        <f t="shared" si="286"/>
        <v>1</v>
      </c>
      <c r="O3542" s="141"/>
      <c r="P3542" s="141"/>
      <c r="Q3542" s="81">
        <f t="shared" si="287"/>
        <v>15.2</v>
      </c>
      <c r="R3542" s="16"/>
      <c r="S3542" s="16"/>
      <c r="T3542" s="16"/>
      <c r="U3542" s="16"/>
      <c r="V3542" s="16"/>
      <c r="W3542" s="16"/>
      <c r="X3542" s="16"/>
      <c r="Y3542" s="16"/>
    </row>
    <row r="3543" spans="4:25" ht="13" hidden="1" x14ac:dyDescent="0.3">
      <c r="D3543" s="16"/>
      <c r="E3543" s="138">
        <v>39173</v>
      </c>
      <c r="F3543" s="16">
        <v>91</v>
      </c>
      <c r="G3543" s="16">
        <v>2007</v>
      </c>
      <c r="H3543" s="139">
        <f t="shared" si="283"/>
        <v>0</v>
      </c>
      <c r="I3543" s="140">
        <v>8.0466666666666669</v>
      </c>
      <c r="J3543" s="141">
        <f t="shared" si="284"/>
        <v>1</v>
      </c>
      <c r="K3543" s="81">
        <f t="shared" si="285"/>
        <v>11.953333333333333</v>
      </c>
      <c r="L3543" s="142">
        <v>7.4</v>
      </c>
      <c r="M3543" s="140"/>
      <c r="N3543" s="141">
        <f t="shared" si="286"/>
        <v>1</v>
      </c>
      <c r="O3543" s="141"/>
      <c r="P3543" s="141"/>
      <c r="Q3543" s="81">
        <f t="shared" si="287"/>
        <v>12.6</v>
      </c>
      <c r="R3543" s="16"/>
      <c r="S3543" s="16"/>
      <c r="T3543" s="16"/>
      <c r="U3543" s="16"/>
      <c r="V3543" s="16"/>
      <c r="W3543" s="16"/>
      <c r="X3543" s="16"/>
      <c r="Y3543" s="16"/>
    </row>
    <row r="3544" spans="4:25" ht="13" hidden="1" x14ac:dyDescent="0.3">
      <c r="D3544" s="16"/>
      <c r="E3544" s="138">
        <v>39174</v>
      </c>
      <c r="F3544" s="16">
        <v>92</v>
      </c>
      <c r="G3544" s="16">
        <v>2007</v>
      </c>
      <c r="H3544" s="139">
        <f t="shared" si="283"/>
        <v>0</v>
      </c>
      <c r="I3544" s="140">
        <v>8.1433333333333344</v>
      </c>
      <c r="J3544" s="141">
        <f t="shared" si="284"/>
        <v>1</v>
      </c>
      <c r="K3544" s="81">
        <f t="shared" si="285"/>
        <v>11.856666666666666</v>
      </c>
      <c r="L3544" s="142">
        <v>10.3</v>
      </c>
      <c r="M3544" s="140"/>
      <c r="N3544" s="141">
        <f t="shared" si="286"/>
        <v>1</v>
      </c>
      <c r="O3544" s="141"/>
      <c r="P3544" s="141"/>
      <c r="Q3544" s="81">
        <f t="shared" si="287"/>
        <v>9.6999999999999993</v>
      </c>
      <c r="R3544" s="16"/>
      <c r="S3544" s="16"/>
      <c r="T3544" s="16"/>
      <c r="U3544" s="16"/>
      <c r="V3544" s="16"/>
      <c r="W3544" s="16"/>
      <c r="X3544" s="16"/>
      <c r="Y3544" s="16"/>
    </row>
    <row r="3545" spans="4:25" ht="13" hidden="1" x14ac:dyDescent="0.3">
      <c r="D3545" s="16"/>
      <c r="E3545" s="138">
        <v>39175</v>
      </c>
      <c r="F3545" s="16">
        <v>93</v>
      </c>
      <c r="G3545" s="16">
        <v>2007</v>
      </c>
      <c r="H3545" s="139">
        <f t="shared" si="283"/>
        <v>0</v>
      </c>
      <c r="I3545" s="140">
        <v>8.24</v>
      </c>
      <c r="J3545" s="141">
        <f t="shared" si="284"/>
        <v>1</v>
      </c>
      <c r="K3545" s="81">
        <f t="shared" si="285"/>
        <v>11.76</v>
      </c>
      <c r="L3545" s="142">
        <v>9.8000000000000007</v>
      </c>
      <c r="M3545" s="140"/>
      <c r="N3545" s="141">
        <f t="shared" si="286"/>
        <v>1</v>
      </c>
      <c r="O3545" s="141"/>
      <c r="P3545" s="141"/>
      <c r="Q3545" s="81">
        <f t="shared" si="287"/>
        <v>10.199999999999999</v>
      </c>
      <c r="R3545" s="16"/>
      <c r="S3545" s="16"/>
      <c r="T3545" s="16"/>
      <c r="U3545" s="16"/>
      <c r="V3545" s="16"/>
      <c r="W3545" s="16"/>
      <c r="X3545" s="16"/>
      <c r="Y3545" s="16"/>
    </row>
    <row r="3546" spans="4:25" ht="13" hidden="1" x14ac:dyDescent="0.3">
      <c r="D3546" s="16"/>
      <c r="E3546" s="138">
        <v>39176</v>
      </c>
      <c r="F3546" s="16">
        <v>94</v>
      </c>
      <c r="G3546" s="16">
        <v>2007</v>
      </c>
      <c r="H3546" s="139">
        <f t="shared" si="283"/>
        <v>0</v>
      </c>
      <c r="I3546" s="140">
        <v>8.336666666666666</v>
      </c>
      <c r="J3546" s="141">
        <f t="shared" si="284"/>
        <v>1</v>
      </c>
      <c r="K3546" s="81">
        <f t="shared" si="285"/>
        <v>11.663333333333334</v>
      </c>
      <c r="L3546" s="142">
        <v>7</v>
      </c>
      <c r="M3546" s="140"/>
      <c r="N3546" s="141">
        <f t="shared" si="286"/>
        <v>1</v>
      </c>
      <c r="O3546" s="141"/>
      <c r="P3546" s="141"/>
      <c r="Q3546" s="81">
        <f t="shared" si="287"/>
        <v>13</v>
      </c>
      <c r="R3546" s="16"/>
      <c r="S3546" s="16"/>
      <c r="T3546" s="16"/>
      <c r="U3546" s="16"/>
      <c r="V3546" s="16"/>
      <c r="W3546" s="16"/>
      <c r="X3546" s="16"/>
      <c r="Y3546" s="16"/>
    </row>
    <row r="3547" spans="4:25" ht="13" hidden="1" x14ac:dyDescent="0.3">
      <c r="D3547" s="16"/>
      <c r="E3547" s="138">
        <v>39177</v>
      </c>
      <c r="F3547" s="16">
        <v>95</v>
      </c>
      <c r="G3547" s="16">
        <v>2007</v>
      </c>
      <c r="H3547" s="139">
        <f t="shared" si="283"/>
        <v>0</v>
      </c>
      <c r="I3547" s="140">
        <v>8.4333333333333336</v>
      </c>
      <c r="J3547" s="141">
        <f t="shared" si="284"/>
        <v>1</v>
      </c>
      <c r="K3547" s="81">
        <f t="shared" si="285"/>
        <v>11.566666666666666</v>
      </c>
      <c r="L3547" s="142">
        <v>8.9</v>
      </c>
      <c r="M3547" s="140"/>
      <c r="N3547" s="141">
        <f t="shared" si="286"/>
        <v>1</v>
      </c>
      <c r="O3547" s="141"/>
      <c r="P3547" s="141"/>
      <c r="Q3547" s="81">
        <f t="shared" si="287"/>
        <v>11.1</v>
      </c>
      <c r="R3547" s="16"/>
      <c r="S3547" s="16"/>
      <c r="T3547" s="16"/>
      <c r="U3547" s="16"/>
      <c r="V3547" s="16"/>
      <c r="W3547" s="16"/>
      <c r="X3547" s="16"/>
      <c r="Y3547" s="16"/>
    </row>
    <row r="3548" spans="4:25" ht="13" hidden="1" x14ac:dyDescent="0.3">
      <c r="D3548" s="16"/>
      <c r="E3548" s="138">
        <v>39178</v>
      </c>
      <c r="F3548" s="16">
        <v>96</v>
      </c>
      <c r="G3548" s="16">
        <v>2007</v>
      </c>
      <c r="H3548" s="139">
        <f t="shared" si="283"/>
        <v>0</v>
      </c>
      <c r="I3548" s="140">
        <v>8.5299999999999994</v>
      </c>
      <c r="J3548" s="141">
        <f t="shared" si="284"/>
        <v>1</v>
      </c>
      <c r="K3548" s="81">
        <f t="shared" si="285"/>
        <v>11.47</v>
      </c>
      <c r="L3548" s="142">
        <v>9.3000000000000007</v>
      </c>
      <c r="M3548" s="140"/>
      <c r="N3548" s="141">
        <f t="shared" si="286"/>
        <v>1</v>
      </c>
      <c r="O3548" s="141"/>
      <c r="P3548" s="141"/>
      <c r="Q3548" s="81">
        <f t="shared" si="287"/>
        <v>10.7</v>
      </c>
      <c r="R3548" s="16"/>
      <c r="S3548" s="16"/>
      <c r="T3548" s="16"/>
      <c r="U3548" s="16"/>
      <c r="V3548" s="16"/>
      <c r="W3548" s="16"/>
      <c r="X3548" s="16"/>
      <c r="Y3548" s="16"/>
    </row>
    <row r="3549" spans="4:25" ht="13" hidden="1" x14ac:dyDescent="0.3">
      <c r="D3549" s="16"/>
      <c r="E3549" s="138">
        <v>39179</v>
      </c>
      <c r="F3549" s="16">
        <v>97</v>
      </c>
      <c r="G3549" s="16">
        <v>2007</v>
      </c>
      <c r="H3549" s="139">
        <f t="shared" si="283"/>
        <v>0</v>
      </c>
      <c r="I3549" s="140">
        <v>8.6266666666666687</v>
      </c>
      <c r="J3549" s="141">
        <f t="shared" si="284"/>
        <v>1</v>
      </c>
      <c r="K3549" s="81">
        <f t="shared" si="285"/>
        <v>11.373333333333331</v>
      </c>
      <c r="L3549" s="142">
        <v>11.6</v>
      </c>
      <c r="M3549" s="140"/>
      <c r="N3549" s="141">
        <f t="shared" si="286"/>
        <v>1</v>
      </c>
      <c r="O3549" s="141"/>
      <c r="P3549" s="141"/>
      <c r="Q3549" s="81">
        <f t="shared" si="287"/>
        <v>8.4</v>
      </c>
      <c r="R3549" s="16"/>
      <c r="S3549" s="16"/>
      <c r="T3549" s="16"/>
      <c r="U3549" s="16"/>
      <c r="V3549" s="16"/>
      <c r="W3549" s="16"/>
      <c r="X3549" s="16"/>
      <c r="Y3549" s="16"/>
    </row>
    <row r="3550" spans="4:25" ht="13" hidden="1" x14ac:dyDescent="0.3">
      <c r="D3550" s="16"/>
      <c r="E3550" s="138">
        <v>39180</v>
      </c>
      <c r="F3550" s="16">
        <v>98</v>
      </c>
      <c r="G3550" s="16">
        <v>2007</v>
      </c>
      <c r="H3550" s="139">
        <f t="shared" si="283"/>
        <v>0</v>
      </c>
      <c r="I3550" s="140">
        <v>8.7233333333333327</v>
      </c>
      <c r="J3550" s="141">
        <f t="shared" si="284"/>
        <v>1</v>
      </c>
      <c r="K3550" s="81">
        <f t="shared" si="285"/>
        <v>11.276666666666667</v>
      </c>
      <c r="L3550" s="142">
        <v>11.8</v>
      </c>
      <c r="M3550" s="140"/>
      <c r="N3550" s="141">
        <f t="shared" si="286"/>
        <v>1</v>
      </c>
      <c r="O3550" s="141"/>
      <c r="P3550" s="141"/>
      <c r="Q3550" s="81">
        <f t="shared" si="287"/>
        <v>8.1999999999999993</v>
      </c>
      <c r="R3550" s="16"/>
      <c r="S3550" s="16"/>
      <c r="T3550" s="16"/>
      <c r="U3550" s="16"/>
      <c r="V3550" s="16"/>
      <c r="W3550" s="16"/>
      <c r="X3550" s="16"/>
      <c r="Y3550" s="16"/>
    </row>
    <row r="3551" spans="4:25" ht="13" hidden="1" x14ac:dyDescent="0.3">
      <c r="D3551" s="16"/>
      <c r="E3551" s="138">
        <v>39181</v>
      </c>
      <c r="F3551" s="16">
        <v>99</v>
      </c>
      <c r="G3551" s="16">
        <v>2007</v>
      </c>
      <c r="H3551" s="139">
        <f t="shared" si="283"/>
        <v>0</v>
      </c>
      <c r="I3551" s="140">
        <v>8.82</v>
      </c>
      <c r="J3551" s="141">
        <f t="shared" si="284"/>
        <v>1</v>
      </c>
      <c r="K3551" s="81">
        <f t="shared" si="285"/>
        <v>11.18</v>
      </c>
      <c r="L3551" s="142">
        <v>12.4</v>
      </c>
      <c r="M3551" s="140"/>
      <c r="N3551" s="141">
        <f t="shared" si="286"/>
        <v>1</v>
      </c>
      <c r="O3551" s="141"/>
      <c r="P3551" s="141"/>
      <c r="Q3551" s="81">
        <f t="shared" si="287"/>
        <v>7.6</v>
      </c>
      <c r="R3551" s="16"/>
      <c r="S3551" s="16"/>
      <c r="T3551" s="16"/>
      <c r="U3551" s="16"/>
      <c r="V3551" s="16"/>
      <c r="W3551" s="16"/>
      <c r="X3551" s="16"/>
      <c r="Y3551" s="16"/>
    </row>
    <row r="3552" spans="4:25" ht="13" hidden="1" x14ac:dyDescent="0.3">
      <c r="D3552" s="16"/>
      <c r="E3552" s="138">
        <v>39182</v>
      </c>
      <c r="F3552" s="16">
        <v>100</v>
      </c>
      <c r="G3552" s="16">
        <v>2007</v>
      </c>
      <c r="H3552" s="139">
        <f t="shared" si="283"/>
        <v>0</v>
      </c>
      <c r="I3552" s="140">
        <v>8.9166666666666679</v>
      </c>
      <c r="J3552" s="141">
        <f t="shared" si="284"/>
        <v>1</v>
      </c>
      <c r="K3552" s="81">
        <f t="shared" si="285"/>
        <v>11.083333333333332</v>
      </c>
      <c r="L3552" s="142">
        <v>13.2</v>
      </c>
      <c r="M3552" s="140"/>
      <c r="N3552" s="141">
        <f t="shared" si="286"/>
        <v>1</v>
      </c>
      <c r="O3552" s="141"/>
      <c r="P3552" s="141"/>
      <c r="Q3552" s="81">
        <f t="shared" si="287"/>
        <v>6.8000000000000007</v>
      </c>
      <c r="R3552" s="16"/>
      <c r="S3552" s="16"/>
      <c r="T3552" s="16"/>
      <c r="U3552" s="16"/>
      <c r="V3552" s="16"/>
      <c r="W3552" s="16"/>
      <c r="X3552" s="16"/>
      <c r="Y3552" s="16"/>
    </row>
    <row r="3553" spans="4:25" ht="13" hidden="1" x14ac:dyDescent="0.3">
      <c r="D3553" s="16"/>
      <c r="E3553" s="138">
        <v>39183</v>
      </c>
      <c r="F3553" s="16">
        <v>101</v>
      </c>
      <c r="G3553" s="16">
        <v>2007</v>
      </c>
      <c r="H3553" s="139">
        <f t="shared" si="283"/>
        <v>0</v>
      </c>
      <c r="I3553" s="140">
        <v>9.0133333333333354</v>
      </c>
      <c r="J3553" s="141">
        <f t="shared" si="284"/>
        <v>1</v>
      </c>
      <c r="K3553" s="81">
        <f t="shared" si="285"/>
        <v>10.986666666666665</v>
      </c>
      <c r="L3553" s="142">
        <v>13.4</v>
      </c>
      <c r="M3553" s="140"/>
      <c r="N3553" s="141">
        <f t="shared" si="286"/>
        <v>1</v>
      </c>
      <c r="O3553" s="141"/>
      <c r="P3553" s="141"/>
      <c r="Q3553" s="81">
        <f t="shared" si="287"/>
        <v>6.6</v>
      </c>
      <c r="R3553" s="16"/>
      <c r="S3553" s="16"/>
      <c r="T3553" s="16"/>
      <c r="U3553" s="16"/>
      <c r="V3553" s="16"/>
      <c r="W3553" s="16"/>
      <c r="X3553" s="16"/>
      <c r="Y3553" s="16"/>
    </row>
    <row r="3554" spans="4:25" ht="13" hidden="1" x14ac:dyDescent="0.3">
      <c r="D3554" s="16"/>
      <c r="E3554" s="138">
        <v>39184</v>
      </c>
      <c r="F3554" s="16">
        <v>102</v>
      </c>
      <c r="G3554" s="16">
        <v>2007</v>
      </c>
      <c r="H3554" s="139">
        <f t="shared" si="283"/>
        <v>0</v>
      </c>
      <c r="I3554" s="140">
        <v>9.11</v>
      </c>
      <c r="J3554" s="141">
        <f t="shared" si="284"/>
        <v>1</v>
      </c>
      <c r="K3554" s="81">
        <f t="shared" si="285"/>
        <v>10.89</v>
      </c>
      <c r="L3554" s="142">
        <v>15</v>
      </c>
      <c r="M3554" s="140"/>
      <c r="N3554" s="141">
        <f t="shared" si="286"/>
        <v>1</v>
      </c>
      <c r="O3554" s="141"/>
      <c r="P3554" s="141"/>
      <c r="Q3554" s="81">
        <f t="shared" si="287"/>
        <v>5</v>
      </c>
      <c r="R3554" s="16"/>
      <c r="S3554" s="16"/>
      <c r="T3554" s="16"/>
      <c r="U3554" s="16"/>
      <c r="V3554" s="16"/>
      <c r="W3554" s="16"/>
      <c r="X3554" s="16"/>
      <c r="Y3554" s="16"/>
    </row>
    <row r="3555" spans="4:25" ht="13" hidden="1" x14ac:dyDescent="0.3">
      <c r="D3555" s="16"/>
      <c r="E3555" s="138">
        <v>39185</v>
      </c>
      <c r="F3555" s="16">
        <v>103</v>
      </c>
      <c r="G3555" s="16">
        <v>2007</v>
      </c>
      <c r="H3555" s="139">
        <f t="shared" ref="H3555:H3618" si="288">IF(AND(E3555&gt;=$D$64,E3555&lt;=$D$65),1,0)</f>
        <v>0</v>
      </c>
      <c r="I3555" s="140">
        <v>9.206666666666667</v>
      </c>
      <c r="J3555" s="141">
        <f t="shared" si="284"/>
        <v>1</v>
      </c>
      <c r="K3555" s="81">
        <f t="shared" si="285"/>
        <v>10.793333333333333</v>
      </c>
      <c r="L3555" s="142">
        <v>16.5</v>
      </c>
      <c r="M3555" s="140"/>
      <c r="N3555" s="141">
        <f t="shared" si="286"/>
        <v>0</v>
      </c>
      <c r="O3555" s="141"/>
      <c r="P3555" s="141"/>
      <c r="Q3555" s="81">
        <f t="shared" si="287"/>
        <v>0</v>
      </c>
      <c r="R3555" s="16"/>
      <c r="S3555" s="16"/>
      <c r="T3555" s="16"/>
      <c r="U3555" s="16"/>
      <c r="V3555" s="16"/>
      <c r="W3555" s="16"/>
      <c r="X3555" s="16"/>
      <c r="Y3555" s="16"/>
    </row>
    <row r="3556" spans="4:25" ht="13" hidden="1" x14ac:dyDescent="0.3">
      <c r="D3556" s="16"/>
      <c r="E3556" s="138">
        <v>39186</v>
      </c>
      <c r="F3556" s="16">
        <v>104</v>
      </c>
      <c r="G3556" s="16">
        <v>2007</v>
      </c>
      <c r="H3556" s="139">
        <f t="shared" si="288"/>
        <v>0</v>
      </c>
      <c r="I3556" s="140">
        <v>9.3033333333333346</v>
      </c>
      <c r="J3556" s="141">
        <f t="shared" si="284"/>
        <v>1</v>
      </c>
      <c r="K3556" s="81">
        <f t="shared" si="285"/>
        <v>10.696666666666665</v>
      </c>
      <c r="L3556" s="142">
        <v>16.8</v>
      </c>
      <c r="M3556" s="140"/>
      <c r="N3556" s="141">
        <f t="shared" si="286"/>
        <v>0</v>
      </c>
      <c r="O3556" s="141"/>
      <c r="P3556" s="141"/>
      <c r="Q3556" s="81">
        <f t="shared" si="287"/>
        <v>0</v>
      </c>
      <c r="R3556" s="16"/>
      <c r="S3556" s="16"/>
      <c r="T3556" s="16"/>
      <c r="U3556" s="16"/>
      <c r="V3556" s="16"/>
      <c r="W3556" s="16"/>
      <c r="X3556" s="16"/>
      <c r="Y3556" s="16"/>
    </row>
    <row r="3557" spans="4:25" ht="13" hidden="1" x14ac:dyDescent="0.3">
      <c r="D3557" s="16"/>
      <c r="E3557" s="138">
        <v>39187</v>
      </c>
      <c r="F3557" s="16">
        <v>105</v>
      </c>
      <c r="G3557" s="16">
        <v>2007</v>
      </c>
      <c r="H3557" s="139">
        <f t="shared" si="288"/>
        <v>0</v>
      </c>
      <c r="I3557" s="140">
        <v>9.4</v>
      </c>
      <c r="J3557" s="141">
        <f t="shared" si="284"/>
        <v>1</v>
      </c>
      <c r="K3557" s="81">
        <f t="shared" si="285"/>
        <v>10.6</v>
      </c>
      <c r="L3557" s="142">
        <v>16.899999999999999</v>
      </c>
      <c r="M3557" s="140"/>
      <c r="N3557" s="141">
        <f t="shared" si="286"/>
        <v>0</v>
      </c>
      <c r="O3557" s="141"/>
      <c r="P3557" s="141"/>
      <c r="Q3557" s="81">
        <f t="shared" si="287"/>
        <v>0</v>
      </c>
      <c r="R3557" s="16"/>
      <c r="S3557" s="16"/>
      <c r="T3557" s="16"/>
      <c r="U3557" s="16"/>
      <c r="V3557" s="16"/>
      <c r="W3557" s="16"/>
      <c r="X3557" s="16"/>
      <c r="Y3557" s="16"/>
    </row>
    <row r="3558" spans="4:25" ht="13" hidden="1" x14ac:dyDescent="0.3">
      <c r="D3558" s="16"/>
      <c r="E3558" s="138">
        <v>39188</v>
      </c>
      <c r="F3558" s="16">
        <v>106</v>
      </c>
      <c r="G3558" s="16">
        <v>2007</v>
      </c>
      <c r="H3558" s="139">
        <f t="shared" si="288"/>
        <v>0</v>
      </c>
      <c r="I3558" s="140">
        <v>9.561290322580648</v>
      </c>
      <c r="J3558" s="141">
        <f t="shared" si="284"/>
        <v>1</v>
      </c>
      <c r="K3558" s="81">
        <f t="shared" si="285"/>
        <v>10.438709677419352</v>
      </c>
      <c r="L3558" s="142">
        <v>16.8</v>
      </c>
      <c r="M3558" s="140"/>
      <c r="N3558" s="141">
        <f t="shared" si="286"/>
        <v>0</v>
      </c>
      <c r="O3558" s="141"/>
      <c r="P3558" s="141"/>
      <c r="Q3558" s="81">
        <f t="shared" si="287"/>
        <v>0</v>
      </c>
      <c r="R3558" s="16"/>
      <c r="S3558" s="16"/>
      <c r="T3558" s="16"/>
      <c r="U3558" s="16"/>
      <c r="V3558" s="16"/>
      <c r="W3558" s="16"/>
      <c r="X3558" s="16"/>
      <c r="Y3558" s="16"/>
    </row>
    <row r="3559" spans="4:25" ht="13" hidden="1" x14ac:dyDescent="0.3">
      <c r="D3559" s="16"/>
      <c r="E3559" s="138">
        <v>39189</v>
      </c>
      <c r="F3559" s="16">
        <v>107</v>
      </c>
      <c r="G3559" s="16">
        <v>2007</v>
      </c>
      <c r="H3559" s="139">
        <f t="shared" si="288"/>
        <v>0</v>
      </c>
      <c r="I3559" s="140">
        <v>9.7225806451612922</v>
      </c>
      <c r="J3559" s="141">
        <f t="shared" si="284"/>
        <v>1</v>
      </c>
      <c r="K3559" s="81">
        <f t="shared" si="285"/>
        <v>10.277419354838708</v>
      </c>
      <c r="L3559" s="142">
        <v>16.899999999999999</v>
      </c>
      <c r="M3559" s="140"/>
      <c r="N3559" s="141">
        <f t="shared" si="286"/>
        <v>0</v>
      </c>
      <c r="O3559" s="141"/>
      <c r="P3559" s="141"/>
      <c r="Q3559" s="81">
        <f t="shared" si="287"/>
        <v>0</v>
      </c>
      <c r="R3559" s="16"/>
      <c r="S3559" s="16"/>
      <c r="T3559" s="16"/>
      <c r="U3559" s="16"/>
      <c r="V3559" s="16"/>
      <c r="W3559" s="16"/>
      <c r="X3559" s="16"/>
      <c r="Y3559" s="16"/>
    </row>
    <row r="3560" spans="4:25" ht="13" hidden="1" x14ac:dyDescent="0.3">
      <c r="D3560" s="16"/>
      <c r="E3560" s="138">
        <v>39190</v>
      </c>
      <c r="F3560" s="16">
        <v>108</v>
      </c>
      <c r="G3560" s="16">
        <v>2007</v>
      </c>
      <c r="H3560" s="139">
        <f t="shared" si="288"/>
        <v>0</v>
      </c>
      <c r="I3560" s="140">
        <v>9.8838709677419363</v>
      </c>
      <c r="J3560" s="141">
        <f t="shared" si="284"/>
        <v>1</v>
      </c>
      <c r="K3560" s="81">
        <f t="shared" si="285"/>
        <v>10.116129032258064</v>
      </c>
      <c r="L3560" s="142">
        <v>15.6</v>
      </c>
      <c r="M3560" s="140"/>
      <c r="N3560" s="141">
        <f t="shared" si="286"/>
        <v>1</v>
      </c>
      <c r="O3560" s="141"/>
      <c r="P3560" s="141"/>
      <c r="Q3560" s="81">
        <f t="shared" si="287"/>
        <v>4.4000000000000004</v>
      </c>
      <c r="R3560" s="16"/>
      <c r="S3560" s="16"/>
      <c r="T3560" s="16"/>
      <c r="U3560" s="16"/>
      <c r="V3560" s="16"/>
      <c r="W3560" s="16"/>
      <c r="X3560" s="16"/>
      <c r="Y3560" s="16"/>
    </row>
    <row r="3561" spans="4:25" ht="13" hidden="1" x14ac:dyDescent="0.3">
      <c r="D3561" s="16"/>
      <c r="E3561" s="138">
        <v>39191</v>
      </c>
      <c r="F3561" s="16">
        <v>109</v>
      </c>
      <c r="G3561" s="16">
        <v>2007</v>
      </c>
      <c r="H3561" s="139">
        <f t="shared" si="288"/>
        <v>0</v>
      </c>
      <c r="I3561" s="140">
        <v>10.045161290322584</v>
      </c>
      <c r="J3561" s="141">
        <f t="shared" si="284"/>
        <v>1</v>
      </c>
      <c r="K3561" s="81">
        <f t="shared" si="285"/>
        <v>9.954838709677416</v>
      </c>
      <c r="L3561" s="142">
        <v>13.7</v>
      </c>
      <c r="M3561" s="140"/>
      <c r="N3561" s="141">
        <f t="shared" si="286"/>
        <v>1</v>
      </c>
      <c r="O3561" s="141"/>
      <c r="P3561" s="141"/>
      <c r="Q3561" s="81">
        <f t="shared" si="287"/>
        <v>6.3000000000000007</v>
      </c>
      <c r="R3561" s="16"/>
      <c r="S3561" s="16"/>
      <c r="T3561" s="16"/>
      <c r="U3561" s="16"/>
      <c r="V3561" s="16"/>
      <c r="W3561" s="16"/>
      <c r="X3561" s="16"/>
      <c r="Y3561" s="16"/>
    </row>
    <row r="3562" spans="4:25" ht="13" hidden="1" x14ac:dyDescent="0.3">
      <c r="D3562" s="16"/>
      <c r="E3562" s="138">
        <v>39192</v>
      </c>
      <c r="F3562" s="16">
        <v>110</v>
      </c>
      <c r="G3562" s="16">
        <v>2007</v>
      </c>
      <c r="H3562" s="139">
        <f t="shared" si="288"/>
        <v>0</v>
      </c>
      <c r="I3562" s="140">
        <v>10.206451612903228</v>
      </c>
      <c r="J3562" s="141">
        <f t="shared" si="284"/>
        <v>1</v>
      </c>
      <c r="K3562" s="81">
        <f t="shared" si="285"/>
        <v>9.7935483870967719</v>
      </c>
      <c r="L3562" s="142">
        <v>15</v>
      </c>
      <c r="M3562" s="140"/>
      <c r="N3562" s="141">
        <f t="shared" si="286"/>
        <v>1</v>
      </c>
      <c r="O3562" s="141"/>
      <c r="P3562" s="141"/>
      <c r="Q3562" s="81">
        <f t="shared" si="287"/>
        <v>5</v>
      </c>
      <c r="R3562" s="16"/>
      <c r="S3562" s="16"/>
      <c r="T3562" s="16"/>
      <c r="U3562" s="16"/>
      <c r="V3562" s="16"/>
      <c r="W3562" s="16"/>
      <c r="X3562" s="16"/>
      <c r="Y3562" s="16"/>
    </row>
    <row r="3563" spans="4:25" ht="13" hidden="1" x14ac:dyDescent="0.3">
      <c r="D3563" s="16"/>
      <c r="E3563" s="138">
        <v>39193</v>
      </c>
      <c r="F3563" s="16">
        <v>111</v>
      </c>
      <c r="G3563" s="16">
        <v>2007</v>
      </c>
      <c r="H3563" s="139">
        <f t="shared" si="288"/>
        <v>0</v>
      </c>
      <c r="I3563" s="140">
        <v>10.367741935483872</v>
      </c>
      <c r="J3563" s="141">
        <f t="shared" si="284"/>
        <v>1</v>
      </c>
      <c r="K3563" s="81">
        <f t="shared" si="285"/>
        <v>9.6322580645161278</v>
      </c>
      <c r="L3563" s="142">
        <v>15.5</v>
      </c>
      <c r="M3563" s="140"/>
      <c r="N3563" s="141">
        <f t="shared" si="286"/>
        <v>1</v>
      </c>
      <c r="O3563" s="141"/>
      <c r="P3563" s="141"/>
      <c r="Q3563" s="81">
        <f t="shared" si="287"/>
        <v>4.5</v>
      </c>
      <c r="R3563" s="16"/>
      <c r="S3563" s="16"/>
      <c r="T3563" s="16"/>
      <c r="U3563" s="16"/>
      <c r="V3563" s="16"/>
      <c r="W3563" s="16"/>
      <c r="X3563" s="16"/>
      <c r="Y3563" s="16"/>
    </row>
    <row r="3564" spans="4:25" ht="13" hidden="1" x14ac:dyDescent="0.3">
      <c r="D3564" s="16"/>
      <c r="E3564" s="138">
        <v>39194</v>
      </c>
      <c r="F3564" s="16">
        <v>112</v>
      </c>
      <c r="G3564" s="16">
        <v>2007</v>
      </c>
      <c r="H3564" s="139">
        <f t="shared" si="288"/>
        <v>0</v>
      </c>
      <c r="I3564" s="140">
        <v>10.529032258064516</v>
      </c>
      <c r="J3564" s="141">
        <f t="shared" si="284"/>
        <v>1</v>
      </c>
      <c r="K3564" s="81">
        <f t="shared" si="285"/>
        <v>9.4709677419354836</v>
      </c>
      <c r="L3564" s="142">
        <v>16.899999999999999</v>
      </c>
      <c r="M3564" s="140"/>
      <c r="N3564" s="141">
        <f t="shared" si="286"/>
        <v>0</v>
      </c>
      <c r="O3564" s="141"/>
      <c r="P3564" s="141"/>
      <c r="Q3564" s="81">
        <f t="shared" si="287"/>
        <v>0</v>
      </c>
      <c r="R3564" s="16"/>
      <c r="S3564" s="16"/>
      <c r="T3564" s="16"/>
      <c r="U3564" s="16"/>
      <c r="V3564" s="16"/>
      <c r="W3564" s="16"/>
      <c r="X3564" s="16"/>
      <c r="Y3564" s="16"/>
    </row>
    <row r="3565" spans="4:25" ht="13" hidden="1" x14ac:dyDescent="0.3">
      <c r="D3565" s="16"/>
      <c r="E3565" s="138">
        <v>39195</v>
      </c>
      <c r="F3565" s="16">
        <v>113</v>
      </c>
      <c r="G3565" s="16">
        <v>2007</v>
      </c>
      <c r="H3565" s="139">
        <f t="shared" si="288"/>
        <v>0</v>
      </c>
      <c r="I3565" s="140">
        <v>10.690322580645164</v>
      </c>
      <c r="J3565" s="141">
        <f t="shared" si="284"/>
        <v>1</v>
      </c>
      <c r="K3565" s="81">
        <f t="shared" si="285"/>
        <v>9.3096774193548359</v>
      </c>
      <c r="L3565" s="142">
        <v>17.2</v>
      </c>
      <c r="M3565" s="140"/>
      <c r="N3565" s="141">
        <f t="shared" si="286"/>
        <v>0</v>
      </c>
      <c r="O3565" s="141"/>
      <c r="P3565" s="141"/>
      <c r="Q3565" s="81">
        <f t="shared" si="287"/>
        <v>0</v>
      </c>
      <c r="R3565" s="16"/>
      <c r="S3565" s="16"/>
      <c r="T3565" s="16"/>
      <c r="U3565" s="16"/>
      <c r="V3565" s="16"/>
      <c r="W3565" s="16"/>
      <c r="X3565" s="16"/>
      <c r="Y3565" s="16"/>
    </row>
    <row r="3566" spans="4:25" ht="13" hidden="1" x14ac:dyDescent="0.3">
      <c r="D3566" s="16"/>
      <c r="E3566" s="138">
        <v>39196</v>
      </c>
      <c r="F3566" s="16">
        <v>114</v>
      </c>
      <c r="G3566" s="16">
        <v>2007</v>
      </c>
      <c r="H3566" s="139">
        <f t="shared" si="288"/>
        <v>0</v>
      </c>
      <c r="I3566" s="140">
        <v>10.851612903225808</v>
      </c>
      <c r="J3566" s="141">
        <f t="shared" si="284"/>
        <v>1</v>
      </c>
      <c r="K3566" s="81">
        <f t="shared" si="285"/>
        <v>9.1483870967741918</v>
      </c>
      <c r="L3566" s="142">
        <v>17.7</v>
      </c>
      <c r="M3566" s="140"/>
      <c r="N3566" s="141">
        <f t="shared" si="286"/>
        <v>0</v>
      </c>
      <c r="O3566" s="141"/>
      <c r="P3566" s="141"/>
      <c r="Q3566" s="81">
        <f t="shared" si="287"/>
        <v>0</v>
      </c>
      <c r="R3566" s="16"/>
      <c r="S3566" s="16"/>
      <c r="T3566" s="16"/>
      <c r="U3566" s="16"/>
      <c r="V3566" s="16"/>
      <c r="W3566" s="16"/>
      <c r="X3566" s="16"/>
      <c r="Y3566" s="16"/>
    </row>
    <row r="3567" spans="4:25" ht="13" hidden="1" x14ac:dyDescent="0.3">
      <c r="D3567" s="16"/>
      <c r="E3567" s="138">
        <v>39197</v>
      </c>
      <c r="F3567" s="16">
        <v>115</v>
      </c>
      <c r="G3567" s="16">
        <v>2007</v>
      </c>
      <c r="H3567" s="139">
        <f t="shared" si="288"/>
        <v>0</v>
      </c>
      <c r="I3567" s="140">
        <v>11.012903225806452</v>
      </c>
      <c r="J3567" s="141">
        <f t="shared" si="284"/>
        <v>1</v>
      </c>
      <c r="K3567" s="81">
        <f t="shared" si="285"/>
        <v>8.9870967741935477</v>
      </c>
      <c r="L3567" s="142">
        <v>18.399999999999999</v>
      </c>
      <c r="M3567" s="140"/>
      <c r="N3567" s="141">
        <f t="shared" si="286"/>
        <v>0</v>
      </c>
      <c r="O3567" s="141"/>
      <c r="P3567" s="141"/>
      <c r="Q3567" s="81">
        <f t="shared" si="287"/>
        <v>0</v>
      </c>
      <c r="R3567" s="16"/>
      <c r="S3567" s="16"/>
      <c r="T3567" s="16"/>
      <c r="U3567" s="16"/>
      <c r="V3567" s="16"/>
      <c r="W3567" s="16"/>
      <c r="X3567" s="16"/>
      <c r="Y3567" s="16"/>
    </row>
    <row r="3568" spans="4:25" ht="13" hidden="1" x14ac:dyDescent="0.3">
      <c r="D3568" s="16"/>
      <c r="E3568" s="138">
        <v>39198</v>
      </c>
      <c r="F3568" s="16">
        <v>116</v>
      </c>
      <c r="G3568" s="16">
        <v>2007</v>
      </c>
      <c r="H3568" s="139">
        <f t="shared" si="288"/>
        <v>0</v>
      </c>
      <c r="I3568" s="140">
        <v>11.1741935483871</v>
      </c>
      <c r="J3568" s="141">
        <f t="shared" si="284"/>
        <v>1</v>
      </c>
      <c r="K3568" s="81">
        <f t="shared" si="285"/>
        <v>8.8258064516129</v>
      </c>
      <c r="L3568" s="142">
        <v>18.7</v>
      </c>
      <c r="M3568" s="140"/>
      <c r="N3568" s="141">
        <f t="shared" si="286"/>
        <v>0</v>
      </c>
      <c r="O3568" s="141"/>
      <c r="P3568" s="141"/>
      <c r="Q3568" s="81">
        <f t="shared" si="287"/>
        <v>0</v>
      </c>
      <c r="R3568" s="16"/>
      <c r="S3568" s="16"/>
      <c r="T3568" s="16"/>
      <c r="U3568" s="16"/>
      <c r="V3568" s="16"/>
      <c r="W3568" s="16"/>
      <c r="X3568" s="16"/>
      <c r="Y3568" s="16"/>
    </row>
    <row r="3569" spans="4:25" ht="13" hidden="1" x14ac:dyDescent="0.3">
      <c r="D3569" s="16"/>
      <c r="E3569" s="138">
        <v>39199</v>
      </c>
      <c r="F3569" s="16">
        <v>117</v>
      </c>
      <c r="G3569" s="16">
        <v>2007</v>
      </c>
      <c r="H3569" s="139">
        <f t="shared" si="288"/>
        <v>0</v>
      </c>
      <c r="I3569" s="140">
        <v>11.335483870967744</v>
      </c>
      <c r="J3569" s="141">
        <f t="shared" si="284"/>
        <v>1</v>
      </c>
      <c r="K3569" s="81">
        <f t="shared" si="285"/>
        <v>8.6645161290322559</v>
      </c>
      <c r="L3569" s="142">
        <v>17.399999999999999</v>
      </c>
      <c r="M3569" s="140"/>
      <c r="N3569" s="141">
        <f t="shared" si="286"/>
        <v>0</v>
      </c>
      <c r="O3569" s="141"/>
      <c r="P3569" s="141"/>
      <c r="Q3569" s="81">
        <f t="shared" si="287"/>
        <v>0</v>
      </c>
      <c r="R3569" s="16"/>
      <c r="S3569" s="16"/>
      <c r="T3569" s="16"/>
      <c r="U3569" s="16"/>
      <c r="V3569" s="16"/>
      <c r="W3569" s="16"/>
      <c r="X3569" s="16"/>
      <c r="Y3569" s="16"/>
    </row>
    <row r="3570" spans="4:25" ht="13" hidden="1" x14ac:dyDescent="0.3">
      <c r="D3570" s="16"/>
      <c r="E3570" s="138">
        <v>39200</v>
      </c>
      <c r="F3570" s="16">
        <v>118</v>
      </c>
      <c r="G3570" s="16">
        <v>2007</v>
      </c>
      <c r="H3570" s="139">
        <f t="shared" si="288"/>
        <v>0</v>
      </c>
      <c r="I3570" s="140">
        <v>11.496774193548388</v>
      </c>
      <c r="J3570" s="141">
        <f t="shared" si="284"/>
        <v>1</v>
      </c>
      <c r="K3570" s="81">
        <f t="shared" si="285"/>
        <v>8.5032258064516117</v>
      </c>
      <c r="L3570" s="142">
        <v>17.8</v>
      </c>
      <c r="M3570" s="140"/>
      <c r="N3570" s="141">
        <f t="shared" si="286"/>
        <v>0</v>
      </c>
      <c r="O3570" s="141"/>
      <c r="P3570" s="141"/>
      <c r="Q3570" s="81">
        <f t="shared" si="287"/>
        <v>0</v>
      </c>
      <c r="R3570" s="16"/>
      <c r="S3570" s="16"/>
      <c r="T3570" s="16"/>
      <c r="U3570" s="16"/>
      <c r="V3570" s="16"/>
      <c r="W3570" s="16"/>
      <c r="X3570" s="16"/>
      <c r="Y3570" s="16"/>
    </row>
    <row r="3571" spans="4:25" ht="13" hidden="1" x14ac:dyDescent="0.3">
      <c r="D3571" s="16"/>
      <c r="E3571" s="138">
        <v>39201</v>
      </c>
      <c r="F3571" s="16">
        <v>119</v>
      </c>
      <c r="G3571" s="16">
        <v>2007</v>
      </c>
      <c r="H3571" s="139">
        <f t="shared" si="288"/>
        <v>0</v>
      </c>
      <c r="I3571" s="140">
        <v>11.658064516129032</v>
      </c>
      <c r="J3571" s="141">
        <f t="shared" si="284"/>
        <v>1</v>
      </c>
      <c r="K3571" s="81">
        <f t="shared" si="285"/>
        <v>8.3419354838709676</v>
      </c>
      <c r="L3571" s="142">
        <v>17</v>
      </c>
      <c r="M3571" s="140"/>
      <c r="N3571" s="141">
        <f t="shared" si="286"/>
        <v>0</v>
      </c>
      <c r="O3571" s="141"/>
      <c r="P3571" s="141"/>
      <c r="Q3571" s="81">
        <f t="shared" si="287"/>
        <v>0</v>
      </c>
      <c r="R3571" s="16"/>
      <c r="S3571" s="16"/>
      <c r="T3571" s="16"/>
      <c r="U3571" s="16"/>
      <c r="V3571" s="16"/>
      <c r="W3571" s="16"/>
      <c r="X3571" s="16"/>
      <c r="Y3571" s="16"/>
    </row>
    <row r="3572" spans="4:25" ht="13" hidden="1" x14ac:dyDescent="0.3">
      <c r="D3572" s="16"/>
      <c r="E3572" s="138">
        <v>39202</v>
      </c>
      <c r="F3572" s="16">
        <v>120</v>
      </c>
      <c r="G3572" s="16">
        <v>2007</v>
      </c>
      <c r="H3572" s="139">
        <f t="shared" si="288"/>
        <v>0</v>
      </c>
      <c r="I3572" s="140">
        <v>11.81935483870968</v>
      </c>
      <c r="J3572" s="141">
        <f t="shared" si="284"/>
        <v>1</v>
      </c>
      <c r="K3572" s="81">
        <f t="shared" si="285"/>
        <v>8.1806451612903199</v>
      </c>
      <c r="L3572" s="142">
        <v>15</v>
      </c>
      <c r="M3572" s="140"/>
      <c r="N3572" s="141">
        <f t="shared" si="286"/>
        <v>1</v>
      </c>
      <c r="O3572" s="141"/>
      <c r="P3572" s="141"/>
      <c r="Q3572" s="81">
        <f t="shared" si="287"/>
        <v>5</v>
      </c>
      <c r="R3572" s="16"/>
      <c r="S3572" s="16"/>
      <c r="T3572" s="16"/>
      <c r="U3572" s="16"/>
      <c r="V3572" s="16"/>
      <c r="W3572" s="16"/>
      <c r="X3572" s="16"/>
      <c r="Y3572" s="16"/>
    </row>
    <row r="3573" spans="4:25" ht="13" hidden="1" x14ac:dyDescent="0.3">
      <c r="D3573" s="16"/>
      <c r="E3573" s="138">
        <v>39203</v>
      </c>
      <c r="F3573" s="16">
        <v>121</v>
      </c>
      <c r="G3573" s="16">
        <v>2007</v>
      </c>
      <c r="H3573" s="139">
        <f t="shared" si="288"/>
        <v>0</v>
      </c>
      <c r="I3573" s="140">
        <v>11.980645161290324</v>
      </c>
      <c r="J3573" s="141">
        <f t="shared" si="284"/>
        <v>1</v>
      </c>
      <c r="K3573" s="81">
        <f t="shared" si="285"/>
        <v>8.0193548387096758</v>
      </c>
      <c r="L3573" s="142">
        <v>14.8</v>
      </c>
      <c r="M3573" s="140"/>
      <c r="N3573" s="141">
        <f t="shared" si="286"/>
        <v>1</v>
      </c>
      <c r="O3573" s="141"/>
      <c r="P3573" s="141"/>
      <c r="Q3573" s="81">
        <f t="shared" si="287"/>
        <v>5.1999999999999993</v>
      </c>
      <c r="R3573" s="16"/>
      <c r="S3573" s="16"/>
      <c r="T3573" s="16"/>
      <c r="U3573" s="16"/>
      <c r="V3573" s="16"/>
      <c r="W3573" s="16"/>
      <c r="X3573" s="16"/>
      <c r="Y3573" s="16"/>
    </row>
    <row r="3574" spans="4:25" ht="13" hidden="1" x14ac:dyDescent="0.3">
      <c r="D3574" s="16"/>
      <c r="E3574" s="138">
        <v>39204</v>
      </c>
      <c r="F3574" s="16">
        <v>122</v>
      </c>
      <c r="G3574" s="16">
        <v>2007</v>
      </c>
      <c r="H3574" s="139">
        <f t="shared" si="288"/>
        <v>0</v>
      </c>
      <c r="I3574" s="140">
        <v>12.141935483870968</v>
      </c>
      <c r="J3574" s="141">
        <f t="shared" si="284"/>
        <v>1</v>
      </c>
      <c r="K3574" s="81">
        <f t="shared" si="285"/>
        <v>7.8580645161290317</v>
      </c>
      <c r="L3574" s="142">
        <v>11.6</v>
      </c>
      <c r="M3574" s="140"/>
      <c r="N3574" s="141">
        <f t="shared" si="286"/>
        <v>1</v>
      </c>
      <c r="O3574" s="141"/>
      <c r="P3574" s="141"/>
      <c r="Q3574" s="81">
        <f t="shared" si="287"/>
        <v>8.4</v>
      </c>
      <c r="R3574" s="16"/>
      <c r="S3574" s="16"/>
      <c r="T3574" s="16"/>
      <c r="U3574" s="16"/>
      <c r="V3574" s="16"/>
      <c r="W3574" s="16"/>
      <c r="X3574" s="16"/>
      <c r="Y3574" s="16"/>
    </row>
    <row r="3575" spans="4:25" ht="13" hidden="1" x14ac:dyDescent="0.3">
      <c r="D3575" s="16"/>
      <c r="E3575" s="138">
        <v>39205</v>
      </c>
      <c r="F3575" s="16">
        <v>123</v>
      </c>
      <c r="G3575" s="16">
        <v>2007</v>
      </c>
      <c r="H3575" s="139">
        <f t="shared" si="288"/>
        <v>0</v>
      </c>
      <c r="I3575" s="140">
        <v>12.303225806451616</v>
      </c>
      <c r="J3575" s="141">
        <f t="shared" si="284"/>
        <v>1</v>
      </c>
      <c r="K3575" s="81">
        <f t="shared" si="285"/>
        <v>7.696774193548384</v>
      </c>
      <c r="L3575" s="142">
        <v>13.4</v>
      </c>
      <c r="M3575" s="140"/>
      <c r="N3575" s="141">
        <f t="shared" si="286"/>
        <v>1</v>
      </c>
      <c r="O3575" s="141"/>
      <c r="P3575" s="141"/>
      <c r="Q3575" s="81">
        <f t="shared" si="287"/>
        <v>6.6</v>
      </c>
      <c r="R3575" s="16"/>
      <c r="S3575" s="16"/>
      <c r="T3575" s="16"/>
      <c r="U3575" s="16"/>
      <c r="V3575" s="16"/>
      <c r="W3575" s="16"/>
      <c r="X3575" s="16"/>
      <c r="Y3575" s="16"/>
    </row>
    <row r="3576" spans="4:25" ht="13" hidden="1" x14ac:dyDescent="0.3">
      <c r="D3576" s="16"/>
      <c r="E3576" s="138">
        <v>39206</v>
      </c>
      <c r="F3576" s="16">
        <v>124</v>
      </c>
      <c r="G3576" s="16">
        <v>2007</v>
      </c>
      <c r="H3576" s="139">
        <f t="shared" si="288"/>
        <v>0</v>
      </c>
      <c r="I3576" s="140">
        <v>12.46451612903226</v>
      </c>
      <c r="J3576" s="141">
        <f t="shared" si="284"/>
        <v>1</v>
      </c>
      <c r="K3576" s="81">
        <f t="shared" si="285"/>
        <v>7.5354838709677399</v>
      </c>
      <c r="L3576" s="142">
        <v>12.7</v>
      </c>
      <c r="M3576" s="140"/>
      <c r="N3576" s="141">
        <f t="shared" si="286"/>
        <v>1</v>
      </c>
      <c r="O3576" s="141"/>
      <c r="P3576" s="141"/>
      <c r="Q3576" s="81">
        <f t="shared" si="287"/>
        <v>7.3000000000000007</v>
      </c>
      <c r="R3576" s="16"/>
      <c r="S3576" s="16"/>
      <c r="T3576" s="16"/>
      <c r="U3576" s="16"/>
      <c r="V3576" s="16"/>
      <c r="W3576" s="16"/>
      <c r="X3576" s="16"/>
      <c r="Y3576" s="16"/>
    </row>
    <row r="3577" spans="4:25" ht="13" hidden="1" x14ac:dyDescent="0.3">
      <c r="D3577" s="16"/>
      <c r="E3577" s="138">
        <v>39207</v>
      </c>
      <c r="F3577" s="16">
        <v>125</v>
      </c>
      <c r="G3577" s="16">
        <v>2007</v>
      </c>
      <c r="H3577" s="139">
        <f t="shared" si="288"/>
        <v>0</v>
      </c>
      <c r="I3577" s="140">
        <v>12.625806451612904</v>
      </c>
      <c r="J3577" s="141">
        <f t="shared" si="284"/>
        <v>1</v>
      </c>
      <c r="K3577" s="81">
        <f t="shared" si="285"/>
        <v>7.3741935483870957</v>
      </c>
      <c r="L3577" s="142">
        <v>12</v>
      </c>
      <c r="M3577" s="140"/>
      <c r="N3577" s="141">
        <f t="shared" si="286"/>
        <v>1</v>
      </c>
      <c r="O3577" s="141"/>
      <c r="P3577" s="141"/>
      <c r="Q3577" s="81">
        <f t="shared" si="287"/>
        <v>8</v>
      </c>
      <c r="R3577" s="16"/>
      <c r="S3577" s="16"/>
      <c r="T3577" s="16"/>
      <c r="U3577" s="16"/>
      <c r="V3577" s="16"/>
      <c r="W3577" s="16"/>
      <c r="X3577" s="16"/>
      <c r="Y3577" s="16"/>
    </row>
    <row r="3578" spans="4:25" ht="13" hidden="1" x14ac:dyDescent="0.3">
      <c r="D3578" s="16"/>
      <c r="E3578" s="138">
        <v>39208</v>
      </c>
      <c r="F3578" s="16">
        <v>126</v>
      </c>
      <c r="G3578" s="16">
        <v>2007</v>
      </c>
      <c r="H3578" s="139">
        <f t="shared" si="288"/>
        <v>0</v>
      </c>
      <c r="I3578" s="140">
        <v>12.787096774193548</v>
      </c>
      <c r="J3578" s="141">
        <f t="shared" si="284"/>
        <v>1</v>
      </c>
      <c r="K3578" s="81">
        <f t="shared" si="285"/>
        <v>7.2129032258064516</v>
      </c>
      <c r="L3578" s="142">
        <v>14.6</v>
      </c>
      <c r="M3578" s="140"/>
      <c r="N3578" s="141">
        <f t="shared" si="286"/>
        <v>1</v>
      </c>
      <c r="O3578" s="141"/>
      <c r="P3578" s="141"/>
      <c r="Q3578" s="81">
        <f t="shared" si="287"/>
        <v>5.4</v>
      </c>
      <c r="R3578" s="16"/>
      <c r="S3578" s="16"/>
      <c r="T3578" s="16"/>
      <c r="U3578" s="16"/>
      <c r="V3578" s="16"/>
      <c r="W3578" s="16"/>
      <c r="X3578" s="16"/>
      <c r="Y3578" s="16"/>
    </row>
    <row r="3579" spans="4:25" ht="13" hidden="1" x14ac:dyDescent="0.3">
      <c r="D3579" s="16"/>
      <c r="E3579" s="138">
        <v>39209</v>
      </c>
      <c r="F3579" s="16">
        <v>127</v>
      </c>
      <c r="G3579" s="16">
        <v>2007</v>
      </c>
      <c r="H3579" s="139">
        <f t="shared" si="288"/>
        <v>0</v>
      </c>
      <c r="I3579" s="140">
        <v>12.948387096774196</v>
      </c>
      <c r="J3579" s="141">
        <f t="shared" si="284"/>
        <v>1</v>
      </c>
      <c r="K3579" s="81">
        <f t="shared" si="285"/>
        <v>7.0516129032258039</v>
      </c>
      <c r="L3579" s="142">
        <v>14.8</v>
      </c>
      <c r="M3579" s="140"/>
      <c r="N3579" s="141">
        <f t="shared" si="286"/>
        <v>1</v>
      </c>
      <c r="O3579" s="141"/>
      <c r="P3579" s="141"/>
      <c r="Q3579" s="81">
        <f t="shared" si="287"/>
        <v>5.1999999999999993</v>
      </c>
      <c r="R3579" s="16"/>
      <c r="S3579" s="16"/>
      <c r="T3579" s="16"/>
      <c r="U3579" s="16"/>
      <c r="V3579" s="16"/>
      <c r="W3579" s="16"/>
      <c r="X3579" s="16"/>
      <c r="Y3579" s="16"/>
    </row>
    <row r="3580" spans="4:25" ht="13" hidden="1" x14ac:dyDescent="0.3">
      <c r="D3580" s="16"/>
      <c r="E3580" s="138">
        <v>39210</v>
      </c>
      <c r="F3580" s="16">
        <v>128</v>
      </c>
      <c r="G3580" s="16">
        <v>2007</v>
      </c>
      <c r="H3580" s="139">
        <f t="shared" si="288"/>
        <v>0</v>
      </c>
      <c r="I3580" s="140">
        <v>13.10967741935484</v>
      </c>
      <c r="J3580" s="141">
        <f t="shared" si="284"/>
        <v>1</v>
      </c>
      <c r="K3580" s="81">
        <f t="shared" si="285"/>
        <v>6.8903225806451598</v>
      </c>
      <c r="L3580" s="142">
        <v>15</v>
      </c>
      <c r="M3580" s="140"/>
      <c r="N3580" s="141">
        <f t="shared" si="286"/>
        <v>1</v>
      </c>
      <c r="O3580" s="141"/>
      <c r="P3580" s="141"/>
      <c r="Q3580" s="81">
        <f t="shared" si="287"/>
        <v>5</v>
      </c>
      <c r="R3580" s="16"/>
      <c r="S3580" s="16"/>
      <c r="T3580" s="16"/>
      <c r="U3580" s="16"/>
      <c r="V3580" s="16"/>
      <c r="W3580" s="16"/>
      <c r="X3580" s="16"/>
      <c r="Y3580" s="16"/>
    </row>
    <row r="3581" spans="4:25" ht="13" hidden="1" x14ac:dyDescent="0.3">
      <c r="D3581" s="16"/>
      <c r="E3581" s="138">
        <v>39211</v>
      </c>
      <c r="F3581" s="16">
        <v>129</v>
      </c>
      <c r="G3581" s="16">
        <v>2007</v>
      </c>
      <c r="H3581" s="139">
        <f t="shared" si="288"/>
        <v>0</v>
      </c>
      <c r="I3581" s="140">
        <v>13.270967741935484</v>
      </c>
      <c r="J3581" s="141">
        <f t="shared" si="284"/>
        <v>1</v>
      </c>
      <c r="K3581" s="81">
        <f t="shared" si="285"/>
        <v>6.7290322580645157</v>
      </c>
      <c r="L3581" s="142">
        <v>16.2</v>
      </c>
      <c r="M3581" s="140"/>
      <c r="N3581" s="141">
        <f t="shared" si="286"/>
        <v>0</v>
      </c>
      <c r="O3581" s="141"/>
      <c r="P3581" s="141"/>
      <c r="Q3581" s="81">
        <f t="shared" si="287"/>
        <v>0</v>
      </c>
      <c r="R3581" s="16"/>
      <c r="S3581" s="16"/>
      <c r="T3581" s="16"/>
      <c r="U3581" s="16"/>
      <c r="V3581" s="16"/>
      <c r="W3581" s="16"/>
      <c r="X3581" s="16"/>
      <c r="Y3581" s="16"/>
    </row>
    <row r="3582" spans="4:25" ht="13" hidden="1" x14ac:dyDescent="0.3">
      <c r="D3582" s="16"/>
      <c r="E3582" s="138">
        <v>39212</v>
      </c>
      <c r="F3582" s="16">
        <v>130</v>
      </c>
      <c r="G3582" s="16">
        <v>2007</v>
      </c>
      <c r="H3582" s="139">
        <f t="shared" si="288"/>
        <v>0</v>
      </c>
      <c r="I3582" s="140">
        <v>13.432258064516132</v>
      </c>
      <c r="J3582" s="141">
        <f t="shared" si="284"/>
        <v>1</v>
      </c>
      <c r="K3582" s="81">
        <f t="shared" si="285"/>
        <v>6.567741935483868</v>
      </c>
      <c r="L3582" s="142">
        <v>17.5</v>
      </c>
      <c r="M3582" s="140"/>
      <c r="N3582" s="141">
        <f t="shared" si="286"/>
        <v>0</v>
      </c>
      <c r="O3582" s="141"/>
      <c r="P3582" s="141"/>
      <c r="Q3582" s="81">
        <f t="shared" si="287"/>
        <v>0</v>
      </c>
      <c r="R3582" s="16"/>
      <c r="S3582" s="16"/>
      <c r="T3582" s="16"/>
      <c r="U3582" s="16"/>
      <c r="V3582" s="16"/>
      <c r="W3582" s="16"/>
      <c r="X3582" s="16"/>
      <c r="Y3582" s="16"/>
    </row>
    <row r="3583" spans="4:25" ht="13" hidden="1" x14ac:dyDescent="0.3">
      <c r="D3583" s="16"/>
      <c r="E3583" s="138">
        <v>39213</v>
      </c>
      <c r="F3583" s="16">
        <v>131</v>
      </c>
      <c r="G3583" s="16">
        <v>2007</v>
      </c>
      <c r="H3583" s="139">
        <f t="shared" si="288"/>
        <v>0</v>
      </c>
      <c r="I3583" s="140">
        <v>13.593548387096776</v>
      </c>
      <c r="J3583" s="141">
        <f t="shared" si="284"/>
        <v>1</v>
      </c>
      <c r="K3583" s="81">
        <f t="shared" si="285"/>
        <v>6.4064516129032238</v>
      </c>
      <c r="L3583" s="142">
        <v>18</v>
      </c>
      <c r="M3583" s="140"/>
      <c r="N3583" s="141">
        <f t="shared" si="286"/>
        <v>0</v>
      </c>
      <c r="O3583" s="141"/>
      <c r="P3583" s="141"/>
      <c r="Q3583" s="81">
        <f t="shared" si="287"/>
        <v>0</v>
      </c>
      <c r="R3583" s="16"/>
      <c r="S3583" s="16"/>
      <c r="T3583" s="16"/>
      <c r="U3583" s="16"/>
      <c r="V3583" s="16"/>
      <c r="W3583" s="16"/>
      <c r="X3583" s="16"/>
      <c r="Y3583" s="16"/>
    </row>
    <row r="3584" spans="4:25" ht="13" hidden="1" x14ac:dyDescent="0.3">
      <c r="D3584" s="16"/>
      <c r="E3584" s="138">
        <v>39214</v>
      </c>
      <c r="F3584" s="16">
        <v>132</v>
      </c>
      <c r="G3584" s="16">
        <v>2007</v>
      </c>
      <c r="H3584" s="139">
        <f t="shared" si="288"/>
        <v>0</v>
      </c>
      <c r="I3584" s="140">
        <v>13.75483870967742</v>
      </c>
      <c r="J3584" s="141">
        <f t="shared" si="284"/>
        <v>1</v>
      </c>
      <c r="K3584" s="81">
        <f t="shared" si="285"/>
        <v>6.2451612903225797</v>
      </c>
      <c r="L3584" s="142">
        <v>17.899999999999999</v>
      </c>
      <c r="M3584" s="140"/>
      <c r="N3584" s="141">
        <f t="shared" si="286"/>
        <v>0</v>
      </c>
      <c r="O3584" s="141"/>
      <c r="P3584" s="141"/>
      <c r="Q3584" s="81">
        <f t="shared" si="287"/>
        <v>0</v>
      </c>
      <c r="R3584" s="16"/>
      <c r="S3584" s="16"/>
      <c r="T3584" s="16"/>
      <c r="U3584" s="16"/>
      <c r="V3584" s="16"/>
      <c r="W3584" s="16"/>
      <c r="X3584" s="16"/>
      <c r="Y3584" s="16"/>
    </row>
    <row r="3585" spans="4:25" ht="13" hidden="1" x14ac:dyDescent="0.3">
      <c r="D3585" s="16"/>
      <c r="E3585" s="138">
        <v>39215</v>
      </c>
      <c r="F3585" s="16">
        <v>133</v>
      </c>
      <c r="G3585" s="16">
        <v>2007</v>
      </c>
      <c r="H3585" s="139">
        <f t="shared" si="288"/>
        <v>0</v>
      </c>
      <c r="I3585" s="140">
        <v>13.916129032258064</v>
      </c>
      <c r="J3585" s="141">
        <f t="shared" si="284"/>
        <v>1</v>
      </c>
      <c r="K3585" s="81">
        <f t="shared" si="285"/>
        <v>6.0838709677419356</v>
      </c>
      <c r="L3585" s="142">
        <v>18</v>
      </c>
      <c r="M3585" s="140"/>
      <c r="N3585" s="141">
        <f t="shared" si="286"/>
        <v>0</v>
      </c>
      <c r="O3585" s="141"/>
      <c r="P3585" s="141"/>
      <c r="Q3585" s="81">
        <f t="shared" si="287"/>
        <v>0</v>
      </c>
      <c r="R3585" s="16"/>
      <c r="S3585" s="16"/>
      <c r="T3585" s="16"/>
      <c r="U3585" s="16"/>
      <c r="V3585" s="16"/>
      <c r="W3585" s="16"/>
      <c r="X3585" s="16"/>
      <c r="Y3585" s="16"/>
    </row>
    <row r="3586" spans="4:25" ht="13" hidden="1" x14ac:dyDescent="0.3">
      <c r="D3586" s="16"/>
      <c r="E3586" s="138">
        <v>39216</v>
      </c>
      <c r="F3586" s="16">
        <v>134</v>
      </c>
      <c r="G3586" s="16">
        <v>2007</v>
      </c>
      <c r="H3586" s="139">
        <f t="shared" si="288"/>
        <v>0</v>
      </c>
      <c r="I3586" s="140">
        <v>14.077419354838712</v>
      </c>
      <c r="J3586" s="141">
        <f t="shared" si="284"/>
        <v>1</v>
      </c>
      <c r="K3586" s="81">
        <f t="shared" si="285"/>
        <v>5.9225806451612879</v>
      </c>
      <c r="L3586" s="142">
        <v>13.1</v>
      </c>
      <c r="M3586" s="140"/>
      <c r="N3586" s="141">
        <f t="shared" si="286"/>
        <v>1</v>
      </c>
      <c r="O3586" s="141"/>
      <c r="P3586" s="141"/>
      <c r="Q3586" s="81">
        <f t="shared" si="287"/>
        <v>6.9</v>
      </c>
      <c r="R3586" s="16"/>
      <c r="S3586" s="16"/>
      <c r="T3586" s="16"/>
      <c r="U3586" s="16"/>
      <c r="V3586" s="16"/>
      <c r="W3586" s="16"/>
      <c r="X3586" s="16"/>
      <c r="Y3586" s="16"/>
    </row>
    <row r="3587" spans="4:25" ht="13" hidden="1" x14ac:dyDescent="0.3">
      <c r="D3587" s="16"/>
      <c r="E3587" s="138">
        <v>39217</v>
      </c>
      <c r="F3587" s="16">
        <v>135</v>
      </c>
      <c r="G3587" s="16">
        <v>2007</v>
      </c>
      <c r="H3587" s="139">
        <f t="shared" si="288"/>
        <v>0</v>
      </c>
      <c r="I3587" s="140">
        <v>14.238709677419356</v>
      </c>
      <c r="J3587" s="141">
        <f t="shared" si="284"/>
        <v>1</v>
      </c>
      <c r="K3587" s="81">
        <f t="shared" si="285"/>
        <v>5.7612903225806438</v>
      </c>
      <c r="L3587" s="142">
        <v>11</v>
      </c>
      <c r="M3587" s="140"/>
      <c r="N3587" s="141">
        <f t="shared" si="286"/>
        <v>1</v>
      </c>
      <c r="O3587" s="141"/>
      <c r="P3587" s="141"/>
      <c r="Q3587" s="81">
        <f t="shared" si="287"/>
        <v>9</v>
      </c>
      <c r="R3587" s="16"/>
      <c r="S3587" s="16"/>
      <c r="T3587" s="16"/>
      <c r="U3587" s="16"/>
      <c r="V3587" s="16"/>
      <c r="W3587" s="16"/>
      <c r="X3587" s="16"/>
      <c r="Y3587" s="16"/>
    </row>
    <row r="3588" spans="4:25" ht="13" hidden="1" x14ac:dyDescent="0.3">
      <c r="D3588" s="16"/>
      <c r="E3588" s="138">
        <v>39218</v>
      </c>
      <c r="F3588" s="16">
        <v>136</v>
      </c>
      <c r="G3588" s="16">
        <v>2007</v>
      </c>
      <c r="H3588" s="139">
        <f t="shared" si="288"/>
        <v>0</v>
      </c>
      <c r="I3588" s="140">
        <v>14.4</v>
      </c>
      <c r="J3588" s="141">
        <f t="shared" si="284"/>
        <v>1</v>
      </c>
      <c r="K3588" s="81">
        <f t="shared" si="285"/>
        <v>5.6</v>
      </c>
      <c r="L3588" s="142">
        <v>10.3</v>
      </c>
      <c r="M3588" s="140"/>
      <c r="N3588" s="141">
        <f t="shared" si="286"/>
        <v>1</v>
      </c>
      <c r="O3588" s="141"/>
      <c r="P3588" s="141"/>
      <c r="Q3588" s="81">
        <f t="shared" si="287"/>
        <v>9.6999999999999993</v>
      </c>
      <c r="R3588" s="16"/>
      <c r="S3588" s="16"/>
      <c r="T3588" s="16"/>
      <c r="U3588" s="16"/>
      <c r="V3588" s="16"/>
      <c r="W3588" s="16"/>
      <c r="X3588" s="16"/>
      <c r="Y3588" s="16"/>
    </row>
    <row r="3589" spans="4:25" ht="13" hidden="1" x14ac:dyDescent="0.3">
      <c r="D3589" s="16"/>
      <c r="E3589" s="138">
        <v>39219</v>
      </c>
      <c r="F3589" s="16">
        <v>137</v>
      </c>
      <c r="G3589" s="16">
        <v>2007</v>
      </c>
      <c r="H3589" s="139">
        <f t="shared" si="288"/>
        <v>0</v>
      </c>
      <c r="I3589" s="140">
        <v>14.506666666666668</v>
      </c>
      <c r="J3589" s="141">
        <f t="shared" si="284"/>
        <v>1</v>
      </c>
      <c r="K3589" s="81">
        <f t="shared" si="285"/>
        <v>5.4933333333333323</v>
      </c>
      <c r="L3589" s="142">
        <v>11.4</v>
      </c>
      <c r="M3589" s="140"/>
      <c r="N3589" s="141">
        <f t="shared" si="286"/>
        <v>1</v>
      </c>
      <c r="O3589" s="141"/>
      <c r="P3589" s="141"/>
      <c r="Q3589" s="81">
        <f t="shared" si="287"/>
        <v>8.6</v>
      </c>
      <c r="R3589" s="16"/>
      <c r="S3589" s="16"/>
      <c r="T3589" s="16"/>
      <c r="U3589" s="16"/>
      <c r="V3589" s="16"/>
      <c r="W3589" s="16"/>
      <c r="X3589" s="16"/>
      <c r="Y3589" s="16"/>
    </row>
    <row r="3590" spans="4:25" ht="13" hidden="1" x14ac:dyDescent="0.3">
      <c r="D3590" s="16"/>
      <c r="E3590" s="138">
        <v>39220</v>
      </c>
      <c r="F3590" s="16">
        <v>138</v>
      </c>
      <c r="G3590" s="16">
        <v>2007</v>
      </c>
      <c r="H3590" s="139">
        <f t="shared" si="288"/>
        <v>0</v>
      </c>
      <c r="I3590" s="140">
        <v>14.613333333333333</v>
      </c>
      <c r="J3590" s="141">
        <f t="shared" si="284"/>
        <v>1</v>
      </c>
      <c r="K3590" s="81">
        <f t="shared" si="285"/>
        <v>5.3866666666666667</v>
      </c>
      <c r="L3590" s="142">
        <v>15.7</v>
      </c>
      <c r="M3590" s="140"/>
      <c r="N3590" s="141">
        <f t="shared" si="286"/>
        <v>1</v>
      </c>
      <c r="O3590" s="141"/>
      <c r="P3590" s="141"/>
      <c r="Q3590" s="81">
        <f t="shared" si="287"/>
        <v>4.3000000000000007</v>
      </c>
      <c r="R3590" s="16"/>
      <c r="S3590" s="16"/>
      <c r="T3590" s="16"/>
      <c r="U3590" s="16"/>
      <c r="V3590" s="16"/>
      <c r="W3590" s="16"/>
      <c r="X3590" s="16"/>
      <c r="Y3590" s="16"/>
    </row>
    <row r="3591" spans="4:25" ht="13" hidden="1" x14ac:dyDescent="0.3">
      <c r="D3591" s="16"/>
      <c r="E3591" s="138">
        <v>39221</v>
      </c>
      <c r="F3591" s="16">
        <v>139</v>
      </c>
      <c r="G3591" s="16">
        <v>2007</v>
      </c>
      <c r="H3591" s="139">
        <f t="shared" si="288"/>
        <v>0</v>
      </c>
      <c r="I3591" s="140">
        <v>14.72</v>
      </c>
      <c r="J3591" s="141">
        <f t="shared" si="284"/>
        <v>1</v>
      </c>
      <c r="K3591" s="81">
        <f t="shared" si="285"/>
        <v>5.2799999999999994</v>
      </c>
      <c r="L3591" s="142">
        <v>17.100000000000001</v>
      </c>
      <c r="M3591" s="140"/>
      <c r="N3591" s="141">
        <f t="shared" si="286"/>
        <v>0</v>
      </c>
      <c r="O3591" s="141"/>
      <c r="P3591" s="141"/>
      <c r="Q3591" s="81">
        <f t="shared" si="287"/>
        <v>0</v>
      </c>
      <c r="R3591" s="16"/>
      <c r="S3591" s="16"/>
      <c r="T3591" s="16"/>
      <c r="U3591" s="16"/>
      <c r="V3591" s="16"/>
      <c r="W3591" s="16"/>
      <c r="X3591" s="16"/>
      <c r="Y3591" s="16"/>
    </row>
    <row r="3592" spans="4:25" ht="13" hidden="1" x14ac:dyDescent="0.3">
      <c r="D3592" s="16"/>
      <c r="E3592" s="138">
        <v>39222</v>
      </c>
      <c r="F3592" s="16">
        <v>140</v>
      </c>
      <c r="G3592" s="16">
        <v>2007</v>
      </c>
      <c r="H3592" s="139">
        <f t="shared" si="288"/>
        <v>0</v>
      </c>
      <c r="I3592" s="140">
        <v>14.826666666666668</v>
      </c>
      <c r="J3592" s="141">
        <f t="shared" si="284"/>
        <v>1</v>
      </c>
      <c r="K3592" s="81">
        <f t="shared" si="285"/>
        <v>5.173333333333332</v>
      </c>
      <c r="L3592" s="142">
        <v>19.100000000000001</v>
      </c>
      <c r="M3592" s="140"/>
      <c r="N3592" s="141">
        <f t="shared" si="286"/>
        <v>0</v>
      </c>
      <c r="O3592" s="141"/>
      <c r="P3592" s="141"/>
      <c r="Q3592" s="81">
        <f t="shared" si="287"/>
        <v>0</v>
      </c>
      <c r="R3592" s="16"/>
      <c r="S3592" s="16"/>
      <c r="T3592" s="16"/>
      <c r="U3592" s="16"/>
      <c r="V3592" s="16"/>
      <c r="W3592" s="16"/>
      <c r="X3592" s="16"/>
      <c r="Y3592" s="16"/>
    </row>
    <row r="3593" spans="4:25" ht="13" hidden="1" x14ac:dyDescent="0.3">
      <c r="D3593" s="16"/>
      <c r="E3593" s="138">
        <v>39223</v>
      </c>
      <c r="F3593" s="16">
        <v>141</v>
      </c>
      <c r="G3593" s="16">
        <v>2007</v>
      </c>
      <c r="H3593" s="139">
        <f t="shared" si="288"/>
        <v>0</v>
      </c>
      <c r="I3593" s="140">
        <v>14.933333333333334</v>
      </c>
      <c r="J3593" s="141">
        <f t="shared" si="284"/>
        <v>1</v>
      </c>
      <c r="K3593" s="81">
        <f t="shared" si="285"/>
        <v>5.0666666666666664</v>
      </c>
      <c r="L3593" s="142">
        <v>19.2</v>
      </c>
      <c r="M3593" s="140"/>
      <c r="N3593" s="141">
        <f t="shared" si="286"/>
        <v>0</v>
      </c>
      <c r="O3593" s="141"/>
      <c r="P3593" s="141"/>
      <c r="Q3593" s="81">
        <f t="shared" si="287"/>
        <v>0</v>
      </c>
      <c r="R3593" s="16"/>
      <c r="S3593" s="16"/>
      <c r="T3593" s="16"/>
      <c r="U3593" s="16"/>
      <c r="V3593" s="16"/>
      <c r="W3593" s="16"/>
      <c r="X3593" s="16"/>
      <c r="Y3593" s="16"/>
    </row>
    <row r="3594" spans="4:25" ht="13" hidden="1" x14ac:dyDescent="0.3">
      <c r="D3594" s="16"/>
      <c r="E3594" s="138">
        <v>39224</v>
      </c>
      <c r="F3594" s="16">
        <v>142</v>
      </c>
      <c r="G3594" s="16">
        <v>2007</v>
      </c>
      <c r="H3594" s="139">
        <f t="shared" si="288"/>
        <v>0</v>
      </c>
      <c r="I3594" s="140">
        <v>15.04</v>
      </c>
      <c r="J3594" s="141">
        <f t="shared" si="284"/>
        <v>1</v>
      </c>
      <c r="K3594" s="81">
        <f t="shared" si="285"/>
        <v>4.9600000000000009</v>
      </c>
      <c r="L3594" s="142">
        <v>19.8</v>
      </c>
      <c r="M3594" s="140"/>
      <c r="N3594" s="141">
        <f t="shared" si="286"/>
        <v>0</v>
      </c>
      <c r="O3594" s="141"/>
      <c r="P3594" s="141"/>
      <c r="Q3594" s="81">
        <f t="shared" si="287"/>
        <v>0</v>
      </c>
      <c r="R3594" s="16"/>
      <c r="S3594" s="16"/>
      <c r="T3594" s="16"/>
      <c r="U3594" s="16"/>
      <c r="V3594" s="16"/>
      <c r="W3594" s="16"/>
      <c r="X3594" s="16"/>
      <c r="Y3594" s="16"/>
    </row>
    <row r="3595" spans="4:25" ht="13" hidden="1" x14ac:dyDescent="0.3">
      <c r="D3595" s="16"/>
      <c r="E3595" s="138">
        <v>39225</v>
      </c>
      <c r="F3595" s="16">
        <v>143</v>
      </c>
      <c r="G3595" s="16">
        <v>2007</v>
      </c>
      <c r="H3595" s="139">
        <f t="shared" si="288"/>
        <v>0</v>
      </c>
      <c r="I3595" s="140">
        <v>15.146666666666667</v>
      </c>
      <c r="J3595" s="141">
        <f t="shared" si="284"/>
        <v>1</v>
      </c>
      <c r="K3595" s="81">
        <f t="shared" si="285"/>
        <v>4.8533333333333335</v>
      </c>
      <c r="L3595" s="142">
        <v>18.8</v>
      </c>
      <c r="M3595" s="140"/>
      <c r="N3595" s="141">
        <f t="shared" si="286"/>
        <v>0</v>
      </c>
      <c r="O3595" s="141"/>
      <c r="P3595" s="141"/>
      <c r="Q3595" s="81">
        <f t="shared" si="287"/>
        <v>0</v>
      </c>
      <c r="R3595" s="16"/>
      <c r="S3595" s="16"/>
      <c r="T3595" s="16"/>
      <c r="U3595" s="16"/>
      <c r="V3595" s="16"/>
      <c r="W3595" s="16"/>
      <c r="X3595" s="16"/>
      <c r="Y3595" s="16"/>
    </row>
    <row r="3596" spans="4:25" ht="13" hidden="1" x14ac:dyDescent="0.3">
      <c r="D3596" s="16"/>
      <c r="E3596" s="138">
        <v>39226</v>
      </c>
      <c r="F3596" s="16">
        <v>144</v>
      </c>
      <c r="G3596" s="16">
        <v>2007</v>
      </c>
      <c r="H3596" s="139">
        <f t="shared" si="288"/>
        <v>0</v>
      </c>
      <c r="I3596" s="140">
        <v>15.253333333333334</v>
      </c>
      <c r="J3596" s="141">
        <f t="shared" si="284"/>
        <v>1</v>
      </c>
      <c r="K3596" s="81">
        <f t="shared" si="285"/>
        <v>4.7466666666666661</v>
      </c>
      <c r="L3596" s="142">
        <v>20.2</v>
      </c>
      <c r="M3596" s="140"/>
      <c r="N3596" s="141">
        <f t="shared" si="286"/>
        <v>0</v>
      </c>
      <c r="O3596" s="141"/>
      <c r="P3596" s="141"/>
      <c r="Q3596" s="81">
        <f t="shared" si="287"/>
        <v>0</v>
      </c>
      <c r="R3596" s="16"/>
      <c r="S3596" s="16"/>
      <c r="T3596" s="16"/>
      <c r="U3596" s="16"/>
      <c r="V3596" s="16"/>
      <c r="W3596" s="16"/>
      <c r="X3596" s="16"/>
      <c r="Y3596" s="16"/>
    </row>
    <row r="3597" spans="4:25" ht="13" hidden="1" x14ac:dyDescent="0.3">
      <c r="D3597" s="16"/>
      <c r="E3597" s="138">
        <v>39227</v>
      </c>
      <c r="F3597" s="16">
        <v>145</v>
      </c>
      <c r="G3597" s="16">
        <v>2007</v>
      </c>
      <c r="H3597" s="139">
        <f t="shared" si="288"/>
        <v>0</v>
      </c>
      <c r="I3597" s="140">
        <v>15.36</v>
      </c>
      <c r="J3597" s="141">
        <f t="shared" si="284"/>
        <v>1</v>
      </c>
      <c r="K3597" s="81">
        <f t="shared" si="285"/>
        <v>4.6400000000000006</v>
      </c>
      <c r="L3597" s="142">
        <v>22.4</v>
      </c>
      <c r="M3597" s="140"/>
      <c r="N3597" s="141">
        <f t="shared" si="286"/>
        <v>0</v>
      </c>
      <c r="O3597" s="141"/>
      <c r="P3597" s="141"/>
      <c r="Q3597" s="81">
        <f t="shared" si="287"/>
        <v>0</v>
      </c>
      <c r="R3597" s="16"/>
      <c r="S3597" s="16"/>
      <c r="T3597" s="16"/>
      <c r="U3597" s="16"/>
      <c r="V3597" s="16"/>
      <c r="W3597" s="16"/>
      <c r="X3597" s="16"/>
      <c r="Y3597" s="16"/>
    </row>
    <row r="3598" spans="4:25" ht="13" hidden="1" x14ac:dyDescent="0.3">
      <c r="D3598" s="16"/>
      <c r="E3598" s="138">
        <v>39228</v>
      </c>
      <c r="F3598" s="16">
        <v>146</v>
      </c>
      <c r="G3598" s="16">
        <v>2007</v>
      </c>
      <c r="H3598" s="139">
        <f t="shared" si="288"/>
        <v>0</v>
      </c>
      <c r="I3598" s="140">
        <v>15.466666666666667</v>
      </c>
      <c r="J3598" s="141">
        <f t="shared" si="284"/>
        <v>1</v>
      </c>
      <c r="K3598" s="81">
        <f t="shared" si="285"/>
        <v>4.5333333333333332</v>
      </c>
      <c r="L3598" s="142">
        <v>17.600000000000001</v>
      </c>
      <c r="M3598" s="140"/>
      <c r="N3598" s="141">
        <f t="shared" si="286"/>
        <v>0</v>
      </c>
      <c r="O3598" s="141"/>
      <c r="P3598" s="141"/>
      <c r="Q3598" s="81">
        <f t="shared" si="287"/>
        <v>0</v>
      </c>
      <c r="R3598" s="16"/>
      <c r="S3598" s="16"/>
      <c r="T3598" s="16"/>
      <c r="U3598" s="16"/>
      <c r="V3598" s="16"/>
      <c r="W3598" s="16"/>
      <c r="X3598" s="16"/>
      <c r="Y3598" s="16"/>
    </row>
    <row r="3599" spans="4:25" ht="13" hidden="1" x14ac:dyDescent="0.3">
      <c r="D3599" s="16"/>
      <c r="E3599" s="138">
        <v>39229</v>
      </c>
      <c r="F3599" s="16">
        <v>147</v>
      </c>
      <c r="G3599" s="16">
        <v>2007</v>
      </c>
      <c r="H3599" s="139">
        <f t="shared" si="288"/>
        <v>0</v>
      </c>
      <c r="I3599" s="140">
        <v>15.573333333333334</v>
      </c>
      <c r="J3599" s="141">
        <f t="shared" si="284"/>
        <v>1</v>
      </c>
      <c r="K3599" s="81">
        <f t="shared" si="285"/>
        <v>4.4266666666666659</v>
      </c>
      <c r="L3599" s="142">
        <v>15.4</v>
      </c>
      <c r="M3599" s="140"/>
      <c r="N3599" s="141">
        <f t="shared" si="286"/>
        <v>1</v>
      </c>
      <c r="O3599" s="141"/>
      <c r="P3599" s="141"/>
      <c r="Q3599" s="81">
        <f t="shared" si="287"/>
        <v>4.5999999999999996</v>
      </c>
      <c r="R3599" s="16"/>
      <c r="S3599" s="16"/>
      <c r="T3599" s="16"/>
      <c r="U3599" s="16"/>
      <c r="V3599" s="16"/>
      <c r="W3599" s="16"/>
      <c r="X3599" s="16"/>
      <c r="Y3599" s="16"/>
    </row>
    <row r="3600" spans="4:25" ht="13" hidden="1" x14ac:dyDescent="0.3">
      <c r="D3600" s="16"/>
      <c r="E3600" s="138">
        <v>39230</v>
      </c>
      <c r="F3600" s="16">
        <v>148</v>
      </c>
      <c r="G3600" s="16">
        <v>2007</v>
      </c>
      <c r="H3600" s="139">
        <f t="shared" si="288"/>
        <v>0</v>
      </c>
      <c r="I3600" s="140">
        <v>15.68</v>
      </c>
      <c r="J3600" s="141">
        <f t="shared" ref="J3600:J3663" si="289">IF(I3600&lt;=$E$117,1,0)</f>
        <v>1</v>
      </c>
      <c r="K3600" s="81">
        <f t="shared" ref="K3600:K3663" si="290">J3600*($E$116-I3600)</f>
        <v>4.32</v>
      </c>
      <c r="L3600" s="142">
        <v>9.4</v>
      </c>
      <c r="M3600" s="140"/>
      <c r="N3600" s="141">
        <f t="shared" ref="N3600:N3663" si="291">IF(L3600&lt;=$E$117,1,0)</f>
        <v>1</v>
      </c>
      <c r="O3600" s="141"/>
      <c r="P3600" s="141"/>
      <c r="Q3600" s="81">
        <f t="shared" ref="Q3600:Q3663" si="292">N3600*($E$116-L3600)</f>
        <v>10.6</v>
      </c>
      <c r="R3600" s="16"/>
      <c r="S3600" s="16"/>
      <c r="T3600" s="16"/>
      <c r="U3600" s="16"/>
      <c r="V3600" s="16"/>
      <c r="W3600" s="16"/>
      <c r="X3600" s="16"/>
      <c r="Y3600" s="16"/>
    </row>
    <row r="3601" spans="4:25" ht="13" hidden="1" x14ac:dyDescent="0.3">
      <c r="D3601" s="16"/>
      <c r="E3601" s="138">
        <v>39231</v>
      </c>
      <c r="F3601" s="16">
        <v>149</v>
      </c>
      <c r="G3601" s="16">
        <v>2007</v>
      </c>
      <c r="H3601" s="139">
        <f t="shared" si="288"/>
        <v>0</v>
      </c>
      <c r="I3601" s="140">
        <v>15.786666666666667</v>
      </c>
      <c r="J3601" s="141">
        <f t="shared" si="289"/>
        <v>1</v>
      </c>
      <c r="K3601" s="81">
        <f t="shared" si="290"/>
        <v>4.2133333333333329</v>
      </c>
      <c r="L3601" s="142">
        <v>10.199999999999999</v>
      </c>
      <c r="M3601" s="140"/>
      <c r="N3601" s="141">
        <f t="shared" si="291"/>
        <v>1</v>
      </c>
      <c r="O3601" s="141"/>
      <c r="P3601" s="141"/>
      <c r="Q3601" s="81">
        <f t="shared" si="292"/>
        <v>9.8000000000000007</v>
      </c>
      <c r="R3601" s="16"/>
      <c r="S3601" s="16"/>
      <c r="T3601" s="16"/>
      <c r="U3601" s="16"/>
      <c r="V3601" s="16"/>
      <c r="W3601" s="16"/>
      <c r="X3601" s="16"/>
      <c r="Y3601" s="16"/>
    </row>
    <row r="3602" spans="4:25" ht="13" hidden="1" x14ac:dyDescent="0.3">
      <c r="D3602" s="16"/>
      <c r="E3602" s="138">
        <v>39232</v>
      </c>
      <c r="F3602" s="16">
        <v>150</v>
      </c>
      <c r="G3602" s="16">
        <v>2007</v>
      </c>
      <c r="H3602" s="139">
        <f t="shared" si="288"/>
        <v>0</v>
      </c>
      <c r="I3602" s="140">
        <v>15.893333333333333</v>
      </c>
      <c r="J3602" s="141">
        <f t="shared" si="289"/>
        <v>1</v>
      </c>
      <c r="K3602" s="81">
        <f t="shared" si="290"/>
        <v>4.1066666666666674</v>
      </c>
      <c r="L3602" s="142">
        <v>11.9</v>
      </c>
      <c r="M3602" s="140"/>
      <c r="N3602" s="141">
        <f t="shared" si="291"/>
        <v>1</v>
      </c>
      <c r="O3602" s="141"/>
      <c r="P3602" s="141"/>
      <c r="Q3602" s="81">
        <f t="shared" si="292"/>
        <v>8.1</v>
      </c>
      <c r="R3602" s="16"/>
      <c r="S3602" s="16"/>
      <c r="T3602" s="16"/>
      <c r="U3602" s="16"/>
      <c r="V3602" s="16"/>
      <c r="W3602" s="16"/>
      <c r="X3602" s="16"/>
      <c r="Y3602" s="16"/>
    </row>
    <row r="3603" spans="4:25" ht="13" hidden="1" x14ac:dyDescent="0.3">
      <c r="D3603" s="16"/>
      <c r="E3603" s="138">
        <v>39233</v>
      </c>
      <c r="F3603" s="16">
        <v>151</v>
      </c>
      <c r="G3603" s="16">
        <v>2007</v>
      </c>
      <c r="H3603" s="139">
        <f t="shared" si="288"/>
        <v>0</v>
      </c>
      <c r="I3603" s="140">
        <v>16</v>
      </c>
      <c r="J3603" s="141">
        <f t="shared" si="289"/>
        <v>1</v>
      </c>
      <c r="K3603" s="81">
        <f t="shared" si="290"/>
        <v>4</v>
      </c>
      <c r="L3603" s="142">
        <v>14.8</v>
      </c>
      <c r="M3603" s="140"/>
      <c r="N3603" s="141">
        <f t="shared" si="291"/>
        <v>1</v>
      </c>
      <c r="O3603" s="141"/>
      <c r="P3603" s="141"/>
      <c r="Q3603" s="81">
        <f t="shared" si="292"/>
        <v>5.1999999999999993</v>
      </c>
      <c r="R3603" s="16"/>
      <c r="S3603" s="16"/>
      <c r="T3603" s="16"/>
      <c r="U3603" s="16"/>
      <c r="V3603" s="16"/>
      <c r="W3603" s="16"/>
      <c r="X3603" s="16"/>
      <c r="Y3603" s="16"/>
    </row>
    <row r="3604" spans="4:25" ht="13" hidden="1" x14ac:dyDescent="0.3">
      <c r="D3604" s="16"/>
      <c r="E3604" s="138">
        <v>39234</v>
      </c>
      <c r="F3604" s="16">
        <v>152</v>
      </c>
      <c r="G3604" s="16">
        <v>2007</v>
      </c>
      <c r="H3604" s="139">
        <f t="shared" si="288"/>
        <v>0</v>
      </c>
      <c r="I3604" s="140">
        <v>16.106666666666669</v>
      </c>
      <c r="J3604" s="141">
        <f t="shared" si="289"/>
        <v>0</v>
      </c>
      <c r="K3604" s="81">
        <f t="shared" si="290"/>
        <v>0</v>
      </c>
      <c r="L3604" s="142">
        <v>12.1</v>
      </c>
      <c r="M3604" s="140"/>
      <c r="N3604" s="141">
        <f t="shared" si="291"/>
        <v>1</v>
      </c>
      <c r="O3604" s="141"/>
      <c r="P3604" s="141"/>
      <c r="Q3604" s="81">
        <f t="shared" si="292"/>
        <v>7.9</v>
      </c>
      <c r="R3604" s="16"/>
      <c r="S3604" s="16"/>
      <c r="T3604" s="16"/>
      <c r="U3604" s="16"/>
      <c r="V3604" s="16"/>
      <c r="W3604" s="16"/>
      <c r="X3604" s="16"/>
      <c r="Y3604" s="16"/>
    </row>
    <row r="3605" spans="4:25" ht="13" hidden="1" x14ac:dyDescent="0.3">
      <c r="D3605" s="16"/>
      <c r="E3605" s="138">
        <v>39235</v>
      </c>
      <c r="F3605" s="16">
        <v>153</v>
      </c>
      <c r="G3605" s="16">
        <v>2007</v>
      </c>
      <c r="H3605" s="139">
        <f t="shared" si="288"/>
        <v>0</v>
      </c>
      <c r="I3605" s="140">
        <v>16.213333333333331</v>
      </c>
      <c r="J3605" s="141">
        <f t="shared" si="289"/>
        <v>0</v>
      </c>
      <c r="K3605" s="81">
        <f t="shared" si="290"/>
        <v>0</v>
      </c>
      <c r="L3605" s="142">
        <v>14.6</v>
      </c>
      <c r="M3605" s="140"/>
      <c r="N3605" s="141">
        <f t="shared" si="291"/>
        <v>1</v>
      </c>
      <c r="O3605" s="141"/>
      <c r="P3605" s="141"/>
      <c r="Q3605" s="81">
        <f t="shared" si="292"/>
        <v>5.4</v>
      </c>
      <c r="R3605" s="16"/>
      <c r="S3605" s="16"/>
      <c r="T3605" s="16"/>
      <c r="U3605" s="16"/>
      <c r="V3605" s="16"/>
      <c r="W3605" s="16"/>
      <c r="X3605" s="16"/>
      <c r="Y3605" s="16"/>
    </row>
    <row r="3606" spans="4:25" ht="13" hidden="1" x14ac:dyDescent="0.3">
      <c r="D3606" s="16"/>
      <c r="E3606" s="138">
        <v>39236</v>
      </c>
      <c r="F3606" s="16">
        <v>154</v>
      </c>
      <c r="G3606" s="16">
        <v>2007</v>
      </c>
      <c r="H3606" s="139">
        <f t="shared" si="288"/>
        <v>0</v>
      </c>
      <c r="I3606" s="140">
        <v>16.32</v>
      </c>
      <c r="J3606" s="141">
        <f t="shared" si="289"/>
        <v>0</v>
      </c>
      <c r="K3606" s="81">
        <f t="shared" si="290"/>
        <v>0</v>
      </c>
      <c r="L3606" s="142">
        <v>16.8</v>
      </c>
      <c r="M3606" s="140"/>
      <c r="N3606" s="141">
        <f t="shared" si="291"/>
        <v>0</v>
      </c>
      <c r="O3606" s="141"/>
      <c r="P3606" s="141"/>
      <c r="Q3606" s="81">
        <f t="shared" si="292"/>
        <v>0</v>
      </c>
      <c r="R3606" s="16"/>
      <c r="S3606" s="16"/>
      <c r="T3606" s="16"/>
      <c r="U3606" s="16"/>
      <c r="V3606" s="16"/>
      <c r="W3606" s="16"/>
      <c r="X3606" s="16"/>
      <c r="Y3606" s="16"/>
    </row>
    <row r="3607" spans="4:25" ht="13" hidden="1" x14ac:dyDescent="0.3">
      <c r="D3607" s="16"/>
      <c r="E3607" s="138">
        <v>39237</v>
      </c>
      <c r="F3607" s="16">
        <v>155</v>
      </c>
      <c r="G3607" s="16">
        <v>2007</v>
      </c>
      <c r="H3607" s="139">
        <f t="shared" si="288"/>
        <v>0</v>
      </c>
      <c r="I3607" s="140">
        <v>16.426666666666669</v>
      </c>
      <c r="J3607" s="141">
        <f t="shared" si="289"/>
        <v>0</v>
      </c>
      <c r="K3607" s="81">
        <f t="shared" si="290"/>
        <v>0</v>
      </c>
      <c r="L3607" s="142">
        <v>18.600000000000001</v>
      </c>
      <c r="M3607" s="140"/>
      <c r="N3607" s="141">
        <f t="shared" si="291"/>
        <v>0</v>
      </c>
      <c r="O3607" s="141"/>
      <c r="P3607" s="141"/>
      <c r="Q3607" s="81">
        <f t="shared" si="292"/>
        <v>0</v>
      </c>
      <c r="R3607" s="16"/>
      <c r="S3607" s="16"/>
      <c r="T3607" s="16"/>
      <c r="U3607" s="16"/>
      <c r="V3607" s="16"/>
      <c r="W3607" s="16"/>
      <c r="X3607" s="16"/>
      <c r="Y3607" s="16"/>
    </row>
    <row r="3608" spans="4:25" ht="13" hidden="1" x14ac:dyDescent="0.3">
      <c r="D3608" s="16"/>
      <c r="E3608" s="138">
        <v>39238</v>
      </c>
      <c r="F3608" s="16">
        <v>156</v>
      </c>
      <c r="G3608" s="16">
        <v>2007</v>
      </c>
      <c r="H3608" s="139">
        <f t="shared" si="288"/>
        <v>0</v>
      </c>
      <c r="I3608" s="140">
        <v>16.533333333333331</v>
      </c>
      <c r="J3608" s="141">
        <f t="shared" si="289"/>
        <v>0</v>
      </c>
      <c r="K3608" s="81">
        <f t="shared" si="290"/>
        <v>0</v>
      </c>
      <c r="L3608" s="142">
        <v>20</v>
      </c>
      <c r="M3608" s="140"/>
      <c r="N3608" s="141">
        <f t="shared" si="291"/>
        <v>0</v>
      </c>
      <c r="O3608" s="141"/>
      <c r="P3608" s="141"/>
      <c r="Q3608" s="81">
        <f t="shared" si="292"/>
        <v>0</v>
      </c>
      <c r="R3608" s="16"/>
      <c r="S3608" s="16"/>
      <c r="T3608" s="16"/>
      <c r="U3608" s="16"/>
      <c r="V3608" s="16"/>
      <c r="W3608" s="16"/>
      <c r="X3608" s="16"/>
      <c r="Y3608" s="16"/>
    </row>
    <row r="3609" spans="4:25" ht="13" hidden="1" x14ac:dyDescent="0.3">
      <c r="D3609" s="16"/>
      <c r="E3609" s="138">
        <v>39239</v>
      </c>
      <c r="F3609" s="16">
        <v>157</v>
      </c>
      <c r="G3609" s="16">
        <v>2007</v>
      </c>
      <c r="H3609" s="139">
        <f t="shared" si="288"/>
        <v>0</v>
      </c>
      <c r="I3609" s="140">
        <v>16.64</v>
      </c>
      <c r="J3609" s="141">
        <f t="shared" si="289"/>
        <v>0</v>
      </c>
      <c r="K3609" s="81">
        <f t="shared" si="290"/>
        <v>0</v>
      </c>
      <c r="L3609" s="142">
        <v>20.100000000000001</v>
      </c>
      <c r="M3609" s="140"/>
      <c r="N3609" s="141">
        <f t="shared" si="291"/>
        <v>0</v>
      </c>
      <c r="O3609" s="141"/>
      <c r="P3609" s="141"/>
      <c r="Q3609" s="81">
        <f t="shared" si="292"/>
        <v>0</v>
      </c>
      <c r="R3609" s="16"/>
      <c r="S3609" s="16"/>
      <c r="T3609" s="16"/>
      <c r="U3609" s="16"/>
      <c r="V3609" s="16"/>
      <c r="W3609" s="16"/>
      <c r="X3609" s="16"/>
      <c r="Y3609" s="16"/>
    </row>
    <row r="3610" spans="4:25" ht="13" hidden="1" x14ac:dyDescent="0.3">
      <c r="D3610" s="16"/>
      <c r="E3610" s="138">
        <v>39240</v>
      </c>
      <c r="F3610" s="16">
        <v>158</v>
      </c>
      <c r="G3610" s="16">
        <v>2007</v>
      </c>
      <c r="H3610" s="139">
        <f t="shared" si="288"/>
        <v>0</v>
      </c>
      <c r="I3610" s="140">
        <v>16.74666666666667</v>
      </c>
      <c r="J3610" s="141">
        <f t="shared" si="289"/>
        <v>0</v>
      </c>
      <c r="K3610" s="81">
        <f t="shared" si="290"/>
        <v>0</v>
      </c>
      <c r="L3610" s="142">
        <v>19.5</v>
      </c>
      <c r="M3610" s="140"/>
      <c r="N3610" s="141">
        <f t="shared" si="291"/>
        <v>0</v>
      </c>
      <c r="O3610" s="141"/>
      <c r="P3610" s="141"/>
      <c r="Q3610" s="81">
        <f t="shared" si="292"/>
        <v>0</v>
      </c>
      <c r="R3610" s="16"/>
      <c r="S3610" s="16"/>
      <c r="T3610" s="16"/>
      <c r="U3610" s="16"/>
      <c r="V3610" s="16"/>
      <c r="W3610" s="16"/>
      <c r="X3610" s="16"/>
      <c r="Y3610" s="16"/>
    </row>
    <row r="3611" spans="4:25" ht="13" hidden="1" x14ac:dyDescent="0.3">
      <c r="D3611" s="16"/>
      <c r="E3611" s="138">
        <v>39241</v>
      </c>
      <c r="F3611" s="16">
        <v>159</v>
      </c>
      <c r="G3611" s="16">
        <v>2007</v>
      </c>
      <c r="H3611" s="139">
        <f t="shared" si="288"/>
        <v>0</v>
      </c>
      <c r="I3611" s="140">
        <v>16.853333333333332</v>
      </c>
      <c r="J3611" s="141">
        <f t="shared" si="289"/>
        <v>0</v>
      </c>
      <c r="K3611" s="81">
        <f t="shared" si="290"/>
        <v>0</v>
      </c>
      <c r="L3611" s="142">
        <v>20.3</v>
      </c>
      <c r="M3611" s="140"/>
      <c r="N3611" s="141">
        <f t="shared" si="291"/>
        <v>0</v>
      </c>
      <c r="O3611" s="141"/>
      <c r="P3611" s="141"/>
      <c r="Q3611" s="81">
        <f t="shared" si="292"/>
        <v>0</v>
      </c>
      <c r="R3611" s="16"/>
      <c r="S3611" s="16"/>
      <c r="T3611" s="16"/>
      <c r="U3611" s="16"/>
      <c r="V3611" s="16"/>
      <c r="W3611" s="16"/>
      <c r="X3611" s="16"/>
      <c r="Y3611" s="16"/>
    </row>
    <row r="3612" spans="4:25" ht="13" hidden="1" x14ac:dyDescent="0.3">
      <c r="D3612" s="16"/>
      <c r="E3612" s="138">
        <v>39242</v>
      </c>
      <c r="F3612" s="16">
        <v>160</v>
      </c>
      <c r="G3612" s="16">
        <v>2007</v>
      </c>
      <c r="H3612" s="139">
        <f t="shared" si="288"/>
        <v>0</v>
      </c>
      <c r="I3612" s="140">
        <v>16.96</v>
      </c>
      <c r="J3612" s="141">
        <f t="shared" si="289"/>
        <v>0</v>
      </c>
      <c r="K3612" s="81">
        <f t="shared" si="290"/>
        <v>0</v>
      </c>
      <c r="L3612" s="142">
        <v>21.7</v>
      </c>
      <c r="M3612" s="140"/>
      <c r="N3612" s="141">
        <f t="shared" si="291"/>
        <v>0</v>
      </c>
      <c r="O3612" s="141"/>
      <c r="P3612" s="141"/>
      <c r="Q3612" s="81">
        <f t="shared" si="292"/>
        <v>0</v>
      </c>
      <c r="R3612" s="16"/>
      <c r="S3612" s="16"/>
      <c r="T3612" s="16"/>
      <c r="U3612" s="16"/>
      <c r="V3612" s="16"/>
      <c r="W3612" s="16"/>
      <c r="X3612" s="16"/>
      <c r="Y3612" s="16"/>
    </row>
    <row r="3613" spans="4:25" ht="13" hidden="1" x14ac:dyDescent="0.3">
      <c r="D3613" s="16"/>
      <c r="E3613" s="138">
        <v>39243</v>
      </c>
      <c r="F3613" s="16">
        <v>161</v>
      </c>
      <c r="G3613" s="16">
        <v>2007</v>
      </c>
      <c r="H3613" s="139">
        <f t="shared" si="288"/>
        <v>0</v>
      </c>
      <c r="I3613" s="140">
        <v>17.06666666666667</v>
      </c>
      <c r="J3613" s="141">
        <f t="shared" si="289"/>
        <v>0</v>
      </c>
      <c r="K3613" s="81">
        <f t="shared" si="290"/>
        <v>0</v>
      </c>
      <c r="L3613" s="142">
        <v>21.1</v>
      </c>
      <c r="M3613" s="140"/>
      <c r="N3613" s="141">
        <f t="shared" si="291"/>
        <v>0</v>
      </c>
      <c r="O3613" s="141"/>
      <c r="P3613" s="141"/>
      <c r="Q3613" s="81">
        <f t="shared" si="292"/>
        <v>0</v>
      </c>
      <c r="R3613" s="16"/>
      <c r="S3613" s="16"/>
      <c r="T3613" s="16"/>
      <c r="U3613" s="16"/>
      <c r="V3613" s="16"/>
      <c r="W3613" s="16"/>
      <c r="X3613" s="16"/>
      <c r="Y3613" s="16"/>
    </row>
    <row r="3614" spans="4:25" ht="13" hidden="1" x14ac:dyDescent="0.3">
      <c r="D3614" s="16"/>
      <c r="E3614" s="138">
        <v>39244</v>
      </c>
      <c r="F3614" s="16">
        <v>162</v>
      </c>
      <c r="G3614" s="16">
        <v>2007</v>
      </c>
      <c r="H3614" s="139">
        <f t="shared" si="288"/>
        <v>0</v>
      </c>
      <c r="I3614" s="140">
        <v>17.173333333333332</v>
      </c>
      <c r="J3614" s="141">
        <f t="shared" si="289"/>
        <v>0</v>
      </c>
      <c r="K3614" s="81">
        <f t="shared" si="290"/>
        <v>0</v>
      </c>
      <c r="L3614" s="142">
        <v>18</v>
      </c>
      <c r="M3614" s="140"/>
      <c r="N3614" s="141">
        <f t="shared" si="291"/>
        <v>0</v>
      </c>
      <c r="O3614" s="141"/>
      <c r="P3614" s="141"/>
      <c r="Q3614" s="81">
        <f t="shared" si="292"/>
        <v>0</v>
      </c>
      <c r="R3614" s="16"/>
      <c r="S3614" s="16"/>
      <c r="T3614" s="16"/>
      <c r="U3614" s="16"/>
      <c r="V3614" s="16"/>
      <c r="W3614" s="16"/>
      <c r="X3614" s="16"/>
      <c r="Y3614" s="16"/>
    </row>
    <row r="3615" spans="4:25" ht="13" hidden="1" x14ac:dyDescent="0.3">
      <c r="D3615" s="16"/>
      <c r="E3615" s="138">
        <v>39245</v>
      </c>
      <c r="F3615" s="16">
        <v>163</v>
      </c>
      <c r="G3615" s="16">
        <v>2007</v>
      </c>
      <c r="H3615" s="139">
        <f t="shared" si="288"/>
        <v>0</v>
      </c>
      <c r="I3615" s="140">
        <v>17.28</v>
      </c>
      <c r="J3615" s="141">
        <f t="shared" si="289"/>
        <v>0</v>
      </c>
      <c r="K3615" s="81">
        <f t="shared" si="290"/>
        <v>0</v>
      </c>
      <c r="L3615" s="142">
        <v>19.5</v>
      </c>
      <c r="M3615" s="140"/>
      <c r="N3615" s="141">
        <f t="shared" si="291"/>
        <v>0</v>
      </c>
      <c r="O3615" s="141"/>
      <c r="P3615" s="141"/>
      <c r="Q3615" s="81">
        <f t="shared" si="292"/>
        <v>0</v>
      </c>
      <c r="R3615" s="16"/>
      <c r="S3615" s="16"/>
      <c r="T3615" s="16"/>
      <c r="U3615" s="16"/>
      <c r="V3615" s="16"/>
      <c r="W3615" s="16"/>
      <c r="X3615" s="16"/>
      <c r="Y3615" s="16"/>
    </row>
    <row r="3616" spans="4:25" ht="13" hidden="1" x14ac:dyDescent="0.3">
      <c r="D3616" s="16"/>
      <c r="E3616" s="138">
        <v>39246</v>
      </c>
      <c r="F3616" s="16">
        <v>164</v>
      </c>
      <c r="G3616" s="16">
        <v>2007</v>
      </c>
      <c r="H3616" s="139">
        <f t="shared" si="288"/>
        <v>0</v>
      </c>
      <c r="I3616" s="140">
        <v>17.38666666666667</v>
      </c>
      <c r="J3616" s="141">
        <f t="shared" si="289"/>
        <v>0</v>
      </c>
      <c r="K3616" s="81">
        <f t="shared" si="290"/>
        <v>0</v>
      </c>
      <c r="L3616" s="142">
        <v>21.2</v>
      </c>
      <c r="M3616" s="140"/>
      <c r="N3616" s="141">
        <f t="shared" si="291"/>
        <v>0</v>
      </c>
      <c r="O3616" s="141"/>
      <c r="P3616" s="141"/>
      <c r="Q3616" s="81">
        <f t="shared" si="292"/>
        <v>0</v>
      </c>
      <c r="R3616" s="16"/>
      <c r="S3616" s="16"/>
      <c r="T3616" s="16"/>
      <c r="U3616" s="16"/>
      <c r="V3616" s="16"/>
      <c r="W3616" s="16"/>
      <c r="X3616" s="16"/>
      <c r="Y3616" s="16"/>
    </row>
    <row r="3617" spans="4:25" ht="13" hidden="1" x14ac:dyDescent="0.3">
      <c r="D3617" s="16"/>
      <c r="E3617" s="138">
        <v>39247</v>
      </c>
      <c r="F3617" s="16">
        <v>165</v>
      </c>
      <c r="G3617" s="16">
        <v>2007</v>
      </c>
      <c r="H3617" s="139">
        <f t="shared" si="288"/>
        <v>0</v>
      </c>
      <c r="I3617" s="140">
        <v>17.493333333333332</v>
      </c>
      <c r="J3617" s="141">
        <f t="shared" si="289"/>
        <v>0</v>
      </c>
      <c r="K3617" s="81">
        <f t="shared" si="290"/>
        <v>0</v>
      </c>
      <c r="L3617" s="142">
        <v>21.3</v>
      </c>
      <c r="M3617" s="140"/>
      <c r="N3617" s="141">
        <f t="shared" si="291"/>
        <v>0</v>
      </c>
      <c r="O3617" s="141"/>
      <c r="P3617" s="141"/>
      <c r="Q3617" s="81">
        <f t="shared" si="292"/>
        <v>0</v>
      </c>
      <c r="R3617" s="16"/>
      <c r="S3617" s="16"/>
      <c r="T3617" s="16"/>
      <c r="U3617" s="16"/>
      <c r="V3617" s="16"/>
      <c r="W3617" s="16"/>
      <c r="X3617" s="16"/>
      <c r="Y3617" s="16"/>
    </row>
    <row r="3618" spans="4:25" ht="13" hidden="1" x14ac:dyDescent="0.3">
      <c r="D3618" s="16"/>
      <c r="E3618" s="138">
        <v>39248</v>
      </c>
      <c r="F3618" s="16">
        <v>166</v>
      </c>
      <c r="G3618" s="16">
        <v>2007</v>
      </c>
      <c r="H3618" s="139">
        <f t="shared" si="288"/>
        <v>0</v>
      </c>
      <c r="I3618" s="140">
        <v>17.600000000000001</v>
      </c>
      <c r="J3618" s="141">
        <f t="shared" si="289"/>
        <v>0</v>
      </c>
      <c r="K3618" s="81">
        <f t="shared" si="290"/>
        <v>0</v>
      </c>
      <c r="L3618" s="142">
        <v>16.8</v>
      </c>
      <c r="M3618" s="140"/>
      <c r="N3618" s="141">
        <f t="shared" si="291"/>
        <v>0</v>
      </c>
      <c r="O3618" s="141"/>
      <c r="P3618" s="141"/>
      <c r="Q3618" s="81">
        <f t="shared" si="292"/>
        <v>0</v>
      </c>
      <c r="R3618" s="16"/>
      <c r="S3618" s="16"/>
      <c r="T3618" s="16"/>
      <c r="U3618" s="16"/>
      <c r="V3618" s="16"/>
      <c r="W3618" s="16"/>
      <c r="X3618" s="16"/>
      <c r="Y3618" s="16"/>
    </row>
    <row r="3619" spans="4:25" ht="13" hidden="1" x14ac:dyDescent="0.3">
      <c r="D3619" s="16"/>
      <c r="E3619" s="138">
        <v>39249</v>
      </c>
      <c r="F3619" s="16">
        <v>167</v>
      </c>
      <c r="G3619" s="16">
        <v>2007</v>
      </c>
      <c r="H3619" s="139">
        <f t="shared" ref="H3619:H3682" si="293">IF(AND(E3619&gt;=$D$64,E3619&lt;=$D$65),1,0)</f>
        <v>0</v>
      </c>
      <c r="I3619" s="140">
        <v>17.683870967741939</v>
      </c>
      <c r="J3619" s="141">
        <f t="shared" si="289"/>
        <v>0</v>
      </c>
      <c r="K3619" s="81">
        <f t="shared" si="290"/>
        <v>0</v>
      </c>
      <c r="L3619" s="142">
        <v>19</v>
      </c>
      <c r="M3619" s="140"/>
      <c r="N3619" s="141">
        <f t="shared" si="291"/>
        <v>0</v>
      </c>
      <c r="O3619" s="141"/>
      <c r="P3619" s="141"/>
      <c r="Q3619" s="81">
        <f t="shared" si="292"/>
        <v>0</v>
      </c>
      <c r="R3619" s="16"/>
      <c r="S3619" s="16"/>
      <c r="T3619" s="16"/>
      <c r="U3619" s="16"/>
      <c r="V3619" s="16"/>
      <c r="W3619" s="16"/>
      <c r="X3619" s="16"/>
      <c r="Y3619" s="16"/>
    </row>
    <row r="3620" spans="4:25" ht="13" hidden="1" x14ac:dyDescent="0.3">
      <c r="D3620" s="16"/>
      <c r="E3620" s="138">
        <v>39250</v>
      </c>
      <c r="F3620" s="16">
        <v>168</v>
      </c>
      <c r="G3620" s="16">
        <v>2007</v>
      </c>
      <c r="H3620" s="139">
        <f t="shared" si="293"/>
        <v>0</v>
      </c>
      <c r="I3620" s="140">
        <v>17.767741935483873</v>
      </c>
      <c r="J3620" s="141">
        <f t="shared" si="289"/>
        <v>0</v>
      </c>
      <c r="K3620" s="81">
        <f t="shared" si="290"/>
        <v>0</v>
      </c>
      <c r="L3620" s="142">
        <v>18.399999999999999</v>
      </c>
      <c r="M3620" s="140"/>
      <c r="N3620" s="141">
        <f t="shared" si="291"/>
        <v>0</v>
      </c>
      <c r="O3620" s="141"/>
      <c r="P3620" s="141"/>
      <c r="Q3620" s="81">
        <f t="shared" si="292"/>
        <v>0</v>
      </c>
      <c r="R3620" s="16"/>
      <c r="S3620" s="16"/>
      <c r="T3620" s="16"/>
      <c r="U3620" s="16"/>
      <c r="V3620" s="16"/>
      <c r="W3620" s="16"/>
      <c r="X3620" s="16"/>
      <c r="Y3620" s="16"/>
    </row>
    <row r="3621" spans="4:25" ht="13" hidden="1" x14ac:dyDescent="0.3">
      <c r="D3621" s="16"/>
      <c r="E3621" s="138">
        <v>39251</v>
      </c>
      <c r="F3621" s="16">
        <v>169</v>
      </c>
      <c r="G3621" s="16">
        <v>2007</v>
      </c>
      <c r="H3621" s="139">
        <f t="shared" si="293"/>
        <v>0</v>
      </c>
      <c r="I3621" s="140">
        <v>17.851612903225806</v>
      </c>
      <c r="J3621" s="141">
        <f t="shared" si="289"/>
        <v>0</v>
      </c>
      <c r="K3621" s="81">
        <f t="shared" si="290"/>
        <v>0</v>
      </c>
      <c r="L3621" s="142">
        <v>22.2</v>
      </c>
      <c r="M3621" s="140"/>
      <c r="N3621" s="141">
        <f t="shared" si="291"/>
        <v>0</v>
      </c>
      <c r="O3621" s="141"/>
      <c r="P3621" s="141"/>
      <c r="Q3621" s="81">
        <f t="shared" si="292"/>
        <v>0</v>
      </c>
      <c r="R3621" s="16"/>
      <c r="S3621" s="16"/>
      <c r="T3621" s="16"/>
      <c r="U3621" s="16"/>
      <c r="V3621" s="16"/>
      <c r="W3621" s="16"/>
      <c r="X3621" s="16"/>
      <c r="Y3621" s="16"/>
    </row>
    <row r="3622" spans="4:25" ht="13" hidden="1" x14ac:dyDescent="0.3">
      <c r="D3622" s="16"/>
      <c r="E3622" s="138">
        <v>39252</v>
      </c>
      <c r="F3622" s="16">
        <v>170</v>
      </c>
      <c r="G3622" s="16">
        <v>2007</v>
      </c>
      <c r="H3622" s="139">
        <f t="shared" si="293"/>
        <v>0</v>
      </c>
      <c r="I3622" s="140">
        <v>17.935483870967744</v>
      </c>
      <c r="J3622" s="141">
        <f t="shared" si="289"/>
        <v>0</v>
      </c>
      <c r="K3622" s="81">
        <f t="shared" si="290"/>
        <v>0</v>
      </c>
      <c r="L3622" s="142">
        <v>22.5</v>
      </c>
      <c r="M3622" s="140"/>
      <c r="N3622" s="141">
        <f t="shared" si="291"/>
        <v>0</v>
      </c>
      <c r="O3622" s="141"/>
      <c r="P3622" s="141"/>
      <c r="Q3622" s="81">
        <f t="shared" si="292"/>
        <v>0</v>
      </c>
      <c r="R3622" s="16"/>
      <c r="S3622" s="16"/>
      <c r="T3622" s="16"/>
      <c r="U3622" s="16"/>
      <c r="V3622" s="16"/>
      <c r="W3622" s="16"/>
      <c r="X3622" s="16"/>
      <c r="Y3622" s="16"/>
    </row>
    <row r="3623" spans="4:25" ht="13" hidden="1" x14ac:dyDescent="0.3">
      <c r="D3623" s="16"/>
      <c r="E3623" s="138">
        <v>39253</v>
      </c>
      <c r="F3623" s="16">
        <v>171</v>
      </c>
      <c r="G3623" s="16">
        <v>2007</v>
      </c>
      <c r="H3623" s="139">
        <f t="shared" si="293"/>
        <v>0</v>
      </c>
      <c r="I3623" s="140">
        <v>18.019354838709681</v>
      </c>
      <c r="J3623" s="141">
        <f t="shared" si="289"/>
        <v>0</v>
      </c>
      <c r="K3623" s="81">
        <f t="shared" si="290"/>
        <v>0</v>
      </c>
      <c r="L3623" s="142">
        <v>24.2</v>
      </c>
      <c r="M3623" s="140"/>
      <c r="N3623" s="141">
        <f t="shared" si="291"/>
        <v>0</v>
      </c>
      <c r="O3623" s="141"/>
      <c r="P3623" s="141"/>
      <c r="Q3623" s="81">
        <f t="shared" si="292"/>
        <v>0</v>
      </c>
      <c r="R3623" s="16"/>
      <c r="S3623" s="16"/>
      <c r="T3623" s="16"/>
      <c r="U3623" s="16"/>
      <c r="V3623" s="16"/>
      <c r="W3623" s="16"/>
      <c r="X3623" s="16"/>
      <c r="Y3623" s="16"/>
    </row>
    <row r="3624" spans="4:25" ht="13" hidden="1" x14ac:dyDescent="0.3">
      <c r="D3624" s="16"/>
      <c r="E3624" s="138">
        <v>39254</v>
      </c>
      <c r="F3624" s="16">
        <v>172</v>
      </c>
      <c r="G3624" s="16">
        <v>2007</v>
      </c>
      <c r="H3624" s="139">
        <f t="shared" si="293"/>
        <v>0</v>
      </c>
      <c r="I3624" s="140">
        <v>18.103225806451615</v>
      </c>
      <c r="J3624" s="141">
        <f t="shared" si="289"/>
        <v>0</v>
      </c>
      <c r="K3624" s="81">
        <f t="shared" si="290"/>
        <v>0</v>
      </c>
      <c r="L3624" s="142">
        <v>19.3</v>
      </c>
      <c r="M3624" s="140"/>
      <c r="N3624" s="141">
        <f t="shared" si="291"/>
        <v>0</v>
      </c>
      <c r="O3624" s="141"/>
      <c r="P3624" s="141"/>
      <c r="Q3624" s="81">
        <f t="shared" si="292"/>
        <v>0</v>
      </c>
      <c r="R3624" s="16"/>
      <c r="S3624" s="16"/>
      <c r="T3624" s="16"/>
      <c r="U3624" s="16"/>
      <c r="V3624" s="16"/>
      <c r="W3624" s="16"/>
      <c r="X3624" s="16"/>
      <c r="Y3624" s="16"/>
    </row>
    <row r="3625" spans="4:25" ht="13" hidden="1" x14ac:dyDescent="0.3">
      <c r="D3625" s="16"/>
      <c r="E3625" s="138">
        <v>39255</v>
      </c>
      <c r="F3625" s="16">
        <v>173</v>
      </c>
      <c r="G3625" s="16">
        <v>2007</v>
      </c>
      <c r="H3625" s="139">
        <f t="shared" si="293"/>
        <v>0</v>
      </c>
      <c r="I3625" s="140">
        <v>18.187096774193549</v>
      </c>
      <c r="J3625" s="141">
        <f t="shared" si="289"/>
        <v>0</v>
      </c>
      <c r="K3625" s="81">
        <f t="shared" si="290"/>
        <v>0</v>
      </c>
      <c r="L3625" s="142">
        <v>18.7</v>
      </c>
      <c r="M3625" s="140"/>
      <c r="N3625" s="141">
        <f t="shared" si="291"/>
        <v>0</v>
      </c>
      <c r="O3625" s="141"/>
      <c r="P3625" s="141"/>
      <c r="Q3625" s="81">
        <f t="shared" si="292"/>
        <v>0</v>
      </c>
      <c r="R3625" s="16"/>
      <c r="S3625" s="16"/>
      <c r="T3625" s="16"/>
      <c r="U3625" s="16"/>
      <c r="V3625" s="16"/>
      <c r="W3625" s="16"/>
      <c r="X3625" s="16"/>
      <c r="Y3625" s="16"/>
    </row>
    <row r="3626" spans="4:25" ht="13" hidden="1" x14ac:dyDescent="0.3">
      <c r="D3626" s="16"/>
      <c r="E3626" s="138">
        <v>39256</v>
      </c>
      <c r="F3626" s="16">
        <v>174</v>
      </c>
      <c r="G3626" s="16">
        <v>2007</v>
      </c>
      <c r="H3626" s="139">
        <f t="shared" si="293"/>
        <v>0</v>
      </c>
      <c r="I3626" s="140">
        <v>18.270967741935486</v>
      </c>
      <c r="J3626" s="141">
        <f t="shared" si="289"/>
        <v>0</v>
      </c>
      <c r="K3626" s="81">
        <f t="shared" si="290"/>
        <v>0</v>
      </c>
      <c r="L3626" s="142">
        <v>18.399999999999999</v>
      </c>
      <c r="M3626" s="140"/>
      <c r="N3626" s="141">
        <f t="shared" si="291"/>
        <v>0</v>
      </c>
      <c r="O3626" s="141"/>
      <c r="P3626" s="141"/>
      <c r="Q3626" s="81">
        <f t="shared" si="292"/>
        <v>0</v>
      </c>
      <c r="R3626" s="16"/>
      <c r="S3626" s="16"/>
      <c r="T3626" s="16"/>
      <c r="U3626" s="16"/>
      <c r="V3626" s="16"/>
      <c r="W3626" s="16"/>
      <c r="X3626" s="16"/>
      <c r="Y3626" s="16"/>
    </row>
    <row r="3627" spans="4:25" ht="13" hidden="1" x14ac:dyDescent="0.3">
      <c r="D3627" s="16"/>
      <c r="E3627" s="138">
        <v>39257</v>
      </c>
      <c r="F3627" s="16">
        <v>175</v>
      </c>
      <c r="G3627" s="16">
        <v>2007</v>
      </c>
      <c r="H3627" s="139">
        <f t="shared" si="293"/>
        <v>0</v>
      </c>
      <c r="I3627" s="140">
        <v>18.354838709677423</v>
      </c>
      <c r="J3627" s="141">
        <f t="shared" si="289"/>
        <v>0</v>
      </c>
      <c r="K3627" s="81">
        <f t="shared" si="290"/>
        <v>0</v>
      </c>
      <c r="L3627" s="142">
        <v>19</v>
      </c>
      <c r="M3627" s="140"/>
      <c r="N3627" s="141">
        <f t="shared" si="291"/>
        <v>0</v>
      </c>
      <c r="O3627" s="141"/>
      <c r="P3627" s="141"/>
      <c r="Q3627" s="81">
        <f t="shared" si="292"/>
        <v>0</v>
      </c>
      <c r="R3627" s="16"/>
      <c r="S3627" s="16"/>
      <c r="T3627" s="16"/>
      <c r="U3627" s="16"/>
      <c r="V3627" s="16"/>
      <c r="W3627" s="16"/>
      <c r="X3627" s="16"/>
      <c r="Y3627" s="16"/>
    </row>
    <row r="3628" spans="4:25" ht="13" hidden="1" x14ac:dyDescent="0.3">
      <c r="D3628" s="16"/>
      <c r="E3628" s="138">
        <v>39258</v>
      </c>
      <c r="F3628" s="16">
        <v>176</v>
      </c>
      <c r="G3628" s="16">
        <v>2007</v>
      </c>
      <c r="H3628" s="139">
        <f t="shared" si="293"/>
        <v>0</v>
      </c>
      <c r="I3628" s="140">
        <v>18.438709677419357</v>
      </c>
      <c r="J3628" s="141">
        <f t="shared" si="289"/>
        <v>0</v>
      </c>
      <c r="K3628" s="81">
        <f t="shared" si="290"/>
        <v>0</v>
      </c>
      <c r="L3628" s="142">
        <v>16</v>
      </c>
      <c r="M3628" s="140"/>
      <c r="N3628" s="141">
        <f t="shared" si="291"/>
        <v>1</v>
      </c>
      <c r="O3628" s="141"/>
      <c r="P3628" s="141"/>
      <c r="Q3628" s="81">
        <f t="shared" si="292"/>
        <v>4</v>
      </c>
      <c r="R3628" s="16"/>
      <c r="S3628" s="16"/>
      <c r="T3628" s="16"/>
      <c r="U3628" s="16"/>
      <c r="V3628" s="16"/>
      <c r="W3628" s="16"/>
      <c r="X3628" s="16"/>
      <c r="Y3628" s="16"/>
    </row>
    <row r="3629" spans="4:25" ht="13" hidden="1" x14ac:dyDescent="0.3">
      <c r="D3629" s="16"/>
      <c r="E3629" s="138">
        <v>39259</v>
      </c>
      <c r="F3629" s="16">
        <v>177</v>
      </c>
      <c r="G3629" s="16">
        <v>2007</v>
      </c>
      <c r="H3629" s="139">
        <f t="shared" si="293"/>
        <v>0</v>
      </c>
      <c r="I3629" s="140">
        <v>18.522580645161291</v>
      </c>
      <c r="J3629" s="141">
        <f t="shared" si="289"/>
        <v>0</v>
      </c>
      <c r="K3629" s="81">
        <f t="shared" si="290"/>
        <v>0</v>
      </c>
      <c r="L3629" s="142">
        <v>14.1</v>
      </c>
      <c r="M3629" s="140"/>
      <c r="N3629" s="141">
        <f t="shared" si="291"/>
        <v>1</v>
      </c>
      <c r="O3629" s="141"/>
      <c r="P3629" s="141"/>
      <c r="Q3629" s="81">
        <f t="shared" si="292"/>
        <v>5.9</v>
      </c>
      <c r="R3629" s="16"/>
      <c r="S3629" s="16"/>
      <c r="T3629" s="16"/>
      <c r="U3629" s="16"/>
      <c r="V3629" s="16"/>
      <c r="W3629" s="16"/>
      <c r="X3629" s="16"/>
      <c r="Y3629" s="16"/>
    </row>
    <row r="3630" spans="4:25" ht="13" hidden="1" x14ac:dyDescent="0.3">
      <c r="D3630" s="16"/>
      <c r="E3630" s="138">
        <v>39260</v>
      </c>
      <c r="F3630" s="16">
        <v>178</v>
      </c>
      <c r="G3630" s="16">
        <v>2007</v>
      </c>
      <c r="H3630" s="139">
        <f t="shared" si="293"/>
        <v>0</v>
      </c>
      <c r="I3630" s="140">
        <v>18.606451612903228</v>
      </c>
      <c r="J3630" s="141">
        <f t="shared" si="289"/>
        <v>0</v>
      </c>
      <c r="K3630" s="81">
        <f t="shared" si="290"/>
        <v>0</v>
      </c>
      <c r="L3630" s="142">
        <v>13.2</v>
      </c>
      <c r="M3630" s="140"/>
      <c r="N3630" s="141">
        <f t="shared" si="291"/>
        <v>1</v>
      </c>
      <c r="O3630" s="141"/>
      <c r="P3630" s="141"/>
      <c r="Q3630" s="81">
        <f t="shared" si="292"/>
        <v>6.8000000000000007</v>
      </c>
      <c r="R3630" s="16"/>
      <c r="S3630" s="16"/>
      <c r="T3630" s="16"/>
      <c r="U3630" s="16"/>
      <c r="V3630" s="16"/>
      <c r="W3630" s="16"/>
      <c r="X3630" s="16"/>
      <c r="Y3630" s="16"/>
    </row>
    <row r="3631" spans="4:25" ht="13" hidden="1" x14ac:dyDescent="0.3">
      <c r="D3631" s="16"/>
      <c r="E3631" s="138">
        <v>39261</v>
      </c>
      <c r="F3631" s="16">
        <v>179</v>
      </c>
      <c r="G3631" s="16">
        <v>2007</v>
      </c>
      <c r="H3631" s="139">
        <f t="shared" si="293"/>
        <v>0</v>
      </c>
      <c r="I3631" s="140">
        <v>18.690322580645162</v>
      </c>
      <c r="J3631" s="141">
        <f t="shared" si="289"/>
        <v>0</v>
      </c>
      <c r="K3631" s="81">
        <f t="shared" si="290"/>
        <v>0</v>
      </c>
      <c r="L3631" s="142">
        <v>15</v>
      </c>
      <c r="M3631" s="140"/>
      <c r="N3631" s="141">
        <f t="shared" si="291"/>
        <v>1</v>
      </c>
      <c r="O3631" s="141"/>
      <c r="P3631" s="141"/>
      <c r="Q3631" s="81">
        <f t="shared" si="292"/>
        <v>5</v>
      </c>
      <c r="R3631" s="16"/>
      <c r="S3631" s="16"/>
      <c r="T3631" s="16"/>
      <c r="U3631" s="16"/>
      <c r="V3631" s="16"/>
      <c r="W3631" s="16"/>
      <c r="X3631" s="16"/>
      <c r="Y3631" s="16"/>
    </row>
    <row r="3632" spans="4:25" ht="13" hidden="1" x14ac:dyDescent="0.3">
      <c r="D3632" s="16"/>
      <c r="E3632" s="138">
        <v>39262</v>
      </c>
      <c r="F3632" s="16">
        <v>180</v>
      </c>
      <c r="G3632" s="16">
        <v>2007</v>
      </c>
      <c r="H3632" s="139">
        <f t="shared" si="293"/>
        <v>0</v>
      </c>
      <c r="I3632" s="140">
        <v>18.774193548387096</v>
      </c>
      <c r="J3632" s="141">
        <f t="shared" si="289"/>
        <v>0</v>
      </c>
      <c r="K3632" s="81">
        <f t="shared" si="290"/>
        <v>0</v>
      </c>
      <c r="L3632" s="142">
        <v>16.8</v>
      </c>
      <c r="M3632" s="140"/>
      <c r="N3632" s="141">
        <f t="shared" si="291"/>
        <v>0</v>
      </c>
      <c r="O3632" s="141"/>
      <c r="P3632" s="141"/>
      <c r="Q3632" s="81">
        <f t="shared" si="292"/>
        <v>0</v>
      </c>
      <c r="R3632" s="16"/>
      <c r="S3632" s="16"/>
      <c r="T3632" s="16"/>
      <c r="U3632" s="16"/>
      <c r="V3632" s="16"/>
      <c r="W3632" s="16"/>
      <c r="X3632" s="16"/>
      <c r="Y3632" s="16"/>
    </row>
    <row r="3633" spans="4:25" ht="13" hidden="1" x14ac:dyDescent="0.3">
      <c r="D3633" s="16"/>
      <c r="E3633" s="138">
        <v>39263</v>
      </c>
      <c r="F3633" s="16">
        <v>181</v>
      </c>
      <c r="G3633" s="16">
        <v>2007</v>
      </c>
      <c r="H3633" s="139">
        <f t="shared" si="293"/>
        <v>0</v>
      </c>
      <c r="I3633" s="140">
        <v>18.858064516129033</v>
      </c>
      <c r="J3633" s="141">
        <f t="shared" si="289"/>
        <v>0</v>
      </c>
      <c r="K3633" s="81">
        <f t="shared" si="290"/>
        <v>0</v>
      </c>
      <c r="L3633" s="142">
        <v>19.3</v>
      </c>
      <c r="M3633" s="140"/>
      <c r="N3633" s="141">
        <f t="shared" si="291"/>
        <v>0</v>
      </c>
      <c r="O3633" s="141"/>
      <c r="P3633" s="141"/>
      <c r="Q3633" s="81">
        <f t="shared" si="292"/>
        <v>0</v>
      </c>
      <c r="R3633" s="16"/>
      <c r="S3633" s="16"/>
      <c r="T3633" s="16"/>
      <c r="U3633" s="16"/>
      <c r="V3633" s="16"/>
      <c r="W3633" s="16"/>
      <c r="X3633" s="16"/>
      <c r="Y3633" s="16"/>
    </row>
    <row r="3634" spans="4:25" ht="13" hidden="1" x14ac:dyDescent="0.3">
      <c r="D3634" s="16"/>
      <c r="E3634" s="138">
        <v>39264</v>
      </c>
      <c r="F3634" s="16">
        <v>182</v>
      </c>
      <c r="G3634" s="16">
        <v>2007</v>
      </c>
      <c r="H3634" s="139">
        <f t="shared" si="293"/>
        <v>0</v>
      </c>
      <c r="I3634" s="140">
        <v>18.941935483870971</v>
      </c>
      <c r="J3634" s="141">
        <f t="shared" si="289"/>
        <v>0</v>
      </c>
      <c r="K3634" s="81">
        <f t="shared" si="290"/>
        <v>0</v>
      </c>
      <c r="L3634" s="142">
        <v>19</v>
      </c>
      <c r="M3634" s="140"/>
      <c r="N3634" s="141">
        <f t="shared" si="291"/>
        <v>0</v>
      </c>
      <c r="O3634" s="141"/>
      <c r="P3634" s="141"/>
      <c r="Q3634" s="81">
        <f t="shared" si="292"/>
        <v>0</v>
      </c>
      <c r="R3634" s="16"/>
      <c r="S3634" s="16"/>
      <c r="T3634" s="16"/>
      <c r="U3634" s="16"/>
      <c r="V3634" s="16"/>
      <c r="W3634" s="16"/>
      <c r="X3634" s="16"/>
      <c r="Y3634" s="16"/>
    </row>
    <row r="3635" spans="4:25" ht="13" hidden="1" x14ac:dyDescent="0.3">
      <c r="D3635" s="16"/>
      <c r="E3635" s="138">
        <v>39265</v>
      </c>
      <c r="F3635" s="16">
        <v>183</v>
      </c>
      <c r="G3635" s="16">
        <v>2007</v>
      </c>
      <c r="H3635" s="139">
        <f t="shared" si="293"/>
        <v>0</v>
      </c>
      <c r="I3635" s="140">
        <v>19.025806451612905</v>
      </c>
      <c r="J3635" s="141">
        <f t="shared" si="289"/>
        <v>0</v>
      </c>
      <c r="K3635" s="81">
        <f t="shared" si="290"/>
        <v>0</v>
      </c>
      <c r="L3635" s="142">
        <v>16.2</v>
      </c>
      <c r="M3635" s="140"/>
      <c r="N3635" s="141">
        <f t="shared" si="291"/>
        <v>0</v>
      </c>
      <c r="O3635" s="141"/>
      <c r="P3635" s="141"/>
      <c r="Q3635" s="81">
        <f t="shared" si="292"/>
        <v>0</v>
      </c>
      <c r="R3635" s="16"/>
      <c r="S3635" s="16"/>
      <c r="T3635" s="16"/>
      <c r="U3635" s="16"/>
      <c r="V3635" s="16"/>
      <c r="W3635" s="16"/>
      <c r="X3635" s="16"/>
      <c r="Y3635" s="16"/>
    </row>
    <row r="3636" spans="4:25" ht="13" hidden="1" x14ac:dyDescent="0.3">
      <c r="D3636" s="16"/>
      <c r="E3636" s="138">
        <v>39266</v>
      </c>
      <c r="F3636" s="16">
        <v>184</v>
      </c>
      <c r="G3636" s="16">
        <v>2007</v>
      </c>
      <c r="H3636" s="139">
        <f t="shared" si="293"/>
        <v>0</v>
      </c>
      <c r="I3636" s="140">
        <v>19.109677419354838</v>
      </c>
      <c r="J3636" s="141">
        <f t="shared" si="289"/>
        <v>0</v>
      </c>
      <c r="K3636" s="81">
        <f t="shared" si="290"/>
        <v>0</v>
      </c>
      <c r="L3636" s="142">
        <v>14.7</v>
      </c>
      <c r="M3636" s="140"/>
      <c r="N3636" s="141">
        <f t="shared" si="291"/>
        <v>1</v>
      </c>
      <c r="O3636" s="141"/>
      <c r="P3636" s="141"/>
      <c r="Q3636" s="81">
        <f t="shared" si="292"/>
        <v>5.3000000000000007</v>
      </c>
      <c r="R3636" s="16"/>
      <c r="S3636" s="16"/>
      <c r="T3636" s="16"/>
      <c r="U3636" s="16"/>
      <c r="V3636" s="16"/>
      <c r="W3636" s="16"/>
      <c r="X3636" s="16"/>
      <c r="Y3636" s="16"/>
    </row>
    <row r="3637" spans="4:25" ht="13" hidden="1" x14ac:dyDescent="0.3">
      <c r="D3637" s="16"/>
      <c r="E3637" s="138">
        <v>39267</v>
      </c>
      <c r="F3637" s="16">
        <v>185</v>
      </c>
      <c r="G3637" s="16">
        <v>2007</v>
      </c>
      <c r="H3637" s="139">
        <f t="shared" si="293"/>
        <v>0</v>
      </c>
      <c r="I3637" s="140">
        <v>19.193548387096776</v>
      </c>
      <c r="J3637" s="141">
        <f t="shared" si="289"/>
        <v>0</v>
      </c>
      <c r="K3637" s="81">
        <f t="shared" si="290"/>
        <v>0</v>
      </c>
      <c r="L3637" s="142">
        <v>13.7</v>
      </c>
      <c r="M3637" s="140"/>
      <c r="N3637" s="141">
        <f t="shared" si="291"/>
        <v>1</v>
      </c>
      <c r="O3637" s="141"/>
      <c r="P3637" s="141"/>
      <c r="Q3637" s="81">
        <f t="shared" si="292"/>
        <v>6.3000000000000007</v>
      </c>
      <c r="R3637" s="16"/>
      <c r="S3637" s="16"/>
      <c r="T3637" s="16"/>
      <c r="U3637" s="16"/>
      <c r="V3637" s="16"/>
      <c r="W3637" s="16"/>
      <c r="X3637" s="16"/>
      <c r="Y3637" s="16"/>
    </row>
    <row r="3638" spans="4:25" ht="13" hidden="1" x14ac:dyDescent="0.3">
      <c r="D3638" s="16"/>
      <c r="E3638" s="138">
        <v>39268</v>
      </c>
      <c r="F3638" s="16">
        <v>186</v>
      </c>
      <c r="G3638" s="16">
        <v>2007</v>
      </c>
      <c r="H3638" s="139">
        <f t="shared" si="293"/>
        <v>0</v>
      </c>
      <c r="I3638" s="140">
        <v>19.277419354838713</v>
      </c>
      <c r="J3638" s="141">
        <f t="shared" si="289"/>
        <v>0</v>
      </c>
      <c r="K3638" s="81">
        <f t="shared" si="290"/>
        <v>0</v>
      </c>
      <c r="L3638" s="142">
        <v>13.9</v>
      </c>
      <c r="M3638" s="140"/>
      <c r="N3638" s="141">
        <f t="shared" si="291"/>
        <v>1</v>
      </c>
      <c r="O3638" s="141"/>
      <c r="P3638" s="141"/>
      <c r="Q3638" s="81">
        <f t="shared" si="292"/>
        <v>6.1</v>
      </c>
      <c r="R3638" s="16"/>
      <c r="S3638" s="16"/>
      <c r="T3638" s="16"/>
      <c r="U3638" s="16"/>
      <c r="V3638" s="16"/>
      <c r="W3638" s="16"/>
      <c r="X3638" s="16"/>
      <c r="Y3638" s="16"/>
    </row>
    <row r="3639" spans="4:25" ht="13" hidden="1" x14ac:dyDescent="0.3">
      <c r="D3639" s="16"/>
      <c r="E3639" s="138">
        <v>39269</v>
      </c>
      <c r="F3639" s="16">
        <v>187</v>
      </c>
      <c r="G3639" s="16">
        <v>2007</v>
      </c>
      <c r="H3639" s="139">
        <f t="shared" si="293"/>
        <v>0</v>
      </c>
      <c r="I3639" s="140">
        <v>19.361290322580643</v>
      </c>
      <c r="J3639" s="141">
        <f t="shared" si="289"/>
        <v>0</v>
      </c>
      <c r="K3639" s="81">
        <f t="shared" si="290"/>
        <v>0</v>
      </c>
      <c r="L3639" s="142">
        <v>17.600000000000001</v>
      </c>
      <c r="M3639" s="140"/>
      <c r="N3639" s="141">
        <f t="shared" si="291"/>
        <v>0</v>
      </c>
      <c r="O3639" s="141"/>
      <c r="P3639" s="141"/>
      <c r="Q3639" s="81">
        <f t="shared" si="292"/>
        <v>0</v>
      </c>
      <c r="R3639" s="16"/>
      <c r="S3639" s="16"/>
      <c r="T3639" s="16"/>
      <c r="U3639" s="16"/>
      <c r="V3639" s="16"/>
      <c r="W3639" s="16"/>
      <c r="X3639" s="16"/>
      <c r="Y3639" s="16"/>
    </row>
    <row r="3640" spans="4:25" ht="13" hidden="1" x14ac:dyDescent="0.3">
      <c r="D3640" s="16"/>
      <c r="E3640" s="138">
        <v>39270</v>
      </c>
      <c r="F3640" s="16">
        <v>188</v>
      </c>
      <c r="G3640" s="16">
        <v>2007</v>
      </c>
      <c r="H3640" s="139">
        <f t="shared" si="293"/>
        <v>0</v>
      </c>
      <c r="I3640" s="140">
        <v>19.445161290322581</v>
      </c>
      <c r="J3640" s="141">
        <f t="shared" si="289"/>
        <v>0</v>
      </c>
      <c r="K3640" s="81">
        <f t="shared" si="290"/>
        <v>0</v>
      </c>
      <c r="L3640" s="142">
        <v>21.2</v>
      </c>
      <c r="M3640" s="140"/>
      <c r="N3640" s="141">
        <f t="shared" si="291"/>
        <v>0</v>
      </c>
      <c r="O3640" s="141"/>
      <c r="P3640" s="141"/>
      <c r="Q3640" s="81">
        <f t="shared" si="292"/>
        <v>0</v>
      </c>
      <c r="R3640" s="16"/>
      <c r="S3640" s="16"/>
      <c r="T3640" s="16"/>
      <c r="U3640" s="16"/>
      <c r="V3640" s="16"/>
      <c r="W3640" s="16"/>
      <c r="X3640" s="16"/>
      <c r="Y3640" s="16"/>
    </row>
    <row r="3641" spans="4:25" ht="13" hidden="1" x14ac:dyDescent="0.3">
      <c r="D3641" s="16"/>
      <c r="E3641" s="138">
        <v>39271</v>
      </c>
      <c r="F3641" s="16">
        <v>189</v>
      </c>
      <c r="G3641" s="16">
        <v>2007</v>
      </c>
      <c r="H3641" s="139">
        <f t="shared" si="293"/>
        <v>0</v>
      </c>
      <c r="I3641" s="140">
        <v>19.529032258064518</v>
      </c>
      <c r="J3641" s="141">
        <f t="shared" si="289"/>
        <v>0</v>
      </c>
      <c r="K3641" s="81">
        <f t="shared" si="290"/>
        <v>0</v>
      </c>
      <c r="L3641" s="142">
        <v>17.899999999999999</v>
      </c>
      <c r="M3641" s="140"/>
      <c r="N3641" s="141">
        <f t="shared" si="291"/>
        <v>0</v>
      </c>
      <c r="O3641" s="141"/>
      <c r="P3641" s="141"/>
      <c r="Q3641" s="81">
        <f t="shared" si="292"/>
        <v>0</v>
      </c>
      <c r="R3641" s="16"/>
      <c r="S3641" s="16"/>
      <c r="T3641" s="16"/>
      <c r="U3641" s="16"/>
      <c r="V3641" s="16"/>
      <c r="W3641" s="16"/>
      <c r="X3641" s="16"/>
      <c r="Y3641" s="16"/>
    </row>
    <row r="3642" spans="4:25" ht="13" hidden="1" x14ac:dyDescent="0.3">
      <c r="D3642" s="16"/>
      <c r="E3642" s="138">
        <v>39272</v>
      </c>
      <c r="F3642" s="16">
        <v>190</v>
      </c>
      <c r="G3642" s="16">
        <v>2007</v>
      </c>
      <c r="H3642" s="139">
        <f t="shared" si="293"/>
        <v>0</v>
      </c>
      <c r="I3642" s="140">
        <v>19.612903225806452</v>
      </c>
      <c r="J3642" s="141">
        <f t="shared" si="289"/>
        <v>0</v>
      </c>
      <c r="K3642" s="81">
        <f t="shared" si="290"/>
        <v>0</v>
      </c>
      <c r="L3642" s="142">
        <v>15.9</v>
      </c>
      <c r="M3642" s="140"/>
      <c r="N3642" s="141">
        <f t="shared" si="291"/>
        <v>1</v>
      </c>
      <c r="O3642" s="141"/>
      <c r="P3642" s="141"/>
      <c r="Q3642" s="81">
        <f t="shared" si="292"/>
        <v>4.0999999999999996</v>
      </c>
      <c r="R3642" s="16"/>
      <c r="S3642" s="16"/>
      <c r="T3642" s="16"/>
      <c r="U3642" s="16"/>
      <c r="V3642" s="16"/>
      <c r="W3642" s="16"/>
      <c r="X3642" s="16"/>
      <c r="Y3642" s="16"/>
    </row>
    <row r="3643" spans="4:25" ht="13" hidden="1" x14ac:dyDescent="0.3">
      <c r="D3643" s="16"/>
      <c r="E3643" s="138">
        <v>39273</v>
      </c>
      <c r="F3643" s="16">
        <v>191</v>
      </c>
      <c r="G3643" s="16">
        <v>2007</v>
      </c>
      <c r="H3643" s="139">
        <f t="shared" si="293"/>
        <v>0</v>
      </c>
      <c r="I3643" s="140">
        <v>19.696774193548389</v>
      </c>
      <c r="J3643" s="141">
        <f t="shared" si="289"/>
        <v>0</v>
      </c>
      <c r="K3643" s="81">
        <f t="shared" si="290"/>
        <v>0</v>
      </c>
      <c r="L3643" s="142">
        <v>11.7</v>
      </c>
      <c r="M3643" s="140"/>
      <c r="N3643" s="141">
        <f t="shared" si="291"/>
        <v>1</v>
      </c>
      <c r="O3643" s="141"/>
      <c r="P3643" s="141"/>
      <c r="Q3643" s="81">
        <f t="shared" si="292"/>
        <v>8.3000000000000007</v>
      </c>
      <c r="R3643" s="16"/>
      <c r="S3643" s="16"/>
      <c r="T3643" s="16"/>
      <c r="U3643" s="16"/>
      <c r="V3643" s="16"/>
      <c r="W3643" s="16"/>
      <c r="X3643" s="16"/>
      <c r="Y3643" s="16"/>
    </row>
    <row r="3644" spans="4:25" ht="13" hidden="1" x14ac:dyDescent="0.3">
      <c r="D3644" s="16"/>
      <c r="E3644" s="138">
        <v>39274</v>
      </c>
      <c r="F3644" s="16">
        <v>192</v>
      </c>
      <c r="G3644" s="16">
        <v>2007</v>
      </c>
      <c r="H3644" s="139">
        <f t="shared" si="293"/>
        <v>0</v>
      </c>
      <c r="I3644" s="140">
        <v>19.780645161290323</v>
      </c>
      <c r="J3644" s="141">
        <f t="shared" si="289"/>
        <v>0</v>
      </c>
      <c r="K3644" s="81">
        <f t="shared" si="290"/>
        <v>0</v>
      </c>
      <c r="L3644" s="142">
        <v>13.4</v>
      </c>
      <c r="M3644" s="140"/>
      <c r="N3644" s="141">
        <f t="shared" si="291"/>
        <v>1</v>
      </c>
      <c r="O3644" s="141"/>
      <c r="P3644" s="141"/>
      <c r="Q3644" s="81">
        <f t="shared" si="292"/>
        <v>6.6</v>
      </c>
      <c r="R3644" s="16"/>
      <c r="S3644" s="16"/>
      <c r="T3644" s="16"/>
      <c r="U3644" s="16"/>
      <c r="V3644" s="16"/>
      <c r="W3644" s="16"/>
      <c r="X3644" s="16"/>
      <c r="Y3644" s="16"/>
    </row>
    <row r="3645" spans="4:25" ht="13" hidden="1" x14ac:dyDescent="0.3">
      <c r="D3645" s="16"/>
      <c r="E3645" s="138">
        <v>39275</v>
      </c>
      <c r="F3645" s="16">
        <v>193</v>
      </c>
      <c r="G3645" s="16">
        <v>2007</v>
      </c>
      <c r="H3645" s="139">
        <f t="shared" si="293"/>
        <v>0</v>
      </c>
      <c r="I3645" s="140">
        <v>19.864516129032257</v>
      </c>
      <c r="J3645" s="141">
        <f t="shared" si="289"/>
        <v>0</v>
      </c>
      <c r="K3645" s="81">
        <f t="shared" si="290"/>
        <v>0</v>
      </c>
      <c r="L3645" s="142">
        <v>16.3</v>
      </c>
      <c r="M3645" s="140"/>
      <c r="N3645" s="141">
        <f t="shared" si="291"/>
        <v>0</v>
      </c>
      <c r="O3645" s="141"/>
      <c r="P3645" s="141"/>
      <c r="Q3645" s="81">
        <f t="shared" si="292"/>
        <v>0</v>
      </c>
      <c r="R3645" s="16"/>
      <c r="S3645" s="16"/>
      <c r="T3645" s="16"/>
      <c r="U3645" s="16"/>
      <c r="V3645" s="16"/>
      <c r="W3645" s="16"/>
      <c r="X3645" s="16"/>
      <c r="Y3645" s="16"/>
    </row>
    <row r="3646" spans="4:25" ht="13" hidden="1" x14ac:dyDescent="0.3">
      <c r="D3646" s="16"/>
      <c r="E3646" s="138">
        <v>39276</v>
      </c>
      <c r="F3646" s="16">
        <v>194</v>
      </c>
      <c r="G3646" s="16">
        <v>2007</v>
      </c>
      <c r="H3646" s="139">
        <f t="shared" si="293"/>
        <v>0</v>
      </c>
      <c r="I3646" s="140">
        <v>19.948387096774194</v>
      </c>
      <c r="J3646" s="141">
        <f t="shared" si="289"/>
        <v>0</v>
      </c>
      <c r="K3646" s="81">
        <f t="shared" si="290"/>
        <v>0</v>
      </c>
      <c r="L3646" s="142">
        <v>19.8</v>
      </c>
      <c r="M3646" s="140"/>
      <c r="N3646" s="141">
        <f t="shared" si="291"/>
        <v>0</v>
      </c>
      <c r="O3646" s="141"/>
      <c r="P3646" s="141"/>
      <c r="Q3646" s="81">
        <f t="shared" si="292"/>
        <v>0</v>
      </c>
      <c r="R3646" s="16"/>
      <c r="S3646" s="16"/>
      <c r="T3646" s="16"/>
      <c r="U3646" s="16"/>
      <c r="V3646" s="16"/>
      <c r="W3646" s="16"/>
      <c r="X3646" s="16"/>
      <c r="Y3646" s="16"/>
    </row>
    <row r="3647" spans="4:25" ht="13" hidden="1" x14ac:dyDescent="0.3">
      <c r="D3647" s="16"/>
      <c r="E3647" s="138">
        <v>39277</v>
      </c>
      <c r="F3647" s="16">
        <v>195</v>
      </c>
      <c r="G3647" s="16">
        <v>2007</v>
      </c>
      <c r="H3647" s="139">
        <f t="shared" si="293"/>
        <v>0</v>
      </c>
      <c r="I3647" s="140">
        <v>20.032258064516128</v>
      </c>
      <c r="J3647" s="141">
        <f t="shared" si="289"/>
        <v>0</v>
      </c>
      <c r="K3647" s="81">
        <f t="shared" si="290"/>
        <v>0</v>
      </c>
      <c r="L3647" s="142">
        <v>23</v>
      </c>
      <c r="M3647" s="140"/>
      <c r="N3647" s="141">
        <f t="shared" si="291"/>
        <v>0</v>
      </c>
      <c r="O3647" s="141"/>
      <c r="P3647" s="141"/>
      <c r="Q3647" s="81">
        <f t="shared" si="292"/>
        <v>0</v>
      </c>
      <c r="R3647" s="16"/>
      <c r="S3647" s="16"/>
      <c r="T3647" s="16"/>
      <c r="U3647" s="16"/>
      <c r="V3647" s="16"/>
      <c r="W3647" s="16"/>
      <c r="X3647" s="16"/>
      <c r="Y3647" s="16"/>
    </row>
    <row r="3648" spans="4:25" ht="13" hidden="1" x14ac:dyDescent="0.3">
      <c r="D3648" s="16"/>
      <c r="E3648" s="138">
        <v>39278</v>
      </c>
      <c r="F3648" s="16">
        <v>196</v>
      </c>
      <c r="G3648" s="16">
        <v>2007</v>
      </c>
      <c r="H3648" s="139">
        <f t="shared" si="293"/>
        <v>0</v>
      </c>
      <c r="I3648" s="140">
        <v>20.116129032258065</v>
      </c>
      <c r="J3648" s="141">
        <f t="shared" si="289"/>
        <v>0</v>
      </c>
      <c r="K3648" s="81">
        <f t="shared" si="290"/>
        <v>0</v>
      </c>
      <c r="L3648" s="142">
        <v>23.8</v>
      </c>
      <c r="M3648" s="140"/>
      <c r="N3648" s="141">
        <f t="shared" si="291"/>
        <v>0</v>
      </c>
      <c r="O3648" s="141"/>
      <c r="P3648" s="141"/>
      <c r="Q3648" s="81">
        <f t="shared" si="292"/>
        <v>0</v>
      </c>
      <c r="R3648" s="16"/>
      <c r="S3648" s="16"/>
      <c r="T3648" s="16"/>
      <c r="U3648" s="16"/>
      <c r="V3648" s="16"/>
      <c r="W3648" s="16"/>
      <c r="X3648" s="16"/>
      <c r="Y3648" s="16"/>
    </row>
    <row r="3649" spans="4:25" ht="13" hidden="1" x14ac:dyDescent="0.3">
      <c r="D3649" s="16"/>
      <c r="E3649" s="138">
        <v>39279</v>
      </c>
      <c r="F3649" s="16">
        <v>197</v>
      </c>
      <c r="G3649" s="16">
        <v>2007</v>
      </c>
      <c r="H3649" s="139">
        <f t="shared" si="293"/>
        <v>0</v>
      </c>
      <c r="I3649" s="140">
        <v>20.2</v>
      </c>
      <c r="J3649" s="141">
        <f t="shared" si="289"/>
        <v>0</v>
      </c>
      <c r="K3649" s="81">
        <f t="shared" si="290"/>
        <v>0</v>
      </c>
      <c r="L3649" s="142">
        <v>24.1</v>
      </c>
      <c r="M3649" s="140"/>
      <c r="N3649" s="141">
        <f t="shared" si="291"/>
        <v>0</v>
      </c>
      <c r="O3649" s="141"/>
      <c r="P3649" s="141"/>
      <c r="Q3649" s="81">
        <f t="shared" si="292"/>
        <v>0</v>
      </c>
      <c r="R3649" s="16"/>
      <c r="S3649" s="16"/>
      <c r="T3649" s="16"/>
      <c r="U3649" s="16"/>
      <c r="V3649" s="16"/>
      <c r="W3649" s="16"/>
      <c r="X3649" s="16"/>
      <c r="Y3649" s="16"/>
    </row>
    <row r="3650" spans="4:25" ht="13" hidden="1" x14ac:dyDescent="0.3">
      <c r="D3650" s="16"/>
      <c r="E3650" s="138">
        <v>39280</v>
      </c>
      <c r="F3650" s="16">
        <v>198</v>
      </c>
      <c r="G3650" s="16">
        <v>2007</v>
      </c>
      <c r="H3650" s="139">
        <f t="shared" si="293"/>
        <v>0</v>
      </c>
      <c r="I3650" s="140">
        <v>20.193548387096772</v>
      </c>
      <c r="J3650" s="141">
        <f t="shared" si="289"/>
        <v>0</v>
      </c>
      <c r="K3650" s="81">
        <f t="shared" si="290"/>
        <v>0</v>
      </c>
      <c r="L3650" s="142">
        <v>22.6</v>
      </c>
      <c r="M3650" s="140"/>
      <c r="N3650" s="141">
        <f t="shared" si="291"/>
        <v>0</v>
      </c>
      <c r="O3650" s="141"/>
      <c r="P3650" s="141"/>
      <c r="Q3650" s="81">
        <f t="shared" si="292"/>
        <v>0</v>
      </c>
      <c r="R3650" s="16"/>
      <c r="S3650" s="16"/>
      <c r="T3650" s="16"/>
      <c r="U3650" s="16"/>
      <c r="V3650" s="16"/>
      <c r="W3650" s="16"/>
      <c r="X3650" s="16"/>
      <c r="Y3650" s="16"/>
    </row>
    <row r="3651" spans="4:25" ht="13" hidden="1" x14ac:dyDescent="0.3">
      <c r="D3651" s="16"/>
      <c r="E3651" s="138">
        <v>39281</v>
      </c>
      <c r="F3651" s="16">
        <v>199</v>
      </c>
      <c r="G3651" s="16">
        <v>2007</v>
      </c>
      <c r="H3651" s="139">
        <f t="shared" si="293"/>
        <v>0</v>
      </c>
      <c r="I3651" s="140">
        <v>20.187096774193549</v>
      </c>
      <c r="J3651" s="141">
        <f t="shared" si="289"/>
        <v>0</v>
      </c>
      <c r="K3651" s="81">
        <f t="shared" si="290"/>
        <v>0</v>
      </c>
      <c r="L3651" s="142">
        <v>23.5</v>
      </c>
      <c r="M3651" s="140"/>
      <c r="N3651" s="141">
        <f t="shared" si="291"/>
        <v>0</v>
      </c>
      <c r="O3651" s="141"/>
      <c r="P3651" s="141"/>
      <c r="Q3651" s="81">
        <f t="shared" si="292"/>
        <v>0</v>
      </c>
      <c r="R3651" s="16"/>
      <c r="S3651" s="16"/>
      <c r="T3651" s="16"/>
      <c r="U3651" s="16"/>
      <c r="V3651" s="16"/>
      <c r="W3651" s="16"/>
      <c r="X3651" s="16"/>
      <c r="Y3651" s="16"/>
    </row>
    <row r="3652" spans="4:25" ht="13" hidden="1" x14ac:dyDescent="0.3">
      <c r="D3652" s="16"/>
      <c r="E3652" s="138">
        <v>39282</v>
      </c>
      <c r="F3652" s="16">
        <v>200</v>
      </c>
      <c r="G3652" s="16">
        <v>2007</v>
      </c>
      <c r="H3652" s="139">
        <f t="shared" si="293"/>
        <v>0</v>
      </c>
      <c r="I3652" s="140">
        <v>20.180645161290322</v>
      </c>
      <c r="J3652" s="141">
        <f t="shared" si="289"/>
        <v>0</v>
      </c>
      <c r="K3652" s="81">
        <f t="shared" si="290"/>
        <v>0</v>
      </c>
      <c r="L3652" s="142">
        <v>22.9</v>
      </c>
      <c r="M3652" s="140"/>
      <c r="N3652" s="141">
        <f t="shared" si="291"/>
        <v>0</v>
      </c>
      <c r="O3652" s="141"/>
      <c r="P3652" s="141"/>
      <c r="Q3652" s="81">
        <f t="shared" si="292"/>
        <v>0</v>
      </c>
      <c r="R3652" s="16"/>
      <c r="S3652" s="16"/>
      <c r="T3652" s="16"/>
      <c r="U3652" s="16"/>
      <c r="V3652" s="16"/>
      <c r="W3652" s="16"/>
      <c r="X3652" s="16"/>
      <c r="Y3652" s="16"/>
    </row>
    <row r="3653" spans="4:25" ht="13" hidden="1" x14ac:dyDescent="0.3">
      <c r="D3653" s="16"/>
      <c r="E3653" s="138">
        <v>39283</v>
      </c>
      <c r="F3653" s="16">
        <v>201</v>
      </c>
      <c r="G3653" s="16">
        <v>2007</v>
      </c>
      <c r="H3653" s="139">
        <f t="shared" si="293"/>
        <v>0</v>
      </c>
      <c r="I3653" s="140">
        <v>20.174193548387095</v>
      </c>
      <c r="J3653" s="141">
        <f t="shared" si="289"/>
        <v>0</v>
      </c>
      <c r="K3653" s="81">
        <f t="shared" si="290"/>
        <v>0</v>
      </c>
      <c r="L3653" s="142">
        <v>21.1</v>
      </c>
      <c r="M3653" s="140"/>
      <c r="N3653" s="141">
        <f t="shared" si="291"/>
        <v>0</v>
      </c>
      <c r="O3653" s="141"/>
      <c r="P3653" s="141"/>
      <c r="Q3653" s="81">
        <f t="shared" si="292"/>
        <v>0</v>
      </c>
      <c r="R3653" s="16"/>
      <c r="S3653" s="16"/>
      <c r="T3653" s="16"/>
      <c r="U3653" s="16"/>
      <c r="V3653" s="16"/>
      <c r="W3653" s="16"/>
      <c r="X3653" s="16"/>
      <c r="Y3653" s="16"/>
    </row>
    <row r="3654" spans="4:25" ht="13" hidden="1" x14ac:dyDescent="0.3">
      <c r="D3654" s="16"/>
      <c r="E3654" s="138">
        <v>39284</v>
      </c>
      <c r="F3654" s="16">
        <v>202</v>
      </c>
      <c r="G3654" s="16">
        <v>2007</v>
      </c>
      <c r="H3654" s="139">
        <f t="shared" si="293"/>
        <v>0</v>
      </c>
      <c r="I3654" s="140">
        <v>20.167741935483871</v>
      </c>
      <c r="J3654" s="141">
        <f t="shared" si="289"/>
        <v>0</v>
      </c>
      <c r="K3654" s="81">
        <f t="shared" si="290"/>
        <v>0</v>
      </c>
      <c r="L3654" s="142">
        <v>19.2</v>
      </c>
      <c r="M3654" s="140"/>
      <c r="N3654" s="141">
        <f t="shared" si="291"/>
        <v>0</v>
      </c>
      <c r="O3654" s="141"/>
      <c r="P3654" s="141"/>
      <c r="Q3654" s="81">
        <f t="shared" si="292"/>
        <v>0</v>
      </c>
      <c r="R3654" s="16"/>
      <c r="S3654" s="16"/>
      <c r="T3654" s="16"/>
      <c r="U3654" s="16"/>
      <c r="V3654" s="16"/>
      <c r="W3654" s="16"/>
      <c r="X3654" s="16"/>
      <c r="Y3654" s="16"/>
    </row>
    <row r="3655" spans="4:25" ht="13" hidden="1" x14ac:dyDescent="0.3">
      <c r="D3655" s="16"/>
      <c r="E3655" s="138">
        <v>39285</v>
      </c>
      <c r="F3655" s="16">
        <v>203</v>
      </c>
      <c r="G3655" s="16">
        <v>2007</v>
      </c>
      <c r="H3655" s="139">
        <f t="shared" si="293"/>
        <v>0</v>
      </c>
      <c r="I3655" s="140">
        <v>20.161290322580644</v>
      </c>
      <c r="J3655" s="141">
        <f t="shared" si="289"/>
        <v>0</v>
      </c>
      <c r="K3655" s="81">
        <f t="shared" si="290"/>
        <v>0</v>
      </c>
      <c r="L3655" s="142">
        <v>19.2</v>
      </c>
      <c r="M3655" s="140"/>
      <c r="N3655" s="141">
        <f t="shared" si="291"/>
        <v>0</v>
      </c>
      <c r="O3655" s="141"/>
      <c r="P3655" s="141"/>
      <c r="Q3655" s="81">
        <f t="shared" si="292"/>
        <v>0</v>
      </c>
      <c r="R3655" s="16"/>
      <c r="S3655" s="16"/>
      <c r="T3655" s="16"/>
      <c r="U3655" s="16"/>
      <c r="V3655" s="16"/>
      <c r="W3655" s="16"/>
      <c r="X3655" s="16"/>
      <c r="Y3655" s="16"/>
    </row>
    <row r="3656" spans="4:25" ht="13" hidden="1" x14ac:dyDescent="0.3">
      <c r="D3656" s="16"/>
      <c r="E3656" s="138">
        <v>39286</v>
      </c>
      <c r="F3656" s="16">
        <v>204</v>
      </c>
      <c r="G3656" s="16">
        <v>2007</v>
      </c>
      <c r="H3656" s="139">
        <f t="shared" si="293"/>
        <v>0</v>
      </c>
      <c r="I3656" s="140">
        <v>20.154838709677417</v>
      </c>
      <c r="J3656" s="141">
        <f t="shared" si="289"/>
        <v>0</v>
      </c>
      <c r="K3656" s="81">
        <f t="shared" si="290"/>
        <v>0</v>
      </c>
      <c r="L3656" s="142">
        <v>17.3</v>
      </c>
      <c r="M3656" s="140"/>
      <c r="N3656" s="141">
        <f t="shared" si="291"/>
        <v>0</v>
      </c>
      <c r="O3656" s="141"/>
      <c r="P3656" s="141"/>
      <c r="Q3656" s="81">
        <f t="shared" si="292"/>
        <v>0</v>
      </c>
      <c r="R3656" s="16"/>
      <c r="S3656" s="16"/>
      <c r="T3656" s="16"/>
      <c r="U3656" s="16"/>
      <c r="V3656" s="16"/>
      <c r="W3656" s="16"/>
      <c r="X3656" s="16"/>
      <c r="Y3656" s="16"/>
    </row>
    <row r="3657" spans="4:25" ht="13" hidden="1" x14ac:dyDescent="0.3">
      <c r="D3657" s="16"/>
      <c r="E3657" s="138">
        <v>39287</v>
      </c>
      <c r="F3657" s="16">
        <v>205</v>
      </c>
      <c r="G3657" s="16">
        <v>2007</v>
      </c>
      <c r="H3657" s="139">
        <f t="shared" si="293"/>
        <v>0</v>
      </c>
      <c r="I3657" s="140">
        <v>20.148387096774194</v>
      </c>
      <c r="J3657" s="141">
        <f t="shared" si="289"/>
        <v>0</v>
      </c>
      <c r="K3657" s="81">
        <f t="shared" si="290"/>
        <v>0</v>
      </c>
      <c r="L3657" s="142">
        <v>17.2</v>
      </c>
      <c r="M3657" s="140"/>
      <c r="N3657" s="141">
        <f t="shared" si="291"/>
        <v>0</v>
      </c>
      <c r="O3657" s="141"/>
      <c r="P3657" s="141"/>
      <c r="Q3657" s="81">
        <f t="shared" si="292"/>
        <v>0</v>
      </c>
      <c r="R3657" s="16"/>
      <c r="S3657" s="16"/>
      <c r="T3657" s="16"/>
      <c r="U3657" s="16"/>
      <c r="V3657" s="16"/>
      <c r="W3657" s="16"/>
      <c r="X3657" s="16"/>
      <c r="Y3657" s="16"/>
    </row>
    <row r="3658" spans="4:25" ht="13" hidden="1" x14ac:dyDescent="0.3">
      <c r="D3658" s="16"/>
      <c r="E3658" s="138">
        <v>39288</v>
      </c>
      <c r="F3658" s="16">
        <v>206</v>
      </c>
      <c r="G3658" s="16">
        <v>2007</v>
      </c>
      <c r="H3658" s="139">
        <f t="shared" si="293"/>
        <v>0</v>
      </c>
      <c r="I3658" s="140">
        <v>20.141935483870967</v>
      </c>
      <c r="J3658" s="141">
        <f t="shared" si="289"/>
        <v>0</v>
      </c>
      <c r="K3658" s="81">
        <f t="shared" si="290"/>
        <v>0</v>
      </c>
      <c r="L3658" s="142">
        <v>18.2</v>
      </c>
      <c r="M3658" s="140"/>
      <c r="N3658" s="141">
        <f t="shared" si="291"/>
        <v>0</v>
      </c>
      <c r="O3658" s="141"/>
      <c r="P3658" s="141"/>
      <c r="Q3658" s="81">
        <f t="shared" si="292"/>
        <v>0</v>
      </c>
      <c r="R3658" s="16"/>
      <c r="S3658" s="16"/>
      <c r="T3658" s="16"/>
      <c r="U3658" s="16"/>
      <c r="V3658" s="16"/>
      <c r="W3658" s="16"/>
      <c r="X3658" s="16"/>
      <c r="Y3658" s="16"/>
    </row>
    <row r="3659" spans="4:25" ht="13" hidden="1" x14ac:dyDescent="0.3">
      <c r="D3659" s="16"/>
      <c r="E3659" s="138">
        <v>39289</v>
      </c>
      <c r="F3659" s="16">
        <v>207</v>
      </c>
      <c r="G3659" s="16">
        <v>2007</v>
      </c>
      <c r="H3659" s="139">
        <f t="shared" si="293"/>
        <v>0</v>
      </c>
      <c r="I3659" s="140">
        <v>20.13548387096774</v>
      </c>
      <c r="J3659" s="141">
        <f t="shared" si="289"/>
        <v>0</v>
      </c>
      <c r="K3659" s="81">
        <f t="shared" si="290"/>
        <v>0</v>
      </c>
      <c r="L3659" s="142">
        <v>20.6</v>
      </c>
      <c r="M3659" s="140"/>
      <c r="N3659" s="141">
        <f t="shared" si="291"/>
        <v>0</v>
      </c>
      <c r="O3659" s="141"/>
      <c r="P3659" s="141"/>
      <c r="Q3659" s="81">
        <f t="shared" si="292"/>
        <v>0</v>
      </c>
      <c r="R3659" s="16"/>
      <c r="S3659" s="16"/>
      <c r="T3659" s="16"/>
      <c r="U3659" s="16"/>
      <c r="V3659" s="16"/>
      <c r="W3659" s="16"/>
      <c r="X3659" s="16"/>
      <c r="Y3659" s="16"/>
    </row>
    <row r="3660" spans="4:25" ht="13" hidden="1" x14ac:dyDescent="0.3">
      <c r="D3660" s="16"/>
      <c r="E3660" s="138">
        <v>39290</v>
      </c>
      <c r="F3660" s="16">
        <v>208</v>
      </c>
      <c r="G3660" s="16">
        <v>2007</v>
      </c>
      <c r="H3660" s="139">
        <f t="shared" si="293"/>
        <v>0</v>
      </c>
      <c r="I3660" s="140">
        <v>20.129032258064516</v>
      </c>
      <c r="J3660" s="141">
        <f t="shared" si="289"/>
        <v>0</v>
      </c>
      <c r="K3660" s="81">
        <f t="shared" si="290"/>
        <v>0</v>
      </c>
      <c r="L3660" s="142">
        <v>22.7</v>
      </c>
      <c r="M3660" s="140"/>
      <c r="N3660" s="141">
        <f t="shared" si="291"/>
        <v>0</v>
      </c>
      <c r="O3660" s="141"/>
      <c r="P3660" s="141"/>
      <c r="Q3660" s="81">
        <f t="shared" si="292"/>
        <v>0</v>
      </c>
      <c r="R3660" s="16"/>
      <c r="S3660" s="16"/>
      <c r="T3660" s="16"/>
      <c r="U3660" s="16"/>
      <c r="V3660" s="16"/>
      <c r="W3660" s="16"/>
      <c r="X3660" s="16"/>
      <c r="Y3660" s="16"/>
    </row>
    <row r="3661" spans="4:25" ht="13" hidden="1" x14ac:dyDescent="0.3">
      <c r="D3661" s="16"/>
      <c r="E3661" s="138">
        <v>39291</v>
      </c>
      <c r="F3661" s="16">
        <v>209</v>
      </c>
      <c r="G3661" s="16">
        <v>2007</v>
      </c>
      <c r="H3661" s="139">
        <f t="shared" si="293"/>
        <v>0</v>
      </c>
      <c r="I3661" s="140">
        <v>20.122580645161289</v>
      </c>
      <c r="J3661" s="141">
        <f t="shared" si="289"/>
        <v>0</v>
      </c>
      <c r="K3661" s="81">
        <f t="shared" si="290"/>
        <v>0</v>
      </c>
      <c r="L3661" s="142">
        <v>21.6</v>
      </c>
      <c r="M3661" s="140"/>
      <c r="N3661" s="141">
        <f t="shared" si="291"/>
        <v>0</v>
      </c>
      <c r="O3661" s="141"/>
      <c r="P3661" s="141"/>
      <c r="Q3661" s="81">
        <f t="shared" si="292"/>
        <v>0</v>
      </c>
      <c r="R3661" s="16"/>
      <c r="S3661" s="16"/>
      <c r="T3661" s="16"/>
      <c r="U3661" s="16"/>
      <c r="V3661" s="16"/>
      <c r="W3661" s="16"/>
      <c r="X3661" s="16"/>
      <c r="Y3661" s="16"/>
    </row>
    <row r="3662" spans="4:25" ht="13" hidden="1" x14ac:dyDescent="0.3">
      <c r="D3662" s="16"/>
      <c r="E3662" s="138">
        <v>39292</v>
      </c>
      <c r="F3662" s="16">
        <v>210</v>
      </c>
      <c r="G3662" s="16">
        <v>2007</v>
      </c>
      <c r="H3662" s="139">
        <f t="shared" si="293"/>
        <v>0</v>
      </c>
      <c r="I3662" s="140">
        <v>20.116129032258065</v>
      </c>
      <c r="J3662" s="141">
        <f t="shared" si="289"/>
        <v>0</v>
      </c>
      <c r="K3662" s="81">
        <f t="shared" si="290"/>
        <v>0</v>
      </c>
      <c r="L3662" s="142">
        <v>21.7</v>
      </c>
      <c r="M3662" s="140"/>
      <c r="N3662" s="141">
        <f t="shared" si="291"/>
        <v>0</v>
      </c>
      <c r="O3662" s="141"/>
      <c r="P3662" s="141"/>
      <c r="Q3662" s="81">
        <f t="shared" si="292"/>
        <v>0</v>
      </c>
      <c r="R3662" s="16"/>
      <c r="S3662" s="16"/>
      <c r="T3662" s="16"/>
      <c r="U3662" s="16"/>
      <c r="V3662" s="16"/>
      <c r="W3662" s="16"/>
      <c r="X3662" s="16"/>
      <c r="Y3662" s="16"/>
    </row>
    <row r="3663" spans="4:25" ht="13" hidden="1" x14ac:dyDescent="0.3">
      <c r="D3663" s="16"/>
      <c r="E3663" s="138">
        <v>39293</v>
      </c>
      <c r="F3663" s="16">
        <v>211</v>
      </c>
      <c r="G3663" s="16">
        <v>2007</v>
      </c>
      <c r="H3663" s="139">
        <f t="shared" si="293"/>
        <v>0</v>
      </c>
      <c r="I3663" s="140">
        <v>20.109677419354838</v>
      </c>
      <c r="J3663" s="141">
        <f t="shared" si="289"/>
        <v>0</v>
      </c>
      <c r="K3663" s="81">
        <f t="shared" si="290"/>
        <v>0</v>
      </c>
      <c r="L3663" s="142">
        <v>18</v>
      </c>
      <c r="M3663" s="140"/>
      <c r="N3663" s="141">
        <f t="shared" si="291"/>
        <v>0</v>
      </c>
      <c r="O3663" s="141"/>
      <c r="P3663" s="141"/>
      <c r="Q3663" s="81">
        <f t="shared" si="292"/>
        <v>0</v>
      </c>
      <c r="R3663" s="16"/>
      <c r="S3663" s="16"/>
      <c r="T3663" s="16"/>
      <c r="U3663" s="16"/>
      <c r="V3663" s="16"/>
      <c r="W3663" s="16"/>
      <c r="X3663" s="16"/>
      <c r="Y3663" s="16"/>
    </row>
    <row r="3664" spans="4:25" ht="13" hidden="1" x14ac:dyDescent="0.3">
      <c r="D3664" s="16"/>
      <c r="E3664" s="138">
        <v>39294</v>
      </c>
      <c r="F3664" s="16">
        <v>212</v>
      </c>
      <c r="G3664" s="16">
        <v>2007</v>
      </c>
      <c r="H3664" s="139">
        <f t="shared" si="293"/>
        <v>0</v>
      </c>
      <c r="I3664" s="140">
        <v>20.103225806451611</v>
      </c>
      <c r="J3664" s="141">
        <f t="shared" ref="J3664:J3727" si="294">IF(I3664&lt;=$E$117,1,0)</f>
        <v>0</v>
      </c>
      <c r="K3664" s="81">
        <f t="shared" ref="K3664:K3727" si="295">J3664*($E$116-I3664)</f>
        <v>0</v>
      </c>
      <c r="L3664" s="142">
        <v>16.899999999999999</v>
      </c>
      <c r="M3664" s="140"/>
      <c r="N3664" s="141">
        <f t="shared" ref="N3664:N3727" si="296">IF(L3664&lt;=$E$117,1,0)</f>
        <v>0</v>
      </c>
      <c r="O3664" s="141"/>
      <c r="P3664" s="141"/>
      <c r="Q3664" s="81">
        <f t="shared" ref="Q3664:Q3727" si="297">N3664*($E$116-L3664)</f>
        <v>0</v>
      </c>
      <c r="R3664" s="16"/>
      <c r="S3664" s="16"/>
      <c r="T3664" s="16"/>
      <c r="U3664" s="16"/>
      <c r="V3664" s="16"/>
      <c r="W3664" s="16"/>
      <c r="X3664" s="16"/>
      <c r="Y3664" s="16"/>
    </row>
    <row r="3665" spans="4:25" ht="13" hidden="1" x14ac:dyDescent="0.3">
      <c r="D3665" s="16"/>
      <c r="E3665" s="138">
        <v>39295</v>
      </c>
      <c r="F3665" s="16">
        <v>213</v>
      </c>
      <c r="G3665" s="16">
        <v>2007</v>
      </c>
      <c r="H3665" s="139">
        <f t="shared" si="293"/>
        <v>0</v>
      </c>
      <c r="I3665" s="140">
        <v>20.096774193548388</v>
      </c>
      <c r="J3665" s="141">
        <f t="shared" si="294"/>
        <v>0</v>
      </c>
      <c r="K3665" s="81">
        <f t="shared" si="295"/>
        <v>0</v>
      </c>
      <c r="L3665" s="142">
        <v>18.5</v>
      </c>
      <c r="M3665" s="140"/>
      <c r="N3665" s="141">
        <f t="shared" si="296"/>
        <v>0</v>
      </c>
      <c r="O3665" s="141"/>
      <c r="P3665" s="141"/>
      <c r="Q3665" s="81">
        <f t="shared" si="297"/>
        <v>0</v>
      </c>
      <c r="R3665" s="16"/>
      <c r="S3665" s="16"/>
      <c r="T3665" s="16"/>
      <c r="U3665" s="16"/>
      <c r="V3665" s="16"/>
      <c r="W3665" s="16"/>
      <c r="X3665" s="16"/>
      <c r="Y3665" s="16"/>
    </row>
    <row r="3666" spans="4:25" ht="13" hidden="1" x14ac:dyDescent="0.3">
      <c r="D3666" s="16"/>
      <c r="E3666" s="138">
        <v>39296</v>
      </c>
      <c r="F3666" s="16">
        <v>214</v>
      </c>
      <c r="G3666" s="16">
        <v>2007</v>
      </c>
      <c r="H3666" s="139">
        <f t="shared" si="293"/>
        <v>0</v>
      </c>
      <c r="I3666" s="140">
        <v>20.090322580645161</v>
      </c>
      <c r="J3666" s="141">
        <f t="shared" si="294"/>
        <v>0</v>
      </c>
      <c r="K3666" s="81">
        <f t="shared" si="295"/>
        <v>0</v>
      </c>
      <c r="L3666" s="142">
        <v>18.8</v>
      </c>
      <c r="M3666" s="140"/>
      <c r="N3666" s="141">
        <f t="shared" si="296"/>
        <v>0</v>
      </c>
      <c r="O3666" s="141"/>
      <c r="P3666" s="141"/>
      <c r="Q3666" s="81">
        <f t="shared" si="297"/>
        <v>0</v>
      </c>
      <c r="R3666" s="16"/>
      <c r="S3666" s="16"/>
      <c r="T3666" s="16"/>
      <c r="U3666" s="16"/>
      <c r="V3666" s="16"/>
      <c r="W3666" s="16"/>
      <c r="X3666" s="16"/>
      <c r="Y3666" s="16"/>
    </row>
    <row r="3667" spans="4:25" ht="13" hidden="1" x14ac:dyDescent="0.3">
      <c r="D3667" s="16"/>
      <c r="E3667" s="138">
        <v>39297</v>
      </c>
      <c r="F3667" s="16">
        <v>215</v>
      </c>
      <c r="G3667" s="16">
        <v>2007</v>
      </c>
      <c r="H3667" s="139">
        <f t="shared" si="293"/>
        <v>0</v>
      </c>
      <c r="I3667" s="140">
        <v>20.083870967741934</v>
      </c>
      <c r="J3667" s="141">
        <f t="shared" si="294"/>
        <v>0</v>
      </c>
      <c r="K3667" s="81">
        <f t="shared" si="295"/>
        <v>0</v>
      </c>
      <c r="L3667" s="142">
        <v>18.3</v>
      </c>
      <c r="M3667" s="140"/>
      <c r="N3667" s="141">
        <f t="shared" si="296"/>
        <v>0</v>
      </c>
      <c r="O3667" s="141"/>
      <c r="P3667" s="141"/>
      <c r="Q3667" s="81">
        <f t="shared" si="297"/>
        <v>0</v>
      </c>
      <c r="R3667" s="16"/>
      <c r="S3667" s="16"/>
      <c r="T3667" s="16"/>
      <c r="U3667" s="16"/>
      <c r="V3667" s="16"/>
      <c r="W3667" s="16"/>
      <c r="X3667" s="16"/>
      <c r="Y3667" s="16"/>
    </row>
    <row r="3668" spans="4:25" ht="13" hidden="1" x14ac:dyDescent="0.3">
      <c r="D3668" s="16"/>
      <c r="E3668" s="138">
        <v>39298</v>
      </c>
      <c r="F3668" s="16">
        <v>216</v>
      </c>
      <c r="G3668" s="16">
        <v>2007</v>
      </c>
      <c r="H3668" s="139">
        <f t="shared" si="293"/>
        <v>0</v>
      </c>
      <c r="I3668" s="140">
        <v>20.07741935483871</v>
      </c>
      <c r="J3668" s="141">
        <f t="shared" si="294"/>
        <v>0</v>
      </c>
      <c r="K3668" s="81">
        <f t="shared" si="295"/>
        <v>0</v>
      </c>
      <c r="L3668" s="142">
        <v>19</v>
      </c>
      <c r="M3668" s="140"/>
      <c r="N3668" s="141">
        <f t="shared" si="296"/>
        <v>0</v>
      </c>
      <c r="O3668" s="141"/>
      <c r="P3668" s="141"/>
      <c r="Q3668" s="81">
        <f t="shared" si="297"/>
        <v>0</v>
      </c>
      <c r="R3668" s="16"/>
      <c r="S3668" s="16"/>
      <c r="T3668" s="16"/>
      <c r="U3668" s="16"/>
      <c r="V3668" s="16"/>
      <c r="W3668" s="16"/>
      <c r="X3668" s="16"/>
      <c r="Y3668" s="16"/>
    </row>
    <row r="3669" spans="4:25" ht="13" hidden="1" x14ac:dyDescent="0.3">
      <c r="D3669" s="16"/>
      <c r="E3669" s="138">
        <v>39299</v>
      </c>
      <c r="F3669" s="16">
        <v>217</v>
      </c>
      <c r="G3669" s="16">
        <v>2007</v>
      </c>
      <c r="H3669" s="139">
        <f t="shared" si="293"/>
        <v>0</v>
      </c>
      <c r="I3669" s="140">
        <v>20.070967741935483</v>
      </c>
      <c r="J3669" s="141">
        <f t="shared" si="294"/>
        <v>0</v>
      </c>
      <c r="K3669" s="81">
        <f t="shared" si="295"/>
        <v>0</v>
      </c>
      <c r="L3669" s="142">
        <v>21.1</v>
      </c>
      <c r="M3669" s="140"/>
      <c r="N3669" s="141">
        <f t="shared" si="296"/>
        <v>0</v>
      </c>
      <c r="O3669" s="141"/>
      <c r="P3669" s="141"/>
      <c r="Q3669" s="81">
        <f t="shared" si="297"/>
        <v>0</v>
      </c>
      <c r="R3669" s="16"/>
      <c r="S3669" s="16"/>
      <c r="T3669" s="16"/>
      <c r="U3669" s="16"/>
      <c r="V3669" s="16"/>
      <c r="W3669" s="16"/>
      <c r="X3669" s="16"/>
      <c r="Y3669" s="16"/>
    </row>
    <row r="3670" spans="4:25" ht="13" hidden="1" x14ac:dyDescent="0.3">
      <c r="D3670" s="16"/>
      <c r="E3670" s="138">
        <v>39300</v>
      </c>
      <c r="F3670" s="16">
        <v>218</v>
      </c>
      <c r="G3670" s="16">
        <v>2007</v>
      </c>
      <c r="H3670" s="139">
        <f t="shared" si="293"/>
        <v>0</v>
      </c>
      <c r="I3670" s="140">
        <v>20.064516129032256</v>
      </c>
      <c r="J3670" s="141">
        <f t="shared" si="294"/>
        <v>0</v>
      </c>
      <c r="K3670" s="81">
        <f t="shared" si="295"/>
        <v>0</v>
      </c>
      <c r="L3670" s="142">
        <v>22.6</v>
      </c>
      <c r="M3670" s="140"/>
      <c r="N3670" s="141">
        <f t="shared" si="296"/>
        <v>0</v>
      </c>
      <c r="O3670" s="141"/>
      <c r="P3670" s="141"/>
      <c r="Q3670" s="81">
        <f t="shared" si="297"/>
        <v>0</v>
      </c>
      <c r="R3670" s="16"/>
      <c r="S3670" s="16"/>
      <c r="T3670" s="16"/>
      <c r="U3670" s="16"/>
      <c r="V3670" s="16"/>
      <c r="W3670" s="16"/>
      <c r="X3670" s="16"/>
      <c r="Y3670" s="16"/>
    </row>
    <row r="3671" spans="4:25" ht="13" hidden="1" x14ac:dyDescent="0.3">
      <c r="D3671" s="16"/>
      <c r="E3671" s="138">
        <v>39301</v>
      </c>
      <c r="F3671" s="16">
        <v>219</v>
      </c>
      <c r="G3671" s="16">
        <v>2007</v>
      </c>
      <c r="H3671" s="139">
        <f t="shared" si="293"/>
        <v>0</v>
      </c>
      <c r="I3671" s="140">
        <v>20.058064516129033</v>
      </c>
      <c r="J3671" s="141">
        <f t="shared" si="294"/>
        <v>0</v>
      </c>
      <c r="K3671" s="81">
        <f t="shared" si="295"/>
        <v>0</v>
      </c>
      <c r="L3671" s="142">
        <v>19.8</v>
      </c>
      <c r="M3671" s="140"/>
      <c r="N3671" s="141">
        <f t="shared" si="296"/>
        <v>0</v>
      </c>
      <c r="O3671" s="141"/>
      <c r="P3671" s="141"/>
      <c r="Q3671" s="81">
        <f t="shared" si="297"/>
        <v>0</v>
      </c>
      <c r="R3671" s="16"/>
      <c r="S3671" s="16"/>
      <c r="T3671" s="16"/>
      <c r="U3671" s="16"/>
      <c r="V3671" s="16"/>
      <c r="W3671" s="16"/>
      <c r="X3671" s="16"/>
      <c r="Y3671" s="16"/>
    </row>
    <row r="3672" spans="4:25" ht="13" hidden="1" x14ac:dyDescent="0.3">
      <c r="D3672" s="16"/>
      <c r="E3672" s="138">
        <v>39302</v>
      </c>
      <c r="F3672" s="16">
        <v>220</v>
      </c>
      <c r="G3672" s="16">
        <v>2007</v>
      </c>
      <c r="H3672" s="139">
        <f t="shared" si="293"/>
        <v>0</v>
      </c>
      <c r="I3672" s="140">
        <v>20.051612903225806</v>
      </c>
      <c r="J3672" s="141">
        <f t="shared" si="294"/>
        <v>0</v>
      </c>
      <c r="K3672" s="81">
        <f t="shared" si="295"/>
        <v>0</v>
      </c>
      <c r="L3672" s="142">
        <v>14.6</v>
      </c>
      <c r="M3672" s="140"/>
      <c r="N3672" s="141">
        <f t="shared" si="296"/>
        <v>1</v>
      </c>
      <c r="O3672" s="141"/>
      <c r="P3672" s="141"/>
      <c r="Q3672" s="81">
        <f t="shared" si="297"/>
        <v>5.4</v>
      </c>
      <c r="R3672" s="16"/>
      <c r="S3672" s="16"/>
      <c r="T3672" s="16"/>
      <c r="U3672" s="16"/>
      <c r="V3672" s="16"/>
      <c r="W3672" s="16"/>
      <c r="X3672" s="16"/>
      <c r="Y3672" s="16"/>
    </row>
    <row r="3673" spans="4:25" ht="13" hidden="1" x14ac:dyDescent="0.3">
      <c r="D3673" s="16"/>
      <c r="E3673" s="138">
        <v>39303</v>
      </c>
      <c r="F3673" s="16">
        <v>221</v>
      </c>
      <c r="G3673" s="16">
        <v>2007</v>
      </c>
      <c r="H3673" s="139">
        <f t="shared" si="293"/>
        <v>0</v>
      </c>
      <c r="I3673" s="140">
        <v>20.045161290322579</v>
      </c>
      <c r="J3673" s="141">
        <f t="shared" si="294"/>
        <v>0</v>
      </c>
      <c r="K3673" s="81">
        <f t="shared" si="295"/>
        <v>0</v>
      </c>
      <c r="L3673" s="142">
        <v>11.8</v>
      </c>
      <c r="M3673" s="140"/>
      <c r="N3673" s="141">
        <f t="shared" si="296"/>
        <v>1</v>
      </c>
      <c r="O3673" s="141"/>
      <c r="P3673" s="141"/>
      <c r="Q3673" s="81">
        <f t="shared" si="297"/>
        <v>8.1999999999999993</v>
      </c>
      <c r="R3673" s="16"/>
      <c r="S3673" s="16"/>
      <c r="T3673" s="16"/>
      <c r="U3673" s="16"/>
      <c r="V3673" s="16"/>
      <c r="W3673" s="16"/>
      <c r="X3673" s="16"/>
      <c r="Y3673" s="16"/>
    </row>
    <row r="3674" spans="4:25" ht="13" hidden="1" x14ac:dyDescent="0.3">
      <c r="D3674" s="16"/>
      <c r="E3674" s="138">
        <v>39304</v>
      </c>
      <c r="F3674" s="16">
        <v>222</v>
      </c>
      <c r="G3674" s="16">
        <v>2007</v>
      </c>
      <c r="H3674" s="139">
        <f t="shared" si="293"/>
        <v>0</v>
      </c>
      <c r="I3674" s="140">
        <v>20.038709677419355</v>
      </c>
      <c r="J3674" s="141">
        <f t="shared" si="294"/>
        <v>0</v>
      </c>
      <c r="K3674" s="81">
        <f t="shared" si="295"/>
        <v>0</v>
      </c>
      <c r="L3674" s="142">
        <v>15.2</v>
      </c>
      <c r="M3674" s="140"/>
      <c r="N3674" s="141">
        <f t="shared" si="296"/>
        <v>1</v>
      </c>
      <c r="O3674" s="141"/>
      <c r="P3674" s="141"/>
      <c r="Q3674" s="81">
        <f t="shared" si="297"/>
        <v>4.8000000000000007</v>
      </c>
      <c r="R3674" s="16"/>
      <c r="S3674" s="16"/>
      <c r="T3674" s="16"/>
      <c r="U3674" s="16"/>
      <c r="V3674" s="16"/>
      <c r="W3674" s="16"/>
      <c r="X3674" s="16"/>
      <c r="Y3674" s="16"/>
    </row>
    <row r="3675" spans="4:25" ht="13" hidden="1" x14ac:dyDescent="0.3">
      <c r="D3675" s="16"/>
      <c r="E3675" s="138">
        <v>39305</v>
      </c>
      <c r="F3675" s="16">
        <v>223</v>
      </c>
      <c r="G3675" s="16">
        <v>2007</v>
      </c>
      <c r="H3675" s="139">
        <f t="shared" si="293"/>
        <v>0</v>
      </c>
      <c r="I3675" s="140">
        <v>20.032258064516128</v>
      </c>
      <c r="J3675" s="141">
        <f t="shared" si="294"/>
        <v>0</v>
      </c>
      <c r="K3675" s="81">
        <f t="shared" si="295"/>
        <v>0</v>
      </c>
      <c r="L3675" s="142">
        <v>18.7</v>
      </c>
      <c r="M3675" s="140"/>
      <c r="N3675" s="141">
        <f t="shared" si="296"/>
        <v>0</v>
      </c>
      <c r="O3675" s="141"/>
      <c r="P3675" s="141"/>
      <c r="Q3675" s="81">
        <f t="shared" si="297"/>
        <v>0</v>
      </c>
      <c r="R3675" s="16"/>
      <c r="S3675" s="16"/>
      <c r="T3675" s="16"/>
      <c r="U3675" s="16"/>
      <c r="V3675" s="16"/>
      <c r="W3675" s="16"/>
      <c r="X3675" s="16"/>
      <c r="Y3675" s="16"/>
    </row>
    <row r="3676" spans="4:25" ht="13" hidden="1" x14ac:dyDescent="0.3">
      <c r="D3676" s="16"/>
      <c r="E3676" s="138">
        <v>39306</v>
      </c>
      <c r="F3676" s="16">
        <v>224</v>
      </c>
      <c r="G3676" s="16">
        <v>2007</v>
      </c>
      <c r="H3676" s="139">
        <f t="shared" si="293"/>
        <v>0</v>
      </c>
      <c r="I3676" s="140">
        <v>20.025806451612901</v>
      </c>
      <c r="J3676" s="141">
        <f t="shared" si="294"/>
        <v>0</v>
      </c>
      <c r="K3676" s="81">
        <f t="shared" si="295"/>
        <v>0</v>
      </c>
      <c r="L3676" s="142">
        <v>20.3</v>
      </c>
      <c r="M3676" s="140"/>
      <c r="N3676" s="141">
        <f t="shared" si="296"/>
        <v>0</v>
      </c>
      <c r="O3676" s="141"/>
      <c r="P3676" s="141"/>
      <c r="Q3676" s="81">
        <f t="shared" si="297"/>
        <v>0</v>
      </c>
      <c r="R3676" s="16"/>
      <c r="S3676" s="16"/>
      <c r="T3676" s="16"/>
      <c r="U3676" s="16"/>
      <c r="V3676" s="16"/>
      <c r="W3676" s="16"/>
      <c r="X3676" s="16"/>
      <c r="Y3676" s="16"/>
    </row>
    <row r="3677" spans="4:25" ht="13" hidden="1" x14ac:dyDescent="0.3">
      <c r="D3677" s="16"/>
      <c r="E3677" s="138">
        <v>39307</v>
      </c>
      <c r="F3677" s="16">
        <v>225</v>
      </c>
      <c r="G3677" s="16">
        <v>2007</v>
      </c>
      <c r="H3677" s="139">
        <f t="shared" si="293"/>
        <v>0</v>
      </c>
      <c r="I3677" s="140">
        <v>20.019354838709678</v>
      </c>
      <c r="J3677" s="141">
        <f t="shared" si="294"/>
        <v>0</v>
      </c>
      <c r="K3677" s="81">
        <f t="shared" si="295"/>
        <v>0</v>
      </c>
      <c r="L3677" s="142">
        <v>21.3</v>
      </c>
      <c r="M3677" s="140"/>
      <c r="N3677" s="141">
        <f t="shared" si="296"/>
        <v>0</v>
      </c>
      <c r="O3677" s="141"/>
      <c r="P3677" s="141"/>
      <c r="Q3677" s="81">
        <f t="shared" si="297"/>
        <v>0</v>
      </c>
      <c r="R3677" s="16"/>
      <c r="S3677" s="16"/>
      <c r="T3677" s="16"/>
      <c r="U3677" s="16"/>
      <c r="V3677" s="16"/>
      <c r="W3677" s="16"/>
      <c r="X3677" s="16"/>
      <c r="Y3677" s="16"/>
    </row>
    <row r="3678" spans="4:25" ht="13" hidden="1" x14ac:dyDescent="0.3">
      <c r="D3678" s="16"/>
      <c r="E3678" s="138">
        <v>39308</v>
      </c>
      <c r="F3678" s="16">
        <v>226</v>
      </c>
      <c r="G3678" s="16">
        <v>2007</v>
      </c>
      <c r="H3678" s="139">
        <f t="shared" si="293"/>
        <v>0</v>
      </c>
      <c r="I3678" s="140">
        <v>20.012903225806451</v>
      </c>
      <c r="J3678" s="141">
        <f t="shared" si="294"/>
        <v>0</v>
      </c>
      <c r="K3678" s="81">
        <f t="shared" si="295"/>
        <v>0</v>
      </c>
      <c r="L3678" s="142">
        <v>22.8</v>
      </c>
      <c r="M3678" s="140"/>
      <c r="N3678" s="141">
        <f t="shared" si="296"/>
        <v>0</v>
      </c>
      <c r="O3678" s="141"/>
      <c r="P3678" s="141"/>
      <c r="Q3678" s="81">
        <f t="shared" si="297"/>
        <v>0</v>
      </c>
      <c r="R3678" s="16"/>
      <c r="S3678" s="16"/>
      <c r="T3678" s="16"/>
      <c r="U3678" s="16"/>
      <c r="V3678" s="16"/>
      <c r="W3678" s="16"/>
      <c r="X3678" s="16"/>
      <c r="Y3678" s="16"/>
    </row>
    <row r="3679" spans="4:25" ht="13" hidden="1" x14ac:dyDescent="0.3">
      <c r="D3679" s="16"/>
      <c r="E3679" s="138">
        <v>39309</v>
      </c>
      <c r="F3679" s="16">
        <v>227</v>
      </c>
      <c r="G3679" s="16">
        <v>2007</v>
      </c>
      <c r="H3679" s="139">
        <f t="shared" si="293"/>
        <v>0</v>
      </c>
      <c r="I3679" s="140">
        <v>20.006451612903227</v>
      </c>
      <c r="J3679" s="141">
        <f t="shared" si="294"/>
        <v>0</v>
      </c>
      <c r="K3679" s="81">
        <f t="shared" si="295"/>
        <v>0</v>
      </c>
      <c r="L3679" s="142">
        <v>25.2</v>
      </c>
      <c r="M3679" s="140"/>
      <c r="N3679" s="141">
        <f t="shared" si="296"/>
        <v>0</v>
      </c>
      <c r="O3679" s="141"/>
      <c r="P3679" s="141"/>
      <c r="Q3679" s="81">
        <f t="shared" si="297"/>
        <v>0</v>
      </c>
      <c r="R3679" s="16"/>
      <c r="S3679" s="16"/>
      <c r="T3679" s="16"/>
      <c r="U3679" s="16"/>
      <c r="V3679" s="16"/>
      <c r="W3679" s="16"/>
      <c r="X3679" s="16"/>
      <c r="Y3679" s="16"/>
    </row>
    <row r="3680" spans="4:25" ht="13" hidden="1" x14ac:dyDescent="0.3">
      <c r="D3680" s="16"/>
      <c r="E3680" s="138">
        <v>39310</v>
      </c>
      <c r="F3680" s="16">
        <v>228</v>
      </c>
      <c r="G3680" s="16">
        <v>2007</v>
      </c>
      <c r="H3680" s="139">
        <f t="shared" si="293"/>
        <v>0</v>
      </c>
      <c r="I3680" s="140">
        <v>20</v>
      </c>
      <c r="J3680" s="141">
        <f t="shared" si="294"/>
        <v>0</v>
      </c>
      <c r="K3680" s="81">
        <f t="shared" si="295"/>
        <v>0</v>
      </c>
      <c r="L3680" s="142">
        <v>18</v>
      </c>
      <c r="M3680" s="140"/>
      <c r="N3680" s="141">
        <f t="shared" si="296"/>
        <v>0</v>
      </c>
      <c r="O3680" s="141"/>
      <c r="P3680" s="141"/>
      <c r="Q3680" s="81">
        <f t="shared" si="297"/>
        <v>0</v>
      </c>
      <c r="R3680" s="16"/>
      <c r="S3680" s="16"/>
      <c r="T3680" s="16"/>
      <c r="U3680" s="16"/>
      <c r="V3680" s="16"/>
      <c r="W3680" s="16"/>
      <c r="X3680" s="16"/>
      <c r="Y3680" s="16"/>
    </row>
    <row r="3681" spans="4:25" ht="13" hidden="1" x14ac:dyDescent="0.3">
      <c r="D3681" s="16"/>
      <c r="E3681" s="138">
        <v>39311</v>
      </c>
      <c r="F3681" s="16">
        <v>229</v>
      </c>
      <c r="G3681" s="16">
        <v>2007</v>
      </c>
      <c r="H3681" s="139">
        <f t="shared" si="293"/>
        <v>0</v>
      </c>
      <c r="I3681" s="140">
        <v>19.846666666666664</v>
      </c>
      <c r="J3681" s="141">
        <f t="shared" si="294"/>
        <v>0</v>
      </c>
      <c r="K3681" s="81">
        <f t="shared" si="295"/>
        <v>0</v>
      </c>
      <c r="L3681" s="142">
        <v>17.100000000000001</v>
      </c>
      <c r="M3681" s="140"/>
      <c r="N3681" s="141">
        <f t="shared" si="296"/>
        <v>0</v>
      </c>
      <c r="O3681" s="141"/>
      <c r="P3681" s="141"/>
      <c r="Q3681" s="81">
        <f t="shared" si="297"/>
        <v>0</v>
      </c>
      <c r="R3681" s="16"/>
      <c r="S3681" s="16"/>
      <c r="T3681" s="16"/>
      <c r="U3681" s="16"/>
      <c r="V3681" s="16"/>
      <c r="W3681" s="16"/>
      <c r="X3681" s="16"/>
      <c r="Y3681" s="16"/>
    </row>
    <row r="3682" spans="4:25" ht="13" hidden="1" x14ac:dyDescent="0.3">
      <c r="D3682" s="16"/>
      <c r="E3682" s="138">
        <v>39312</v>
      </c>
      <c r="F3682" s="16">
        <v>230</v>
      </c>
      <c r="G3682" s="16">
        <v>2007</v>
      </c>
      <c r="H3682" s="139">
        <f t="shared" si="293"/>
        <v>0</v>
      </c>
      <c r="I3682" s="140">
        <v>19.693333333333328</v>
      </c>
      <c r="J3682" s="141">
        <f t="shared" si="294"/>
        <v>0</v>
      </c>
      <c r="K3682" s="81">
        <f t="shared" si="295"/>
        <v>0</v>
      </c>
      <c r="L3682" s="142">
        <v>17.5</v>
      </c>
      <c r="M3682" s="140"/>
      <c r="N3682" s="141">
        <f t="shared" si="296"/>
        <v>0</v>
      </c>
      <c r="O3682" s="141"/>
      <c r="P3682" s="141"/>
      <c r="Q3682" s="81">
        <f t="shared" si="297"/>
        <v>0</v>
      </c>
      <c r="R3682" s="16"/>
      <c r="S3682" s="16"/>
      <c r="T3682" s="16"/>
      <c r="U3682" s="16"/>
      <c r="V3682" s="16"/>
      <c r="W3682" s="16"/>
      <c r="X3682" s="16"/>
      <c r="Y3682" s="16"/>
    </row>
    <row r="3683" spans="4:25" ht="13" hidden="1" x14ac:dyDescent="0.3">
      <c r="D3683" s="16"/>
      <c r="E3683" s="138">
        <v>39313</v>
      </c>
      <c r="F3683" s="16">
        <v>231</v>
      </c>
      <c r="G3683" s="16">
        <v>2007</v>
      </c>
      <c r="H3683" s="139">
        <f t="shared" ref="H3683:H3746" si="298">IF(AND(E3683&gt;=$D$64,E3683&lt;=$D$65),1,0)</f>
        <v>0</v>
      </c>
      <c r="I3683" s="140">
        <v>19.54</v>
      </c>
      <c r="J3683" s="141">
        <f t="shared" si="294"/>
        <v>0</v>
      </c>
      <c r="K3683" s="81">
        <f t="shared" si="295"/>
        <v>0</v>
      </c>
      <c r="L3683" s="142">
        <v>18.2</v>
      </c>
      <c r="M3683" s="140"/>
      <c r="N3683" s="141">
        <f t="shared" si="296"/>
        <v>0</v>
      </c>
      <c r="O3683" s="141"/>
      <c r="P3683" s="141"/>
      <c r="Q3683" s="81">
        <f t="shared" si="297"/>
        <v>0</v>
      </c>
      <c r="R3683" s="16"/>
      <c r="S3683" s="16"/>
      <c r="T3683" s="16"/>
      <c r="U3683" s="16"/>
      <c r="V3683" s="16"/>
      <c r="W3683" s="16"/>
      <c r="X3683" s="16"/>
      <c r="Y3683" s="16"/>
    </row>
    <row r="3684" spans="4:25" ht="13" hidden="1" x14ac:dyDescent="0.3">
      <c r="D3684" s="16"/>
      <c r="E3684" s="138">
        <v>39314</v>
      </c>
      <c r="F3684" s="16">
        <v>232</v>
      </c>
      <c r="G3684" s="16">
        <v>2007</v>
      </c>
      <c r="H3684" s="139">
        <f t="shared" si="298"/>
        <v>0</v>
      </c>
      <c r="I3684" s="140">
        <v>19.386666666666663</v>
      </c>
      <c r="J3684" s="141">
        <f t="shared" si="294"/>
        <v>0</v>
      </c>
      <c r="K3684" s="81">
        <f t="shared" si="295"/>
        <v>0</v>
      </c>
      <c r="L3684" s="142">
        <v>14.9</v>
      </c>
      <c r="M3684" s="140"/>
      <c r="N3684" s="141">
        <f t="shared" si="296"/>
        <v>1</v>
      </c>
      <c r="O3684" s="141"/>
      <c r="P3684" s="141"/>
      <c r="Q3684" s="81">
        <f t="shared" si="297"/>
        <v>5.0999999999999996</v>
      </c>
      <c r="R3684" s="16"/>
      <c r="S3684" s="16"/>
      <c r="T3684" s="16"/>
      <c r="U3684" s="16"/>
      <c r="V3684" s="16"/>
      <c r="W3684" s="16"/>
      <c r="X3684" s="16"/>
      <c r="Y3684" s="16"/>
    </row>
    <row r="3685" spans="4:25" ht="13" hidden="1" x14ac:dyDescent="0.3">
      <c r="D3685" s="16"/>
      <c r="E3685" s="138">
        <v>39315</v>
      </c>
      <c r="F3685" s="16">
        <v>233</v>
      </c>
      <c r="G3685" s="16">
        <v>2007</v>
      </c>
      <c r="H3685" s="139">
        <f t="shared" si="298"/>
        <v>0</v>
      </c>
      <c r="I3685" s="140">
        <v>19.233333333333327</v>
      </c>
      <c r="J3685" s="141">
        <f t="shared" si="294"/>
        <v>0</v>
      </c>
      <c r="K3685" s="81">
        <f t="shared" si="295"/>
        <v>0</v>
      </c>
      <c r="L3685" s="142">
        <v>13.5</v>
      </c>
      <c r="M3685" s="140"/>
      <c r="N3685" s="141">
        <f t="shared" si="296"/>
        <v>1</v>
      </c>
      <c r="O3685" s="141"/>
      <c r="P3685" s="141"/>
      <c r="Q3685" s="81">
        <f t="shared" si="297"/>
        <v>6.5</v>
      </c>
      <c r="R3685" s="16"/>
      <c r="S3685" s="16"/>
      <c r="T3685" s="16"/>
      <c r="U3685" s="16"/>
      <c r="V3685" s="16"/>
      <c r="W3685" s="16"/>
      <c r="X3685" s="16"/>
      <c r="Y3685" s="16"/>
    </row>
    <row r="3686" spans="4:25" ht="13" hidden="1" x14ac:dyDescent="0.3">
      <c r="D3686" s="16"/>
      <c r="E3686" s="138">
        <v>39316</v>
      </c>
      <c r="F3686" s="16">
        <v>234</v>
      </c>
      <c r="G3686" s="16">
        <v>2007</v>
      </c>
      <c r="H3686" s="139">
        <f t="shared" si="298"/>
        <v>0</v>
      </c>
      <c r="I3686" s="140">
        <v>19.079999999999998</v>
      </c>
      <c r="J3686" s="141">
        <f t="shared" si="294"/>
        <v>0</v>
      </c>
      <c r="K3686" s="81">
        <f t="shared" si="295"/>
        <v>0</v>
      </c>
      <c r="L3686" s="142">
        <v>16</v>
      </c>
      <c r="M3686" s="140"/>
      <c r="N3686" s="141">
        <f t="shared" si="296"/>
        <v>1</v>
      </c>
      <c r="O3686" s="141"/>
      <c r="P3686" s="141"/>
      <c r="Q3686" s="81">
        <f t="shared" si="297"/>
        <v>4</v>
      </c>
      <c r="R3686" s="16"/>
      <c r="S3686" s="16"/>
      <c r="T3686" s="16"/>
      <c r="U3686" s="16"/>
      <c r="V3686" s="16"/>
      <c r="W3686" s="16"/>
      <c r="X3686" s="16"/>
      <c r="Y3686" s="16"/>
    </row>
    <row r="3687" spans="4:25" ht="13" hidden="1" x14ac:dyDescent="0.3">
      <c r="D3687" s="16"/>
      <c r="E3687" s="138">
        <v>39317</v>
      </c>
      <c r="F3687" s="16">
        <v>235</v>
      </c>
      <c r="G3687" s="16">
        <v>2007</v>
      </c>
      <c r="H3687" s="139">
        <f t="shared" si="298"/>
        <v>0</v>
      </c>
      <c r="I3687" s="140">
        <v>18.926666666666662</v>
      </c>
      <c r="J3687" s="141">
        <f t="shared" si="294"/>
        <v>0</v>
      </c>
      <c r="K3687" s="81">
        <f t="shared" si="295"/>
        <v>0</v>
      </c>
      <c r="L3687" s="142">
        <v>18.100000000000001</v>
      </c>
      <c r="M3687" s="140"/>
      <c r="N3687" s="141">
        <f t="shared" si="296"/>
        <v>0</v>
      </c>
      <c r="O3687" s="141"/>
      <c r="P3687" s="141"/>
      <c r="Q3687" s="81">
        <f t="shared" si="297"/>
        <v>0</v>
      </c>
      <c r="R3687" s="16"/>
      <c r="S3687" s="16"/>
      <c r="T3687" s="16"/>
      <c r="U3687" s="16"/>
      <c r="V3687" s="16"/>
      <c r="W3687" s="16"/>
      <c r="X3687" s="16"/>
      <c r="Y3687" s="16"/>
    </row>
    <row r="3688" spans="4:25" ht="13" hidden="1" x14ac:dyDescent="0.3">
      <c r="D3688" s="16"/>
      <c r="E3688" s="138">
        <v>39318</v>
      </c>
      <c r="F3688" s="16">
        <v>236</v>
      </c>
      <c r="G3688" s="16">
        <v>2007</v>
      </c>
      <c r="H3688" s="139">
        <f t="shared" si="298"/>
        <v>0</v>
      </c>
      <c r="I3688" s="140">
        <v>18.773333333333326</v>
      </c>
      <c r="J3688" s="141">
        <f t="shared" si="294"/>
        <v>0</v>
      </c>
      <c r="K3688" s="81">
        <f t="shared" si="295"/>
        <v>0</v>
      </c>
      <c r="L3688" s="142">
        <v>19</v>
      </c>
      <c r="M3688" s="140"/>
      <c r="N3688" s="141">
        <f t="shared" si="296"/>
        <v>0</v>
      </c>
      <c r="O3688" s="141"/>
      <c r="P3688" s="141"/>
      <c r="Q3688" s="81">
        <f t="shared" si="297"/>
        <v>0</v>
      </c>
      <c r="R3688" s="16"/>
      <c r="S3688" s="16"/>
      <c r="T3688" s="16"/>
      <c r="U3688" s="16"/>
      <c r="V3688" s="16"/>
      <c r="W3688" s="16"/>
      <c r="X3688" s="16"/>
      <c r="Y3688" s="16"/>
    </row>
    <row r="3689" spans="4:25" ht="13" hidden="1" x14ac:dyDescent="0.3">
      <c r="D3689" s="16"/>
      <c r="E3689" s="138">
        <v>39319</v>
      </c>
      <c r="F3689" s="16">
        <v>237</v>
      </c>
      <c r="G3689" s="16">
        <v>2007</v>
      </c>
      <c r="H3689" s="139">
        <f t="shared" si="298"/>
        <v>0</v>
      </c>
      <c r="I3689" s="140">
        <v>18.62</v>
      </c>
      <c r="J3689" s="141">
        <f t="shared" si="294"/>
        <v>0</v>
      </c>
      <c r="K3689" s="81">
        <f t="shared" si="295"/>
        <v>0</v>
      </c>
      <c r="L3689" s="142">
        <v>19.899999999999999</v>
      </c>
      <c r="M3689" s="140"/>
      <c r="N3689" s="141">
        <f t="shared" si="296"/>
        <v>0</v>
      </c>
      <c r="O3689" s="141"/>
      <c r="P3689" s="141"/>
      <c r="Q3689" s="81">
        <f t="shared" si="297"/>
        <v>0</v>
      </c>
      <c r="R3689" s="16"/>
      <c r="S3689" s="16"/>
      <c r="T3689" s="16"/>
      <c r="U3689" s="16"/>
      <c r="V3689" s="16"/>
      <c r="W3689" s="16"/>
      <c r="X3689" s="16"/>
      <c r="Y3689" s="16"/>
    </row>
    <row r="3690" spans="4:25" ht="13" hidden="1" x14ac:dyDescent="0.3">
      <c r="D3690" s="16"/>
      <c r="E3690" s="138">
        <v>39320</v>
      </c>
      <c r="F3690" s="16">
        <v>238</v>
      </c>
      <c r="G3690" s="16">
        <v>2007</v>
      </c>
      <c r="H3690" s="139">
        <f t="shared" si="298"/>
        <v>0</v>
      </c>
      <c r="I3690" s="140">
        <v>18.466666666666661</v>
      </c>
      <c r="J3690" s="141">
        <f t="shared" si="294"/>
        <v>0</v>
      </c>
      <c r="K3690" s="81">
        <f t="shared" si="295"/>
        <v>0</v>
      </c>
      <c r="L3690" s="142">
        <v>20.9</v>
      </c>
      <c r="M3690" s="140"/>
      <c r="N3690" s="141">
        <f t="shared" si="296"/>
        <v>0</v>
      </c>
      <c r="O3690" s="141"/>
      <c r="P3690" s="141"/>
      <c r="Q3690" s="81">
        <f t="shared" si="297"/>
        <v>0</v>
      </c>
      <c r="R3690" s="16"/>
      <c r="S3690" s="16"/>
      <c r="T3690" s="16"/>
      <c r="U3690" s="16"/>
      <c r="V3690" s="16"/>
      <c r="W3690" s="16"/>
      <c r="X3690" s="16"/>
      <c r="Y3690" s="16"/>
    </row>
    <row r="3691" spans="4:25" ht="13" hidden="1" x14ac:dyDescent="0.3">
      <c r="D3691" s="16"/>
      <c r="E3691" s="138">
        <v>39321</v>
      </c>
      <c r="F3691" s="16">
        <v>239</v>
      </c>
      <c r="G3691" s="16">
        <v>2007</v>
      </c>
      <c r="H3691" s="139">
        <f t="shared" si="298"/>
        <v>0</v>
      </c>
      <c r="I3691" s="140">
        <v>18.313333333333333</v>
      </c>
      <c r="J3691" s="141">
        <f t="shared" si="294"/>
        <v>0</v>
      </c>
      <c r="K3691" s="81">
        <f t="shared" si="295"/>
        <v>0</v>
      </c>
      <c r="L3691" s="142">
        <v>23</v>
      </c>
      <c r="M3691" s="140"/>
      <c r="N3691" s="141">
        <f t="shared" si="296"/>
        <v>0</v>
      </c>
      <c r="O3691" s="141"/>
      <c r="P3691" s="141"/>
      <c r="Q3691" s="81">
        <f t="shared" si="297"/>
        <v>0</v>
      </c>
      <c r="R3691" s="16"/>
      <c r="S3691" s="16"/>
      <c r="T3691" s="16"/>
      <c r="U3691" s="16"/>
      <c r="V3691" s="16"/>
      <c r="W3691" s="16"/>
      <c r="X3691" s="16"/>
      <c r="Y3691" s="16"/>
    </row>
    <row r="3692" spans="4:25" ht="13" hidden="1" x14ac:dyDescent="0.3">
      <c r="D3692" s="16"/>
      <c r="E3692" s="138">
        <v>39322</v>
      </c>
      <c r="F3692" s="16">
        <v>240</v>
      </c>
      <c r="G3692" s="16">
        <v>2007</v>
      </c>
      <c r="H3692" s="139">
        <f t="shared" si="298"/>
        <v>0</v>
      </c>
      <c r="I3692" s="140">
        <v>18.16</v>
      </c>
      <c r="J3692" s="141">
        <f t="shared" si="294"/>
        <v>0</v>
      </c>
      <c r="K3692" s="81">
        <f t="shared" si="295"/>
        <v>0</v>
      </c>
      <c r="L3692" s="142">
        <v>21.9</v>
      </c>
      <c r="M3692" s="140"/>
      <c r="N3692" s="141">
        <f t="shared" si="296"/>
        <v>0</v>
      </c>
      <c r="O3692" s="141"/>
      <c r="P3692" s="141"/>
      <c r="Q3692" s="81">
        <f t="shared" si="297"/>
        <v>0</v>
      </c>
      <c r="R3692" s="16"/>
      <c r="S3692" s="16"/>
      <c r="T3692" s="16"/>
      <c r="U3692" s="16"/>
      <c r="V3692" s="16"/>
      <c r="W3692" s="16"/>
      <c r="X3692" s="16"/>
      <c r="Y3692" s="16"/>
    </row>
    <row r="3693" spans="4:25" ht="13" hidden="1" x14ac:dyDescent="0.3">
      <c r="D3693" s="16"/>
      <c r="E3693" s="138">
        <v>39323</v>
      </c>
      <c r="F3693" s="16">
        <v>241</v>
      </c>
      <c r="G3693" s="16">
        <v>2007</v>
      </c>
      <c r="H3693" s="139">
        <f t="shared" si="298"/>
        <v>0</v>
      </c>
      <c r="I3693" s="140">
        <v>18.006666666666661</v>
      </c>
      <c r="J3693" s="141">
        <f t="shared" si="294"/>
        <v>0</v>
      </c>
      <c r="K3693" s="81">
        <f t="shared" si="295"/>
        <v>0</v>
      </c>
      <c r="L3693" s="142">
        <v>18.8</v>
      </c>
      <c r="M3693" s="140"/>
      <c r="N3693" s="141">
        <f t="shared" si="296"/>
        <v>0</v>
      </c>
      <c r="O3693" s="141"/>
      <c r="P3693" s="141"/>
      <c r="Q3693" s="81">
        <f t="shared" si="297"/>
        <v>0</v>
      </c>
      <c r="R3693" s="16"/>
      <c r="S3693" s="16"/>
      <c r="T3693" s="16"/>
      <c r="U3693" s="16"/>
      <c r="V3693" s="16"/>
      <c r="W3693" s="16"/>
      <c r="X3693" s="16"/>
      <c r="Y3693" s="16"/>
    </row>
    <row r="3694" spans="4:25" ht="13" hidden="1" x14ac:dyDescent="0.3">
      <c r="D3694" s="16"/>
      <c r="E3694" s="138">
        <v>39324</v>
      </c>
      <c r="F3694" s="16">
        <v>242</v>
      </c>
      <c r="G3694" s="16">
        <v>2007</v>
      </c>
      <c r="H3694" s="139">
        <f t="shared" si="298"/>
        <v>0</v>
      </c>
      <c r="I3694" s="140">
        <v>17.853333333333332</v>
      </c>
      <c r="J3694" s="141">
        <f t="shared" si="294"/>
        <v>0</v>
      </c>
      <c r="K3694" s="81">
        <f t="shared" si="295"/>
        <v>0</v>
      </c>
      <c r="L3694" s="142">
        <v>16.7</v>
      </c>
      <c r="M3694" s="140"/>
      <c r="N3694" s="141">
        <f t="shared" si="296"/>
        <v>0</v>
      </c>
      <c r="O3694" s="141"/>
      <c r="P3694" s="141"/>
      <c r="Q3694" s="81">
        <f t="shared" si="297"/>
        <v>0</v>
      </c>
      <c r="R3694" s="16"/>
      <c r="S3694" s="16"/>
      <c r="T3694" s="16"/>
      <c r="U3694" s="16"/>
      <c r="V3694" s="16"/>
      <c r="W3694" s="16"/>
      <c r="X3694" s="16"/>
      <c r="Y3694" s="16"/>
    </row>
    <row r="3695" spans="4:25" ht="13" hidden="1" x14ac:dyDescent="0.3">
      <c r="D3695" s="16"/>
      <c r="E3695" s="138">
        <v>39325</v>
      </c>
      <c r="F3695" s="16">
        <v>243</v>
      </c>
      <c r="G3695" s="16">
        <v>2007</v>
      </c>
      <c r="H3695" s="139">
        <f t="shared" si="298"/>
        <v>0</v>
      </c>
      <c r="I3695" s="140">
        <v>17.7</v>
      </c>
      <c r="J3695" s="141">
        <f t="shared" si="294"/>
        <v>0</v>
      </c>
      <c r="K3695" s="81">
        <f t="shared" si="295"/>
        <v>0</v>
      </c>
      <c r="L3695" s="142">
        <v>17.399999999999999</v>
      </c>
      <c r="M3695" s="140"/>
      <c r="N3695" s="141">
        <f t="shared" si="296"/>
        <v>0</v>
      </c>
      <c r="O3695" s="141"/>
      <c r="P3695" s="141"/>
      <c r="Q3695" s="81">
        <f t="shared" si="297"/>
        <v>0</v>
      </c>
      <c r="R3695" s="16"/>
      <c r="S3695" s="16"/>
      <c r="T3695" s="16"/>
      <c r="U3695" s="16"/>
      <c r="V3695" s="16"/>
      <c r="W3695" s="16"/>
      <c r="X3695" s="16"/>
      <c r="Y3695" s="16"/>
    </row>
    <row r="3696" spans="4:25" ht="13" hidden="1" x14ac:dyDescent="0.3">
      <c r="D3696" s="16"/>
      <c r="E3696" s="138">
        <v>39326</v>
      </c>
      <c r="F3696" s="16">
        <v>244</v>
      </c>
      <c r="G3696" s="16">
        <v>2007</v>
      </c>
      <c r="H3696" s="139">
        <f t="shared" si="298"/>
        <v>0</v>
      </c>
      <c r="I3696" s="140">
        <v>17.546666666666667</v>
      </c>
      <c r="J3696" s="141">
        <f t="shared" si="294"/>
        <v>0</v>
      </c>
      <c r="K3696" s="81">
        <f t="shared" si="295"/>
        <v>0</v>
      </c>
      <c r="L3696" s="142">
        <v>16.399999999999999</v>
      </c>
      <c r="M3696" s="140"/>
      <c r="N3696" s="141">
        <f t="shared" si="296"/>
        <v>0</v>
      </c>
      <c r="O3696" s="141"/>
      <c r="P3696" s="141"/>
      <c r="Q3696" s="81">
        <f t="shared" si="297"/>
        <v>0</v>
      </c>
      <c r="R3696" s="16"/>
      <c r="S3696" s="16"/>
      <c r="T3696" s="16"/>
      <c r="U3696" s="16"/>
      <c r="V3696" s="16"/>
      <c r="W3696" s="16"/>
      <c r="X3696" s="16"/>
      <c r="Y3696" s="16"/>
    </row>
    <row r="3697" spans="4:25" ht="13" hidden="1" x14ac:dyDescent="0.3">
      <c r="D3697" s="16"/>
      <c r="E3697" s="138">
        <v>39327</v>
      </c>
      <c r="F3697" s="16">
        <v>245</v>
      </c>
      <c r="G3697" s="16">
        <v>2007</v>
      </c>
      <c r="H3697" s="139">
        <f t="shared" si="298"/>
        <v>0</v>
      </c>
      <c r="I3697" s="140">
        <v>17.393333333333331</v>
      </c>
      <c r="J3697" s="141">
        <f t="shared" si="294"/>
        <v>0</v>
      </c>
      <c r="K3697" s="81">
        <f t="shared" si="295"/>
        <v>0</v>
      </c>
      <c r="L3697" s="142">
        <v>16.399999999999999</v>
      </c>
      <c r="M3697" s="140"/>
      <c r="N3697" s="141">
        <f t="shared" si="296"/>
        <v>0</v>
      </c>
      <c r="O3697" s="141"/>
      <c r="P3697" s="141"/>
      <c r="Q3697" s="81">
        <f t="shared" si="297"/>
        <v>0</v>
      </c>
      <c r="R3697" s="16"/>
      <c r="S3697" s="16"/>
      <c r="T3697" s="16"/>
      <c r="U3697" s="16"/>
      <c r="V3697" s="16"/>
      <c r="W3697" s="16"/>
      <c r="X3697" s="16"/>
      <c r="Y3697" s="16"/>
    </row>
    <row r="3698" spans="4:25" ht="13" hidden="1" x14ac:dyDescent="0.3">
      <c r="D3698" s="16"/>
      <c r="E3698" s="138">
        <v>39328</v>
      </c>
      <c r="F3698" s="16">
        <v>246</v>
      </c>
      <c r="G3698" s="16">
        <v>2007</v>
      </c>
      <c r="H3698" s="139">
        <f t="shared" si="298"/>
        <v>0</v>
      </c>
      <c r="I3698" s="140">
        <v>17.239999999999998</v>
      </c>
      <c r="J3698" s="141">
        <f t="shared" si="294"/>
        <v>0</v>
      </c>
      <c r="K3698" s="81">
        <f t="shared" si="295"/>
        <v>0</v>
      </c>
      <c r="L3698" s="142">
        <v>16.899999999999999</v>
      </c>
      <c r="M3698" s="140"/>
      <c r="N3698" s="141">
        <f t="shared" si="296"/>
        <v>0</v>
      </c>
      <c r="O3698" s="141"/>
      <c r="P3698" s="141"/>
      <c r="Q3698" s="81">
        <f t="shared" si="297"/>
        <v>0</v>
      </c>
      <c r="R3698" s="16"/>
      <c r="S3698" s="16"/>
      <c r="T3698" s="16"/>
      <c r="U3698" s="16"/>
      <c r="V3698" s="16"/>
      <c r="W3698" s="16"/>
      <c r="X3698" s="16"/>
      <c r="Y3698" s="16"/>
    </row>
    <row r="3699" spans="4:25" ht="13" hidden="1" x14ac:dyDescent="0.3">
      <c r="D3699" s="16"/>
      <c r="E3699" s="138">
        <v>39329</v>
      </c>
      <c r="F3699" s="16">
        <v>247</v>
      </c>
      <c r="G3699" s="16">
        <v>2007</v>
      </c>
      <c r="H3699" s="139">
        <f t="shared" si="298"/>
        <v>0</v>
      </c>
      <c r="I3699" s="140">
        <v>17.086666666666666</v>
      </c>
      <c r="J3699" s="141">
        <f t="shared" si="294"/>
        <v>0</v>
      </c>
      <c r="K3699" s="81">
        <f t="shared" si="295"/>
        <v>0</v>
      </c>
      <c r="L3699" s="142">
        <v>13.7</v>
      </c>
      <c r="M3699" s="140"/>
      <c r="N3699" s="141">
        <f t="shared" si="296"/>
        <v>1</v>
      </c>
      <c r="O3699" s="141"/>
      <c r="P3699" s="141"/>
      <c r="Q3699" s="81">
        <f t="shared" si="297"/>
        <v>6.3000000000000007</v>
      </c>
      <c r="R3699" s="16"/>
      <c r="S3699" s="16"/>
      <c r="T3699" s="16"/>
      <c r="U3699" s="16"/>
      <c r="V3699" s="16"/>
      <c r="W3699" s="16"/>
      <c r="X3699" s="16"/>
      <c r="Y3699" s="16"/>
    </row>
    <row r="3700" spans="4:25" ht="13" hidden="1" x14ac:dyDescent="0.3">
      <c r="D3700" s="16"/>
      <c r="E3700" s="138">
        <v>39330</v>
      </c>
      <c r="F3700" s="16">
        <v>248</v>
      </c>
      <c r="G3700" s="16">
        <v>2007</v>
      </c>
      <c r="H3700" s="139">
        <f t="shared" si="298"/>
        <v>0</v>
      </c>
      <c r="I3700" s="140">
        <v>16.93333333333333</v>
      </c>
      <c r="J3700" s="141">
        <f t="shared" si="294"/>
        <v>0</v>
      </c>
      <c r="K3700" s="81">
        <f t="shared" si="295"/>
        <v>0</v>
      </c>
      <c r="L3700" s="142">
        <v>13</v>
      </c>
      <c r="M3700" s="140"/>
      <c r="N3700" s="141">
        <f t="shared" si="296"/>
        <v>1</v>
      </c>
      <c r="O3700" s="141"/>
      <c r="P3700" s="141"/>
      <c r="Q3700" s="81">
        <f t="shared" si="297"/>
        <v>7</v>
      </c>
      <c r="R3700" s="16"/>
      <c r="S3700" s="16"/>
      <c r="T3700" s="16"/>
      <c r="U3700" s="16"/>
      <c r="V3700" s="16"/>
      <c r="W3700" s="16"/>
      <c r="X3700" s="16"/>
      <c r="Y3700" s="16"/>
    </row>
    <row r="3701" spans="4:25" ht="13" hidden="1" x14ac:dyDescent="0.3">
      <c r="D3701" s="16"/>
      <c r="E3701" s="138">
        <v>39331</v>
      </c>
      <c r="F3701" s="16">
        <v>249</v>
      </c>
      <c r="G3701" s="16">
        <v>2007</v>
      </c>
      <c r="H3701" s="139">
        <f t="shared" si="298"/>
        <v>0</v>
      </c>
      <c r="I3701" s="140">
        <v>16.78</v>
      </c>
      <c r="J3701" s="141">
        <f t="shared" si="294"/>
        <v>0</v>
      </c>
      <c r="K3701" s="81">
        <f t="shared" si="295"/>
        <v>0</v>
      </c>
      <c r="L3701" s="142">
        <v>14.6</v>
      </c>
      <c r="M3701" s="140"/>
      <c r="N3701" s="141">
        <f t="shared" si="296"/>
        <v>1</v>
      </c>
      <c r="O3701" s="141"/>
      <c r="P3701" s="141"/>
      <c r="Q3701" s="81">
        <f t="shared" si="297"/>
        <v>5.4</v>
      </c>
      <c r="R3701" s="16"/>
      <c r="S3701" s="16"/>
      <c r="T3701" s="16"/>
      <c r="U3701" s="16"/>
      <c r="V3701" s="16"/>
      <c r="W3701" s="16"/>
      <c r="X3701" s="16"/>
      <c r="Y3701" s="16"/>
    </row>
    <row r="3702" spans="4:25" ht="13" hidden="1" x14ac:dyDescent="0.3">
      <c r="D3702" s="16"/>
      <c r="E3702" s="138">
        <v>39332</v>
      </c>
      <c r="F3702" s="16">
        <v>250</v>
      </c>
      <c r="G3702" s="16">
        <v>2007</v>
      </c>
      <c r="H3702" s="139">
        <f t="shared" si="298"/>
        <v>0</v>
      </c>
      <c r="I3702" s="140">
        <v>16.626666666666665</v>
      </c>
      <c r="J3702" s="141">
        <f t="shared" si="294"/>
        <v>0</v>
      </c>
      <c r="K3702" s="81">
        <f t="shared" si="295"/>
        <v>0</v>
      </c>
      <c r="L3702" s="142">
        <v>16</v>
      </c>
      <c r="M3702" s="140"/>
      <c r="N3702" s="141">
        <f t="shared" si="296"/>
        <v>1</v>
      </c>
      <c r="O3702" s="141"/>
      <c r="P3702" s="141"/>
      <c r="Q3702" s="81">
        <f t="shared" si="297"/>
        <v>4</v>
      </c>
      <c r="R3702" s="16"/>
      <c r="S3702" s="16"/>
      <c r="T3702" s="16"/>
      <c r="U3702" s="16"/>
      <c r="V3702" s="16"/>
      <c r="W3702" s="16"/>
      <c r="X3702" s="16"/>
      <c r="Y3702" s="16"/>
    </row>
    <row r="3703" spans="4:25" ht="13" hidden="1" x14ac:dyDescent="0.3">
      <c r="D3703" s="16"/>
      <c r="E3703" s="138">
        <v>39333</v>
      </c>
      <c r="F3703" s="16">
        <v>251</v>
      </c>
      <c r="G3703" s="16">
        <v>2007</v>
      </c>
      <c r="H3703" s="139">
        <f t="shared" si="298"/>
        <v>0</v>
      </c>
      <c r="I3703" s="140">
        <v>16.473333333333329</v>
      </c>
      <c r="J3703" s="141">
        <f t="shared" si="294"/>
        <v>0</v>
      </c>
      <c r="K3703" s="81">
        <f t="shared" si="295"/>
        <v>0</v>
      </c>
      <c r="L3703" s="142">
        <v>16.600000000000001</v>
      </c>
      <c r="M3703" s="140"/>
      <c r="N3703" s="141">
        <f t="shared" si="296"/>
        <v>0</v>
      </c>
      <c r="O3703" s="141"/>
      <c r="P3703" s="141"/>
      <c r="Q3703" s="81">
        <f t="shared" si="297"/>
        <v>0</v>
      </c>
      <c r="R3703" s="16"/>
      <c r="S3703" s="16"/>
      <c r="T3703" s="16"/>
      <c r="U3703" s="16"/>
      <c r="V3703" s="16"/>
      <c r="W3703" s="16"/>
      <c r="X3703" s="16"/>
      <c r="Y3703" s="16"/>
    </row>
    <row r="3704" spans="4:25" ht="13" hidden="1" x14ac:dyDescent="0.3">
      <c r="D3704" s="16"/>
      <c r="E3704" s="138">
        <v>39334</v>
      </c>
      <c r="F3704" s="16">
        <v>252</v>
      </c>
      <c r="G3704" s="16">
        <v>2007</v>
      </c>
      <c r="H3704" s="139">
        <f t="shared" si="298"/>
        <v>0</v>
      </c>
      <c r="I3704" s="140">
        <v>16.32</v>
      </c>
      <c r="J3704" s="141">
        <f t="shared" si="294"/>
        <v>0</v>
      </c>
      <c r="K3704" s="81">
        <f t="shared" si="295"/>
        <v>0</v>
      </c>
      <c r="L3704" s="142">
        <v>15.4</v>
      </c>
      <c r="M3704" s="140"/>
      <c r="N3704" s="141">
        <f t="shared" si="296"/>
        <v>1</v>
      </c>
      <c r="O3704" s="141"/>
      <c r="P3704" s="141"/>
      <c r="Q3704" s="81">
        <f t="shared" si="297"/>
        <v>4.5999999999999996</v>
      </c>
      <c r="R3704" s="16"/>
      <c r="S3704" s="16"/>
      <c r="T3704" s="16"/>
      <c r="U3704" s="16"/>
      <c r="V3704" s="16"/>
      <c r="W3704" s="16"/>
      <c r="X3704" s="16"/>
      <c r="Y3704" s="16"/>
    </row>
    <row r="3705" spans="4:25" ht="13" hidden="1" x14ac:dyDescent="0.3">
      <c r="D3705" s="16"/>
      <c r="E3705" s="138">
        <v>39335</v>
      </c>
      <c r="F3705" s="16">
        <v>253</v>
      </c>
      <c r="G3705" s="16">
        <v>2007</v>
      </c>
      <c r="H3705" s="139">
        <f t="shared" si="298"/>
        <v>0</v>
      </c>
      <c r="I3705" s="140">
        <v>16.166666666666664</v>
      </c>
      <c r="J3705" s="141">
        <f t="shared" si="294"/>
        <v>0</v>
      </c>
      <c r="K3705" s="81">
        <f t="shared" si="295"/>
        <v>0</v>
      </c>
      <c r="L3705" s="142">
        <v>15.7</v>
      </c>
      <c r="M3705" s="140"/>
      <c r="N3705" s="141">
        <f t="shared" si="296"/>
        <v>1</v>
      </c>
      <c r="O3705" s="141"/>
      <c r="P3705" s="141"/>
      <c r="Q3705" s="81">
        <f t="shared" si="297"/>
        <v>4.3000000000000007</v>
      </c>
      <c r="R3705" s="16"/>
      <c r="S3705" s="16"/>
      <c r="T3705" s="16"/>
      <c r="U3705" s="16"/>
      <c r="V3705" s="16"/>
      <c r="W3705" s="16"/>
      <c r="X3705" s="16"/>
      <c r="Y3705" s="16"/>
    </row>
    <row r="3706" spans="4:25" ht="13" hidden="1" x14ac:dyDescent="0.3">
      <c r="D3706" s="16"/>
      <c r="E3706" s="138">
        <v>39336</v>
      </c>
      <c r="F3706" s="16">
        <v>254</v>
      </c>
      <c r="G3706" s="16">
        <v>2007</v>
      </c>
      <c r="H3706" s="139">
        <f t="shared" si="298"/>
        <v>0</v>
      </c>
      <c r="I3706" s="140">
        <v>16.013333333333328</v>
      </c>
      <c r="J3706" s="141">
        <f t="shared" si="294"/>
        <v>0</v>
      </c>
      <c r="K3706" s="81">
        <f t="shared" si="295"/>
        <v>0</v>
      </c>
      <c r="L3706" s="142">
        <v>15.3</v>
      </c>
      <c r="M3706" s="140"/>
      <c r="N3706" s="141">
        <f t="shared" si="296"/>
        <v>1</v>
      </c>
      <c r="O3706" s="141"/>
      <c r="P3706" s="141"/>
      <c r="Q3706" s="81">
        <f t="shared" si="297"/>
        <v>4.6999999999999993</v>
      </c>
      <c r="R3706" s="16"/>
      <c r="S3706" s="16"/>
      <c r="T3706" s="16"/>
      <c r="U3706" s="16"/>
      <c r="V3706" s="16"/>
      <c r="W3706" s="16"/>
      <c r="X3706" s="16"/>
      <c r="Y3706" s="16"/>
    </row>
    <row r="3707" spans="4:25" ht="13" hidden="1" x14ac:dyDescent="0.3">
      <c r="D3707" s="16"/>
      <c r="E3707" s="138">
        <v>39337</v>
      </c>
      <c r="F3707" s="16">
        <v>255</v>
      </c>
      <c r="G3707" s="16">
        <v>2007</v>
      </c>
      <c r="H3707" s="139">
        <f t="shared" si="298"/>
        <v>0</v>
      </c>
      <c r="I3707" s="140">
        <v>15.86</v>
      </c>
      <c r="J3707" s="141">
        <f t="shared" si="294"/>
        <v>1</v>
      </c>
      <c r="K3707" s="81">
        <f t="shared" si="295"/>
        <v>4.1400000000000006</v>
      </c>
      <c r="L3707" s="142">
        <v>13.5</v>
      </c>
      <c r="M3707" s="140"/>
      <c r="N3707" s="141">
        <f t="shared" si="296"/>
        <v>1</v>
      </c>
      <c r="O3707" s="141"/>
      <c r="P3707" s="141"/>
      <c r="Q3707" s="81">
        <f t="shared" si="297"/>
        <v>6.5</v>
      </c>
      <c r="R3707" s="16"/>
      <c r="S3707" s="16"/>
      <c r="T3707" s="16"/>
      <c r="U3707" s="16"/>
      <c r="V3707" s="16"/>
      <c r="W3707" s="16"/>
      <c r="X3707" s="16"/>
      <c r="Y3707" s="16"/>
    </row>
    <row r="3708" spans="4:25" ht="13" hidden="1" x14ac:dyDescent="0.3">
      <c r="D3708" s="16"/>
      <c r="E3708" s="138">
        <v>39338</v>
      </c>
      <c r="F3708" s="16">
        <v>256</v>
      </c>
      <c r="G3708" s="16">
        <v>2007</v>
      </c>
      <c r="H3708" s="139">
        <f t="shared" si="298"/>
        <v>0</v>
      </c>
      <c r="I3708" s="140">
        <v>15.706666666666663</v>
      </c>
      <c r="J3708" s="141">
        <f t="shared" si="294"/>
        <v>1</v>
      </c>
      <c r="K3708" s="81">
        <f t="shared" si="295"/>
        <v>4.2933333333333366</v>
      </c>
      <c r="L3708" s="142">
        <v>14.8</v>
      </c>
      <c r="M3708" s="140"/>
      <c r="N3708" s="141">
        <f t="shared" si="296"/>
        <v>1</v>
      </c>
      <c r="O3708" s="141"/>
      <c r="P3708" s="141"/>
      <c r="Q3708" s="81">
        <f t="shared" si="297"/>
        <v>5.1999999999999993</v>
      </c>
      <c r="R3708" s="16"/>
      <c r="S3708" s="16"/>
      <c r="T3708" s="16"/>
      <c r="U3708" s="16"/>
      <c r="V3708" s="16"/>
      <c r="W3708" s="16"/>
      <c r="X3708" s="16"/>
      <c r="Y3708" s="16"/>
    </row>
    <row r="3709" spans="4:25" ht="13" hidden="1" x14ac:dyDescent="0.3">
      <c r="D3709" s="16"/>
      <c r="E3709" s="138">
        <v>39339</v>
      </c>
      <c r="F3709" s="16">
        <v>257</v>
      </c>
      <c r="G3709" s="16">
        <v>2007</v>
      </c>
      <c r="H3709" s="139">
        <f t="shared" si="298"/>
        <v>0</v>
      </c>
      <c r="I3709" s="140">
        <v>15.553333333333327</v>
      </c>
      <c r="J3709" s="141">
        <f t="shared" si="294"/>
        <v>1</v>
      </c>
      <c r="K3709" s="81">
        <f t="shared" si="295"/>
        <v>4.4466666666666725</v>
      </c>
      <c r="L3709" s="142">
        <v>18.399999999999999</v>
      </c>
      <c r="M3709" s="140"/>
      <c r="N3709" s="141">
        <f t="shared" si="296"/>
        <v>0</v>
      </c>
      <c r="O3709" s="141"/>
      <c r="P3709" s="141"/>
      <c r="Q3709" s="81">
        <f t="shared" si="297"/>
        <v>0</v>
      </c>
      <c r="R3709" s="16"/>
      <c r="S3709" s="16"/>
      <c r="T3709" s="16"/>
      <c r="U3709" s="16"/>
      <c r="V3709" s="16"/>
      <c r="W3709" s="16"/>
      <c r="X3709" s="16"/>
      <c r="Y3709" s="16"/>
    </row>
    <row r="3710" spans="4:25" ht="13" hidden="1" x14ac:dyDescent="0.3">
      <c r="D3710" s="16"/>
      <c r="E3710" s="138">
        <v>39340</v>
      </c>
      <c r="F3710" s="16">
        <v>258</v>
      </c>
      <c r="G3710" s="16">
        <v>2007</v>
      </c>
      <c r="H3710" s="139">
        <f t="shared" si="298"/>
        <v>0</v>
      </c>
      <c r="I3710" s="140">
        <v>15.4</v>
      </c>
      <c r="J3710" s="141">
        <f t="shared" si="294"/>
        <v>1</v>
      </c>
      <c r="K3710" s="81">
        <f t="shared" si="295"/>
        <v>4.5999999999999996</v>
      </c>
      <c r="L3710" s="142">
        <v>17.399999999999999</v>
      </c>
      <c r="M3710" s="140"/>
      <c r="N3710" s="141">
        <f t="shared" si="296"/>
        <v>0</v>
      </c>
      <c r="O3710" s="141"/>
      <c r="P3710" s="141"/>
      <c r="Q3710" s="81">
        <f t="shared" si="297"/>
        <v>0</v>
      </c>
      <c r="R3710" s="16"/>
      <c r="S3710" s="16"/>
      <c r="T3710" s="16"/>
      <c r="U3710" s="16"/>
      <c r="V3710" s="16"/>
      <c r="W3710" s="16"/>
      <c r="X3710" s="16"/>
      <c r="Y3710" s="16"/>
    </row>
    <row r="3711" spans="4:25" ht="13" hidden="1" x14ac:dyDescent="0.3">
      <c r="D3711" s="16"/>
      <c r="E3711" s="138">
        <v>39341</v>
      </c>
      <c r="F3711" s="16">
        <v>259</v>
      </c>
      <c r="G3711" s="16">
        <v>2007</v>
      </c>
      <c r="H3711" s="139">
        <f t="shared" si="298"/>
        <v>0</v>
      </c>
      <c r="I3711" s="140">
        <v>15.264516129032259</v>
      </c>
      <c r="J3711" s="141">
        <f t="shared" si="294"/>
        <v>1</v>
      </c>
      <c r="K3711" s="81">
        <f t="shared" si="295"/>
        <v>4.7354838709677409</v>
      </c>
      <c r="L3711" s="142">
        <v>18.399999999999999</v>
      </c>
      <c r="M3711" s="140"/>
      <c r="N3711" s="141">
        <f t="shared" si="296"/>
        <v>0</v>
      </c>
      <c r="O3711" s="141"/>
      <c r="P3711" s="141"/>
      <c r="Q3711" s="81">
        <f t="shared" si="297"/>
        <v>0</v>
      </c>
      <c r="R3711" s="16"/>
      <c r="S3711" s="16"/>
      <c r="T3711" s="16"/>
      <c r="U3711" s="16"/>
      <c r="V3711" s="16"/>
      <c r="W3711" s="16"/>
      <c r="X3711" s="16"/>
      <c r="Y3711" s="16"/>
    </row>
    <row r="3712" spans="4:25" ht="13" hidden="1" x14ac:dyDescent="0.3">
      <c r="D3712" s="16"/>
      <c r="E3712" s="138">
        <v>39342</v>
      </c>
      <c r="F3712" s="16">
        <v>260</v>
      </c>
      <c r="G3712" s="16">
        <v>2007</v>
      </c>
      <c r="H3712" s="139">
        <f t="shared" si="298"/>
        <v>0</v>
      </c>
      <c r="I3712" s="140">
        <v>15.12903225806452</v>
      </c>
      <c r="J3712" s="141">
        <f t="shared" si="294"/>
        <v>1</v>
      </c>
      <c r="K3712" s="81">
        <f t="shared" si="295"/>
        <v>4.8709677419354804</v>
      </c>
      <c r="L3712" s="142">
        <v>19.5</v>
      </c>
      <c r="M3712" s="140"/>
      <c r="N3712" s="141">
        <f t="shared" si="296"/>
        <v>0</v>
      </c>
      <c r="O3712" s="141"/>
      <c r="P3712" s="141"/>
      <c r="Q3712" s="81">
        <f t="shared" si="297"/>
        <v>0</v>
      </c>
      <c r="R3712" s="16"/>
      <c r="S3712" s="16"/>
      <c r="T3712" s="16"/>
      <c r="U3712" s="16"/>
      <c r="V3712" s="16"/>
      <c r="W3712" s="16"/>
      <c r="X3712" s="16"/>
      <c r="Y3712" s="16"/>
    </row>
    <row r="3713" spans="4:25" ht="13" hidden="1" x14ac:dyDescent="0.3">
      <c r="D3713" s="16"/>
      <c r="E3713" s="138">
        <v>39343</v>
      </c>
      <c r="F3713" s="16">
        <v>261</v>
      </c>
      <c r="G3713" s="16">
        <v>2007</v>
      </c>
      <c r="H3713" s="139">
        <f t="shared" si="298"/>
        <v>0</v>
      </c>
      <c r="I3713" s="140">
        <v>14.993548387096773</v>
      </c>
      <c r="J3713" s="141">
        <f t="shared" si="294"/>
        <v>1</v>
      </c>
      <c r="K3713" s="81">
        <f t="shared" si="295"/>
        <v>5.006451612903227</v>
      </c>
      <c r="L3713" s="142">
        <v>12.8</v>
      </c>
      <c r="M3713" s="140"/>
      <c r="N3713" s="141">
        <f t="shared" si="296"/>
        <v>1</v>
      </c>
      <c r="O3713" s="141"/>
      <c r="P3713" s="141"/>
      <c r="Q3713" s="81">
        <f t="shared" si="297"/>
        <v>7.1999999999999993</v>
      </c>
      <c r="R3713" s="16"/>
      <c r="S3713" s="16"/>
      <c r="T3713" s="16"/>
      <c r="U3713" s="16"/>
      <c r="V3713" s="16"/>
      <c r="W3713" s="16"/>
      <c r="X3713" s="16"/>
      <c r="Y3713" s="16"/>
    </row>
    <row r="3714" spans="4:25" ht="13" hidden="1" x14ac:dyDescent="0.3">
      <c r="D3714" s="16"/>
      <c r="E3714" s="138">
        <v>39344</v>
      </c>
      <c r="F3714" s="16">
        <v>262</v>
      </c>
      <c r="G3714" s="16">
        <v>2007</v>
      </c>
      <c r="H3714" s="139">
        <f t="shared" si="298"/>
        <v>0</v>
      </c>
      <c r="I3714" s="140">
        <v>14.858064516129033</v>
      </c>
      <c r="J3714" s="141">
        <f t="shared" si="294"/>
        <v>1</v>
      </c>
      <c r="K3714" s="81">
        <f t="shared" si="295"/>
        <v>5.1419354838709666</v>
      </c>
      <c r="L3714" s="142">
        <v>11.6</v>
      </c>
      <c r="M3714" s="140"/>
      <c r="N3714" s="141">
        <f t="shared" si="296"/>
        <v>1</v>
      </c>
      <c r="O3714" s="141"/>
      <c r="P3714" s="141"/>
      <c r="Q3714" s="81">
        <f t="shared" si="297"/>
        <v>8.4</v>
      </c>
      <c r="R3714" s="16"/>
      <c r="S3714" s="16"/>
      <c r="T3714" s="16"/>
      <c r="U3714" s="16"/>
      <c r="V3714" s="16"/>
      <c r="W3714" s="16"/>
      <c r="X3714" s="16"/>
      <c r="Y3714" s="16"/>
    </row>
    <row r="3715" spans="4:25" ht="13" hidden="1" x14ac:dyDescent="0.3">
      <c r="D3715" s="16"/>
      <c r="E3715" s="138">
        <v>39345</v>
      </c>
      <c r="F3715" s="16">
        <v>263</v>
      </c>
      <c r="G3715" s="16">
        <v>2007</v>
      </c>
      <c r="H3715" s="139">
        <f t="shared" si="298"/>
        <v>0</v>
      </c>
      <c r="I3715" s="140">
        <v>14.722580645161294</v>
      </c>
      <c r="J3715" s="141">
        <f t="shared" si="294"/>
        <v>1</v>
      </c>
      <c r="K3715" s="81">
        <f t="shared" si="295"/>
        <v>5.2774193548387061</v>
      </c>
      <c r="L3715" s="142">
        <v>11.7</v>
      </c>
      <c r="M3715" s="140"/>
      <c r="N3715" s="141">
        <f t="shared" si="296"/>
        <v>1</v>
      </c>
      <c r="O3715" s="141"/>
      <c r="P3715" s="141"/>
      <c r="Q3715" s="81">
        <f t="shared" si="297"/>
        <v>8.3000000000000007</v>
      </c>
      <c r="R3715" s="16"/>
      <c r="S3715" s="16"/>
      <c r="T3715" s="16"/>
      <c r="U3715" s="16"/>
      <c r="V3715" s="16"/>
      <c r="W3715" s="16"/>
      <c r="X3715" s="16"/>
      <c r="Y3715" s="16"/>
    </row>
    <row r="3716" spans="4:25" ht="13" hidden="1" x14ac:dyDescent="0.3">
      <c r="D3716" s="16"/>
      <c r="E3716" s="138">
        <v>39346</v>
      </c>
      <c r="F3716" s="16">
        <v>264</v>
      </c>
      <c r="G3716" s="16">
        <v>2007</v>
      </c>
      <c r="H3716" s="139">
        <f t="shared" si="298"/>
        <v>0</v>
      </c>
      <c r="I3716" s="140">
        <v>14.587096774193547</v>
      </c>
      <c r="J3716" s="141">
        <f t="shared" si="294"/>
        <v>1</v>
      </c>
      <c r="K3716" s="81">
        <f t="shared" si="295"/>
        <v>5.4129032258064527</v>
      </c>
      <c r="L3716" s="142">
        <v>13.8</v>
      </c>
      <c r="M3716" s="140"/>
      <c r="N3716" s="141">
        <f t="shared" si="296"/>
        <v>1</v>
      </c>
      <c r="O3716" s="141"/>
      <c r="P3716" s="141"/>
      <c r="Q3716" s="81">
        <f t="shared" si="297"/>
        <v>6.1999999999999993</v>
      </c>
      <c r="R3716" s="16"/>
      <c r="S3716" s="16"/>
      <c r="T3716" s="16"/>
      <c r="U3716" s="16"/>
      <c r="V3716" s="16"/>
      <c r="W3716" s="16"/>
      <c r="X3716" s="16"/>
      <c r="Y3716" s="16"/>
    </row>
    <row r="3717" spans="4:25" ht="13" hidden="1" x14ac:dyDescent="0.3">
      <c r="D3717" s="16"/>
      <c r="E3717" s="138">
        <v>39347</v>
      </c>
      <c r="F3717" s="16">
        <v>265</v>
      </c>
      <c r="G3717" s="16">
        <v>2007</v>
      </c>
      <c r="H3717" s="139">
        <f t="shared" si="298"/>
        <v>0</v>
      </c>
      <c r="I3717" s="140">
        <v>14.451612903225808</v>
      </c>
      <c r="J3717" s="141">
        <f t="shared" si="294"/>
        <v>1</v>
      </c>
      <c r="K3717" s="81">
        <f t="shared" si="295"/>
        <v>5.5483870967741922</v>
      </c>
      <c r="L3717" s="142">
        <v>15.5</v>
      </c>
      <c r="M3717" s="140"/>
      <c r="N3717" s="141">
        <f t="shared" si="296"/>
        <v>1</v>
      </c>
      <c r="O3717" s="141"/>
      <c r="P3717" s="141"/>
      <c r="Q3717" s="81">
        <f t="shared" si="297"/>
        <v>4.5</v>
      </c>
      <c r="R3717" s="16"/>
      <c r="S3717" s="16"/>
      <c r="T3717" s="16"/>
      <c r="U3717" s="16"/>
      <c r="V3717" s="16"/>
      <c r="W3717" s="16"/>
      <c r="X3717" s="16"/>
      <c r="Y3717" s="16"/>
    </row>
    <row r="3718" spans="4:25" ht="13" hidden="1" x14ac:dyDescent="0.3">
      <c r="D3718" s="16"/>
      <c r="E3718" s="138">
        <v>39348</v>
      </c>
      <c r="F3718" s="16">
        <v>266</v>
      </c>
      <c r="G3718" s="16">
        <v>2007</v>
      </c>
      <c r="H3718" s="139">
        <f t="shared" si="298"/>
        <v>0</v>
      </c>
      <c r="I3718" s="140">
        <v>14.316129032258068</v>
      </c>
      <c r="J3718" s="141">
        <f t="shared" si="294"/>
        <v>1</v>
      </c>
      <c r="K3718" s="81">
        <f t="shared" si="295"/>
        <v>5.6838709677419317</v>
      </c>
      <c r="L3718" s="142">
        <v>16.899999999999999</v>
      </c>
      <c r="M3718" s="140"/>
      <c r="N3718" s="141">
        <f t="shared" si="296"/>
        <v>0</v>
      </c>
      <c r="O3718" s="141"/>
      <c r="P3718" s="141"/>
      <c r="Q3718" s="81">
        <f t="shared" si="297"/>
        <v>0</v>
      </c>
      <c r="R3718" s="16"/>
      <c r="S3718" s="16"/>
      <c r="T3718" s="16"/>
      <c r="U3718" s="16"/>
      <c r="V3718" s="16"/>
      <c r="W3718" s="16"/>
      <c r="X3718" s="16"/>
      <c r="Y3718" s="16"/>
    </row>
    <row r="3719" spans="4:25" ht="13" hidden="1" x14ac:dyDescent="0.3">
      <c r="D3719" s="16"/>
      <c r="E3719" s="138">
        <v>39349</v>
      </c>
      <c r="F3719" s="16">
        <v>267</v>
      </c>
      <c r="G3719" s="16">
        <v>2007</v>
      </c>
      <c r="H3719" s="139">
        <f t="shared" si="298"/>
        <v>0</v>
      </c>
      <c r="I3719" s="140">
        <v>14.180645161290322</v>
      </c>
      <c r="J3719" s="141">
        <f t="shared" si="294"/>
        <v>1</v>
      </c>
      <c r="K3719" s="81">
        <f t="shared" si="295"/>
        <v>5.8193548387096783</v>
      </c>
      <c r="L3719" s="142">
        <v>17.899999999999999</v>
      </c>
      <c r="M3719" s="140"/>
      <c r="N3719" s="141">
        <f t="shared" si="296"/>
        <v>0</v>
      </c>
      <c r="O3719" s="141"/>
      <c r="P3719" s="141"/>
      <c r="Q3719" s="81">
        <f t="shared" si="297"/>
        <v>0</v>
      </c>
      <c r="R3719" s="16"/>
      <c r="S3719" s="16"/>
      <c r="T3719" s="16"/>
      <c r="U3719" s="16"/>
      <c r="V3719" s="16"/>
      <c r="W3719" s="16"/>
      <c r="X3719" s="16"/>
      <c r="Y3719" s="16"/>
    </row>
    <row r="3720" spans="4:25" ht="13" hidden="1" x14ac:dyDescent="0.3">
      <c r="D3720" s="16"/>
      <c r="E3720" s="138">
        <v>39350</v>
      </c>
      <c r="F3720" s="16">
        <v>268</v>
      </c>
      <c r="G3720" s="16">
        <v>2007</v>
      </c>
      <c r="H3720" s="139">
        <f t="shared" si="298"/>
        <v>0</v>
      </c>
      <c r="I3720" s="140">
        <v>14.045161290322582</v>
      </c>
      <c r="J3720" s="141">
        <f t="shared" si="294"/>
        <v>1</v>
      </c>
      <c r="K3720" s="81">
        <f t="shared" si="295"/>
        <v>5.9548387096774178</v>
      </c>
      <c r="L3720" s="142">
        <v>12.6</v>
      </c>
      <c r="M3720" s="140"/>
      <c r="N3720" s="141">
        <f t="shared" si="296"/>
        <v>1</v>
      </c>
      <c r="O3720" s="141"/>
      <c r="P3720" s="141"/>
      <c r="Q3720" s="81">
        <f t="shared" si="297"/>
        <v>7.4</v>
      </c>
      <c r="R3720" s="16"/>
      <c r="S3720" s="16"/>
      <c r="T3720" s="16"/>
      <c r="U3720" s="16"/>
      <c r="V3720" s="16"/>
      <c r="W3720" s="16"/>
      <c r="X3720" s="16"/>
      <c r="Y3720" s="16"/>
    </row>
    <row r="3721" spans="4:25" ht="13" hidden="1" x14ac:dyDescent="0.3">
      <c r="D3721" s="16"/>
      <c r="E3721" s="138">
        <v>39351</v>
      </c>
      <c r="F3721" s="16">
        <v>269</v>
      </c>
      <c r="G3721" s="16">
        <v>2007</v>
      </c>
      <c r="H3721" s="139">
        <f t="shared" si="298"/>
        <v>0</v>
      </c>
      <c r="I3721" s="140">
        <v>13.909677419354836</v>
      </c>
      <c r="J3721" s="141">
        <f t="shared" si="294"/>
        <v>1</v>
      </c>
      <c r="K3721" s="81">
        <f t="shared" si="295"/>
        <v>6.0903225806451644</v>
      </c>
      <c r="L3721" s="142">
        <v>9.9</v>
      </c>
      <c r="M3721" s="140"/>
      <c r="N3721" s="141">
        <f t="shared" si="296"/>
        <v>1</v>
      </c>
      <c r="O3721" s="141"/>
      <c r="P3721" s="141"/>
      <c r="Q3721" s="81">
        <f t="shared" si="297"/>
        <v>10.1</v>
      </c>
      <c r="R3721" s="16"/>
      <c r="S3721" s="16"/>
      <c r="T3721" s="16"/>
      <c r="U3721" s="16"/>
      <c r="V3721" s="16"/>
      <c r="W3721" s="16"/>
      <c r="X3721" s="16"/>
      <c r="Y3721" s="16"/>
    </row>
    <row r="3722" spans="4:25" ht="13" hidden="1" x14ac:dyDescent="0.3">
      <c r="D3722" s="16"/>
      <c r="E3722" s="138">
        <v>39352</v>
      </c>
      <c r="F3722" s="16">
        <v>270</v>
      </c>
      <c r="G3722" s="16">
        <v>2007</v>
      </c>
      <c r="H3722" s="139">
        <f t="shared" si="298"/>
        <v>0</v>
      </c>
      <c r="I3722" s="140">
        <v>13.774193548387096</v>
      </c>
      <c r="J3722" s="141">
        <f t="shared" si="294"/>
        <v>1</v>
      </c>
      <c r="K3722" s="81">
        <f t="shared" si="295"/>
        <v>6.2258064516129039</v>
      </c>
      <c r="L3722" s="142">
        <v>9.4</v>
      </c>
      <c r="M3722" s="140"/>
      <c r="N3722" s="141">
        <f t="shared" si="296"/>
        <v>1</v>
      </c>
      <c r="O3722" s="141"/>
      <c r="P3722" s="141"/>
      <c r="Q3722" s="81">
        <f t="shared" si="297"/>
        <v>10.6</v>
      </c>
      <c r="R3722" s="16"/>
      <c r="S3722" s="16"/>
      <c r="T3722" s="16"/>
      <c r="U3722" s="16"/>
      <c r="V3722" s="16"/>
      <c r="W3722" s="16"/>
      <c r="X3722" s="16"/>
      <c r="Y3722" s="16"/>
    </row>
    <row r="3723" spans="4:25" ht="13" hidden="1" x14ac:dyDescent="0.3">
      <c r="D3723" s="16"/>
      <c r="E3723" s="138">
        <v>39353</v>
      </c>
      <c r="F3723" s="16">
        <v>271</v>
      </c>
      <c r="G3723" s="16">
        <v>2007</v>
      </c>
      <c r="H3723" s="139">
        <f t="shared" si="298"/>
        <v>0</v>
      </c>
      <c r="I3723" s="140">
        <v>13.638709677419357</v>
      </c>
      <c r="J3723" s="141">
        <f t="shared" si="294"/>
        <v>1</v>
      </c>
      <c r="K3723" s="81">
        <f t="shared" si="295"/>
        <v>6.3612903225806434</v>
      </c>
      <c r="L3723" s="142">
        <v>9.6</v>
      </c>
      <c r="M3723" s="140"/>
      <c r="N3723" s="141">
        <f t="shared" si="296"/>
        <v>1</v>
      </c>
      <c r="O3723" s="141"/>
      <c r="P3723" s="141"/>
      <c r="Q3723" s="81">
        <f t="shared" si="297"/>
        <v>10.4</v>
      </c>
      <c r="R3723" s="16"/>
      <c r="S3723" s="16"/>
      <c r="T3723" s="16"/>
      <c r="U3723" s="16"/>
      <c r="V3723" s="16"/>
      <c r="W3723" s="16"/>
      <c r="X3723" s="16"/>
      <c r="Y3723" s="16"/>
    </row>
    <row r="3724" spans="4:25" ht="13" hidden="1" x14ac:dyDescent="0.3">
      <c r="D3724" s="16"/>
      <c r="E3724" s="138">
        <v>39354</v>
      </c>
      <c r="F3724" s="16">
        <v>272</v>
      </c>
      <c r="G3724" s="16">
        <v>2007</v>
      </c>
      <c r="H3724" s="139">
        <f t="shared" si="298"/>
        <v>0</v>
      </c>
      <c r="I3724" s="140">
        <v>13.50322580645161</v>
      </c>
      <c r="J3724" s="141">
        <f t="shared" si="294"/>
        <v>1</v>
      </c>
      <c r="K3724" s="81">
        <f t="shared" si="295"/>
        <v>6.49677419354839</v>
      </c>
      <c r="L3724" s="142">
        <v>12.6</v>
      </c>
      <c r="M3724" s="140"/>
      <c r="N3724" s="141">
        <f t="shared" si="296"/>
        <v>1</v>
      </c>
      <c r="O3724" s="141"/>
      <c r="P3724" s="141"/>
      <c r="Q3724" s="81">
        <f t="shared" si="297"/>
        <v>7.4</v>
      </c>
      <c r="R3724" s="16"/>
      <c r="S3724" s="16"/>
      <c r="T3724" s="16"/>
      <c r="U3724" s="16"/>
      <c r="V3724" s="16"/>
      <c r="W3724" s="16"/>
      <c r="X3724" s="16"/>
      <c r="Y3724" s="16"/>
    </row>
    <row r="3725" spans="4:25" ht="13" hidden="1" x14ac:dyDescent="0.3">
      <c r="D3725" s="16"/>
      <c r="E3725" s="138">
        <v>39355</v>
      </c>
      <c r="F3725" s="16">
        <v>273</v>
      </c>
      <c r="G3725" s="16">
        <v>2007</v>
      </c>
      <c r="H3725" s="139">
        <f t="shared" si="298"/>
        <v>0</v>
      </c>
      <c r="I3725" s="140">
        <v>13.36774193548387</v>
      </c>
      <c r="J3725" s="141">
        <f t="shared" si="294"/>
        <v>1</v>
      </c>
      <c r="K3725" s="81">
        <f t="shared" si="295"/>
        <v>6.6322580645161295</v>
      </c>
      <c r="L3725" s="142">
        <v>13.9</v>
      </c>
      <c r="M3725" s="140"/>
      <c r="N3725" s="141">
        <f t="shared" si="296"/>
        <v>1</v>
      </c>
      <c r="O3725" s="141"/>
      <c r="P3725" s="141"/>
      <c r="Q3725" s="81">
        <f t="shared" si="297"/>
        <v>6.1</v>
      </c>
      <c r="R3725" s="16"/>
      <c r="S3725" s="16"/>
      <c r="T3725" s="16"/>
      <c r="U3725" s="16"/>
      <c r="V3725" s="16"/>
      <c r="W3725" s="16"/>
      <c r="X3725" s="16"/>
      <c r="Y3725" s="16"/>
    </row>
    <row r="3726" spans="4:25" ht="13" hidden="1" x14ac:dyDescent="0.3">
      <c r="D3726" s="16"/>
      <c r="E3726" s="138">
        <v>39356</v>
      </c>
      <c r="F3726" s="16">
        <v>274</v>
      </c>
      <c r="G3726" s="16">
        <v>2007</v>
      </c>
      <c r="H3726" s="139">
        <f t="shared" si="298"/>
        <v>0</v>
      </c>
      <c r="I3726" s="140">
        <v>13.232258064516131</v>
      </c>
      <c r="J3726" s="141">
        <f t="shared" si="294"/>
        <v>1</v>
      </c>
      <c r="K3726" s="81">
        <f t="shared" si="295"/>
        <v>6.767741935483869</v>
      </c>
      <c r="L3726" s="142">
        <v>14</v>
      </c>
      <c r="M3726" s="140"/>
      <c r="N3726" s="141">
        <f t="shared" si="296"/>
        <v>1</v>
      </c>
      <c r="O3726" s="141"/>
      <c r="P3726" s="141"/>
      <c r="Q3726" s="81">
        <f t="shared" si="297"/>
        <v>6</v>
      </c>
      <c r="R3726" s="16"/>
      <c r="S3726" s="16"/>
      <c r="T3726" s="16"/>
      <c r="U3726" s="16"/>
      <c r="V3726" s="16"/>
      <c r="W3726" s="16"/>
      <c r="X3726" s="16"/>
      <c r="Y3726" s="16"/>
    </row>
    <row r="3727" spans="4:25" ht="13" hidden="1" x14ac:dyDescent="0.3">
      <c r="D3727" s="16"/>
      <c r="E3727" s="138">
        <v>39357</v>
      </c>
      <c r="F3727" s="16">
        <v>275</v>
      </c>
      <c r="G3727" s="16">
        <v>2007</v>
      </c>
      <c r="H3727" s="139">
        <f t="shared" si="298"/>
        <v>0</v>
      </c>
      <c r="I3727" s="140">
        <v>13.096774193548384</v>
      </c>
      <c r="J3727" s="141">
        <f t="shared" si="294"/>
        <v>1</v>
      </c>
      <c r="K3727" s="81">
        <f t="shared" si="295"/>
        <v>6.9032258064516157</v>
      </c>
      <c r="L3727" s="142">
        <v>15.2</v>
      </c>
      <c r="M3727" s="140"/>
      <c r="N3727" s="141">
        <f t="shared" si="296"/>
        <v>1</v>
      </c>
      <c r="O3727" s="141"/>
      <c r="P3727" s="141"/>
      <c r="Q3727" s="81">
        <f t="shared" si="297"/>
        <v>4.8000000000000007</v>
      </c>
      <c r="R3727" s="16"/>
      <c r="S3727" s="16"/>
      <c r="T3727" s="16"/>
      <c r="U3727" s="16"/>
      <c r="V3727" s="16"/>
      <c r="W3727" s="16"/>
      <c r="X3727" s="16"/>
      <c r="Y3727" s="16"/>
    </row>
    <row r="3728" spans="4:25" ht="13" hidden="1" x14ac:dyDescent="0.3">
      <c r="D3728" s="16"/>
      <c r="E3728" s="138">
        <v>39358</v>
      </c>
      <c r="F3728" s="16">
        <v>276</v>
      </c>
      <c r="G3728" s="16">
        <v>2007</v>
      </c>
      <c r="H3728" s="139">
        <f t="shared" si="298"/>
        <v>0</v>
      </c>
      <c r="I3728" s="140">
        <v>12.961290322580645</v>
      </c>
      <c r="J3728" s="141">
        <f t="shared" ref="J3728:J3791" si="299">IF(I3728&lt;=$E$117,1,0)</f>
        <v>1</v>
      </c>
      <c r="K3728" s="81">
        <f t="shared" ref="K3728:K3791" si="300">J3728*($E$116-I3728)</f>
        <v>7.0387096774193552</v>
      </c>
      <c r="L3728" s="142">
        <v>15.8</v>
      </c>
      <c r="M3728" s="140"/>
      <c r="N3728" s="141">
        <f t="shared" ref="N3728:N3791" si="301">IF(L3728&lt;=$E$117,1,0)</f>
        <v>1</v>
      </c>
      <c r="O3728" s="141"/>
      <c r="P3728" s="141"/>
      <c r="Q3728" s="81">
        <f t="shared" ref="Q3728:Q3791" si="302">N3728*($E$116-L3728)</f>
        <v>4.1999999999999993</v>
      </c>
      <c r="R3728" s="16"/>
      <c r="S3728" s="16"/>
      <c r="T3728" s="16"/>
      <c r="U3728" s="16"/>
      <c r="V3728" s="16"/>
      <c r="W3728" s="16"/>
      <c r="X3728" s="16"/>
      <c r="Y3728" s="16"/>
    </row>
    <row r="3729" spans="4:25" ht="13" hidden="1" x14ac:dyDescent="0.3">
      <c r="D3729" s="16"/>
      <c r="E3729" s="138">
        <v>39359</v>
      </c>
      <c r="F3729" s="16">
        <v>277</v>
      </c>
      <c r="G3729" s="16">
        <v>2007</v>
      </c>
      <c r="H3729" s="139">
        <f t="shared" si="298"/>
        <v>0</v>
      </c>
      <c r="I3729" s="140">
        <v>12.825806451612905</v>
      </c>
      <c r="J3729" s="141">
        <f t="shared" si="299"/>
        <v>1</v>
      </c>
      <c r="K3729" s="81">
        <f t="shared" si="300"/>
        <v>7.1741935483870947</v>
      </c>
      <c r="L3729" s="142">
        <v>16.600000000000001</v>
      </c>
      <c r="M3729" s="140"/>
      <c r="N3729" s="141">
        <f t="shared" si="301"/>
        <v>0</v>
      </c>
      <c r="O3729" s="141"/>
      <c r="P3729" s="141"/>
      <c r="Q3729" s="81">
        <f t="shared" si="302"/>
        <v>0</v>
      </c>
      <c r="R3729" s="16"/>
      <c r="S3729" s="16"/>
      <c r="T3729" s="16"/>
      <c r="U3729" s="16"/>
      <c r="V3729" s="16"/>
      <c r="W3729" s="16"/>
      <c r="X3729" s="16"/>
      <c r="Y3729" s="16"/>
    </row>
    <row r="3730" spans="4:25" ht="13" hidden="1" x14ac:dyDescent="0.3">
      <c r="D3730" s="16"/>
      <c r="E3730" s="138">
        <v>39360</v>
      </c>
      <c r="F3730" s="16">
        <v>278</v>
      </c>
      <c r="G3730" s="16">
        <v>2007</v>
      </c>
      <c r="H3730" s="139">
        <f t="shared" si="298"/>
        <v>0</v>
      </c>
      <c r="I3730" s="140">
        <v>12.690322580645159</v>
      </c>
      <c r="J3730" s="141">
        <f t="shared" si="299"/>
        <v>1</v>
      </c>
      <c r="K3730" s="81">
        <f t="shared" si="300"/>
        <v>7.3096774193548413</v>
      </c>
      <c r="L3730" s="142">
        <v>16.899999999999999</v>
      </c>
      <c r="M3730" s="140"/>
      <c r="N3730" s="141">
        <f t="shared" si="301"/>
        <v>0</v>
      </c>
      <c r="O3730" s="141"/>
      <c r="P3730" s="141"/>
      <c r="Q3730" s="81">
        <f t="shared" si="302"/>
        <v>0</v>
      </c>
      <c r="R3730" s="16"/>
      <c r="S3730" s="16"/>
      <c r="T3730" s="16"/>
      <c r="U3730" s="16"/>
      <c r="V3730" s="16"/>
      <c r="W3730" s="16"/>
      <c r="X3730" s="16"/>
      <c r="Y3730" s="16"/>
    </row>
    <row r="3731" spans="4:25" ht="13" hidden="1" x14ac:dyDescent="0.3">
      <c r="D3731" s="16"/>
      <c r="E3731" s="138">
        <v>39361</v>
      </c>
      <c r="F3731" s="16">
        <v>279</v>
      </c>
      <c r="G3731" s="16">
        <v>2007</v>
      </c>
      <c r="H3731" s="139">
        <f t="shared" si="298"/>
        <v>0</v>
      </c>
      <c r="I3731" s="140">
        <v>12.554838709677419</v>
      </c>
      <c r="J3731" s="141">
        <f t="shared" si="299"/>
        <v>1</v>
      </c>
      <c r="K3731" s="81">
        <f t="shared" si="300"/>
        <v>7.4451612903225808</v>
      </c>
      <c r="L3731" s="142">
        <v>17</v>
      </c>
      <c r="M3731" s="140"/>
      <c r="N3731" s="141">
        <f t="shared" si="301"/>
        <v>0</v>
      </c>
      <c r="O3731" s="141"/>
      <c r="P3731" s="141"/>
      <c r="Q3731" s="81">
        <f t="shared" si="302"/>
        <v>0</v>
      </c>
      <c r="R3731" s="16"/>
      <c r="S3731" s="16"/>
      <c r="T3731" s="16"/>
      <c r="U3731" s="16"/>
      <c r="V3731" s="16"/>
      <c r="W3731" s="16"/>
      <c r="X3731" s="16"/>
      <c r="Y3731" s="16"/>
    </row>
    <row r="3732" spans="4:25" ht="13" hidden="1" x14ac:dyDescent="0.3">
      <c r="D3732" s="16"/>
      <c r="E3732" s="138">
        <v>39362</v>
      </c>
      <c r="F3732" s="16">
        <v>280</v>
      </c>
      <c r="G3732" s="16">
        <v>2007</v>
      </c>
      <c r="H3732" s="139">
        <f t="shared" si="298"/>
        <v>0</v>
      </c>
      <c r="I3732" s="140">
        <v>12.41935483870968</v>
      </c>
      <c r="J3732" s="141">
        <f t="shared" si="299"/>
        <v>1</v>
      </c>
      <c r="K3732" s="81">
        <f t="shared" si="300"/>
        <v>7.5806451612903203</v>
      </c>
      <c r="L3732" s="142">
        <v>14.2</v>
      </c>
      <c r="M3732" s="140"/>
      <c r="N3732" s="141">
        <f t="shared" si="301"/>
        <v>1</v>
      </c>
      <c r="O3732" s="141"/>
      <c r="P3732" s="141"/>
      <c r="Q3732" s="81">
        <f t="shared" si="302"/>
        <v>5.8000000000000007</v>
      </c>
      <c r="R3732" s="16"/>
      <c r="S3732" s="16"/>
      <c r="T3732" s="16"/>
      <c r="U3732" s="16"/>
      <c r="V3732" s="16"/>
      <c r="W3732" s="16"/>
      <c r="X3732" s="16"/>
      <c r="Y3732" s="16"/>
    </row>
    <row r="3733" spans="4:25" ht="13" hidden="1" x14ac:dyDescent="0.3">
      <c r="D3733" s="16"/>
      <c r="E3733" s="138">
        <v>39363</v>
      </c>
      <c r="F3733" s="16">
        <v>281</v>
      </c>
      <c r="G3733" s="16">
        <v>2007</v>
      </c>
      <c r="H3733" s="139">
        <f t="shared" si="298"/>
        <v>0</v>
      </c>
      <c r="I3733" s="140">
        <v>12.283870967741933</v>
      </c>
      <c r="J3733" s="141">
        <f t="shared" si="299"/>
        <v>1</v>
      </c>
      <c r="K3733" s="81">
        <f t="shared" si="300"/>
        <v>7.7161290322580669</v>
      </c>
      <c r="L3733" s="142">
        <v>13.4</v>
      </c>
      <c r="M3733" s="140"/>
      <c r="N3733" s="141">
        <f t="shared" si="301"/>
        <v>1</v>
      </c>
      <c r="O3733" s="141"/>
      <c r="P3733" s="141"/>
      <c r="Q3733" s="81">
        <f t="shared" si="302"/>
        <v>6.6</v>
      </c>
      <c r="R3733" s="16"/>
      <c r="S3733" s="16"/>
      <c r="T3733" s="16"/>
      <c r="U3733" s="16"/>
      <c r="V3733" s="16"/>
      <c r="W3733" s="16"/>
      <c r="X3733" s="16"/>
      <c r="Y3733" s="16"/>
    </row>
    <row r="3734" spans="4:25" ht="13" hidden="1" x14ac:dyDescent="0.3">
      <c r="D3734" s="16"/>
      <c r="E3734" s="138">
        <v>39364</v>
      </c>
      <c r="F3734" s="16">
        <v>282</v>
      </c>
      <c r="G3734" s="16">
        <v>2007</v>
      </c>
      <c r="H3734" s="139">
        <f t="shared" si="298"/>
        <v>0</v>
      </c>
      <c r="I3734" s="140">
        <v>12.148387096774194</v>
      </c>
      <c r="J3734" s="141">
        <f t="shared" si="299"/>
        <v>1</v>
      </c>
      <c r="K3734" s="81">
        <f t="shared" si="300"/>
        <v>7.8516129032258064</v>
      </c>
      <c r="L3734" s="142">
        <v>12.4</v>
      </c>
      <c r="M3734" s="140"/>
      <c r="N3734" s="141">
        <f t="shared" si="301"/>
        <v>1</v>
      </c>
      <c r="O3734" s="141"/>
      <c r="P3734" s="141"/>
      <c r="Q3734" s="81">
        <f t="shared" si="302"/>
        <v>7.6</v>
      </c>
      <c r="R3734" s="16"/>
      <c r="S3734" s="16"/>
      <c r="T3734" s="16"/>
      <c r="U3734" s="16"/>
      <c r="V3734" s="16"/>
      <c r="W3734" s="16"/>
      <c r="X3734" s="16"/>
      <c r="Y3734" s="16"/>
    </row>
    <row r="3735" spans="4:25" ht="13" hidden="1" x14ac:dyDescent="0.3">
      <c r="D3735" s="16"/>
      <c r="E3735" s="138">
        <v>39365</v>
      </c>
      <c r="F3735" s="16">
        <v>283</v>
      </c>
      <c r="G3735" s="16">
        <v>2007</v>
      </c>
      <c r="H3735" s="139">
        <f t="shared" si="298"/>
        <v>0</v>
      </c>
      <c r="I3735" s="140">
        <v>12.012903225806454</v>
      </c>
      <c r="J3735" s="141">
        <f t="shared" si="299"/>
        <v>1</v>
      </c>
      <c r="K3735" s="81">
        <f t="shared" si="300"/>
        <v>7.9870967741935459</v>
      </c>
      <c r="L3735" s="142">
        <v>12.9</v>
      </c>
      <c r="M3735" s="140"/>
      <c r="N3735" s="141">
        <f t="shared" si="301"/>
        <v>1</v>
      </c>
      <c r="O3735" s="141"/>
      <c r="P3735" s="141"/>
      <c r="Q3735" s="81">
        <f t="shared" si="302"/>
        <v>7.1</v>
      </c>
      <c r="R3735" s="16"/>
      <c r="S3735" s="16"/>
      <c r="T3735" s="16"/>
      <c r="U3735" s="16"/>
      <c r="V3735" s="16"/>
      <c r="W3735" s="16"/>
      <c r="X3735" s="16"/>
      <c r="Y3735" s="16"/>
    </row>
    <row r="3736" spans="4:25" ht="13" hidden="1" x14ac:dyDescent="0.3">
      <c r="D3736" s="16"/>
      <c r="E3736" s="138">
        <v>39366</v>
      </c>
      <c r="F3736" s="16">
        <v>284</v>
      </c>
      <c r="G3736" s="16">
        <v>2007</v>
      </c>
      <c r="H3736" s="139">
        <f t="shared" si="298"/>
        <v>0</v>
      </c>
      <c r="I3736" s="140">
        <v>11.877419354838707</v>
      </c>
      <c r="J3736" s="141">
        <f t="shared" si="299"/>
        <v>1</v>
      </c>
      <c r="K3736" s="81">
        <f t="shared" si="300"/>
        <v>8.1225806451612925</v>
      </c>
      <c r="L3736" s="142">
        <v>11.1</v>
      </c>
      <c r="M3736" s="140"/>
      <c r="N3736" s="141">
        <f t="shared" si="301"/>
        <v>1</v>
      </c>
      <c r="O3736" s="141"/>
      <c r="P3736" s="141"/>
      <c r="Q3736" s="81">
        <f t="shared" si="302"/>
        <v>8.9</v>
      </c>
      <c r="R3736" s="16"/>
      <c r="S3736" s="16"/>
      <c r="T3736" s="16"/>
      <c r="U3736" s="16"/>
      <c r="V3736" s="16"/>
      <c r="W3736" s="16"/>
      <c r="X3736" s="16"/>
      <c r="Y3736" s="16"/>
    </row>
    <row r="3737" spans="4:25" ht="13" hidden="1" x14ac:dyDescent="0.3">
      <c r="D3737" s="16"/>
      <c r="E3737" s="138">
        <v>39367</v>
      </c>
      <c r="F3737" s="16">
        <v>285</v>
      </c>
      <c r="G3737" s="16">
        <v>2007</v>
      </c>
      <c r="H3737" s="139">
        <f t="shared" si="298"/>
        <v>0</v>
      </c>
      <c r="I3737" s="140">
        <v>11.741935483870968</v>
      </c>
      <c r="J3737" s="141">
        <f t="shared" si="299"/>
        <v>1</v>
      </c>
      <c r="K3737" s="81">
        <f t="shared" si="300"/>
        <v>8.258064516129032</v>
      </c>
      <c r="L3737" s="142">
        <v>9.5</v>
      </c>
      <c r="M3737" s="140"/>
      <c r="N3737" s="141">
        <f t="shared" si="301"/>
        <v>1</v>
      </c>
      <c r="O3737" s="141"/>
      <c r="P3737" s="141"/>
      <c r="Q3737" s="81">
        <f t="shared" si="302"/>
        <v>10.5</v>
      </c>
      <c r="R3737" s="16"/>
      <c r="S3737" s="16"/>
      <c r="T3737" s="16"/>
      <c r="U3737" s="16"/>
      <c r="V3737" s="16"/>
      <c r="W3737" s="16"/>
      <c r="X3737" s="16"/>
      <c r="Y3737" s="16"/>
    </row>
    <row r="3738" spans="4:25" ht="13" hidden="1" x14ac:dyDescent="0.3">
      <c r="D3738" s="16"/>
      <c r="E3738" s="138">
        <v>39368</v>
      </c>
      <c r="F3738" s="16">
        <v>286</v>
      </c>
      <c r="G3738" s="16">
        <v>2007</v>
      </c>
      <c r="H3738" s="139">
        <f t="shared" si="298"/>
        <v>0</v>
      </c>
      <c r="I3738" s="140">
        <v>11.606451612903228</v>
      </c>
      <c r="J3738" s="141">
        <f t="shared" si="299"/>
        <v>1</v>
      </c>
      <c r="K3738" s="81">
        <f t="shared" si="300"/>
        <v>8.3935483870967715</v>
      </c>
      <c r="L3738" s="142">
        <v>11.8</v>
      </c>
      <c r="M3738" s="140"/>
      <c r="N3738" s="141">
        <f t="shared" si="301"/>
        <v>1</v>
      </c>
      <c r="O3738" s="141"/>
      <c r="P3738" s="141"/>
      <c r="Q3738" s="81">
        <f t="shared" si="302"/>
        <v>8.1999999999999993</v>
      </c>
      <c r="R3738" s="16"/>
      <c r="S3738" s="16"/>
      <c r="T3738" s="16"/>
      <c r="U3738" s="16"/>
      <c r="V3738" s="16"/>
      <c r="W3738" s="16"/>
      <c r="X3738" s="16"/>
      <c r="Y3738" s="16"/>
    </row>
    <row r="3739" spans="4:25" ht="13" hidden="1" x14ac:dyDescent="0.3">
      <c r="D3739" s="16"/>
      <c r="E3739" s="138">
        <v>39369</v>
      </c>
      <c r="F3739" s="16">
        <v>287</v>
      </c>
      <c r="G3739" s="16">
        <v>2007</v>
      </c>
      <c r="H3739" s="139">
        <f t="shared" si="298"/>
        <v>0</v>
      </c>
      <c r="I3739" s="140">
        <v>11.470967741935482</v>
      </c>
      <c r="J3739" s="141">
        <f t="shared" si="299"/>
        <v>1</v>
      </c>
      <c r="K3739" s="81">
        <f t="shared" si="300"/>
        <v>8.5290322580645181</v>
      </c>
      <c r="L3739" s="142">
        <v>11.2</v>
      </c>
      <c r="M3739" s="140"/>
      <c r="N3739" s="141">
        <f t="shared" si="301"/>
        <v>1</v>
      </c>
      <c r="O3739" s="141"/>
      <c r="P3739" s="141"/>
      <c r="Q3739" s="81">
        <f t="shared" si="302"/>
        <v>8.8000000000000007</v>
      </c>
      <c r="R3739" s="16"/>
      <c r="S3739" s="16"/>
      <c r="T3739" s="16"/>
      <c r="U3739" s="16"/>
      <c r="V3739" s="16"/>
      <c r="W3739" s="16"/>
      <c r="X3739" s="16"/>
      <c r="Y3739" s="16"/>
    </row>
    <row r="3740" spans="4:25" ht="13" hidden="1" x14ac:dyDescent="0.3">
      <c r="D3740" s="16"/>
      <c r="E3740" s="138">
        <v>39370</v>
      </c>
      <c r="F3740" s="16">
        <v>288</v>
      </c>
      <c r="G3740" s="16">
        <v>2007</v>
      </c>
      <c r="H3740" s="139">
        <f t="shared" si="298"/>
        <v>0</v>
      </c>
      <c r="I3740" s="140">
        <v>11.335483870967742</v>
      </c>
      <c r="J3740" s="141">
        <f t="shared" si="299"/>
        <v>1</v>
      </c>
      <c r="K3740" s="81">
        <f t="shared" si="300"/>
        <v>8.6645161290322577</v>
      </c>
      <c r="L3740" s="142">
        <v>11</v>
      </c>
      <c r="M3740" s="140"/>
      <c r="N3740" s="141">
        <f t="shared" si="301"/>
        <v>1</v>
      </c>
      <c r="O3740" s="141"/>
      <c r="P3740" s="141"/>
      <c r="Q3740" s="81">
        <f t="shared" si="302"/>
        <v>9</v>
      </c>
      <c r="R3740" s="16"/>
      <c r="S3740" s="16"/>
      <c r="T3740" s="16"/>
      <c r="U3740" s="16"/>
      <c r="V3740" s="16"/>
      <c r="W3740" s="16"/>
      <c r="X3740" s="16"/>
      <c r="Y3740" s="16"/>
    </row>
    <row r="3741" spans="4:25" ht="13" hidden="1" x14ac:dyDescent="0.3">
      <c r="D3741" s="16"/>
      <c r="E3741" s="138">
        <v>39371</v>
      </c>
      <c r="F3741" s="16">
        <v>289</v>
      </c>
      <c r="G3741" s="16">
        <v>2007</v>
      </c>
      <c r="H3741" s="139">
        <f t="shared" si="298"/>
        <v>0</v>
      </c>
      <c r="I3741" s="140">
        <v>11.2</v>
      </c>
      <c r="J3741" s="141">
        <f t="shared" si="299"/>
        <v>1</v>
      </c>
      <c r="K3741" s="81">
        <f t="shared" si="300"/>
        <v>8.8000000000000007</v>
      </c>
      <c r="L3741" s="142">
        <v>11.6</v>
      </c>
      <c r="M3741" s="140"/>
      <c r="N3741" s="141">
        <f t="shared" si="301"/>
        <v>1</v>
      </c>
      <c r="O3741" s="141"/>
      <c r="P3741" s="141"/>
      <c r="Q3741" s="81">
        <f t="shared" si="302"/>
        <v>8.4</v>
      </c>
      <c r="R3741" s="16"/>
      <c r="S3741" s="16"/>
      <c r="T3741" s="16"/>
      <c r="U3741" s="16"/>
      <c r="V3741" s="16"/>
      <c r="W3741" s="16"/>
      <c r="X3741" s="16"/>
      <c r="Y3741" s="16"/>
    </row>
    <row r="3742" spans="4:25" ht="13" hidden="1" x14ac:dyDescent="0.3">
      <c r="D3742" s="16"/>
      <c r="E3742" s="138">
        <v>39372</v>
      </c>
      <c r="F3742" s="16">
        <v>290</v>
      </c>
      <c r="G3742" s="16">
        <v>2007</v>
      </c>
      <c r="H3742" s="139">
        <f t="shared" si="298"/>
        <v>0</v>
      </c>
      <c r="I3742" s="140">
        <v>11.013333333333335</v>
      </c>
      <c r="J3742" s="141">
        <f t="shared" si="299"/>
        <v>1</v>
      </c>
      <c r="K3742" s="81">
        <f t="shared" si="300"/>
        <v>8.9866666666666646</v>
      </c>
      <c r="L3742" s="142">
        <v>14.2</v>
      </c>
      <c r="M3742" s="140"/>
      <c r="N3742" s="141">
        <f t="shared" si="301"/>
        <v>1</v>
      </c>
      <c r="O3742" s="141"/>
      <c r="P3742" s="141"/>
      <c r="Q3742" s="81">
        <f t="shared" si="302"/>
        <v>5.8000000000000007</v>
      </c>
      <c r="R3742" s="16"/>
      <c r="S3742" s="16"/>
      <c r="T3742" s="16"/>
      <c r="U3742" s="16"/>
      <c r="V3742" s="16"/>
      <c r="W3742" s="16"/>
      <c r="X3742" s="16"/>
      <c r="Y3742" s="16"/>
    </row>
    <row r="3743" spans="4:25" ht="13" hidden="1" x14ac:dyDescent="0.3">
      <c r="D3743" s="16"/>
      <c r="E3743" s="138">
        <v>39373</v>
      </c>
      <c r="F3743" s="16">
        <v>291</v>
      </c>
      <c r="G3743" s="16">
        <v>2007</v>
      </c>
      <c r="H3743" s="139">
        <f t="shared" si="298"/>
        <v>0</v>
      </c>
      <c r="I3743" s="140">
        <v>10.826666666666668</v>
      </c>
      <c r="J3743" s="141">
        <f t="shared" si="299"/>
        <v>1</v>
      </c>
      <c r="K3743" s="81">
        <f t="shared" si="300"/>
        <v>9.173333333333332</v>
      </c>
      <c r="L3743" s="142">
        <v>11.9</v>
      </c>
      <c r="M3743" s="140"/>
      <c r="N3743" s="141">
        <f t="shared" si="301"/>
        <v>1</v>
      </c>
      <c r="O3743" s="141"/>
      <c r="P3743" s="141"/>
      <c r="Q3743" s="81">
        <f t="shared" si="302"/>
        <v>8.1</v>
      </c>
      <c r="R3743" s="16"/>
      <c r="S3743" s="16"/>
      <c r="T3743" s="16"/>
      <c r="U3743" s="16"/>
      <c r="V3743" s="16"/>
      <c r="W3743" s="16"/>
      <c r="X3743" s="16"/>
      <c r="Y3743" s="16"/>
    </row>
    <row r="3744" spans="4:25" ht="13" hidden="1" x14ac:dyDescent="0.3">
      <c r="D3744" s="16"/>
      <c r="E3744" s="138">
        <v>39374</v>
      </c>
      <c r="F3744" s="16">
        <v>292</v>
      </c>
      <c r="G3744" s="16">
        <v>2007</v>
      </c>
      <c r="H3744" s="139">
        <f t="shared" si="298"/>
        <v>0</v>
      </c>
      <c r="I3744" s="140">
        <v>10.64</v>
      </c>
      <c r="J3744" s="141">
        <f t="shared" si="299"/>
        <v>1</v>
      </c>
      <c r="K3744" s="81">
        <f t="shared" si="300"/>
        <v>9.36</v>
      </c>
      <c r="L3744" s="142">
        <v>8.6</v>
      </c>
      <c r="M3744" s="140"/>
      <c r="N3744" s="141">
        <f t="shared" si="301"/>
        <v>1</v>
      </c>
      <c r="O3744" s="141"/>
      <c r="P3744" s="141"/>
      <c r="Q3744" s="81">
        <f t="shared" si="302"/>
        <v>11.4</v>
      </c>
      <c r="R3744" s="16"/>
      <c r="S3744" s="16"/>
      <c r="T3744" s="16"/>
      <c r="U3744" s="16"/>
      <c r="V3744" s="16"/>
      <c r="W3744" s="16"/>
      <c r="X3744" s="16"/>
      <c r="Y3744" s="16"/>
    </row>
    <row r="3745" spans="4:25" ht="13" hidden="1" x14ac:dyDescent="0.3">
      <c r="D3745" s="16"/>
      <c r="E3745" s="138">
        <v>39375</v>
      </c>
      <c r="F3745" s="16">
        <v>293</v>
      </c>
      <c r="G3745" s="16">
        <v>2007</v>
      </c>
      <c r="H3745" s="139">
        <f t="shared" si="298"/>
        <v>0</v>
      </c>
      <c r="I3745" s="140">
        <v>10.453333333333333</v>
      </c>
      <c r="J3745" s="141">
        <f t="shared" si="299"/>
        <v>1</v>
      </c>
      <c r="K3745" s="81">
        <f t="shared" si="300"/>
        <v>9.5466666666666669</v>
      </c>
      <c r="L3745" s="142">
        <v>6.2</v>
      </c>
      <c r="M3745" s="140"/>
      <c r="N3745" s="141">
        <f t="shared" si="301"/>
        <v>1</v>
      </c>
      <c r="O3745" s="141"/>
      <c r="P3745" s="141"/>
      <c r="Q3745" s="81">
        <f t="shared" si="302"/>
        <v>13.8</v>
      </c>
      <c r="R3745" s="16"/>
      <c r="S3745" s="16"/>
      <c r="T3745" s="16"/>
      <c r="U3745" s="16"/>
      <c r="V3745" s="16"/>
      <c r="W3745" s="16"/>
      <c r="X3745" s="16"/>
      <c r="Y3745" s="16"/>
    </row>
    <row r="3746" spans="4:25" ht="13" hidden="1" x14ac:dyDescent="0.3">
      <c r="D3746" s="16"/>
      <c r="E3746" s="138">
        <v>39376</v>
      </c>
      <c r="F3746" s="16">
        <v>294</v>
      </c>
      <c r="G3746" s="16">
        <v>2007</v>
      </c>
      <c r="H3746" s="139">
        <f t="shared" si="298"/>
        <v>0</v>
      </c>
      <c r="I3746" s="140">
        <v>10.266666666666666</v>
      </c>
      <c r="J3746" s="141">
        <f t="shared" si="299"/>
        <v>1</v>
      </c>
      <c r="K3746" s="81">
        <f t="shared" si="300"/>
        <v>9.7333333333333343</v>
      </c>
      <c r="L3746" s="142">
        <v>6</v>
      </c>
      <c r="M3746" s="140"/>
      <c r="N3746" s="141">
        <f t="shared" si="301"/>
        <v>1</v>
      </c>
      <c r="O3746" s="141"/>
      <c r="P3746" s="141"/>
      <c r="Q3746" s="81">
        <f t="shared" si="302"/>
        <v>14</v>
      </c>
      <c r="R3746" s="16"/>
      <c r="S3746" s="16"/>
      <c r="T3746" s="16"/>
      <c r="U3746" s="16"/>
      <c r="V3746" s="16"/>
      <c r="W3746" s="16"/>
      <c r="X3746" s="16"/>
      <c r="Y3746" s="16"/>
    </row>
    <row r="3747" spans="4:25" ht="13" hidden="1" x14ac:dyDescent="0.3">
      <c r="D3747" s="16"/>
      <c r="E3747" s="138">
        <v>39377</v>
      </c>
      <c r="F3747" s="16">
        <v>295</v>
      </c>
      <c r="G3747" s="16">
        <v>2007</v>
      </c>
      <c r="H3747" s="139">
        <f t="shared" ref="H3747:H3810" si="303">IF(AND(E3747&gt;=$D$64,E3747&lt;=$D$65),1,0)</f>
        <v>0</v>
      </c>
      <c r="I3747" s="140">
        <v>10.08</v>
      </c>
      <c r="J3747" s="141">
        <f t="shared" si="299"/>
        <v>1</v>
      </c>
      <c r="K3747" s="81">
        <f t="shared" si="300"/>
        <v>9.92</v>
      </c>
      <c r="L3747" s="142">
        <v>4.5</v>
      </c>
      <c r="M3747" s="140"/>
      <c r="N3747" s="141">
        <f t="shared" si="301"/>
        <v>1</v>
      </c>
      <c r="O3747" s="141"/>
      <c r="P3747" s="141"/>
      <c r="Q3747" s="81">
        <f t="shared" si="302"/>
        <v>15.5</v>
      </c>
      <c r="R3747" s="16"/>
      <c r="S3747" s="16"/>
      <c r="T3747" s="16"/>
      <c r="U3747" s="16"/>
      <c r="V3747" s="16"/>
      <c r="W3747" s="16"/>
      <c r="X3747" s="16"/>
      <c r="Y3747" s="16"/>
    </row>
    <row r="3748" spans="4:25" ht="13" hidden="1" x14ac:dyDescent="0.3">
      <c r="D3748" s="16"/>
      <c r="E3748" s="138">
        <v>39378</v>
      </c>
      <c r="F3748" s="16">
        <v>296</v>
      </c>
      <c r="G3748" s="16">
        <v>2007</v>
      </c>
      <c r="H3748" s="139">
        <f t="shared" si="303"/>
        <v>0</v>
      </c>
      <c r="I3748" s="140">
        <v>9.8933333333333309</v>
      </c>
      <c r="J3748" s="141">
        <f t="shared" si="299"/>
        <v>1</v>
      </c>
      <c r="K3748" s="81">
        <f t="shared" si="300"/>
        <v>10.106666666666669</v>
      </c>
      <c r="L3748" s="142">
        <v>4.9000000000000004</v>
      </c>
      <c r="M3748" s="140"/>
      <c r="N3748" s="141">
        <f t="shared" si="301"/>
        <v>1</v>
      </c>
      <c r="O3748" s="141"/>
      <c r="P3748" s="141"/>
      <c r="Q3748" s="81">
        <f t="shared" si="302"/>
        <v>15.1</v>
      </c>
      <c r="R3748" s="16"/>
      <c r="S3748" s="16"/>
      <c r="T3748" s="16"/>
      <c r="U3748" s="16"/>
      <c r="V3748" s="16"/>
      <c r="W3748" s="16"/>
      <c r="X3748" s="16"/>
      <c r="Y3748" s="16"/>
    </row>
    <row r="3749" spans="4:25" ht="13" hidden="1" x14ac:dyDescent="0.3">
      <c r="D3749" s="16"/>
      <c r="E3749" s="138">
        <v>39379</v>
      </c>
      <c r="F3749" s="16">
        <v>297</v>
      </c>
      <c r="G3749" s="16">
        <v>2007</v>
      </c>
      <c r="H3749" s="139">
        <f t="shared" si="303"/>
        <v>0</v>
      </c>
      <c r="I3749" s="140">
        <v>9.7066666666666634</v>
      </c>
      <c r="J3749" s="141">
        <f t="shared" si="299"/>
        <v>1</v>
      </c>
      <c r="K3749" s="81">
        <f t="shared" si="300"/>
        <v>10.293333333333337</v>
      </c>
      <c r="L3749" s="142">
        <v>5.8</v>
      </c>
      <c r="M3749" s="140"/>
      <c r="N3749" s="141">
        <f t="shared" si="301"/>
        <v>1</v>
      </c>
      <c r="O3749" s="141"/>
      <c r="P3749" s="141"/>
      <c r="Q3749" s="81">
        <f t="shared" si="302"/>
        <v>14.2</v>
      </c>
      <c r="R3749" s="16"/>
      <c r="S3749" s="16"/>
      <c r="T3749" s="16"/>
      <c r="U3749" s="16"/>
      <c r="V3749" s="16"/>
      <c r="W3749" s="16"/>
      <c r="X3749" s="16"/>
      <c r="Y3749" s="16"/>
    </row>
    <row r="3750" spans="4:25" ht="13" hidden="1" x14ac:dyDescent="0.3">
      <c r="D3750" s="16"/>
      <c r="E3750" s="138">
        <v>39380</v>
      </c>
      <c r="F3750" s="16">
        <v>298</v>
      </c>
      <c r="G3750" s="16">
        <v>2007</v>
      </c>
      <c r="H3750" s="139">
        <f t="shared" si="303"/>
        <v>0</v>
      </c>
      <c r="I3750" s="140">
        <v>9.52</v>
      </c>
      <c r="J3750" s="141">
        <f t="shared" si="299"/>
        <v>1</v>
      </c>
      <c r="K3750" s="81">
        <f t="shared" si="300"/>
        <v>10.48</v>
      </c>
      <c r="L3750" s="142">
        <v>7.1</v>
      </c>
      <c r="M3750" s="140"/>
      <c r="N3750" s="141">
        <f t="shared" si="301"/>
        <v>1</v>
      </c>
      <c r="O3750" s="141"/>
      <c r="P3750" s="141"/>
      <c r="Q3750" s="81">
        <f t="shared" si="302"/>
        <v>12.9</v>
      </c>
      <c r="R3750" s="16"/>
      <c r="S3750" s="16"/>
      <c r="T3750" s="16"/>
      <c r="U3750" s="16"/>
      <c r="V3750" s="16"/>
      <c r="W3750" s="16"/>
      <c r="X3750" s="16"/>
      <c r="Y3750" s="16"/>
    </row>
    <row r="3751" spans="4:25" ht="13" hidden="1" x14ac:dyDescent="0.3">
      <c r="D3751" s="16"/>
      <c r="E3751" s="138">
        <v>39381</v>
      </c>
      <c r="F3751" s="16">
        <v>299</v>
      </c>
      <c r="G3751" s="16">
        <v>2007</v>
      </c>
      <c r="H3751" s="139">
        <f t="shared" si="303"/>
        <v>0</v>
      </c>
      <c r="I3751" s="140">
        <v>9.3333333333333357</v>
      </c>
      <c r="J3751" s="141">
        <f t="shared" si="299"/>
        <v>1</v>
      </c>
      <c r="K3751" s="81">
        <f t="shared" si="300"/>
        <v>10.666666666666664</v>
      </c>
      <c r="L3751" s="142">
        <v>7.6</v>
      </c>
      <c r="M3751" s="140"/>
      <c r="N3751" s="141">
        <f t="shared" si="301"/>
        <v>1</v>
      </c>
      <c r="O3751" s="141"/>
      <c r="P3751" s="141"/>
      <c r="Q3751" s="81">
        <f t="shared" si="302"/>
        <v>12.4</v>
      </c>
      <c r="R3751" s="16"/>
      <c r="S3751" s="16"/>
      <c r="T3751" s="16"/>
      <c r="U3751" s="16"/>
      <c r="V3751" s="16"/>
      <c r="W3751" s="16"/>
      <c r="X3751" s="16"/>
      <c r="Y3751" s="16"/>
    </row>
    <row r="3752" spans="4:25" ht="13" hidden="1" x14ac:dyDescent="0.3">
      <c r="D3752" s="16"/>
      <c r="E3752" s="138">
        <v>39382</v>
      </c>
      <c r="F3752" s="16">
        <v>300</v>
      </c>
      <c r="G3752" s="16">
        <v>2007</v>
      </c>
      <c r="H3752" s="139">
        <f t="shared" si="303"/>
        <v>0</v>
      </c>
      <c r="I3752" s="140">
        <v>9.1466666666666683</v>
      </c>
      <c r="J3752" s="141">
        <f t="shared" si="299"/>
        <v>1</v>
      </c>
      <c r="K3752" s="81">
        <f t="shared" si="300"/>
        <v>10.853333333333332</v>
      </c>
      <c r="L3752" s="142">
        <v>7.9</v>
      </c>
      <c r="M3752" s="140"/>
      <c r="N3752" s="141">
        <f t="shared" si="301"/>
        <v>1</v>
      </c>
      <c r="O3752" s="141"/>
      <c r="P3752" s="141"/>
      <c r="Q3752" s="81">
        <f t="shared" si="302"/>
        <v>12.1</v>
      </c>
      <c r="R3752" s="16"/>
      <c r="S3752" s="16"/>
      <c r="T3752" s="16"/>
      <c r="U3752" s="16"/>
      <c r="V3752" s="16"/>
      <c r="W3752" s="16"/>
      <c r="X3752" s="16"/>
      <c r="Y3752" s="16"/>
    </row>
    <row r="3753" spans="4:25" ht="13" hidden="1" x14ac:dyDescent="0.3">
      <c r="D3753" s="16"/>
      <c r="E3753" s="138">
        <v>39383</v>
      </c>
      <c r="F3753" s="16">
        <v>301</v>
      </c>
      <c r="G3753" s="16">
        <v>2007</v>
      </c>
      <c r="H3753" s="139">
        <f t="shared" si="303"/>
        <v>0</v>
      </c>
      <c r="I3753" s="140">
        <v>8.9600000000000009</v>
      </c>
      <c r="J3753" s="141">
        <f t="shared" si="299"/>
        <v>1</v>
      </c>
      <c r="K3753" s="81">
        <f t="shared" si="300"/>
        <v>11.04</v>
      </c>
      <c r="L3753" s="142">
        <v>7.2</v>
      </c>
      <c r="M3753" s="140"/>
      <c r="N3753" s="141">
        <f t="shared" si="301"/>
        <v>1</v>
      </c>
      <c r="O3753" s="141"/>
      <c r="P3753" s="141"/>
      <c r="Q3753" s="81">
        <f t="shared" si="302"/>
        <v>12.8</v>
      </c>
      <c r="R3753" s="16"/>
      <c r="S3753" s="16"/>
      <c r="T3753" s="16"/>
      <c r="U3753" s="16"/>
      <c r="V3753" s="16"/>
      <c r="W3753" s="16"/>
      <c r="X3753" s="16"/>
      <c r="Y3753" s="16"/>
    </row>
    <row r="3754" spans="4:25" ht="13" hidden="1" x14ac:dyDescent="0.3">
      <c r="D3754" s="16"/>
      <c r="E3754" s="138">
        <v>39384</v>
      </c>
      <c r="F3754" s="16">
        <v>302</v>
      </c>
      <c r="G3754" s="16">
        <v>2007</v>
      </c>
      <c r="H3754" s="139">
        <f t="shared" si="303"/>
        <v>0</v>
      </c>
      <c r="I3754" s="140">
        <v>8.7733333333333334</v>
      </c>
      <c r="J3754" s="141">
        <f t="shared" si="299"/>
        <v>1</v>
      </c>
      <c r="K3754" s="81">
        <f t="shared" si="300"/>
        <v>11.226666666666667</v>
      </c>
      <c r="L3754" s="142">
        <v>9.6</v>
      </c>
      <c r="M3754" s="140"/>
      <c r="N3754" s="141">
        <f t="shared" si="301"/>
        <v>1</v>
      </c>
      <c r="O3754" s="141"/>
      <c r="P3754" s="141"/>
      <c r="Q3754" s="81">
        <f t="shared" si="302"/>
        <v>10.4</v>
      </c>
      <c r="R3754" s="16"/>
      <c r="S3754" s="16"/>
      <c r="T3754" s="16"/>
      <c r="U3754" s="16"/>
      <c r="V3754" s="16"/>
      <c r="W3754" s="16"/>
      <c r="X3754" s="16"/>
      <c r="Y3754" s="16"/>
    </row>
    <row r="3755" spans="4:25" ht="13" hidden="1" x14ac:dyDescent="0.3">
      <c r="D3755" s="16"/>
      <c r="E3755" s="138">
        <v>39385</v>
      </c>
      <c r="F3755" s="16">
        <v>303</v>
      </c>
      <c r="G3755" s="16">
        <v>2007</v>
      </c>
      <c r="H3755" s="139">
        <f t="shared" si="303"/>
        <v>0</v>
      </c>
      <c r="I3755" s="140">
        <v>8.586666666666666</v>
      </c>
      <c r="J3755" s="141">
        <f t="shared" si="299"/>
        <v>1</v>
      </c>
      <c r="K3755" s="81">
        <f t="shared" si="300"/>
        <v>11.413333333333334</v>
      </c>
      <c r="L3755" s="142">
        <v>8.6</v>
      </c>
      <c r="M3755" s="140"/>
      <c r="N3755" s="141">
        <f t="shared" si="301"/>
        <v>1</v>
      </c>
      <c r="O3755" s="141"/>
      <c r="P3755" s="141"/>
      <c r="Q3755" s="81">
        <f t="shared" si="302"/>
        <v>11.4</v>
      </c>
      <c r="R3755" s="16"/>
      <c r="S3755" s="16"/>
      <c r="T3755" s="16"/>
      <c r="U3755" s="16"/>
      <c r="V3755" s="16"/>
      <c r="W3755" s="16"/>
      <c r="X3755" s="16"/>
      <c r="Y3755" s="16"/>
    </row>
    <row r="3756" spans="4:25" ht="13" hidden="1" x14ac:dyDescent="0.3">
      <c r="D3756" s="16"/>
      <c r="E3756" s="138">
        <v>39386</v>
      </c>
      <c r="F3756" s="16">
        <v>304</v>
      </c>
      <c r="G3756" s="16">
        <v>2007</v>
      </c>
      <c r="H3756" s="139">
        <f t="shared" si="303"/>
        <v>0</v>
      </c>
      <c r="I3756" s="140">
        <v>8.4</v>
      </c>
      <c r="J3756" s="141">
        <f t="shared" si="299"/>
        <v>1</v>
      </c>
      <c r="K3756" s="81">
        <f t="shared" si="300"/>
        <v>11.6</v>
      </c>
      <c r="L3756" s="142">
        <v>9.1999999999999993</v>
      </c>
      <c r="M3756" s="140"/>
      <c r="N3756" s="141">
        <f t="shared" si="301"/>
        <v>1</v>
      </c>
      <c r="O3756" s="141"/>
      <c r="P3756" s="141"/>
      <c r="Q3756" s="81">
        <f t="shared" si="302"/>
        <v>10.8</v>
      </c>
      <c r="R3756" s="16"/>
      <c r="S3756" s="16"/>
      <c r="T3756" s="16"/>
      <c r="U3756" s="16"/>
      <c r="V3756" s="16"/>
      <c r="W3756" s="16"/>
      <c r="X3756" s="16"/>
      <c r="Y3756" s="16"/>
    </row>
    <row r="3757" spans="4:25" ht="13" hidden="1" x14ac:dyDescent="0.3">
      <c r="D3757" s="16"/>
      <c r="E3757" s="138">
        <v>39387</v>
      </c>
      <c r="F3757" s="16">
        <v>305</v>
      </c>
      <c r="G3757" s="16">
        <v>2007</v>
      </c>
      <c r="H3757" s="139">
        <f t="shared" si="303"/>
        <v>0</v>
      </c>
      <c r="I3757" s="140">
        <v>8.2133333333333312</v>
      </c>
      <c r="J3757" s="141">
        <f t="shared" si="299"/>
        <v>1</v>
      </c>
      <c r="K3757" s="81">
        <f t="shared" si="300"/>
        <v>11.786666666666669</v>
      </c>
      <c r="L3757" s="142">
        <v>9.1</v>
      </c>
      <c r="M3757" s="140"/>
      <c r="N3757" s="141">
        <f t="shared" si="301"/>
        <v>1</v>
      </c>
      <c r="O3757" s="141"/>
      <c r="P3757" s="141"/>
      <c r="Q3757" s="81">
        <f t="shared" si="302"/>
        <v>10.9</v>
      </c>
      <c r="R3757" s="16"/>
      <c r="S3757" s="16"/>
      <c r="T3757" s="16"/>
      <c r="U3757" s="16"/>
      <c r="V3757" s="16"/>
      <c r="W3757" s="16"/>
      <c r="X3757" s="16"/>
      <c r="Y3757" s="16"/>
    </row>
    <row r="3758" spans="4:25" ht="13" hidden="1" x14ac:dyDescent="0.3">
      <c r="D3758" s="16"/>
      <c r="E3758" s="138">
        <v>39388</v>
      </c>
      <c r="F3758" s="16">
        <v>306</v>
      </c>
      <c r="G3758" s="16">
        <v>2007</v>
      </c>
      <c r="H3758" s="139">
        <f t="shared" si="303"/>
        <v>0</v>
      </c>
      <c r="I3758" s="140">
        <v>8.0266666666666637</v>
      </c>
      <c r="J3758" s="141">
        <f t="shared" si="299"/>
        <v>1</v>
      </c>
      <c r="K3758" s="81">
        <f t="shared" si="300"/>
        <v>11.973333333333336</v>
      </c>
      <c r="L3758" s="142">
        <v>6.5</v>
      </c>
      <c r="M3758" s="140"/>
      <c r="N3758" s="141">
        <f t="shared" si="301"/>
        <v>1</v>
      </c>
      <c r="O3758" s="141"/>
      <c r="P3758" s="141"/>
      <c r="Q3758" s="81">
        <f t="shared" si="302"/>
        <v>13.5</v>
      </c>
      <c r="R3758" s="16"/>
      <c r="S3758" s="16"/>
      <c r="T3758" s="16"/>
      <c r="U3758" s="16"/>
      <c r="V3758" s="16"/>
      <c r="W3758" s="16"/>
      <c r="X3758" s="16"/>
      <c r="Y3758" s="16"/>
    </row>
    <row r="3759" spans="4:25" ht="13" hidden="1" x14ac:dyDescent="0.3">
      <c r="D3759" s="16"/>
      <c r="E3759" s="138">
        <v>39389</v>
      </c>
      <c r="F3759" s="16">
        <v>307</v>
      </c>
      <c r="G3759" s="16">
        <v>2007</v>
      </c>
      <c r="H3759" s="139">
        <f t="shared" si="303"/>
        <v>0</v>
      </c>
      <c r="I3759" s="140">
        <v>7.84</v>
      </c>
      <c r="J3759" s="141">
        <f t="shared" si="299"/>
        <v>1</v>
      </c>
      <c r="K3759" s="81">
        <f t="shared" si="300"/>
        <v>12.16</v>
      </c>
      <c r="L3759" s="142">
        <v>5.5</v>
      </c>
      <c r="M3759" s="140"/>
      <c r="N3759" s="141">
        <f t="shared" si="301"/>
        <v>1</v>
      </c>
      <c r="O3759" s="141"/>
      <c r="P3759" s="141"/>
      <c r="Q3759" s="81">
        <f t="shared" si="302"/>
        <v>14.5</v>
      </c>
      <c r="R3759" s="16"/>
      <c r="S3759" s="16"/>
      <c r="T3759" s="16"/>
      <c r="U3759" s="16"/>
      <c r="V3759" s="16"/>
      <c r="W3759" s="16"/>
      <c r="X3759" s="16"/>
      <c r="Y3759" s="16"/>
    </row>
    <row r="3760" spans="4:25" ht="13" hidden="1" x14ac:dyDescent="0.3">
      <c r="D3760" s="16"/>
      <c r="E3760" s="138">
        <v>39390</v>
      </c>
      <c r="F3760" s="16">
        <v>308</v>
      </c>
      <c r="G3760" s="16">
        <v>2007</v>
      </c>
      <c r="H3760" s="139">
        <f t="shared" si="303"/>
        <v>0</v>
      </c>
      <c r="I3760" s="140">
        <v>7.653333333333336</v>
      </c>
      <c r="J3760" s="141">
        <f t="shared" si="299"/>
        <v>1</v>
      </c>
      <c r="K3760" s="81">
        <f t="shared" si="300"/>
        <v>12.346666666666664</v>
      </c>
      <c r="L3760" s="142">
        <v>10.1</v>
      </c>
      <c r="M3760" s="140"/>
      <c r="N3760" s="141">
        <f t="shared" si="301"/>
        <v>1</v>
      </c>
      <c r="O3760" s="141"/>
      <c r="P3760" s="141"/>
      <c r="Q3760" s="81">
        <f t="shared" si="302"/>
        <v>9.9</v>
      </c>
      <c r="R3760" s="16"/>
      <c r="S3760" s="16"/>
      <c r="T3760" s="16"/>
      <c r="U3760" s="16"/>
      <c r="V3760" s="16"/>
      <c r="W3760" s="16"/>
      <c r="X3760" s="16"/>
      <c r="Y3760" s="16"/>
    </row>
    <row r="3761" spans="4:25" ht="13" hidden="1" x14ac:dyDescent="0.3">
      <c r="D3761" s="16"/>
      <c r="E3761" s="138">
        <v>39391</v>
      </c>
      <c r="F3761" s="16">
        <v>309</v>
      </c>
      <c r="G3761" s="16">
        <v>2007</v>
      </c>
      <c r="H3761" s="139">
        <f t="shared" si="303"/>
        <v>0</v>
      </c>
      <c r="I3761" s="140">
        <v>7.4666666666666686</v>
      </c>
      <c r="J3761" s="141">
        <f t="shared" si="299"/>
        <v>1</v>
      </c>
      <c r="K3761" s="81">
        <f t="shared" si="300"/>
        <v>12.533333333333331</v>
      </c>
      <c r="L3761" s="142">
        <v>8.6999999999999993</v>
      </c>
      <c r="M3761" s="140"/>
      <c r="N3761" s="141">
        <f t="shared" si="301"/>
        <v>1</v>
      </c>
      <c r="O3761" s="141"/>
      <c r="P3761" s="141"/>
      <c r="Q3761" s="81">
        <f t="shared" si="302"/>
        <v>11.3</v>
      </c>
      <c r="R3761" s="16"/>
      <c r="S3761" s="16"/>
      <c r="T3761" s="16"/>
      <c r="U3761" s="16"/>
      <c r="V3761" s="16"/>
      <c r="W3761" s="16"/>
      <c r="X3761" s="16"/>
      <c r="Y3761" s="16"/>
    </row>
    <row r="3762" spans="4:25" ht="13" hidden="1" x14ac:dyDescent="0.3">
      <c r="D3762" s="16"/>
      <c r="E3762" s="138">
        <v>39392</v>
      </c>
      <c r="F3762" s="16">
        <v>310</v>
      </c>
      <c r="G3762" s="16">
        <v>2007</v>
      </c>
      <c r="H3762" s="139">
        <f t="shared" si="303"/>
        <v>0</v>
      </c>
      <c r="I3762" s="140">
        <v>7.28</v>
      </c>
      <c r="J3762" s="141">
        <f t="shared" si="299"/>
        <v>1</v>
      </c>
      <c r="K3762" s="81">
        <f t="shared" si="300"/>
        <v>12.719999999999999</v>
      </c>
      <c r="L3762" s="142">
        <v>6.8</v>
      </c>
      <c r="M3762" s="140"/>
      <c r="N3762" s="141">
        <f t="shared" si="301"/>
        <v>1</v>
      </c>
      <c r="O3762" s="141"/>
      <c r="P3762" s="141"/>
      <c r="Q3762" s="81">
        <f t="shared" si="302"/>
        <v>13.2</v>
      </c>
      <c r="R3762" s="16"/>
      <c r="S3762" s="16"/>
      <c r="T3762" s="16"/>
      <c r="U3762" s="16"/>
      <c r="V3762" s="16"/>
      <c r="W3762" s="16"/>
      <c r="X3762" s="16"/>
      <c r="Y3762" s="16"/>
    </row>
    <row r="3763" spans="4:25" ht="13" hidden="1" x14ac:dyDescent="0.3">
      <c r="D3763" s="16"/>
      <c r="E3763" s="138">
        <v>39393</v>
      </c>
      <c r="F3763" s="16">
        <v>311</v>
      </c>
      <c r="G3763" s="16">
        <v>2007</v>
      </c>
      <c r="H3763" s="139">
        <f t="shared" si="303"/>
        <v>0</v>
      </c>
      <c r="I3763" s="140">
        <v>7.0933333333333337</v>
      </c>
      <c r="J3763" s="141">
        <f t="shared" si="299"/>
        <v>1</v>
      </c>
      <c r="K3763" s="81">
        <f t="shared" si="300"/>
        <v>12.906666666666666</v>
      </c>
      <c r="L3763" s="142">
        <v>3.9</v>
      </c>
      <c r="M3763" s="140"/>
      <c r="N3763" s="141">
        <f t="shared" si="301"/>
        <v>1</v>
      </c>
      <c r="O3763" s="141"/>
      <c r="P3763" s="141"/>
      <c r="Q3763" s="81">
        <f t="shared" si="302"/>
        <v>16.100000000000001</v>
      </c>
      <c r="R3763" s="16"/>
      <c r="S3763" s="16"/>
      <c r="T3763" s="16"/>
      <c r="U3763" s="16"/>
      <c r="V3763" s="16"/>
      <c r="W3763" s="16"/>
      <c r="X3763" s="16"/>
      <c r="Y3763" s="16"/>
    </row>
    <row r="3764" spans="4:25" ht="13" hidden="1" x14ac:dyDescent="0.3">
      <c r="D3764" s="16"/>
      <c r="E3764" s="138">
        <v>39394</v>
      </c>
      <c r="F3764" s="16">
        <v>312</v>
      </c>
      <c r="G3764" s="16">
        <v>2007</v>
      </c>
      <c r="H3764" s="139">
        <f t="shared" si="303"/>
        <v>0</v>
      </c>
      <c r="I3764" s="140">
        <v>6.9066666666666663</v>
      </c>
      <c r="J3764" s="141">
        <f t="shared" si="299"/>
        <v>1</v>
      </c>
      <c r="K3764" s="81">
        <f t="shared" si="300"/>
        <v>13.093333333333334</v>
      </c>
      <c r="L3764" s="142">
        <v>5.9</v>
      </c>
      <c r="M3764" s="140"/>
      <c r="N3764" s="141">
        <f t="shared" si="301"/>
        <v>1</v>
      </c>
      <c r="O3764" s="141"/>
      <c r="P3764" s="141"/>
      <c r="Q3764" s="81">
        <f t="shared" si="302"/>
        <v>14.1</v>
      </c>
      <c r="R3764" s="16"/>
      <c r="S3764" s="16"/>
      <c r="T3764" s="16"/>
      <c r="U3764" s="16"/>
      <c r="V3764" s="16"/>
      <c r="W3764" s="16"/>
      <c r="X3764" s="16"/>
      <c r="Y3764" s="16"/>
    </row>
    <row r="3765" spans="4:25" ht="13" hidden="1" x14ac:dyDescent="0.3">
      <c r="D3765" s="16"/>
      <c r="E3765" s="138">
        <v>39395</v>
      </c>
      <c r="F3765" s="16">
        <v>313</v>
      </c>
      <c r="G3765" s="16">
        <v>2007</v>
      </c>
      <c r="H3765" s="139">
        <f t="shared" si="303"/>
        <v>0</v>
      </c>
      <c r="I3765" s="140">
        <v>6.72</v>
      </c>
      <c r="J3765" s="141">
        <f t="shared" si="299"/>
        <v>1</v>
      </c>
      <c r="K3765" s="81">
        <f t="shared" si="300"/>
        <v>13.280000000000001</v>
      </c>
      <c r="L3765" s="142">
        <v>5.0999999999999996</v>
      </c>
      <c r="M3765" s="140"/>
      <c r="N3765" s="141">
        <f t="shared" si="301"/>
        <v>1</v>
      </c>
      <c r="O3765" s="141"/>
      <c r="P3765" s="141"/>
      <c r="Q3765" s="81">
        <f t="shared" si="302"/>
        <v>14.9</v>
      </c>
      <c r="R3765" s="16"/>
      <c r="S3765" s="16"/>
      <c r="T3765" s="16"/>
      <c r="U3765" s="16"/>
      <c r="V3765" s="16"/>
      <c r="W3765" s="16"/>
      <c r="X3765" s="16"/>
      <c r="Y3765" s="16"/>
    </row>
    <row r="3766" spans="4:25" ht="13" hidden="1" x14ac:dyDescent="0.3">
      <c r="D3766" s="16"/>
      <c r="E3766" s="138">
        <v>39396</v>
      </c>
      <c r="F3766" s="16">
        <v>314</v>
      </c>
      <c r="G3766" s="16">
        <v>2007</v>
      </c>
      <c r="H3766" s="139">
        <f t="shared" si="303"/>
        <v>0</v>
      </c>
      <c r="I3766" s="140">
        <v>6.5333333333333314</v>
      </c>
      <c r="J3766" s="141">
        <f t="shared" si="299"/>
        <v>1</v>
      </c>
      <c r="K3766" s="81">
        <f t="shared" si="300"/>
        <v>13.466666666666669</v>
      </c>
      <c r="L3766" s="142">
        <v>1.7</v>
      </c>
      <c r="M3766" s="140"/>
      <c r="N3766" s="141">
        <f t="shared" si="301"/>
        <v>1</v>
      </c>
      <c r="O3766" s="141"/>
      <c r="P3766" s="141"/>
      <c r="Q3766" s="81">
        <f t="shared" si="302"/>
        <v>18.3</v>
      </c>
      <c r="R3766" s="16"/>
      <c r="S3766" s="16"/>
      <c r="T3766" s="16"/>
      <c r="U3766" s="16"/>
      <c r="V3766" s="16"/>
      <c r="W3766" s="16"/>
      <c r="X3766" s="16"/>
      <c r="Y3766" s="16"/>
    </row>
    <row r="3767" spans="4:25" ht="13" hidden="1" x14ac:dyDescent="0.3">
      <c r="D3767" s="16"/>
      <c r="E3767" s="138">
        <v>39397</v>
      </c>
      <c r="F3767" s="16">
        <v>315</v>
      </c>
      <c r="G3767" s="16">
        <v>2007</v>
      </c>
      <c r="H3767" s="139">
        <f t="shared" si="303"/>
        <v>0</v>
      </c>
      <c r="I3767" s="140">
        <v>6.346666666666664</v>
      </c>
      <c r="J3767" s="141">
        <f t="shared" si="299"/>
        <v>1</v>
      </c>
      <c r="K3767" s="81">
        <f t="shared" si="300"/>
        <v>13.653333333333336</v>
      </c>
      <c r="L3767" s="142">
        <v>6.5</v>
      </c>
      <c r="M3767" s="140"/>
      <c r="N3767" s="141">
        <f t="shared" si="301"/>
        <v>1</v>
      </c>
      <c r="O3767" s="141"/>
      <c r="P3767" s="141"/>
      <c r="Q3767" s="81">
        <f t="shared" si="302"/>
        <v>13.5</v>
      </c>
      <c r="R3767" s="16"/>
      <c r="S3767" s="16"/>
      <c r="T3767" s="16"/>
      <c r="U3767" s="16"/>
      <c r="V3767" s="16"/>
      <c r="W3767" s="16"/>
      <c r="X3767" s="16"/>
      <c r="Y3767" s="16"/>
    </row>
    <row r="3768" spans="4:25" ht="13" hidden="1" x14ac:dyDescent="0.3">
      <c r="D3768" s="16"/>
      <c r="E3768" s="138">
        <v>39398</v>
      </c>
      <c r="F3768" s="16">
        <v>316</v>
      </c>
      <c r="G3768" s="16">
        <v>2007</v>
      </c>
      <c r="H3768" s="139">
        <f t="shared" si="303"/>
        <v>0</v>
      </c>
      <c r="I3768" s="140">
        <v>6.16</v>
      </c>
      <c r="J3768" s="141">
        <f t="shared" si="299"/>
        <v>1</v>
      </c>
      <c r="K3768" s="81">
        <f t="shared" si="300"/>
        <v>13.84</v>
      </c>
      <c r="L3768" s="142">
        <v>4.5999999999999996</v>
      </c>
      <c r="M3768" s="140"/>
      <c r="N3768" s="141">
        <f t="shared" si="301"/>
        <v>1</v>
      </c>
      <c r="O3768" s="141"/>
      <c r="P3768" s="141"/>
      <c r="Q3768" s="81">
        <f t="shared" si="302"/>
        <v>15.4</v>
      </c>
      <c r="R3768" s="16"/>
      <c r="S3768" s="16"/>
      <c r="T3768" s="16"/>
      <c r="U3768" s="16"/>
      <c r="V3768" s="16"/>
      <c r="W3768" s="16"/>
      <c r="X3768" s="16"/>
      <c r="Y3768" s="16"/>
    </row>
    <row r="3769" spans="4:25" ht="13" hidden="1" x14ac:dyDescent="0.3">
      <c r="D3769" s="16"/>
      <c r="E3769" s="138">
        <v>39399</v>
      </c>
      <c r="F3769" s="16">
        <v>317</v>
      </c>
      <c r="G3769" s="16">
        <v>2007</v>
      </c>
      <c r="H3769" s="139">
        <f t="shared" si="303"/>
        <v>0</v>
      </c>
      <c r="I3769" s="140">
        <v>5.9733333333333363</v>
      </c>
      <c r="J3769" s="141">
        <f t="shared" si="299"/>
        <v>1</v>
      </c>
      <c r="K3769" s="81">
        <f t="shared" si="300"/>
        <v>14.026666666666664</v>
      </c>
      <c r="L3769" s="142">
        <v>1.3</v>
      </c>
      <c r="M3769" s="140"/>
      <c r="N3769" s="141">
        <f t="shared" si="301"/>
        <v>1</v>
      </c>
      <c r="O3769" s="141"/>
      <c r="P3769" s="141"/>
      <c r="Q3769" s="81">
        <f t="shared" si="302"/>
        <v>18.7</v>
      </c>
      <c r="R3769" s="16"/>
      <c r="S3769" s="16"/>
      <c r="T3769" s="16"/>
      <c r="U3769" s="16"/>
      <c r="V3769" s="16"/>
      <c r="W3769" s="16"/>
      <c r="X3769" s="16"/>
      <c r="Y3769" s="16"/>
    </row>
    <row r="3770" spans="4:25" ht="13" hidden="1" x14ac:dyDescent="0.3">
      <c r="D3770" s="16"/>
      <c r="E3770" s="138">
        <v>39400</v>
      </c>
      <c r="F3770" s="16">
        <v>318</v>
      </c>
      <c r="G3770" s="16">
        <v>2007</v>
      </c>
      <c r="H3770" s="139">
        <f t="shared" si="303"/>
        <v>0</v>
      </c>
      <c r="I3770" s="140">
        <v>5.7866666666666688</v>
      </c>
      <c r="J3770" s="141">
        <f t="shared" si="299"/>
        <v>1</v>
      </c>
      <c r="K3770" s="81">
        <f t="shared" si="300"/>
        <v>14.213333333333331</v>
      </c>
      <c r="L3770" s="142">
        <v>2.6</v>
      </c>
      <c r="M3770" s="140"/>
      <c r="N3770" s="141">
        <f t="shared" si="301"/>
        <v>1</v>
      </c>
      <c r="O3770" s="141"/>
      <c r="P3770" s="141"/>
      <c r="Q3770" s="81">
        <f t="shared" si="302"/>
        <v>17.399999999999999</v>
      </c>
      <c r="R3770" s="16"/>
      <c r="S3770" s="16"/>
      <c r="T3770" s="16"/>
      <c r="U3770" s="16"/>
      <c r="V3770" s="16"/>
      <c r="W3770" s="16"/>
      <c r="X3770" s="16"/>
      <c r="Y3770" s="16"/>
    </row>
    <row r="3771" spans="4:25" ht="13" hidden="1" x14ac:dyDescent="0.3">
      <c r="D3771" s="16"/>
      <c r="E3771" s="138">
        <v>39401</v>
      </c>
      <c r="F3771" s="16">
        <v>319</v>
      </c>
      <c r="G3771" s="16">
        <v>2007</v>
      </c>
      <c r="H3771" s="139">
        <f t="shared" si="303"/>
        <v>0</v>
      </c>
      <c r="I3771" s="140">
        <v>5.6</v>
      </c>
      <c r="J3771" s="141">
        <f t="shared" si="299"/>
        <v>1</v>
      </c>
      <c r="K3771" s="81">
        <f t="shared" si="300"/>
        <v>14.4</v>
      </c>
      <c r="L3771" s="142">
        <v>0.9</v>
      </c>
      <c r="M3771" s="140"/>
      <c r="N3771" s="141">
        <f t="shared" si="301"/>
        <v>1</v>
      </c>
      <c r="O3771" s="141"/>
      <c r="P3771" s="141"/>
      <c r="Q3771" s="81">
        <f t="shared" si="302"/>
        <v>19.100000000000001</v>
      </c>
      <c r="R3771" s="16"/>
      <c r="S3771" s="16"/>
      <c r="T3771" s="16"/>
      <c r="U3771" s="16"/>
      <c r="V3771" s="16"/>
      <c r="W3771" s="16"/>
      <c r="X3771" s="16"/>
      <c r="Y3771" s="16"/>
    </row>
    <row r="3772" spans="4:25" ht="13" hidden="1" x14ac:dyDescent="0.3">
      <c r="D3772" s="16"/>
      <c r="E3772" s="138">
        <v>39402</v>
      </c>
      <c r="F3772" s="16">
        <v>320</v>
      </c>
      <c r="G3772" s="16">
        <v>2007</v>
      </c>
      <c r="H3772" s="139">
        <f t="shared" si="303"/>
        <v>0</v>
      </c>
      <c r="I3772" s="140">
        <v>5.5193548387096776</v>
      </c>
      <c r="J3772" s="141">
        <f t="shared" si="299"/>
        <v>1</v>
      </c>
      <c r="K3772" s="81">
        <f t="shared" si="300"/>
        <v>14.480645161290322</v>
      </c>
      <c r="L3772" s="142">
        <v>-0.6</v>
      </c>
      <c r="M3772" s="140"/>
      <c r="N3772" s="141">
        <f t="shared" si="301"/>
        <v>1</v>
      </c>
      <c r="O3772" s="141"/>
      <c r="P3772" s="141"/>
      <c r="Q3772" s="81">
        <f t="shared" si="302"/>
        <v>20.6</v>
      </c>
      <c r="R3772" s="16"/>
      <c r="S3772" s="16"/>
      <c r="T3772" s="16"/>
      <c r="U3772" s="16"/>
      <c r="V3772" s="16"/>
      <c r="W3772" s="16"/>
      <c r="X3772" s="16"/>
      <c r="Y3772" s="16"/>
    </row>
    <row r="3773" spans="4:25" ht="13" hidden="1" x14ac:dyDescent="0.3">
      <c r="D3773" s="16"/>
      <c r="E3773" s="138">
        <v>39403</v>
      </c>
      <c r="F3773" s="16">
        <v>321</v>
      </c>
      <c r="G3773" s="16">
        <v>2007</v>
      </c>
      <c r="H3773" s="139">
        <f t="shared" si="303"/>
        <v>0</v>
      </c>
      <c r="I3773" s="140">
        <v>5.4387096774193537</v>
      </c>
      <c r="J3773" s="141">
        <f t="shared" si="299"/>
        <v>1</v>
      </c>
      <c r="K3773" s="81">
        <f t="shared" si="300"/>
        <v>14.561290322580646</v>
      </c>
      <c r="L3773" s="142">
        <v>-0.3</v>
      </c>
      <c r="M3773" s="140"/>
      <c r="N3773" s="141">
        <f t="shared" si="301"/>
        <v>1</v>
      </c>
      <c r="O3773" s="141"/>
      <c r="P3773" s="141"/>
      <c r="Q3773" s="81">
        <f t="shared" si="302"/>
        <v>20.3</v>
      </c>
      <c r="R3773" s="16"/>
      <c r="S3773" s="16"/>
      <c r="T3773" s="16"/>
      <c r="U3773" s="16"/>
      <c r="V3773" s="16"/>
      <c r="W3773" s="16"/>
      <c r="X3773" s="16"/>
      <c r="Y3773" s="16"/>
    </row>
    <row r="3774" spans="4:25" ht="13" hidden="1" x14ac:dyDescent="0.3">
      <c r="D3774" s="16"/>
      <c r="E3774" s="138">
        <v>39404</v>
      </c>
      <c r="F3774" s="16">
        <v>322</v>
      </c>
      <c r="G3774" s="16">
        <v>2007</v>
      </c>
      <c r="H3774" s="139">
        <f t="shared" si="303"/>
        <v>0</v>
      </c>
      <c r="I3774" s="140">
        <v>5.3580645161290334</v>
      </c>
      <c r="J3774" s="141">
        <f t="shared" si="299"/>
        <v>1</v>
      </c>
      <c r="K3774" s="81">
        <f t="shared" si="300"/>
        <v>14.641935483870967</v>
      </c>
      <c r="L3774" s="142">
        <v>-1.1000000000000001</v>
      </c>
      <c r="M3774" s="140"/>
      <c r="N3774" s="141">
        <f t="shared" si="301"/>
        <v>1</v>
      </c>
      <c r="O3774" s="141"/>
      <c r="P3774" s="141"/>
      <c r="Q3774" s="81">
        <f t="shared" si="302"/>
        <v>21.1</v>
      </c>
      <c r="R3774" s="16"/>
      <c r="S3774" s="16"/>
      <c r="T3774" s="16"/>
      <c r="U3774" s="16"/>
      <c r="V3774" s="16"/>
      <c r="W3774" s="16"/>
      <c r="X3774" s="16"/>
      <c r="Y3774" s="16"/>
    </row>
    <row r="3775" spans="4:25" ht="13" hidden="1" x14ac:dyDescent="0.3">
      <c r="D3775" s="16"/>
      <c r="E3775" s="138">
        <v>39405</v>
      </c>
      <c r="F3775" s="16">
        <v>323</v>
      </c>
      <c r="G3775" s="16">
        <v>2007</v>
      </c>
      <c r="H3775" s="139">
        <f t="shared" si="303"/>
        <v>0</v>
      </c>
      <c r="I3775" s="140">
        <v>5.2774193548387096</v>
      </c>
      <c r="J3775" s="141">
        <f t="shared" si="299"/>
        <v>1</v>
      </c>
      <c r="K3775" s="81">
        <f t="shared" si="300"/>
        <v>14.72258064516129</v>
      </c>
      <c r="L3775" s="142">
        <v>0.2</v>
      </c>
      <c r="M3775" s="140"/>
      <c r="N3775" s="141">
        <f t="shared" si="301"/>
        <v>1</v>
      </c>
      <c r="O3775" s="141"/>
      <c r="P3775" s="141"/>
      <c r="Q3775" s="81">
        <f t="shared" si="302"/>
        <v>19.8</v>
      </c>
      <c r="R3775" s="16"/>
      <c r="S3775" s="16"/>
      <c r="T3775" s="16"/>
      <c r="U3775" s="16"/>
      <c r="V3775" s="16"/>
      <c r="W3775" s="16"/>
      <c r="X3775" s="16"/>
      <c r="Y3775" s="16"/>
    </row>
    <row r="3776" spans="4:25" ht="13" hidden="1" x14ac:dyDescent="0.3">
      <c r="D3776" s="16"/>
      <c r="E3776" s="138">
        <v>39406</v>
      </c>
      <c r="F3776" s="16">
        <v>324</v>
      </c>
      <c r="G3776" s="16">
        <v>2007</v>
      </c>
      <c r="H3776" s="139">
        <f t="shared" si="303"/>
        <v>0</v>
      </c>
      <c r="I3776" s="140">
        <v>5.1967741935483858</v>
      </c>
      <c r="J3776" s="141">
        <f t="shared" si="299"/>
        <v>1</v>
      </c>
      <c r="K3776" s="81">
        <f t="shared" si="300"/>
        <v>14.803225806451614</v>
      </c>
      <c r="L3776" s="142">
        <v>3</v>
      </c>
      <c r="M3776" s="140"/>
      <c r="N3776" s="141">
        <f t="shared" si="301"/>
        <v>1</v>
      </c>
      <c r="O3776" s="141"/>
      <c r="P3776" s="141"/>
      <c r="Q3776" s="81">
        <f t="shared" si="302"/>
        <v>17</v>
      </c>
      <c r="R3776" s="16"/>
      <c r="S3776" s="16"/>
      <c r="T3776" s="16"/>
      <c r="U3776" s="16"/>
      <c r="V3776" s="16"/>
      <c r="W3776" s="16"/>
      <c r="X3776" s="16"/>
      <c r="Y3776" s="16"/>
    </row>
    <row r="3777" spans="4:25" ht="13" hidden="1" x14ac:dyDescent="0.3">
      <c r="D3777" s="16"/>
      <c r="E3777" s="138">
        <v>39407</v>
      </c>
      <c r="F3777" s="16">
        <v>325</v>
      </c>
      <c r="G3777" s="16">
        <v>2007</v>
      </c>
      <c r="H3777" s="139">
        <f t="shared" si="303"/>
        <v>0</v>
      </c>
      <c r="I3777" s="140">
        <v>5.1161290322580655</v>
      </c>
      <c r="J3777" s="141">
        <f t="shared" si="299"/>
        <v>1</v>
      </c>
      <c r="K3777" s="81">
        <f t="shared" si="300"/>
        <v>14.883870967741935</v>
      </c>
      <c r="L3777" s="142">
        <v>4.8</v>
      </c>
      <c r="M3777" s="140"/>
      <c r="N3777" s="141">
        <f t="shared" si="301"/>
        <v>1</v>
      </c>
      <c r="O3777" s="141"/>
      <c r="P3777" s="141"/>
      <c r="Q3777" s="81">
        <f t="shared" si="302"/>
        <v>15.2</v>
      </c>
      <c r="R3777" s="16"/>
      <c r="S3777" s="16"/>
      <c r="T3777" s="16"/>
      <c r="U3777" s="16"/>
      <c r="V3777" s="16"/>
      <c r="W3777" s="16"/>
      <c r="X3777" s="16"/>
      <c r="Y3777" s="16"/>
    </row>
    <row r="3778" spans="4:25" ht="13" hidden="1" x14ac:dyDescent="0.3">
      <c r="D3778" s="16"/>
      <c r="E3778" s="138">
        <v>39408</v>
      </c>
      <c r="F3778" s="16">
        <v>326</v>
      </c>
      <c r="G3778" s="16">
        <v>2007</v>
      </c>
      <c r="H3778" s="139">
        <f t="shared" si="303"/>
        <v>0</v>
      </c>
      <c r="I3778" s="140">
        <v>5.0354838709677416</v>
      </c>
      <c r="J3778" s="141">
        <f t="shared" si="299"/>
        <v>1</v>
      </c>
      <c r="K3778" s="81">
        <f t="shared" si="300"/>
        <v>14.964516129032258</v>
      </c>
      <c r="L3778" s="142">
        <v>7.5</v>
      </c>
      <c r="M3778" s="140"/>
      <c r="N3778" s="141">
        <f t="shared" si="301"/>
        <v>1</v>
      </c>
      <c r="O3778" s="141"/>
      <c r="P3778" s="141"/>
      <c r="Q3778" s="81">
        <f t="shared" si="302"/>
        <v>12.5</v>
      </c>
      <c r="R3778" s="16"/>
      <c r="S3778" s="16"/>
      <c r="T3778" s="16"/>
      <c r="U3778" s="16"/>
      <c r="V3778" s="16"/>
      <c r="W3778" s="16"/>
      <c r="X3778" s="16"/>
      <c r="Y3778" s="16"/>
    </row>
    <row r="3779" spans="4:25" ht="13" hidden="1" x14ac:dyDescent="0.3">
      <c r="D3779" s="16"/>
      <c r="E3779" s="138">
        <v>39409</v>
      </c>
      <c r="F3779" s="16">
        <v>327</v>
      </c>
      <c r="G3779" s="16">
        <v>2007</v>
      </c>
      <c r="H3779" s="139">
        <f t="shared" si="303"/>
        <v>0</v>
      </c>
      <c r="I3779" s="140">
        <v>4.9548387096774213</v>
      </c>
      <c r="J3779" s="141">
        <f t="shared" si="299"/>
        <v>1</v>
      </c>
      <c r="K3779" s="81">
        <f t="shared" si="300"/>
        <v>15.045161290322579</v>
      </c>
      <c r="L3779" s="142">
        <v>8</v>
      </c>
      <c r="M3779" s="140"/>
      <c r="N3779" s="141">
        <f t="shared" si="301"/>
        <v>1</v>
      </c>
      <c r="O3779" s="141"/>
      <c r="P3779" s="141"/>
      <c r="Q3779" s="81">
        <f t="shared" si="302"/>
        <v>12</v>
      </c>
      <c r="R3779" s="16"/>
      <c r="S3779" s="16"/>
      <c r="T3779" s="16"/>
      <c r="U3779" s="16"/>
      <c r="V3779" s="16"/>
      <c r="W3779" s="16"/>
      <c r="X3779" s="16"/>
      <c r="Y3779" s="16"/>
    </row>
    <row r="3780" spans="4:25" ht="13" hidden="1" x14ac:dyDescent="0.3">
      <c r="D3780" s="16"/>
      <c r="E3780" s="138">
        <v>39410</v>
      </c>
      <c r="F3780" s="16">
        <v>328</v>
      </c>
      <c r="G3780" s="16">
        <v>2007</v>
      </c>
      <c r="H3780" s="139">
        <f t="shared" si="303"/>
        <v>0</v>
      </c>
      <c r="I3780" s="140">
        <v>4.8741935483870975</v>
      </c>
      <c r="J3780" s="141">
        <f t="shared" si="299"/>
        <v>1</v>
      </c>
      <c r="K3780" s="81">
        <f t="shared" si="300"/>
        <v>15.125806451612902</v>
      </c>
      <c r="L3780" s="142">
        <v>7.4</v>
      </c>
      <c r="M3780" s="140"/>
      <c r="N3780" s="141">
        <f t="shared" si="301"/>
        <v>1</v>
      </c>
      <c r="O3780" s="141"/>
      <c r="P3780" s="141"/>
      <c r="Q3780" s="81">
        <f t="shared" si="302"/>
        <v>12.6</v>
      </c>
      <c r="R3780" s="16"/>
      <c r="S3780" s="16"/>
      <c r="T3780" s="16"/>
      <c r="U3780" s="16"/>
      <c r="V3780" s="16"/>
      <c r="W3780" s="16"/>
      <c r="X3780" s="16"/>
      <c r="Y3780" s="16"/>
    </row>
    <row r="3781" spans="4:25" ht="13" hidden="1" x14ac:dyDescent="0.3">
      <c r="D3781" s="16"/>
      <c r="E3781" s="138">
        <v>39411</v>
      </c>
      <c r="F3781" s="16">
        <v>329</v>
      </c>
      <c r="G3781" s="16">
        <v>2007</v>
      </c>
      <c r="H3781" s="139">
        <f t="shared" si="303"/>
        <v>0</v>
      </c>
      <c r="I3781" s="140">
        <v>4.7935483870967737</v>
      </c>
      <c r="J3781" s="141">
        <f t="shared" si="299"/>
        <v>1</v>
      </c>
      <c r="K3781" s="81">
        <f t="shared" si="300"/>
        <v>15.206451612903226</v>
      </c>
      <c r="L3781" s="142">
        <v>5.9</v>
      </c>
      <c r="M3781" s="140"/>
      <c r="N3781" s="141">
        <f t="shared" si="301"/>
        <v>1</v>
      </c>
      <c r="O3781" s="141"/>
      <c r="P3781" s="141"/>
      <c r="Q3781" s="81">
        <f t="shared" si="302"/>
        <v>14.1</v>
      </c>
      <c r="R3781" s="16"/>
      <c r="S3781" s="16"/>
      <c r="T3781" s="16"/>
      <c r="U3781" s="16"/>
      <c r="V3781" s="16"/>
      <c r="W3781" s="16"/>
      <c r="X3781" s="16"/>
      <c r="Y3781" s="16"/>
    </row>
    <row r="3782" spans="4:25" ht="13" hidden="1" x14ac:dyDescent="0.3">
      <c r="D3782" s="16"/>
      <c r="E3782" s="138">
        <v>39412</v>
      </c>
      <c r="F3782" s="16">
        <v>330</v>
      </c>
      <c r="G3782" s="16">
        <v>2007</v>
      </c>
      <c r="H3782" s="139">
        <f t="shared" si="303"/>
        <v>0</v>
      </c>
      <c r="I3782" s="140">
        <v>4.7129032258064534</v>
      </c>
      <c r="J3782" s="141">
        <f t="shared" si="299"/>
        <v>1</v>
      </c>
      <c r="K3782" s="81">
        <f t="shared" si="300"/>
        <v>15.287096774193547</v>
      </c>
      <c r="L3782" s="142">
        <v>3.6</v>
      </c>
      <c r="M3782" s="140"/>
      <c r="N3782" s="141">
        <f t="shared" si="301"/>
        <v>1</v>
      </c>
      <c r="O3782" s="141"/>
      <c r="P3782" s="141"/>
      <c r="Q3782" s="81">
        <f t="shared" si="302"/>
        <v>16.399999999999999</v>
      </c>
      <c r="R3782" s="16"/>
      <c r="S3782" s="16"/>
      <c r="T3782" s="16"/>
      <c r="U3782" s="16"/>
      <c r="V3782" s="16"/>
      <c r="W3782" s="16"/>
      <c r="X3782" s="16"/>
      <c r="Y3782" s="16"/>
    </row>
    <row r="3783" spans="4:25" ht="13" hidden="1" x14ac:dyDescent="0.3">
      <c r="D3783" s="16"/>
      <c r="E3783" s="138">
        <v>39413</v>
      </c>
      <c r="F3783" s="16">
        <v>331</v>
      </c>
      <c r="G3783" s="16">
        <v>2007</v>
      </c>
      <c r="H3783" s="139">
        <f t="shared" si="303"/>
        <v>0</v>
      </c>
      <c r="I3783" s="140">
        <v>4.6322580645161295</v>
      </c>
      <c r="J3783" s="141">
        <f t="shared" si="299"/>
        <v>1</v>
      </c>
      <c r="K3783" s="81">
        <f t="shared" si="300"/>
        <v>15.36774193548387</v>
      </c>
      <c r="L3783" s="142">
        <v>3.7</v>
      </c>
      <c r="M3783" s="140"/>
      <c r="N3783" s="141">
        <f t="shared" si="301"/>
        <v>1</v>
      </c>
      <c r="O3783" s="141"/>
      <c r="P3783" s="141"/>
      <c r="Q3783" s="81">
        <f t="shared" si="302"/>
        <v>16.3</v>
      </c>
      <c r="R3783" s="16"/>
      <c r="S3783" s="16"/>
      <c r="T3783" s="16"/>
      <c r="U3783" s="16"/>
      <c r="V3783" s="16"/>
      <c r="W3783" s="16"/>
      <c r="X3783" s="16"/>
      <c r="Y3783" s="16"/>
    </row>
    <row r="3784" spans="4:25" ht="13" hidden="1" x14ac:dyDescent="0.3">
      <c r="D3784" s="16"/>
      <c r="E3784" s="138">
        <v>39414</v>
      </c>
      <c r="F3784" s="16">
        <v>332</v>
      </c>
      <c r="G3784" s="16">
        <v>2007</v>
      </c>
      <c r="H3784" s="139">
        <f t="shared" si="303"/>
        <v>0</v>
      </c>
      <c r="I3784" s="140">
        <v>4.5516129032258057</v>
      </c>
      <c r="J3784" s="141">
        <f t="shared" si="299"/>
        <v>1</v>
      </c>
      <c r="K3784" s="81">
        <f t="shared" si="300"/>
        <v>15.448387096774194</v>
      </c>
      <c r="L3784" s="142">
        <v>1</v>
      </c>
      <c r="M3784" s="140"/>
      <c r="N3784" s="141">
        <f t="shared" si="301"/>
        <v>1</v>
      </c>
      <c r="O3784" s="141"/>
      <c r="P3784" s="141"/>
      <c r="Q3784" s="81">
        <f t="shared" si="302"/>
        <v>19</v>
      </c>
      <c r="R3784" s="16"/>
      <c r="S3784" s="16"/>
      <c r="T3784" s="16"/>
      <c r="U3784" s="16"/>
      <c r="V3784" s="16"/>
      <c r="W3784" s="16"/>
      <c r="X3784" s="16"/>
      <c r="Y3784" s="16"/>
    </row>
    <row r="3785" spans="4:25" ht="13" hidden="1" x14ac:dyDescent="0.3">
      <c r="D3785" s="16"/>
      <c r="E3785" s="138">
        <v>39415</v>
      </c>
      <c r="F3785" s="16">
        <v>333</v>
      </c>
      <c r="G3785" s="16">
        <v>2007</v>
      </c>
      <c r="H3785" s="139">
        <f t="shared" si="303"/>
        <v>0</v>
      </c>
      <c r="I3785" s="140">
        <v>4.4709677419354854</v>
      </c>
      <c r="J3785" s="141">
        <f t="shared" si="299"/>
        <v>1</v>
      </c>
      <c r="K3785" s="81">
        <f t="shared" si="300"/>
        <v>15.529032258064515</v>
      </c>
      <c r="L3785" s="142">
        <v>-0.5</v>
      </c>
      <c r="M3785" s="140"/>
      <c r="N3785" s="141">
        <f t="shared" si="301"/>
        <v>1</v>
      </c>
      <c r="O3785" s="141"/>
      <c r="P3785" s="141"/>
      <c r="Q3785" s="81">
        <f t="shared" si="302"/>
        <v>20.5</v>
      </c>
      <c r="R3785" s="16"/>
      <c r="S3785" s="16"/>
      <c r="T3785" s="16"/>
      <c r="U3785" s="16"/>
      <c r="V3785" s="16"/>
      <c r="W3785" s="16"/>
      <c r="X3785" s="16"/>
      <c r="Y3785" s="16"/>
    </row>
    <row r="3786" spans="4:25" ht="13" hidden="1" x14ac:dyDescent="0.3">
      <c r="D3786" s="16"/>
      <c r="E3786" s="138">
        <v>39416</v>
      </c>
      <c r="F3786" s="16">
        <v>334</v>
      </c>
      <c r="G3786" s="16">
        <v>2007</v>
      </c>
      <c r="H3786" s="139">
        <f t="shared" si="303"/>
        <v>0</v>
      </c>
      <c r="I3786" s="140">
        <v>4.3903225806451616</v>
      </c>
      <c r="J3786" s="141">
        <f t="shared" si="299"/>
        <v>1</v>
      </c>
      <c r="K3786" s="81">
        <f t="shared" si="300"/>
        <v>15.609677419354838</v>
      </c>
      <c r="L3786" s="142">
        <v>3.6</v>
      </c>
      <c r="M3786" s="140"/>
      <c r="N3786" s="141">
        <f t="shared" si="301"/>
        <v>1</v>
      </c>
      <c r="O3786" s="141"/>
      <c r="P3786" s="141"/>
      <c r="Q3786" s="81">
        <f t="shared" si="302"/>
        <v>16.399999999999999</v>
      </c>
      <c r="R3786" s="16"/>
      <c r="S3786" s="16"/>
      <c r="T3786" s="16"/>
      <c r="U3786" s="16"/>
      <c r="V3786" s="16"/>
      <c r="W3786" s="16"/>
      <c r="X3786" s="16"/>
      <c r="Y3786" s="16"/>
    </row>
    <row r="3787" spans="4:25" ht="13" hidden="1" x14ac:dyDescent="0.3">
      <c r="D3787" s="16"/>
      <c r="E3787" s="138">
        <v>39417</v>
      </c>
      <c r="F3787" s="16">
        <v>335</v>
      </c>
      <c r="G3787" s="16">
        <v>2007</v>
      </c>
      <c r="H3787" s="139">
        <f t="shared" si="303"/>
        <v>0</v>
      </c>
      <c r="I3787" s="140">
        <v>4.3096774193548377</v>
      </c>
      <c r="J3787" s="141">
        <f t="shared" si="299"/>
        <v>1</v>
      </c>
      <c r="K3787" s="81">
        <f t="shared" si="300"/>
        <v>15.690322580645162</v>
      </c>
      <c r="L3787" s="142">
        <v>4.8</v>
      </c>
      <c r="M3787" s="140"/>
      <c r="N3787" s="141">
        <f t="shared" si="301"/>
        <v>1</v>
      </c>
      <c r="O3787" s="141"/>
      <c r="P3787" s="141"/>
      <c r="Q3787" s="81">
        <f t="shared" si="302"/>
        <v>15.2</v>
      </c>
      <c r="R3787" s="16"/>
      <c r="S3787" s="16"/>
      <c r="T3787" s="16"/>
      <c r="U3787" s="16"/>
      <c r="V3787" s="16"/>
      <c r="W3787" s="16"/>
      <c r="X3787" s="16"/>
      <c r="Y3787" s="16"/>
    </row>
    <row r="3788" spans="4:25" ht="13" hidden="1" x14ac:dyDescent="0.3">
      <c r="D3788" s="16"/>
      <c r="E3788" s="138">
        <v>39418</v>
      </c>
      <c r="F3788" s="16">
        <v>336</v>
      </c>
      <c r="G3788" s="16">
        <v>2007</v>
      </c>
      <c r="H3788" s="139">
        <f t="shared" si="303"/>
        <v>0</v>
      </c>
      <c r="I3788" s="140">
        <v>4.2290322580645174</v>
      </c>
      <c r="J3788" s="141">
        <f t="shared" si="299"/>
        <v>1</v>
      </c>
      <c r="K3788" s="81">
        <f t="shared" si="300"/>
        <v>15.770967741935483</v>
      </c>
      <c r="L3788" s="142">
        <v>7.4</v>
      </c>
      <c r="M3788" s="140"/>
      <c r="N3788" s="141">
        <f t="shared" si="301"/>
        <v>1</v>
      </c>
      <c r="O3788" s="141"/>
      <c r="P3788" s="141"/>
      <c r="Q3788" s="81">
        <f t="shared" si="302"/>
        <v>12.6</v>
      </c>
      <c r="R3788" s="16"/>
      <c r="S3788" s="16"/>
      <c r="T3788" s="16"/>
      <c r="U3788" s="16"/>
      <c r="V3788" s="16"/>
      <c r="W3788" s="16"/>
      <c r="X3788" s="16"/>
      <c r="Y3788" s="16"/>
    </row>
    <row r="3789" spans="4:25" ht="13" hidden="1" x14ac:dyDescent="0.3">
      <c r="D3789" s="16"/>
      <c r="E3789" s="138">
        <v>39419</v>
      </c>
      <c r="F3789" s="16">
        <v>337</v>
      </c>
      <c r="G3789" s="16">
        <v>2007</v>
      </c>
      <c r="H3789" s="139">
        <f t="shared" si="303"/>
        <v>0</v>
      </c>
      <c r="I3789" s="140">
        <v>4.1483870967741936</v>
      </c>
      <c r="J3789" s="141">
        <f t="shared" si="299"/>
        <v>1</v>
      </c>
      <c r="K3789" s="81">
        <f t="shared" si="300"/>
        <v>15.851612903225806</v>
      </c>
      <c r="L3789" s="142">
        <v>6.9</v>
      </c>
      <c r="M3789" s="140"/>
      <c r="N3789" s="141">
        <f t="shared" si="301"/>
        <v>1</v>
      </c>
      <c r="O3789" s="141"/>
      <c r="P3789" s="141"/>
      <c r="Q3789" s="81">
        <f t="shared" si="302"/>
        <v>13.1</v>
      </c>
      <c r="R3789" s="16"/>
      <c r="S3789" s="16"/>
      <c r="T3789" s="16"/>
      <c r="U3789" s="16"/>
      <c r="V3789" s="16"/>
      <c r="W3789" s="16"/>
      <c r="X3789" s="16"/>
      <c r="Y3789" s="16"/>
    </row>
    <row r="3790" spans="4:25" ht="13" hidden="1" x14ac:dyDescent="0.3">
      <c r="D3790" s="16"/>
      <c r="E3790" s="138">
        <v>39420</v>
      </c>
      <c r="F3790" s="16">
        <v>338</v>
      </c>
      <c r="G3790" s="16">
        <v>2007</v>
      </c>
      <c r="H3790" s="139">
        <f t="shared" si="303"/>
        <v>0</v>
      </c>
      <c r="I3790" s="140">
        <v>4.0677419354838698</v>
      </c>
      <c r="J3790" s="141">
        <f t="shared" si="299"/>
        <v>1</v>
      </c>
      <c r="K3790" s="81">
        <f t="shared" si="300"/>
        <v>15.93225806451613</v>
      </c>
      <c r="L3790" s="142">
        <v>5.9</v>
      </c>
      <c r="M3790" s="140"/>
      <c r="N3790" s="141">
        <f t="shared" si="301"/>
        <v>1</v>
      </c>
      <c r="O3790" s="141"/>
      <c r="P3790" s="141"/>
      <c r="Q3790" s="81">
        <f t="shared" si="302"/>
        <v>14.1</v>
      </c>
      <c r="R3790" s="16"/>
      <c r="S3790" s="16"/>
      <c r="T3790" s="16"/>
      <c r="U3790" s="16"/>
      <c r="V3790" s="16"/>
      <c r="W3790" s="16"/>
      <c r="X3790" s="16"/>
      <c r="Y3790" s="16"/>
    </row>
    <row r="3791" spans="4:25" ht="13" hidden="1" x14ac:dyDescent="0.3">
      <c r="D3791" s="16"/>
      <c r="E3791" s="138">
        <v>39421</v>
      </c>
      <c r="F3791" s="16">
        <v>339</v>
      </c>
      <c r="G3791" s="16">
        <v>2007</v>
      </c>
      <c r="H3791" s="139">
        <f t="shared" si="303"/>
        <v>0</v>
      </c>
      <c r="I3791" s="140">
        <v>3.9870967741935495</v>
      </c>
      <c r="J3791" s="141">
        <f t="shared" si="299"/>
        <v>1</v>
      </c>
      <c r="K3791" s="81">
        <f t="shared" si="300"/>
        <v>16.012903225806451</v>
      </c>
      <c r="L3791" s="142">
        <v>5.0999999999999996</v>
      </c>
      <c r="M3791" s="140"/>
      <c r="N3791" s="141">
        <f t="shared" si="301"/>
        <v>1</v>
      </c>
      <c r="O3791" s="141"/>
      <c r="P3791" s="141"/>
      <c r="Q3791" s="81">
        <f t="shared" si="302"/>
        <v>14.9</v>
      </c>
      <c r="R3791" s="16"/>
      <c r="S3791" s="16"/>
      <c r="T3791" s="16"/>
      <c r="U3791" s="16"/>
      <c r="V3791" s="16"/>
      <c r="W3791" s="16"/>
      <c r="X3791" s="16"/>
      <c r="Y3791" s="16"/>
    </row>
    <row r="3792" spans="4:25" ht="13" hidden="1" x14ac:dyDescent="0.3">
      <c r="D3792" s="16"/>
      <c r="E3792" s="138">
        <v>39422</v>
      </c>
      <c r="F3792" s="16">
        <v>340</v>
      </c>
      <c r="G3792" s="16">
        <v>2007</v>
      </c>
      <c r="H3792" s="139">
        <f t="shared" si="303"/>
        <v>0</v>
      </c>
      <c r="I3792" s="140">
        <v>3.9064516129032256</v>
      </c>
      <c r="J3792" s="141">
        <f t="shared" ref="J3792:J3837" si="304">IF(I3792&lt;=$E$117,1,0)</f>
        <v>1</v>
      </c>
      <c r="K3792" s="81">
        <f t="shared" ref="K3792:K3831" si="305">J3792*($E$116-I3792)</f>
        <v>16.093548387096774</v>
      </c>
      <c r="L3792" s="142">
        <v>8.4</v>
      </c>
      <c r="M3792" s="140"/>
      <c r="N3792" s="141">
        <f t="shared" ref="N3792:N3837" si="306">IF(L3792&lt;=$E$117,1,0)</f>
        <v>1</v>
      </c>
      <c r="O3792" s="141"/>
      <c r="P3792" s="141"/>
      <c r="Q3792" s="81">
        <f t="shared" ref="Q3792:Q3855" si="307">N3792*($E$116-L3792)</f>
        <v>11.6</v>
      </c>
      <c r="R3792" s="16"/>
      <c r="S3792" s="16"/>
      <c r="T3792" s="16"/>
      <c r="U3792" s="16"/>
      <c r="V3792" s="16"/>
      <c r="W3792" s="16"/>
      <c r="X3792" s="16"/>
      <c r="Y3792" s="16"/>
    </row>
    <row r="3793" spans="4:25" ht="13" hidden="1" x14ac:dyDescent="0.3">
      <c r="D3793" s="16"/>
      <c r="E3793" s="138">
        <v>39423</v>
      </c>
      <c r="F3793" s="16">
        <v>341</v>
      </c>
      <c r="G3793" s="16">
        <v>2007</v>
      </c>
      <c r="H3793" s="139">
        <f t="shared" si="303"/>
        <v>0</v>
      </c>
      <c r="I3793" s="140">
        <v>3.8258064516129053</v>
      </c>
      <c r="J3793" s="141">
        <f t="shared" si="304"/>
        <v>1</v>
      </c>
      <c r="K3793" s="81">
        <f t="shared" si="305"/>
        <v>16.174193548387095</v>
      </c>
      <c r="L3793" s="142">
        <v>8.9</v>
      </c>
      <c r="M3793" s="140"/>
      <c r="N3793" s="141">
        <f t="shared" si="306"/>
        <v>1</v>
      </c>
      <c r="O3793" s="141"/>
      <c r="P3793" s="141"/>
      <c r="Q3793" s="81">
        <f t="shared" si="307"/>
        <v>11.1</v>
      </c>
      <c r="R3793" s="16"/>
      <c r="S3793" s="16"/>
      <c r="T3793" s="16"/>
      <c r="U3793" s="16"/>
      <c r="V3793" s="16"/>
      <c r="W3793" s="16"/>
      <c r="X3793" s="16"/>
      <c r="Y3793" s="16"/>
    </row>
    <row r="3794" spans="4:25" ht="13" hidden="1" x14ac:dyDescent="0.3">
      <c r="D3794" s="16"/>
      <c r="E3794" s="138">
        <v>39424</v>
      </c>
      <c r="F3794" s="16">
        <v>342</v>
      </c>
      <c r="G3794" s="16">
        <v>2007</v>
      </c>
      <c r="H3794" s="139">
        <f t="shared" si="303"/>
        <v>0</v>
      </c>
      <c r="I3794" s="140">
        <v>3.7451612903225815</v>
      </c>
      <c r="J3794" s="141">
        <f t="shared" si="304"/>
        <v>1</v>
      </c>
      <c r="K3794" s="81">
        <f t="shared" si="305"/>
        <v>16.254838709677419</v>
      </c>
      <c r="L3794" s="142">
        <v>5.0999999999999996</v>
      </c>
      <c r="M3794" s="140"/>
      <c r="N3794" s="141">
        <f t="shared" si="306"/>
        <v>1</v>
      </c>
      <c r="O3794" s="141"/>
      <c r="P3794" s="141"/>
      <c r="Q3794" s="81">
        <f t="shared" si="307"/>
        <v>14.9</v>
      </c>
      <c r="R3794" s="16"/>
      <c r="S3794" s="16"/>
      <c r="T3794" s="16"/>
      <c r="U3794" s="16"/>
      <c r="V3794" s="16"/>
      <c r="W3794" s="16"/>
      <c r="X3794" s="16"/>
      <c r="Y3794" s="16"/>
    </row>
    <row r="3795" spans="4:25" ht="13" hidden="1" x14ac:dyDescent="0.3">
      <c r="D3795" s="16"/>
      <c r="E3795" s="138">
        <v>39425</v>
      </c>
      <c r="F3795" s="16">
        <v>343</v>
      </c>
      <c r="G3795" s="16">
        <v>2007</v>
      </c>
      <c r="H3795" s="139">
        <f t="shared" si="303"/>
        <v>0</v>
      </c>
      <c r="I3795" s="140">
        <v>3.6645161290322577</v>
      </c>
      <c r="J3795" s="141">
        <f t="shared" si="304"/>
        <v>1</v>
      </c>
      <c r="K3795" s="81">
        <f t="shared" si="305"/>
        <v>16.335483870967742</v>
      </c>
      <c r="L3795" s="142">
        <v>6.6</v>
      </c>
      <c r="M3795" s="140"/>
      <c r="N3795" s="141">
        <f t="shared" si="306"/>
        <v>1</v>
      </c>
      <c r="O3795" s="141"/>
      <c r="P3795" s="141"/>
      <c r="Q3795" s="81">
        <f t="shared" si="307"/>
        <v>13.4</v>
      </c>
      <c r="R3795" s="16"/>
      <c r="S3795" s="16"/>
      <c r="T3795" s="16"/>
      <c r="U3795" s="16"/>
      <c r="V3795" s="16"/>
      <c r="W3795" s="16"/>
      <c r="X3795" s="16"/>
      <c r="Y3795" s="16"/>
    </row>
    <row r="3796" spans="4:25" ht="13" hidden="1" x14ac:dyDescent="0.3">
      <c r="D3796" s="16"/>
      <c r="E3796" s="138">
        <v>39426</v>
      </c>
      <c r="F3796" s="16">
        <v>344</v>
      </c>
      <c r="G3796" s="16">
        <v>2007</v>
      </c>
      <c r="H3796" s="139">
        <f t="shared" si="303"/>
        <v>0</v>
      </c>
      <c r="I3796" s="140">
        <v>3.5838709677419374</v>
      </c>
      <c r="J3796" s="141">
        <f t="shared" si="304"/>
        <v>1</v>
      </c>
      <c r="K3796" s="81">
        <f t="shared" si="305"/>
        <v>16.416129032258063</v>
      </c>
      <c r="L3796" s="142">
        <v>5.2</v>
      </c>
      <c r="M3796" s="140"/>
      <c r="N3796" s="141">
        <f t="shared" si="306"/>
        <v>1</v>
      </c>
      <c r="O3796" s="141"/>
      <c r="P3796" s="141"/>
      <c r="Q3796" s="81">
        <f t="shared" si="307"/>
        <v>14.8</v>
      </c>
      <c r="R3796" s="16"/>
      <c r="S3796" s="16"/>
      <c r="T3796" s="16"/>
      <c r="U3796" s="16"/>
      <c r="V3796" s="16"/>
      <c r="W3796" s="16"/>
      <c r="X3796" s="16"/>
      <c r="Y3796" s="16"/>
    </row>
    <row r="3797" spans="4:25" ht="13" hidden="1" x14ac:dyDescent="0.3">
      <c r="D3797" s="16"/>
      <c r="E3797" s="138">
        <v>39427</v>
      </c>
      <c r="F3797" s="16">
        <v>345</v>
      </c>
      <c r="G3797" s="16">
        <v>2007</v>
      </c>
      <c r="H3797" s="139">
        <f t="shared" si="303"/>
        <v>0</v>
      </c>
      <c r="I3797" s="140">
        <v>3.5032258064516135</v>
      </c>
      <c r="J3797" s="141">
        <f t="shared" si="304"/>
        <v>1</v>
      </c>
      <c r="K3797" s="81">
        <f t="shared" si="305"/>
        <v>16.496774193548386</v>
      </c>
      <c r="L3797" s="142">
        <v>4.4000000000000004</v>
      </c>
      <c r="M3797" s="140"/>
      <c r="N3797" s="141">
        <f t="shared" si="306"/>
        <v>1</v>
      </c>
      <c r="O3797" s="141"/>
      <c r="P3797" s="141"/>
      <c r="Q3797" s="81">
        <f t="shared" si="307"/>
        <v>15.6</v>
      </c>
      <c r="R3797" s="16"/>
      <c r="S3797" s="16"/>
      <c r="T3797" s="16"/>
      <c r="U3797" s="16"/>
      <c r="V3797" s="16"/>
      <c r="W3797" s="16"/>
      <c r="X3797" s="16"/>
      <c r="Y3797" s="16"/>
    </row>
    <row r="3798" spans="4:25" ht="13" hidden="1" x14ac:dyDescent="0.3">
      <c r="D3798" s="16"/>
      <c r="E3798" s="138">
        <v>39428</v>
      </c>
      <c r="F3798" s="16">
        <v>346</v>
      </c>
      <c r="G3798" s="16">
        <v>2007</v>
      </c>
      <c r="H3798" s="139">
        <f t="shared" si="303"/>
        <v>0</v>
      </c>
      <c r="I3798" s="140">
        <v>3.4225806451612897</v>
      </c>
      <c r="J3798" s="141">
        <f t="shared" si="304"/>
        <v>1</v>
      </c>
      <c r="K3798" s="81">
        <f t="shared" si="305"/>
        <v>16.57741935483871</v>
      </c>
      <c r="L3798" s="142">
        <v>4.4000000000000004</v>
      </c>
      <c r="M3798" s="140"/>
      <c r="N3798" s="141">
        <f t="shared" si="306"/>
        <v>1</v>
      </c>
      <c r="O3798" s="141"/>
      <c r="P3798" s="141"/>
      <c r="Q3798" s="81">
        <f t="shared" si="307"/>
        <v>15.6</v>
      </c>
      <c r="R3798" s="16"/>
      <c r="S3798" s="16"/>
      <c r="T3798" s="16"/>
      <c r="U3798" s="16"/>
      <c r="V3798" s="16"/>
      <c r="W3798" s="16"/>
      <c r="X3798" s="16"/>
      <c r="Y3798" s="16"/>
    </row>
    <row r="3799" spans="4:25" ht="13" hidden="1" x14ac:dyDescent="0.3">
      <c r="D3799" s="16"/>
      <c r="E3799" s="138">
        <v>39429</v>
      </c>
      <c r="F3799" s="16">
        <v>347</v>
      </c>
      <c r="G3799" s="16">
        <v>2007</v>
      </c>
      <c r="H3799" s="139">
        <f t="shared" si="303"/>
        <v>0</v>
      </c>
      <c r="I3799" s="140">
        <v>3.3419354838709694</v>
      </c>
      <c r="J3799" s="141">
        <f t="shared" si="304"/>
        <v>1</v>
      </c>
      <c r="K3799" s="81">
        <f t="shared" si="305"/>
        <v>16.658064516129031</v>
      </c>
      <c r="L3799" s="142">
        <v>4.2</v>
      </c>
      <c r="M3799" s="140"/>
      <c r="N3799" s="141">
        <f t="shared" si="306"/>
        <v>1</v>
      </c>
      <c r="O3799" s="141"/>
      <c r="P3799" s="141"/>
      <c r="Q3799" s="81">
        <f t="shared" si="307"/>
        <v>15.8</v>
      </c>
      <c r="R3799" s="16"/>
      <c r="S3799" s="16"/>
      <c r="T3799" s="16"/>
      <c r="U3799" s="16"/>
      <c r="V3799" s="16"/>
      <c r="W3799" s="16"/>
      <c r="X3799" s="16"/>
      <c r="Y3799" s="16"/>
    </row>
    <row r="3800" spans="4:25" ht="13" hidden="1" x14ac:dyDescent="0.3">
      <c r="D3800" s="16"/>
      <c r="E3800" s="138">
        <v>39430</v>
      </c>
      <c r="F3800" s="16">
        <v>348</v>
      </c>
      <c r="G3800" s="16">
        <v>2007</v>
      </c>
      <c r="H3800" s="139">
        <f t="shared" si="303"/>
        <v>0</v>
      </c>
      <c r="I3800" s="140">
        <v>3.2612903225806456</v>
      </c>
      <c r="J3800" s="141">
        <f t="shared" si="304"/>
        <v>1</v>
      </c>
      <c r="K3800" s="81">
        <f t="shared" si="305"/>
        <v>16.738709677419354</v>
      </c>
      <c r="L3800" s="142">
        <v>2</v>
      </c>
      <c r="M3800" s="140"/>
      <c r="N3800" s="141">
        <f t="shared" si="306"/>
        <v>1</v>
      </c>
      <c r="O3800" s="141"/>
      <c r="P3800" s="141"/>
      <c r="Q3800" s="81">
        <f t="shared" si="307"/>
        <v>18</v>
      </c>
      <c r="R3800" s="16"/>
      <c r="S3800" s="16"/>
      <c r="T3800" s="16"/>
      <c r="U3800" s="16"/>
      <c r="V3800" s="16"/>
      <c r="W3800" s="16"/>
      <c r="X3800" s="16"/>
      <c r="Y3800" s="16"/>
    </row>
    <row r="3801" spans="4:25" ht="13" hidden="1" x14ac:dyDescent="0.3">
      <c r="D3801" s="16"/>
      <c r="E3801" s="138">
        <v>39431</v>
      </c>
      <c r="F3801" s="16">
        <v>349</v>
      </c>
      <c r="G3801" s="16">
        <v>2007</v>
      </c>
      <c r="H3801" s="139">
        <f t="shared" si="303"/>
        <v>0</v>
      </c>
      <c r="I3801" s="140">
        <v>3.1806451612903217</v>
      </c>
      <c r="J3801" s="141">
        <f t="shared" si="304"/>
        <v>1</v>
      </c>
      <c r="K3801" s="81">
        <f t="shared" si="305"/>
        <v>16.819354838709678</v>
      </c>
      <c r="L3801" s="142">
        <v>-0.8</v>
      </c>
      <c r="M3801" s="140"/>
      <c r="N3801" s="141">
        <f t="shared" si="306"/>
        <v>1</v>
      </c>
      <c r="O3801" s="141"/>
      <c r="P3801" s="141"/>
      <c r="Q3801" s="81">
        <f t="shared" si="307"/>
        <v>20.8</v>
      </c>
      <c r="R3801" s="16"/>
      <c r="S3801" s="16"/>
      <c r="T3801" s="16"/>
      <c r="U3801" s="16"/>
      <c r="V3801" s="16"/>
      <c r="W3801" s="16"/>
      <c r="X3801" s="16"/>
      <c r="Y3801" s="16"/>
    </row>
    <row r="3802" spans="4:25" ht="13" hidden="1" x14ac:dyDescent="0.3">
      <c r="D3802" s="16"/>
      <c r="E3802" s="138">
        <v>39432</v>
      </c>
      <c r="F3802" s="16">
        <v>350</v>
      </c>
      <c r="G3802" s="16">
        <v>2007</v>
      </c>
      <c r="H3802" s="139">
        <f t="shared" si="303"/>
        <v>0</v>
      </c>
      <c r="I3802" s="140">
        <v>3.1</v>
      </c>
      <c r="J3802" s="141">
        <f t="shared" si="304"/>
        <v>1</v>
      </c>
      <c r="K3802" s="81">
        <f t="shared" si="305"/>
        <v>16.899999999999999</v>
      </c>
      <c r="L3802" s="142">
        <v>-1.3</v>
      </c>
      <c r="M3802" s="140"/>
      <c r="N3802" s="141">
        <f t="shared" si="306"/>
        <v>1</v>
      </c>
      <c r="O3802" s="141"/>
      <c r="P3802" s="141"/>
      <c r="Q3802" s="81">
        <f t="shared" si="307"/>
        <v>21.3</v>
      </c>
      <c r="R3802" s="16"/>
      <c r="S3802" s="16"/>
      <c r="T3802" s="16"/>
      <c r="U3802" s="16"/>
      <c r="V3802" s="16"/>
      <c r="W3802" s="16"/>
      <c r="X3802" s="16"/>
      <c r="Y3802" s="16"/>
    </row>
    <row r="3803" spans="4:25" ht="13" hidden="1" x14ac:dyDescent="0.3">
      <c r="D3803" s="16"/>
      <c r="E3803" s="138">
        <v>39433</v>
      </c>
      <c r="F3803" s="16">
        <v>351</v>
      </c>
      <c r="G3803" s="16">
        <v>2007</v>
      </c>
      <c r="H3803" s="139">
        <f t="shared" si="303"/>
        <v>0</v>
      </c>
      <c r="I3803" s="140">
        <v>3.0533333333333381</v>
      </c>
      <c r="J3803" s="141">
        <f t="shared" si="304"/>
        <v>1</v>
      </c>
      <c r="K3803" s="81">
        <f t="shared" si="305"/>
        <v>16.946666666666662</v>
      </c>
      <c r="L3803" s="142">
        <v>-1.4</v>
      </c>
      <c r="M3803" s="140"/>
      <c r="N3803" s="141">
        <f t="shared" si="306"/>
        <v>1</v>
      </c>
      <c r="O3803" s="141"/>
      <c r="P3803" s="141"/>
      <c r="Q3803" s="81">
        <f t="shared" si="307"/>
        <v>21.4</v>
      </c>
      <c r="R3803" s="16"/>
      <c r="S3803" s="16"/>
      <c r="T3803" s="16"/>
      <c r="U3803" s="16"/>
      <c r="V3803" s="16"/>
      <c r="W3803" s="16"/>
      <c r="X3803" s="16"/>
      <c r="Y3803" s="16"/>
    </row>
    <row r="3804" spans="4:25" ht="13" hidden="1" x14ac:dyDescent="0.3">
      <c r="D3804" s="16"/>
      <c r="E3804" s="138">
        <v>39434</v>
      </c>
      <c r="F3804" s="16">
        <v>352</v>
      </c>
      <c r="G3804" s="16">
        <v>2007</v>
      </c>
      <c r="H3804" s="139">
        <f t="shared" si="303"/>
        <v>0</v>
      </c>
      <c r="I3804" s="140">
        <v>3.0066666666666713</v>
      </c>
      <c r="J3804" s="141">
        <f t="shared" si="304"/>
        <v>1</v>
      </c>
      <c r="K3804" s="81">
        <f t="shared" si="305"/>
        <v>16.993333333333329</v>
      </c>
      <c r="L3804" s="142">
        <v>-2.1</v>
      </c>
      <c r="M3804" s="140"/>
      <c r="N3804" s="141">
        <f t="shared" si="306"/>
        <v>1</v>
      </c>
      <c r="O3804" s="141"/>
      <c r="P3804" s="141"/>
      <c r="Q3804" s="81">
        <f t="shared" si="307"/>
        <v>22.1</v>
      </c>
      <c r="R3804" s="16"/>
      <c r="S3804" s="16"/>
      <c r="T3804" s="16"/>
      <c r="U3804" s="16"/>
      <c r="V3804" s="16"/>
      <c r="W3804" s="16"/>
      <c r="X3804" s="16"/>
      <c r="Y3804" s="16"/>
    </row>
    <row r="3805" spans="4:25" ht="13" hidden="1" x14ac:dyDescent="0.3">
      <c r="D3805" s="16"/>
      <c r="E3805" s="138">
        <v>39435</v>
      </c>
      <c r="F3805" s="16">
        <v>353</v>
      </c>
      <c r="G3805" s="16">
        <v>2007</v>
      </c>
      <c r="H3805" s="139">
        <f t="shared" si="303"/>
        <v>0</v>
      </c>
      <c r="I3805" s="140">
        <v>2.96</v>
      </c>
      <c r="J3805" s="141">
        <f t="shared" si="304"/>
        <v>1</v>
      </c>
      <c r="K3805" s="81">
        <f t="shared" si="305"/>
        <v>17.04</v>
      </c>
      <c r="L3805" s="142">
        <v>-2</v>
      </c>
      <c r="M3805" s="140"/>
      <c r="N3805" s="141">
        <f t="shared" si="306"/>
        <v>1</v>
      </c>
      <c r="O3805" s="141"/>
      <c r="P3805" s="141"/>
      <c r="Q3805" s="81">
        <f t="shared" si="307"/>
        <v>22</v>
      </c>
      <c r="R3805" s="16"/>
      <c r="S3805" s="16"/>
      <c r="T3805" s="16"/>
      <c r="U3805" s="16"/>
      <c r="V3805" s="16"/>
      <c r="W3805" s="16"/>
      <c r="X3805" s="16"/>
      <c r="Y3805" s="16"/>
    </row>
    <row r="3806" spans="4:25" ht="13" hidden="1" x14ac:dyDescent="0.3">
      <c r="D3806" s="16"/>
      <c r="E3806" s="138">
        <v>39436</v>
      </c>
      <c r="F3806" s="16">
        <v>354</v>
      </c>
      <c r="G3806" s="16">
        <v>2007</v>
      </c>
      <c r="H3806" s="139">
        <f t="shared" si="303"/>
        <v>0</v>
      </c>
      <c r="I3806" s="140">
        <v>2.9133333333333375</v>
      </c>
      <c r="J3806" s="141">
        <f t="shared" si="304"/>
        <v>1</v>
      </c>
      <c r="K3806" s="81">
        <f t="shared" si="305"/>
        <v>17.086666666666662</v>
      </c>
      <c r="L3806" s="142">
        <v>-1.3</v>
      </c>
      <c r="M3806" s="140"/>
      <c r="N3806" s="141">
        <f t="shared" si="306"/>
        <v>1</v>
      </c>
      <c r="O3806" s="141"/>
      <c r="P3806" s="141"/>
      <c r="Q3806" s="81">
        <f t="shared" si="307"/>
        <v>21.3</v>
      </c>
      <c r="R3806" s="16"/>
      <c r="S3806" s="16"/>
      <c r="T3806" s="16"/>
      <c r="U3806" s="16"/>
      <c r="V3806" s="16"/>
      <c r="W3806" s="16"/>
      <c r="X3806" s="16"/>
      <c r="Y3806" s="16"/>
    </row>
    <row r="3807" spans="4:25" ht="13" hidden="1" x14ac:dyDescent="0.3">
      <c r="D3807" s="16"/>
      <c r="E3807" s="138">
        <v>39437</v>
      </c>
      <c r="F3807" s="16">
        <v>355</v>
      </c>
      <c r="G3807" s="16">
        <v>2007</v>
      </c>
      <c r="H3807" s="139">
        <f t="shared" si="303"/>
        <v>0</v>
      </c>
      <c r="I3807" s="140">
        <v>2.8666666666666707</v>
      </c>
      <c r="J3807" s="141">
        <f t="shared" si="304"/>
        <v>1</v>
      </c>
      <c r="K3807" s="81">
        <f t="shared" si="305"/>
        <v>17.133333333333329</v>
      </c>
      <c r="L3807" s="142">
        <v>-2</v>
      </c>
      <c r="M3807" s="140"/>
      <c r="N3807" s="141">
        <f t="shared" si="306"/>
        <v>1</v>
      </c>
      <c r="O3807" s="141"/>
      <c r="P3807" s="141"/>
      <c r="Q3807" s="81">
        <f t="shared" si="307"/>
        <v>22</v>
      </c>
      <c r="R3807" s="16"/>
      <c r="S3807" s="16"/>
      <c r="T3807" s="16"/>
      <c r="U3807" s="16"/>
      <c r="V3807" s="16"/>
      <c r="W3807" s="16"/>
      <c r="X3807" s="16"/>
      <c r="Y3807" s="16"/>
    </row>
    <row r="3808" spans="4:25" ht="13" hidden="1" x14ac:dyDescent="0.3">
      <c r="D3808" s="16"/>
      <c r="E3808" s="138">
        <v>39438</v>
      </c>
      <c r="F3808" s="16">
        <v>356</v>
      </c>
      <c r="G3808" s="16">
        <v>2007</v>
      </c>
      <c r="H3808" s="139">
        <f t="shared" si="303"/>
        <v>0</v>
      </c>
      <c r="I3808" s="140">
        <v>2.82</v>
      </c>
      <c r="J3808" s="141">
        <f t="shared" si="304"/>
        <v>1</v>
      </c>
      <c r="K3808" s="81">
        <f t="shared" si="305"/>
        <v>17.18</v>
      </c>
      <c r="L3808" s="142">
        <v>-1.4</v>
      </c>
      <c r="M3808" s="140"/>
      <c r="N3808" s="141">
        <f t="shared" si="306"/>
        <v>1</v>
      </c>
      <c r="O3808" s="141"/>
      <c r="P3808" s="141"/>
      <c r="Q3808" s="81">
        <f t="shared" si="307"/>
        <v>21.4</v>
      </c>
      <c r="R3808" s="16"/>
      <c r="S3808" s="16"/>
      <c r="T3808" s="16"/>
      <c r="U3808" s="16"/>
      <c r="V3808" s="16"/>
      <c r="W3808" s="16"/>
      <c r="X3808" s="16"/>
      <c r="Y3808" s="16"/>
    </row>
    <row r="3809" spans="4:25" ht="13" hidden="1" x14ac:dyDescent="0.3">
      <c r="D3809" s="16"/>
      <c r="E3809" s="138">
        <v>39439</v>
      </c>
      <c r="F3809" s="16">
        <v>357</v>
      </c>
      <c r="G3809" s="16">
        <v>2007</v>
      </c>
      <c r="H3809" s="139">
        <f t="shared" si="303"/>
        <v>0</v>
      </c>
      <c r="I3809" s="140">
        <v>2.773333333333337</v>
      </c>
      <c r="J3809" s="141">
        <f t="shared" si="304"/>
        <v>1</v>
      </c>
      <c r="K3809" s="81">
        <f t="shared" si="305"/>
        <v>17.226666666666663</v>
      </c>
      <c r="L3809" s="142">
        <v>-0.1</v>
      </c>
      <c r="M3809" s="140"/>
      <c r="N3809" s="141">
        <f t="shared" si="306"/>
        <v>1</v>
      </c>
      <c r="O3809" s="141"/>
      <c r="P3809" s="141"/>
      <c r="Q3809" s="81">
        <f t="shared" si="307"/>
        <v>20.100000000000001</v>
      </c>
      <c r="R3809" s="16"/>
      <c r="S3809" s="16"/>
      <c r="T3809" s="16"/>
      <c r="U3809" s="16"/>
      <c r="V3809" s="16"/>
      <c r="W3809" s="16"/>
      <c r="X3809" s="16"/>
      <c r="Y3809" s="16"/>
    </row>
    <row r="3810" spans="4:25" ht="13" hidden="1" x14ac:dyDescent="0.3">
      <c r="D3810" s="16"/>
      <c r="E3810" s="138">
        <v>39440</v>
      </c>
      <c r="F3810" s="16">
        <v>358</v>
      </c>
      <c r="G3810" s="16">
        <v>2007</v>
      </c>
      <c r="H3810" s="139">
        <f t="shared" si="303"/>
        <v>0</v>
      </c>
      <c r="I3810" s="140">
        <v>2.7266666666666701</v>
      </c>
      <c r="J3810" s="141">
        <f t="shared" si="304"/>
        <v>1</v>
      </c>
      <c r="K3810" s="81">
        <f t="shared" si="305"/>
        <v>17.27333333333333</v>
      </c>
      <c r="L3810" s="142">
        <v>-0.5</v>
      </c>
      <c r="M3810" s="140"/>
      <c r="N3810" s="141">
        <f t="shared" si="306"/>
        <v>1</v>
      </c>
      <c r="O3810" s="141"/>
      <c r="P3810" s="141"/>
      <c r="Q3810" s="81">
        <f t="shared" si="307"/>
        <v>20.5</v>
      </c>
      <c r="R3810" s="16"/>
      <c r="S3810" s="16"/>
      <c r="T3810" s="16"/>
      <c r="U3810" s="16"/>
      <c r="V3810" s="16"/>
      <c r="W3810" s="16"/>
      <c r="X3810" s="16"/>
      <c r="Y3810" s="16"/>
    </row>
    <row r="3811" spans="4:25" ht="13" hidden="1" x14ac:dyDescent="0.3">
      <c r="D3811" s="16"/>
      <c r="E3811" s="138">
        <v>39441</v>
      </c>
      <c r="F3811" s="16">
        <v>359</v>
      </c>
      <c r="G3811" s="16">
        <v>2007</v>
      </c>
      <c r="H3811" s="139">
        <f t="shared" ref="H3811:H3874" si="308">IF(AND(E3811&gt;=$D$64,E3811&lt;=$D$65),1,0)</f>
        <v>0</v>
      </c>
      <c r="I3811" s="140">
        <v>2.68</v>
      </c>
      <c r="J3811" s="141">
        <f t="shared" si="304"/>
        <v>1</v>
      </c>
      <c r="K3811" s="81">
        <f t="shared" si="305"/>
        <v>17.32</v>
      </c>
      <c r="L3811" s="142">
        <v>-1.1000000000000001</v>
      </c>
      <c r="M3811" s="140"/>
      <c r="N3811" s="141">
        <f t="shared" si="306"/>
        <v>1</v>
      </c>
      <c r="O3811" s="141"/>
      <c r="P3811" s="141"/>
      <c r="Q3811" s="81">
        <f t="shared" si="307"/>
        <v>21.1</v>
      </c>
      <c r="R3811" s="16"/>
      <c r="S3811" s="16"/>
      <c r="T3811" s="16"/>
      <c r="U3811" s="16"/>
      <c r="V3811" s="16"/>
      <c r="W3811" s="16"/>
      <c r="X3811" s="16"/>
      <c r="Y3811" s="16"/>
    </row>
    <row r="3812" spans="4:25" ht="13" hidden="1" x14ac:dyDescent="0.3">
      <c r="D3812" s="16"/>
      <c r="E3812" s="138">
        <v>39442</v>
      </c>
      <c r="F3812" s="16">
        <v>360</v>
      </c>
      <c r="G3812" s="16">
        <v>2007</v>
      </c>
      <c r="H3812" s="139">
        <f t="shared" si="308"/>
        <v>0</v>
      </c>
      <c r="I3812" s="140">
        <v>2.6333333333333364</v>
      </c>
      <c r="J3812" s="141">
        <f t="shared" si="304"/>
        <v>1</v>
      </c>
      <c r="K3812" s="81">
        <f t="shared" si="305"/>
        <v>17.366666666666664</v>
      </c>
      <c r="L3812" s="142">
        <v>-0.5</v>
      </c>
      <c r="M3812" s="140"/>
      <c r="N3812" s="141">
        <f t="shared" si="306"/>
        <v>1</v>
      </c>
      <c r="O3812" s="141"/>
      <c r="P3812" s="141"/>
      <c r="Q3812" s="81">
        <f t="shared" si="307"/>
        <v>20.5</v>
      </c>
      <c r="R3812" s="16"/>
      <c r="S3812" s="16"/>
      <c r="T3812" s="16"/>
      <c r="U3812" s="16"/>
      <c r="V3812" s="16"/>
      <c r="W3812" s="16"/>
      <c r="X3812" s="16"/>
      <c r="Y3812" s="16"/>
    </row>
    <row r="3813" spans="4:25" ht="13" hidden="1" x14ac:dyDescent="0.3">
      <c r="D3813" s="16"/>
      <c r="E3813" s="138">
        <v>39443</v>
      </c>
      <c r="F3813" s="16">
        <v>361</v>
      </c>
      <c r="G3813" s="16">
        <v>2007</v>
      </c>
      <c r="H3813" s="139">
        <f t="shared" si="308"/>
        <v>0</v>
      </c>
      <c r="I3813" s="140">
        <v>2.5866666666666696</v>
      </c>
      <c r="J3813" s="141">
        <f t="shared" si="304"/>
        <v>1</v>
      </c>
      <c r="K3813" s="81">
        <f t="shared" si="305"/>
        <v>17.41333333333333</v>
      </c>
      <c r="L3813" s="142">
        <v>1.1000000000000001</v>
      </c>
      <c r="M3813" s="140"/>
      <c r="N3813" s="141">
        <f t="shared" si="306"/>
        <v>1</v>
      </c>
      <c r="O3813" s="141"/>
      <c r="P3813" s="141"/>
      <c r="Q3813" s="81">
        <f t="shared" si="307"/>
        <v>18.899999999999999</v>
      </c>
      <c r="R3813" s="16"/>
      <c r="S3813" s="16"/>
      <c r="T3813" s="16"/>
      <c r="U3813" s="16"/>
      <c r="V3813" s="16"/>
      <c r="W3813" s="16"/>
      <c r="X3813" s="16"/>
      <c r="Y3813" s="16"/>
    </row>
    <row r="3814" spans="4:25" ht="13" hidden="1" x14ac:dyDescent="0.3">
      <c r="D3814" s="16"/>
      <c r="E3814" s="138">
        <v>39444</v>
      </c>
      <c r="F3814" s="16">
        <v>362</v>
      </c>
      <c r="G3814" s="16">
        <v>2007</v>
      </c>
      <c r="H3814" s="139">
        <f t="shared" si="308"/>
        <v>0</v>
      </c>
      <c r="I3814" s="140">
        <v>2.54</v>
      </c>
      <c r="J3814" s="141">
        <f t="shared" si="304"/>
        <v>1</v>
      </c>
      <c r="K3814" s="81">
        <f t="shared" si="305"/>
        <v>17.46</v>
      </c>
      <c r="L3814" s="142">
        <v>-0.9</v>
      </c>
      <c r="M3814" s="140"/>
      <c r="N3814" s="141">
        <f t="shared" si="306"/>
        <v>1</v>
      </c>
      <c r="O3814" s="141"/>
      <c r="P3814" s="141"/>
      <c r="Q3814" s="81">
        <f t="shared" si="307"/>
        <v>20.9</v>
      </c>
      <c r="R3814" s="16"/>
      <c r="S3814" s="16"/>
      <c r="T3814" s="16"/>
      <c r="U3814" s="16"/>
      <c r="V3814" s="16"/>
      <c r="W3814" s="16"/>
      <c r="X3814" s="16"/>
      <c r="Y3814" s="16"/>
    </row>
    <row r="3815" spans="4:25" ht="13" hidden="1" x14ac:dyDescent="0.3">
      <c r="D3815" s="16"/>
      <c r="E3815" s="138">
        <v>39445</v>
      </c>
      <c r="F3815" s="16">
        <v>363</v>
      </c>
      <c r="G3815" s="16">
        <v>2007</v>
      </c>
      <c r="H3815" s="139">
        <f t="shared" si="308"/>
        <v>0</v>
      </c>
      <c r="I3815" s="140">
        <v>2.4933333333333358</v>
      </c>
      <c r="J3815" s="141">
        <f t="shared" si="304"/>
        <v>1</v>
      </c>
      <c r="K3815" s="81">
        <f t="shared" si="305"/>
        <v>17.506666666666664</v>
      </c>
      <c r="L3815" s="142">
        <v>1.4</v>
      </c>
      <c r="M3815" s="140"/>
      <c r="N3815" s="141">
        <f t="shared" si="306"/>
        <v>1</v>
      </c>
      <c r="O3815" s="141"/>
      <c r="P3815" s="141"/>
      <c r="Q3815" s="81">
        <f t="shared" si="307"/>
        <v>18.600000000000001</v>
      </c>
      <c r="R3815" s="16"/>
      <c r="S3815" s="16"/>
      <c r="T3815" s="16"/>
      <c r="U3815" s="16"/>
      <c r="V3815" s="16"/>
      <c r="W3815" s="16"/>
      <c r="X3815" s="16"/>
      <c r="Y3815" s="16"/>
    </row>
    <row r="3816" spans="4:25" ht="13" hidden="1" x14ac:dyDescent="0.3">
      <c r="D3816" s="16"/>
      <c r="E3816" s="138">
        <v>39446</v>
      </c>
      <c r="F3816" s="16">
        <v>364</v>
      </c>
      <c r="G3816" s="16">
        <v>2007</v>
      </c>
      <c r="H3816" s="139">
        <f t="shared" si="308"/>
        <v>0</v>
      </c>
      <c r="I3816" s="140">
        <v>2.446666666666669</v>
      </c>
      <c r="J3816" s="141">
        <f t="shared" si="304"/>
        <v>1</v>
      </c>
      <c r="K3816" s="81">
        <f t="shared" si="305"/>
        <v>17.553333333333331</v>
      </c>
      <c r="L3816" s="142">
        <v>3.2</v>
      </c>
      <c r="M3816" s="140"/>
      <c r="N3816" s="141">
        <f t="shared" si="306"/>
        <v>1</v>
      </c>
      <c r="O3816" s="141"/>
      <c r="P3816" s="141"/>
      <c r="Q3816" s="81">
        <f t="shared" si="307"/>
        <v>16.8</v>
      </c>
      <c r="R3816" s="16"/>
      <c r="S3816" s="16"/>
      <c r="T3816" s="16"/>
      <c r="U3816" s="16"/>
      <c r="V3816" s="16"/>
      <c r="W3816" s="16"/>
      <c r="X3816" s="16"/>
      <c r="Y3816" s="16"/>
    </row>
    <row r="3817" spans="4:25" ht="13" hidden="1" x14ac:dyDescent="0.3">
      <c r="D3817" s="16"/>
      <c r="E3817" s="138">
        <v>39447</v>
      </c>
      <c r="F3817" s="16">
        <v>365</v>
      </c>
      <c r="G3817" s="16">
        <v>2007</v>
      </c>
      <c r="H3817" s="139">
        <f t="shared" si="308"/>
        <v>0</v>
      </c>
      <c r="I3817" s="140">
        <v>2.4</v>
      </c>
      <c r="J3817" s="141">
        <f t="shared" si="304"/>
        <v>1</v>
      </c>
      <c r="K3817" s="81">
        <f t="shared" si="305"/>
        <v>17.600000000000001</v>
      </c>
      <c r="L3817" s="142">
        <v>0.7</v>
      </c>
      <c r="M3817" s="140"/>
      <c r="N3817" s="141">
        <f t="shared" si="306"/>
        <v>1</v>
      </c>
      <c r="O3817" s="141"/>
      <c r="P3817" s="141"/>
      <c r="Q3817" s="81">
        <f t="shared" si="307"/>
        <v>19.3</v>
      </c>
      <c r="R3817" s="16"/>
      <c r="S3817" s="16"/>
      <c r="T3817" s="16"/>
      <c r="U3817" s="16"/>
      <c r="V3817" s="16"/>
      <c r="W3817" s="16"/>
      <c r="X3817" s="16"/>
      <c r="Y3817" s="16"/>
    </row>
    <row r="3818" spans="4:25" ht="13" hidden="1" x14ac:dyDescent="0.3">
      <c r="E3818" s="133">
        <v>39448</v>
      </c>
      <c r="F3818" s="31">
        <v>1</v>
      </c>
      <c r="G3818" s="31">
        <v>2008</v>
      </c>
      <c r="H3818" s="134">
        <f t="shared" si="308"/>
        <v>0</v>
      </c>
      <c r="I3818" s="135">
        <v>2.3774193548387101</v>
      </c>
      <c r="J3818" s="136">
        <f t="shared" si="304"/>
        <v>1</v>
      </c>
      <c r="K3818" s="81">
        <f t="shared" si="305"/>
        <v>17.622580645161289</v>
      </c>
      <c r="L3818" s="137">
        <v>-1</v>
      </c>
      <c r="M3818" s="135"/>
      <c r="N3818" s="136">
        <f t="shared" si="306"/>
        <v>1</v>
      </c>
      <c r="O3818" s="136"/>
      <c r="P3818" s="136"/>
      <c r="Q3818" s="81">
        <f t="shared" si="307"/>
        <v>21</v>
      </c>
      <c r="U3818" s="16"/>
      <c r="V3818" s="16"/>
      <c r="W3818" s="16"/>
      <c r="X3818" s="16"/>
      <c r="Y3818" s="16"/>
    </row>
    <row r="3819" spans="4:25" ht="13" hidden="1" x14ac:dyDescent="0.3">
      <c r="E3819" s="138">
        <v>39449</v>
      </c>
      <c r="F3819" s="16">
        <v>2</v>
      </c>
      <c r="G3819" s="16">
        <v>2008</v>
      </c>
      <c r="H3819" s="139">
        <f t="shared" si="308"/>
        <v>0</v>
      </c>
      <c r="I3819" s="140">
        <v>2.3322580645161293</v>
      </c>
      <c r="J3819" s="141">
        <f t="shared" si="304"/>
        <v>1</v>
      </c>
      <c r="K3819" s="81">
        <f t="shared" si="305"/>
        <v>17.667741935483871</v>
      </c>
      <c r="L3819" s="142">
        <v>-0.1</v>
      </c>
      <c r="M3819" s="140"/>
      <c r="N3819" s="141">
        <f t="shared" si="306"/>
        <v>1</v>
      </c>
      <c r="O3819" s="141"/>
      <c r="P3819" s="141"/>
      <c r="Q3819" s="81">
        <f t="shared" si="307"/>
        <v>20.100000000000001</v>
      </c>
      <c r="U3819" s="16"/>
      <c r="V3819" s="16"/>
      <c r="W3819" s="16"/>
      <c r="X3819" s="16"/>
      <c r="Y3819" s="16"/>
    </row>
    <row r="3820" spans="4:25" ht="13" hidden="1" x14ac:dyDescent="0.3">
      <c r="E3820" s="138">
        <v>39450</v>
      </c>
      <c r="F3820" s="16">
        <v>3</v>
      </c>
      <c r="G3820" s="16">
        <v>2008</v>
      </c>
      <c r="H3820" s="139">
        <f t="shared" si="308"/>
        <v>0</v>
      </c>
      <c r="I3820" s="140">
        <v>2.2870967741935484</v>
      </c>
      <c r="J3820" s="141">
        <f t="shared" si="304"/>
        <v>1</v>
      </c>
      <c r="K3820" s="81">
        <f t="shared" si="305"/>
        <v>17.71290322580645</v>
      </c>
      <c r="L3820" s="142">
        <v>0.4</v>
      </c>
      <c r="M3820" s="140"/>
      <c r="N3820" s="141">
        <f t="shared" si="306"/>
        <v>1</v>
      </c>
      <c r="O3820" s="141"/>
      <c r="P3820" s="141"/>
      <c r="Q3820" s="81">
        <f t="shared" si="307"/>
        <v>19.600000000000001</v>
      </c>
      <c r="U3820" s="16"/>
      <c r="V3820" s="16"/>
      <c r="W3820" s="16"/>
      <c r="X3820" s="16"/>
      <c r="Y3820" s="16"/>
    </row>
    <row r="3821" spans="4:25" ht="13" hidden="1" x14ac:dyDescent="0.3">
      <c r="E3821" s="138">
        <v>39451</v>
      </c>
      <c r="F3821" s="16">
        <v>4</v>
      </c>
      <c r="G3821" s="16">
        <v>2008</v>
      </c>
      <c r="H3821" s="139">
        <f t="shared" si="308"/>
        <v>0</v>
      </c>
      <c r="I3821" s="140">
        <v>2.241935483870968</v>
      </c>
      <c r="J3821" s="141">
        <f t="shared" si="304"/>
        <v>1</v>
      </c>
      <c r="K3821" s="81">
        <f t="shared" si="305"/>
        <v>17.758064516129032</v>
      </c>
      <c r="L3821" s="142">
        <v>2</v>
      </c>
      <c r="M3821" s="140"/>
      <c r="N3821" s="141">
        <f t="shared" si="306"/>
        <v>1</v>
      </c>
      <c r="O3821" s="141"/>
      <c r="P3821" s="141"/>
      <c r="Q3821" s="81">
        <f t="shared" si="307"/>
        <v>18</v>
      </c>
      <c r="U3821" s="16"/>
      <c r="V3821" s="16"/>
      <c r="W3821" s="16"/>
      <c r="X3821" s="16"/>
      <c r="Y3821" s="16"/>
    </row>
    <row r="3822" spans="4:25" ht="13" hidden="1" x14ac:dyDescent="0.3">
      <c r="E3822" s="138">
        <v>39452</v>
      </c>
      <c r="F3822" s="16">
        <v>5</v>
      </c>
      <c r="G3822" s="16">
        <v>2008</v>
      </c>
      <c r="H3822" s="139">
        <f t="shared" si="308"/>
        <v>0</v>
      </c>
      <c r="I3822" s="140">
        <v>2.1967741935483875</v>
      </c>
      <c r="J3822" s="141">
        <f t="shared" si="304"/>
        <v>1</v>
      </c>
      <c r="K3822" s="81">
        <f t="shared" si="305"/>
        <v>17.803225806451614</v>
      </c>
      <c r="L3822" s="142">
        <v>5.4</v>
      </c>
      <c r="M3822" s="140"/>
      <c r="N3822" s="141">
        <f t="shared" si="306"/>
        <v>1</v>
      </c>
      <c r="O3822" s="141"/>
      <c r="P3822" s="141"/>
      <c r="Q3822" s="81">
        <f t="shared" si="307"/>
        <v>14.6</v>
      </c>
      <c r="U3822" s="16"/>
      <c r="V3822" s="16"/>
      <c r="W3822" s="16"/>
      <c r="X3822" s="16"/>
    </row>
    <row r="3823" spans="4:25" ht="13" hidden="1" x14ac:dyDescent="0.3">
      <c r="E3823" s="138">
        <v>39453</v>
      </c>
      <c r="F3823" s="16">
        <v>6</v>
      </c>
      <c r="G3823" s="16">
        <v>2008</v>
      </c>
      <c r="H3823" s="139">
        <f t="shared" si="308"/>
        <v>0</v>
      </c>
      <c r="I3823" s="140">
        <v>2.1516129032258067</v>
      </c>
      <c r="J3823" s="141">
        <f t="shared" si="304"/>
        <v>1</v>
      </c>
      <c r="K3823" s="81">
        <f t="shared" si="305"/>
        <v>17.848387096774193</v>
      </c>
      <c r="L3823" s="142">
        <v>8.8000000000000007</v>
      </c>
      <c r="M3823" s="140"/>
      <c r="N3823" s="141">
        <f t="shared" si="306"/>
        <v>1</v>
      </c>
      <c r="O3823" s="141"/>
      <c r="P3823" s="141"/>
      <c r="Q3823" s="81">
        <f t="shared" si="307"/>
        <v>11.2</v>
      </c>
      <c r="U3823" s="16"/>
      <c r="V3823" s="16"/>
      <c r="W3823" s="16"/>
      <c r="X3823" s="16"/>
    </row>
    <row r="3824" spans="4:25" ht="13" hidden="1" x14ac:dyDescent="0.3">
      <c r="E3824" s="138">
        <v>39454</v>
      </c>
      <c r="F3824" s="16">
        <v>7</v>
      </c>
      <c r="G3824" s="16">
        <v>2008</v>
      </c>
      <c r="H3824" s="139">
        <f t="shared" si="308"/>
        <v>0</v>
      </c>
      <c r="I3824" s="140">
        <v>2.1064516129032258</v>
      </c>
      <c r="J3824" s="141">
        <f t="shared" si="304"/>
        <v>1</v>
      </c>
      <c r="K3824" s="81">
        <f t="shared" si="305"/>
        <v>17.893548387096775</v>
      </c>
      <c r="L3824" s="142">
        <v>8</v>
      </c>
      <c r="M3824" s="140"/>
      <c r="N3824" s="141">
        <f t="shared" si="306"/>
        <v>1</v>
      </c>
      <c r="O3824" s="141"/>
      <c r="P3824" s="141"/>
      <c r="Q3824" s="81">
        <f t="shared" si="307"/>
        <v>12</v>
      </c>
      <c r="U3824" s="16"/>
      <c r="V3824" s="16"/>
      <c r="W3824" s="16"/>
      <c r="X3824" s="16"/>
    </row>
    <row r="3825" spans="5:24" ht="13" hidden="1" x14ac:dyDescent="0.3">
      <c r="E3825" s="138">
        <v>39455</v>
      </c>
      <c r="F3825" s="16">
        <v>8</v>
      </c>
      <c r="G3825" s="16">
        <v>2008</v>
      </c>
      <c r="H3825" s="139">
        <f t="shared" si="308"/>
        <v>0</v>
      </c>
      <c r="I3825" s="140">
        <v>2.0612903225806454</v>
      </c>
      <c r="J3825" s="141">
        <f t="shared" si="304"/>
        <v>1</v>
      </c>
      <c r="K3825" s="81">
        <f t="shared" si="305"/>
        <v>17.938709677419354</v>
      </c>
      <c r="L3825" s="142">
        <v>1.2</v>
      </c>
      <c r="M3825" s="140"/>
      <c r="N3825" s="141">
        <f t="shared" si="306"/>
        <v>1</v>
      </c>
      <c r="O3825" s="141"/>
      <c r="P3825" s="141"/>
      <c r="Q3825" s="81">
        <f t="shared" si="307"/>
        <v>18.8</v>
      </c>
      <c r="U3825" s="16"/>
      <c r="V3825" s="16"/>
      <c r="W3825" s="16"/>
      <c r="X3825" s="16"/>
    </row>
    <row r="3826" spans="5:24" ht="13" hidden="1" x14ac:dyDescent="0.3">
      <c r="E3826" s="138">
        <v>39456</v>
      </c>
      <c r="F3826" s="16">
        <v>9</v>
      </c>
      <c r="G3826" s="16">
        <v>2008</v>
      </c>
      <c r="H3826" s="139">
        <f t="shared" si="308"/>
        <v>0</v>
      </c>
      <c r="I3826" s="140">
        <v>2.0161290322580649</v>
      </c>
      <c r="J3826" s="141">
        <f t="shared" si="304"/>
        <v>1</v>
      </c>
      <c r="K3826" s="81">
        <f t="shared" si="305"/>
        <v>17.983870967741936</v>
      </c>
      <c r="L3826" s="142">
        <v>4.2</v>
      </c>
      <c r="M3826" s="140"/>
      <c r="N3826" s="141">
        <f t="shared" si="306"/>
        <v>1</v>
      </c>
      <c r="O3826" s="141"/>
      <c r="P3826" s="141"/>
      <c r="Q3826" s="81">
        <f t="shared" si="307"/>
        <v>15.8</v>
      </c>
      <c r="U3826" s="16"/>
      <c r="V3826" s="16"/>
      <c r="W3826" s="16"/>
      <c r="X3826" s="16"/>
    </row>
    <row r="3827" spans="5:24" ht="13" hidden="1" x14ac:dyDescent="0.3">
      <c r="E3827" s="138">
        <v>39457</v>
      </c>
      <c r="F3827" s="16">
        <v>10</v>
      </c>
      <c r="G3827" s="16">
        <v>2008</v>
      </c>
      <c r="H3827" s="139">
        <f t="shared" si="308"/>
        <v>0</v>
      </c>
      <c r="I3827" s="140">
        <v>1.9709677419354841</v>
      </c>
      <c r="J3827" s="141">
        <f t="shared" si="304"/>
        <v>1</v>
      </c>
      <c r="K3827" s="81">
        <f t="shared" si="305"/>
        <v>18.029032258064515</v>
      </c>
      <c r="L3827" s="142">
        <v>5</v>
      </c>
      <c r="M3827" s="140"/>
      <c r="N3827" s="141">
        <f t="shared" si="306"/>
        <v>1</v>
      </c>
      <c r="O3827" s="141"/>
      <c r="P3827" s="141"/>
      <c r="Q3827" s="81">
        <f t="shared" si="307"/>
        <v>15</v>
      </c>
      <c r="U3827" s="16"/>
      <c r="V3827" s="16"/>
      <c r="W3827" s="16"/>
      <c r="X3827" s="16"/>
    </row>
    <row r="3828" spans="5:24" ht="13" hidden="1" x14ac:dyDescent="0.3">
      <c r="E3828" s="138">
        <v>39458</v>
      </c>
      <c r="F3828" s="16">
        <v>11</v>
      </c>
      <c r="G3828" s="16">
        <v>2008</v>
      </c>
      <c r="H3828" s="139">
        <f t="shared" si="308"/>
        <v>0</v>
      </c>
      <c r="I3828" s="140">
        <v>1.9258064516129034</v>
      </c>
      <c r="J3828" s="141">
        <f t="shared" si="304"/>
        <v>1</v>
      </c>
      <c r="K3828" s="81">
        <f t="shared" si="305"/>
        <v>18.074193548387097</v>
      </c>
      <c r="L3828" s="142">
        <v>7.4</v>
      </c>
      <c r="M3828" s="140"/>
      <c r="N3828" s="141">
        <f t="shared" si="306"/>
        <v>1</v>
      </c>
      <c r="O3828" s="141"/>
      <c r="P3828" s="141"/>
      <c r="Q3828" s="81">
        <f t="shared" si="307"/>
        <v>12.6</v>
      </c>
      <c r="U3828" s="16"/>
      <c r="V3828" s="16"/>
      <c r="W3828" s="16"/>
      <c r="X3828" s="16"/>
    </row>
    <row r="3829" spans="5:24" ht="13" hidden="1" x14ac:dyDescent="0.3">
      <c r="E3829" s="138">
        <v>39459</v>
      </c>
      <c r="F3829" s="16">
        <v>12</v>
      </c>
      <c r="G3829" s="16">
        <v>2008</v>
      </c>
      <c r="H3829" s="139">
        <f t="shared" si="308"/>
        <v>0</v>
      </c>
      <c r="I3829" s="140">
        <v>1.8806451612903228</v>
      </c>
      <c r="J3829" s="141">
        <f t="shared" si="304"/>
        <v>1</v>
      </c>
      <c r="K3829" s="81">
        <f t="shared" si="305"/>
        <v>18.119354838709675</v>
      </c>
      <c r="L3829" s="142">
        <v>2.7</v>
      </c>
      <c r="M3829" s="140"/>
      <c r="N3829" s="141">
        <f t="shared" si="306"/>
        <v>1</v>
      </c>
      <c r="O3829" s="141"/>
      <c r="P3829" s="141"/>
      <c r="Q3829" s="81">
        <f t="shared" si="307"/>
        <v>17.3</v>
      </c>
      <c r="U3829" s="16"/>
      <c r="V3829" s="16"/>
      <c r="W3829" s="16"/>
      <c r="X3829" s="16"/>
    </row>
    <row r="3830" spans="5:24" ht="13" hidden="1" x14ac:dyDescent="0.3">
      <c r="E3830" s="138">
        <v>39460</v>
      </c>
      <c r="F3830" s="16">
        <v>13</v>
      </c>
      <c r="G3830" s="16">
        <v>2008</v>
      </c>
      <c r="H3830" s="139">
        <f t="shared" si="308"/>
        <v>0</v>
      </c>
      <c r="I3830" s="140">
        <v>1.8354838709677421</v>
      </c>
      <c r="J3830" s="141">
        <f t="shared" si="304"/>
        <v>1</v>
      </c>
      <c r="K3830" s="81">
        <f t="shared" si="305"/>
        <v>18.164516129032258</v>
      </c>
      <c r="L3830" s="142">
        <v>1.2</v>
      </c>
      <c r="M3830" s="140"/>
      <c r="N3830" s="141">
        <f t="shared" si="306"/>
        <v>1</v>
      </c>
      <c r="O3830" s="141"/>
      <c r="P3830" s="141"/>
      <c r="Q3830" s="81">
        <f t="shared" si="307"/>
        <v>18.8</v>
      </c>
    </row>
    <row r="3831" spans="5:24" ht="13" hidden="1" x14ac:dyDescent="0.3">
      <c r="E3831" s="138">
        <v>39461</v>
      </c>
      <c r="F3831" s="16">
        <v>14</v>
      </c>
      <c r="G3831" s="16">
        <v>2008</v>
      </c>
      <c r="H3831" s="139">
        <f t="shared" si="308"/>
        <v>0</v>
      </c>
      <c r="I3831" s="140">
        <v>1.7903225806451615</v>
      </c>
      <c r="J3831" s="141">
        <f t="shared" si="304"/>
        <v>1</v>
      </c>
      <c r="K3831" s="81">
        <f t="shared" si="305"/>
        <v>18.20967741935484</v>
      </c>
      <c r="L3831" s="142">
        <v>1.1000000000000001</v>
      </c>
      <c r="M3831" s="140"/>
      <c r="N3831" s="141">
        <f t="shared" si="306"/>
        <v>1</v>
      </c>
      <c r="O3831" s="141"/>
      <c r="P3831" s="141"/>
      <c r="Q3831" s="81">
        <f t="shared" si="307"/>
        <v>18.899999999999999</v>
      </c>
    </row>
    <row r="3832" spans="5:24" ht="13" hidden="1" x14ac:dyDescent="0.3">
      <c r="E3832" s="138">
        <v>39462</v>
      </c>
      <c r="F3832" s="16">
        <v>15</v>
      </c>
      <c r="G3832" s="16">
        <v>2008</v>
      </c>
      <c r="H3832" s="139">
        <f t="shared" si="308"/>
        <v>0</v>
      </c>
      <c r="I3832" s="140">
        <v>1.7451612903225808</v>
      </c>
      <c r="J3832" s="141">
        <f t="shared" si="304"/>
        <v>1</v>
      </c>
      <c r="K3832" s="81">
        <f t="shared" ref="K3832:K3895" si="309">J3832*($E$116-I3832)</f>
        <v>18.254838709677419</v>
      </c>
      <c r="L3832" s="142">
        <v>5</v>
      </c>
      <c r="M3832" s="140"/>
      <c r="N3832" s="141">
        <f t="shared" si="306"/>
        <v>1</v>
      </c>
      <c r="O3832" s="141"/>
      <c r="P3832" s="141"/>
      <c r="Q3832" s="81">
        <f t="shared" si="307"/>
        <v>15</v>
      </c>
    </row>
    <row r="3833" spans="5:24" ht="13" hidden="1" x14ac:dyDescent="0.3">
      <c r="E3833" s="138">
        <v>39463</v>
      </c>
      <c r="F3833" s="16">
        <v>16</v>
      </c>
      <c r="G3833" s="16">
        <v>2008</v>
      </c>
      <c r="H3833" s="139">
        <f t="shared" si="308"/>
        <v>0</v>
      </c>
      <c r="I3833" s="140">
        <v>1.7</v>
      </c>
      <c r="J3833" s="141">
        <f t="shared" si="304"/>
        <v>1</v>
      </c>
      <c r="K3833" s="81">
        <f t="shared" si="309"/>
        <v>18.3</v>
      </c>
      <c r="L3833" s="142">
        <v>6.3</v>
      </c>
      <c r="M3833" s="140"/>
      <c r="N3833" s="141">
        <f t="shared" si="306"/>
        <v>1</v>
      </c>
      <c r="O3833" s="141"/>
      <c r="P3833" s="141"/>
      <c r="Q3833" s="81">
        <f t="shared" si="307"/>
        <v>13.7</v>
      </c>
    </row>
    <row r="3834" spans="5:24" ht="13" hidden="1" x14ac:dyDescent="0.3">
      <c r="E3834" s="138">
        <v>39464</v>
      </c>
      <c r="F3834" s="16">
        <v>17</v>
      </c>
      <c r="G3834" s="16">
        <v>2008</v>
      </c>
      <c r="H3834" s="139">
        <f t="shared" si="308"/>
        <v>0</v>
      </c>
      <c r="I3834" s="140">
        <v>1.7428571428571429</v>
      </c>
      <c r="J3834" s="141">
        <f t="shared" si="304"/>
        <v>1</v>
      </c>
      <c r="K3834" s="81">
        <f t="shared" si="309"/>
        <v>18.257142857142856</v>
      </c>
      <c r="L3834" s="142">
        <v>6.3</v>
      </c>
      <c r="M3834" s="140"/>
      <c r="N3834" s="141">
        <f t="shared" si="306"/>
        <v>1</v>
      </c>
      <c r="O3834" s="141"/>
      <c r="P3834" s="141"/>
      <c r="Q3834" s="81">
        <f t="shared" si="307"/>
        <v>13.7</v>
      </c>
    </row>
    <row r="3835" spans="5:24" ht="13" hidden="1" x14ac:dyDescent="0.3">
      <c r="E3835" s="138">
        <v>39465</v>
      </c>
      <c r="F3835" s="16">
        <v>18</v>
      </c>
      <c r="G3835" s="16">
        <v>2008</v>
      </c>
      <c r="H3835" s="139">
        <f t="shared" si="308"/>
        <v>0</v>
      </c>
      <c r="I3835" s="140">
        <v>1.7857142857142856</v>
      </c>
      <c r="J3835" s="141">
        <f t="shared" si="304"/>
        <v>1</v>
      </c>
      <c r="K3835" s="81">
        <f t="shared" si="309"/>
        <v>18.214285714285715</v>
      </c>
      <c r="L3835" s="142">
        <v>8.1999999999999993</v>
      </c>
      <c r="M3835" s="140"/>
      <c r="N3835" s="141">
        <f t="shared" si="306"/>
        <v>1</v>
      </c>
      <c r="O3835" s="141"/>
      <c r="P3835" s="141"/>
      <c r="Q3835" s="81">
        <f t="shared" si="307"/>
        <v>11.8</v>
      </c>
    </row>
    <row r="3836" spans="5:24" ht="13" hidden="1" x14ac:dyDescent="0.3">
      <c r="E3836" s="138">
        <v>39466</v>
      </c>
      <c r="F3836" s="16">
        <v>19</v>
      </c>
      <c r="G3836" s="16">
        <v>2008</v>
      </c>
      <c r="H3836" s="139">
        <f t="shared" si="308"/>
        <v>0</v>
      </c>
      <c r="I3836" s="140">
        <v>1.8285714285714285</v>
      </c>
      <c r="J3836" s="141">
        <f t="shared" si="304"/>
        <v>1</v>
      </c>
      <c r="K3836" s="81">
        <f t="shared" si="309"/>
        <v>18.171428571428571</v>
      </c>
      <c r="L3836" s="142">
        <v>7.9</v>
      </c>
      <c r="M3836" s="140"/>
      <c r="N3836" s="141">
        <f t="shared" si="306"/>
        <v>1</v>
      </c>
      <c r="O3836" s="141"/>
      <c r="P3836" s="141"/>
      <c r="Q3836" s="81">
        <f t="shared" si="307"/>
        <v>12.1</v>
      </c>
    </row>
    <row r="3837" spans="5:24" ht="13" hidden="1" x14ac:dyDescent="0.3">
      <c r="E3837" s="138">
        <v>39467</v>
      </c>
      <c r="F3837" s="16">
        <v>20</v>
      </c>
      <c r="G3837" s="16">
        <v>2008</v>
      </c>
      <c r="H3837" s="139">
        <f t="shared" si="308"/>
        <v>0</v>
      </c>
      <c r="I3837" s="140">
        <v>1.8714285714285714</v>
      </c>
      <c r="J3837" s="141">
        <f t="shared" si="304"/>
        <v>1</v>
      </c>
      <c r="K3837" s="81">
        <f t="shared" si="309"/>
        <v>18.12857142857143</v>
      </c>
      <c r="L3837" s="142">
        <v>2.9</v>
      </c>
      <c r="M3837" s="140"/>
      <c r="N3837" s="141">
        <f t="shared" si="306"/>
        <v>1</v>
      </c>
      <c r="O3837" s="141"/>
      <c r="P3837" s="141"/>
      <c r="Q3837" s="81">
        <f t="shared" si="307"/>
        <v>17.100000000000001</v>
      </c>
    </row>
    <row r="3838" spans="5:24" ht="13" hidden="1" x14ac:dyDescent="0.3">
      <c r="E3838" s="138">
        <v>39468</v>
      </c>
      <c r="F3838" s="16">
        <v>21</v>
      </c>
      <c r="G3838" s="16">
        <v>2008</v>
      </c>
      <c r="H3838" s="139">
        <f t="shared" si="308"/>
        <v>0</v>
      </c>
      <c r="I3838" s="140">
        <v>1.9142857142857141</v>
      </c>
      <c r="J3838" s="141">
        <f t="shared" ref="J3838:J3901" si="310">IF(I3838&lt;=$E$117,1,0)</f>
        <v>1</v>
      </c>
      <c r="K3838" s="81">
        <f t="shared" si="309"/>
        <v>18.085714285714285</v>
      </c>
      <c r="L3838" s="142">
        <v>5.4</v>
      </c>
      <c r="M3838" s="140"/>
      <c r="N3838" s="141">
        <f t="shared" ref="N3838:N3901" si="311">IF(L3838&lt;=$E$117,1,0)</f>
        <v>1</v>
      </c>
      <c r="O3838" s="141"/>
      <c r="P3838" s="141"/>
      <c r="Q3838" s="81">
        <f t="shared" si="307"/>
        <v>14.6</v>
      </c>
    </row>
    <row r="3839" spans="5:24" ht="13" hidden="1" x14ac:dyDescent="0.3">
      <c r="E3839" s="138">
        <v>39469</v>
      </c>
      <c r="F3839" s="16">
        <v>22</v>
      </c>
      <c r="G3839" s="16">
        <v>2008</v>
      </c>
      <c r="H3839" s="139">
        <f t="shared" si="308"/>
        <v>0</v>
      </c>
      <c r="I3839" s="140">
        <v>1.9571428571428571</v>
      </c>
      <c r="J3839" s="141">
        <f t="shared" si="310"/>
        <v>1</v>
      </c>
      <c r="K3839" s="81">
        <f t="shared" si="309"/>
        <v>18.042857142857144</v>
      </c>
      <c r="L3839" s="142">
        <v>7</v>
      </c>
      <c r="M3839" s="140"/>
      <c r="N3839" s="141">
        <f t="shared" si="311"/>
        <v>1</v>
      </c>
      <c r="O3839" s="141"/>
      <c r="P3839" s="141"/>
      <c r="Q3839" s="81">
        <f t="shared" si="307"/>
        <v>13</v>
      </c>
    </row>
    <row r="3840" spans="5:24" ht="13" hidden="1" x14ac:dyDescent="0.3">
      <c r="E3840" s="138">
        <v>39470</v>
      </c>
      <c r="F3840" s="16">
        <v>23</v>
      </c>
      <c r="G3840" s="16">
        <v>2008</v>
      </c>
      <c r="H3840" s="139">
        <f t="shared" si="308"/>
        <v>0</v>
      </c>
      <c r="I3840" s="140">
        <v>2</v>
      </c>
      <c r="J3840" s="141">
        <f t="shared" si="310"/>
        <v>1</v>
      </c>
      <c r="K3840" s="81">
        <f t="shared" si="309"/>
        <v>18</v>
      </c>
      <c r="L3840" s="142">
        <v>2.5</v>
      </c>
      <c r="M3840" s="140"/>
      <c r="N3840" s="141">
        <f t="shared" si="311"/>
        <v>1</v>
      </c>
      <c r="O3840" s="141"/>
      <c r="P3840" s="141"/>
      <c r="Q3840" s="81">
        <f t="shared" si="307"/>
        <v>17.5</v>
      </c>
    </row>
    <row r="3841" spans="5:17" ht="13" hidden="1" x14ac:dyDescent="0.3">
      <c r="E3841" s="138">
        <v>39471</v>
      </c>
      <c r="F3841" s="16">
        <v>24</v>
      </c>
      <c r="G3841" s="16">
        <v>2008</v>
      </c>
      <c r="H3841" s="139">
        <f t="shared" si="308"/>
        <v>0</v>
      </c>
      <c r="I3841" s="140">
        <v>2.0428571428571427</v>
      </c>
      <c r="J3841" s="141">
        <f t="shared" si="310"/>
        <v>1</v>
      </c>
      <c r="K3841" s="81">
        <f t="shared" si="309"/>
        <v>17.957142857142856</v>
      </c>
      <c r="L3841" s="142">
        <v>2.2999999999999998</v>
      </c>
      <c r="M3841" s="140"/>
      <c r="N3841" s="141">
        <f t="shared" si="311"/>
        <v>1</v>
      </c>
      <c r="O3841" s="141"/>
      <c r="P3841" s="141"/>
      <c r="Q3841" s="81">
        <f t="shared" si="307"/>
        <v>17.7</v>
      </c>
    </row>
    <row r="3842" spans="5:17" ht="13" hidden="1" x14ac:dyDescent="0.3">
      <c r="E3842" s="138">
        <v>39472</v>
      </c>
      <c r="F3842" s="16">
        <v>25</v>
      </c>
      <c r="G3842" s="16">
        <v>2008</v>
      </c>
      <c r="H3842" s="139">
        <f t="shared" si="308"/>
        <v>0</v>
      </c>
      <c r="I3842" s="140">
        <v>2.0857142857142854</v>
      </c>
      <c r="J3842" s="141">
        <f t="shared" si="310"/>
        <v>1</v>
      </c>
      <c r="K3842" s="81">
        <f t="shared" si="309"/>
        <v>17.914285714285715</v>
      </c>
      <c r="L3842" s="142">
        <v>4.5999999999999996</v>
      </c>
      <c r="M3842" s="140"/>
      <c r="N3842" s="141">
        <f t="shared" si="311"/>
        <v>1</v>
      </c>
      <c r="O3842" s="141"/>
      <c r="P3842" s="141"/>
      <c r="Q3842" s="81">
        <f t="shared" si="307"/>
        <v>15.4</v>
      </c>
    </row>
    <row r="3843" spans="5:17" ht="13" hidden="1" x14ac:dyDescent="0.3">
      <c r="E3843" s="138">
        <v>39473</v>
      </c>
      <c r="F3843" s="16">
        <v>26</v>
      </c>
      <c r="G3843" s="16">
        <v>2008</v>
      </c>
      <c r="H3843" s="139">
        <f t="shared" si="308"/>
        <v>0</v>
      </c>
      <c r="I3843" s="140">
        <v>2.1285714285714286</v>
      </c>
      <c r="J3843" s="141">
        <f t="shared" si="310"/>
        <v>1</v>
      </c>
      <c r="K3843" s="81">
        <f t="shared" si="309"/>
        <v>17.87142857142857</v>
      </c>
      <c r="L3843" s="142">
        <v>2.2999999999999998</v>
      </c>
      <c r="M3843" s="140"/>
      <c r="N3843" s="141">
        <f t="shared" si="311"/>
        <v>1</v>
      </c>
      <c r="O3843" s="141"/>
      <c r="P3843" s="141"/>
      <c r="Q3843" s="81">
        <f t="shared" si="307"/>
        <v>17.7</v>
      </c>
    </row>
    <row r="3844" spans="5:17" ht="13" hidden="1" x14ac:dyDescent="0.3">
      <c r="E3844" s="138">
        <v>39474</v>
      </c>
      <c r="F3844" s="16">
        <v>27</v>
      </c>
      <c r="G3844" s="16">
        <v>2008</v>
      </c>
      <c r="H3844" s="139">
        <f t="shared" si="308"/>
        <v>0</v>
      </c>
      <c r="I3844" s="140">
        <v>2.1714285714285717</v>
      </c>
      <c r="J3844" s="141">
        <f t="shared" si="310"/>
        <v>1</v>
      </c>
      <c r="K3844" s="81">
        <f t="shared" si="309"/>
        <v>17.828571428571429</v>
      </c>
      <c r="L3844" s="142">
        <v>-1.5</v>
      </c>
      <c r="M3844" s="140"/>
      <c r="N3844" s="141">
        <f t="shared" si="311"/>
        <v>1</v>
      </c>
      <c r="O3844" s="141"/>
      <c r="P3844" s="141"/>
      <c r="Q3844" s="81">
        <f t="shared" si="307"/>
        <v>21.5</v>
      </c>
    </row>
    <row r="3845" spans="5:17" ht="13" hidden="1" x14ac:dyDescent="0.3">
      <c r="E3845" s="138">
        <v>39475</v>
      </c>
      <c r="F3845" s="16">
        <v>28</v>
      </c>
      <c r="G3845" s="16">
        <v>2008</v>
      </c>
      <c r="H3845" s="139">
        <f t="shared" si="308"/>
        <v>0</v>
      </c>
      <c r="I3845" s="140">
        <v>2.2142857142857144</v>
      </c>
      <c r="J3845" s="141">
        <f t="shared" si="310"/>
        <v>1</v>
      </c>
      <c r="K3845" s="81">
        <f t="shared" si="309"/>
        <v>17.785714285714285</v>
      </c>
      <c r="L3845" s="142">
        <v>2</v>
      </c>
      <c r="M3845" s="140"/>
      <c r="N3845" s="141">
        <f t="shared" si="311"/>
        <v>1</v>
      </c>
      <c r="O3845" s="141"/>
      <c r="P3845" s="141"/>
      <c r="Q3845" s="81">
        <f t="shared" si="307"/>
        <v>18</v>
      </c>
    </row>
    <row r="3846" spans="5:17" ht="13" hidden="1" x14ac:dyDescent="0.3">
      <c r="E3846" s="138">
        <v>39476</v>
      </c>
      <c r="F3846" s="16">
        <v>29</v>
      </c>
      <c r="G3846" s="16">
        <v>2008</v>
      </c>
      <c r="H3846" s="139">
        <f t="shared" si="308"/>
        <v>0</v>
      </c>
      <c r="I3846" s="140">
        <v>2.2571428571428571</v>
      </c>
      <c r="J3846" s="141">
        <f t="shared" si="310"/>
        <v>1</v>
      </c>
      <c r="K3846" s="81">
        <f t="shared" si="309"/>
        <v>17.742857142857144</v>
      </c>
      <c r="L3846" s="142">
        <v>2.1</v>
      </c>
      <c r="M3846" s="140"/>
      <c r="N3846" s="141">
        <f t="shared" si="311"/>
        <v>1</v>
      </c>
      <c r="O3846" s="141"/>
      <c r="P3846" s="141"/>
      <c r="Q3846" s="81">
        <f t="shared" si="307"/>
        <v>17.899999999999999</v>
      </c>
    </row>
    <row r="3847" spans="5:17" ht="13" hidden="1" x14ac:dyDescent="0.3">
      <c r="E3847" s="138">
        <v>39477</v>
      </c>
      <c r="F3847" s="16">
        <v>30</v>
      </c>
      <c r="G3847" s="16">
        <v>2008</v>
      </c>
      <c r="H3847" s="139">
        <f t="shared" si="308"/>
        <v>0</v>
      </c>
      <c r="I3847" s="140">
        <v>2.2999999999999998</v>
      </c>
      <c r="J3847" s="141">
        <f t="shared" si="310"/>
        <v>1</v>
      </c>
      <c r="K3847" s="81">
        <f t="shared" si="309"/>
        <v>17.7</v>
      </c>
      <c r="L3847" s="142">
        <v>4.5999999999999996</v>
      </c>
      <c r="M3847" s="140"/>
      <c r="N3847" s="141">
        <f t="shared" si="311"/>
        <v>1</v>
      </c>
      <c r="O3847" s="141"/>
      <c r="P3847" s="141"/>
      <c r="Q3847" s="81">
        <f t="shared" si="307"/>
        <v>15.4</v>
      </c>
    </row>
    <row r="3848" spans="5:17" ht="13" hidden="1" x14ac:dyDescent="0.3">
      <c r="E3848" s="138">
        <v>39478</v>
      </c>
      <c r="F3848" s="16">
        <v>31</v>
      </c>
      <c r="G3848" s="16">
        <v>2008</v>
      </c>
      <c r="H3848" s="139">
        <f t="shared" si="308"/>
        <v>0</v>
      </c>
      <c r="I3848" s="140">
        <v>2.3428571428571425</v>
      </c>
      <c r="J3848" s="141">
        <f t="shared" si="310"/>
        <v>1</v>
      </c>
      <c r="K3848" s="81">
        <f t="shared" si="309"/>
        <v>17.657142857142858</v>
      </c>
      <c r="L3848" s="142">
        <v>2.2000000000000002</v>
      </c>
      <c r="M3848" s="140"/>
      <c r="N3848" s="141">
        <f t="shared" si="311"/>
        <v>1</v>
      </c>
      <c r="O3848" s="141"/>
      <c r="P3848" s="141"/>
      <c r="Q3848" s="81">
        <f t="shared" si="307"/>
        <v>17.8</v>
      </c>
    </row>
    <row r="3849" spans="5:17" ht="13" hidden="1" x14ac:dyDescent="0.3">
      <c r="E3849" s="138">
        <v>39479</v>
      </c>
      <c r="F3849" s="16">
        <v>32</v>
      </c>
      <c r="G3849" s="16">
        <v>2008</v>
      </c>
      <c r="H3849" s="139">
        <f t="shared" si="308"/>
        <v>0</v>
      </c>
      <c r="I3849" s="140">
        <v>2.3857142857142857</v>
      </c>
      <c r="J3849" s="141">
        <f t="shared" si="310"/>
        <v>1</v>
      </c>
      <c r="K3849" s="81">
        <f t="shared" si="309"/>
        <v>17.614285714285714</v>
      </c>
      <c r="L3849" s="142">
        <v>5.5</v>
      </c>
      <c r="M3849" s="140"/>
      <c r="N3849" s="141">
        <f t="shared" si="311"/>
        <v>1</v>
      </c>
      <c r="O3849" s="141"/>
      <c r="P3849" s="141"/>
      <c r="Q3849" s="81">
        <f t="shared" si="307"/>
        <v>14.5</v>
      </c>
    </row>
    <row r="3850" spans="5:17" ht="13" hidden="1" x14ac:dyDescent="0.3">
      <c r="E3850" s="138">
        <v>39480</v>
      </c>
      <c r="F3850" s="16">
        <v>33</v>
      </c>
      <c r="G3850" s="16">
        <v>2008</v>
      </c>
      <c r="H3850" s="139">
        <f t="shared" si="308"/>
        <v>0</v>
      </c>
      <c r="I3850" s="140">
        <v>2.4285714285714288</v>
      </c>
      <c r="J3850" s="141">
        <f t="shared" si="310"/>
        <v>1</v>
      </c>
      <c r="K3850" s="81">
        <f t="shared" si="309"/>
        <v>17.571428571428569</v>
      </c>
      <c r="L3850" s="142">
        <v>3.3</v>
      </c>
      <c r="M3850" s="140"/>
      <c r="N3850" s="141">
        <f t="shared" si="311"/>
        <v>1</v>
      </c>
      <c r="O3850" s="141"/>
      <c r="P3850" s="141"/>
      <c r="Q3850" s="81">
        <f t="shared" si="307"/>
        <v>16.7</v>
      </c>
    </row>
    <row r="3851" spans="5:17" ht="13" hidden="1" x14ac:dyDescent="0.3">
      <c r="E3851" s="138">
        <v>39481</v>
      </c>
      <c r="F3851" s="16">
        <v>34</v>
      </c>
      <c r="G3851" s="16">
        <v>2008</v>
      </c>
      <c r="H3851" s="139">
        <f t="shared" si="308"/>
        <v>0</v>
      </c>
      <c r="I3851" s="140">
        <v>2.4714285714285715</v>
      </c>
      <c r="J3851" s="141">
        <f t="shared" si="310"/>
        <v>1</v>
      </c>
      <c r="K3851" s="81">
        <f t="shared" si="309"/>
        <v>17.528571428571428</v>
      </c>
      <c r="L3851" s="142">
        <v>0.8</v>
      </c>
      <c r="M3851" s="140"/>
      <c r="N3851" s="141">
        <f t="shared" si="311"/>
        <v>1</v>
      </c>
      <c r="O3851" s="141"/>
      <c r="P3851" s="141"/>
      <c r="Q3851" s="81">
        <f t="shared" si="307"/>
        <v>19.2</v>
      </c>
    </row>
    <row r="3852" spans="5:17" ht="13" hidden="1" x14ac:dyDescent="0.3">
      <c r="E3852" s="138">
        <v>39482</v>
      </c>
      <c r="F3852" s="16">
        <v>35</v>
      </c>
      <c r="G3852" s="16">
        <v>2008</v>
      </c>
      <c r="H3852" s="139">
        <f t="shared" si="308"/>
        <v>0</v>
      </c>
      <c r="I3852" s="140">
        <v>2.5142857142857142</v>
      </c>
      <c r="J3852" s="141">
        <f t="shared" si="310"/>
        <v>1</v>
      </c>
      <c r="K3852" s="81">
        <f t="shared" si="309"/>
        <v>17.485714285714288</v>
      </c>
      <c r="L3852" s="142">
        <v>2.4</v>
      </c>
      <c r="M3852" s="140"/>
      <c r="N3852" s="141">
        <f t="shared" si="311"/>
        <v>1</v>
      </c>
      <c r="O3852" s="141"/>
      <c r="P3852" s="141"/>
      <c r="Q3852" s="81">
        <f t="shared" si="307"/>
        <v>17.600000000000001</v>
      </c>
    </row>
    <row r="3853" spans="5:17" ht="13" hidden="1" x14ac:dyDescent="0.3">
      <c r="E3853" s="138">
        <v>39483</v>
      </c>
      <c r="F3853" s="16">
        <v>36</v>
      </c>
      <c r="G3853" s="16">
        <v>2008</v>
      </c>
      <c r="H3853" s="139">
        <f t="shared" si="308"/>
        <v>0</v>
      </c>
      <c r="I3853" s="140">
        <v>2.5571428571428569</v>
      </c>
      <c r="J3853" s="141">
        <f t="shared" si="310"/>
        <v>1</v>
      </c>
      <c r="K3853" s="81">
        <f t="shared" si="309"/>
        <v>17.442857142857143</v>
      </c>
      <c r="L3853" s="142">
        <v>3.8</v>
      </c>
      <c r="M3853" s="140"/>
      <c r="N3853" s="141">
        <f t="shared" si="311"/>
        <v>1</v>
      </c>
      <c r="O3853" s="141"/>
      <c r="P3853" s="141"/>
      <c r="Q3853" s="81">
        <f t="shared" si="307"/>
        <v>16.2</v>
      </c>
    </row>
    <row r="3854" spans="5:17" ht="13" hidden="1" x14ac:dyDescent="0.3">
      <c r="E3854" s="138">
        <v>39484</v>
      </c>
      <c r="F3854" s="16">
        <v>37</v>
      </c>
      <c r="G3854" s="16">
        <v>2008</v>
      </c>
      <c r="H3854" s="139">
        <f t="shared" si="308"/>
        <v>0</v>
      </c>
      <c r="I3854" s="140">
        <v>2.6</v>
      </c>
      <c r="J3854" s="141">
        <f t="shared" si="310"/>
        <v>1</v>
      </c>
      <c r="K3854" s="81">
        <f t="shared" si="309"/>
        <v>17.399999999999999</v>
      </c>
      <c r="L3854" s="142">
        <v>7.6</v>
      </c>
      <c r="M3854" s="140"/>
      <c r="N3854" s="141">
        <f t="shared" si="311"/>
        <v>1</v>
      </c>
      <c r="O3854" s="141"/>
      <c r="P3854" s="141"/>
      <c r="Q3854" s="81">
        <f t="shared" si="307"/>
        <v>12.4</v>
      </c>
    </row>
    <row r="3855" spans="5:17" ht="13" hidden="1" x14ac:dyDescent="0.3">
      <c r="E3855" s="138">
        <v>39485</v>
      </c>
      <c r="F3855" s="16">
        <v>38</v>
      </c>
      <c r="G3855" s="16">
        <v>2008</v>
      </c>
      <c r="H3855" s="139">
        <f t="shared" si="308"/>
        <v>0</v>
      </c>
      <c r="I3855" s="140">
        <v>2.6428571428571428</v>
      </c>
      <c r="J3855" s="141">
        <f t="shared" si="310"/>
        <v>1</v>
      </c>
      <c r="K3855" s="81">
        <f t="shared" si="309"/>
        <v>17.357142857142858</v>
      </c>
      <c r="L3855" s="142">
        <v>4.5999999999999996</v>
      </c>
      <c r="M3855" s="140"/>
      <c r="N3855" s="141">
        <f t="shared" si="311"/>
        <v>1</v>
      </c>
      <c r="O3855" s="141"/>
      <c r="P3855" s="141"/>
      <c r="Q3855" s="81">
        <f t="shared" si="307"/>
        <v>15.4</v>
      </c>
    </row>
    <row r="3856" spans="5:17" ht="13" hidden="1" x14ac:dyDescent="0.3">
      <c r="E3856" s="138">
        <v>39486</v>
      </c>
      <c r="F3856" s="16">
        <v>39</v>
      </c>
      <c r="G3856" s="16">
        <v>2008</v>
      </c>
      <c r="H3856" s="139">
        <f t="shared" si="308"/>
        <v>0</v>
      </c>
      <c r="I3856" s="140">
        <v>2.6857142857142859</v>
      </c>
      <c r="J3856" s="141">
        <f t="shared" si="310"/>
        <v>1</v>
      </c>
      <c r="K3856" s="81">
        <f t="shared" si="309"/>
        <v>17.314285714285713</v>
      </c>
      <c r="L3856" s="142">
        <v>2.5</v>
      </c>
      <c r="M3856" s="140"/>
      <c r="N3856" s="141">
        <f t="shared" si="311"/>
        <v>1</v>
      </c>
      <c r="O3856" s="141"/>
      <c r="P3856" s="141"/>
      <c r="Q3856" s="81">
        <f t="shared" ref="Q3856:Q3919" si="312">N3856*($E$116-L3856)</f>
        <v>17.5</v>
      </c>
    </row>
    <row r="3857" spans="5:17" ht="13" hidden="1" x14ac:dyDescent="0.3">
      <c r="E3857" s="138">
        <v>39487</v>
      </c>
      <c r="F3857" s="16">
        <v>40</v>
      </c>
      <c r="G3857" s="16">
        <v>2008</v>
      </c>
      <c r="H3857" s="139">
        <f t="shared" si="308"/>
        <v>0</v>
      </c>
      <c r="I3857" s="140">
        <v>2.7285714285714286</v>
      </c>
      <c r="J3857" s="141">
        <f t="shared" si="310"/>
        <v>1</v>
      </c>
      <c r="K3857" s="81">
        <f t="shared" si="309"/>
        <v>17.271428571428572</v>
      </c>
      <c r="L3857" s="142">
        <v>1.5</v>
      </c>
      <c r="M3857" s="140"/>
      <c r="N3857" s="141">
        <f t="shared" si="311"/>
        <v>1</v>
      </c>
      <c r="O3857" s="141"/>
      <c r="P3857" s="141"/>
      <c r="Q3857" s="81">
        <f t="shared" si="312"/>
        <v>18.5</v>
      </c>
    </row>
    <row r="3858" spans="5:17" ht="13" hidden="1" x14ac:dyDescent="0.3">
      <c r="E3858" s="138">
        <v>39488</v>
      </c>
      <c r="F3858" s="16">
        <v>41</v>
      </c>
      <c r="G3858" s="16">
        <v>2008</v>
      </c>
      <c r="H3858" s="139">
        <f t="shared" si="308"/>
        <v>0</v>
      </c>
      <c r="I3858" s="140">
        <v>2.7714285714285714</v>
      </c>
      <c r="J3858" s="141">
        <f t="shared" si="310"/>
        <v>1</v>
      </c>
      <c r="K3858" s="81">
        <f t="shared" si="309"/>
        <v>17.228571428571428</v>
      </c>
      <c r="L3858" s="142">
        <v>1</v>
      </c>
      <c r="M3858" s="140"/>
      <c r="N3858" s="141">
        <f t="shared" si="311"/>
        <v>1</v>
      </c>
      <c r="O3858" s="141"/>
      <c r="P3858" s="141"/>
      <c r="Q3858" s="81">
        <f t="shared" si="312"/>
        <v>19</v>
      </c>
    </row>
    <row r="3859" spans="5:17" ht="13" hidden="1" x14ac:dyDescent="0.3">
      <c r="E3859" s="138">
        <v>39489</v>
      </c>
      <c r="F3859" s="16">
        <v>42</v>
      </c>
      <c r="G3859" s="16">
        <v>2008</v>
      </c>
      <c r="H3859" s="139">
        <f t="shared" si="308"/>
        <v>0</v>
      </c>
      <c r="I3859" s="140">
        <v>2.8142857142857141</v>
      </c>
      <c r="J3859" s="141">
        <f t="shared" si="310"/>
        <v>1</v>
      </c>
      <c r="K3859" s="81">
        <f t="shared" si="309"/>
        <v>17.185714285714287</v>
      </c>
      <c r="L3859" s="142">
        <v>0.7</v>
      </c>
      <c r="M3859" s="140"/>
      <c r="N3859" s="141">
        <f t="shared" si="311"/>
        <v>1</v>
      </c>
      <c r="O3859" s="141"/>
      <c r="P3859" s="141"/>
      <c r="Q3859" s="81">
        <f t="shared" si="312"/>
        <v>19.3</v>
      </c>
    </row>
    <row r="3860" spans="5:17" ht="13" hidden="1" x14ac:dyDescent="0.3">
      <c r="E3860" s="138">
        <v>39490</v>
      </c>
      <c r="F3860" s="16">
        <v>43</v>
      </c>
      <c r="G3860" s="16">
        <v>2008</v>
      </c>
      <c r="H3860" s="139">
        <f t="shared" si="308"/>
        <v>0</v>
      </c>
      <c r="I3860" s="140">
        <v>2.8571428571428572</v>
      </c>
      <c r="J3860" s="141">
        <f t="shared" si="310"/>
        <v>1</v>
      </c>
      <c r="K3860" s="81">
        <f t="shared" si="309"/>
        <v>17.142857142857142</v>
      </c>
      <c r="L3860" s="142">
        <v>0.4</v>
      </c>
      <c r="M3860" s="140"/>
      <c r="N3860" s="141">
        <f t="shared" si="311"/>
        <v>1</v>
      </c>
      <c r="O3860" s="141"/>
      <c r="P3860" s="141"/>
      <c r="Q3860" s="81">
        <f t="shared" si="312"/>
        <v>19.600000000000001</v>
      </c>
    </row>
    <row r="3861" spans="5:17" ht="13" hidden="1" x14ac:dyDescent="0.3">
      <c r="E3861" s="138">
        <v>39491</v>
      </c>
      <c r="F3861" s="16">
        <v>44</v>
      </c>
      <c r="G3861" s="16">
        <v>2008</v>
      </c>
      <c r="H3861" s="139">
        <f t="shared" si="308"/>
        <v>0</v>
      </c>
      <c r="I3861" s="140">
        <v>2.9</v>
      </c>
      <c r="J3861" s="141">
        <f t="shared" si="310"/>
        <v>1</v>
      </c>
      <c r="K3861" s="81">
        <f t="shared" si="309"/>
        <v>17.100000000000001</v>
      </c>
      <c r="L3861" s="142">
        <v>0.6</v>
      </c>
      <c r="M3861" s="140"/>
      <c r="N3861" s="141">
        <f t="shared" si="311"/>
        <v>1</v>
      </c>
      <c r="O3861" s="141"/>
      <c r="P3861" s="141"/>
      <c r="Q3861" s="81">
        <f t="shared" si="312"/>
        <v>19.399999999999999</v>
      </c>
    </row>
    <row r="3862" spans="5:17" ht="13" hidden="1" x14ac:dyDescent="0.3">
      <c r="E3862" s="138">
        <v>39492</v>
      </c>
      <c r="F3862" s="16">
        <v>45</v>
      </c>
      <c r="G3862" s="16">
        <v>2008</v>
      </c>
      <c r="H3862" s="139">
        <f t="shared" si="308"/>
        <v>0</v>
      </c>
      <c r="I3862" s="140">
        <v>3.0161290322580636</v>
      </c>
      <c r="J3862" s="141">
        <f t="shared" si="310"/>
        <v>1</v>
      </c>
      <c r="K3862" s="81">
        <f t="shared" si="309"/>
        <v>16.983870967741936</v>
      </c>
      <c r="L3862" s="142">
        <v>0.7</v>
      </c>
      <c r="M3862" s="140"/>
      <c r="N3862" s="141">
        <f t="shared" si="311"/>
        <v>1</v>
      </c>
      <c r="O3862" s="141"/>
      <c r="P3862" s="141"/>
      <c r="Q3862" s="81">
        <f t="shared" si="312"/>
        <v>19.3</v>
      </c>
    </row>
    <row r="3863" spans="5:17" ht="13" hidden="1" x14ac:dyDescent="0.3">
      <c r="E3863" s="138">
        <v>39493</v>
      </c>
      <c r="F3863" s="16">
        <v>46</v>
      </c>
      <c r="G3863" s="16">
        <v>2008</v>
      </c>
      <c r="H3863" s="139">
        <f t="shared" si="308"/>
        <v>0</v>
      </c>
      <c r="I3863" s="140">
        <v>3.1322580645161282</v>
      </c>
      <c r="J3863" s="141">
        <f t="shared" si="310"/>
        <v>1</v>
      </c>
      <c r="K3863" s="81">
        <f t="shared" si="309"/>
        <v>16.86774193548387</v>
      </c>
      <c r="L3863" s="142">
        <v>-0.1</v>
      </c>
      <c r="M3863" s="140"/>
      <c r="N3863" s="141">
        <f t="shared" si="311"/>
        <v>1</v>
      </c>
      <c r="O3863" s="141"/>
      <c r="P3863" s="141"/>
      <c r="Q3863" s="81">
        <f t="shared" si="312"/>
        <v>20.100000000000001</v>
      </c>
    </row>
    <row r="3864" spans="5:17" ht="13" hidden="1" x14ac:dyDescent="0.3">
      <c r="E3864" s="138">
        <v>39494</v>
      </c>
      <c r="F3864" s="16">
        <v>47</v>
      </c>
      <c r="G3864" s="16">
        <v>2008</v>
      </c>
      <c r="H3864" s="139">
        <f t="shared" si="308"/>
        <v>0</v>
      </c>
      <c r="I3864" s="140">
        <v>3.2483870967741928</v>
      </c>
      <c r="J3864" s="141">
        <f t="shared" si="310"/>
        <v>1</v>
      </c>
      <c r="K3864" s="81">
        <f t="shared" si="309"/>
        <v>16.751612903225809</v>
      </c>
      <c r="L3864" s="142">
        <v>0.5</v>
      </c>
      <c r="M3864" s="140"/>
      <c r="N3864" s="141">
        <f t="shared" si="311"/>
        <v>1</v>
      </c>
      <c r="O3864" s="141"/>
      <c r="P3864" s="141"/>
      <c r="Q3864" s="81">
        <f t="shared" si="312"/>
        <v>19.5</v>
      </c>
    </row>
    <row r="3865" spans="5:17" ht="13" hidden="1" x14ac:dyDescent="0.3">
      <c r="E3865" s="138">
        <v>39495</v>
      </c>
      <c r="F3865" s="16">
        <v>48</v>
      </c>
      <c r="G3865" s="16">
        <v>2008</v>
      </c>
      <c r="H3865" s="139">
        <f t="shared" si="308"/>
        <v>0</v>
      </c>
      <c r="I3865" s="140">
        <v>3.3645161290322574</v>
      </c>
      <c r="J3865" s="141">
        <f t="shared" si="310"/>
        <v>1</v>
      </c>
      <c r="K3865" s="81">
        <f t="shared" si="309"/>
        <v>16.635483870967743</v>
      </c>
      <c r="L3865" s="142">
        <v>-0.2</v>
      </c>
      <c r="M3865" s="140"/>
      <c r="N3865" s="141">
        <f t="shared" si="311"/>
        <v>1</v>
      </c>
      <c r="O3865" s="141"/>
      <c r="P3865" s="141"/>
      <c r="Q3865" s="81">
        <f t="shared" si="312"/>
        <v>20.2</v>
      </c>
    </row>
    <row r="3866" spans="5:17" ht="13" hidden="1" x14ac:dyDescent="0.3">
      <c r="E3866" s="138">
        <v>39496</v>
      </c>
      <c r="F3866" s="16">
        <v>49</v>
      </c>
      <c r="G3866" s="16">
        <v>2008</v>
      </c>
      <c r="H3866" s="139">
        <f t="shared" si="308"/>
        <v>0</v>
      </c>
      <c r="I3866" s="140">
        <v>3.480645161290322</v>
      </c>
      <c r="J3866" s="141">
        <f t="shared" si="310"/>
        <v>1</v>
      </c>
      <c r="K3866" s="81">
        <f t="shared" si="309"/>
        <v>16.519354838709678</v>
      </c>
      <c r="L3866" s="142">
        <v>0.1</v>
      </c>
      <c r="M3866" s="140"/>
      <c r="N3866" s="141">
        <f t="shared" si="311"/>
        <v>1</v>
      </c>
      <c r="O3866" s="141"/>
      <c r="P3866" s="141"/>
      <c r="Q3866" s="81">
        <f t="shared" si="312"/>
        <v>19.899999999999999</v>
      </c>
    </row>
    <row r="3867" spans="5:17" ht="13" hidden="1" x14ac:dyDescent="0.3">
      <c r="E3867" s="138">
        <v>39497</v>
      </c>
      <c r="F3867" s="16">
        <v>50</v>
      </c>
      <c r="G3867" s="16">
        <v>2008</v>
      </c>
      <c r="H3867" s="139">
        <f t="shared" si="308"/>
        <v>0</v>
      </c>
      <c r="I3867" s="140">
        <v>3.5967741935483866</v>
      </c>
      <c r="J3867" s="141">
        <f t="shared" si="310"/>
        <v>1</v>
      </c>
      <c r="K3867" s="81">
        <f t="shared" si="309"/>
        <v>16.403225806451612</v>
      </c>
      <c r="L3867" s="142">
        <v>1</v>
      </c>
      <c r="M3867" s="140"/>
      <c r="N3867" s="141">
        <f t="shared" si="311"/>
        <v>1</v>
      </c>
      <c r="O3867" s="141"/>
      <c r="P3867" s="141"/>
      <c r="Q3867" s="81">
        <f t="shared" si="312"/>
        <v>19</v>
      </c>
    </row>
    <row r="3868" spans="5:17" ht="13" hidden="1" x14ac:dyDescent="0.3">
      <c r="E3868" s="138">
        <v>39498</v>
      </c>
      <c r="F3868" s="16">
        <v>51</v>
      </c>
      <c r="G3868" s="16">
        <v>2008</v>
      </c>
      <c r="H3868" s="139">
        <f t="shared" si="308"/>
        <v>0</v>
      </c>
      <c r="I3868" s="140">
        <v>3.7129032258064512</v>
      </c>
      <c r="J3868" s="141">
        <f t="shared" si="310"/>
        <v>1</v>
      </c>
      <c r="K3868" s="81">
        <f t="shared" si="309"/>
        <v>16.28709677419355</v>
      </c>
      <c r="L3868" s="142">
        <v>3.4</v>
      </c>
      <c r="M3868" s="140"/>
      <c r="N3868" s="141">
        <f t="shared" si="311"/>
        <v>1</v>
      </c>
      <c r="O3868" s="141"/>
      <c r="P3868" s="141"/>
      <c r="Q3868" s="81">
        <f t="shared" si="312"/>
        <v>16.600000000000001</v>
      </c>
    </row>
    <row r="3869" spans="5:17" ht="13" hidden="1" x14ac:dyDescent="0.3">
      <c r="E3869" s="138">
        <v>39499</v>
      </c>
      <c r="F3869" s="16">
        <v>52</v>
      </c>
      <c r="G3869" s="16">
        <v>2008</v>
      </c>
      <c r="H3869" s="139">
        <f t="shared" si="308"/>
        <v>0</v>
      </c>
      <c r="I3869" s="140">
        <v>3.8290322580645157</v>
      </c>
      <c r="J3869" s="141">
        <f t="shared" si="310"/>
        <v>1</v>
      </c>
      <c r="K3869" s="81">
        <f t="shared" si="309"/>
        <v>16.170967741935485</v>
      </c>
      <c r="L3869" s="142">
        <v>6.7</v>
      </c>
      <c r="M3869" s="140"/>
      <c r="N3869" s="141">
        <f t="shared" si="311"/>
        <v>1</v>
      </c>
      <c r="O3869" s="141"/>
      <c r="P3869" s="141"/>
      <c r="Q3869" s="81">
        <f t="shared" si="312"/>
        <v>13.3</v>
      </c>
    </row>
    <row r="3870" spans="5:17" ht="13" hidden="1" x14ac:dyDescent="0.3">
      <c r="E3870" s="138">
        <v>39500</v>
      </c>
      <c r="F3870" s="16">
        <v>53</v>
      </c>
      <c r="G3870" s="16">
        <v>2008</v>
      </c>
      <c r="H3870" s="139">
        <f t="shared" si="308"/>
        <v>0</v>
      </c>
      <c r="I3870" s="140">
        <v>3.9451612903225803</v>
      </c>
      <c r="J3870" s="141">
        <f t="shared" si="310"/>
        <v>1</v>
      </c>
      <c r="K3870" s="81">
        <f t="shared" si="309"/>
        <v>16.054838709677419</v>
      </c>
      <c r="L3870" s="142">
        <v>6.5</v>
      </c>
      <c r="M3870" s="140"/>
      <c r="N3870" s="141">
        <f t="shared" si="311"/>
        <v>1</v>
      </c>
      <c r="O3870" s="141"/>
      <c r="P3870" s="141"/>
      <c r="Q3870" s="81">
        <f t="shared" si="312"/>
        <v>13.5</v>
      </c>
    </row>
    <row r="3871" spans="5:17" ht="13" hidden="1" x14ac:dyDescent="0.3">
      <c r="E3871" s="138">
        <v>39501</v>
      </c>
      <c r="F3871" s="16">
        <v>54</v>
      </c>
      <c r="G3871" s="16">
        <v>2008</v>
      </c>
      <c r="H3871" s="139">
        <f t="shared" si="308"/>
        <v>0</v>
      </c>
      <c r="I3871" s="140">
        <v>4.0612903225806445</v>
      </c>
      <c r="J3871" s="141">
        <f t="shared" si="310"/>
        <v>1</v>
      </c>
      <c r="K3871" s="81">
        <f t="shared" si="309"/>
        <v>15.938709677419356</v>
      </c>
      <c r="L3871" s="142">
        <v>6.2</v>
      </c>
      <c r="M3871" s="140"/>
      <c r="N3871" s="141">
        <f t="shared" si="311"/>
        <v>1</v>
      </c>
      <c r="O3871" s="141"/>
      <c r="P3871" s="141"/>
      <c r="Q3871" s="81">
        <f t="shared" si="312"/>
        <v>13.8</v>
      </c>
    </row>
    <row r="3872" spans="5:17" ht="13" hidden="1" x14ac:dyDescent="0.3">
      <c r="E3872" s="138">
        <v>39502</v>
      </c>
      <c r="F3872" s="16">
        <v>55</v>
      </c>
      <c r="G3872" s="16">
        <v>2008</v>
      </c>
      <c r="H3872" s="139">
        <f t="shared" si="308"/>
        <v>0</v>
      </c>
      <c r="I3872" s="140">
        <v>4.17741935483871</v>
      </c>
      <c r="J3872" s="141">
        <f t="shared" si="310"/>
        <v>1</v>
      </c>
      <c r="K3872" s="81">
        <f t="shared" si="309"/>
        <v>15.82258064516129</v>
      </c>
      <c r="L3872" s="142">
        <v>7.8</v>
      </c>
      <c r="M3872" s="140"/>
      <c r="N3872" s="141">
        <f t="shared" si="311"/>
        <v>1</v>
      </c>
      <c r="O3872" s="141"/>
      <c r="P3872" s="141"/>
      <c r="Q3872" s="81">
        <f t="shared" si="312"/>
        <v>12.2</v>
      </c>
    </row>
    <row r="3873" spans="5:17" ht="13" hidden="1" x14ac:dyDescent="0.3">
      <c r="E3873" s="138">
        <v>39503</v>
      </c>
      <c r="F3873" s="16">
        <v>56</v>
      </c>
      <c r="G3873" s="16">
        <v>2008</v>
      </c>
      <c r="H3873" s="139">
        <f t="shared" si="308"/>
        <v>0</v>
      </c>
      <c r="I3873" s="140">
        <v>4.2935483870967737</v>
      </c>
      <c r="J3873" s="141">
        <f t="shared" si="310"/>
        <v>1</v>
      </c>
      <c r="K3873" s="81">
        <f t="shared" si="309"/>
        <v>15.706451612903226</v>
      </c>
      <c r="L3873" s="142">
        <v>8.5</v>
      </c>
      <c r="M3873" s="140"/>
      <c r="N3873" s="141">
        <f t="shared" si="311"/>
        <v>1</v>
      </c>
      <c r="O3873" s="141"/>
      <c r="P3873" s="141"/>
      <c r="Q3873" s="81">
        <f t="shared" si="312"/>
        <v>11.5</v>
      </c>
    </row>
    <row r="3874" spans="5:17" ht="13" hidden="1" x14ac:dyDescent="0.3">
      <c r="E3874" s="138">
        <v>39504</v>
      </c>
      <c r="F3874" s="16">
        <v>57</v>
      </c>
      <c r="G3874" s="16">
        <v>2008</v>
      </c>
      <c r="H3874" s="139">
        <f t="shared" si="308"/>
        <v>0</v>
      </c>
      <c r="I3874" s="140">
        <v>4.4096774193548391</v>
      </c>
      <c r="J3874" s="141">
        <f t="shared" si="310"/>
        <v>1</v>
      </c>
      <c r="K3874" s="81">
        <f t="shared" si="309"/>
        <v>15.590322580645161</v>
      </c>
      <c r="L3874" s="142">
        <v>9.9</v>
      </c>
      <c r="M3874" s="140"/>
      <c r="N3874" s="141">
        <f t="shared" si="311"/>
        <v>1</v>
      </c>
      <c r="O3874" s="141"/>
      <c r="P3874" s="141"/>
      <c r="Q3874" s="81">
        <f t="shared" si="312"/>
        <v>10.1</v>
      </c>
    </row>
    <row r="3875" spans="5:17" ht="13" hidden="1" x14ac:dyDescent="0.3">
      <c r="E3875" s="138">
        <v>39505</v>
      </c>
      <c r="F3875" s="16">
        <v>58</v>
      </c>
      <c r="G3875" s="16">
        <v>2008</v>
      </c>
      <c r="H3875" s="139">
        <f t="shared" ref="H3875:H3938" si="313">IF(AND(E3875&gt;=$D$64,E3875&lt;=$D$65),1,0)</f>
        <v>0</v>
      </c>
      <c r="I3875" s="140">
        <v>4.5258064516129028</v>
      </c>
      <c r="J3875" s="141">
        <f t="shared" si="310"/>
        <v>1</v>
      </c>
      <c r="K3875" s="81">
        <f t="shared" si="309"/>
        <v>15.474193548387097</v>
      </c>
      <c r="L3875" s="142">
        <v>10.1</v>
      </c>
      <c r="M3875" s="140"/>
      <c r="N3875" s="141">
        <f t="shared" si="311"/>
        <v>1</v>
      </c>
      <c r="O3875" s="141"/>
      <c r="P3875" s="141"/>
      <c r="Q3875" s="81">
        <f t="shared" si="312"/>
        <v>9.9</v>
      </c>
    </row>
    <row r="3876" spans="5:17" ht="13" hidden="1" x14ac:dyDescent="0.3">
      <c r="E3876" s="138">
        <v>39506</v>
      </c>
      <c r="F3876" s="16">
        <v>59</v>
      </c>
      <c r="G3876" s="16">
        <v>2008</v>
      </c>
      <c r="H3876" s="139">
        <f t="shared" si="313"/>
        <v>0</v>
      </c>
      <c r="I3876" s="140">
        <v>4.6419354838709666</v>
      </c>
      <c r="J3876" s="141">
        <f t="shared" si="310"/>
        <v>1</v>
      </c>
      <c r="K3876" s="81">
        <f t="shared" si="309"/>
        <v>15.358064516129033</v>
      </c>
      <c r="L3876" s="142">
        <v>7.3</v>
      </c>
      <c r="M3876" s="140"/>
      <c r="N3876" s="141">
        <f t="shared" si="311"/>
        <v>1</v>
      </c>
      <c r="O3876" s="141"/>
      <c r="P3876" s="141"/>
      <c r="Q3876" s="81">
        <f t="shared" si="312"/>
        <v>12.7</v>
      </c>
    </row>
    <row r="3877" spans="5:17" ht="13" hidden="1" x14ac:dyDescent="0.3">
      <c r="E3877" s="138">
        <v>39507</v>
      </c>
      <c r="F3877" s="16">
        <v>60</v>
      </c>
      <c r="G3877" s="16">
        <v>2008</v>
      </c>
      <c r="H3877" s="139">
        <f t="shared" si="313"/>
        <v>0</v>
      </c>
      <c r="I3877" s="140">
        <v>4.7</v>
      </c>
      <c r="J3877" s="141">
        <f t="shared" si="310"/>
        <v>1</v>
      </c>
      <c r="K3877" s="81">
        <f t="shared" si="309"/>
        <v>15.3</v>
      </c>
      <c r="L3877" s="142">
        <v>10.5</v>
      </c>
      <c r="M3877" s="140"/>
      <c r="N3877" s="141">
        <f t="shared" si="311"/>
        <v>1</v>
      </c>
      <c r="O3877" s="141"/>
      <c r="P3877" s="141"/>
      <c r="Q3877" s="81">
        <f t="shared" si="312"/>
        <v>9.5</v>
      </c>
    </row>
    <row r="3878" spans="5:17" ht="13" hidden="1" x14ac:dyDescent="0.3">
      <c r="E3878" s="138">
        <v>39508</v>
      </c>
      <c r="F3878" s="16">
        <v>61</v>
      </c>
      <c r="G3878" s="16">
        <v>2008</v>
      </c>
      <c r="H3878" s="139">
        <f t="shared" si="313"/>
        <v>0</v>
      </c>
      <c r="I3878" s="140">
        <v>4.758064516129032</v>
      </c>
      <c r="J3878" s="141">
        <f t="shared" si="310"/>
        <v>1</v>
      </c>
      <c r="K3878" s="81">
        <f t="shared" si="309"/>
        <v>15.241935483870968</v>
      </c>
      <c r="L3878" s="142">
        <v>11</v>
      </c>
      <c r="M3878" s="140"/>
      <c r="N3878" s="141">
        <f t="shared" si="311"/>
        <v>1</v>
      </c>
      <c r="O3878" s="141"/>
      <c r="P3878" s="141"/>
      <c r="Q3878" s="81">
        <f t="shared" si="312"/>
        <v>9</v>
      </c>
    </row>
    <row r="3879" spans="5:17" ht="13" hidden="1" x14ac:dyDescent="0.3">
      <c r="E3879" s="138">
        <v>39509</v>
      </c>
      <c r="F3879" s="16">
        <v>62</v>
      </c>
      <c r="G3879" s="16">
        <v>2008</v>
      </c>
      <c r="H3879" s="139">
        <f t="shared" si="313"/>
        <v>0</v>
      </c>
      <c r="I3879" s="140">
        <v>4.8741935483870957</v>
      </c>
      <c r="J3879" s="141">
        <f t="shared" si="310"/>
        <v>1</v>
      </c>
      <c r="K3879" s="81">
        <f t="shared" si="309"/>
        <v>15.125806451612904</v>
      </c>
      <c r="L3879" s="142">
        <v>11.9</v>
      </c>
      <c r="M3879" s="140"/>
      <c r="N3879" s="141">
        <f t="shared" si="311"/>
        <v>1</v>
      </c>
      <c r="O3879" s="141"/>
      <c r="P3879" s="141"/>
      <c r="Q3879" s="81">
        <f t="shared" si="312"/>
        <v>8.1</v>
      </c>
    </row>
    <row r="3880" spans="5:17" ht="13" hidden="1" x14ac:dyDescent="0.3">
      <c r="E3880" s="138">
        <v>39510</v>
      </c>
      <c r="F3880" s="16">
        <v>63</v>
      </c>
      <c r="G3880" s="16">
        <v>2008</v>
      </c>
      <c r="H3880" s="139">
        <f t="shared" si="313"/>
        <v>0</v>
      </c>
      <c r="I3880" s="140">
        <v>4.9903225806451612</v>
      </c>
      <c r="J3880" s="141">
        <f t="shared" si="310"/>
        <v>1</v>
      </c>
      <c r="K3880" s="81">
        <f t="shared" si="309"/>
        <v>15.009677419354839</v>
      </c>
      <c r="L3880" s="142">
        <v>8.3000000000000007</v>
      </c>
      <c r="M3880" s="140"/>
      <c r="N3880" s="141">
        <f t="shared" si="311"/>
        <v>1</v>
      </c>
      <c r="O3880" s="141"/>
      <c r="P3880" s="141"/>
      <c r="Q3880" s="81">
        <f t="shared" si="312"/>
        <v>11.7</v>
      </c>
    </row>
    <row r="3881" spans="5:17" ht="13" hidden="1" x14ac:dyDescent="0.3">
      <c r="E3881" s="138">
        <v>39511</v>
      </c>
      <c r="F3881" s="16">
        <v>64</v>
      </c>
      <c r="G3881" s="16">
        <v>2008</v>
      </c>
      <c r="H3881" s="139">
        <f t="shared" si="313"/>
        <v>0</v>
      </c>
      <c r="I3881" s="140">
        <v>5.1064516129032249</v>
      </c>
      <c r="J3881" s="141">
        <f t="shared" si="310"/>
        <v>1</v>
      </c>
      <c r="K3881" s="81">
        <f t="shared" si="309"/>
        <v>14.893548387096775</v>
      </c>
      <c r="L3881" s="142">
        <v>4.3</v>
      </c>
      <c r="M3881" s="140"/>
      <c r="N3881" s="141">
        <f t="shared" si="311"/>
        <v>1</v>
      </c>
      <c r="O3881" s="141"/>
      <c r="P3881" s="141"/>
      <c r="Q3881" s="81">
        <f t="shared" si="312"/>
        <v>15.7</v>
      </c>
    </row>
    <row r="3882" spans="5:17" ht="13" hidden="1" x14ac:dyDescent="0.3">
      <c r="E3882" s="138">
        <v>39512</v>
      </c>
      <c r="F3882" s="16">
        <v>65</v>
      </c>
      <c r="G3882" s="16">
        <v>2008</v>
      </c>
      <c r="H3882" s="139">
        <f t="shared" si="313"/>
        <v>0</v>
      </c>
      <c r="I3882" s="140">
        <v>5.2225806451612904</v>
      </c>
      <c r="J3882" s="141">
        <f t="shared" si="310"/>
        <v>1</v>
      </c>
      <c r="K3882" s="81">
        <f t="shared" si="309"/>
        <v>14.77741935483871</v>
      </c>
      <c r="L3882" s="142">
        <v>1.9</v>
      </c>
      <c r="M3882" s="140"/>
      <c r="N3882" s="141">
        <f t="shared" si="311"/>
        <v>1</v>
      </c>
      <c r="O3882" s="141"/>
      <c r="P3882" s="141"/>
      <c r="Q3882" s="81">
        <f t="shared" si="312"/>
        <v>18.100000000000001</v>
      </c>
    </row>
    <row r="3883" spans="5:17" ht="13" hidden="1" x14ac:dyDescent="0.3">
      <c r="E3883" s="138">
        <v>39513</v>
      </c>
      <c r="F3883" s="16">
        <v>66</v>
      </c>
      <c r="G3883" s="16">
        <v>2008</v>
      </c>
      <c r="H3883" s="139">
        <f t="shared" si="313"/>
        <v>0</v>
      </c>
      <c r="I3883" s="140">
        <v>5.3387096774193541</v>
      </c>
      <c r="J3883" s="141">
        <f t="shared" si="310"/>
        <v>1</v>
      </c>
      <c r="K3883" s="81">
        <f t="shared" si="309"/>
        <v>14.661290322580646</v>
      </c>
      <c r="L3883" s="142">
        <v>1.6</v>
      </c>
      <c r="M3883" s="140"/>
      <c r="N3883" s="141">
        <f t="shared" si="311"/>
        <v>1</v>
      </c>
      <c r="O3883" s="141"/>
      <c r="P3883" s="141"/>
      <c r="Q3883" s="81">
        <f t="shared" si="312"/>
        <v>18.399999999999999</v>
      </c>
    </row>
    <row r="3884" spans="5:17" ht="13" hidden="1" x14ac:dyDescent="0.3">
      <c r="E3884" s="138">
        <v>39514</v>
      </c>
      <c r="F3884" s="16">
        <v>67</v>
      </c>
      <c r="G3884" s="16">
        <v>2008</v>
      </c>
      <c r="H3884" s="139">
        <f t="shared" si="313"/>
        <v>0</v>
      </c>
      <c r="I3884" s="140">
        <v>5.4548387096774196</v>
      </c>
      <c r="J3884" s="141">
        <f t="shared" si="310"/>
        <v>1</v>
      </c>
      <c r="K3884" s="81">
        <f t="shared" si="309"/>
        <v>14.54516129032258</v>
      </c>
      <c r="L3884" s="142">
        <v>2</v>
      </c>
      <c r="M3884" s="140"/>
      <c r="N3884" s="141">
        <f t="shared" si="311"/>
        <v>1</v>
      </c>
      <c r="O3884" s="141"/>
      <c r="P3884" s="141"/>
      <c r="Q3884" s="81">
        <f t="shared" si="312"/>
        <v>18</v>
      </c>
    </row>
    <row r="3885" spans="5:17" ht="13" hidden="1" x14ac:dyDescent="0.3">
      <c r="E3885" s="138">
        <v>39515</v>
      </c>
      <c r="F3885" s="16">
        <v>68</v>
      </c>
      <c r="G3885" s="16">
        <v>2008</v>
      </c>
      <c r="H3885" s="139">
        <f t="shared" si="313"/>
        <v>0</v>
      </c>
      <c r="I3885" s="140">
        <v>5.5709677419354833</v>
      </c>
      <c r="J3885" s="141">
        <f t="shared" si="310"/>
        <v>1</v>
      </c>
      <c r="K3885" s="81">
        <f t="shared" si="309"/>
        <v>14.429032258064517</v>
      </c>
      <c r="L3885" s="142">
        <v>5.2</v>
      </c>
      <c r="M3885" s="140"/>
      <c r="N3885" s="141">
        <f t="shared" si="311"/>
        <v>1</v>
      </c>
      <c r="O3885" s="141"/>
      <c r="P3885" s="141"/>
      <c r="Q3885" s="81">
        <f t="shared" si="312"/>
        <v>14.8</v>
      </c>
    </row>
    <row r="3886" spans="5:17" ht="13" hidden="1" x14ac:dyDescent="0.3">
      <c r="E3886" s="138">
        <v>39516</v>
      </c>
      <c r="F3886" s="16">
        <v>69</v>
      </c>
      <c r="G3886" s="16">
        <v>2008</v>
      </c>
      <c r="H3886" s="139">
        <f t="shared" si="313"/>
        <v>0</v>
      </c>
      <c r="I3886" s="140">
        <v>5.6870967741935488</v>
      </c>
      <c r="J3886" s="141">
        <f t="shared" si="310"/>
        <v>1</v>
      </c>
      <c r="K3886" s="81">
        <f t="shared" si="309"/>
        <v>14.312903225806451</v>
      </c>
      <c r="L3886" s="142">
        <v>5.8</v>
      </c>
      <c r="M3886" s="140"/>
      <c r="N3886" s="141">
        <f t="shared" si="311"/>
        <v>1</v>
      </c>
      <c r="O3886" s="141"/>
      <c r="P3886" s="141"/>
      <c r="Q3886" s="81">
        <f t="shared" si="312"/>
        <v>14.2</v>
      </c>
    </row>
    <row r="3887" spans="5:17" ht="13" hidden="1" x14ac:dyDescent="0.3">
      <c r="E3887" s="138">
        <v>39517</v>
      </c>
      <c r="F3887" s="16">
        <v>70</v>
      </c>
      <c r="G3887" s="16">
        <v>2008</v>
      </c>
      <c r="H3887" s="139">
        <f t="shared" si="313"/>
        <v>0</v>
      </c>
      <c r="I3887" s="140">
        <v>5.8032258064516125</v>
      </c>
      <c r="J3887" s="141">
        <f t="shared" si="310"/>
        <v>1</v>
      </c>
      <c r="K3887" s="81">
        <f t="shared" si="309"/>
        <v>14.196774193548388</v>
      </c>
      <c r="L3887" s="142">
        <v>6.8</v>
      </c>
      <c r="M3887" s="140"/>
      <c r="N3887" s="141">
        <f t="shared" si="311"/>
        <v>1</v>
      </c>
      <c r="O3887" s="141"/>
      <c r="P3887" s="141"/>
      <c r="Q3887" s="81">
        <f t="shared" si="312"/>
        <v>13.2</v>
      </c>
    </row>
    <row r="3888" spans="5:17" ht="13" hidden="1" x14ac:dyDescent="0.3">
      <c r="E3888" s="138">
        <v>39518</v>
      </c>
      <c r="F3888" s="16">
        <v>71</v>
      </c>
      <c r="G3888" s="16">
        <v>2008</v>
      </c>
      <c r="H3888" s="139">
        <f t="shared" si="313"/>
        <v>0</v>
      </c>
      <c r="I3888" s="140">
        <v>5.9193548387096762</v>
      </c>
      <c r="J3888" s="141">
        <f t="shared" si="310"/>
        <v>1</v>
      </c>
      <c r="K3888" s="81">
        <f t="shared" si="309"/>
        <v>14.080645161290324</v>
      </c>
      <c r="L3888" s="142">
        <v>7</v>
      </c>
      <c r="M3888" s="140"/>
      <c r="N3888" s="141">
        <f t="shared" si="311"/>
        <v>1</v>
      </c>
      <c r="O3888" s="141"/>
      <c r="P3888" s="141"/>
      <c r="Q3888" s="81">
        <f t="shared" si="312"/>
        <v>13</v>
      </c>
    </row>
    <row r="3889" spans="5:17" ht="13" hidden="1" x14ac:dyDescent="0.3">
      <c r="E3889" s="138">
        <v>39519</v>
      </c>
      <c r="F3889" s="16">
        <v>72</v>
      </c>
      <c r="G3889" s="16">
        <v>2008</v>
      </c>
      <c r="H3889" s="139">
        <f t="shared" si="313"/>
        <v>0</v>
      </c>
      <c r="I3889" s="140">
        <v>6.0354838709677416</v>
      </c>
      <c r="J3889" s="141">
        <f t="shared" si="310"/>
        <v>1</v>
      </c>
      <c r="K3889" s="81">
        <f t="shared" si="309"/>
        <v>13.964516129032258</v>
      </c>
      <c r="L3889" s="142">
        <v>10.1</v>
      </c>
      <c r="M3889" s="140"/>
      <c r="N3889" s="141">
        <f t="shared" si="311"/>
        <v>1</v>
      </c>
      <c r="O3889" s="141"/>
      <c r="P3889" s="141"/>
      <c r="Q3889" s="81">
        <f t="shared" si="312"/>
        <v>9.9</v>
      </c>
    </row>
    <row r="3890" spans="5:17" ht="13" hidden="1" x14ac:dyDescent="0.3">
      <c r="E3890" s="138">
        <v>39520</v>
      </c>
      <c r="F3890" s="16">
        <v>73</v>
      </c>
      <c r="G3890" s="16">
        <v>2008</v>
      </c>
      <c r="H3890" s="139">
        <f t="shared" si="313"/>
        <v>0</v>
      </c>
      <c r="I3890" s="140">
        <v>6.1516129032258053</v>
      </c>
      <c r="J3890" s="141">
        <f t="shared" si="310"/>
        <v>1</v>
      </c>
      <c r="K3890" s="81">
        <f t="shared" si="309"/>
        <v>13.848387096774195</v>
      </c>
      <c r="L3890" s="142">
        <v>9.3000000000000007</v>
      </c>
      <c r="M3890" s="140"/>
      <c r="N3890" s="141">
        <f t="shared" si="311"/>
        <v>1</v>
      </c>
      <c r="O3890" s="141"/>
      <c r="P3890" s="141"/>
      <c r="Q3890" s="81">
        <f t="shared" si="312"/>
        <v>10.7</v>
      </c>
    </row>
    <row r="3891" spans="5:17" ht="13" hidden="1" x14ac:dyDescent="0.3">
      <c r="E3891" s="138">
        <v>39521</v>
      </c>
      <c r="F3891" s="16">
        <v>74</v>
      </c>
      <c r="G3891" s="16">
        <v>2008</v>
      </c>
      <c r="H3891" s="139">
        <f t="shared" si="313"/>
        <v>0</v>
      </c>
      <c r="I3891" s="140">
        <v>6.2677419354838708</v>
      </c>
      <c r="J3891" s="141">
        <f t="shared" si="310"/>
        <v>1</v>
      </c>
      <c r="K3891" s="81">
        <f t="shared" si="309"/>
        <v>13.732258064516129</v>
      </c>
      <c r="L3891" s="142">
        <v>11.3</v>
      </c>
      <c r="M3891" s="140"/>
      <c r="N3891" s="141">
        <f t="shared" si="311"/>
        <v>1</v>
      </c>
      <c r="O3891" s="141"/>
      <c r="P3891" s="141"/>
      <c r="Q3891" s="81">
        <f t="shared" si="312"/>
        <v>8.6999999999999993</v>
      </c>
    </row>
    <row r="3892" spans="5:17" ht="13" hidden="1" x14ac:dyDescent="0.3">
      <c r="E3892" s="138">
        <v>39522</v>
      </c>
      <c r="F3892" s="16">
        <v>75</v>
      </c>
      <c r="G3892" s="16">
        <v>2008</v>
      </c>
      <c r="H3892" s="139">
        <f t="shared" si="313"/>
        <v>0</v>
      </c>
      <c r="I3892" s="140">
        <v>6.3838709677419345</v>
      </c>
      <c r="J3892" s="141">
        <f t="shared" si="310"/>
        <v>1</v>
      </c>
      <c r="K3892" s="81">
        <f t="shared" si="309"/>
        <v>13.616129032258065</v>
      </c>
      <c r="L3892" s="142">
        <v>9.4</v>
      </c>
      <c r="M3892" s="140"/>
      <c r="N3892" s="141">
        <f t="shared" si="311"/>
        <v>1</v>
      </c>
      <c r="O3892" s="141"/>
      <c r="P3892" s="141"/>
      <c r="Q3892" s="81">
        <f t="shared" si="312"/>
        <v>10.6</v>
      </c>
    </row>
    <row r="3893" spans="5:17" ht="13" hidden="1" x14ac:dyDescent="0.3">
      <c r="E3893" s="138">
        <v>39523</v>
      </c>
      <c r="F3893" s="16">
        <v>76</v>
      </c>
      <c r="G3893" s="16">
        <v>2008</v>
      </c>
      <c r="H3893" s="139">
        <f t="shared" si="313"/>
        <v>0</v>
      </c>
      <c r="I3893" s="140">
        <v>6.5</v>
      </c>
      <c r="J3893" s="141">
        <f t="shared" si="310"/>
        <v>1</v>
      </c>
      <c r="K3893" s="81">
        <f t="shared" si="309"/>
        <v>13.5</v>
      </c>
      <c r="L3893" s="142">
        <v>8.9</v>
      </c>
      <c r="M3893" s="140"/>
      <c r="N3893" s="141">
        <f t="shared" si="311"/>
        <v>1</v>
      </c>
      <c r="O3893" s="141"/>
      <c r="P3893" s="141"/>
      <c r="Q3893" s="81">
        <f t="shared" si="312"/>
        <v>11.1</v>
      </c>
    </row>
    <row r="3894" spans="5:17" ht="13" hidden="1" x14ac:dyDescent="0.3">
      <c r="E3894" s="138">
        <v>39524</v>
      </c>
      <c r="F3894" s="16">
        <v>77</v>
      </c>
      <c r="G3894" s="16">
        <v>2008</v>
      </c>
      <c r="H3894" s="139">
        <f t="shared" si="313"/>
        <v>0</v>
      </c>
      <c r="I3894" s="140">
        <v>6.5966666666666667</v>
      </c>
      <c r="J3894" s="141">
        <f t="shared" si="310"/>
        <v>1</v>
      </c>
      <c r="K3894" s="81">
        <f t="shared" si="309"/>
        <v>13.403333333333332</v>
      </c>
      <c r="L3894" s="142">
        <v>7.5</v>
      </c>
      <c r="M3894" s="140"/>
      <c r="N3894" s="141">
        <f t="shared" si="311"/>
        <v>1</v>
      </c>
      <c r="O3894" s="141"/>
      <c r="P3894" s="141"/>
      <c r="Q3894" s="81">
        <f t="shared" si="312"/>
        <v>12.5</v>
      </c>
    </row>
    <row r="3895" spans="5:17" ht="13" hidden="1" x14ac:dyDescent="0.3">
      <c r="E3895" s="138">
        <v>39525</v>
      </c>
      <c r="F3895" s="16">
        <v>78</v>
      </c>
      <c r="G3895" s="16">
        <v>2008</v>
      </c>
      <c r="H3895" s="139">
        <f t="shared" si="313"/>
        <v>0</v>
      </c>
      <c r="I3895" s="140">
        <v>6.6933333333333334</v>
      </c>
      <c r="J3895" s="141">
        <f t="shared" si="310"/>
        <v>1</v>
      </c>
      <c r="K3895" s="81">
        <f t="shared" si="309"/>
        <v>13.306666666666667</v>
      </c>
      <c r="L3895" s="142">
        <v>5.2</v>
      </c>
      <c r="M3895" s="140"/>
      <c r="N3895" s="141">
        <f t="shared" si="311"/>
        <v>1</v>
      </c>
      <c r="O3895" s="141"/>
      <c r="P3895" s="141"/>
      <c r="Q3895" s="81">
        <f t="shared" si="312"/>
        <v>14.8</v>
      </c>
    </row>
    <row r="3896" spans="5:17" ht="13" hidden="1" x14ac:dyDescent="0.3">
      <c r="E3896" s="138">
        <v>39526</v>
      </c>
      <c r="F3896" s="16">
        <v>79</v>
      </c>
      <c r="G3896" s="16">
        <v>2008</v>
      </c>
      <c r="H3896" s="139">
        <f t="shared" si="313"/>
        <v>0</v>
      </c>
      <c r="I3896" s="140">
        <v>6.79</v>
      </c>
      <c r="J3896" s="141">
        <f t="shared" si="310"/>
        <v>1</v>
      </c>
      <c r="K3896" s="81">
        <f t="shared" ref="K3896:K3959" si="314">J3896*($E$116-I3896)</f>
        <v>13.21</v>
      </c>
      <c r="L3896" s="142">
        <v>2.8</v>
      </c>
      <c r="M3896" s="140"/>
      <c r="N3896" s="141">
        <f t="shared" si="311"/>
        <v>1</v>
      </c>
      <c r="O3896" s="141"/>
      <c r="P3896" s="141"/>
      <c r="Q3896" s="81">
        <f t="shared" si="312"/>
        <v>17.2</v>
      </c>
    </row>
    <row r="3897" spans="5:17" ht="13" hidden="1" x14ac:dyDescent="0.3">
      <c r="E3897" s="138">
        <v>39527</v>
      </c>
      <c r="F3897" s="16">
        <v>80</v>
      </c>
      <c r="G3897" s="16">
        <v>2008</v>
      </c>
      <c r="H3897" s="139">
        <f t="shared" si="313"/>
        <v>0</v>
      </c>
      <c r="I3897" s="140">
        <v>6.8866666666666667</v>
      </c>
      <c r="J3897" s="141">
        <f t="shared" si="310"/>
        <v>1</v>
      </c>
      <c r="K3897" s="81">
        <f t="shared" si="314"/>
        <v>13.113333333333333</v>
      </c>
      <c r="L3897" s="142">
        <v>3.6</v>
      </c>
      <c r="M3897" s="140"/>
      <c r="N3897" s="141">
        <f t="shared" si="311"/>
        <v>1</v>
      </c>
      <c r="O3897" s="141"/>
      <c r="P3897" s="141"/>
      <c r="Q3897" s="81">
        <f t="shared" si="312"/>
        <v>16.399999999999999</v>
      </c>
    </row>
    <row r="3898" spans="5:17" ht="13" hidden="1" x14ac:dyDescent="0.3">
      <c r="E3898" s="138">
        <v>39528</v>
      </c>
      <c r="F3898" s="16">
        <v>81</v>
      </c>
      <c r="G3898" s="16">
        <v>2008</v>
      </c>
      <c r="H3898" s="139">
        <f t="shared" si="313"/>
        <v>0</v>
      </c>
      <c r="I3898" s="140">
        <v>6.9833333333333334</v>
      </c>
      <c r="J3898" s="141">
        <f t="shared" si="310"/>
        <v>1</v>
      </c>
      <c r="K3898" s="81">
        <f t="shared" si="314"/>
        <v>13.016666666666666</v>
      </c>
      <c r="L3898" s="142">
        <v>2.2999999999999998</v>
      </c>
      <c r="M3898" s="140"/>
      <c r="N3898" s="141">
        <f t="shared" si="311"/>
        <v>1</v>
      </c>
      <c r="O3898" s="141"/>
      <c r="P3898" s="141"/>
      <c r="Q3898" s="81">
        <f t="shared" si="312"/>
        <v>17.7</v>
      </c>
    </row>
    <row r="3899" spans="5:17" ht="13" hidden="1" x14ac:dyDescent="0.3">
      <c r="E3899" s="138">
        <v>39529</v>
      </c>
      <c r="F3899" s="16">
        <v>82</v>
      </c>
      <c r="G3899" s="16">
        <v>2008</v>
      </c>
      <c r="H3899" s="139">
        <f t="shared" si="313"/>
        <v>0</v>
      </c>
      <c r="I3899" s="140">
        <v>7.08</v>
      </c>
      <c r="J3899" s="141">
        <f t="shared" si="310"/>
        <v>1</v>
      </c>
      <c r="K3899" s="81">
        <f t="shared" si="314"/>
        <v>12.92</v>
      </c>
      <c r="L3899" s="142">
        <v>2.7</v>
      </c>
      <c r="M3899" s="140"/>
      <c r="N3899" s="141">
        <f t="shared" si="311"/>
        <v>1</v>
      </c>
      <c r="O3899" s="141"/>
      <c r="P3899" s="141"/>
      <c r="Q3899" s="81">
        <f t="shared" si="312"/>
        <v>17.3</v>
      </c>
    </row>
    <row r="3900" spans="5:17" ht="13" hidden="1" x14ac:dyDescent="0.3">
      <c r="E3900" s="138">
        <v>39530</v>
      </c>
      <c r="F3900" s="16">
        <v>83</v>
      </c>
      <c r="G3900" s="16">
        <v>2008</v>
      </c>
      <c r="H3900" s="139">
        <f t="shared" si="313"/>
        <v>0</v>
      </c>
      <c r="I3900" s="140">
        <v>7.1766666666666667</v>
      </c>
      <c r="J3900" s="141">
        <f t="shared" si="310"/>
        <v>1</v>
      </c>
      <c r="K3900" s="81">
        <f t="shared" si="314"/>
        <v>12.823333333333334</v>
      </c>
      <c r="L3900" s="142">
        <v>1.7</v>
      </c>
      <c r="M3900" s="140"/>
      <c r="N3900" s="141">
        <f t="shared" si="311"/>
        <v>1</v>
      </c>
      <c r="O3900" s="141"/>
      <c r="P3900" s="141"/>
      <c r="Q3900" s="81">
        <f t="shared" si="312"/>
        <v>18.3</v>
      </c>
    </row>
    <row r="3901" spans="5:17" ht="13" hidden="1" x14ac:dyDescent="0.3">
      <c r="E3901" s="138">
        <v>39531</v>
      </c>
      <c r="F3901" s="16">
        <v>84</v>
      </c>
      <c r="G3901" s="16">
        <v>2008</v>
      </c>
      <c r="H3901" s="139">
        <f t="shared" si="313"/>
        <v>0</v>
      </c>
      <c r="I3901" s="140">
        <v>7.2733333333333325</v>
      </c>
      <c r="J3901" s="141">
        <f t="shared" si="310"/>
        <v>1</v>
      </c>
      <c r="K3901" s="81">
        <f t="shared" si="314"/>
        <v>12.726666666666667</v>
      </c>
      <c r="L3901" s="142">
        <v>-0.8</v>
      </c>
      <c r="M3901" s="140"/>
      <c r="N3901" s="141">
        <f t="shared" si="311"/>
        <v>1</v>
      </c>
      <c r="O3901" s="141"/>
      <c r="P3901" s="141"/>
      <c r="Q3901" s="81">
        <f t="shared" si="312"/>
        <v>20.8</v>
      </c>
    </row>
    <row r="3902" spans="5:17" ht="13" hidden="1" x14ac:dyDescent="0.3">
      <c r="E3902" s="138">
        <v>39532</v>
      </c>
      <c r="F3902" s="16">
        <v>85</v>
      </c>
      <c r="G3902" s="16">
        <v>2008</v>
      </c>
      <c r="H3902" s="139">
        <f t="shared" si="313"/>
        <v>0</v>
      </c>
      <c r="I3902" s="140">
        <v>7.37</v>
      </c>
      <c r="J3902" s="141">
        <f t="shared" ref="J3902:J3965" si="315">IF(I3902&lt;=$E$117,1,0)</f>
        <v>1</v>
      </c>
      <c r="K3902" s="81">
        <f t="shared" si="314"/>
        <v>12.629999999999999</v>
      </c>
      <c r="L3902" s="142">
        <v>2.6</v>
      </c>
      <c r="M3902" s="140"/>
      <c r="N3902" s="141">
        <f t="shared" ref="N3902:N3965" si="316">IF(L3902&lt;=$E$117,1,0)</f>
        <v>1</v>
      </c>
      <c r="O3902" s="141"/>
      <c r="P3902" s="141"/>
      <c r="Q3902" s="81">
        <f t="shared" si="312"/>
        <v>17.399999999999999</v>
      </c>
    </row>
    <row r="3903" spans="5:17" ht="13" hidden="1" x14ac:dyDescent="0.3">
      <c r="E3903" s="138">
        <v>39533</v>
      </c>
      <c r="F3903" s="16">
        <v>86</v>
      </c>
      <c r="G3903" s="16">
        <v>2008</v>
      </c>
      <c r="H3903" s="139">
        <f t="shared" si="313"/>
        <v>0</v>
      </c>
      <c r="I3903" s="140">
        <v>7.4666666666666677</v>
      </c>
      <c r="J3903" s="141">
        <f t="shared" si="315"/>
        <v>1</v>
      </c>
      <c r="K3903" s="81">
        <f t="shared" si="314"/>
        <v>12.533333333333331</v>
      </c>
      <c r="L3903" s="142">
        <v>6</v>
      </c>
      <c r="M3903" s="140"/>
      <c r="N3903" s="141">
        <f t="shared" si="316"/>
        <v>1</v>
      </c>
      <c r="O3903" s="141"/>
      <c r="P3903" s="141"/>
      <c r="Q3903" s="81">
        <f t="shared" si="312"/>
        <v>14</v>
      </c>
    </row>
    <row r="3904" spans="5:17" ht="13" hidden="1" x14ac:dyDescent="0.3">
      <c r="E3904" s="138">
        <v>39534</v>
      </c>
      <c r="F3904" s="16">
        <v>87</v>
      </c>
      <c r="G3904" s="16">
        <v>2008</v>
      </c>
      <c r="H3904" s="139">
        <f t="shared" si="313"/>
        <v>0</v>
      </c>
      <c r="I3904" s="140">
        <v>7.5633333333333335</v>
      </c>
      <c r="J3904" s="141">
        <f t="shared" si="315"/>
        <v>1</v>
      </c>
      <c r="K3904" s="81">
        <f t="shared" si="314"/>
        <v>12.436666666666667</v>
      </c>
      <c r="L3904" s="142">
        <v>6.2</v>
      </c>
      <c r="M3904" s="140"/>
      <c r="N3904" s="141">
        <f t="shared" si="316"/>
        <v>1</v>
      </c>
      <c r="O3904" s="141"/>
      <c r="P3904" s="141"/>
      <c r="Q3904" s="81">
        <f t="shared" si="312"/>
        <v>13.8</v>
      </c>
    </row>
    <row r="3905" spans="5:17" ht="13" hidden="1" x14ac:dyDescent="0.3">
      <c r="E3905" s="138">
        <v>39535</v>
      </c>
      <c r="F3905" s="16">
        <v>88</v>
      </c>
      <c r="G3905" s="16">
        <v>2008</v>
      </c>
      <c r="H3905" s="139">
        <f t="shared" si="313"/>
        <v>0</v>
      </c>
      <c r="I3905" s="140">
        <v>7.66</v>
      </c>
      <c r="J3905" s="141">
        <f t="shared" si="315"/>
        <v>1</v>
      </c>
      <c r="K3905" s="81">
        <f t="shared" si="314"/>
        <v>12.34</v>
      </c>
      <c r="L3905" s="142">
        <v>6.1</v>
      </c>
      <c r="M3905" s="140"/>
      <c r="N3905" s="141">
        <f t="shared" si="316"/>
        <v>1</v>
      </c>
      <c r="O3905" s="141"/>
      <c r="P3905" s="141"/>
      <c r="Q3905" s="81">
        <f t="shared" si="312"/>
        <v>13.9</v>
      </c>
    </row>
    <row r="3906" spans="5:17" ht="13" hidden="1" x14ac:dyDescent="0.3">
      <c r="E3906" s="138">
        <v>39536</v>
      </c>
      <c r="F3906" s="16">
        <v>89</v>
      </c>
      <c r="G3906" s="16">
        <v>2008</v>
      </c>
      <c r="H3906" s="139">
        <f t="shared" si="313"/>
        <v>0</v>
      </c>
      <c r="I3906" s="140">
        <v>7.7566666666666668</v>
      </c>
      <c r="J3906" s="141">
        <f t="shared" si="315"/>
        <v>1</v>
      </c>
      <c r="K3906" s="81">
        <f t="shared" si="314"/>
        <v>12.243333333333332</v>
      </c>
      <c r="L3906" s="142">
        <v>9.6</v>
      </c>
      <c r="M3906" s="140"/>
      <c r="N3906" s="141">
        <f t="shared" si="316"/>
        <v>1</v>
      </c>
      <c r="O3906" s="141"/>
      <c r="P3906" s="141"/>
      <c r="Q3906" s="81">
        <f t="shared" si="312"/>
        <v>10.4</v>
      </c>
    </row>
    <row r="3907" spans="5:17" ht="13" hidden="1" x14ac:dyDescent="0.3">
      <c r="E3907" s="138">
        <v>39537</v>
      </c>
      <c r="F3907" s="16">
        <v>90</v>
      </c>
      <c r="G3907" s="16">
        <v>2008</v>
      </c>
      <c r="H3907" s="139">
        <f t="shared" si="313"/>
        <v>0</v>
      </c>
      <c r="I3907" s="140">
        <v>7.8533333333333344</v>
      </c>
      <c r="J3907" s="141">
        <f t="shared" si="315"/>
        <v>1</v>
      </c>
      <c r="K3907" s="81">
        <f t="shared" si="314"/>
        <v>12.146666666666665</v>
      </c>
      <c r="L3907" s="142">
        <v>9.9</v>
      </c>
      <c r="M3907" s="140"/>
      <c r="N3907" s="141">
        <f t="shared" si="316"/>
        <v>1</v>
      </c>
      <c r="O3907" s="141"/>
      <c r="P3907" s="141"/>
      <c r="Q3907" s="81">
        <f t="shared" si="312"/>
        <v>10.1</v>
      </c>
    </row>
    <row r="3908" spans="5:17" ht="13" hidden="1" x14ac:dyDescent="0.3">
      <c r="E3908" s="138">
        <v>39538</v>
      </c>
      <c r="F3908" s="16">
        <v>91</v>
      </c>
      <c r="G3908" s="16">
        <v>2008</v>
      </c>
      <c r="H3908" s="139">
        <f t="shared" si="313"/>
        <v>0</v>
      </c>
      <c r="I3908" s="140">
        <v>7.95</v>
      </c>
      <c r="J3908" s="141">
        <f t="shared" si="315"/>
        <v>1</v>
      </c>
      <c r="K3908" s="81">
        <f t="shared" si="314"/>
        <v>12.05</v>
      </c>
      <c r="L3908" s="142">
        <v>6.8</v>
      </c>
      <c r="M3908" s="140"/>
      <c r="N3908" s="141">
        <f t="shared" si="316"/>
        <v>1</v>
      </c>
      <c r="O3908" s="141"/>
      <c r="P3908" s="141"/>
      <c r="Q3908" s="81">
        <f t="shared" si="312"/>
        <v>13.2</v>
      </c>
    </row>
    <row r="3909" spans="5:17" ht="13" hidden="1" x14ac:dyDescent="0.3">
      <c r="E3909" s="138">
        <v>39539</v>
      </c>
      <c r="F3909" s="16">
        <v>92</v>
      </c>
      <c r="G3909" s="16">
        <v>2008</v>
      </c>
      <c r="H3909" s="139">
        <f t="shared" si="313"/>
        <v>0</v>
      </c>
      <c r="I3909" s="140">
        <v>8.0466666666666669</v>
      </c>
      <c r="J3909" s="141">
        <f t="shared" si="315"/>
        <v>1</v>
      </c>
      <c r="K3909" s="81">
        <f t="shared" si="314"/>
        <v>11.953333333333333</v>
      </c>
      <c r="L3909" s="142">
        <v>9.4</v>
      </c>
      <c r="M3909" s="140"/>
      <c r="N3909" s="141">
        <f t="shared" si="316"/>
        <v>1</v>
      </c>
      <c r="O3909" s="141"/>
      <c r="P3909" s="141"/>
      <c r="Q3909" s="81">
        <f t="shared" si="312"/>
        <v>10.6</v>
      </c>
    </row>
    <row r="3910" spans="5:17" ht="13" hidden="1" x14ac:dyDescent="0.3">
      <c r="E3910" s="138">
        <v>39540</v>
      </c>
      <c r="F3910" s="16">
        <v>93</v>
      </c>
      <c r="G3910" s="16">
        <v>2008</v>
      </c>
      <c r="H3910" s="139">
        <f t="shared" si="313"/>
        <v>0</v>
      </c>
      <c r="I3910" s="140">
        <v>8.1433333333333344</v>
      </c>
      <c r="J3910" s="141">
        <f t="shared" si="315"/>
        <v>1</v>
      </c>
      <c r="K3910" s="81">
        <f t="shared" si="314"/>
        <v>11.856666666666666</v>
      </c>
      <c r="L3910" s="142">
        <v>7.9</v>
      </c>
      <c r="M3910" s="140"/>
      <c r="N3910" s="141">
        <f t="shared" si="316"/>
        <v>1</v>
      </c>
      <c r="O3910" s="141"/>
      <c r="P3910" s="141"/>
      <c r="Q3910" s="81">
        <f t="shared" si="312"/>
        <v>12.1</v>
      </c>
    </row>
    <row r="3911" spans="5:17" ht="13" hidden="1" x14ac:dyDescent="0.3">
      <c r="E3911" s="138">
        <v>39541</v>
      </c>
      <c r="F3911" s="16">
        <v>94</v>
      </c>
      <c r="G3911" s="16">
        <v>2008</v>
      </c>
      <c r="H3911" s="139">
        <f t="shared" si="313"/>
        <v>0</v>
      </c>
      <c r="I3911" s="140">
        <v>8.24</v>
      </c>
      <c r="J3911" s="141">
        <f t="shared" si="315"/>
        <v>1</v>
      </c>
      <c r="K3911" s="81">
        <f t="shared" si="314"/>
        <v>11.76</v>
      </c>
      <c r="L3911" s="142">
        <v>7.6</v>
      </c>
      <c r="M3911" s="140"/>
      <c r="N3911" s="141">
        <f t="shared" si="316"/>
        <v>1</v>
      </c>
      <c r="O3911" s="141"/>
      <c r="P3911" s="141"/>
      <c r="Q3911" s="81">
        <f t="shared" si="312"/>
        <v>12.4</v>
      </c>
    </row>
    <row r="3912" spans="5:17" ht="13" hidden="1" x14ac:dyDescent="0.3">
      <c r="E3912" s="138">
        <v>39542</v>
      </c>
      <c r="F3912" s="16">
        <v>95</v>
      </c>
      <c r="G3912" s="16">
        <v>2008</v>
      </c>
      <c r="H3912" s="139">
        <f t="shared" si="313"/>
        <v>0</v>
      </c>
      <c r="I3912" s="140">
        <v>8.336666666666666</v>
      </c>
      <c r="J3912" s="141">
        <f t="shared" si="315"/>
        <v>1</v>
      </c>
      <c r="K3912" s="81">
        <f t="shared" si="314"/>
        <v>11.663333333333334</v>
      </c>
      <c r="L3912" s="142">
        <v>7.5</v>
      </c>
      <c r="M3912" s="140"/>
      <c r="N3912" s="141">
        <f t="shared" si="316"/>
        <v>1</v>
      </c>
      <c r="O3912" s="141"/>
      <c r="P3912" s="141"/>
      <c r="Q3912" s="81">
        <f t="shared" si="312"/>
        <v>12.5</v>
      </c>
    </row>
    <row r="3913" spans="5:17" ht="13" hidden="1" x14ac:dyDescent="0.3">
      <c r="E3913" s="138">
        <v>39543</v>
      </c>
      <c r="F3913" s="16">
        <v>96</v>
      </c>
      <c r="G3913" s="16">
        <v>2008</v>
      </c>
      <c r="H3913" s="139">
        <f t="shared" si="313"/>
        <v>0</v>
      </c>
      <c r="I3913" s="140">
        <v>8.4333333333333336</v>
      </c>
      <c r="J3913" s="141">
        <f t="shared" si="315"/>
        <v>1</v>
      </c>
      <c r="K3913" s="81">
        <f t="shared" si="314"/>
        <v>11.566666666666666</v>
      </c>
      <c r="L3913" s="142">
        <v>8</v>
      </c>
      <c r="M3913" s="140"/>
      <c r="N3913" s="141">
        <f t="shared" si="316"/>
        <v>1</v>
      </c>
      <c r="O3913" s="141"/>
      <c r="P3913" s="141"/>
      <c r="Q3913" s="81">
        <f t="shared" si="312"/>
        <v>12</v>
      </c>
    </row>
    <row r="3914" spans="5:17" ht="13" hidden="1" x14ac:dyDescent="0.3">
      <c r="E3914" s="138">
        <v>39544</v>
      </c>
      <c r="F3914" s="16">
        <v>97</v>
      </c>
      <c r="G3914" s="16">
        <v>2008</v>
      </c>
      <c r="H3914" s="139">
        <f t="shared" si="313"/>
        <v>0</v>
      </c>
      <c r="I3914" s="140">
        <v>8.5299999999999994</v>
      </c>
      <c r="J3914" s="141">
        <f t="shared" si="315"/>
        <v>1</v>
      </c>
      <c r="K3914" s="81">
        <f t="shared" si="314"/>
        <v>11.47</v>
      </c>
      <c r="L3914" s="142">
        <v>8</v>
      </c>
      <c r="M3914" s="140"/>
      <c r="N3914" s="141">
        <f t="shared" si="316"/>
        <v>1</v>
      </c>
      <c r="O3914" s="141"/>
      <c r="P3914" s="141"/>
      <c r="Q3914" s="81">
        <f t="shared" si="312"/>
        <v>12</v>
      </c>
    </row>
    <row r="3915" spans="5:17" ht="13" hidden="1" x14ac:dyDescent="0.3">
      <c r="E3915" s="138">
        <v>39545</v>
      </c>
      <c r="F3915" s="16">
        <v>98</v>
      </c>
      <c r="G3915" s="16">
        <v>2008</v>
      </c>
      <c r="H3915" s="139">
        <f t="shared" si="313"/>
        <v>0</v>
      </c>
      <c r="I3915" s="140">
        <v>8.6266666666666687</v>
      </c>
      <c r="J3915" s="141">
        <f t="shared" si="315"/>
        <v>1</v>
      </c>
      <c r="K3915" s="81">
        <f t="shared" si="314"/>
        <v>11.373333333333331</v>
      </c>
      <c r="L3915" s="142">
        <v>4</v>
      </c>
      <c r="M3915" s="140"/>
      <c r="N3915" s="141">
        <f t="shared" si="316"/>
        <v>1</v>
      </c>
      <c r="O3915" s="141"/>
      <c r="P3915" s="141"/>
      <c r="Q3915" s="81">
        <f t="shared" si="312"/>
        <v>16</v>
      </c>
    </row>
    <row r="3916" spans="5:17" ht="13" hidden="1" x14ac:dyDescent="0.3">
      <c r="E3916" s="138">
        <v>39546</v>
      </c>
      <c r="F3916" s="16">
        <v>99</v>
      </c>
      <c r="G3916" s="16">
        <v>2008</v>
      </c>
      <c r="H3916" s="139">
        <f t="shared" si="313"/>
        <v>0</v>
      </c>
      <c r="I3916" s="140">
        <v>8.7233333333333327</v>
      </c>
      <c r="J3916" s="141">
        <f t="shared" si="315"/>
        <v>1</v>
      </c>
      <c r="K3916" s="81">
        <f t="shared" si="314"/>
        <v>11.276666666666667</v>
      </c>
      <c r="L3916" s="142">
        <v>2.4</v>
      </c>
      <c r="M3916" s="140"/>
      <c r="N3916" s="141">
        <f t="shared" si="316"/>
        <v>1</v>
      </c>
      <c r="O3916" s="141"/>
      <c r="P3916" s="141"/>
      <c r="Q3916" s="81">
        <f t="shared" si="312"/>
        <v>17.600000000000001</v>
      </c>
    </row>
    <row r="3917" spans="5:17" ht="13" hidden="1" x14ac:dyDescent="0.3">
      <c r="E3917" s="138">
        <v>39547</v>
      </c>
      <c r="F3917" s="16">
        <v>100</v>
      </c>
      <c r="G3917" s="16">
        <v>2008</v>
      </c>
      <c r="H3917" s="139">
        <f t="shared" si="313"/>
        <v>0</v>
      </c>
      <c r="I3917" s="140">
        <v>8.82</v>
      </c>
      <c r="J3917" s="141">
        <f t="shared" si="315"/>
        <v>1</v>
      </c>
      <c r="K3917" s="81">
        <f t="shared" si="314"/>
        <v>11.18</v>
      </c>
      <c r="L3917" s="142">
        <v>5.6</v>
      </c>
      <c r="M3917" s="140"/>
      <c r="N3917" s="141">
        <f t="shared" si="316"/>
        <v>1</v>
      </c>
      <c r="O3917" s="141"/>
      <c r="P3917" s="141"/>
      <c r="Q3917" s="81">
        <f t="shared" si="312"/>
        <v>14.4</v>
      </c>
    </row>
    <row r="3918" spans="5:17" ht="13" hidden="1" x14ac:dyDescent="0.3">
      <c r="E3918" s="138">
        <v>39548</v>
      </c>
      <c r="F3918" s="16">
        <v>101</v>
      </c>
      <c r="G3918" s="16">
        <v>2008</v>
      </c>
      <c r="H3918" s="139">
        <f t="shared" si="313"/>
        <v>0</v>
      </c>
      <c r="I3918" s="140">
        <v>8.9166666666666679</v>
      </c>
      <c r="J3918" s="141">
        <f t="shared" si="315"/>
        <v>1</v>
      </c>
      <c r="K3918" s="81">
        <f t="shared" si="314"/>
        <v>11.083333333333332</v>
      </c>
      <c r="L3918" s="142">
        <v>9.8000000000000007</v>
      </c>
      <c r="M3918" s="140"/>
      <c r="N3918" s="141">
        <f t="shared" si="316"/>
        <v>1</v>
      </c>
      <c r="O3918" s="141"/>
      <c r="P3918" s="141"/>
      <c r="Q3918" s="81">
        <f t="shared" si="312"/>
        <v>10.199999999999999</v>
      </c>
    </row>
    <row r="3919" spans="5:17" ht="13" hidden="1" x14ac:dyDescent="0.3">
      <c r="E3919" s="138">
        <v>39549</v>
      </c>
      <c r="F3919" s="16">
        <v>102</v>
      </c>
      <c r="G3919" s="16">
        <v>2008</v>
      </c>
      <c r="H3919" s="139">
        <f t="shared" si="313"/>
        <v>0</v>
      </c>
      <c r="I3919" s="140">
        <v>9.0133333333333354</v>
      </c>
      <c r="J3919" s="141">
        <f t="shared" si="315"/>
        <v>1</v>
      </c>
      <c r="K3919" s="81">
        <f t="shared" si="314"/>
        <v>10.986666666666665</v>
      </c>
      <c r="L3919" s="142">
        <v>8.3000000000000007</v>
      </c>
      <c r="M3919" s="140"/>
      <c r="N3919" s="141">
        <f t="shared" si="316"/>
        <v>1</v>
      </c>
      <c r="O3919" s="141"/>
      <c r="P3919" s="141"/>
      <c r="Q3919" s="81">
        <f t="shared" si="312"/>
        <v>11.7</v>
      </c>
    </row>
    <row r="3920" spans="5:17" ht="13" hidden="1" x14ac:dyDescent="0.3">
      <c r="E3920" s="138">
        <v>39550</v>
      </c>
      <c r="F3920" s="16">
        <v>103</v>
      </c>
      <c r="G3920" s="16">
        <v>2008</v>
      </c>
      <c r="H3920" s="139">
        <f t="shared" si="313"/>
        <v>0</v>
      </c>
      <c r="I3920" s="140">
        <v>9.11</v>
      </c>
      <c r="J3920" s="141">
        <f t="shared" si="315"/>
        <v>1</v>
      </c>
      <c r="K3920" s="81">
        <f t="shared" si="314"/>
        <v>10.89</v>
      </c>
      <c r="L3920" s="142">
        <v>7.4</v>
      </c>
      <c r="M3920" s="140"/>
      <c r="N3920" s="141">
        <f t="shared" si="316"/>
        <v>1</v>
      </c>
      <c r="O3920" s="141"/>
      <c r="P3920" s="141"/>
      <c r="Q3920" s="81">
        <f t="shared" ref="Q3920:Q3983" si="317">N3920*($E$116-L3920)</f>
        <v>12.6</v>
      </c>
    </row>
    <row r="3921" spans="5:17" ht="13" hidden="1" x14ac:dyDescent="0.3">
      <c r="E3921" s="138">
        <v>39551</v>
      </c>
      <c r="F3921" s="16">
        <v>104</v>
      </c>
      <c r="G3921" s="16">
        <v>2008</v>
      </c>
      <c r="H3921" s="139">
        <f t="shared" si="313"/>
        <v>0</v>
      </c>
      <c r="I3921" s="140">
        <v>9.206666666666667</v>
      </c>
      <c r="J3921" s="141">
        <f t="shared" si="315"/>
        <v>1</v>
      </c>
      <c r="K3921" s="81">
        <f t="shared" si="314"/>
        <v>10.793333333333333</v>
      </c>
      <c r="L3921" s="142">
        <v>11.1</v>
      </c>
      <c r="M3921" s="140"/>
      <c r="N3921" s="141">
        <f t="shared" si="316"/>
        <v>1</v>
      </c>
      <c r="O3921" s="141"/>
      <c r="P3921" s="141"/>
      <c r="Q3921" s="81">
        <f t="shared" si="317"/>
        <v>8.9</v>
      </c>
    </row>
    <row r="3922" spans="5:17" ht="13" hidden="1" x14ac:dyDescent="0.3">
      <c r="E3922" s="138">
        <v>39552</v>
      </c>
      <c r="F3922" s="16">
        <v>105</v>
      </c>
      <c r="G3922" s="16">
        <v>2008</v>
      </c>
      <c r="H3922" s="139">
        <f t="shared" si="313"/>
        <v>0</v>
      </c>
      <c r="I3922" s="140">
        <v>9.3033333333333346</v>
      </c>
      <c r="J3922" s="141">
        <f t="shared" si="315"/>
        <v>1</v>
      </c>
      <c r="K3922" s="81">
        <f t="shared" si="314"/>
        <v>10.696666666666665</v>
      </c>
      <c r="L3922" s="142">
        <v>7.1</v>
      </c>
      <c r="M3922" s="140"/>
      <c r="N3922" s="141">
        <f t="shared" si="316"/>
        <v>1</v>
      </c>
      <c r="O3922" s="141"/>
      <c r="P3922" s="141"/>
      <c r="Q3922" s="81">
        <f t="shared" si="317"/>
        <v>12.9</v>
      </c>
    </row>
    <row r="3923" spans="5:17" ht="13" hidden="1" x14ac:dyDescent="0.3">
      <c r="E3923" s="138">
        <v>39553</v>
      </c>
      <c r="F3923" s="16">
        <v>106</v>
      </c>
      <c r="G3923" s="16">
        <v>2008</v>
      </c>
      <c r="H3923" s="139">
        <f t="shared" si="313"/>
        <v>0</v>
      </c>
      <c r="I3923" s="140">
        <v>9.4</v>
      </c>
      <c r="J3923" s="141">
        <f t="shared" si="315"/>
        <v>1</v>
      </c>
      <c r="K3923" s="81">
        <f t="shared" si="314"/>
        <v>10.6</v>
      </c>
      <c r="L3923" s="142">
        <v>6.8</v>
      </c>
      <c r="M3923" s="140"/>
      <c r="N3923" s="141">
        <f t="shared" si="316"/>
        <v>1</v>
      </c>
      <c r="O3923" s="141"/>
      <c r="P3923" s="141"/>
      <c r="Q3923" s="81">
        <f t="shared" si="317"/>
        <v>13.2</v>
      </c>
    </row>
    <row r="3924" spans="5:17" ht="13" hidden="1" x14ac:dyDescent="0.3">
      <c r="E3924" s="138">
        <v>39554</v>
      </c>
      <c r="F3924" s="16">
        <v>107</v>
      </c>
      <c r="G3924" s="16">
        <v>2008</v>
      </c>
      <c r="H3924" s="139">
        <f t="shared" si="313"/>
        <v>0</v>
      </c>
      <c r="I3924" s="140">
        <v>9.561290322580648</v>
      </c>
      <c r="J3924" s="141">
        <f t="shared" si="315"/>
        <v>1</v>
      </c>
      <c r="K3924" s="81">
        <f t="shared" si="314"/>
        <v>10.438709677419352</v>
      </c>
      <c r="L3924" s="142">
        <v>6.7</v>
      </c>
      <c r="M3924" s="140"/>
      <c r="N3924" s="141">
        <f t="shared" si="316"/>
        <v>1</v>
      </c>
      <c r="O3924" s="141"/>
      <c r="P3924" s="141"/>
      <c r="Q3924" s="81">
        <f t="shared" si="317"/>
        <v>13.3</v>
      </c>
    </row>
    <row r="3925" spans="5:17" ht="13" hidden="1" x14ac:dyDescent="0.3">
      <c r="E3925" s="138">
        <v>39555</v>
      </c>
      <c r="F3925" s="16">
        <v>108</v>
      </c>
      <c r="G3925" s="16">
        <v>2008</v>
      </c>
      <c r="H3925" s="139">
        <f t="shared" si="313"/>
        <v>0</v>
      </c>
      <c r="I3925" s="140">
        <v>9.7225806451612922</v>
      </c>
      <c r="J3925" s="141">
        <f t="shared" si="315"/>
        <v>1</v>
      </c>
      <c r="K3925" s="81">
        <f t="shared" si="314"/>
        <v>10.277419354838708</v>
      </c>
      <c r="L3925" s="142">
        <v>6</v>
      </c>
      <c r="M3925" s="140"/>
      <c r="N3925" s="141">
        <f t="shared" si="316"/>
        <v>1</v>
      </c>
      <c r="O3925" s="141"/>
      <c r="P3925" s="141"/>
      <c r="Q3925" s="81">
        <f t="shared" si="317"/>
        <v>14</v>
      </c>
    </row>
    <row r="3926" spans="5:17" ht="13" hidden="1" x14ac:dyDescent="0.3">
      <c r="E3926" s="138">
        <v>39556</v>
      </c>
      <c r="F3926" s="16">
        <v>109</v>
      </c>
      <c r="G3926" s="16">
        <v>2008</v>
      </c>
      <c r="H3926" s="139">
        <f t="shared" si="313"/>
        <v>0</v>
      </c>
      <c r="I3926" s="140">
        <v>9.8838709677419363</v>
      </c>
      <c r="J3926" s="141">
        <f t="shared" si="315"/>
        <v>1</v>
      </c>
      <c r="K3926" s="81">
        <f t="shared" si="314"/>
        <v>10.116129032258064</v>
      </c>
      <c r="L3926" s="142">
        <v>8.9</v>
      </c>
      <c r="M3926" s="140"/>
      <c r="N3926" s="141">
        <f t="shared" si="316"/>
        <v>1</v>
      </c>
      <c r="O3926" s="141"/>
      <c r="P3926" s="141"/>
      <c r="Q3926" s="81">
        <f t="shared" si="317"/>
        <v>11.1</v>
      </c>
    </row>
    <row r="3927" spans="5:17" ht="13" hidden="1" x14ac:dyDescent="0.3">
      <c r="E3927" s="138">
        <v>39557</v>
      </c>
      <c r="F3927" s="16">
        <v>110</v>
      </c>
      <c r="G3927" s="16">
        <v>2008</v>
      </c>
      <c r="H3927" s="139">
        <f t="shared" si="313"/>
        <v>0</v>
      </c>
      <c r="I3927" s="140">
        <v>10.045161290322584</v>
      </c>
      <c r="J3927" s="141">
        <f t="shared" si="315"/>
        <v>1</v>
      </c>
      <c r="K3927" s="81">
        <f t="shared" si="314"/>
        <v>9.954838709677416</v>
      </c>
      <c r="L3927" s="142">
        <v>11.7</v>
      </c>
      <c r="M3927" s="140"/>
      <c r="N3927" s="141">
        <f t="shared" si="316"/>
        <v>1</v>
      </c>
      <c r="O3927" s="141"/>
      <c r="P3927" s="141"/>
      <c r="Q3927" s="81">
        <f t="shared" si="317"/>
        <v>8.3000000000000007</v>
      </c>
    </row>
    <row r="3928" spans="5:17" ht="13" hidden="1" x14ac:dyDescent="0.3">
      <c r="E3928" s="138">
        <v>39558</v>
      </c>
      <c r="F3928" s="16">
        <v>111</v>
      </c>
      <c r="G3928" s="16">
        <v>2008</v>
      </c>
      <c r="H3928" s="139">
        <f t="shared" si="313"/>
        <v>0</v>
      </c>
      <c r="I3928" s="140">
        <v>10.206451612903228</v>
      </c>
      <c r="J3928" s="141">
        <f t="shared" si="315"/>
        <v>1</v>
      </c>
      <c r="K3928" s="81">
        <f t="shared" si="314"/>
        <v>9.7935483870967719</v>
      </c>
      <c r="L3928" s="142">
        <v>11.4</v>
      </c>
      <c r="M3928" s="140"/>
      <c r="N3928" s="141">
        <f t="shared" si="316"/>
        <v>1</v>
      </c>
      <c r="O3928" s="141"/>
      <c r="P3928" s="141"/>
      <c r="Q3928" s="81">
        <f t="shared" si="317"/>
        <v>8.6</v>
      </c>
    </row>
    <row r="3929" spans="5:17" ht="13" hidden="1" x14ac:dyDescent="0.3">
      <c r="E3929" s="138">
        <v>39559</v>
      </c>
      <c r="F3929" s="16">
        <v>112</v>
      </c>
      <c r="G3929" s="16">
        <v>2008</v>
      </c>
      <c r="H3929" s="139">
        <f t="shared" si="313"/>
        <v>0</v>
      </c>
      <c r="I3929" s="140">
        <v>10.367741935483872</v>
      </c>
      <c r="J3929" s="141">
        <f t="shared" si="315"/>
        <v>1</v>
      </c>
      <c r="K3929" s="81">
        <f t="shared" si="314"/>
        <v>9.6322580645161278</v>
      </c>
      <c r="L3929" s="142">
        <v>10.199999999999999</v>
      </c>
      <c r="M3929" s="140"/>
      <c r="N3929" s="141">
        <f t="shared" si="316"/>
        <v>1</v>
      </c>
      <c r="O3929" s="141"/>
      <c r="P3929" s="141"/>
      <c r="Q3929" s="81">
        <f t="shared" si="317"/>
        <v>9.8000000000000007</v>
      </c>
    </row>
    <row r="3930" spans="5:17" ht="13" hidden="1" x14ac:dyDescent="0.3">
      <c r="E3930" s="138">
        <v>39560</v>
      </c>
      <c r="F3930" s="16">
        <v>113</v>
      </c>
      <c r="G3930" s="16">
        <v>2008</v>
      </c>
      <c r="H3930" s="139">
        <f t="shared" si="313"/>
        <v>0</v>
      </c>
      <c r="I3930" s="140">
        <v>10.529032258064516</v>
      </c>
      <c r="J3930" s="141">
        <f t="shared" si="315"/>
        <v>1</v>
      </c>
      <c r="K3930" s="81">
        <f t="shared" si="314"/>
        <v>9.4709677419354836</v>
      </c>
      <c r="L3930" s="142">
        <v>10.199999999999999</v>
      </c>
      <c r="M3930" s="140"/>
      <c r="N3930" s="141">
        <f t="shared" si="316"/>
        <v>1</v>
      </c>
      <c r="O3930" s="141"/>
      <c r="P3930" s="141"/>
      <c r="Q3930" s="81">
        <f t="shared" si="317"/>
        <v>9.8000000000000007</v>
      </c>
    </row>
    <row r="3931" spans="5:17" ht="13" hidden="1" x14ac:dyDescent="0.3">
      <c r="E3931" s="138">
        <v>39561</v>
      </c>
      <c r="F3931" s="16">
        <v>114</v>
      </c>
      <c r="G3931" s="16">
        <v>2008</v>
      </c>
      <c r="H3931" s="139">
        <f t="shared" si="313"/>
        <v>0</v>
      </c>
      <c r="I3931" s="140">
        <v>10.690322580645164</v>
      </c>
      <c r="J3931" s="141">
        <f t="shared" si="315"/>
        <v>1</v>
      </c>
      <c r="K3931" s="81">
        <f t="shared" si="314"/>
        <v>9.3096774193548359</v>
      </c>
      <c r="L3931" s="142">
        <v>12.2</v>
      </c>
      <c r="M3931" s="140"/>
      <c r="N3931" s="141">
        <f t="shared" si="316"/>
        <v>1</v>
      </c>
      <c r="O3931" s="141"/>
      <c r="P3931" s="141"/>
      <c r="Q3931" s="81">
        <f t="shared" si="317"/>
        <v>7.8000000000000007</v>
      </c>
    </row>
    <row r="3932" spans="5:17" ht="13" hidden="1" x14ac:dyDescent="0.3">
      <c r="E3932" s="138">
        <v>39562</v>
      </c>
      <c r="F3932" s="16">
        <v>115</v>
      </c>
      <c r="G3932" s="16">
        <v>2008</v>
      </c>
      <c r="H3932" s="139">
        <f t="shared" si="313"/>
        <v>0</v>
      </c>
      <c r="I3932" s="140">
        <v>10.851612903225808</v>
      </c>
      <c r="J3932" s="141">
        <f t="shared" si="315"/>
        <v>1</v>
      </c>
      <c r="K3932" s="81">
        <f t="shared" si="314"/>
        <v>9.1483870967741918</v>
      </c>
      <c r="L3932" s="142">
        <v>12.7</v>
      </c>
      <c r="M3932" s="140"/>
      <c r="N3932" s="141">
        <f t="shared" si="316"/>
        <v>1</v>
      </c>
      <c r="O3932" s="141"/>
      <c r="P3932" s="141"/>
      <c r="Q3932" s="81">
        <f t="shared" si="317"/>
        <v>7.3000000000000007</v>
      </c>
    </row>
    <row r="3933" spans="5:17" ht="13" hidden="1" x14ac:dyDescent="0.3">
      <c r="E3933" s="138">
        <v>39563</v>
      </c>
      <c r="F3933" s="16">
        <v>116</v>
      </c>
      <c r="G3933" s="16">
        <v>2008</v>
      </c>
      <c r="H3933" s="139">
        <f t="shared" si="313"/>
        <v>0</v>
      </c>
      <c r="I3933" s="140">
        <v>11.012903225806452</v>
      </c>
      <c r="J3933" s="141">
        <f t="shared" si="315"/>
        <v>1</v>
      </c>
      <c r="K3933" s="81">
        <f t="shared" si="314"/>
        <v>8.9870967741935477</v>
      </c>
      <c r="L3933" s="142">
        <v>13.6</v>
      </c>
      <c r="M3933" s="140"/>
      <c r="N3933" s="141">
        <f t="shared" si="316"/>
        <v>1</v>
      </c>
      <c r="O3933" s="141"/>
      <c r="P3933" s="141"/>
      <c r="Q3933" s="81">
        <f t="shared" si="317"/>
        <v>6.4</v>
      </c>
    </row>
    <row r="3934" spans="5:17" ht="13" hidden="1" x14ac:dyDescent="0.3">
      <c r="E3934" s="138">
        <v>39564</v>
      </c>
      <c r="F3934" s="16">
        <v>117</v>
      </c>
      <c r="G3934" s="16">
        <v>2008</v>
      </c>
      <c r="H3934" s="139">
        <f t="shared" si="313"/>
        <v>0</v>
      </c>
      <c r="I3934" s="140">
        <v>11.1741935483871</v>
      </c>
      <c r="J3934" s="141">
        <f t="shared" si="315"/>
        <v>1</v>
      </c>
      <c r="K3934" s="81">
        <f t="shared" si="314"/>
        <v>8.8258064516129</v>
      </c>
      <c r="L3934" s="142">
        <v>12.9</v>
      </c>
      <c r="M3934" s="140"/>
      <c r="N3934" s="141">
        <f t="shared" si="316"/>
        <v>1</v>
      </c>
      <c r="O3934" s="141"/>
      <c r="P3934" s="141"/>
      <c r="Q3934" s="81">
        <f t="shared" si="317"/>
        <v>7.1</v>
      </c>
    </row>
    <row r="3935" spans="5:17" ht="13" hidden="1" x14ac:dyDescent="0.3">
      <c r="E3935" s="138">
        <v>39565</v>
      </c>
      <c r="F3935" s="16">
        <v>118</v>
      </c>
      <c r="G3935" s="16">
        <v>2008</v>
      </c>
      <c r="H3935" s="139">
        <f t="shared" si="313"/>
        <v>0</v>
      </c>
      <c r="I3935" s="140">
        <v>11.335483870967744</v>
      </c>
      <c r="J3935" s="141">
        <f t="shared" si="315"/>
        <v>1</v>
      </c>
      <c r="K3935" s="81">
        <f t="shared" si="314"/>
        <v>8.6645161290322559</v>
      </c>
      <c r="L3935" s="142">
        <v>15.4</v>
      </c>
      <c r="M3935" s="140"/>
      <c r="N3935" s="141">
        <f t="shared" si="316"/>
        <v>1</v>
      </c>
      <c r="O3935" s="141"/>
      <c r="P3935" s="141"/>
      <c r="Q3935" s="81">
        <f t="shared" si="317"/>
        <v>4.5999999999999996</v>
      </c>
    </row>
    <row r="3936" spans="5:17" ht="13" hidden="1" x14ac:dyDescent="0.3">
      <c r="E3936" s="138">
        <v>39566</v>
      </c>
      <c r="F3936" s="16">
        <v>119</v>
      </c>
      <c r="G3936" s="16">
        <v>2008</v>
      </c>
      <c r="H3936" s="139">
        <f t="shared" si="313"/>
        <v>0</v>
      </c>
      <c r="I3936" s="140">
        <v>11.496774193548388</v>
      </c>
      <c r="J3936" s="141">
        <f t="shared" si="315"/>
        <v>1</v>
      </c>
      <c r="K3936" s="81">
        <f t="shared" si="314"/>
        <v>8.5032258064516117</v>
      </c>
      <c r="L3936" s="142">
        <v>12.4</v>
      </c>
      <c r="M3936" s="140"/>
      <c r="N3936" s="141">
        <f t="shared" si="316"/>
        <v>1</v>
      </c>
      <c r="O3936" s="141"/>
      <c r="P3936" s="141"/>
      <c r="Q3936" s="81">
        <f t="shared" si="317"/>
        <v>7.6</v>
      </c>
    </row>
    <row r="3937" spans="5:17" ht="13" hidden="1" x14ac:dyDescent="0.3">
      <c r="E3937" s="138">
        <v>39567</v>
      </c>
      <c r="F3937" s="16">
        <v>120</v>
      </c>
      <c r="G3937" s="16">
        <v>2008</v>
      </c>
      <c r="H3937" s="139">
        <f t="shared" si="313"/>
        <v>0</v>
      </c>
      <c r="I3937" s="140">
        <v>11.658064516129032</v>
      </c>
      <c r="J3937" s="141">
        <f t="shared" si="315"/>
        <v>1</v>
      </c>
      <c r="K3937" s="81">
        <f t="shared" si="314"/>
        <v>8.3419354838709676</v>
      </c>
      <c r="L3937" s="142">
        <v>11.4</v>
      </c>
      <c r="M3937" s="140"/>
      <c r="N3937" s="141">
        <f t="shared" si="316"/>
        <v>1</v>
      </c>
      <c r="O3937" s="141"/>
      <c r="P3937" s="141"/>
      <c r="Q3937" s="81">
        <f t="shared" si="317"/>
        <v>8.6</v>
      </c>
    </row>
    <row r="3938" spans="5:17" ht="13" hidden="1" x14ac:dyDescent="0.3">
      <c r="E3938" s="138">
        <v>39568</v>
      </c>
      <c r="F3938" s="16">
        <v>121</v>
      </c>
      <c r="G3938" s="16">
        <v>2008</v>
      </c>
      <c r="H3938" s="139">
        <f t="shared" si="313"/>
        <v>0</v>
      </c>
      <c r="I3938" s="140">
        <v>11.81935483870968</v>
      </c>
      <c r="J3938" s="141">
        <f t="shared" si="315"/>
        <v>1</v>
      </c>
      <c r="K3938" s="81">
        <f t="shared" si="314"/>
        <v>8.1806451612903199</v>
      </c>
      <c r="L3938" s="142">
        <v>8.4</v>
      </c>
      <c r="M3938" s="140"/>
      <c r="N3938" s="141">
        <f t="shared" si="316"/>
        <v>1</v>
      </c>
      <c r="O3938" s="141"/>
      <c r="P3938" s="141"/>
      <c r="Q3938" s="81">
        <f t="shared" si="317"/>
        <v>11.6</v>
      </c>
    </row>
    <row r="3939" spans="5:17" ht="13" hidden="1" x14ac:dyDescent="0.3">
      <c r="E3939" s="138">
        <v>39569</v>
      </c>
      <c r="F3939" s="16">
        <v>122</v>
      </c>
      <c r="G3939" s="16">
        <v>2008</v>
      </c>
      <c r="H3939" s="139">
        <f t="shared" ref="H3939:H4002" si="318">IF(AND(E3939&gt;=$D$64,E3939&lt;=$D$65),1,0)</f>
        <v>0</v>
      </c>
      <c r="I3939" s="140">
        <v>11.980645161290324</v>
      </c>
      <c r="J3939" s="141">
        <f t="shared" si="315"/>
        <v>1</v>
      </c>
      <c r="K3939" s="81">
        <f t="shared" si="314"/>
        <v>8.0193548387096758</v>
      </c>
      <c r="L3939" s="142">
        <v>11.5</v>
      </c>
      <c r="M3939" s="140"/>
      <c r="N3939" s="141">
        <f t="shared" si="316"/>
        <v>1</v>
      </c>
      <c r="O3939" s="141"/>
      <c r="P3939" s="141"/>
      <c r="Q3939" s="81">
        <f t="shared" si="317"/>
        <v>8.5</v>
      </c>
    </row>
    <row r="3940" spans="5:17" ht="13" hidden="1" x14ac:dyDescent="0.3">
      <c r="E3940" s="138">
        <v>39570</v>
      </c>
      <c r="F3940" s="16">
        <v>123</v>
      </c>
      <c r="G3940" s="16">
        <v>2008</v>
      </c>
      <c r="H3940" s="139">
        <f t="shared" si="318"/>
        <v>0</v>
      </c>
      <c r="I3940" s="140">
        <v>12.141935483870968</v>
      </c>
      <c r="J3940" s="141">
        <f t="shared" si="315"/>
        <v>1</v>
      </c>
      <c r="K3940" s="81">
        <f t="shared" si="314"/>
        <v>7.8580645161290317</v>
      </c>
      <c r="L3940" s="142">
        <v>14.6</v>
      </c>
      <c r="M3940" s="140"/>
      <c r="N3940" s="141">
        <f t="shared" si="316"/>
        <v>1</v>
      </c>
      <c r="O3940" s="141"/>
      <c r="P3940" s="141"/>
      <c r="Q3940" s="81">
        <f t="shared" si="317"/>
        <v>5.4</v>
      </c>
    </row>
    <row r="3941" spans="5:17" ht="13" hidden="1" x14ac:dyDescent="0.3">
      <c r="E3941" s="138">
        <v>39571</v>
      </c>
      <c r="F3941" s="16">
        <v>124</v>
      </c>
      <c r="G3941" s="16">
        <v>2008</v>
      </c>
      <c r="H3941" s="139">
        <f t="shared" si="318"/>
        <v>0</v>
      </c>
      <c r="I3941" s="140">
        <v>12.303225806451616</v>
      </c>
      <c r="J3941" s="141">
        <f t="shared" si="315"/>
        <v>1</v>
      </c>
      <c r="K3941" s="81">
        <f t="shared" si="314"/>
        <v>7.696774193548384</v>
      </c>
      <c r="L3941" s="142">
        <v>15</v>
      </c>
      <c r="M3941" s="140"/>
      <c r="N3941" s="141">
        <f t="shared" si="316"/>
        <v>1</v>
      </c>
      <c r="O3941" s="141"/>
      <c r="P3941" s="141"/>
      <c r="Q3941" s="81">
        <f t="shared" si="317"/>
        <v>5</v>
      </c>
    </row>
    <row r="3942" spans="5:17" ht="13" hidden="1" x14ac:dyDescent="0.3">
      <c r="E3942" s="138">
        <v>39572</v>
      </c>
      <c r="F3942" s="16">
        <v>125</v>
      </c>
      <c r="G3942" s="16">
        <v>2008</v>
      </c>
      <c r="H3942" s="139">
        <f t="shared" si="318"/>
        <v>0</v>
      </c>
      <c r="I3942" s="140">
        <v>12.46451612903226</v>
      </c>
      <c r="J3942" s="141">
        <f t="shared" si="315"/>
        <v>1</v>
      </c>
      <c r="K3942" s="81">
        <f t="shared" si="314"/>
        <v>7.5354838709677399</v>
      </c>
      <c r="L3942" s="142">
        <v>16.3</v>
      </c>
      <c r="M3942" s="140"/>
      <c r="N3942" s="141">
        <f t="shared" si="316"/>
        <v>0</v>
      </c>
      <c r="O3942" s="141"/>
      <c r="P3942" s="141"/>
      <c r="Q3942" s="81">
        <f t="shared" si="317"/>
        <v>0</v>
      </c>
    </row>
    <row r="3943" spans="5:17" ht="13" hidden="1" x14ac:dyDescent="0.3">
      <c r="E3943" s="138">
        <v>39573</v>
      </c>
      <c r="F3943" s="16">
        <v>126</v>
      </c>
      <c r="G3943" s="16">
        <v>2008</v>
      </c>
      <c r="H3943" s="139">
        <f t="shared" si="318"/>
        <v>0</v>
      </c>
      <c r="I3943" s="140">
        <v>12.625806451612904</v>
      </c>
      <c r="J3943" s="141">
        <f t="shared" si="315"/>
        <v>1</v>
      </c>
      <c r="K3943" s="81">
        <f t="shared" si="314"/>
        <v>7.3741935483870957</v>
      </c>
      <c r="L3943" s="142">
        <v>15.8</v>
      </c>
      <c r="M3943" s="140"/>
      <c r="N3943" s="141">
        <f t="shared" si="316"/>
        <v>1</v>
      </c>
      <c r="O3943" s="141"/>
      <c r="P3943" s="141"/>
      <c r="Q3943" s="81">
        <f t="shared" si="317"/>
        <v>4.1999999999999993</v>
      </c>
    </row>
    <row r="3944" spans="5:17" ht="13" hidden="1" x14ac:dyDescent="0.3">
      <c r="E3944" s="138">
        <v>39574</v>
      </c>
      <c r="F3944" s="16">
        <v>127</v>
      </c>
      <c r="G3944" s="16">
        <v>2008</v>
      </c>
      <c r="H3944" s="139">
        <f t="shared" si="318"/>
        <v>0</v>
      </c>
      <c r="I3944" s="140">
        <v>12.787096774193548</v>
      </c>
      <c r="J3944" s="141">
        <f t="shared" si="315"/>
        <v>1</v>
      </c>
      <c r="K3944" s="81">
        <f t="shared" si="314"/>
        <v>7.2129032258064516</v>
      </c>
      <c r="L3944" s="142">
        <v>14.1</v>
      </c>
      <c r="M3944" s="140"/>
      <c r="N3944" s="141">
        <f t="shared" si="316"/>
        <v>1</v>
      </c>
      <c r="O3944" s="141"/>
      <c r="P3944" s="141"/>
      <c r="Q3944" s="81">
        <f t="shared" si="317"/>
        <v>5.9</v>
      </c>
    </row>
    <row r="3945" spans="5:17" ht="13" hidden="1" x14ac:dyDescent="0.3">
      <c r="E3945" s="138">
        <v>39575</v>
      </c>
      <c r="F3945" s="16">
        <v>128</v>
      </c>
      <c r="G3945" s="16">
        <v>2008</v>
      </c>
      <c r="H3945" s="139">
        <f t="shared" si="318"/>
        <v>0</v>
      </c>
      <c r="I3945" s="140">
        <v>12.948387096774196</v>
      </c>
      <c r="J3945" s="141">
        <f t="shared" si="315"/>
        <v>1</v>
      </c>
      <c r="K3945" s="81">
        <f t="shared" si="314"/>
        <v>7.0516129032258039</v>
      </c>
      <c r="L3945" s="142">
        <v>15.7</v>
      </c>
      <c r="M3945" s="140"/>
      <c r="N3945" s="141">
        <f t="shared" si="316"/>
        <v>1</v>
      </c>
      <c r="O3945" s="141"/>
      <c r="P3945" s="141"/>
      <c r="Q3945" s="81">
        <f t="shared" si="317"/>
        <v>4.3000000000000007</v>
      </c>
    </row>
    <row r="3946" spans="5:17" ht="13" hidden="1" x14ac:dyDescent="0.3">
      <c r="E3946" s="138">
        <v>39576</v>
      </c>
      <c r="F3946" s="16">
        <v>129</v>
      </c>
      <c r="G3946" s="16">
        <v>2008</v>
      </c>
      <c r="H3946" s="139">
        <f t="shared" si="318"/>
        <v>0</v>
      </c>
      <c r="I3946" s="140">
        <v>13.10967741935484</v>
      </c>
      <c r="J3946" s="141">
        <f t="shared" si="315"/>
        <v>1</v>
      </c>
      <c r="K3946" s="81">
        <f t="shared" si="314"/>
        <v>6.8903225806451598</v>
      </c>
      <c r="L3946" s="142">
        <v>17</v>
      </c>
      <c r="M3946" s="140"/>
      <c r="N3946" s="141">
        <f t="shared" si="316"/>
        <v>0</v>
      </c>
      <c r="O3946" s="141"/>
      <c r="P3946" s="141"/>
      <c r="Q3946" s="81">
        <f t="shared" si="317"/>
        <v>0</v>
      </c>
    </row>
    <row r="3947" spans="5:17" ht="13" hidden="1" x14ac:dyDescent="0.3">
      <c r="E3947" s="138">
        <v>39577</v>
      </c>
      <c r="F3947" s="16">
        <v>130</v>
      </c>
      <c r="G3947" s="16">
        <v>2008</v>
      </c>
      <c r="H3947" s="139">
        <f t="shared" si="318"/>
        <v>0</v>
      </c>
      <c r="I3947" s="140">
        <v>13.270967741935484</v>
      </c>
      <c r="J3947" s="141">
        <f t="shared" si="315"/>
        <v>1</v>
      </c>
      <c r="K3947" s="81">
        <f t="shared" si="314"/>
        <v>6.7290322580645157</v>
      </c>
      <c r="L3947" s="142">
        <v>17.5</v>
      </c>
      <c r="M3947" s="140"/>
      <c r="N3947" s="141">
        <f t="shared" si="316"/>
        <v>0</v>
      </c>
      <c r="O3947" s="141"/>
      <c r="P3947" s="141"/>
      <c r="Q3947" s="81">
        <f t="shared" si="317"/>
        <v>0</v>
      </c>
    </row>
    <row r="3948" spans="5:17" ht="13" hidden="1" x14ac:dyDescent="0.3">
      <c r="E3948" s="138">
        <v>39578</v>
      </c>
      <c r="F3948" s="16">
        <v>131</v>
      </c>
      <c r="G3948" s="16">
        <v>2008</v>
      </c>
      <c r="H3948" s="139">
        <f t="shared" si="318"/>
        <v>0</v>
      </c>
      <c r="I3948" s="140">
        <v>13.432258064516132</v>
      </c>
      <c r="J3948" s="141">
        <f t="shared" si="315"/>
        <v>1</v>
      </c>
      <c r="K3948" s="81">
        <f t="shared" si="314"/>
        <v>6.567741935483868</v>
      </c>
      <c r="L3948" s="142">
        <v>18.3</v>
      </c>
      <c r="M3948" s="140"/>
      <c r="N3948" s="141">
        <f t="shared" si="316"/>
        <v>0</v>
      </c>
      <c r="O3948" s="141"/>
      <c r="P3948" s="141"/>
      <c r="Q3948" s="81">
        <f t="shared" si="317"/>
        <v>0</v>
      </c>
    </row>
    <row r="3949" spans="5:17" ht="13" hidden="1" x14ac:dyDescent="0.3">
      <c r="E3949" s="138">
        <v>39579</v>
      </c>
      <c r="F3949" s="16">
        <v>132</v>
      </c>
      <c r="G3949" s="16">
        <v>2008</v>
      </c>
      <c r="H3949" s="139">
        <f t="shared" si="318"/>
        <v>0</v>
      </c>
      <c r="I3949" s="140">
        <v>13.593548387096776</v>
      </c>
      <c r="J3949" s="141">
        <f t="shared" si="315"/>
        <v>1</v>
      </c>
      <c r="K3949" s="81">
        <f t="shared" si="314"/>
        <v>6.4064516129032238</v>
      </c>
      <c r="L3949" s="142">
        <v>15.1</v>
      </c>
      <c r="M3949" s="140"/>
      <c r="N3949" s="141">
        <f t="shared" si="316"/>
        <v>1</v>
      </c>
      <c r="O3949" s="141"/>
      <c r="P3949" s="141"/>
      <c r="Q3949" s="81">
        <f t="shared" si="317"/>
        <v>4.9000000000000004</v>
      </c>
    </row>
    <row r="3950" spans="5:17" ht="13" hidden="1" x14ac:dyDescent="0.3">
      <c r="E3950" s="138">
        <v>39580</v>
      </c>
      <c r="F3950" s="16">
        <v>133</v>
      </c>
      <c r="G3950" s="16">
        <v>2008</v>
      </c>
      <c r="H3950" s="139">
        <f t="shared" si="318"/>
        <v>0</v>
      </c>
      <c r="I3950" s="140">
        <v>13.75483870967742</v>
      </c>
      <c r="J3950" s="141">
        <f t="shared" si="315"/>
        <v>1</v>
      </c>
      <c r="K3950" s="81">
        <f t="shared" si="314"/>
        <v>6.2451612903225797</v>
      </c>
      <c r="L3950" s="142">
        <v>15.6</v>
      </c>
      <c r="M3950" s="140"/>
      <c r="N3950" s="141">
        <f t="shared" si="316"/>
        <v>1</v>
      </c>
      <c r="O3950" s="141"/>
      <c r="P3950" s="141"/>
      <c r="Q3950" s="81">
        <f t="shared" si="317"/>
        <v>4.4000000000000004</v>
      </c>
    </row>
    <row r="3951" spans="5:17" ht="13" hidden="1" x14ac:dyDescent="0.3">
      <c r="E3951" s="138">
        <v>39581</v>
      </c>
      <c r="F3951" s="16">
        <v>134</v>
      </c>
      <c r="G3951" s="16">
        <v>2008</v>
      </c>
      <c r="H3951" s="139">
        <f t="shared" si="318"/>
        <v>0</v>
      </c>
      <c r="I3951" s="140">
        <v>13.916129032258064</v>
      </c>
      <c r="J3951" s="141">
        <f t="shared" si="315"/>
        <v>1</v>
      </c>
      <c r="K3951" s="81">
        <f t="shared" si="314"/>
        <v>6.0838709677419356</v>
      </c>
      <c r="L3951" s="142">
        <v>17</v>
      </c>
      <c r="M3951" s="140"/>
      <c r="N3951" s="141">
        <f t="shared" si="316"/>
        <v>0</v>
      </c>
      <c r="O3951" s="141"/>
      <c r="P3951" s="141"/>
      <c r="Q3951" s="81">
        <f t="shared" si="317"/>
        <v>0</v>
      </c>
    </row>
    <row r="3952" spans="5:17" ht="13" hidden="1" x14ac:dyDescent="0.3">
      <c r="E3952" s="138">
        <v>39582</v>
      </c>
      <c r="F3952" s="16">
        <v>135</v>
      </c>
      <c r="G3952" s="16">
        <v>2008</v>
      </c>
      <c r="H3952" s="139">
        <f t="shared" si="318"/>
        <v>0</v>
      </c>
      <c r="I3952" s="140">
        <v>14.077419354838712</v>
      </c>
      <c r="J3952" s="141">
        <f t="shared" si="315"/>
        <v>1</v>
      </c>
      <c r="K3952" s="81">
        <f t="shared" si="314"/>
        <v>5.9225806451612879</v>
      </c>
      <c r="L3952" s="142">
        <v>16.5</v>
      </c>
      <c r="M3952" s="140"/>
      <c r="N3952" s="141">
        <f t="shared" si="316"/>
        <v>0</v>
      </c>
      <c r="O3952" s="141"/>
      <c r="P3952" s="141"/>
      <c r="Q3952" s="81">
        <f t="shared" si="317"/>
        <v>0</v>
      </c>
    </row>
    <row r="3953" spans="5:17" ht="13" hidden="1" x14ac:dyDescent="0.3">
      <c r="E3953" s="138">
        <v>39583</v>
      </c>
      <c r="F3953" s="16">
        <v>136</v>
      </c>
      <c r="G3953" s="16">
        <v>2008</v>
      </c>
      <c r="H3953" s="139">
        <f t="shared" si="318"/>
        <v>0</v>
      </c>
      <c r="I3953" s="140">
        <v>14.238709677419356</v>
      </c>
      <c r="J3953" s="141">
        <f t="shared" si="315"/>
        <v>1</v>
      </c>
      <c r="K3953" s="81">
        <f t="shared" si="314"/>
        <v>5.7612903225806438</v>
      </c>
      <c r="L3953" s="142">
        <v>15.3</v>
      </c>
      <c r="M3953" s="140"/>
      <c r="N3953" s="141">
        <f t="shared" si="316"/>
        <v>1</v>
      </c>
      <c r="O3953" s="141"/>
      <c r="P3953" s="141"/>
      <c r="Q3953" s="81">
        <f t="shared" si="317"/>
        <v>4.6999999999999993</v>
      </c>
    </row>
    <row r="3954" spans="5:17" ht="13" hidden="1" x14ac:dyDescent="0.3">
      <c r="E3954" s="138">
        <v>39584</v>
      </c>
      <c r="F3954" s="16">
        <v>137</v>
      </c>
      <c r="G3954" s="16">
        <v>2008</v>
      </c>
      <c r="H3954" s="139">
        <f t="shared" si="318"/>
        <v>0</v>
      </c>
      <c r="I3954" s="140">
        <v>14.4</v>
      </c>
      <c r="J3954" s="141">
        <f t="shared" si="315"/>
        <v>1</v>
      </c>
      <c r="K3954" s="81">
        <f t="shared" si="314"/>
        <v>5.6</v>
      </c>
      <c r="L3954" s="142">
        <v>16</v>
      </c>
      <c r="M3954" s="140"/>
      <c r="N3954" s="141">
        <f t="shared" si="316"/>
        <v>1</v>
      </c>
      <c r="O3954" s="141"/>
      <c r="P3954" s="141"/>
      <c r="Q3954" s="81">
        <f t="shared" si="317"/>
        <v>4</v>
      </c>
    </row>
    <row r="3955" spans="5:17" ht="13" hidden="1" x14ac:dyDescent="0.3">
      <c r="E3955" s="138">
        <v>39585</v>
      </c>
      <c r="F3955" s="16">
        <v>138</v>
      </c>
      <c r="G3955" s="16">
        <v>2008</v>
      </c>
      <c r="H3955" s="139">
        <f t="shared" si="318"/>
        <v>0</v>
      </c>
      <c r="I3955" s="140">
        <v>14.506666666666668</v>
      </c>
      <c r="J3955" s="141">
        <f t="shared" si="315"/>
        <v>1</v>
      </c>
      <c r="K3955" s="81">
        <f t="shared" si="314"/>
        <v>5.4933333333333323</v>
      </c>
      <c r="L3955" s="142">
        <v>13.8</v>
      </c>
      <c r="M3955" s="140"/>
      <c r="N3955" s="141">
        <f t="shared" si="316"/>
        <v>1</v>
      </c>
      <c r="O3955" s="141"/>
      <c r="P3955" s="141"/>
      <c r="Q3955" s="81">
        <f t="shared" si="317"/>
        <v>6.1999999999999993</v>
      </c>
    </row>
    <row r="3956" spans="5:17" ht="13" hidden="1" x14ac:dyDescent="0.3">
      <c r="E3956" s="138">
        <v>39586</v>
      </c>
      <c r="F3956" s="16">
        <v>139</v>
      </c>
      <c r="G3956" s="16">
        <v>2008</v>
      </c>
      <c r="H3956" s="139">
        <f t="shared" si="318"/>
        <v>0</v>
      </c>
      <c r="I3956" s="140">
        <v>14.613333333333333</v>
      </c>
      <c r="J3956" s="141">
        <f t="shared" si="315"/>
        <v>1</v>
      </c>
      <c r="K3956" s="81">
        <f t="shared" si="314"/>
        <v>5.3866666666666667</v>
      </c>
      <c r="L3956" s="142">
        <v>14</v>
      </c>
      <c r="M3956" s="140"/>
      <c r="N3956" s="141">
        <f t="shared" si="316"/>
        <v>1</v>
      </c>
      <c r="O3956" s="141"/>
      <c r="P3956" s="141"/>
      <c r="Q3956" s="81">
        <f t="shared" si="317"/>
        <v>6</v>
      </c>
    </row>
    <row r="3957" spans="5:17" ht="13" hidden="1" x14ac:dyDescent="0.3">
      <c r="E3957" s="138">
        <v>39587</v>
      </c>
      <c r="F3957" s="16">
        <v>140</v>
      </c>
      <c r="G3957" s="16">
        <v>2008</v>
      </c>
      <c r="H3957" s="139">
        <f t="shared" si="318"/>
        <v>0</v>
      </c>
      <c r="I3957" s="140">
        <v>14.72</v>
      </c>
      <c r="J3957" s="141">
        <f t="shared" si="315"/>
        <v>1</v>
      </c>
      <c r="K3957" s="81">
        <f t="shared" si="314"/>
        <v>5.2799999999999994</v>
      </c>
      <c r="L3957" s="142">
        <v>14.3</v>
      </c>
      <c r="M3957" s="140"/>
      <c r="N3957" s="141">
        <f t="shared" si="316"/>
        <v>1</v>
      </c>
      <c r="O3957" s="141"/>
      <c r="P3957" s="141"/>
      <c r="Q3957" s="81">
        <f t="shared" si="317"/>
        <v>5.6999999999999993</v>
      </c>
    </row>
    <row r="3958" spans="5:17" ht="13" hidden="1" x14ac:dyDescent="0.3">
      <c r="E3958" s="138">
        <v>39588</v>
      </c>
      <c r="F3958" s="16">
        <v>141</v>
      </c>
      <c r="G3958" s="16">
        <v>2008</v>
      </c>
      <c r="H3958" s="139">
        <f t="shared" si="318"/>
        <v>0</v>
      </c>
      <c r="I3958" s="140">
        <v>14.826666666666668</v>
      </c>
      <c r="J3958" s="141">
        <f t="shared" si="315"/>
        <v>1</v>
      </c>
      <c r="K3958" s="81">
        <f t="shared" si="314"/>
        <v>5.173333333333332</v>
      </c>
      <c r="L3958" s="142">
        <v>14.3</v>
      </c>
      <c r="M3958" s="140"/>
      <c r="N3958" s="141">
        <f t="shared" si="316"/>
        <v>1</v>
      </c>
      <c r="O3958" s="141"/>
      <c r="P3958" s="141"/>
      <c r="Q3958" s="81">
        <f t="shared" si="317"/>
        <v>5.6999999999999993</v>
      </c>
    </row>
    <row r="3959" spans="5:17" ht="13" hidden="1" x14ac:dyDescent="0.3">
      <c r="E3959" s="138">
        <v>39589</v>
      </c>
      <c r="F3959" s="16">
        <v>142</v>
      </c>
      <c r="G3959" s="16">
        <v>2008</v>
      </c>
      <c r="H3959" s="139">
        <f t="shared" si="318"/>
        <v>0</v>
      </c>
      <c r="I3959" s="140">
        <v>14.933333333333334</v>
      </c>
      <c r="J3959" s="141">
        <f t="shared" si="315"/>
        <v>1</v>
      </c>
      <c r="K3959" s="81">
        <f t="shared" si="314"/>
        <v>5.0666666666666664</v>
      </c>
      <c r="L3959" s="142">
        <v>12.7</v>
      </c>
      <c r="M3959" s="140"/>
      <c r="N3959" s="141">
        <f t="shared" si="316"/>
        <v>1</v>
      </c>
      <c r="O3959" s="141"/>
      <c r="P3959" s="141"/>
      <c r="Q3959" s="81">
        <f t="shared" si="317"/>
        <v>7.3000000000000007</v>
      </c>
    </row>
    <row r="3960" spans="5:17" ht="13" hidden="1" x14ac:dyDescent="0.3">
      <c r="E3960" s="138">
        <v>39590</v>
      </c>
      <c r="F3960" s="16">
        <v>143</v>
      </c>
      <c r="G3960" s="16">
        <v>2008</v>
      </c>
      <c r="H3960" s="139">
        <f t="shared" si="318"/>
        <v>0</v>
      </c>
      <c r="I3960" s="140">
        <v>15.04</v>
      </c>
      <c r="J3960" s="141">
        <f t="shared" si="315"/>
        <v>1</v>
      </c>
      <c r="K3960" s="81">
        <f t="shared" ref="K3960:K4023" si="319">J3960*($E$116-I3960)</f>
        <v>4.9600000000000009</v>
      </c>
      <c r="L3960" s="142">
        <v>14.1</v>
      </c>
      <c r="M3960" s="140"/>
      <c r="N3960" s="141">
        <f t="shared" si="316"/>
        <v>1</v>
      </c>
      <c r="O3960" s="141"/>
      <c r="P3960" s="141"/>
      <c r="Q3960" s="81">
        <f t="shared" si="317"/>
        <v>5.9</v>
      </c>
    </row>
    <row r="3961" spans="5:17" ht="13" hidden="1" x14ac:dyDescent="0.3">
      <c r="E3961" s="138">
        <v>39591</v>
      </c>
      <c r="F3961" s="16">
        <v>144</v>
      </c>
      <c r="G3961" s="16">
        <v>2008</v>
      </c>
      <c r="H3961" s="139">
        <f t="shared" si="318"/>
        <v>0</v>
      </c>
      <c r="I3961" s="140">
        <v>15.146666666666667</v>
      </c>
      <c r="J3961" s="141">
        <f t="shared" si="315"/>
        <v>1</v>
      </c>
      <c r="K3961" s="81">
        <f t="shared" si="319"/>
        <v>4.8533333333333335</v>
      </c>
      <c r="L3961" s="142">
        <v>15.4</v>
      </c>
      <c r="M3961" s="140"/>
      <c r="N3961" s="141">
        <f t="shared" si="316"/>
        <v>1</v>
      </c>
      <c r="O3961" s="141"/>
      <c r="P3961" s="141"/>
      <c r="Q3961" s="81">
        <f t="shared" si="317"/>
        <v>4.5999999999999996</v>
      </c>
    </row>
    <row r="3962" spans="5:17" ht="13" hidden="1" x14ac:dyDescent="0.3">
      <c r="E3962" s="138">
        <v>39592</v>
      </c>
      <c r="F3962" s="16">
        <v>145</v>
      </c>
      <c r="G3962" s="16">
        <v>2008</v>
      </c>
      <c r="H3962" s="139">
        <f t="shared" si="318"/>
        <v>0</v>
      </c>
      <c r="I3962" s="140">
        <v>15.253333333333334</v>
      </c>
      <c r="J3962" s="141">
        <f t="shared" si="315"/>
        <v>1</v>
      </c>
      <c r="K3962" s="81">
        <f t="shared" si="319"/>
        <v>4.7466666666666661</v>
      </c>
      <c r="L3962" s="142">
        <v>16.3</v>
      </c>
      <c r="M3962" s="140"/>
      <c r="N3962" s="141">
        <f t="shared" si="316"/>
        <v>0</v>
      </c>
      <c r="O3962" s="141"/>
      <c r="P3962" s="141"/>
      <c r="Q3962" s="81">
        <f t="shared" si="317"/>
        <v>0</v>
      </c>
    </row>
    <row r="3963" spans="5:17" ht="13" hidden="1" x14ac:dyDescent="0.3">
      <c r="E3963" s="138">
        <v>39593</v>
      </c>
      <c r="F3963" s="16">
        <v>146</v>
      </c>
      <c r="G3963" s="16">
        <v>2008</v>
      </c>
      <c r="H3963" s="139">
        <f t="shared" si="318"/>
        <v>0</v>
      </c>
      <c r="I3963" s="140">
        <v>15.36</v>
      </c>
      <c r="J3963" s="141">
        <f t="shared" si="315"/>
        <v>1</v>
      </c>
      <c r="K3963" s="81">
        <f t="shared" si="319"/>
        <v>4.6400000000000006</v>
      </c>
      <c r="L3963" s="142">
        <v>16.600000000000001</v>
      </c>
      <c r="M3963" s="140"/>
      <c r="N3963" s="141">
        <f t="shared" si="316"/>
        <v>0</v>
      </c>
      <c r="O3963" s="141"/>
      <c r="P3963" s="141"/>
      <c r="Q3963" s="81">
        <f t="shared" si="317"/>
        <v>0</v>
      </c>
    </row>
    <row r="3964" spans="5:17" ht="13" hidden="1" x14ac:dyDescent="0.3">
      <c r="E3964" s="138">
        <v>39594</v>
      </c>
      <c r="F3964" s="16">
        <v>147</v>
      </c>
      <c r="G3964" s="16">
        <v>2008</v>
      </c>
      <c r="H3964" s="139">
        <f t="shared" si="318"/>
        <v>0</v>
      </c>
      <c r="I3964" s="140">
        <v>15.466666666666667</v>
      </c>
      <c r="J3964" s="141">
        <f t="shared" si="315"/>
        <v>1</v>
      </c>
      <c r="K3964" s="81">
        <f t="shared" si="319"/>
        <v>4.5333333333333332</v>
      </c>
      <c r="L3964" s="142">
        <v>17.3</v>
      </c>
      <c r="M3964" s="140"/>
      <c r="N3964" s="141">
        <f t="shared" si="316"/>
        <v>0</v>
      </c>
      <c r="O3964" s="141"/>
      <c r="P3964" s="141"/>
      <c r="Q3964" s="81">
        <f t="shared" si="317"/>
        <v>0</v>
      </c>
    </row>
    <row r="3965" spans="5:17" ht="13" hidden="1" x14ac:dyDescent="0.3">
      <c r="E3965" s="138">
        <v>39595</v>
      </c>
      <c r="F3965" s="16">
        <v>148</v>
      </c>
      <c r="G3965" s="16">
        <v>2008</v>
      </c>
      <c r="H3965" s="139">
        <f t="shared" si="318"/>
        <v>0</v>
      </c>
      <c r="I3965" s="140">
        <v>15.573333333333334</v>
      </c>
      <c r="J3965" s="141">
        <f t="shared" si="315"/>
        <v>1</v>
      </c>
      <c r="K3965" s="81">
        <f t="shared" si="319"/>
        <v>4.4266666666666659</v>
      </c>
      <c r="L3965" s="142">
        <v>19.3</v>
      </c>
      <c r="M3965" s="140"/>
      <c r="N3965" s="141">
        <f t="shared" si="316"/>
        <v>0</v>
      </c>
      <c r="O3965" s="141"/>
      <c r="P3965" s="141"/>
      <c r="Q3965" s="81">
        <f t="shared" si="317"/>
        <v>0</v>
      </c>
    </row>
    <row r="3966" spans="5:17" ht="13" hidden="1" x14ac:dyDescent="0.3">
      <c r="E3966" s="138">
        <v>39596</v>
      </c>
      <c r="F3966" s="16">
        <v>149</v>
      </c>
      <c r="G3966" s="16">
        <v>2008</v>
      </c>
      <c r="H3966" s="139">
        <f t="shared" si="318"/>
        <v>0</v>
      </c>
      <c r="I3966" s="140">
        <v>15.68</v>
      </c>
      <c r="J3966" s="141">
        <f t="shared" ref="J3966:J4029" si="320">IF(I3966&lt;=$E$117,1,0)</f>
        <v>1</v>
      </c>
      <c r="K3966" s="81">
        <f t="shared" si="319"/>
        <v>4.32</v>
      </c>
      <c r="L3966" s="142">
        <v>18.600000000000001</v>
      </c>
      <c r="M3966" s="140"/>
      <c r="N3966" s="141">
        <f t="shared" ref="N3966:N4029" si="321">IF(L3966&lt;=$E$117,1,0)</f>
        <v>0</v>
      </c>
      <c r="O3966" s="141"/>
      <c r="P3966" s="141"/>
      <c r="Q3966" s="81">
        <f t="shared" si="317"/>
        <v>0</v>
      </c>
    </row>
    <row r="3967" spans="5:17" ht="13" hidden="1" x14ac:dyDescent="0.3">
      <c r="E3967" s="138">
        <v>39597</v>
      </c>
      <c r="F3967" s="16">
        <v>150</v>
      </c>
      <c r="G3967" s="16">
        <v>2008</v>
      </c>
      <c r="H3967" s="139">
        <f t="shared" si="318"/>
        <v>0</v>
      </c>
      <c r="I3967" s="140">
        <v>15.786666666666667</v>
      </c>
      <c r="J3967" s="141">
        <f t="shared" si="320"/>
        <v>1</v>
      </c>
      <c r="K3967" s="81">
        <f t="shared" si="319"/>
        <v>4.2133333333333329</v>
      </c>
      <c r="L3967" s="142">
        <v>17.5</v>
      </c>
      <c r="M3967" s="140"/>
      <c r="N3967" s="141">
        <f t="shared" si="321"/>
        <v>0</v>
      </c>
      <c r="O3967" s="141"/>
      <c r="P3967" s="141"/>
      <c r="Q3967" s="81">
        <f t="shared" si="317"/>
        <v>0</v>
      </c>
    </row>
    <row r="3968" spans="5:17" ht="13" hidden="1" x14ac:dyDescent="0.3">
      <c r="E3968" s="138">
        <v>39598</v>
      </c>
      <c r="F3968" s="16">
        <v>151</v>
      </c>
      <c r="G3968" s="16">
        <v>2008</v>
      </c>
      <c r="H3968" s="139">
        <f t="shared" si="318"/>
        <v>0</v>
      </c>
      <c r="I3968" s="140">
        <v>15.893333333333333</v>
      </c>
      <c r="J3968" s="141">
        <f t="shared" si="320"/>
        <v>1</v>
      </c>
      <c r="K3968" s="81">
        <f t="shared" si="319"/>
        <v>4.1066666666666674</v>
      </c>
      <c r="L3968" s="142">
        <v>17.2</v>
      </c>
      <c r="M3968" s="140"/>
      <c r="N3968" s="141">
        <f t="shared" si="321"/>
        <v>0</v>
      </c>
      <c r="O3968" s="141"/>
      <c r="P3968" s="141"/>
      <c r="Q3968" s="81">
        <f t="shared" si="317"/>
        <v>0</v>
      </c>
    </row>
    <row r="3969" spans="5:17" ht="13" hidden="1" x14ac:dyDescent="0.3">
      <c r="E3969" s="138">
        <v>39599</v>
      </c>
      <c r="F3969" s="16">
        <v>152</v>
      </c>
      <c r="G3969" s="16">
        <v>2008</v>
      </c>
      <c r="H3969" s="139">
        <f t="shared" si="318"/>
        <v>0</v>
      </c>
      <c r="I3969" s="140">
        <v>16</v>
      </c>
      <c r="J3969" s="141">
        <f t="shared" si="320"/>
        <v>1</v>
      </c>
      <c r="K3969" s="81">
        <f t="shared" si="319"/>
        <v>4</v>
      </c>
      <c r="L3969" s="142">
        <v>16.100000000000001</v>
      </c>
      <c r="M3969" s="140"/>
      <c r="N3969" s="141">
        <f t="shared" si="321"/>
        <v>0</v>
      </c>
      <c r="O3969" s="141"/>
      <c r="P3969" s="141"/>
      <c r="Q3969" s="81">
        <f t="shared" si="317"/>
        <v>0</v>
      </c>
    </row>
    <row r="3970" spans="5:17" ht="13" hidden="1" x14ac:dyDescent="0.3">
      <c r="E3970" s="138">
        <v>39600</v>
      </c>
      <c r="F3970" s="16">
        <v>153</v>
      </c>
      <c r="G3970" s="16">
        <v>2008</v>
      </c>
      <c r="H3970" s="139">
        <f t="shared" si="318"/>
        <v>0</v>
      </c>
      <c r="I3970" s="140">
        <v>16.106666666666669</v>
      </c>
      <c r="J3970" s="141">
        <f t="shared" si="320"/>
        <v>0</v>
      </c>
      <c r="K3970" s="81">
        <f t="shared" si="319"/>
        <v>0</v>
      </c>
      <c r="L3970" s="142">
        <v>16.7</v>
      </c>
      <c r="M3970" s="140"/>
      <c r="N3970" s="141">
        <f t="shared" si="321"/>
        <v>0</v>
      </c>
      <c r="O3970" s="141"/>
      <c r="P3970" s="141"/>
      <c r="Q3970" s="81">
        <f t="shared" si="317"/>
        <v>0</v>
      </c>
    </row>
    <row r="3971" spans="5:17" ht="13" hidden="1" x14ac:dyDescent="0.3">
      <c r="E3971" s="138">
        <v>39601</v>
      </c>
      <c r="F3971" s="16">
        <v>154</v>
      </c>
      <c r="G3971" s="16">
        <v>2008</v>
      </c>
      <c r="H3971" s="139">
        <f t="shared" si="318"/>
        <v>0</v>
      </c>
      <c r="I3971" s="140">
        <v>16.213333333333331</v>
      </c>
      <c r="J3971" s="141">
        <f t="shared" si="320"/>
        <v>0</v>
      </c>
      <c r="K3971" s="81">
        <f t="shared" si="319"/>
        <v>0</v>
      </c>
      <c r="L3971" s="142">
        <v>16.399999999999999</v>
      </c>
      <c r="M3971" s="140"/>
      <c r="N3971" s="141">
        <f t="shared" si="321"/>
        <v>0</v>
      </c>
      <c r="O3971" s="141"/>
      <c r="P3971" s="141"/>
      <c r="Q3971" s="81">
        <f t="shared" si="317"/>
        <v>0</v>
      </c>
    </row>
    <row r="3972" spans="5:17" ht="13" hidden="1" x14ac:dyDescent="0.3">
      <c r="E3972" s="138">
        <v>39602</v>
      </c>
      <c r="F3972" s="16">
        <v>155</v>
      </c>
      <c r="G3972" s="16">
        <v>2008</v>
      </c>
      <c r="H3972" s="139">
        <f t="shared" si="318"/>
        <v>0</v>
      </c>
      <c r="I3972" s="140">
        <v>16.32</v>
      </c>
      <c r="J3972" s="141">
        <f t="shared" si="320"/>
        <v>0</v>
      </c>
      <c r="K3972" s="81">
        <f t="shared" si="319"/>
        <v>0</v>
      </c>
      <c r="L3972" s="142">
        <v>16.5</v>
      </c>
      <c r="M3972" s="140"/>
      <c r="N3972" s="141">
        <f t="shared" si="321"/>
        <v>0</v>
      </c>
      <c r="O3972" s="141"/>
      <c r="P3972" s="141"/>
      <c r="Q3972" s="81">
        <f t="shared" si="317"/>
        <v>0</v>
      </c>
    </row>
    <row r="3973" spans="5:17" ht="13" hidden="1" x14ac:dyDescent="0.3">
      <c r="E3973" s="138">
        <v>39603</v>
      </c>
      <c r="F3973" s="16">
        <v>156</v>
      </c>
      <c r="G3973" s="16">
        <v>2008</v>
      </c>
      <c r="H3973" s="139">
        <f t="shared" si="318"/>
        <v>0</v>
      </c>
      <c r="I3973" s="140">
        <v>16.426666666666669</v>
      </c>
      <c r="J3973" s="141">
        <f t="shared" si="320"/>
        <v>0</v>
      </c>
      <c r="K3973" s="81">
        <f t="shared" si="319"/>
        <v>0</v>
      </c>
      <c r="L3973" s="142">
        <v>14.9</v>
      </c>
      <c r="M3973" s="140"/>
      <c r="N3973" s="141">
        <f t="shared" si="321"/>
        <v>1</v>
      </c>
      <c r="O3973" s="141"/>
      <c r="P3973" s="141"/>
      <c r="Q3973" s="81">
        <f t="shared" si="317"/>
        <v>5.0999999999999996</v>
      </c>
    </row>
    <row r="3974" spans="5:17" ht="13" hidden="1" x14ac:dyDescent="0.3">
      <c r="E3974" s="138">
        <v>39604</v>
      </c>
      <c r="F3974" s="16">
        <v>157</v>
      </c>
      <c r="G3974" s="16">
        <v>2008</v>
      </c>
      <c r="H3974" s="139">
        <f t="shared" si="318"/>
        <v>0</v>
      </c>
      <c r="I3974" s="140">
        <v>16.533333333333331</v>
      </c>
      <c r="J3974" s="141">
        <f t="shared" si="320"/>
        <v>0</v>
      </c>
      <c r="K3974" s="81">
        <f t="shared" si="319"/>
        <v>0</v>
      </c>
      <c r="L3974" s="142">
        <v>14.6</v>
      </c>
      <c r="M3974" s="140"/>
      <c r="N3974" s="141">
        <f t="shared" si="321"/>
        <v>1</v>
      </c>
      <c r="O3974" s="141"/>
      <c r="P3974" s="141"/>
      <c r="Q3974" s="81">
        <f t="shared" si="317"/>
        <v>5.4</v>
      </c>
    </row>
    <row r="3975" spans="5:17" ht="13" hidden="1" x14ac:dyDescent="0.3">
      <c r="E3975" s="138">
        <v>39605</v>
      </c>
      <c r="F3975" s="16">
        <v>158</v>
      </c>
      <c r="G3975" s="16">
        <v>2008</v>
      </c>
      <c r="H3975" s="139">
        <f t="shared" si="318"/>
        <v>0</v>
      </c>
      <c r="I3975" s="140">
        <v>16.64</v>
      </c>
      <c r="J3975" s="141">
        <f t="shared" si="320"/>
        <v>0</v>
      </c>
      <c r="K3975" s="81">
        <f t="shared" si="319"/>
        <v>0</v>
      </c>
      <c r="L3975" s="142">
        <v>12.4</v>
      </c>
      <c r="M3975" s="140"/>
      <c r="N3975" s="141">
        <f t="shared" si="321"/>
        <v>1</v>
      </c>
      <c r="O3975" s="141"/>
      <c r="P3975" s="141"/>
      <c r="Q3975" s="81">
        <f t="shared" si="317"/>
        <v>7.6</v>
      </c>
    </row>
    <row r="3976" spans="5:17" ht="13" hidden="1" x14ac:dyDescent="0.3">
      <c r="E3976" s="138">
        <v>39606</v>
      </c>
      <c r="F3976" s="16">
        <v>159</v>
      </c>
      <c r="G3976" s="16">
        <v>2008</v>
      </c>
      <c r="H3976" s="139">
        <f t="shared" si="318"/>
        <v>0</v>
      </c>
      <c r="I3976" s="140">
        <v>16.74666666666667</v>
      </c>
      <c r="J3976" s="141">
        <f t="shared" si="320"/>
        <v>0</v>
      </c>
      <c r="K3976" s="81">
        <f t="shared" si="319"/>
        <v>0</v>
      </c>
      <c r="L3976" s="142">
        <v>12.6</v>
      </c>
      <c r="M3976" s="140"/>
      <c r="N3976" s="141">
        <f t="shared" si="321"/>
        <v>1</v>
      </c>
      <c r="O3976" s="141"/>
      <c r="P3976" s="141"/>
      <c r="Q3976" s="81">
        <f t="shared" si="317"/>
        <v>7.4</v>
      </c>
    </row>
    <row r="3977" spans="5:17" ht="13" hidden="1" x14ac:dyDescent="0.3">
      <c r="E3977" s="138">
        <v>39607</v>
      </c>
      <c r="F3977" s="16">
        <v>160</v>
      </c>
      <c r="G3977" s="16">
        <v>2008</v>
      </c>
      <c r="H3977" s="139">
        <f t="shared" si="318"/>
        <v>0</v>
      </c>
      <c r="I3977" s="140">
        <v>16.853333333333332</v>
      </c>
      <c r="J3977" s="141">
        <f t="shared" si="320"/>
        <v>0</v>
      </c>
      <c r="K3977" s="81">
        <f t="shared" si="319"/>
        <v>0</v>
      </c>
      <c r="L3977" s="142">
        <v>15.4</v>
      </c>
      <c r="M3977" s="140"/>
      <c r="N3977" s="141">
        <f t="shared" si="321"/>
        <v>1</v>
      </c>
      <c r="O3977" s="141"/>
      <c r="P3977" s="141"/>
      <c r="Q3977" s="81">
        <f t="shared" si="317"/>
        <v>4.5999999999999996</v>
      </c>
    </row>
    <row r="3978" spans="5:17" ht="13" hidden="1" x14ac:dyDescent="0.3">
      <c r="E3978" s="138">
        <v>39608</v>
      </c>
      <c r="F3978" s="16">
        <v>161</v>
      </c>
      <c r="G3978" s="16">
        <v>2008</v>
      </c>
      <c r="H3978" s="139">
        <f t="shared" si="318"/>
        <v>0</v>
      </c>
      <c r="I3978" s="140">
        <v>16.96</v>
      </c>
      <c r="J3978" s="141">
        <f t="shared" si="320"/>
        <v>0</v>
      </c>
      <c r="K3978" s="81">
        <f t="shared" si="319"/>
        <v>0</v>
      </c>
      <c r="L3978" s="142">
        <v>16.899999999999999</v>
      </c>
      <c r="M3978" s="140"/>
      <c r="N3978" s="141">
        <f t="shared" si="321"/>
        <v>0</v>
      </c>
      <c r="O3978" s="141"/>
      <c r="P3978" s="141"/>
      <c r="Q3978" s="81">
        <f t="shared" si="317"/>
        <v>0</v>
      </c>
    </row>
    <row r="3979" spans="5:17" ht="13" hidden="1" x14ac:dyDescent="0.3">
      <c r="E3979" s="138">
        <v>39609</v>
      </c>
      <c r="F3979" s="16">
        <v>162</v>
      </c>
      <c r="G3979" s="16">
        <v>2008</v>
      </c>
      <c r="H3979" s="139">
        <f t="shared" si="318"/>
        <v>0</v>
      </c>
      <c r="I3979" s="140">
        <v>17.06666666666667</v>
      </c>
      <c r="J3979" s="141">
        <f t="shared" si="320"/>
        <v>0</v>
      </c>
      <c r="K3979" s="81">
        <f t="shared" si="319"/>
        <v>0</v>
      </c>
      <c r="L3979" s="142">
        <v>17.899999999999999</v>
      </c>
      <c r="M3979" s="140"/>
      <c r="N3979" s="141">
        <f t="shared" si="321"/>
        <v>0</v>
      </c>
      <c r="O3979" s="141"/>
      <c r="P3979" s="141"/>
      <c r="Q3979" s="81">
        <f t="shared" si="317"/>
        <v>0</v>
      </c>
    </row>
    <row r="3980" spans="5:17" ht="13" hidden="1" x14ac:dyDescent="0.3">
      <c r="E3980" s="138">
        <v>39610</v>
      </c>
      <c r="F3980" s="16">
        <v>163</v>
      </c>
      <c r="G3980" s="16">
        <v>2008</v>
      </c>
      <c r="H3980" s="139">
        <f t="shared" si="318"/>
        <v>0</v>
      </c>
      <c r="I3980" s="140">
        <v>17.173333333333332</v>
      </c>
      <c r="J3980" s="141">
        <f t="shared" si="320"/>
        <v>0</v>
      </c>
      <c r="K3980" s="81">
        <f t="shared" si="319"/>
        <v>0</v>
      </c>
      <c r="L3980" s="142">
        <v>17.2</v>
      </c>
      <c r="M3980" s="140"/>
      <c r="N3980" s="141">
        <f t="shared" si="321"/>
        <v>0</v>
      </c>
      <c r="O3980" s="141"/>
      <c r="P3980" s="141"/>
      <c r="Q3980" s="81">
        <f t="shared" si="317"/>
        <v>0</v>
      </c>
    </row>
    <row r="3981" spans="5:17" ht="13" hidden="1" x14ac:dyDescent="0.3">
      <c r="E3981" s="138">
        <v>39611</v>
      </c>
      <c r="F3981" s="16">
        <v>164</v>
      </c>
      <c r="G3981" s="16">
        <v>2008</v>
      </c>
      <c r="H3981" s="139">
        <f t="shared" si="318"/>
        <v>0</v>
      </c>
      <c r="I3981" s="140">
        <v>17.28</v>
      </c>
      <c r="J3981" s="141">
        <f t="shared" si="320"/>
        <v>0</v>
      </c>
      <c r="K3981" s="81">
        <f t="shared" si="319"/>
        <v>0</v>
      </c>
      <c r="L3981" s="142">
        <v>16.899999999999999</v>
      </c>
      <c r="M3981" s="140"/>
      <c r="N3981" s="141">
        <f t="shared" si="321"/>
        <v>0</v>
      </c>
      <c r="O3981" s="141"/>
      <c r="P3981" s="141"/>
      <c r="Q3981" s="81">
        <f t="shared" si="317"/>
        <v>0</v>
      </c>
    </row>
    <row r="3982" spans="5:17" ht="13" hidden="1" x14ac:dyDescent="0.3">
      <c r="E3982" s="138">
        <v>39612</v>
      </c>
      <c r="F3982" s="16">
        <v>165</v>
      </c>
      <c r="G3982" s="16">
        <v>2008</v>
      </c>
      <c r="H3982" s="139">
        <f t="shared" si="318"/>
        <v>0</v>
      </c>
      <c r="I3982" s="140">
        <v>17.38666666666667</v>
      </c>
      <c r="J3982" s="141">
        <f t="shared" si="320"/>
        <v>0</v>
      </c>
      <c r="K3982" s="81">
        <f t="shared" si="319"/>
        <v>0</v>
      </c>
      <c r="L3982" s="142">
        <v>14.3</v>
      </c>
      <c r="M3982" s="140"/>
      <c r="N3982" s="141">
        <f t="shared" si="321"/>
        <v>1</v>
      </c>
      <c r="O3982" s="141"/>
      <c r="P3982" s="141"/>
      <c r="Q3982" s="81">
        <f t="shared" si="317"/>
        <v>5.6999999999999993</v>
      </c>
    </row>
    <row r="3983" spans="5:17" ht="13" hidden="1" x14ac:dyDescent="0.3">
      <c r="E3983" s="138">
        <v>39613</v>
      </c>
      <c r="F3983" s="16">
        <v>166</v>
      </c>
      <c r="G3983" s="16">
        <v>2008</v>
      </c>
      <c r="H3983" s="139">
        <f t="shared" si="318"/>
        <v>0</v>
      </c>
      <c r="I3983" s="140">
        <v>17.493333333333332</v>
      </c>
      <c r="J3983" s="141">
        <f t="shared" si="320"/>
        <v>0</v>
      </c>
      <c r="K3983" s="81">
        <f t="shared" si="319"/>
        <v>0</v>
      </c>
      <c r="L3983" s="142">
        <v>13.9</v>
      </c>
      <c r="M3983" s="140"/>
      <c r="N3983" s="141">
        <f t="shared" si="321"/>
        <v>1</v>
      </c>
      <c r="O3983" s="141"/>
      <c r="P3983" s="141"/>
      <c r="Q3983" s="81">
        <f t="shared" si="317"/>
        <v>6.1</v>
      </c>
    </row>
    <row r="3984" spans="5:17" ht="13" hidden="1" x14ac:dyDescent="0.3">
      <c r="E3984" s="138">
        <v>39614</v>
      </c>
      <c r="F3984" s="16">
        <v>167</v>
      </c>
      <c r="G3984" s="16">
        <v>2008</v>
      </c>
      <c r="H3984" s="139">
        <f t="shared" si="318"/>
        <v>0</v>
      </c>
      <c r="I3984" s="140">
        <v>17.600000000000001</v>
      </c>
      <c r="J3984" s="141">
        <f t="shared" si="320"/>
        <v>0</v>
      </c>
      <c r="K3984" s="81">
        <f t="shared" si="319"/>
        <v>0</v>
      </c>
      <c r="L3984" s="142">
        <v>13.1</v>
      </c>
      <c r="M3984" s="140"/>
      <c r="N3984" s="141">
        <f t="shared" si="321"/>
        <v>1</v>
      </c>
      <c r="O3984" s="141"/>
      <c r="P3984" s="141"/>
      <c r="Q3984" s="81">
        <f t="shared" ref="Q3984:Q4047" si="322">N3984*($E$116-L3984)</f>
        <v>6.9</v>
      </c>
    </row>
    <row r="3985" spans="5:17" ht="13" hidden="1" x14ac:dyDescent="0.3">
      <c r="E3985" s="138">
        <v>39615</v>
      </c>
      <c r="F3985" s="16">
        <v>168</v>
      </c>
      <c r="G3985" s="16">
        <v>2008</v>
      </c>
      <c r="H3985" s="139">
        <f t="shared" si="318"/>
        <v>0</v>
      </c>
      <c r="I3985" s="140">
        <v>17.683870967741939</v>
      </c>
      <c r="J3985" s="141">
        <f t="shared" si="320"/>
        <v>0</v>
      </c>
      <c r="K3985" s="81">
        <f t="shared" si="319"/>
        <v>0</v>
      </c>
      <c r="L3985" s="142">
        <v>12.6</v>
      </c>
      <c r="M3985" s="140"/>
      <c r="N3985" s="141">
        <f t="shared" si="321"/>
        <v>1</v>
      </c>
      <c r="O3985" s="141"/>
      <c r="P3985" s="141"/>
      <c r="Q3985" s="81">
        <f t="shared" si="322"/>
        <v>7.4</v>
      </c>
    </row>
    <row r="3986" spans="5:17" ht="13" hidden="1" x14ac:dyDescent="0.3">
      <c r="E3986" s="138">
        <v>39616</v>
      </c>
      <c r="F3986" s="16">
        <v>169</v>
      </c>
      <c r="G3986" s="16">
        <v>2008</v>
      </c>
      <c r="H3986" s="139">
        <f t="shared" si="318"/>
        <v>0</v>
      </c>
      <c r="I3986" s="140">
        <v>17.767741935483873</v>
      </c>
      <c r="J3986" s="141">
        <f t="shared" si="320"/>
        <v>0</v>
      </c>
      <c r="K3986" s="81">
        <f t="shared" si="319"/>
        <v>0</v>
      </c>
      <c r="L3986" s="142">
        <v>15.5</v>
      </c>
      <c r="M3986" s="140"/>
      <c r="N3986" s="141">
        <f t="shared" si="321"/>
        <v>1</v>
      </c>
      <c r="O3986" s="141"/>
      <c r="P3986" s="141"/>
      <c r="Q3986" s="81">
        <f t="shared" si="322"/>
        <v>4.5</v>
      </c>
    </row>
    <row r="3987" spans="5:17" ht="13" hidden="1" x14ac:dyDescent="0.3">
      <c r="E3987" s="138">
        <v>39617</v>
      </c>
      <c r="F3987" s="16">
        <v>170</v>
      </c>
      <c r="G3987" s="16">
        <v>2008</v>
      </c>
      <c r="H3987" s="139">
        <f t="shared" si="318"/>
        <v>0</v>
      </c>
      <c r="I3987" s="140">
        <v>17.851612903225806</v>
      </c>
      <c r="J3987" s="141">
        <f t="shared" si="320"/>
        <v>0</v>
      </c>
      <c r="K3987" s="81">
        <f t="shared" si="319"/>
        <v>0</v>
      </c>
      <c r="L3987" s="142">
        <v>18.3</v>
      </c>
      <c r="M3987" s="140"/>
      <c r="N3987" s="141">
        <f t="shared" si="321"/>
        <v>0</v>
      </c>
      <c r="O3987" s="141"/>
      <c r="P3987" s="141"/>
      <c r="Q3987" s="81">
        <f t="shared" si="322"/>
        <v>0</v>
      </c>
    </row>
    <row r="3988" spans="5:17" ht="13" hidden="1" x14ac:dyDescent="0.3">
      <c r="E3988" s="138">
        <v>39618</v>
      </c>
      <c r="F3988" s="16">
        <v>171</v>
      </c>
      <c r="G3988" s="16">
        <v>2008</v>
      </c>
      <c r="H3988" s="139">
        <f t="shared" si="318"/>
        <v>0</v>
      </c>
      <c r="I3988" s="140">
        <v>17.935483870967744</v>
      </c>
      <c r="J3988" s="141">
        <f t="shared" si="320"/>
        <v>0</v>
      </c>
      <c r="K3988" s="81">
        <f t="shared" si="319"/>
        <v>0</v>
      </c>
      <c r="L3988" s="142">
        <v>20.3</v>
      </c>
      <c r="M3988" s="140"/>
      <c r="N3988" s="141">
        <f t="shared" si="321"/>
        <v>0</v>
      </c>
      <c r="O3988" s="141"/>
      <c r="P3988" s="141"/>
      <c r="Q3988" s="81">
        <f t="shared" si="322"/>
        <v>0</v>
      </c>
    </row>
    <row r="3989" spans="5:17" ht="13" hidden="1" x14ac:dyDescent="0.3">
      <c r="E3989" s="138">
        <v>39619</v>
      </c>
      <c r="F3989" s="16">
        <v>172</v>
      </c>
      <c r="G3989" s="16">
        <v>2008</v>
      </c>
      <c r="H3989" s="139">
        <f t="shared" si="318"/>
        <v>0</v>
      </c>
      <c r="I3989" s="140">
        <v>18.019354838709681</v>
      </c>
      <c r="J3989" s="141">
        <f t="shared" si="320"/>
        <v>0</v>
      </c>
      <c r="K3989" s="81">
        <f t="shared" si="319"/>
        <v>0</v>
      </c>
      <c r="L3989" s="142">
        <v>21.4</v>
      </c>
      <c r="M3989" s="140"/>
      <c r="N3989" s="141">
        <f t="shared" si="321"/>
        <v>0</v>
      </c>
      <c r="O3989" s="141"/>
      <c r="P3989" s="141"/>
      <c r="Q3989" s="81">
        <f t="shared" si="322"/>
        <v>0</v>
      </c>
    </row>
    <row r="3990" spans="5:17" ht="13" hidden="1" x14ac:dyDescent="0.3">
      <c r="E3990" s="138">
        <v>39620</v>
      </c>
      <c r="F3990" s="16">
        <v>173</v>
      </c>
      <c r="G3990" s="16">
        <v>2008</v>
      </c>
      <c r="H3990" s="139">
        <f t="shared" si="318"/>
        <v>0</v>
      </c>
      <c r="I3990" s="140">
        <v>18.103225806451615</v>
      </c>
      <c r="J3990" s="141">
        <f t="shared" si="320"/>
        <v>0</v>
      </c>
      <c r="K3990" s="81">
        <f t="shared" si="319"/>
        <v>0</v>
      </c>
      <c r="L3990" s="142">
        <v>22.7</v>
      </c>
      <c r="M3990" s="140"/>
      <c r="N3990" s="141">
        <f t="shared" si="321"/>
        <v>0</v>
      </c>
      <c r="O3990" s="141"/>
      <c r="P3990" s="141"/>
      <c r="Q3990" s="81">
        <f t="shared" si="322"/>
        <v>0</v>
      </c>
    </row>
    <row r="3991" spans="5:17" ht="13" hidden="1" x14ac:dyDescent="0.3">
      <c r="E3991" s="138">
        <v>39621</v>
      </c>
      <c r="F3991" s="16">
        <v>174</v>
      </c>
      <c r="G3991" s="16">
        <v>2008</v>
      </c>
      <c r="H3991" s="139">
        <f t="shared" si="318"/>
        <v>0</v>
      </c>
      <c r="I3991" s="140">
        <v>18.187096774193549</v>
      </c>
      <c r="J3991" s="141">
        <f t="shared" si="320"/>
        <v>0</v>
      </c>
      <c r="K3991" s="81">
        <f t="shared" si="319"/>
        <v>0</v>
      </c>
      <c r="L3991" s="142">
        <v>25.2</v>
      </c>
      <c r="M3991" s="140"/>
      <c r="N3991" s="141">
        <f t="shared" si="321"/>
        <v>0</v>
      </c>
      <c r="O3991" s="141"/>
      <c r="P3991" s="141"/>
      <c r="Q3991" s="81">
        <f t="shared" si="322"/>
        <v>0</v>
      </c>
    </row>
    <row r="3992" spans="5:17" ht="13" hidden="1" x14ac:dyDescent="0.3">
      <c r="E3992" s="138">
        <v>39622</v>
      </c>
      <c r="F3992" s="16">
        <v>175</v>
      </c>
      <c r="G3992" s="16">
        <v>2008</v>
      </c>
      <c r="H3992" s="139">
        <f t="shared" si="318"/>
        <v>0</v>
      </c>
      <c r="I3992" s="140">
        <v>18.270967741935486</v>
      </c>
      <c r="J3992" s="141">
        <f t="shared" si="320"/>
        <v>0</v>
      </c>
      <c r="K3992" s="81">
        <f t="shared" si="319"/>
        <v>0</v>
      </c>
      <c r="L3992" s="142">
        <v>26.3</v>
      </c>
      <c r="M3992" s="140"/>
      <c r="N3992" s="141">
        <f t="shared" si="321"/>
        <v>0</v>
      </c>
      <c r="O3992" s="141"/>
      <c r="P3992" s="141"/>
      <c r="Q3992" s="81">
        <f t="shared" si="322"/>
        <v>0</v>
      </c>
    </row>
    <row r="3993" spans="5:17" ht="13" hidden="1" x14ac:dyDescent="0.3">
      <c r="E3993" s="138">
        <v>39623</v>
      </c>
      <c r="F3993" s="16">
        <v>176</v>
      </c>
      <c r="G3993" s="16">
        <v>2008</v>
      </c>
      <c r="H3993" s="139">
        <f t="shared" si="318"/>
        <v>0</v>
      </c>
      <c r="I3993" s="140">
        <v>18.354838709677423</v>
      </c>
      <c r="J3993" s="141">
        <f t="shared" si="320"/>
        <v>0</v>
      </c>
      <c r="K3993" s="81">
        <f t="shared" si="319"/>
        <v>0</v>
      </c>
      <c r="L3993" s="142">
        <v>23.9</v>
      </c>
      <c r="M3993" s="140"/>
      <c r="N3993" s="141">
        <f t="shared" si="321"/>
        <v>0</v>
      </c>
      <c r="O3993" s="141"/>
      <c r="P3993" s="141"/>
      <c r="Q3993" s="81">
        <f t="shared" si="322"/>
        <v>0</v>
      </c>
    </row>
    <row r="3994" spans="5:17" ht="13" hidden="1" x14ac:dyDescent="0.3">
      <c r="E3994" s="138">
        <v>39624</v>
      </c>
      <c r="F3994" s="16">
        <v>177</v>
      </c>
      <c r="G3994" s="16">
        <v>2008</v>
      </c>
      <c r="H3994" s="139">
        <f t="shared" si="318"/>
        <v>0</v>
      </c>
      <c r="I3994" s="140">
        <v>18.438709677419357</v>
      </c>
      <c r="J3994" s="141">
        <f t="shared" si="320"/>
        <v>0</v>
      </c>
      <c r="K3994" s="81">
        <f t="shared" si="319"/>
        <v>0</v>
      </c>
      <c r="L3994" s="142">
        <v>24.3</v>
      </c>
      <c r="M3994" s="140"/>
      <c r="N3994" s="141">
        <f t="shared" si="321"/>
        <v>0</v>
      </c>
      <c r="O3994" s="141"/>
      <c r="P3994" s="141"/>
      <c r="Q3994" s="81">
        <f t="shared" si="322"/>
        <v>0</v>
      </c>
    </row>
    <row r="3995" spans="5:17" ht="13" hidden="1" x14ac:dyDescent="0.3">
      <c r="E3995" s="138">
        <v>39625</v>
      </c>
      <c r="F3995" s="16">
        <v>178</v>
      </c>
      <c r="G3995" s="16">
        <v>2008</v>
      </c>
      <c r="H3995" s="139">
        <f t="shared" si="318"/>
        <v>0</v>
      </c>
      <c r="I3995" s="140">
        <v>18.522580645161291</v>
      </c>
      <c r="J3995" s="141">
        <f t="shared" si="320"/>
        <v>0</v>
      </c>
      <c r="K3995" s="81">
        <f t="shared" si="319"/>
        <v>0</v>
      </c>
      <c r="L3995" s="142">
        <v>23.3</v>
      </c>
      <c r="M3995" s="140"/>
      <c r="N3995" s="141">
        <f t="shared" si="321"/>
        <v>0</v>
      </c>
      <c r="O3995" s="141"/>
      <c r="P3995" s="141"/>
      <c r="Q3995" s="81">
        <f t="shared" si="322"/>
        <v>0</v>
      </c>
    </row>
    <row r="3996" spans="5:17" ht="13" hidden="1" x14ac:dyDescent="0.3">
      <c r="E3996" s="138">
        <v>39626</v>
      </c>
      <c r="F3996" s="16">
        <v>179</v>
      </c>
      <c r="G3996" s="16">
        <v>2008</v>
      </c>
      <c r="H3996" s="139">
        <f t="shared" si="318"/>
        <v>0</v>
      </c>
      <c r="I3996" s="140">
        <v>18.606451612903228</v>
      </c>
      <c r="J3996" s="141">
        <f t="shared" si="320"/>
        <v>0</v>
      </c>
      <c r="K3996" s="81">
        <f t="shared" si="319"/>
        <v>0</v>
      </c>
      <c r="L3996" s="142">
        <v>22.9</v>
      </c>
      <c r="M3996" s="140"/>
      <c r="N3996" s="141">
        <f t="shared" si="321"/>
        <v>0</v>
      </c>
      <c r="O3996" s="141"/>
      <c r="P3996" s="141"/>
      <c r="Q3996" s="81">
        <f t="shared" si="322"/>
        <v>0</v>
      </c>
    </row>
    <row r="3997" spans="5:17" ht="13" hidden="1" x14ac:dyDescent="0.3">
      <c r="E3997" s="138">
        <v>39627</v>
      </c>
      <c r="F3997" s="16">
        <v>180</v>
      </c>
      <c r="G3997" s="16">
        <v>2008</v>
      </c>
      <c r="H3997" s="139">
        <f t="shared" si="318"/>
        <v>0</v>
      </c>
      <c r="I3997" s="140">
        <v>18.690322580645162</v>
      </c>
      <c r="J3997" s="141">
        <f t="shared" si="320"/>
        <v>0</v>
      </c>
      <c r="K3997" s="81">
        <f t="shared" si="319"/>
        <v>0</v>
      </c>
      <c r="L3997" s="142">
        <v>22</v>
      </c>
      <c r="M3997" s="140"/>
      <c r="N3997" s="141">
        <f t="shared" si="321"/>
        <v>0</v>
      </c>
      <c r="O3997" s="141"/>
      <c r="P3997" s="141"/>
      <c r="Q3997" s="81">
        <f t="shared" si="322"/>
        <v>0</v>
      </c>
    </row>
    <row r="3998" spans="5:17" ht="13" hidden="1" x14ac:dyDescent="0.3">
      <c r="E3998" s="138">
        <v>39628</v>
      </c>
      <c r="F3998" s="16">
        <v>181</v>
      </c>
      <c r="G3998" s="16">
        <v>2008</v>
      </c>
      <c r="H3998" s="139">
        <f t="shared" si="318"/>
        <v>0</v>
      </c>
      <c r="I3998" s="140">
        <v>18.774193548387096</v>
      </c>
      <c r="J3998" s="141">
        <f t="shared" si="320"/>
        <v>0</v>
      </c>
      <c r="K3998" s="81">
        <f t="shared" si="319"/>
        <v>0</v>
      </c>
      <c r="L3998" s="142">
        <v>23.7</v>
      </c>
      <c r="M3998" s="140"/>
      <c r="N3998" s="141">
        <f t="shared" si="321"/>
        <v>0</v>
      </c>
      <c r="O3998" s="141"/>
      <c r="P3998" s="141"/>
      <c r="Q3998" s="81">
        <f t="shared" si="322"/>
        <v>0</v>
      </c>
    </row>
    <row r="3999" spans="5:17" ht="13" hidden="1" x14ac:dyDescent="0.3">
      <c r="E3999" s="138">
        <v>39629</v>
      </c>
      <c r="F3999" s="16">
        <v>182</v>
      </c>
      <c r="G3999" s="16">
        <v>2008</v>
      </c>
      <c r="H3999" s="139">
        <f t="shared" si="318"/>
        <v>0</v>
      </c>
      <c r="I3999" s="140">
        <v>18.858064516129033</v>
      </c>
      <c r="J3999" s="141">
        <f t="shared" si="320"/>
        <v>0</v>
      </c>
      <c r="K3999" s="81">
        <f t="shared" si="319"/>
        <v>0</v>
      </c>
      <c r="L3999" s="142">
        <v>23.6</v>
      </c>
      <c r="M3999" s="140"/>
      <c r="N3999" s="141">
        <f t="shared" si="321"/>
        <v>0</v>
      </c>
      <c r="O3999" s="141"/>
      <c r="P3999" s="141"/>
      <c r="Q3999" s="81">
        <f t="shared" si="322"/>
        <v>0</v>
      </c>
    </row>
    <row r="4000" spans="5:17" ht="13" hidden="1" x14ac:dyDescent="0.3">
      <c r="E4000" s="138">
        <v>39630</v>
      </c>
      <c r="F4000" s="16">
        <v>183</v>
      </c>
      <c r="G4000" s="16">
        <v>2008</v>
      </c>
      <c r="H4000" s="139">
        <f t="shared" si="318"/>
        <v>0</v>
      </c>
      <c r="I4000" s="140">
        <v>18.941935483870971</v>
      </c>
      <c r="J4000" s="141">
        <f t="shared" si="320"/>
        <v>0</v>
      </c>
      <c r="K4000" s="81">
        <f t="shared" si="319"/>
        <v>0</v>
      </c>
      <c r="L4000" s="142">
        <v>24.2</v>
      </c>
      <c r="M4000" s="140"/>
      <c r="N4000" s="141">
        <f t="shared" si="321"/>
        <v>0</v>
      </c>
      <c r="O4000" s="141"/>
      <c r="P4000" s="141"/>
      <c r="Q4000" s="81">
        <f t="shared" si="322"/>
        <v>0</v>
      </c>
    </row>
    <row r="4001" spans="5:17" ht="13" hidden="1" x14ac:dyDescent="0.3">
      <c r="E4001" s="138">
        <v>39631</v>
      </c>
      <c r="F4001" s="16">
        <v>184</v>
      </c>
      <c r="G4001" s="16">
        <v>2008</v>
      </c>
      <c r="H4001" s="139">
        <f t="shared" si="318"/>
        <v>0</v>
      </c>
      <c r="I4001" s="140">
        <v>19.025806451612905</v>
      </c>
      <c r="J4001" s="141">
        <f t="shared" si="320"/>
        <v>0</v>
      </c>
      <c r="K4001" s="81">
        <f t="shared" si="319"/>
        <v>0</v>
      </c>
      <c r="L4001" s="142">
        <v>24.9</v>
      </c>
      <c r="M4001" s="140"/>
      <c r="N4001" s="141">
        <f t="shared" si="321"/>
        <v>0</v>
      </c>
      <c r="O4001" s="141"/>
      <c r="P4001" s="141"/>
      <c r="Q4001" s="81">
        <f t="shared" si="322"/>
        <v>0</v>
      </c>
    </row>
    <row r="4002" spans="5:17" ht="13" hidden="1" x14ac:dyDescent="0.3">
      <c r="E4002" s="138">
        <v>39632</v>
      </c>
      <c r="F4002" s="16">
        <v>185</v>
      </c>
      <c r="G4002" s="16">
        <v>2008</v>
      </c>
      <c r="H4002" s="139">
        <f t="shared" si="318"/>
        <v>0</v>
      </c>
      <c r="I4002" s="140">
        <v>19.109677419354838</v>
      </c>
      <c r="J4002" s="141">
        <f t="shared" si="320"/>
        <v>0</v>
      </c>
      <c r="K4002" s="81">
        <f t="shared" si="319"/>
        <v>0</v>
      </c>
      <c r="L4002" s="142">
        <v>18.600000000000001</v>
      </c>
      <c r="M4002" s="140"/>
      <c r="N4002" s="141">
        <f t="shared" si="321"/>
        <v>0</v>
      </c>
      <c r="O4002" s="141"/>
      <c r="P4002" s="141"/>
      <c r="Q4002" s="81">
        <f t="shared" si="322"/>
        <v>0</v>
      </c>
    </row>
    <row r="4003" spans="5:17" ht="13" hidden="1" x14ac:dyDescent="0.3">
      <c r="E4003" s="138">
        <v>39633</v>
      </c>
      <c r="F4003" s="16">
        <v>186</v>
      </c>
      <c r="G4003" s="16">
        <v>2008</v>
      </c>
      <c r="H4003" s="139">
        <f t="shared" ref="H4003:H4066" si="323">IF(AND(E4003&gt;=$D$64,E4003&lt;=$D$65),1,0)</f>
        <v>0</v>
      </c>
      <c r="I4003" s="140">
        <v>19.193548387096776</v>
      </c>
      <c r="J4003" s="141">
        <f t="shared" si="320"/>
        <v>0</v>
      </c>
      <c r="K4003" s="81">
        <f t="shared" si="319"/>
        <v>0</v>
      </c>
      <c r="L4003" s="142">
        <v>18</v>
      </c>
      <c r="M4003" s="140"/>
      <c r="N4003" s="141">
        <f t="shared" si="321"/>
        <v>0</v>
      </c>
      <c r="O4003" s="141"/>
      <c r="P4003" s="141"/>
      <c r="Q4003" s="81">
        <f t="shared" si="322"/>
        <v>0</v>
      </c>
    </row>
    <row r="4004" spans="5:17" ht="13" hidden="1" x14ac:dyDescent="0.3">
      <c r="E4004" s="138">
        <v>39634</v>
      </c>
      <c r="F4004" s="16">
        <v>187</v>
      </c>
      <c r="G4004" s="16">
        <v>2008</v>
      </c>
      <c r="H4004" s="139">
        <f t="shared" si="323"/>
        <v>0</v>
      </c>
      <c r="I4004" s="140">
        <v>19.277419354838713</v>
      </c>
      <c r="J4004" s="141">
        <f t="shared" si="320"/>
        <v>0</v>
      </c>
      <c r="K4004" s="81">
        <f t="shared" si="319"/>
        <v>0</v>
      </c>
      <c r="L4004" s="142">
        <v>20.9</v>
      </c>
      <c r="M4004" s="140"/>
      <c r="N4004" s="141">
        <f t="shared" si="321"/>
        <v>0</v>
      </c>
      <c r="O4004" s="141"/>
      <c r="P4004" s="141"/>
      <c r="Q4004" s="81">
        <f t="shared" si="322"/>
        <v>0</v>
      </c>
    </row>
    <row r="4005" spans="5:17" ht="13" hidden="1" x14ac:dyDescent="0.3">
      <c r="E4005" s="138">
        <v>39635</v>
      </c>
      <c r="F4005" s="16">
        <v>188</v>
      </c>
      <c r="G4005" s="16">
        <v>2008</v>
      </c>
      <c r="H4005" s="139">
        <f t="shared" si="323"/>
        <v>0</v>
      </c>
      <c r="I4005" s="140">
        <v>19.361290322580643</v>
      </c>
      <c r="J4005" s="141">
        <f t="shared" si="320"/>
        <v>0</v>
      </c>
      <c r="K4005" s="81">
        <f t="shared" si="319"/>
        <v>0</v>
      </c>
      <c r="L4005" s="142">
        <v>17.3</v>
      </c>
      <c r="M4005" s="140"/>
      <c r="N4005" s="141">
        <f t="shared" si="321"/>
        <v>0</v>
      </c>
      <c r="O4005" s="141"/>
      <c r="P4005" s="141"/>
      <c r="Q4005" s="81">
        <f t="shared" si="322"/>
        <v>0</v>
      </c>
    </row>
    <row r="4006" spans="5:17" ht="13" hidden="1" x14ac:dyDescent="0.3">
      <c r="E4006" s="138">
        <v>39636</v>
      </c>
      <c r="F4006" s="16">
        <v>189</v>
      </c>
      <c r="G4006" s="16">
        <v>2008</v>
      </c>
      <c r="H4006" s="139">
        <f t="shared" si="323"/>
        <v>0</v>
      </c>
      <c r="I4006" s="140">
        <v>19.445161290322581</v>
      </c>
      <c r="J4006" s="141">
        <f t="shared" si="320"/>
        <v>0</v>
      </c>
      <c r="K4006" s="81">
        <f t="shared" si="319"/>
        <v>0</v>
      </c>
      <c r="L4006" s="142">
        <v>17.7</v>
      </c>
      <c r="M4006" s="140"/>
      <c r="N4006" s="141">
        <f t="shared" si="321"/>
        <v>0</v>
      </c>
      <c r="O4006" s="141"/>
      <c r="P4006" s="141"/>
      <c r="Q4006" s="81">
        <f t="shared" si="322"/>
        <v>0</v>
      </c>
    </row>
    <row r="4007" spans="5:17" ht="13" hidden="1" x14ac:dyDescent="0.3">
      <c r="E4007" s="138">
        <v>39637</v>
      </c>
      <c r="F4007" s="16">
        <v>190</v>
      </c>
      <c r="G4007" s="16">
        <v>2008</v>
      </c>
      <c r="H4007" s="139">
        <f t="shared" si="323"/>
        <v>0</v>
      </c>
      <c r="I4007" s="140">
        <v>19.529032258064518</v>
      </c>
      <c r="J4007" s="141">
        <f t="shared" si="320"/>
        <v>0</v>
      </c>
      <c r="K4007" s="81">
        <f t="shared" si="319"/>
        <v>0</v>
      </c>
      <c r="L4007" s="142">
        <v>17.600000000000001</v>
      </c>
      <c r="M4007" s="140"/>
      <c r="N4007" s="141">
        <f t="shared" si="321"/>
        <v>0</v>
      </c>
      <c r="O4007" s="141"/>
      <c r="P4007" s="141"/>
      <c r="Q4007" s="81">
        <f t="shared" si="322"/>
        <v>0</v>
      </c>
    </row>
    <row r="4008" spans="5:17" ht="13" hidden="1" x14ac:dyDescent="0.3">
      <c r="E4008" s="138">
        <v>39638</v>
      </c>
      <c r="F4008" s="16">
        <v>191</v>
      </c>
      <c r="G4008" s="16">
        <v>2008</v>
      </c>
      <c r="H4008" s="139">
        <f t="shared" si="323"/>
        <v>0</v>
      </c>
      <c r="I4008" s="140">
        <v>19.612903225806452</v>
      </c>
      <c r="J4008" s="141">
        <f t="shared" si="320"/>
        <v>0</v>
      </c>
      <c r="K4008" s="81">
        <f t="shared" si="319"/>
        <v>0</v>
      </c>
      <c r="L4008" s="142">
        <v>18.8</v>
      </c>
      <c r="M4008" s="140"/>
      <c r="N4008" s="141">
        <f t="shared" si="321"/>
        <v>0</v>
      </c>
      <c r="O4008" s="141"/>
      <c r="P4008" s="141"/>
      <c r="Q4008" s="81">
        <f t="shared" si="322"/>
        <v>0</v>
      </c>
    </row>
    <row r="4009" spans="5:17" ht="13" hidden="1" x14ac:dyDescent="0.3">
      <c r="E4009" s="138">
        <v>39639</v>
      </c>
      <c r="F4009" s="16">
        <v>192</v>
      </c>
      <c r="G4009" s="16">
        <v>2008</v>
      </c>
      <c r="H4009" s="139">
        <f t="shared" si="323"/>
        <v>0</v>
      </c>
      <c r="I4009" s="140">
        <v>19.696774193548389</v>
      </c>
      <c r="J4009" s="141">
        <f t="shared" si="320"/>
        <v>0</v>
      </c>
      <c r="K4009" s="81">
        <f t="shared" si="319"/>
        <v>0</v>
      </c>
      <c r="L4009" s="142">
        <v>21.2</v>
      </c>
      <c r="M4009" s="140"/>
      <c r="N4009" s="141">
        <f t="shared" si="321"/>
        <v>0</v>
      </c>
      <c r="O4009" s="141"/>
      <c r="P4009" s="141"/>
      <c r="Q4009" s="81">
        <f t="shared" si="322"/>
        <v>0</v>
      </c>
    </row>
    <row r="4010" spans="5:17" ht="13" hidden="1" x14ac:dyDescent="0.3">
      <c r="E4010" s="138">
        <v>39640</v>
      </c>
      <c r="F4010" s="16">
        <v>193</v>
      </c>
      <c r="G4010" s="16">
        <v>2008</v>
      </c>
      <c r="H4010" s="139">
        <f t="shared" si="323"/>
        <v>0</v>
      </c>
      <c r="I4010" s="140">
        <v>19.780645161290323</v>
      </c>
      <c r="J4010" s="141">
        <f t="shared" si="320"/>
        <v>0</v>
      </c>
      <c r="K4010" s="81">
        <f t="shared" si="319"/>
        <v>0</v>
      </c>
      <c r="L4010" s="142">
        <v>21.1</v>
      </c>
      <c r="M4010" s="140"/>
      <c r="N4010" s="141">
        <f t="shared" si="321"/>
        <v>0</v>
      </c>
      <c r="O4010" s="141"/>
      <c r="P4010" s="141"/>
      <c r="Q4010" s="81">
        <f t="shared" si="322"/>
        <v>0</v>
      </c>
    </row>
    <row r="4011" spans="5:17" ht="13" hidden="1" x14ac:dyDescent="0.3">
      <c r="E4011" s="138">
        <v>39641</v>
      </c>
      <c r="F4011" s="16">
        <v>194</v>
      </c>
      <c r="G4011" s="16">
        <v>2008</v>
      </c>
      <c r="H4011" s="139">
        <f t="shared" si="323"/>
        <v>0</v>
      </c>
      <c r="I4011" s="140">
        <v>19.864516129032257</v>
      </c>
      <c r="J4011" s="141">
        <f t="shared" si="320"/>
        <v>0</v>
      </c>
      <c r="K4011" s="81">
        <f t="shared" si="319"/>
        <v>0</v>
      </c>
      <c r="L4011" s="142">
        <v>18.399999999999999</v>
      </c>
      <c r="M4011" s="140"/>
      <c r="N4011" s="141">
        <f t="shared" si="321"/>
        <v>0</v>
      </c>
      <c r="O4011" s="141"/>
      <c r="P4011" s="141"/>
      <c r="Q4011" s="81">
        <f t="shared" si="322"/>
        <v>0</v>
      </c>
    </row>
    <row r="4012" spans="5:17" ht="13" hidden="1" x14ac:dyDescent="0.3">
      <c r="E4012" s="138">
        <v>39642</v>
      </c>
      <c r="F4012" s="16">
        <v>195</v>
      </c>
      <c r="G4012" s="16">
        <v>2008</v>
      </c>
      <c r="H4012" s="139">
        <f t="shared" si="323"/>
        <v>0</v>
      </c>
      <c r="I4012" s="140">
        <v>19.948387096774194</v>
      </c>
      <c r="J4012" s="141">
        <f t="shared" si="320"/>
        <v>0</v>
      </c>
      <c r="K4012" s="81">
        <f t="shared" si="319"/>
        <v>0</v>
      </c>
      <c r="L4012" s="142">
        <v>15.1</v>
      </c>
      <c r="M4012" s="140"/>
      <c r="N4012" s="141">
        <f t="shared" si="321"/>
        <v>1</v>
      </c>
      <c r="O4012" s="141"/>
      <c r="P4012" s="141"/>
      <c r="Q4012" s="81">
        <f t="shared" si="322"/>
        <v>4.9000000000000004</v>
      </c>
    </row>
    <row r="4013" spans="5:17" ht="13" hidden="1" x14ac:dyDescent="0.3">
      <c r="E4013" s="138">
        <v>39643</v>
      </c>
      <c r="F4013" s="16">
        <v>196</v>
      </c>
      <c r="G4013" s="16">
        <v>2008</v>
      </c>
      <c r="H4013" s="139">
        <f t="shared" si="323"/>
        <v>0</v>
      </c>
      <c r="I4013" s="140">
        <v>20.032258064516128</v>
      </c>
      <c r="J4013" s="141">
        <f t="shared" si="320"/>
        <v>0</v>
      </c>
      <c r="K4013" s="81">
        <f t="shared" si="319"/>
        <v>0</v>
      </c>
      <c r="L4013" s="142">
        <v>14.9</v>
      </c>
      <c r="M4013" s="140"/>
      <c r="N4013" s="141">
        <f t="shared" si="321"/>
        <v>1</v>
      </c>
      <c r="O4013" s="141"/>
      <c r="P4013" s="141"/>
      <c r="Q4013" s="81">
        <f t="shared" si="322"/>
        <v>5.0999999999999996</v>
      </c>
    </row>
    <row r="4014" spans="5:17" ht="13" hidden="1" x14ac:dyDescent="0.3">
      <c r="E4014" s="138">
        <v>39644</v>
      </c>
      <c r="F4014" s="16">
        <v>197</v>
      </c>
      <c r="G4014" s="16">
        <v>2008</v>
      </c>
      <c r="H4014" s="139">
        <f t="shared" si="323"/>
        <v>0</v>
      </c>
      <c r="I4014" s="140">
        <v>20.116129032258065</v>
      </c>
      <c r="J4014" s="141">
        <f t="shared" si="320"/>
        <v>0</v>
      </c>
      <c r="K4014" s="81">
        <f t="shared" si="319"/>
        <v>0</v>
      </c>
      <c r="L4014" s="142">
        <v>17.600000000000001</v>
      </c>
      <c r="M4014" s="140"/>
      <c r="N4014" s="141">
        <f t="shared" si="321"/>
        <v>0</v>
      </c>
      <c r="O4014" s="141"/>
      <c r="P4014" s="141"/>
      <c r="Q4014" s="81">
        <f t="shared" si="322"/>
        <v>0</v>
      </c>
    </row>
    <row r="4015" spans="5:17" ht="13" hidden="1" x14ac:dyDescent="0.3">
      <c r="E4015" s="138">
        <v>39645</v>
      </c>
      <c r="F4015" s="16">
        <v>198</v>
      </c>
      <c r="G4015" s="16">
        <v>2008</v>
      </c>
      <c r="H4015" s="139">
        <f t="shared" si="323"/>
        <v>0</v>
      </c>
      <c r="I4015" s="140">
        <v>20.2</v>
      </c>
      <c r="J4015" s="141">
        <f t="shared" si="320"/>
        <v>0</v>
      </c>
      <c r="K4015" s="81">
        <f t="shared" si="319"/>
        <v>0</v>
      </c>
      <c r="L4015" s="142">
        <v>20.3</v>
      </c>
      <c r="M4015" s="140"/>
      <c r="N4015" s="141">
        <f t="shared" si="321"/>
        <v>0</v>
      </c>
      <c r="O4015" s="141"/>
      <c r="P4015" s="141"/>
      <c r="Q4015" s="81">
        <f t="shared" si="322"/>
        <v>0</v>
      </c>
    </row>
    <row r="4016" spans="5:17" ht="13" hidden="1" x14ac:dyDescent="0.3">
      <c r="E4016" s="138">
        <v>39646</v>
      </c>
      <c r="F4016" s="16">
        <v>199</v>
      </c>
      <c r="G4016" s="16">
        <v>2008</v>
      </c>
      <c r="H4016" s="139">
        <f t="shared" si="323"/>
        <v>0</v>
      </c>
      <c r="I4016" s="140">
        <v>20.193548387096772</v>
      </c>
      <c r="J4016" s="141">
        <f t="shared" si="320"/>
        <v>0</v>
      </c>
      <c r="K4016" s="81">
        <f t="shared" si="319"/>
        <v>0</v>
      </c>
      <c r="L4016" s="142">
        <v>19.5</v>
      </c>
      <c r="M4016" s="140"/>
      <c r="N4016" s="141">
        <f t="shared" si="321"/>
        <v>0</v>
      </c>
      <c r="O4016" s="141"/>
      <c r="P4016" s="141"/>
      <c r="Q4016" s="81">
        <f t="shared" si="322"/>
        <v>0</v>
      </c>
    </row>
    <row r="4017" spans="5:17" ht="13" hidden="1" x14ac:dyDescent="0.3">
      <c r="E4017" s="138">
        <v>39647</v>
      </c>
      <c r="F4017" s="16">
        <v>200</v>
      </c>
      <c r="G4017" s="16">
        <v>2008</v>
      </c>
      <c r="H4017" s="139">
        <f t="shared" si="323"/>
        <v>0</v>
      </c>
      <c r="I4017" s="140">
        <v>20.187096774193549</v>
      </c>
      <c r="J4017" s="141">
        <f t="shared" si="320"/>
        <v>0</v>
      </c>
      <c r="K4017" s="81">
        <f t="shared" si="319"/>
        <v>0</v>
      </c>
      <c r="L4017" s="142">
        <v>19.3</v>
      </c>
      <c r="M4017" s="140"/>
      <c r="N4017" s="141">
        <f t="shared" si="321"/>
        <v>0</v>
      </c>
      <c r="O4017" s="141"/>
      <c r="P4017" s="141"/>
      <c r="Q4017" s="81">
        <f t="shared" si="322"/>
        <v>0</v>
      </c>
    </row>
    <row r="4018" spans="5:17" ht="13" hidden="1" x14ac:dyDescent="0.3">
      <c r="E4018" s="138">
        <v>39648</v>
      </c>
      <c r="F4018" s="16">
        <v>201</v>
      </c>
      <c r="G4018" s="16">
        <v>2008</v>
      </c>
      <c r="H4018" s="139">
        <f t="shared" si="323"/>
        <v>0</v>
      </c>
      <c r="I4018" s="140">
        <v>20.180645161290322</v>
      </c>
      <c r="J4018" s="141">
        <f t="shared" si="320"/>
        <v>0</v>
      </c>
      <c r="K4018" s="81">
        <f t="shared" si="319"/>
        <v>0</v>
      </c>
      <c r="L4018" s="142">
        <v>21.5</v>
      </c>
      <c r="M4018" s="140"/>
      <c r="N4018" s="141">
        <f t="shared" si="321"/>
        <v>0</v>
      </c>
      <c r="O4018" s="141"/>
      <c r="P4018" s="141"/>
      <c r="Q4018" s="81">
        <f t="shared" si="322"/>
        <v>0</v>
      </c>
    </row>
    <row r="4019" spans="5:17" ht="13" hidden="1" x14ac:dyDescent="0.3">
      <c r="E4019" s="138">
        <v>39649</v>
      </c>
      <c r="F4019" s="16">
        <v>202</v>
      </c>
      <c r="G4019" s="16">
        <v>2008</v>
      </c>
      <c r="H4019" s="139">
        <f t="shared" si="323"/>
        <v>0</v>
      </c>
      <c r="I4019" s="140">
        <v>20.174193548387095</v>
      </c>
      <c r="J4019" s="141">
        <f t="shared" si="320"/>
        <v>0</v>
      </c>
      <c r="K4019" s="81">
        <f t="shared" si="319"/>
        <v>0</v>
      </c>
      <c r="L4019" s="142">
        <v>21.8</v>
      </c>
      <c r="M4019" s="140"/>
      <c r="N4019" s="141">
        <f t="shared" si="321"/>
        <v>0</v>
      </c>
      <c r="O4019" s="141"/>
      <c r="P4019" s="141"/>
      <c r="Q4019" s="81">
        <f t="shared" si="322"/>
        <v>0</v>
      </c>
    </row>
    <row r="4020" spans="5:17" ht="13" hidden="1" x14ac:dyDescent="0.3">
      <c r="E4020" s="138">
        <v>39650</v>
      </c>
      <c r="F4020" s="16">
        <v>203</v>
      </c>
      <c r="G4020" s="16">
        <v>2008</v>
      </c>
      <c r="H4020" s="139">
        <f t="shared" si="323"/>
        <v>0</v>
      </c>
      <c r="I4020" s="140">
        <v>20.167741935483871</v>
      </c>
      <c r="J4020" s="141">
        <f t="shared" si="320"/>
        <v>0</v>
      </c>
      <c r="K4020" s="81">
        <f t="shared" si="319"/>
        <v>0</v>
      </c>
      <c r="L4020" s="142">
        <v>16.8</v>
      </c>
      <c r="M4020" s="140"/>
      <c r="N4020" s="141">
        <f t="shared" si="321"/>
        <v>0</v>
      </c>
      <c r="O4020" s="141"/>
      <c r="P4020" s="141"/>
      <c r="Q4020" s="81">
        <f t="shared" si="322"/>
        <v>0</v>
      </c>
    </row>
    <row r="4021" spans="5:17" ht="13" hidden="1" x14ac:dyDescent="0.3">
      <c r="E4021" s="138">
        <v>39651</v>
      </c>
      <c r="F4021" s="16">
        <v>204</v>
      </c>
      <c r="G4021" s="16">
        <v>2008</v>
      </c>
      <c r="H4021" s="139">
        <f t="shared" si="323"/>
        <v>0</v>
      </c>
      <c r="I4021" s="140">
        <v>20.161290322580644</v>
      </c>
      <c r="J4021" s="141">
        <f t="shared" si="320"/>
        <v>0</v>
      </c>
      <c r="K4021" s="81">
        <f t="shared" si="319"/>
        <v>0</v>
      </c>
      <c r="L4021" s="142">
        <v>17</v>
      </c>
      <c r="M4021" s="140"/>
      <c r="N4021" s="141">
        <f t="shared" si="321"/>
        <v>0</v>
      </c>
      <c r="O4021" s="141"/>
      <c r="P4021" s="141"/>
      <c r="Q4021" s="81">
        <f t="shared" si="322"/>
        <v>0</v>
      </c>
    </row>
    <row r="4022" spans="5:17" ht="13" hidden="1" x14ac:dyDescent="0.3">
      <c r="E4022" s="138">
        <v>39652</v>
      </c>
      <c r="F4022" s="16">
        <v>205</v>
      </c>
      <c r="G4022" s="16">
        <v>2008</v>
      </c>
      <c r="H4022" s="139">
        <f t="shared" si="323"/>
        <v>0</v>
      </c>
      <c r="I4022" s="140">
        <v>20.154838709677417</v>
      </c>
      <c r="J4022" s="141">
        <f t="shared" si="320"/>
        <v>0</v>
      </c>
      <c r="K4022" s="81">
        <f t="shared" si="319"/>
        <v>0</v>
      </c>
      <c r="L4022" s="142">
        <v>18.399999999999999</v>
      </c>
      <c r="M4022" s="140"/>
      <c r="N4022" s="141">
        <f t="shared" si="321"/>
        <v>0</v>
      </c>
      <c r="O4022" s="141"/>
      <c r="P4022" s="141"/>
      <c r="Q4022" s="81">
        <f t="shared" si="322"/>
        <v>0</v>
      </c>
    </row>
    <row r="4023" spans="5:17" ht="13" hidden="1" x14ac:dyDescent="0.3">
      <c r="E4023" s="138">
        <v>39653</v>
      </c>
      <c r="F4023" s="16">
        <v>206</v>
      </c>
      <c r="G4023" s="16">
        <v>2008</v>
      </c>
      <c r="H4023" s="139">
        <f t="shared" si="323"/>
        <v>0</v>
      </c>
      <c r="I4023" s="140">
        <v>20.148387096774194</v>
      </c>
      <c r="J4023" s="141">
        <f t="shared" si="320"/>
        <v>0</v>
      </c>
      <c r="K4023" s="81">
        <f t="shared" si="319"/>
        <v>0</v>
      </c>
      <c r="L4023" s="142">
        <v>18.899999999999999</v>
      </c>
      <c r="M4023" s="140"/>
      <c r="N4023" s="141">
        <f t="shared" si="321"/>
        <v>0</v>
      </c>
      <c r="O4023" s="141"/>
      <c r="P4023" s="141"/>
      <c r="Q4023" s="81">
        <f t="shared" si="322"/>
        <v>0</v>
      </c>
    </row>
    <row r="4024" spans="5:17" ht="13" hidden="1" x14ac:dyDescent="0.3">
      <c r="E4024" s="138">
        <v>39654</v>
      </c>
      <c r="F4024" s="16">
        <v>207</v>
      </c>
      <c r="G4024" s="16">
        <v>2008</v>
      </c>
      <c r="H4024" s="139">
        <f t="shared" si="323"/>
        <v>0</v>
      </c>
      <c r="I4024" s="140">
        <v>20.141935483870967</v>
      </c>
      <c r="J4024" s="141">
        <f t="shared" si="320"/>
        <v>0</v>
      </c>
      <c r="K4024" s="81">
        <f t="shared" ref="K4024:K4087" si="324">J4024*($E$116-I4024)</f>
        <v>0</v>
      </c>
      <c r="L4024" s="142">
        <v>20.7</v>
      </c>
      <c r="M4024" s="140"/>
      <c r="N4024" s="141">
        <f t="shared" si="321"/>
        <v>0</v>
      </c>
      <c r="O4024" s="141"/>
      <c r="P4024" s="141"/>
      <c r="Q4024" s="81">
        <f t="shared" si="322"/>
        <v>0</v>
      </c>
    </row>
    <row r="4025" spans="5:17" ht="13" hidden="1" x14ac:dyDescent="0.3">
      <c r="E4025" s="138">
        <v>39655</v>
      </c>
      <c r="F4025" s="16">
        <v>208</v>
      </c>
      <c r="G4025" s="16">
        <v>2008</v>
      </c>
      <c r="H4025" s="139">
        <f t="shared" si="323"/>
        <v>0</v>
      </c>
      <c r="I4025" s="140">
        <v>20.13548387096774</v>
      </c>
      <c r="J4025" s="141">
        <f t="shared" si="320"/>
        <v>0</v>
      </c>
      <c r="K4025" s="81">
        <f t="shared" si="324"/>
        <v>0</v>
      </c>
      <c r="L4025" s="142">
        <v>21.9</v>
      </c>
      <c r="M4025" s="140"/>
      <c r="N4025" s="141">
        <f t="shared" si="321"/>
        <v>0</v>
      </c>
      <c r="O4025" s="141"/>
      <c r="P4025" s="141"/>
      <c r="Q4025" s="81">
        <f t="shared" si="322"/>
        <v>0</v>
      </c>
    </row>
    <row r="4026" spans="5:17" ht="13" hidden="1" x14ac:dyDescent="0.3">
      <c r="E4026" s="138">
        <v>39656</v>
      </c>
      <c r="F4026" s="16">
        <v>209</v>
      </c>
      <c r="G4026" s="16">
        <v>2008</v>
      </c>
      <c r="H4026" s="139">
        <f t="shared" si="323"/>
        <v>0</v>
      </c>
      <c r="I4026" s="140">
        <v>20.129032258064516</v>
      </c>
      <c r="J4026" s="141">
        <f t="shared" si="320"/>
        <v>0</v>
      </c>
      <c r="K4026" s="81">
        <f t="shared" si="324"/>
        <v>0</v>
      </c>
      <c r="L4026" s="142">
        <v>20.7</v>
      </c>
      <c r="M4026" s="140"/>
      <c r="N4026" s="141">
        <f t="shared" si="321"/>
        <v>0</v>
      </c>
      <c r="O4026" s="141"/>
      <c r="P4026" s="141"/>
      <c r="Q4026" s="81">
        <f t="shared" si="322"/>
        <v>0</v>
      </c>
    </row>
    <row r="4027" spans="5:17" ht="13" hidden="1" x14ac:dyDescent="0.3">
      <c r="E4027" s="138">
        <v>39657</v>
      </c>
      <c r="F4027" s="16">
        <v>210</v>
      </c>
      <c r="G4027" s="16">
        <v>2008</v>
      </c>
      <c r="H4027" s="139">
        <f t="shared" si="323"/>
        <v>0</v>
      </c>
      <c r="I4027" s="140">
        <v>20.122580645161289</v>
      </c>
      <c r="J4027" s="141">
        <f t="shared" si="320"/>
        <v>0</v>
      </c>
      <c r="K4027" s="81">
        <f t="shared" si="324"/>
        <v>0</v>
      </c>
      <c r="L4027" s="142">
        <v>23.2</v>
      </c>
      <c r="M4027" s="140"/>
      <c r="N4027" s="141">
        <f t="shared" si="321"/>
        <v>0</v>
      </c>
      <c r="O4027" s="141"/>
      <c r="P4027" s="141"/>
      <c r="Q4027" s="81">
        <f t="shared" si="322"/>
        <v>0</v>
      </c>
    </row>
    <row r="4028" spans="5:17" ht="13" hidden="1" x14ac:dyDescent="0.3">
      <c r="E4028" s="138">
        <v>39658</v>
      </c>
      <c r="F4028" s="16">
        <v>211</v>
      </c>
      <c r="G4028" s="16">
        <v>2008</v>
      </c>
      <c r="H4028" s="139">
        <f t="shared" si="323"/>
        <v>0</v>
      </c>
      <c r="I4028" s="140">
        <v>20.116129032258065</v>
      </c>
      <c r="J4028" s="141">
        <f t="shared" si="320"/>
        <v>0</v>
      </c>
      <c r="K4028" s="81">
        <f t="shared" si="324"/>
        <v>0</v>
      </c>
      <c r="L4028" s="142">
        <v>23.6</v>
      </c>
      <c r="M4028" s="140"/>
      <c r="N4028" s="141">
        <f t="shared" si="321"/>
        <v>0</v>
      </c>
      <c r="O4028" s="141"/>
      <c r="P4028" s="141"/>
      <c r="Q4028" s="81">
        <f t="shared" si="322"/>
        <v>0</v>
      </c>
    </row>
    <row r="4029" spans="5:17" ht="13" hidden="1" x14ac:dyDescent="0.3">
      <c r="E4029" s="138">
        <v>39659</v>
      </c>
      <c r="F4029" s="16">
        <v>212</v>
      </c>
      <c r="G4029" s="16">
        <v>2008</v>
      </c>
      <c r="H4029" s="139">
        <f t="shared" si="323"/>
        <v>0</v>
      </c>
      <c r="I4029" s="140">
        <v>20.109677419354838</v>
      </c>
      <c r="J4029" s="141">
        <f t="shared" si="320"/>
        <v>0</v>
      </c>
      <c r="K4029" s="81">
        <f t="shared" si="324"/>
        <v>0</v>
      </c>
      <c r="L4029" s="142">
        <v>24.4</v>
      </c>
      <c r="M4029" s="140"/>
      <c r="N4029" s="141">
        <f t="shared" si="321"/>
        <v>0</v>
      </c>
      <c r="O4029" s="141"/>
      <c r="P4029" s="141"/>
      <c r="Q4029" s="81">
        <f t="shared" si="322"/>
        <v>0</v>
      </c>
    </row>
    <row r="4030" spans="5:17" ht="13" hidden="1" x14ac:dyDescent="0.3">
      <c r="E4030" s="138">
        <v>39660</v>
      </c>
      <c r="F4030" s="16">
        <v>213</v>
      </c>
      <c r="G4030" s="16">
        <v>2008</v>
      </c>
      <c r="H4030" s="139">
        <f t="shared" si="323"/>
        <v>0</v>
      </c>
      <c r="I4030" s="140">
        <v>20.103225806451611</v>
      </c>
      <c r="J4030" s="141">
        <f t="shared" ref="J4030:J4093" si="325">IF(I4030&lt;=$E$117,1,0)</f>
        <v>0</v>
      </c>
      <c r="K4030" s="81">
        <f t="shared" si="324"/>
        <v>0</v>
      </c>
      <c r="L4030" s="142">
        <v>24.3</v>
      </c>
      <c r="M4030" s="140"/>
      <c r="N4030" s="141">
        <f t="shared" ref="N4030:N4093" si="326">IF(L4030&lt;=$E$117,1,0)</f>
        <v>0</v>
      </c>
      <c r="O4030" s="141"/>
      <c r="P4030" s="141"/>
      <c r="Q4030" s="81">
        <f t="shared" si="322"/>
        <v>0</v>
      </c>
    </row>
    <row r="4031" spans="5:17" ht="13" hidden="1" x14ac:dyDescent="0.3">
      <c r="E4031" s="138">
        <v>39661</v>
      </c>
      <c r="F4031" s="16">
        <v>214</v>
      </c>
      <c r="G4031" s="16">
        <v>2008</v>
      </c>
      <c r="H4031" s="139">
        <f t="shared" si="323"/>
        <v>0</v>
      </c>
      <c r="I4031" s="140">
        <v>20.096774193548388</v>
      </c>
      <c r="J4031" s="141">
        <f t="shared" si="325"/>
        <v>0</v>
      </c>
      <c r="K4031" s="81">
        <f t="shared" si="324"/>
        <v>0</v>
      </c>
      <c r="L4031" s="142">
        <v>20.5</v>
      </c>
      <c r="M4031" s="140"/>
      <c r="N4031" s="141">
        <f t="shared" si="326"/>
        <v>0</v>
      </c>
      <c r="O4031" s="141"/>
      <c r="P4031" s="141"/>
      <c r="Q4031" s="81">
        <f t="shared" si="322"/>
        <v>0</v>
      </c>
    </row>
    <row r="4032" spans="5:17" ht="13" hidden="1" x14ac:dyDescent="0.3">
      <c r="E4032" s="138">
        <v>39662</v>
      </c>
      <c r="F4032" s="16">
        <v>215</v>
      </c>
      <c r="G4032" s="16">
        <v>2008</v>
      </c>
      <c r="H4032" s="139">
        <f t="shared" si="323"/>
        <v>0</v>
      </c>
      <c r="I4032" s="140">
        <v>20.090322580645161</v>
      </c>
      <c r="J4032" s="141">
        <f t="shared" si="325"/>
        <v>0</v>
      </c>
      <c r="K4032" s="81">
        <f t="shared" si="324"/>
        <v>0</v>
      </c>
      <c r="L4032" s="142">
        <v>21.1</v>
      </c>
      <c r="M4032" s="140"/>
      <c r="N4032" s="141">
        <f t="shared" si="326"/>
        <v>0</v>
      </c>
      <c r="O4032" s="141"/>
      <c r="P4032" s="141"/>
      <c r="Q4032" s="81">
        <f t="shared" si="322"/>
        <v>0</v>
      </c>
    </row>
    <row r="4033" spans="5:17" ht="13" hidden="1" x14ac:dyDescent="0.3">
      <c r="E4033" s="138">
        <v>39663</v>
      </c>
      <c r="F4033" s="16">
        <v>216</v>
      </c>
      <c r="G4033" s="16">
        <v>2008</v>
      </c>
      <c r="H4033" s="139">
        <f t="shared" si="323"/>
        <v>0</v>
      </c>
      <c r="I4033" s="140">
        <v>20.083870967741934</v>
      </c>
      <c r="J4033" s="141">
        <f t="shared" si="325"/>
        <v>0</v>
      </c>
      <c r="K4033" s="81">
        <f t="shared" si="324"/>
        <v>0</v>
      </c>
      <c r="L4033" s="142">
        <v>23.4</v>
      </c>
      <c r="M4033" s="140"/>
      <c r="N4033" s="141">
        <f t="shared" si="326"/>
        <v>0</v>
      </c>
      <c r="O4033" s="141"/>
      <c r="P4033" s="141"/>
      <c r="Q4033" s="81">
        <f t="shared" si="322"/>
        <v>0</v>
      </c>
    </row>
    <row r="4034" spans="5:17" ht="13" hidden="1" x14ac:dyDescent="0.3">
      <c r="E4034" s="138">
        <v>39664</v>
      </c>
      <c r="F4034" s="16">
        <v>217</v>
      </c>
      <c r="G4034" s="16">
        <v>2008</v>
      </c>
      <c r="H4034" s="139">
        <f t="shared" si="323"/>
        <v>0</v>
      </c>
      <c r="I4034" s="140">
        <v>20.07741935483871</v>
      </c>
      <c r="J4034" s="141">
        <f t="shared" si="325"/>
        <v>0</v>
      </c>
      <c r="K4034" s="81">
        <f t="shared" si="324"/>
        <v>0</v>
      </c>
      <c r="L4034" s="142">
        <v>24.3</v>
      </c>
      <c r="M4034" s="140"/>
      <c r="N4034" s="141">
        <f t="shared" si="326"/>
        <v>0</v>
      </c>
      <c r="O4034" s="141"/>
      <c r="P4034" s="141"/>
      <c r="Q4034" s="81">
        <f t="shared" si="322"/>
        <v>0</v>
      </c>
    </row>
    <row r="4035" spans="5:17" ht="13" hidden="1" x14ac:dyDescent="0.3">
      <c r="E4035" s="138">
        <v>39665</v>
      </c>
      <c r="F4035" s="16">
        <v>218</v>
      </c>
      <c r="G4035" s="16">
        <v>2008</v>
      </c>
      <c r="H4035" s="139">
        <f t="shared" si="323"/>
        <v>0</v>
      </c>
      <c r="I4035" s="140">
        <v>20.070967741935483</v>
      </c>
      <c r="J4035" s="141">
        <f t="shared" si="325"/>
        <v>0</v>
      </c>
      <c r="K4035" s="81">
        <f t="shared" si="324"/>
        <v>0</v>
      </c>
      <c r="L4035" s="142">
        <v>23.3</v>
      </c>
      <c r="M4035" s="140"/>
      <c r="N4035" s="141">
        <f t="shared" si="326"/>
        <v>0</v>
      </c>
      <c r="O4035" s="141"/>
      <c r="P4035" s="141"/>
      <c r="Q4035" s="81">
        <f t="shared" si="322"/>
        <v>0</v>
      </c>
    </row>
    <row r="4036" spans="5:17" ht="13" hidden="1" x14ac:dyDescent="0.3">
      <c r="E4036" s="138">
        <v>39666</v>
      </c>
      <c r="F4036" s="16">
        <v>219</v>
      </c>
      <c r="G4036" s="16">
        <v>2008</v>
      </c>
      <c r="H4036" s="139">
        <f t="shared" si="323"/>
        <v>0</v>
      </c>
      <c r="I4036" s="140">
        <v>20.064516129032256</v>
      </c>
      <c r="J4036" s="141">
        <f t="shared" si="325"/>
        <v>0</v>
      </c>
      <c r="K4036" s="81">
        <f t="shared" si="324"/>
        <v>0</v>
      </c>
      <c r="L4036" s="142">
        <v>21.9</v>
      </c>
      <c r="M4036" s="140"/>
      <c r="N4036" s="141">
        <f t="shared" si="326"/>
        <v>0</v>
      </c>
      <c r="O4036" s="141"/>
      <c r="P4036" s="141"/>
      <c r="Q4036" s="81">
        <f t="shared" si="322"/>
        <v>0</v>
      </c>
    </row>
    <row r="4037" spans="5:17" ht="13" hidden="1" x14ac:dyDescent="0.3">
      <c r="E4037" s="138">
        <v>39667</v>
      </c>
      <c r="F4037" s="16">
        <v>220</v>
      </c>
      <c r="G4037" s="16">
        <v>2008</v>
      </c>
      <c r="H4037" s="139">
        <f t="shared" si="323"/>
        <v>0</v>
      </c>
      <c r="I4037" s="140">
        <v>20.058064516129033</v>
      </c>
      <c r="J4037" s="141">
        <f t="shared" si="325"/>
        <v>0</v>
      </c>
      <c r="K4037" s="81">
        <f t="shared" si="324"/>
        <v>0</v>
      </c>
      <c r="L4037" s="142">
        <v>20.9</v>
      </c>
      <c r="M4037" s="140"/>
      <c r="N4037" s="141">
        <f t="shared" si="326"/>
        <v>0</v>
      </c>
      <c r="O4037" s="141"/>
      <c r="P4037" s="141"/>
      <c r="Q4037" s="81">
        <f t="shared" si="322"/>
        <v>0</v>
      </c>
    </row>
    <row r="4038" spans="5:17" ht="13" hidden="1" x14ac:dyDescent="0.3">
      <c r="E4038" s="138">
        <v>39668</v>
      </c>
      <c r="F4038" s="16">
        <v>221</v>
      </c>
      <c r="G4038" s="16">
        <v>2008</v>
      </c>
      <c r="H4038" s="139">
        <f t="shared" si="323"/>
        <v>0</v>
      </c>
      <c r="I4038" s="140">
        <v>20.051612903225806</v>
      </c>
      <c r="J4038" s="141">
        <f t="shared" si="325"/>
        <v>0</v>
      </c>
      <c r="K4038" s="81">
        <f t="shared" si="324"/>
        <v>0</v>
      </c>
      <c r="L4038" s="142">
        <v>19</v>
      </c>
      <c r="M4038" s="140"/>
      <c r="N4038" s="141">
        <f t="shared" si="326"/>
        <v>0</v>
      </c>
      <c r="O4038" s="141"/>
      <c r="P4038" s="141"/>
      <c r="Q4038" s="81">
        <f t="shared" si="322"/>
        <v>0</v>
      </c>
    </row>
    <row r="4039" spans="5:17" ht="13" hidden="1" x14ac:dyDescent="0.3">
      <c r="E4039" s="138">
        <v>39669</v>
      </c>
      <c r="F4039" s="16">
        <v>222</v>
      </c>
      <c r="G4039" s="16">
        <v>2008</v>
      </c>
      <c r="H4039" s="139">
        <f t="shared" si="323"/>
        <v>0</v>
      </c>
      <c r="I4039" s="140">
        <v>20.045161290322579</v>
      </c>
      <c r="J4039" s="141">
        <f t="shared" si="325"/>
        <v>0</v>
      </c>
      <c r="K4039" s="81">
        <f t="shared" si="324"/>
        <v>0</v>
      </c>
      <c r="L4039" s="142">
        <v>19</v>
      </c>
      <c r="M4039" s="140"/>
      <c r="N4039" s="141">
        <f t="shared" si="326"/>
        <v>0</v>
      </c>
      <c r="O4039" s="141"/>
      <c r="P4039" s="141"/>
      <c r="Q4039" s="81">
        <f t="shared" si="322"/>
        <v>0</v>
      </c>
    </row>
    <row r="4040" spans="5:17" ht="13" hidden="1" x14ac:dyDescent="0.3">
      <c r="E4040" s="138">
        <v>39670</v>
      </c>
      <c r="F4040" s="16">
        <v>223</v>
      </c>
      <c r="G4040" s="16">
        <v>2008</v>
      </c>
      <c r="H4040" s="139">
        <f t="shared" si="323"/>
        <v>0</v>
      </c>
      <c r="I4040" s="140">
        <v>20.038709677419355</v>
      </c>
      <c r="J4040" s="141">
        <f t="shared" si="325"/>
        <v>0</v>
      </c>
      <c r="K4040" s="81">
        <f t="shared" si="324"/>
        <v>0</v>
      </c>
      <c r="L4040" s="142">
        <v>20.6</v>
      </c>
      <c r="M4040" s="140"/>
      <c r="N4040" s="141">
        <f t="shared" si="326"/>
        <v>0</v>
      </c>
      <c r="O4040" s="141"/>
      <c r="P4040" s="141"/>
      <c r="Q4040" s="81">
        <f t="shared" si="322"/>
        <v>0</v>
      </c>
    </row>
    <row r="4041" spans="5:17" ht="13" hidden="1" x14ac:dyDescent="0.3">
      <c r="E4041" s="138">
        <v>39671</v>
      </c>
      <c r="F4041" s="16">
        <v>224</v>
      </c>
      <c r="G4041" s="16">
        <v>2008</v>
      </c>
      <c r="H4041" s="139">
        <f t="shared" si="323"/>
        <v>0</v>
      </c>
      <c r="I4041" s="140">
        <v>20.032258064516128</v>
      </c>
      <c r="J4041" s="141">
        <f t="shared" si="325"/>
        <v>0</v>
      </c>
      <c r="K4041" s="81">
        <f t="shared" si="324"/>
        <v>0</v>
      </c>
      <c r="L4041" s="142">
        <v>19.399999999999999</v>
      </c>
      <c r="M4041" s="140"/>
      <c r="N4041" s="141">
        <f t="shared" si="326"/>
        <v>0</v>
      </c>
      <c r="O4041" s="141"/>
      <c r="P4041" s="141"/>
      <c r="Q4041" s="81">
        <f t="shared" si="322"/>
        <v>0</v>
      </c>
    </row>
    <row r="4042" spans="5:17" ht="13" hidden="1" x14ac:dyDescent="0.3">
      <c r="E4042" s="138">
        <v>39672</v>
      </c>
      <c r="F4042" s="16">
        <v>225</v>
      </c>
      <c r="G4042" s="16">
        <v>2008</v>
      </c>
      <c r="H4042" s="139">
        <f t="shared" si="323"/>
        <v>0</v>
      </c>
      <c r="I4042" s="140">
        <v>20.025806451612901</v>
      </c>
      <c r="J4042" s="141">
        <f t="shared" si="325"/>
        <v>0</v>
      </c>
      <c r="K4042" s="81">
        <f t="shared" si="324"/>
        <v>0</v>
      </c>
      <c r="L4042" s="142">
        <v>18.5</v>
      </c>
      <c r="M4042" s="140"/>
      <c r="N4042" s="141">
        <f t="shared" si="326"/>
        <v>0</v>
      </c>
      <c r="O4042" s="141"/>
      <c r="P4042" s="141"/>
      <c r="Q4042" s="81">
        <f t="shared" si="322"/>
        <v>0</v>
      </c>
    </row>
    <row r="4043" spans="5:17" ht="13" hidden="1" x14ac:dyDescent="0.3">
      <c r="E4043" s="138">
        <v>39673</v>
      </c>
      <c r="F4043" s="16">
        <v>226</v>
      </c>
      <c r="G4043" s="16">
        <v>2008</v>
      </c>
      <c r="H4043" s="139">
        <f t="shared" si="323"/>
        <v>0</v>
      </c>
      <c r="I4043" s="140">
        <v>20.019354838709678</v>
      </c>
      <c r="J4043" s="141">
        <f t="shared" si="325"/>
        <v>0</v>
      </c>
      <c r="K4043" s="81">
        <f t="shared" si="324"/>
        <v>0</v>
      </c>
      <c r="L4043" s="142">
        <v>16.899999999999999</v>
      </c>
      <c r="M4043" s="140"/>
      <c r="N4043" s="141">
        <f t="shared" si="326"/>
        <v>0</v>
      </c>
      <c r="O4043" s="141"/>
      <c r="P4043" s="141"/>
      <c r="Q4043" s="81">
        <f t="shared" si="322"/>
        <v>0</v>
      </c>
    </row>
    <row r="4044" spans="5:17" ht="13" hidden="1" x14ac:dyDescent="0.3">
      <c r="E4044" s="138">
        <v>39674</v>
      </c>
      <c r="F4044" s="16">
        <v>227</v>
      </c>
      <c r="G4044" s="16">
        <v>2008</v>
      </c>
      <c r="H4044" s="139">
        <f t="shared" si="323"/>
        <v>0</v>
      </c>
      <c r="I4044" s="140">
        <v>20.012903225806451</v>
      </c>
      <c r="J4044" s="141">
        <f t="shared" si="325"/>
        <v>0</v>
      </c>
      <c r="K4044" s="81">
        <f t="shared" si="324"/>
        <v>0</v>
      </c>
      <c r="L4044" s="142">
        <v>16.3</v>
      </c>
      <c r="M4044" s="140"/>
      <c r="N4044" s="141">
        <f t="shared" si="326"/>
        <v>0</v>
      </c>
      <c r="O4044" s="141"/>
      <c r="P4044" s="141"/>
      <c r="Q4044" s="81">
        <f t="shared" si="322"/>
        <v>0</v>
      </c>
    </row>
    <row r="4045" spans="5:17" ht="13" hidden="1" x14ac:dyDescent="0.3">
      <c r="E4045" s="138">
        <v>39675</v>
      </c>
      <c r="F4045" s="16">
        <v>228</v>
      </c>
      <c r="G4045" s="16">
        <v>2008</v>
      </c>
      <c r="H4045" s="139">
        <f t="shared" si="323"/>
        <v>0</v>
      </c>
      <c r="I4045" s="140">
        <v>20.006451612903227</v>
      </c>
      <c r="J4045" s="141">
        <f t="shared" si="325"/>
        <v>0</v>
      </c>
      <c r="K4045" s="81">
        <f t="shared" si="324"/>
        <v>0</v>
      </c>
      <c r="L4045" s="142">
        <v>15.6</v>
      </c>
      <c r="M4045" s="140"/>
      <c r="N4045" s="141">
        <f t="shared" si="326"/>
        <v>1</v>
      </c>
      <c r="O4045" s="141"/>
      <c r="P4045" s="141"/>
      <c r="Q4045" s="81">
        <f t="shared" si="322"/>
        <v>4.4000000000000004</v>
      </c>
    </row>
    <row r="4046" spans="5:17" ht="13" hidden="1" x14ac:dyDescent="0.3">
      <c r="E4046" s="138">
        <v>39676</v>
      </c>
      <c r="F4046" s="16">
        <v>229</v>
      </c>
      <c r="G4046" s="16">
        <v>2008</v>
      </c>
      <c r="H4046" s="139">
        <f t="shared" si="323"/>
        <v>0</v>
      </c>
      <c r="I4046" s="140">
        <v>20</v>
      </c>
      <c r="J4046" s="141">
        <f t="shared" si="325"/>
        <v>0</v>
      </c>
      <c r="K4046" s="81">
        <f t="shared" si="324"/>
        <v>0</v>
      </c>
      <c r="L4046" s="142">
        <v>16</v>
      </c>
      <c r="M4046" s="140"/>
      <c r="N4046" s="141">
        <f t="shared" si="326"/>
        <v>1</v>
      </c>
      <c r="O4046" s="141"/>
      <c r="P4046" s="141"/>
      <c r="Q4046" s="81">
        <f t="shared" si="322"/>
        <v>4</v>
      </c>
    </row>
    <row r="4047" spans="5:17" ht="13" hidden="1" x14ac:dyDescent="0.3">
      <c r="E4047" s="138">
        <v>39677</v>
      </c>
      <c r="F4047" s="16">
        <v>230</v>
      </c>
      <c r="G4047" s="16">
        <v>2008</v>
      </c>
      <c r="H4047" s="139">
        <f t="shared" si="323"/>
        <v>0</v>
      </c>
      <c r="I4047" s="140">
        <v>19.846666666666664</v>
      </c>
      <c r="J4047" s="141">
        <f t="shared" si="325"/>
        <v>0</v>
      </c>
      <c r="K4047" s="81">
        <f t="shared" si="324"/>
        <v>0</v>
      </c>
      <c r="L4047" s="142">
        <v>18</v>
      </c>
      <c r="M4047" s="140"/>
      <c r="N4047" s="141">
        <f t="shared" si="326"/>
        <v>0</v>
      </c>
      <c r="O4047" s="141"/>
      <c r="P4047" s="141"/>
      <c r="Q4047" s="81">
        <f t="shared" si="322"/>
        <v>0</v>
      </c>
    </row>
    <row r="4048" spans="5:17" ht="13" hidden="1" x14ac:dyDescent="0.3">
      <c r="E4048" s="138">
        <v>39678</v>
      </c>
      <c r="F4048" s="16">
        <v>231</v>
      </c>
      <c r="G4048" s="16">
        <v>2008</v>
      </c>
      <c r="H4048" s="139">
        <f t="shared" si="323"/>
        <v>0</v>
      </c>
      <c r="I4048" s="140">
        <v>19.693333333333328</v>
      </c>
      <c r="J4048" s="141">
        <f t="shared" si="325"/>
        <v>0</v>
      </c>
      <c r="K4048" s="81">
        <f t="shared" si="324"/>
        <v>0</v>
      </c>
      <c r="L4048" s="142">
        <v>20.3</v>
      </c>
      <c r="M4048" s="140"/>
      <c r="N4048" s="141">
        <f t="shared" si="326"/>
        <v>0</v>
      </c>
      <c r="O4048" s="141"/>
      <c r="P4048" s="141"/>
      <c r="Q4048" s="81">
        <f t="shared" ref="Q4048:Q4111" si="327">N4048*($E$116-L4048)</f>
        <v>0</v>
      </c>
    </row>
    <row r="4049" spans="5:17" ht="13" hidden="1" x14ac:dyDescent="0.3">
      <c r="E4049" s="138">
        <v>39679</v>
      </c>
      <c r="F4049" s="16">
        <v>232</v>
      </c>
      <c r="G4049" s="16">
        <v>2008</v>
      </c>
      <c r="H4049" s="139">
        <f t="shared" si="323"/>
        <v>0</v>
      </c>
      <c r="I4049" s="140">
        <v>19.54</v>
      </c>
      <c r="J4049" s="141">
        <f t="shared" si="325"/>
        <v>0</v>
      </c>
      <c r="K4049" s="81">
        <f t="shared" si="324"/>
        <v>0</v>
      </c>
      <c r="L4049" s="142">
        <v>19.8</v>
      </c>
      <c r="M4049" s="140"/>
      <c r="N4049" s="141">
        <f t="shared" si="326"/>
        <v>0</v>
      </c>
      <c r="O4049" s="141"/>
      <c r="P4049" s="141"/>
      <c r="Q4049" s="81">
        <f t="shared" si="327"/>
        <v>0</v>
      </c>
    </row>
    <row r="4050" spans="5:17" ht="13" hidden="1" x14ac:dyDescent="0.3">
      <c r="E4050" s="138">
        <v>39680</v>
      </c>
      <c r="F4050" s="16">
        <v>233</v>
      </c>
      <c r="G4050" s="16">
        <v>2008</v>
      </c>
      <c r="H4050" s="139">
        <f t="shared" si="323"/>
        <v>0</v>
      </c>
      <c r="I4050" s="140">
        <v>19.386666666666663</v>
      </c>
      <c r="J4050" s="141">
        <f t="shared" si="325"/>
        <v>0</v>
      </c>
      <c r="K4050" s="81">
        <f t="shared" si="324"/>
        <v>0</v>
      </c>
      <c r="L4050" s="142">
        <v>17.7</v>
      </c>
      <c r="M4050" s="140"/>
      <c r="N4050" s="141">
        <f t="shared" si="326"/>
        <v>0</v>
      </c>
      <c r="O4050" s="141"/>
      <c r="P4050" s="141"/>
      <c r="Q4050" s="81">
        <f t="shared" si="327"/>
        <v>0</v>
      </c>
    </row>
    <row r="4051" spans="5:17" ht="13" hidden="1" x14ac:dyDescent="0.3">
      <c r="E4051" s="138">
        <v>39681</v>
      </c>
      <c r="F4051" s="16">
        <v>234</v>
      </c>
      <c r="G4051" s="16">
        <v>2008</v>
      </c>
      <c r="H4051" s="139">
        <f t="shared" si="323"/>
        <v>0</v>
      </c>
      <c r="I4051" s="140">
        <v>19.233333333333327</v>
      </c>
      <c r="J4051" s="141">
        <f t="shared" si="325"/>
        <v>0</v>
      </c>
      <c r="K4051" s="81">
        <f t="shared" si="324"/>
        <v>0</v>
      </c>
      <c r="L4051" s="142">
        <v>18.100000000000001</v>
      </c>
      <c r="M4051" s="140"/>
      <c r="N4051" s="141">
        <f t="shared" si="326"/>
        <v>0</v>
      </c>
      <c r="O4051" s="141"/>
      <c r="P4051" s="141"/>
      <c r="Q4051" s="81">
        <f t="shared" si="327"/>
        <v>0</v>
      </c>
    </row>
    <row r="4052" spans="5:17" ht="13" hidden="1" x14ac:dyDescent="0.3">
      <c r="E4052" s="138">
        <v>39682</v>
      </c>
      <c r="F4052" s="16">
        <v>235</v>
      </c>
      <c r="G4052" s="16">
        <v>2008</v>
      </c>
      <c r="H4052" s="139">
        <f t="shared" si="323"/>
        <v>0</v>
      </c>
      <c r="I4052" s="140">
        <v>19.079999999999998</v>
      </c>
      <c r="J4052" s="141">
        <f t="shared" si="325"/>
        <v>0</v>
      </c>
      <c r="K4052" s="81">
        <f t="shared" si="324"/>
        <v>0</v>
      </c>
      <c r="L4052" s="142">
        <v>16.3</v>
      </c>
      <c r="M4052" s="140"/>
      <c r="N4052" s="141">
        <f t="shared" si="326"/>
        <v>0</v>
      </c>
      <c r="O4052" s="141"/>
      <c r="P4052" s="141"/>
      <c r="Q4052" s="81">
        <f t="shared" si="327"/>
        <v>0</v>
      </c>
    </row>
    <row r="4053" spans="5:17" ht="13" hidden="1" x14ac:dyDescent="0.3">
      <c r="E4053" s="138">
        <v>39683</v>
      </c>
      <c r="F4053" s="16">
        <v>236</v>
      </c>
      <c r="G4053" s="16">
        <v>2008</v>
      </c>
      <c r="H4053" s="139">
        <f t="shared" si="323"/>
        <v>0</v>
      </c>
      <c r="I4053" s="140">
        <v>18.926666666666662</v>
      </c>
      <c r="J4053" s="141">
        <f t="shared" si="325"/>
        <v>0</v>
      </c>
      <c r="K4053" s="81">
        <f t="shared" si="324"/>
        <v>0</v>
      </c>
      <c r="L4053" s="142">
        <v>15.5</v>
      </c>
      <c r="M4053" s="140"/>
      <c r="N4053" s="141">
        <f t="shared" si="326"/>
        <v>1</v>
      </c>
      <c r="O4053" s="141"/>
      <c r="P4053" s="141"/>
      <c r="Q4053" s="81">
        <f t="shared" si="327"/>
        <v>4.5</v>
      </c>
    </row>
    <row r="4054" spans="5:17" ht="13" hidden="1" x14ac:dyDescent="0.3">
      <c r="E4054" s="138">
        <v>39684</v>
      </c>
      <c r="F4054" s="16">
        <v>237</v>
      </c>
      <c r="G4054" s="16">
        <v>2008</v>
      </c>
      <c r="H4054" s="139">
        <f t="shared" si="323"/>
        <v>0</v>
      </c>
      <c r="I4054" s="140">
        <v>18.773333333333326</v>
      </c>
      <c r="J4054" s="141">
        <f t="shared" si="325"/>
        <v>0</v>
      </c>
      <c r="K4054" s="81">
        <f t="shared" si="324"/>
        <v>0</v>
      </c>
      <c r="L4054" s="142">
        <v>15.7</v>
      </c>
      <c r="M4054" s="140"/>
      <c r="N4054" s="141">
        <f t="shared" si="326"/>
        <v>1</v>
      </c>
      <c r="O4054" s="141"/>
      <c r="P4054" s="141"/>
      <c r="Q4054" s="81">
        <f t="shared" si="327"/>
        <v>4.3000000000000007</v>
      </c>
    </row>
    <row r="4055" spans="5:17" ht="13" hidden="1" x14ac:dyDescent="0.3">
      <c r="E4055" s="138">
        <v>39685</v>
      </c>
      <c r="F4055" s="16">
        <v>238</v>
      </c>
      <c r="G4055" s="16">
        <v>2008</v>
      </c>
      <c r="H4055" s="139">
        <f t="shared" si="323"/>
        <v>0</v>
      </c>
      <c r="I4055" s="140">
        <v>18.62</v>
      </c>
      <c r="J4055" s="141">
        <f t="shared" si="325"/>
        <v>0</v>
      </c>
      <c r="K4055" s="81">
        <f t="shared" si="324"/>
        <v>0</v>
      </c>
      <c r="L4055" s="142">
        <v>18.600000000000001</v>
      </c>
      <c r="M4055" s="140"/>
      <c r="N4055" s="141">
        <f t="shared" si="326"/>
        <v>0</v>
      </c>
      <c r="O4055" s="141"/>
      <c r="P4055" s="141"/>
      <c r="Q4055" s="81">
        <f t="shared" si="327"/>
        <v>0</v>
      </c>
    </row>
    <row r="4056" spans="5:17" ht="13" hidden="1" x14ac:dyDescent="0.3">
      <c r="E4056" s="138">
        <v>39686</v>
      </c>
      <c r="F4056" s="16">
        <v>239</v>
      </c>
      <c r="G4056" s="16">
        <v>2008</v>
      </c>
      <c r="H4056" s="139">
        <f t="shared" si="323"/>
        <v>0</v>
      </c>
      <c r="I4056" s="140">
        <v>18.466666666666661</v>
      </c>
      <c r="J4056" s="141">
        <f t="shared" si="325"/>
        <v>0</v>
      </c>
      <c r="K4056" s="81">
        <f t="shared" si="324"/>
        <v>0</v>
      </c>
      <c r="L4056" s="142">
        <v>18.7</v>
      </c>
      <c r="M4056" s="140"/>
      <c r="N4056" s="141">
        <f t="shared" si="326"/>
        <v>0</v>
      </c>
      <c r="O4056" s="141"/>
      <c r="P4056" s="141"/>
      <c r="Q4056" s="81">
        <f t="shared" si="327"/>
        <v>0</v>
      </c>
    </row>
    <row r="4057" spans="5:17" ht="13" hidden="1" x14ac:dyDescent="0.3">
      <c r="E4057" s="138">
        <v>39687</v>
      </c>
      <c r="F4057" s="16">
        <v>240</v>
      </c>
      <c r="G4057" s="16">
        <v>2008</v>
      </c>
      <c r="H4057" s="139">
        <f t="shared" si="323"/>
        <v>0</v>
      </c>
      <c r="I4057" s="140">
        <v>18.313333333333333</v>
      </c>
      <c r="J4057" s="141">
        <f t="shared" si="325"/>
        <v>0</v>
      </c>
      <c r="K4057" s="81">
        <f t="shared" si="324"/>
        <v>0</v>
      </c>
      <c r="L4057" s="142">
        <v>19.8</v>
      </c>
      <c r="M4057" s="140"/>
      <c r="N4057" s="141">
        <f t="shared" si="326"/>
        <v>0</v>
      </c>
      <c r="O4057" s="141"/>
      <c r="P4057" s="141"/>
      <c r="Q4057" s="81">
        <f t="shared" si="327"/>
        <v>0</v>
      </c>
    </row>
    <row r="4058" spans="5:17" ht="13" hidden="1" x14ac:dyDescent="0.3">
      <c r="E4058" s="138">
        <v>39688</v>
      </c>
      <c r="F4058" s="16">
        <v>241</v>
      </c>
      <c r="G4058" s="16">
        <v>2008</v>
      </c>
      <c r="H4058" s="139">
        <f t="shared" si="323"/>
        <v>0</v>
      </c>
      <c r="I4058" s="140">
        <v>18.16</v>
      </c>
      <c r="J4058" s="141">
        <f t="shared" si="325"/>
        <v>0</v>
      </c>
      <c r="K4058" s="81">
        <f t="shared" si="324"/>
        <v>0</v>
      </c>
      <c r="L4058" s="142">
        <v>20.3</v>
      </c>
      <c r="M4058" s="140"/>
      <c r="N4058" s="141">
        <f t="shared" si="326"/>
        <v>0</v>
      </c>
      <c r="O4058" s="141"/>
      <c r="P4058" s="141"/>
      <c r="Q4058" s="81">
        <f t="shared" si="327"/>
        <v>0</v>
      </c>
    </row>
    <row r="4059" spans="5:17" ht="13" hidden="1" x14ac:dyDescent="0.3">
      <c r="E4059" s="138">
        <v>39689</v>
      </c>
      <c r="F4059" s="16">
        <v>242</v>
      </c>
      <c r="G4059" s="16">
        <v>2008</v>
      </c>
      <c r="H4059" s="139">
        <f t="shared" si="323"/>
        <v>0</v>
      </c>
      <c r="I4059" s="140">
        <v>18.006666666666661</v>
      </c>
      <c r="J4059" s="141">
        <f t="shared" si="325"/>
        <v>0</v>
      </c>
      <c r="K4059" s="81">
        <f t="shared" si="324"/>
        <v>0</v>
      </c>
      <c r="L4059" s="142">
        <v>20</v>
      </c>
      <c r="M4059" s="140"/>
      <c r="N4059" s="141">
        <f t="shared" si="326"/>
        <v>0</v>
      </c>
      <c r="O4059" s="141"/>
      <c r="P4059" s="141"/>
      <c r="Q4059" s="81">
        <f t="shared" si="327"/>
        <v>0</v>
      </c>
    </row>
    <row r="4060" spans="5:17" ht="13" hidden="1" x14ac:dyDescent="0.3">
      <c r="E4060" s="138">
        <v>39690</v>
      </c>
      <c r="F4060" s="16">
        <v>243</v>
      </c>
      <c r="G4060" s="16">
        <v>2008</v>
      </c>
      <c r="H4060" s="139">
        <f t="shared" si="323"/>
        <v>0</v>
      </c>
      <c r="I4060" s="140">
        <v>17.853333333333332</v>
      </c>
      <c r="J4060" s="141">
        <f t="shared" si="325"/>
        <v>0</v>
      </c>
      <c r="K4060" s="81">
        <f t="shared" si="324"/>
        <v>0</v>
      </c>
      <c r="L4060" s="142">
        <v>20.100000000000001</v>
      </c>
      <c r="M4060" s="140"/>
      <c r="N4060" s="141">
        <f t="shared" si="326"/>
        <v>0</v>
      </c>
      <c r="O4060" s="141"/>
      <c r="P4060" s="141"/>
      <c r="Q4060" s="81">
        <f t="shared" si="327"/>
        <v>0</v>
      </c>
    </row>
    <row r="4061" spans="5:17" ht="13" hidden="1" x14ac:dyDescent="0.3">
      <c r="E4061" s="138">
        <v>39691</v>
      </c>
      <c r="F4061" s="16">
        <v>244</v>
      </c>
      <c r="G4061" s="16">
        <v>2008</v>
      </c>
      <c r="H4061" s="139">
        <f t="shared" si="323"/>
        <v>0</v>
      </c>
      <c r="I4061" s="140">
        <v>17.7</v>
      </c>
      <c r="J4061" s="141">
        <f t="shared" si="325"/>
        <v>0</v>
      </c>
      <c r="K4061" s="81">
        <f t="shared" si="324"/>
        <v>0</v>
      </c>
      <c r="L4061" s="142">
        <v>22.5</v>
      </c>
      <c r="M4061" s="140"/>
      <c r="N4061" s="141">
        <f t="shared" si="326"/>
        <v>0</v>
      </c>
      <c r="O4061" s="141"/>
      <c r="P4061" s="141"/>
      <c r="Q4061" s="81">
        <f t="shared" si="327"/>
        <v>0</v>
      </c>
    </row>
    <row r="4062" spans="5:17" ht="13" hidden="1" x14ac:dyDescent="0.3">
      <c r="E4062" s="138">
        <v>39692</v>
      </c>
      <c r="F4062" s="16">
        <v>245</v>
      </c>
      <c r="G4062" s="16">
        <v>2008</v>
      </c>
      <c r="H4062" s="139">
        <f t="shared" si="323"/>
        <v>0</v>
      </c>
      <c r="I4062" s="140">
        <v>17.546666666666667</v>
      </c>
      <c r="J4062" s="141">
        <f t="shared" si="325"/>
        <v>0</v>
      </c>
      <c r="K4062" s="81">
        <f t="shared" si="324"/>
        <v>0</v>
      </c>
      <c r="L4062" s="142">
        <v>19.8</v>
      </c>
      <c r="M4062" s="140"/>
      <c r="N4062" s="141">
        <f t="shared" si="326"/>
        <v>0</v>
      </c>
      <c r="O4062" s="141"/>
      <c r="P4062" s="141"/>
      <c r="Q4062" s="81">
        <f t="shared" si="327"/>
        <v>0</v>
      </c>
    </row>
    <row r="4063" spans="5:17" ht="13" hidden="1" x14ac:dyDescent="0.3">
      <c r="E4063" s="138">
        <v>39693</v>
      </c>
      <c r="F4063" s="16">
        <v>246</v>
      </c>
      <c r="G4063" s="16">
        <v>2008</v>
      </c>
      <c r="H4063" s="139">
        <f t="shared" si="323"/>
        <v>0</v>
      </c>
      <c r="I4063" s="140">
        <v>17.393333333333331</v>
      </c>
      <c r="J4063" s="141">
        <f t="shared" si="325"/>
        <v>0</v>
      </c>
      <c r="K4063" s="81">
        <f t="shared" si="324"/>
        <v>0</v>
      </c>
      <c r="L4063" s="142">
        <v>19</v>
      </c>
      <c r="M4063" s="140"/>
      <c r="N4063" s="141">
        <f t="shared" si="326"/>
        <v>0</v>
      </c>
      <c r="O4063" s="141"/>
      <c r="P4063" s="141"/>
      <c r="Q4063" s="81">
        <f t="shared" si="327"/>
        <v>0</v>
      </c>
    </row>
    <row r="4064" spans="5:17" ht="13" hidden="1" x14ac:dyDescent="0.3">
      <c r="E4064" s="138">
        <v>39694</v>
      </c>
      <c r="F4064" s="16">
        <v>247</v>
      </c>
      <c r="G4064" s="16">
        <v>2008</v>
      </c>
      <c r="H4064" s="139">
        <f t="shared" si="323"/>
        <v>0</v>
      </c>
      <c r="I4064" s="140">
        <v>17.239999999999998</v>
      </c>
      <c r="J4064" s="141">
        <f t="shared" si="325"/>
        <v>0</v>
      </c>
      <c r="K4064" s="81">
        <f t="shared" si="324"/>
        <v>0</v>
      </c>
      <c r="L4064" s="142">
        <v>19.600000000000001</v>
      </c>
      <c r="M4064" s="140"/>
      <c r="N4064" s="141">
        <f t="shared" si="326"/>
        <v>0</v>
      </c>
      <c r="O4064" s="141"/>
      <c r="P4064" s="141"/>
      <c r="Q4064" s="81">
        <f t="shared" si="327"/>
        <v>0</v>
      </c>
    </row>
    <row r="4065" spans="5:17" ht="13" hidden="1" x14ac:dyDescent="0.3">
      <c r="E4065" s="138">
        <v>39695</v>
      </c>
      <c r="F4065" s="16">
        <v>248</v>
      </c>
      <c r="G4065" s="16">
        <v>2008</v>
      </c>
      <c r="H4065" s="139">
        <f t="shared" si="323"/>
        <v>0</v>
      </c>
      <c r="I4065" s="140">
        <v>17.086666666666666</v>
      </c>
      <c r="J4065" s="141">
        <f t="shared" si="325"/>
        <v>0</v>
      </c>
      <c r="K4065" s="81">
        <f t="shared" si="324"/>
        <v>0</v>
      </c>
      <c r="L4065" s="142">
        <v>16.7</v>
      </c>
      <c r="M4065" s="140"/>
      <c r="N4065" s="141">
        <f t="shared" si="326"/>
        <v>0</v>
      </c>
      <c r="O4065" s="141"/>
      <c r="P4065" s="141"/>
      <c r="Q4065" s="81">
        <f t="shared" si="327"/>
        <v>0</v>
      </c>
    </row>
    <row r="4066" spans="5:17" ht="13" hidden="1" x14ac:dyDescent="0.3">
      <c r="E4066" s="138">
        <v>39696</v>
      </c>
      <c r="F4066" s="16">
        <v>249</v>
      </c>
      <c r="G4066" s="16">
        <v>2008</v>
      </c>
      <c r="H4066" s="139">
        <f t="shared" si="323"/>
        <v>0</v>
      </c>
      <c r="I4066" s="140">
        <v>16.93333333333333</v>
      </c>
      <c r="J4066" s="141">
        <f t="shared" si="325"/>
        <v>0</v>
      </c>
      <c r="K4066" s="81">
        <f t="shared" si="324"/>
        <v>0</v>
      </c>
      <c r="L4066" s="142">
        <v>19.8</v>
      </c>
      <c r="M4066" s="140"/>
      <c r="N4066" s="141">
        <f t="shared" si="326"/>
        <v>0</v>
      </c>
      <c r="O4066" s="141"/>
      <c r="P4066" s="141"/>
      <c r="Q4066" s="81">
        <f t="shared" si="327"/>
        <v>0</v>
      </c>
    </row>
    <row r="4067" spans="5:17" ht="13" hidden="1" x14ac:dyDescent="0.3">
      <c r="E4067" s="138">
        <v>39697</v>
      </c>
      <c r="F4067" s="16">
        <v>250</v>
      </c>
      <c r="G4067" s="16">
        <v>2008</v>
      </c>
      <c r="H4067" s="139">
        <f t="shared" ref="H4067:H4130" si="328">IF(AND(E4067&gt;=$D$64,E4067&lt;=$D$65),1,0)</f>
        <v>0</v>
      </c>
      <c r="I4067" s="140">
        <v>16.78</v>
      </c>
      <c r="J4067" s="141">
        <f t="shared" si="325"/>
        <v>0</v>
      </c>
      <c r="K4067" s="81">
        <f t="shared" si="324"/>
        <v>0</v>
      </c>
      <c r="L4067" s="142">
        <v>17</v>
      </c>
      <c r="M4067" s="140"/>
      <c r="N4067" s="141">
        <f t="shared" si="326"/>
        <v>0</v>
      </c>
      <c r="O4067" s="141"/>
      <c r="P4067" s="141"/>
      <c r="Q4067" s="81">
        <f t="shared" si="327"/>
        <v>0</v>
      </c>
    </row>
    <row r="4068" spans="5:17" ht="13" hidden="1" x14ac:dyDescent="0.3">
      <c r="E4068" s="138">
        <v>39698</v>
      </c>
      <c r="F4068" s="16">
        <v>251</v>
      </c>
      <c r="G4068" s="16">
        <v>2008</v>
      </c>
      <c r="H4068" s="139">
        <f t="shared" si="328"/>
        <v>0</v>
      </c>
      <c r="I4068" s="140">
        <v>16.626666666666665</v>
      </c>
      <c r="J4068" s="141">
        <f t="shared" si="325"/>
        <v>0</v>
      </c>
      <c r="K4068" s="81">
        <f t="shared" si="324"/>
        <v>0</v>
      </c>
      <c r="L4068" s="142">
        <v>16.100000000000001</v>
      </c>
      <c r="M4068" s="140"/>
      <c r="N4068" s="141">
        <f t="shared" si="326"/>
        <v>0</v>
      </c>
      <c r="O4068" s="141"/>
      <c r="P4068" s="141"/>
      <c r="Q4068" s="81">
        <f t="shared" si="327"/>
        <v>0</v>
      </c>
    </row>
    <row r="4069" spans="5:17" ht="13" hidden="1" x14ac:dyDescent="0.3">
      <c r="E4069" s="138">
        <v>39699</v>
      </c>
      <c r="F4069" s="16">
        <v>252</v>
      </c>
      <c r="G4069" s="16">
        <v>2008</v>
      </c>
      <c r="H4069" s="139">
        <f t="shared" si="328"/>
        <v>0</v>
      </c>
      <c r="I4069" s="140">
        <v>16.473333333333329</v>
      </c>
      <c r="J4069" s="141">
        <f t="shared" si="325"/>
        <v>0</v>
      </c>
      <c r="K4069" s="81">
        <f t="shared" si="324"/>
        <v>0</v>
      </c>
      <c r="L4069" s="142">
        <v>16.100000000000001</v>
      </c>
      <c r="M4069" s="140"/>
      <c r="N4069" s="141">
        <f t="shared" si="326"/>
        <v>0</v>
      </c>
      <c r="O4069" s="141"/>
      <c r="P4069" s="141"/>
      <c r="Q4069" s="81">
        <f t="shared" si="327"/>
        <v>0</v>
      </c>
    </row>
    <row r="4070" spans="5:17" ht="13" hidden="1" x14ac:dyDescent="0.3">
      <c r="E4070" s="138">
        <v>39700</v>
      </c>
      <c r="F4070" s="16">
        <v>253</v>
      </c>
      <c r="G4070" s="16">
        <v>2008</v>
      </c>
      <c r="H4070" s="139">
        <f t="shared" si="328"/>
        <v>0</v>
      </c>
      <c r="I4070" s="140">
        <v>16.32</v>
      </c>
      <c r="J4070" s="141">
        <f t="shared" si="325"/>
        <v>0</v>
      </c>
      <c r="K4070" s="81">
        <f t="shared" si="324"/>
        <v>0</v>
      </c>
      <c r="L4070" s="142">
        <v>16.3</v>
      </c>
      <c r="M4070" s="140"/>
      <c r="N4070" s="141">
        <f t="shared" si="326"/>
        <v>0</v>
      </c>
      <c r="O4070" s="141"/>
      <c r="P4070" s="141"/>
      <c r="Q4070" s="81">
        <f t="shared" si="327"/>
        <v>0</v>
      </c>
    </row>
    <row r="4071" spans="5:17" ht="13" hidden="1" x14ac:dyDescent="0.3">
      <c r="E4071" s="138">
        <v>39701</v>
      </c>
      <c r="F4071" s="16">
        <v>254</v>
      </c>
      <c r="G4071" s="16">
        <v>2008</v>
      </c>
      <c r="H4071" s="139">
        <f t="shared" si="328"/>
        <v>0</v>
      </c>
      <c r="I4071" s="140">
        <v>16.166666666666664</v>
      </c>
      <c r="J4071" s="141">
        <f t="shared" si="325"/>
        <v>0</v>
      </c>
      <c r="K4071" s="81">
        <f t="shared" si="324"/>
        <v>0</v>
      </c>
      <c r="L4071" s="142">
        <v>19</v>
      </c>
      <c r="M4071" s="140"/>
      <c r="N4071" s="141">
        <f t="shared" si="326"/>
        <v>0</v>
      </c>
      <c r="O4071" s="141"/>
      <c r="P4071" s="141"/>
      <c r="Q4071" s="81">
        <f t="shared" si="327"/>
        <v>0</v>
      </c>
    </row>
    <row r="4072" spans="5:17" ht="13" hidden="1" x14ac:dyDescent="0.3">
      <c r="E4072" s="138">
        <v>39702</v>
      </c>
      <c r="F4072" s="16">
        <v>255</v>
      </c>
      <c r="G4072" s="16">
        <v>2008</v>
      </c>
      <c r="H4072" s="139">
        <f t="shared" si="328"/>
        <v>0</v>
      </c>
      <c r="I4072" s="140">
        <v>16.013333333333328</v>
      </c>
      <c r="J4072" s="141">
        <f t="shared" si="325"/>
        <v>0</v>
      </c>
      <c r="K4072" s="81">
        <f t="shared" si="324"/>
        <v>0</v>
      </c>
      <c r="L4072" s="142">
        <v>19.100000000000001</v>
      </c>
      <c r="M4072" s="140"/>
      <c r="N4072" s="141">
        <f t="shared" si="326"/>
        <v>0</v>
      </c>
      <c r="O4072" s="141"/>
      <c r="P4072" s="141"/>
      <c r="Q4072" s="81">
        <f t="shared" si="327"/>
        <v>0</v>
      </c>
    </row>
    <row r="4073" spans="5:17" ht="13" hidden="1" x14ac:dyDescent="0.3">
      <c r="E4073" s="138">
        <v>39703</v>
      </c>
      <c r="F4073" s="16">
        <v>256</v>
      </c>
      <c r="G4073" s="16">
        <v>2008</v>
      </c>
      <c r="H4073" s="139">
        <f t="shared" si="328"/>
        <v>0</v>
      </c>
      <c r="I4073" s="140">
        <v>15.86</v>
      </c>
      <c r="J4073" s="141">
        <f t="shared" si="325"/>
        <v>1</v>
      </c>
      <c r="K4073" s="81">
        <f t="shared" si="324"/>
        <v>4.1400000000000006</v>
      </c>
      <c r="L4073" s="142">
        <v>14.9</v>
      </c>
      <c r="M4073" s="140"/>
      <c r="N4073" s="141">
        <f t="shared" si="326"/>
        <v>1</v>
      </c>
      <c r="O4073" s="141"/>
      <c r="P4073" s="141"/>
      <c r="Q4073" s="81">
        <f t="shared" si="327"/>
        <v>5.0999999999999996</v>
      </c>
    </row>
    <row r="4074" spans="5:17" ht="13" hidden="1" x14ac:dyDescent="0.3">
      <c r="E4074" s="138">
        <v>39704</v>
      </c>
      <c r="F4074" s="16">
        <v>257</v>
      </c>
      <c r="G4074" s="16">
        <v>2008</v>
      </c>
      <c r="H4074" s="139">
        <f t="shared" si="328"/>
        <v>0</v>
      </c>
      <c r="I4074" s="140">
        <v>15.706666666666663</v>
      </c>
      <c r="J4074" s="141">
        <f t="shared" si="325"/>
        <v>1</v>
      </c>
      <c r="K4074" s="81">
        <f t="shared" si="324"/>
        <v>4.2933333333333366</v>
      </c>
      <c r="L4074" s="142">
        <v>13</v>
      </c>
      <c r="M4074" s="140"/>
      <c r="N4074" s="141">
        <f t="shared" si="326"/>
        <v>1</v>
      </c>
      <c r="O4074" s="141"/>
      <c r="P4074" s="141"/>
      <c r="Q4074" s="81">
        <f t="shared" si="327"/>
        <v>7</v>
      </c>
    </row>
    <row r="4075" spans="5:17" ht="13" hidden="1" x14ac:dyDescent="0.3">
      <c r="E4075" s="138">
        <v>39705</v>
      </c>
      <c r="F4075" s="16">
        <v>258</v>
      </c>
      <c r="G4075" s="16">
        <v>2008</v>
      </c>
      <c r="H4075" s="139">
        <f t="shared" si="328"/>
        <v>0</v>
      </c>
      <c r="I4075" s="140">
        <v>15.553333333333327</v>
      </c>
      <c r="J4075" s="141">
        <f t="shared" si="325"/>
        <v>1</v>
      </c>
      <c r="K4075" s="81">
        <f t="shared" si="324"/>
        <v>4.4466666666666725</v>
      </c>
      <c r="L4075" s="142">
        <v>11.9</v>
      </c>
      <c r="M4075" s="140"/>
      <c r="N4075" s="141">
        <f t="shared" si="326"/>
        <v>1</v>
      </c>
      <c r="O4075" s="141"/>
      <c r="P4075" s="141"/>
      <c r="Q4075" s="81">
        <f t="shared" si="327"/>
        <v>8.1</v>
      </c>
    </row>
    <row r="4076" spans="5:17" ht="13" hidden="1" x14ac:dyDescent="0.3">
      <c r="E4076" s="138">
        <v>39706</v>
      </c>
      <c r="F4076" s="16">
        <v>259</v>
      </c>
      <c r="G4076" s="16">
        <v>2008</v>
      </c>
      <c r="H4076" s="139">
        <f t="shared" si="328"/>
        <v>0</v>
      </c>
      <c r="I4076" s="140">
        <v>15.4</v>
      </c>
      <c r="J4076" s="141">
        <f t="shared" si="325"/>
        <v>1</v>
      </c>
      <c r="K4076" s="81">
        <f t="shared" si="324"/>
        <v>4.5999999999999996</v>
      </c>
      <c r="L4076" s="142">
        <v>11.2</v>
      </c>
      <c r="M4076" s="140"/>
      <c r="N4076" s="141">
        <f t="shared" si="326"/>
        <v>1</v>
      </c>
      <c r="O4076" s="141"/>
      <c r="P4076" s="141"/>
      <c r="Q4076" s="81">
        <f t="shared" si="327"/>
        <v>8.8000000000000007</v>
      </c>
    </row>
    <row r="4077" spans="5:17" ht="13" hidden="1" x14ac:dyDescent="0.3">
      <c r="E4077" s="138">
        <v>39707</v>
      </c>
      <c r="F4077" s="16">
        <v>260</v>
      </c>
      <c r="G4077" s="16">
        <v>2008</v>
      </c>
      <c r="H4077" s="139">
        <f t="shared" si="328"/>
        <v>0</v>
      </c>
      <c r="I4077" s="140">
        <v>15.264516129032259</v>
      </c>
      <c r="J4077" s="141">
        <f t="shared" si="325"/>
        <v>1</v>
      </c>
      <c r="K4077" s="81">
        <f t="shared" si="324"/>
        <v>4.7354838709677409</v>
      </c>
      <c r="L4077" s="142">
        <v>11</v>
      </c>
      <c r="M4077" s="140"/>
      <c r="N4077" s="141">
        <f t="shared" si="326"/>
        <v>1</v>
      </c>
      <c r="O4077" s="141"/>
      <c r="P4077" s="141"/>
      <c r="Q4077" s="81">
        <f t="shared" si="327"/>
        <v>9</v>
      </c>
    </row>
    <row r="4078" spans="5:17" ht="13" hidden="1" x14ac:dyDescent="0.3">
      <c r="E4078" s="138">
        <v>39708</v>
      </c>
      <c r="F4078" s="16">
        <v>261</v>
      </c>
      <c r="G4078" s="16">
        <v>2008</v>
      </c>
      <c r="H4078" s="139">
        <f t="shared" si="328"/>
        <v>0</v>
      </c>
      <c r="I4078" s="140">
        <v>15.12903225806452</v>
      </c>
      <c r="J4078" s="141">
        <f t="shared" si="325"/>
        <v>1</v>
      </c>
      <c r="K4078" s="81">
        <f t="shared" si="324"/>
        <v>4.8709677419354804</v>
      </c>
      <c r="L4078" s="142">
        <v>10.9</v>
      </c>
      <c r="M4078" s="140"/>
      <c r="N4078" s="141">
        <f t="shared" si="326"/>
        <v>1</v>
      </c>
      <c r="O4078" s="141"/>
      <c r="P4078" s="141"/>
      <c r="Q4078" s="81">
        <f t="shared" si="327"/>
        <v>9.1</v>
      </c>
    </row>
    <row r="4079" spans="5:17" ht="13" hidden="1" x14ac:dyDescent="0.3">
      <c r="E4079" s="138">
        <v>39709</v>
      </c>
      <c r="F4079" s="16">
        <v>262</v>
      </c>
      <c r="G4079" s="16">
        <v>2008</v>
      </c>
      <c r="H4079" s="139">
        <f t="shared" si="328"/>
        <v>0</v>
      </c>
      <c r="I4079" s="140">
        <v>14.993548387096773</v>
      </c>
      <c r="J4079" s="141">
        <f t="shared" si="325"/>
        <v>1</v>
      </c>
      <c r="K4079" s="81">
        <f t="shared" si="324"/>
        <v>5.006451612903227</v>
      </c>
      <c r="L4079" s="142">
        <v>13</v>
      </c>
      <c r="M4079" s="140"/>
      <c r="N4079" s="141">
        <f t="shared" si="326"/>
        <v>1</v>
      </c>
      <c r="O4079" s="141"/>
      <c r="P4079" s="141"/>
      <c r="Q4079" s="81">
        <f t="shared" si="327"/>
        <v>7</v>
      </c>
    </row>
    <row r="4080" spans="5:17" ht="13" hidden="1" x14ac:dyDescent="0.3">
      <c r="E4080" s="138">
        <v>39710</v>
      </c>
      <c r="F4080" s="16">
        <v>263</v>
      </c>
      <c r="G4080" s="16">
        <v>2008</v>
      </c>
      <c r="H4080" s="139">
        <f t="shared" si="328"/>
        <v>0</v>
      </c>
      <c r="I4080" s="140">
        <v>14.858064516129033</v>
      </c>
      <c r="J4080" s="141">
        <f t="shared" si="325"/>
        <v>1</v>
      </c>
      <c r="K4080" s="81">
        <f t="shared" si="324"/>
        <v>5.1419354838709666</v>
      </c>
      <c r="L4080" s="142">
        <v>15.2</v>
      </c>
      <c r="M4080" s="140"/>
      <c r="N4080" s="141">
        <f t="shared" si="326"/>
        <v>1</v>
      </c>
      <c r="O4080" s="141"/>
      <c r="P4080" s="141"/>
      <c r="Q4080" s="81">
        <f t="shared" si="327"/>
        <v>4.8000000000000007</v>
      </c>
    </row>
    <row r="4081" spans="5:17" ht="13" hidden="1" x14ac:dyDescent="0.3">
      <c r="E4081" s="138">
        <v>39711</v>
      </c>
      <c r="F4081" s="16">
        <v>264</v>
      </c>
      <c r="G4081" s="16">
        <v>2008</v>
      </c>
      <c r="H4081" s="139">
        <f t="shared" si="328"/>
        <v>0</v>
      </c>
      <c r="I4081" s="140">
        <v>14.722580645161294</v>
      </c>
      <c r="J4081" s="141">
        <f t="shared" si="325"/>
        <v>1</v>
      </c>
      <c r="K4081" s="81">
        <f t="shared" si="324"/>
        <v>5.2774193548387061</v>
      </c>
      <c r="L4081" s="142">
        <v>13.6</v>
      </c>
      <c r="M4081" s="140"/>
      <c r="N4081" s="141">
        <f t="shared" si="326"/>
        <v>1</v>
      </c>
      <c r="O4081" s="141"/>
      <c r="P4081" s="141"/>
      <c r="Q4081" s="81">
        <f t="shared" si="327"/>
        <v>6.4</v>
      </c>
    </row>
    <row r="4082" spans="5:17" ht="13" hidden="1" x14ac:dyDescent="0.3">
      <c r="E4082" s="138">
        <v>39712</v>
      </c>
      <c r="F4082" s="16">
        <v>265</v>
      </c>
      <c r="G4082" s="16">
        <v>2008</v>
      </c>
      <c r="H4082" s="139">
        <f t="shared" si="328"/>
        <v>0</v>
      </c>
      <c r="I4082" s="140">
        <v>14.587096774193547</v>
      </c>
      <c r="J4082" s="141">
        <f t="shared" si="325"/>
        <v>1</v>
      </c>
      <c r="K4082" s="81">
        <f t="shared" si="324"/>
        <v>5.4129032258064527</v>
      </c>
      <c r="L4082" s="142">
        <v>9.9</v>
      </c>
      <c r="M4082" s="140"/>
      <c r="N4082" s="141">
        <f t="shared" si="326"/>
        <v>1</v>
      </c>
      <c r="O4082" s="141"/>
      <c r="P4082" s="141"/>
      <c r="Q4082" s="81">
        <f t="shared" si="327"/>
        <v>10.1</v>
      </c>
    </row>
    <row r="4083" spans="5:17" ht="13" hidden="1" x14ac:dyDescent="0.3">
      <c r="E4083" s="138">
        <v>39713</v>
      </c>
      <c r="F4083" s="16">
        <v>266</v>
      </c>
      <c r="G4083" s="16">
        <v>2008</v>
      </c>
      <c r="H4083" s="139">
        <f t="shared" si="328"/>
        <v>0</v>
      </c>
      <c r="I4083" s="140">
        <v>14.451612903225808</v>
      </c>
      <c r="J4083" s="141">
        <f t="shared" si="325"/>
        <v>1</v>
      </c>
      <c r="K4083" s="81">
        <f t="shared" si="324"/>
        <v>5.5483870967741922</v>
      </c>
      <c r="L4083" s="142">
        <v>11.7</v>
      </c>
      <c r="M4083" s="140"/>
      <c r="N4083" s="141">
        <f t="shared" si="326"/>
        <v>1</v>
      </c>
      <c r="O4083" s="141"/>
      <c r="P4083" s="141"/>
      <c r="Q4083" s="81">
        <f t="shared" si="327"/>
        <v>8.3000000000000007</v>
      </c>
    </row>
    <row r="4084" spans="5:17" ht="13" hidden="1" x14ac:dyDescent="0.3">
      <c r="E4084" s="138">
        <v>39714</v>
      </c>
      <c r="F4084" s="16">
        <v>267</v>
      </c>
      <c r="G4084" s="16">
        <v>2008</v>
      </c>
      <c r="H4084" s="139">
        <f t="shared" si="328"/>
        <v>0</v>
      </c>
      <c r="I4084" s="140">
        <v>14.316129032258068</v>
      </c>
      <c r="J4084" s="141">
        <f t="shared" si="325"/>
        <v>1</v>
      </c>
      <c r="K4084" s="81">
        <f t="shared" si="324"/>
        <v>5.6838709677419317</v>
      </c>
      <c r="L4084" s="142">
        <v>11.1</v>
      </c>
      <c r="M4084" s="140"/>
      <c r="N4084" s="141">
        <f t="shared" si="326"/>
        <v>1</v>
      </c>
      <c r="O4084" s="141"/>
      <c r="P4084" s="141"/>
      <c r="Q4084" s="81">
        <f t="shared" si="327"/>
        <v>8.9</v>
      </c>
    </row>
    <row r="4085" spans="5:17" ht="13" hidden="1" x14ac:dyDescent="0.3">
      <c r="E4085" s="138">
        <v>39715</v>
      </c>
      <c r="F4085" s="16">
        <v>268</v>
      </c>
      <c r="G4085" s="16">
        <v>2008</v>
      </c>
      <c r="H4085" s="139">
        <f t="shared" si="328"/>
        <v>0</v>
      </c>
      <c r="I4085" s="140">
        <v>14.180645161290322</v>
      </c>
      <c r="J4085" s="141">
        <f t="shared" si="325"/>
        <v>1</v>
      </c>
      <c r="K4085" s="81">
        <f t="shared" si="324"/>
        <v>5.8193548387096783</v>
      </c>
      <c r="L4085" s="142">
        <v>9.6</v>
      </c>
      <c r="M4085" s="140"/>
      <c r="N4085" s="141">
        <f t="shared" si="326"/>
        <v>1</v>
      </c>
      <c r="O4085" s="141"/>
      <c r="P4085" s="141"/>
      <c r="Q4085" s="81">
        <f t="shared" si="327"/>
        <v>10.4</v>
      </c>
    </row>
    <row r="4086" spans="5:17" ht="13" hidden="1" x14ac:dyDescent="0.3">
      <c r="E4086" s="138">
        <v>39716</v>
      </c>
      <c r="F4086" s="16">
        <v>269</v>
      </c>
      <c r="G4086" s="16">
        <v>2008</v>
      </c>
      <c r="H4086" s="139">
        <f t="shared" si="328"/>
        <v>0</v>
      </c>
      <c r="I4086" s="140">
        <v>14.045161290322582</v>
      </c>
      <c r="J4086" s="141">
        <f t="shared" si="325"/>
        <v>1</v>
      </c>
      <c r="K4086" s="81">
        <f t="shared" si="324"/>
        <v>5.9548387096774178</v>
      </c>
      <c r="L4086" s="142">
        <v>12.1</v>
      </c>
      <c r="M4086" s="140"/>
      <c r="N4086" s="141">
        <f t="shared" si="326"/>
        <v>1</v>
      </c>
      <c r="O4086" s="141"/>
      <c r="P4086" s="141"/>
      <c r="Q4086" s="81">
        <f t="shared" si="327"/>
        <v>7.9</v>
      </c>
    </row>
    <row r="4087" spans="5:17" ht="13" hidden="1" x14ac:dyDescent="0.3">
      <c r="E4087" s="138">
        <v>39717</v>
      </c>
      <c r="F4087" s="16">
        <v>270</v>
      </c>
      <c r="G4087" s="16">
        <v>2008</v>
      </c>
      <c r="H4087" s="139">
        <f t="shared" si="328"/>
        <v>0</v>
      </c>
      <c r="I4087" s="140">
        <v>13.909677419354836</v>
      </c>
      <c r="J4087" s="141">
        <f t="shared" si="325"/>
        <v>1</v>
      </c>
      <c r="K4087" s="81">
        <f t="shared" si="324"/>
        <v>6.0903225806451644</v>
      </c>
      <c r="L4087" s="142">
        <v>12.1</v>
      </c>
      <c r="M4087" s="140"/>
      <c r="N4087" s="141">
        <f t="shared" si="326"/>
        <v>1</v>
      </c>
      <c r="O4087" s="141"/>
      <c r="P4087" s="141"/>
      <c r="Q4087" s="81">
        <f t="shared" si="327"/>
        <v>7.9</v>
      </c>
    </row>
    <row r="4088" spans="5:17" ht="13" hidden="1" x14ac:dyDescent="0.3">
      <c r="E4088" s="138">
        <v>39718</v>
      </c>
      <c r="F4088" s="16">
        <v>271</v>
      </c>
      <c r="G4088" s="16">
        <v>2008</v>
      </c>
      <c r="H4088" s="139">
        <f t="shared" si="328"/>
        <v>0</v>
      </c>
      <c r="I4088" s="140">
        <v>13.774193548387096</v>
      </c>
      <c r="J4088" s="141">
        <f t="shared" si="325"/>
        <v>1</v>
      </c>
      <c r="K4088" s="81">
        <f t="shared" ref="K4088:K4151" si="329">J4088*($E$116-I4088)</f>
        <v>6.2258064516129039</v>
      </c>
      <c r="L4088" s="142">
        <v>9.6999999999999993</v>
      </c>
      <c r="M4088" s="140"/>
      <c r="N4088" s="141">
        <f t="shared" si="326"/>
        <v>1</v>
      </c>
      <c r="O4088" s="141"/>
      <c r="P4088" s="141"/>
      <c r="Q4088" s="81">
        <f t="shared" si="327"/>
        <v>10.3</v>
      </c>
    </row>
    <row r="4089" spans="5:17" ht="13" hidden="1" x14ac:dyDescent="0.3">
      <c r="E4089" s="138">
        <v>39719</v>
      </c>
      <c r="F4089" s="16">
        <v>272</v>
      </c>
      <c r="G4089" s="16">
        <v>2008</v>
      </c>
      <c r="H4089" s="139">
        <f t="shared" si="328"/>
        <v>0</v>
      </c>
      <c r="I4089" s="140">
        <v>13.638709677419357</v>
      </c>
      <c r="J4089" s="141">
        <f t="shared" si="325"/>
        <v>1</v>
      </c>
      <c r="K4089" s="81">
        <f t="shared" si="329"/>
        <v>6.3612903225806434</v>
      </c>
      <c r="L4089" s="142">
        <v>9.8000000000000007</v>
      </c>
      <c r="M4089" s="140"/>
      <c r="N4089" s="141">
        <f t="shared" si="326"/>
        <v>1</v>
      </c>
      <c r="O4089" s="141"/>
      <c r="P4089" s="141"/>
      <c r="Q4089" s="81">
        <f t="shared" si="327"/>
        <v>10.199999999999999</v>
      </c>
    </row>
    <row r="4090" spans="5:17" ht="13" hidden="1" x14ac:dyDescent="0.3">
      <c r="E4090" s="138">
        <v>39720</v>
      </c>
      <c r="F4090" s="16">
        <v>273</v>
      </c>
      <c r="G4090" s="16">
        <v>2008</v>
      </c>
      <c r="H4090" s="139">
        <f t="shared" si="328"/>
        <v>0</v>
      </c>
      <c r="I4090" s="140">
        <v>13.50322580645161</v>
      </c>
      <c r="J4090" s="141">
        <f t="shared" si="325"/>
        <v>1</v>
      </c>
      <c r="K4090" s="81">
        <f t="shared" si="329"/>
        <v>6.49677419354839</v>
      </c>
      <c r="L4090" s="142">
        <v>11.9</v>
      </c>
      <c r="M4090" s="140"/>
      <c r="N4090" s="141">
        <f t="shared" si="326"/>
        <v>1</v>
      </c>
      <c r="O4090" s="141"/>
      <c r="P4090" s="141"/>
      <c r="Q4090" s="81">
        <f t="shared" si="327"/>
        <v>8.1</v>
      </c>
    </row>
    <row r="4091" spans="5:17" ht="13" hidden="1" x14ac:dyDescent="0.3">
      <c r="E4091" s="138">
        <v>39721</v>
      </c>
      <c r="F4091" s="16">
        <v>274</v>
      </c>
      <c r="G4091" s="16">
        <v>2008</v>
      </c>
      <c r="H4091" s="139">
        <f t="shared" si="328"/>
        <v>0</v>
      </c>
      <c r="I4091" s="140">
        <v>13.36774193548387</v>
      </c>
      <c r="J4091" s="141">
        <f t="shared" si="325"/>
        <v>1</v>
      </c>
      <c r="K4091" s="81">
        <f t="shared" si="329"/>
        <v>6.6322580645161295</v>
      </c>
      <c r="L4091" s="142">
        <v>12.3</v>
      </c>
      <c r="M4091" s="140"/>
      <c r="N4091" s="141">
        <f t="shared" si="326"/>
        <v>1</v>
      </c>
      <c r="O4091" s="141"/>
      <c r="P4091" s="141"/>
      <c r="Q4091" s="81">
        <f t="shared" si="327"/>
        <v>7.6999999999999993</v>
      </c>
    </row>
    <row r="4092" spans="5:17" ht="13" hidden="1" x14ac:dyDescent="0.3">
      <c r="E4092" s="138">
        <v>39722</v>
      </c>
      <c r="F4092" s="16">
        <v>275</v>
      </c>
      <c r="G4092" s="16">
        <v>2008</v>
      </c>
      <c r="H4092" s="139">
        <f t="shared" si="328"/>
        <v>0</v>
      </c>
      <c r="I4092" s="140">
        <v>13.232258064516131</v>
      </c>
      <c r="J4092" s="141">
        <f t="shared" si="325"/>
        <v>1</v>
      </c>
      <c r="K4092" s="81">
        <f t="shared" si="329"/>
        <v>6.767741935483869</v>
      </c>
      <c r="L4092" s="142">
        <v>14.4</v>
      </c>
      <c r="M4092" s="140"/>
      <c r="N4092" s="141">
        <f t="shared" si="326"/>
        <v>1</v>
      </c>
      <c r="O4092" s="141"/>
      <c r="P4092" s="141"/>
      <c r="Q4092" s="81">
        <f t="shared" si="327"/>
        <v>5.6</v>
      </c>
    </row>
    <row r="4093" spans="5:17" ht="13" hidden="1" x14ac:dyDescent="0.3">
      <c r="E4093" s="138">
        <v>39723</v>
      </c>
      <c r="F4093" s="16">
        <v>276</v>
      </c>
      <c r="G4093" s="16">
        <v>2008</v>
      </c>
      <c r="H4093" s="139">
        <f t="shared" si="328"/>
        <v>0</v>
      </c>
      <c r="I4093" s="140">
        <v>13.096774193548384</v>
      </c>
      <c r="J4093" s="141">
        <f t="shared" si="325"/>
        <v>1</v>
      </c>
      <c r="K4093" s="81">
        <f t="shared" si="329"/>
        <v>6.9032258064516157</v>
      </c>
      <c r="L4093" s="142">
        <v>13.2</v>
      </c>
      <c r="M4093" s="140"/>
      <c r="N4093" s="141">
        <f t="shared" si="326"/>
        <v>1</v>
      </c>
      <c r="O4093" s="141"/>
      <c r="P4093" s="141"/>
      <c r="Q4093" s="81">
        <f t="shared" si="327"/>
        <v>6.8000000000000007</v>
      </c>
    </row>
    <row r="4094" spans="5:17" ht="13" hidden="1" x14ac:dyDescent="0.3">
      <c r="E4094" s="138">
        <v>39724</v>
      </c>
      <c r="F4094" s="16">
        <v>277</v>
      </c>
      <c r="G4094" s="16">
        <v>2008</v>
      </c>
      <c r="H4094" s="139">
        <f t="shared" si="328"/>
        <v>0</v>
      </c>
      <c r="I4094" s="140">
        <v>12.961290322580645</v>
      </c>
      <c r="J4094" s="141">
        <f t="shared" ref="J4094:J4157" si="330">IF(I4094&lt;=$E$117,1,0)</f>
        <v>1</v>
      </c>
      <c r="K4094" s="81">
        <f t="shared" si="329"/>
        <v>7.0387096774193552</v>
      </c>
      <c r="L4094" s="142">
        <v>8.8000000000000007</v>
      </c>
      <c r="M4094" s="140"/>
      <c r="N4094" s="141">
        <f t="shared" ref="N4094:N4157" si="331">IF(L4094&lt;=$E$117,1,0)</f>
        <v>1</v>
      </c>
      <c r="O4094" s="141"/>
      <c r="P4094" s="141"/>
      <c r="Q4094" s="81">
        <f t="shared" si="327"/>
        <v>11.2</v>
      </c>
    </row>
    <row r="4095" spans="5:17" ht="13" hidden="1" x14ac:dyDescent="0.3">
      <c r="E4095" s="138">
        <v>39725</v>
      </c>
      <c r="F4095" s="16">
        <v>278</v>
      </c>
      <c r="G4095" s="16">
        <v>2008</v>
      </c>
      <c r="H4095" s="139">
        <f t="shared" si="328"/>
        <v>0</v>
      </c>
      <c r="I4095" s="140">
        <v>12.825806451612905</v>
      </c>
      <c r="J4095" s="141">
        <f t="shared" si="330"/>
        <v>1</v>
      </c>
      <c r="K4095" s="81">
        <f t="shared" si="329"/>
        <v>7.1741935483870947</v>
      </c>
      <c r="L4095" s="142">
        <v>7</v>
      </c>
      <c r="M4095" s="140"/>
      <c r="N4095" s="141">
        <f t="shared" si="331"/>
        <v>1</v>
      </c>
      <c r="O4095" s="141"/>
      <c r="P4095" s="141"/>
      <c r="Q4095" s="81">
        <f t="shared" si="327"/>
        <v>13</v>
      </c>
    </row>
    <row r="4096" spans="5:17" ht="13" hidden="1" x14ac:dyDescent="0.3">
      <c r="E4096" s="138">
        <v>39726</v>
      </c>
      <c r="F4096" s="16">
        <v>279</v>
      </c>
      <c r="G4096" s="16">
        <v>2008</v>
      </c>
      <c r="H4096" s="139">
        <f t="shared" si="328"/>
        <v>0</v>
      </c>
      <c r="I4096" s="140">
        <v>12.690322580645159</v>
      </c>
      <c r="J4096" s="141">
        <f t="shared" si="330"/>
        <v>1</v>
      </c>
      <c r="K4096" s="81">
        <f t="shared" si="329"/>
        <v>7.3096774193548413</v>
      </c>
      <c r="L4096" s="142">
        <v>8.8000000000000007</v>
      </c>
      <c r="M4096" s="140"/>
      <c r="N4096" s="141">
        <f t="shared" si="331"/>
        <v>1</v>
      </c>
      <c r="O4096" s="141"/>
      <c r="P4096" s="141"/>
      <c r="Q4096" s="81">
        <f t="shared" si="327"/>
        <v>11.2</v>
      </c>
    </row>
    <row r="4097" spans="5:17" ht="13" hidden="1" x14ac:dyDescent="0.3">
      <c r="E4097" s="138">
        <v>39727</v>
      </c>
      <c r="F4097" s="16">
        <v>280</v>
      </c>
      <c r="G4097" s="16">
        <v>2008</v>
      </c>
      <c r="H4097" s="139">
        <f t="shared" si="328"/>
        <v>0</v>
      </c>
      <c r="I4097" s="140">
        <v>12.554838709677419</v>
      </c>
      <c r="J4097" s="141">
        <f t="shared" si="330"/>
        <v>1</v>
      </c>
      <c r="K4097" s="81">
        <f t="shared" si="329"/>
        <v>7.4451612903225808</v>
      </c>
      <c r="L4097" s="142">
        <v>13.5</v>
      </c>
      <c r="M4097" s="140"/>
      <c r="N4097" s="141">
        <f t="shared" si="331"/>
        <v>1</v>
      </c>
      <c r="O4097" s="141"/>
      <c r="P4097" s="141"/>
      <c r="Q4097" s="81">
        <f t="shared" si="327"/>
        <v>6.5</v>
      </c>
    </row>
    <row r="4098" spans="5:17" ht="13" hidden="1" x14ac:dyDescent="0.3">
      <c r="E4098" s="138">
        <v>39728</v>
      </c>
      <c r="F4098" s="16">
        <v>281</v>
      </c>
      <c r="G4098" s="16">
        <v>2008</v>
      </c>
      <c r="H4098" s="139">
        <f t="shared" si="328"/>
        <v>0</v>
      </c>
      <c r="I4098" s="140">
        <v>12.41935483870968</v>
      </c>
      <c r="J4098" s="141">
        <f t="shared" si="330"/>
        <v>1</v>
      </c>
      <c r="K4098" s="81">
        <f t="shared" si="329"/>
        <v>7.5806451612903203</v>
      </c>
      <c r="L4098" s="142">
        <v>13.6</v>
      </c>
      <c r="M4098" s="140"/>
      <c r="N4098" s="141">
        <f t="shared" si="331"/>
        <v>1</v>
      </c>
      <c r="O4098" s="141"/>
      <c r="P4098" s="141"/>
      <c r="Q4098" s="81">
        <f t="shared" si="327"/>
        <v>6.4</v>
      </c>
    </row>
    <row r="4099" spans="5:17" ht="13" hidden="1" x14ac:dyDescent="0.3">
      <c r="E4099" s="138">
        <v>39729</v>
      </c>
      <c r="F4099" s="16">
        <v>282</v>
      </c>
      <c r="G4099" s="16">
        <v>2008</v>
      </c>
      <c r="H4099" s="139">
        <f t="shared" si="328"/>
        <v>0</v>
      </c>
      <c r="I4099" s="140">
        <v>12.283870967741933</v>
      </c>
      <c r="J4099" s="141">
        <f t="shared" si="330"/>
        <v>1</v>
      </c>
      <c r="K4099" s="81">
        <f t="shared" si="329"/>
        <v>7.7161290322580669</v>
      </c>
      <c r="L4099" s="142">
        <v>13.9</v>
      </c>
      <c r="M4099" s="140"/>
      <c r="N4099" s="141">
        <f t="shared" si="331"/>
        <v>1</v>
      </c>
      <c r="O4099" s="141"/>
      <c r="P4099" s="141"/>
      <c r="Q4099" s="81">
        <f t="shared" si="327"/>
        <v>6.1</v>
      </c>
    </row>
    <row r="4100" spans="5:17" ht="13" hidden="1" x14ac:dyDescent="0.3">
      <c r="E4100" s="138">
        <v>39730</v>
      </c>
      <c r="F4100" s="16">
        <v>283</v>
      </c>
      <c r="G4100" s="16">
        <v>2008</v>
      </c>
      <c r="H4100" s="139">
        <f t="shared" si="328"/>
        <v>0</v>
      </c>
      <c r="I4100" s="140">
        <v>12.148387096774194</v>
      </c>
      <c r="J4100" s="141">
        <f t="shared" si="330"/>
        <v>1</v>
      </c>
      <c r="K4100" s="81">
        <f t="shared" si="329"/>
        <v>7.8516129032258064</v>
      </c>
      <c r="L4100" s="142">
        <v>14.7</v>
      </c>
      <c r="M4100" s="140"/>
      <c r="N4100" s="141">
        <f t="shared" si="331"/>
        <v>1</v>
      </c>
      <c r="O4100" s="141"/>
      <c r="P4100" s="141"/>
      <c r="Q4100" s="81">
        <f t="shared" si="327"/>
        <v>5.3000000000000007</v>
      </c>
    </row>
    <row r="4101" spans="5:17" ht="13" hidden="1" x14ac:dyDescent="0.3">
      <c r="E4101" s="138">
        <v>39731</v>
      </c>
      <c r="F4101" s="16">
        <v>284</v>
      </c>
      <c r="G4101" s="16">
        <v>2008</v>
      </c>
      <c r="H4101" s="139">
        <f t="shared" si="328"/>
        <v>0</v>
      </c>
      <c r="I4101" s="140">
        <v>12.012903225806454</v>
      </c>
      <c r="J4101" s="141">
        <f t="shared" si="330"/>
        <v>1</v>
      </c>
      <c r="K4101" s="81">
        <f t="shared" si="329"/>
        <v>7.9870967741935459</v>
      </c>
      <c r="L4101" s="142">
        <v>13.9</v>
      </c>
      <c r="M4101" s="140"/>
      <c r="N4101" s="141">
        <f t="shared" si="331"/>
        <v>1</v>
      </c>
      <c r="O4101" s="141"/>
      <c r="P4101" s="141"/>
      <c r="Q4101" s="81">
        <f t="shared" si="327"/>
        <v>6.1</v>
      </c>
    </row>
    <row r="4102" spans="5:17" ht="13" hidden="1" x14ac:dyDescent="0.3">
      <c r="E4102" s="138">
        <v>39732</v>
      </c>
      <c r="F4102" s="16">
        <v>285</v>
      </c>
      <c r="G4102" s="16">
        <v>2008</v>
      </c>
      <c r="H4102" s="139">
        <f t="shared" si="328"/>
        <v>0</v>
      </c>
      <c r="I4102" s="140">
        <v>11.877419354838707</v>
      </c>
      <c r="J4102" s="141">
        <f t="shared" si="330"/>
        <v>1</v>
      </c>
      <c r="K4102" s="81">
        <f t="shared" si="329"/>
        <v>8.1225806451612925</v>
      </c>
      <c r="L4102" s="142">
        <v>12.1</v>
      </c>
      <c r="M4102" s="140"/>
      <c r="N4102" s="141">
        <f t="shared" si="331"/>
        <v>1</v>
      </c>
      <c r="O4102" s="141"/>
      <c r="P4102" s="141"/>
      <c r="Q4102" s="81">
        <f t="shared" si="327"/>
        <v>7.9</v>
      </c>
    </row>
    <row r="4103" spans="5:17" ht="13" hidden="1" x14ac:dyDescent="0.3">
      <c r="E4103" s="138">
        <v>39733</v>
      </c>
      <c r="F4103" s="16">
        <v>286</v>
      </c>
      <c r="G4103" s="16">
        <v>2008</v>
      </c>
      <c r="H4103" s="139">
        <f t="shared" si="328"/>
        <v>0</v>
      </c>
      <c r="I4103" s="140">
        <v>11.741935483870968</v>
      </c>
      <c r="J4103" s="141">
        <f t="shared" si="330"/>
        <v>1</v>
      </c>
      <c r="K4103" s="81">
        <f t="shared" si="329"/>
        <v>8.258064516129032</v>
      </c>
      <c r="L4103" s="142">
        <v>12.7</v>
      </c>
      <c r="M4103" s="140"/>
      <c r="N4103" s="141">
        <f t="shared" si="331"/>
        <v>1</v>
      </c>
      <c r="O4103" s="141"/>
      <c r="P4103" s="141"/>
      <c r="Q4103" s="81">
        <f t="shared" si="327"/>
        <v>7.3000000000000007</v>
      </c>
    </row>
    <row r="4104" spans="5:17" ht="13" hidden="1" x14ac:dyDescent="0.3">
      <c r="E4104" s="138">
        <v>39734</v>
      </c>
      <c r="F4104" s="16">
        <v>287</v>
      </c>
      <c r="G4104" s="16">
        <v>2008</v>
      </c>
      <c r="H4104" s="139">
        <f t="shared" si="328"/>
        <v>0</v>
      </c>
      <c r="I4104" s="140">
        <v>11.606451612903228</v>
      </c>
      <c r="J4104" s="141">
        <f t="shared" si="330"/>
        <v>1</v>
      </c>
      <c r="K4104" s="81">
        <f t="shared" si="329"/>
        <v>8.3935483870967715</v>
      </c>
      <c r="L4104" s="142">
        <v>14.2</v>
      </c>
      <c r="M4104" s="140"/>
      <c r="N4104" s="141">
        <f t="shared" si="331"/>
        <v>1</v>
      </c>
      <c r="O4104" s="141"/>
      <c r="P4104" s="141"/>
      <c r="Q4104" s="81">
        <f t="shared" si="327"/>
        <v>5.8000000000000007</v>
      </c>
    </row>
    <row r="4105" spans="5:17" ht="13" hidden="1" x14ac:dyDescent="0.3">
      <c r="E4105" s="138">
        <v>39735</v>
      </c>
      <c r="F4105" s="16">
        <v>288</v>
      </c>
      <c r="G4105" s="16">
        <v>2008</v>
      </c>
      <c r="H4105" s="139">
        <f t="shared" si="328"/>
        <v>0</v>
      </c>
      <c r="I4105" s="140">
        <v>11.470967741935482</v>
      </c>
      <c r="J4105" s="141">
        <f t="shared" si="330"/>
        <v>1</v>
      </c>
      <c r="K4105" s="81">
        <f t="shared" si="329"/>
        <v>8.5290322580645181</v>
      </c>
      <c r="L4105" s="142">
        <v>15.2</v>
      </c>
      <c r="M4105" s="140"/>
      <c r="N4105" s="141">
        <f t="shared" si="331"/>
        <v>1</v>
      </c>
      <c r="O4105" s="141"/>
      <c r="P4105" s="141"/>
      <c r="Q4105" s="81">
        <f t="shared" si="327"/>
        <v>4.8000000000000007</v>
      </c>
    </row>
    <row r="4106" spans="5:17" ht="13" hidden="1" x14ac:dyDescent="0.3">
      <c r="E4106" s="138">
        <v>39736</v>
      </c>
      <c r="F4106" s="16">
        <v>289</v>
      </c>
      <c r="G4106" s="16">
        <v>2008</v>
      </c>
      <c r="H4106" s="139">
        <f t="shared" si="328"/>
        <v>0</v>
      </c>
      <c r="I4106" s="140">
        <v>11.335483870967742</v>
      </c>
      <c r="J4106" s="141">
        <f t="shared" si="330"/>
        <v>1</v>
      </c>
      <c r="K4106" s="81">
        <f t="shared" si="329"/>
        <v>8.6645161290322577</v>
      </c>
      <c r="L4106" s="142">
        <v>16.3</v>
      </c>
      <c r="M4106" s="140"/>
      <c r="N4106" s="141">
        <f t="shared" si="331"/>
        <v>0</v>
      </c>
      <c r="O4106" s="141"/>
      <c r="P4106" s="141"/>
      <c r="Q4106" s="81">
        <f t="shared" si="327"/>
        <v>0</v>
      </c>
    </row>
    <row r="4107" spans="5:17" ht="13" hidden="1" x14ac:dyDescent="0.3">
      <c r="E4107" s="138">
        <v>39737</v>
      </c>
      <c r="F4107" s="16">
        <v>290</v>
      </c>
      <c r="G4107" s="16">
        <v>2008</v>
      </c>
      <c r="H4107" s="139">
        <f t="shared" si="328"/>
        <v>0</v>
      </c>
      <c r="I4107" s="140">
        <v>11.2</v>
      </c>
      <c r="J4107" s="141">
        <f t="shared" si="330"/>
        <v>1</v>
      </c>
      <c r="K4107" s="81">
        <f t="shared" si="329"/>
        <v>8.8000000000000007</v>
      </c>
      <c r="L4107" s="142">
        <v>15.2</v>
      </c>
      <c r="M4107" s="140"/>
      <c r="N4107" s="141">
        <f t="shared" si="331"/>
        <v>1</v>
      </c>
      <c r="O4107" s="141"/>
      <c r="P4107" s="141"/>
      <c r="Q4107" s="81">
        <f t="shared" si="327"/>
        <v>4.8000000000000007</v>
      </c>
    </row>
    <row r="4108" spans="5:17" ht="13" hidden="1" x14ac:dyDescent="0.3">
      <c r="E4108" s="138">
        <v>39738</v>
      </c>
      <c r="F4108" s="16">
        <v>291</v>
      </c>
      <c r="G4108" s="16">
        <v>2008</v>
      </c>
      <c r="H4108" s="139">
        <f t="shared" si="328"/>
        <v>0</v>
      </c>
      <c r="I4108" s="140">
        <v>11.013333333333335</v>
      </c>
      <c r="J4108" s="141">
        <f t="shared" si="330"/>
        <v>1</v>
      </c>
      <c r="K4108" s="81">
        <f t="shared" si="329"/>
        <v>8.9866666666666646</v>
      </c>
      <c r="L4108" s="142">
        <v>10.8</v>
      </c>
      <c r="M4108" s="140"/>
      <c r="N4108" s="141">
        <f t="shared" si="331"/>
        <v>1</v>
      </c>
      <c r="O4108" s="141"/>
      <c r="P4108" s="141"/>
      <c r="Q4108" s="81">
        <f t="shared" si="327"/>
        <v>9.1999999999999993</v>
      </c>
    </row>
    <row r="4109" spans="5:17" ht="13" hidden="1" x14ac:dyDescent="0.3">
      <c r="E4109" s="138">
        <v>39739</v>
      </c>
      <c r="F4109" s="16">
        <v>292</v>
      </c>
      <c r="G4109" s="16">
        <v>2008</v>
      </c>
      <c r="H4109" s="139">
        <f t="shared" si="328"/>
        <v>0</v>
      </c>
      <c r="I4109" s="140">
        <v>10.826666666666668</v>
      </c>
      <c r="J4109" s="141">
        <f t="shared" si="330"/>
        <v>1</v>
      </c>
      <c r="K4109" s="81">
        <f t="shared" si="329"/>
        <v>9.173333333333332</v>
      </c>
      <c r="L4109" s="142">
        <v>8.9</v>
      </c>
      <c r="M4109" s="140"/>
      <c r="N4109" s="141">
        <f t="shared" si="331"/>
        <v>1</v>
      </c>
      <c r="O4109" s="141"/>
      <c r="P4109" s="141"/>
      <c r="Q4109" s="81">
        <f t="shared" si="327"/>
        <v>11.1</v>
      </c>
    </row>
    <row r="4110" spans="5:17" ht="13" hidden="1" x14ac:dyDescent="0.3">
      <c r="E4110" s="138">
        <v>39740</v>
      </c>
      <c r="F4110" s="16">
        <v>293</v>
      </c>
      <c r="G4110" s="16">
        <v>2008</v>
      </c>
      <c r="H4110" s="139">
        <f t="shared" si="328"/>
        <v>0</v>
      </c>
      <c r="I4110" s="140">
        <v>10.64</v>
      </c>
      <c r="J4110" s="141">
        <f t="shared" si="330"/>
        <v>1</v>
      </c>
      <c r="K4110" s="81">
        <f t="shared" si="329"/>
        <v>9.36</v>
      </c>
      <c r="L4110" s="142">
        <v>11.2</v>
      </c>
      <c r="M4110" s="140"/>
      <c r="N4110" s="141">
        <f t="shared" si="331"/>
        <v>1</v>
      </c>
      <c r="O4110" s="141"/>
      <c r="P4110" s="141"/>
      <c r="Q4110" s="81">
        <f t="shared" si="327"/>
        <v>8.8000000000000007</v>
      </c>
    </row>
    <row r="4111" spans="5:17" ht="13" hidden="1" x14ac:dyDescent="0.3">
      <c r="E4111" s="138">
        <v>39741</v>
      </c>
      <c r="F4111" s="16">
        <v>294</v>
      </c>
      <c r="G4111" s="16">
        <v>2008</v>
      </c>
      <c r="H4111" s="139">
        <f t="shared" si="328"/>
        <v>0</v>
      </c>
      <c r="I4111" s="140">
        <v>10.453333333333333</v>
      </c>
      <c r="J4111" s="141">
        <f t="shared" si="330"/>
        <v>1</v>
      </c>
      <c r="K4111" s="81">
        <f t="shared" si="329"/>
        <v>9.5466666666666669</v>
      </c>
      <c r="L4111" s="142">
        <v>14.2</v>
      </c>
      <c r="M4111" s="140"/>
      <c r="N4111" s="141">
        <f t="shared" si="331"/>
        <v>1</v>
      </c>
      <c r="O4111" s="141"/>
      <c r="P4111" s="141"/>
      <c r="Q4111" s="81">
        <f t="shared" si="327"/>
        <v>5.8000000000000007</v>
      </c>
    </row>
    <row r="4112" spans="5:17" ht="13" hidden="1" x14ac:dyDescent="0.3">
      <c r="E4112" s="138">
        <v>39742</v>
      </c>
      <c r="F4112" s="16">
        <v>295</v>
      </c>
      <c r="G4112" s="16">
        <v>2008</v>
      </c>
      <c r="H4112" s="139">
        <f t="shared" si="328"/>
        <v>0</v>
      </c>
      <c r="I4112" s="140">
        <v>10.266666666666666</v>
      </c>
      <c r="J4112" s="141">
        <f t="shared" si="330"/>
        <v>1</v>
      </c>
      <c r="K4112" s="81">
        <f t="shared" si="329"/>
        <v>9.7333333333333343</v>
      </c>
      <c r="L4112" s="142">
        <v>15.4</v>
      </c>
      <c r="M4112" s="140"/>
      <c r="N4112" s="141">
        <f t="shared" si="331"/>
        <v>1</v>
      </c>
      <c r="O4112" s="141"/>
      <c r="P4112" s="141"/>
      <c r="Q4112" s="81">
        <f t="shared" ref="Q4112:Q4175" si="332">N4112*($E$116-L4112)</f>
        <v>4.5999999999999996</v>
      </c>
    </row>
    <row r="4113" spans="5:17" ht="13" hidden="1" x14ac:dyDescent="0.3">
      <c r="E4113" s="138">
        <v>39743</v>
      </c>
      <c r="F4113" s="16">
        <v>296</v>
      </c>
      <c r="G4113" s="16">
        <v>2008</v>
      </c>
      <c r="H4113" s="139">
        <f t="shared" si="328"/>
        <v>0</v>
      </c>
      <c r="I4113" s="140">
        <v>10.08</v>
      </c>
      <c r="J4113" s="141">
        <f t="shared" si="330"/>
        <v>1</v>
      </c>
      <c r="K4113" s="81">
        <f t="shared" si="329"/>
        <v>9.92</v>
      </c>
      <c r="L4113" s="142">
        <v>10.9</v>
      </c>
      <c r="M4113" s="140"/>
      <c r="N4113" s="141">
        <f t="shared" si="331"/>
        <v>1</v>
      </c>
      <c r="O4113" s="141"/>
      <c r="P4113" s="141"/>
      <c r="Q4113" s="81">
        <f t="shared" si="332"/>
        <v>9.1</v>
      </c>
    </row>
    <row r="4114" spans="5:17" ht="13" hidden="1" x14ac:dyDescent="0.3">
      <c r="E4114" s="138">
        <v>39744</v>
      </c>
      <c r="F4114" s="16">
        <v>297</v>
      </c>
      <c r="G4114" s="16">
        <v>2008</v>
      </c>
      <c r="H4114" s="139">
        <f t="shared" si="328"/>
        <v>0</v>
      </c>
      <c r="I4114" s="140">
        <v>9.8933333333333309</v>
      </c>
      <c r="J4114" s="141">
        <f t="shared" si="330"/>
        <v>1</v>
      </c>
      <c r="K4114" s="81">
        <f t="shared" si="329"/>
        <v>10.106666666666669</v>
      </c>
      <c r="L4114" s="142">
        <v>7.5</v>
      </c>
      <c r="M4114" s="140"/>
      <c r="N4114" s="141">
        <f t="shared" si="331"/>
        <v>1</v>
      </c>
      <c r="O4114" s="141"/>
      <c r="P4114" s="141"/>
      <c r="Q4114" s="81">
        <f t="shared" si="332"/>
        <v>12.5</v>
      </c>
    </row>
    <row r="4115" spans="5:17" ht="13" hidden="1" x14ac:dyDescent="0.3">
      <c r="E4115" s="138">
        <v>39745</v>
      </c>
      <c r="F4115" s="16">
        <v>298</v>
      </c>
      <c r="G4115" s="16">
        <v>2008</v>
      </c>
      <c r="H4115" s="139">
        <f t="shared" si="328"/>
        <v>0</v>
      </c>
      <c r="I4115" s="140">
        <v>9.7066666666666634</v>
      </c>
      <c r="J4115" s="141">
        <f t="shared" si="330"/>
        <v>1</v>
      </c>
      <c r="K4115" s="81">
        <f t="shared" si="329"/>
        <v>10.293333333333337</v>
      </c>
      <c r="L4115" s="142">
        <v>9.6999999999999993</v>
      </c>
      <c r="M4115" s="140"/>
      <c r="N4115" s="141">
        <f t="shared" si="331"/>
        <v>1</v>
      </c>
      <c r="O4115" s="141"/>
      <c r="P4115" s="141"/>
      <c r="Q4115" s="81">
        <f t="shared" si="332"/>
        <v>10.3</v>
      </c>
    </row>
    <row r="4116" spans="5:17" ht="13" hidden="1" x14ac:dyDescent="0.3">
      <c r="E4116" s="138">
        <v>39746</v>
      </c>
      <c r="F4116" s="16">
        <v>299</v>
      </c>
      <c r="G4116" s="16">
        <v>2008</v>
      </c>
      <c r="H4116" s="139">
        <f t="shared" si="328"/>
        <v>0</v>
      </c>
      <c r="I4116" s="140">
        <v>9.52</v>
      </c>
      <c r="J4116" s="141">
        <f t="shared" si="330"/>
        <v>1</v>
      </c>
      <c r="K4116" s="81">
        <f t="shared" si="329"/>
        <v>10.48</v>
      </c>
      <c r="L4116" s="142">
        <v>8.9</v>
      </c>
      <c r="M4116" s="140"/>
      <c r="N4116" s="141">
        <f t="shared" si="331"/>
        <v>1</v>
      </c>
      <c r="O4116" s="141"/>
      <c r="P4116" s="141"/>
      <c r="Q4116" s="81">
        <f t="shared" si="332"/>
        <v>11.1</v>
      </c>
    </row>
    <row r="4117" spans="5:17" ht="13" hidden="1" x14ac:dyDescent="0.3">
      <c r="E4117" s="138">
        <v>39747</v>
      </c>
      <c r="F4117" s="16">
        <v>300</v>
      </c>
      <c r="G4117" s="16">
        <v>2008</v>
      </c>
      <c r="H4117" s="139">
        <f t="shared" si="328"/>
        <v>0</v>
      </c>
      <c r="I4117" s="140">
        <v>9.3333333333333357</v>
      </c>
      <c r="J4117" s="141">
        <f t="shared" si="330"/>
        <v>1</v>
      </c>
      <c r="K4117" s="81">
        <f t="shared" si="329"/>
        <v>10.666666666666664</v>
      </c>
      <c r="L4117" s="142">
        <v>8</v>
      </c>
      <c r="M4117" s="140"/>
      <c r="N4117" s="141">
        <f t="shared" si="331"/>
        <v>1</v>
      </c>
      <c r="O4117" s="141"/>
      <c r="P4117" s="141"/>
      <c r="Q4117" s="81">
        <f t="shared" si="332"/>
        <v>12</v>
      </c>
    </row>
    <row r="4118" spans="5:17" ht="13" hidden="1" x14ac:dyDescent="0.3">
      <c r="E4118" s="138">
        <v>39748</v>
      </c>
      <c r="F4118" s="16">
        <v>301</v>
      </c>
      <c r="G4118" s="16">
        <v>2008</v>
      </c>
      <c r="H4118" s="139">
        <f t="shared" si="328"/>
        <v>0</v>
      </c>
      <c r="I4118" s="140">
        <v>9.1466666666666683</v>
      </c>
      <c r="J4118" s="141">
        <f t="shared" si="330"/>
        <v>1</v>
      </c>
      <c r="K4118" s="81">
        <f t="shared" si="329"/>
        <v>10.853333333333332</v>
      </c>
      <c r="L4118" s="142">
        <v>10.7</v>
      </c>
      <c r="M4118" s="140"/>
      <c r="N4118" s="141">
        <f t="shared" si="331"/>
        <v>1</v>
      </c>
      <c r="O4118" s="141"/>
      <c r="P4118" s="141"/>
      <c r="Q4118" s="81">
        <f t="shared" si="332"/>
        <v>9.3000000000000007</v>
      </c>
    </row>
    <row r="4119" spans="5:17" ht="13" hidden="1" x14ac:dyDescent="0.3">
      <c r="E4119" s="138">
        <v>39749</v>
      </c>
      <c r="F4119" s="16">
        <v>302</v>
      </c>
      <c r="G4119" s="16">
        <v>2008</v>
      </c>
      <c r="H4119" s="139">
        <f t="shared" si="328"/>
        <v>0</v>
      </c>
      <c r="I4119" s="140">
        <v>8.9600000000000009</v>
      </c>
      <c r="J4119" s="141">
        <f t="shared" si="330"/>
        <v>1</v>
      </c>
      <c r="K4119" s="81">
        <f t="shared" si="329"/>
        <v>11.04</v>
      </c>
      <c r="L4119" s="142">
        <v>8.1999999999999993</v>
      </c>
      <c r="M4119" s="140"/>
      <c r="N4119" s="141">
        <f t="shared" si="331"/>
        <v>1</v>
      </c>
      <c r="O4119" s="141"/>
      <c r="P4119" s="141"/>
      <c r="Q4119" s="81">
        <f t="shared" si="332"/>
        <v>11.8</v>
      </c>
    </row>
    <row r="4120" spans="5:17" ht="13" hidden="1" x14ac:dyDescent="0.3">
      <c r="E4120" s="138">
        <v>39750</v>
      </c>
      <c r="F4120" s="16">
        <v>303</v>
      </c>
      <c r="G4120" s="16">
        <v>2008</v>
      </c>
      <c r="H4120" s="139">
        <f t="shared" si="328"/>
        <v>0</v>
      </c>
      <c r="I4120" s="140">
        <v>8.7733333333333334</v>
      </c>
      <c r="J4120" s="141">
        <f t="shared" si="330"/>
        <v>1</v>
      </c>
      <c r="K4120" s="81">
        <f t="shared" si="329"/>
        <v>11.226666666666667</v>
      </c>
      <c r="L4120" s="142">
        <v>5.2</v>
      </c>
      <c r="M4120" s="140"/>
      <c r="N4120" s="141">
        <f t="shared" si="331"/>
        <v>1</v>
      </c>
      <c r="O4120" s="141"/>
      <c r="P4120" s="141"/>
      <c r="Q4120" s="81">
        <f t="shared" si="332"/>
        <v>14.8</v>
      </c>
    </row>
    <row r="4121" spans="5:17" ht="13" hidden="1" x14ac:dyDescent="0.3">
      <c r="E4121" s="138">
        <v>39751</v>
      </c>
      <c r="F4121" s="16">
        <v>304</v>
      </c>
      <c r="G4121" s="16">
        <v>2008</v>
      </c>
      <c r="H4121" s="139">
        <f t="shared" si="328"/>
        <v>0</v>
      </c>
      <c r="I4121" s="140">
        <v>8.586666666666666</v>
      </c>
      <c r="J4121" s="141">
        <f t="shared" si="330"/>
        <v>1</v>
      </c>
      <c r="K4121" s="81">
        <f t="shared" si="329"/>
        <v>11.413333333333334</v>
      </c>
      <c r="L4121" s="142">
        <v>4.0999999999999996</v>
      </c>
      <c r="M4121" s="140"/>
      <c r="N4121" s="141">
        <f t="shared" si="331"/>
        <v>1</v>
      </c>
      <c r="O4121" s="141"/>
      <c r="P4121" s="141"/>
      <c r="Q4121" s="81">
        <f t="shared" si="332"/>
        <v>15.9</v>
      </c>
    </row>
    <row r="4122" spans="5:17" ht="13" hidden="1" x14ac:dyDescent="0.3">
      <c r="E4122" s="138">
        <v>39752</v>
      </c>
      <c r="F4122" s="16">
        <v>305</v>
      </c>
      <c r="G4122" s="16">
        <v>2008</v>
      </c>
      <c r="H4122" s="139">
        <f t="shared" si="328"/>
        <v>0</v>
      </c>
      <c r="I4122" s="140">
        <v>8.4</v>
      </c>
      <c r="J4122" s="141">
        <f t="shared" si="330"/>
        <v>1</v>
      </c>
      <c r="K4122" s="81">
        <f t="shared" si="329"/>
        <v>11.6</v>
      </c>
      <c r="L4122" s="142">
        <v>5.4</v>
      </c>
      <c r="M4122" s="140"/>
      <c r="N4122" s="141">
        <f t="shared" si="331"/>
        <v>1</v>
      </c>
      <c r="O4122" s="141"/>
      <c r="P4122" s="141"/>
      <c r="Q4122" s="81">
        <f t="shared" si="332"/>
        <v>14.6</v>
      </c>
    </row>
    <row r="4123" spans="5:17" ht="13" hidden="1" x14ac:dyDescent="0.3">
      <c r="E4123" s="138">
        <v>39753</v>
      </c>
      <c r="F4123" s="16">
        <v>306</v>
      </c>
      <c r="G4123" s="16">
        <v>2008</v>
      </c>
      <c r="H4123" s="139">
        <f t="shared" si="328"/>
        <v>0</v>
      </c>
      <c r="I4123" s="140">
        <v>8.2133333333333312</v>
      </c>
      <c r="J4123" s="141">
        <f t="shared" si="330"/>
        <v>1</v>
      </c>
      <c r="K4123" s="81">
        <f t="shared" si="329"/>
        <v>11.786666666666669</v>
      </c>
      <c r="L4123" s="142">
        <v>6.6</v>
      </c>
      <c r="M4123" s="140"/>
      <c r="N4123" s="141">
        <f t="shared" si="331"/>
        <v>1</v>
      </c>
      <c r="O4123" s="141"/>
      <c r="P4123" s="141"/>
      <c r="Q4123" s="81">
        <f t="shared" si="332"/>
        <v>13.4</v>
      </c>
    </row>
    <row r="4124" spans="5:17" ht="13" hidden="1" x14ac:dyDescent="0.3">
      <c r="E4124" s="138">
        <v>39754</v>
      </c>
      <c r="F4124" s="16">
        <v>307</v>
      </c>
      <c r="G4124" s="16">
        <v>2008</v>
      </c>
      <c r="H4124" s="139">
        <f t="shared" si="328"/>
        <v>0</v>
      </c>
      <c r="I4124" s="140">
        <v>8.0266666666666637</v>
      </c>
      <c r="J4124" s="141">
        <f t="shared" si="330"/>
        <v>1</v>
      </c>
      <c r="K4124" s="81">
        <f t="shared" si="329"/>
        <v>11.973333333333336</v>
      </c>
      <c r="L4124" s="142">
        <v>8.8000000000000007</v>
      </c>
      <c r="M4124" s="140"/>
      <c r="N4124" s="141">
        <f t="shared" si="331"/>
        <v>1</v>
      </c>
      <c r="O4124" s="141"/>
      <c r="P4124" s="141"/>
      <c r="Q4124" s="81">
        <f t="shared" si="332"/>
        <v>11.2</v>
      </c>
    </row>
    <row r="4125" spans="5:17" ht="13" hidden="1" x14ac:dyDescent="0.3">
      <c r="E4125" s="138">
        <v>39755</v>
      </c>
      <c r="F4125" s="16">
        <v>308</v>
      </c>
      <c r="G4125" s="16">
        <v>2008</v>
      </c>
      <c r="H4125" s="139">
        <f t="shared" si="328"/>
        <v>0</v>
      </c>
      <c r="I4125" s="140">
        <v>7.84</v>
      </c>
      <c r="J4125" s="141">
        <f t="shared" si="330"/>
        <v>1</v>
      </c>
      <c r="K4125" s="81">
        <f t="shared" si="329"/>
        <v>12.16</v>
      </c>
      <c r="L4125" s="142">
        <v>10.199999999999999</v>
      </c>
      <c r="M4125" s="140"/>
      <c r="N4125" s="141">
        <f t="shared" si="331"/>
        <v>1</v>
      </c>
      <c r="O4125" s="141"/>
      <c r="P4125" s="141"/>
      <c r="Q4125" s="81">
        <f t="shared" si="332"/>
        <v>9.8000000000000007</v>
      </c>
    </row>
    <row r="4126" spans="5:17" ht="13" hidden="1" x14ac:dyDescent="0.3">
      <c r="E4126" s="138">
        <v>39756</v>
      </c>
      <c r="F4126" s="16">
        <v>309</v>
      </c>
      <c r="G4126" s="16">
        <v>2008</v>
      </c>
      <c r="H4126" s="139">
        <f t="shared" si="328"/>
        <v>0</v>
      </c>
      <c r="I4126" s="140">
        <v>7.653333333333336</v>
      </c>
      <c r="J4126" s="141">
        <f t="shared" si="330"/>
        <v>1</v>
      </c>
      <c r="K4126" s="81">
        <f t="shared" si="329"/>
        <v>12.346666666666664</v>
      </c>
      <c r="L4126" s="142">
        <v>9.1999999999999993</v>
      </c>
      <c r="M4126" s="140"/>
      <c r="N4126" s="141">
        <f t="shared" si="331"/>
        <v>1</v>
      </c>
      <c r="O4126" s="141"/>
      <c r="P4126" s="141"/>
      <c r="Q4126" s="81">
        <f t="shared" si="332"/>
        <v>10.8</v>
      </c>
    </row>
    <row r="4127" spans="5:17" ht="13" hidden="1" x14ac:dyDescent="0.3">
      <c r="E4127" s="138">
        <v>39757</v>
      </c>
      <c r="F4127" s="16">
        <v>310</v>
      </c>
      <c r="G4127" s="16">
        <v>2008</v>
      </c>
      <c r="H4127" s="139">
        <f t="shared" si="328"/>
        <v>0</v>
      </c>
      <c r="I4127" s="140">
        <v>7.4666666666666686</v>
      </c>
      <c r="J4127" s="141">
        <f t="shared" si="330"/>
        <v>1</v>
      </c>
      <c r="K4127" s="81">
        <f t="shared" si="329"/>
        <v>12.533333333333331</v>
      </c>
      <c r="L4127" s="142">
        <v>10.3</v>
      </c>
      <c r="M4127" s="140"/>
      <c r="N4127" s="141">
        <f t="shared" si="331"/>
        <v>1</v>
      </c>
      <c r="O4127" s="141"/>
      <c r="P4127" s="141"/>
      <c r="Q4127" s="81">
        <f t="shared" si="332"/>
        <v>9.6999999999999993</v>
      </c>
    </row>
    <row r="4128" spans="5:17" ht="13" hidden="1" x14ac:dyDescent="0.3">
      <c r="E4128" s="138">
        <v>39758</v>
      </c>
      <c r="F4128" s="16">
        <v>311</v>
      </c>
      <c r="G4128" s="16">
        <v>2008</v>
      </c>
      <c r="H4128" s="139">
        <f t="shared" si="328"/>
        <v>0</v>
      </c>
      <c r="I4128" s="140">
        <v>7.28</v>
      </c>
      <c r="J4128" s="141">
        <f t="shared" si="330"/>
        <v>1</v>
      </c>
      <c r="K4128" s="81">
        <f t="shared" si="329"/>
        <v>12.719999999999999</v>
      </c>
      <c r="L4128" s="142">
        <v>9.6999999999999993</v>
      </c>
      <c r="M4128" s="140"/>
      <c r="N4128" s="141">
        <f t="shared" si="331"/>
        <v>1</v>
      </c>
      <c r="O4128" s="141"/>
      <c r="P4128" s="141"/>
      <c r="Q4128" s="81">
        <f t="shared" si="332"/>
        <v>10.3</v>
      </c>
    </row>
    <row r="4129" spans="5:17" ht="13" hidden="1" x14ac:dyDescent="0.3">
      <c r="E4129" s="138">
        <v>39759</v>
      </c>
      <c r="F4129" s="16">
        <v>312</v>
      </c>
      <c r="G4129" s="16">
        <v>2008</v>
      </c>
      <c r="H4129" s="139">
        <f t="shared" si="328"/>
        <v>0</v>
      </c>
      <c r="I4129" s="140">
        <v>7.0933333333333337</v>
      </c>
      <c r="J4129" s="141">
        <f t="shared" si="330"/>
        <v>1</v>
      </c>
      <c r="K4129" s="81">
        <f t="shared" si="329"/>
        <v>12.906666666666666</v>
      </c>
      <c r="L4129" s="142">
        <v>9.6999999999999993</v>
      </c>
      <c r="M4129" s="140"/>
      <c r="N4129" s="141">
        <f t="shared" si="331"/>
        <v>1</v>
      </c>
      <c r="O4129" s="141"/>
      <c r="P4129" s="141"/>
      <c r="Q4129" s="81">
        <f t="shared" si="332"/>
        <v>10.3</v>
      </c>
    </row>
    <row r="4130" spans="5:17" ht="13" hidden="1" x14ac:dyDescent="0.3">
      <c r="E4130" s="138">
        <v>39760</v>
      </c>
      <c r="F4130" s="16">
        <v>313</v>
      </c>
      <c r="G4130" s="16">
        <v>2008</v>
      </c>
      <c r="H4130" s="139">
        <f t="shared" si="328"/>
        <v>0</v>
      </c>
      <c r="I4130" s="140">
        <v>6.9066666666666663</v>
      </c>
      <c r="J4130" s="141">
        <f t="shared" si="330"/>
        <v>1</v>
      </c>
      <c r="K4130" s="81">
        <f t="shared" si="329"/>
        <v>13.093333333333334</v>
      </c>
      <c r="L4130" s="142">
        <v>9</v>
      </c>
      <c r="M4130" s="140"/>
      <c r="N4130" s="141">
        <f t="shared" si="331"/>
        <v>1</v>
      </c>
      <c r="O4130" s="141"/>
      <c r="P4130" s="141"/>
      <c r="Q4130" s="81">
        <f t="shared" si="332"/>
        <v>11</v>
      </c>
    </row>
    <row r="4131" spans="5:17" ht="13" hidden="1" x14ac:dyDescent="0.3">
      <c r="E4131" s="138">
        <v>39761</v>
      </c>
      <c r="F4131" s="16">
        <v>314</v>
      </c>
      <c r="G4131" s="16">
        <v>2008</v>
      </c>
      <c r="H4131" s="139">
        <f t="shared" ref="H4131:H4194" si="333">IF(AND(E4131&gt;=$D$64,E4131&lt;=$D$65),1,0)</f>
        <v>0</v>
      </c>
      <c r="I4131" s="140">
        <v>6.72</v>
      </c>
      <c r="J4131" s="141">
        <f t="shared" si="330"/>
        <v>1</v>
      </c>
      <c r="K4131" s="81">
        <f t="shared" si="329"/>
        <v>13.280000000000001</v>
      </c>
      <c r="L4131" s="142">
        <v>10</v>
      </c>
      <c r="M4131" s="140"/>
      <c r="N4131" s="141">
        <f t="shared" si="331"/>
        <v>1</v>
      </c>
      <c r="O4131" s="141"/>
      <c r="P4131" s="141"/>
      <c r="Q4131" s="81">
        <f t="shared" si="332"/>
        <v>10</v>
      </c>
    </row>
    <row r="4132" spans="5:17" ht="13" hidden="1" x14ac:dyDescent="0.3">
      <c r="E4132" s="138">
        <v>39762</v>
      </c>
      <c r="F4132" s="16">
        <v>315</v>
      </c>
      <c r="G4132" s="16">
        <v>2008</v>
      </c>
      <c r="H4132" s="139">
        <f t="shared" si="333"/>
        <v>0</v>
      </c>
      <c r="I4132" s="140">
        <v>6.5333333333333314</v>
      </c>
      <c r="J4132" s="141">
        <f t="shared" si="330"/>
        <v>1</v>
      </c>
      <c r="K4132" s="81">
        <f t="shared" si="329"/>
        <v>13.466666666666669</v>
      </c>
      <c r="L4132" s="142">
        <v>12</v>
      </c>
      <c r="M4132" s="140"/>
      <c r="N4132" s="141">
        <f t="shared" si="331"/>
        <v>1</v>
      </c>
      <c r="O4132" s="141"/>
      <c r="P4132" s="141"/>
      <c r="Q4132" s="81">
        <f t="shared" si="332"/>
        <v>8</v>
      </c>
    </row>
    <row r="4133" spans="5:17" ht="13" hidden="1" x14ac:dyDescent="0.3">
      <c r="E4133" s="138">
        <v>39763</v>
      </c>
      <c r="F4133" s="16">
        <v>316</v>
      </c>
      <c r="G4133" s="16">
        <v>2008</v>
      </c>
      <c r="H4133" s="139">
        <f t="shared" si="333"/>
        <v>0</v>
      </c>
      <c r="I4133" s="140">
        <v>6.346666666666664</v>
      </c>
      <c r="J4133" s="141">
        <f t="shared" si="330"/>
        <v>1</v>
      </c>
      <c r="K4133" s="81">
        <f t="shared" si="329"/>
        <v>13.653333333333336</v>
      </c>
      <c r="L4133" s="142">
        <v>10.8</v>
      </c>
      <c r="M4133" s="140"/>
      <c r="N4133" s="141">
        <f t="shared" si="331"/>
        <v>1</v>
      </c>
      <c r="O4133" s="141"/>
      <c r="P4133" s="141"/>
      <c r="Q4133" s="81">
        <f t="shared" si="332"/>
        <v>9.1999999999999993</v>
      </c>
    </row>
    <row r="4134" spans="5:17" ht="13" hidden="1" x14ac:dyDescent="0.3">
      <c r="E4134" s="138">
        <v>39764</v>
      </c>
      <c r="F4134" s="16">
        <v>317</v>
      </c>
      <c r="G4134" s="16">
        <v>2008</v>
      </c>
      <c r="H4134" s="139">
        <f t="shared" si="333"/>
        <v>0</v>
      </c>
      <c r="I4134" s="140">
        <v>6.16</v>
      </c>
      <c r="J4134" s="141">
        <f t="shared" si="330"/>
        <v>1</v>
      </c>
      <c r="K4134" s="81">
        <f t="shared" si="329"/>
        <v>13.84</v>
      </c>
      <c r="L4134" s="142">
        <v>7.1</v>
      </c>
      <c r="M4134" s="140"/>
      <c r="N4134" s="141">
        <f t="shared" si="331"/>
        <v>1</v>
      </c>
      <c r="O4134" s="141"/>
      <c r="P4134" s="141"/>
      <c r="Q4134" s="81">
        <f t="shared" si="332"/>
        <v>12.9</v>
      </c>
    </row>
    <row r="4135" spans="5:17" ht="13" hidden="1" x14ac:dyDescent="0.3">
      <c r="E4135" s="138">
        <v>39765</v>
      </c>
      <c r="F4135" s="16">
        <v>318</v>
      </c>
      <c r="G4135" s="16">
        <v>2008</v>
      </c>
      <c r="H4135" s="139">
        <f t="shared" si="333"/>
        <v>0</v>
      </c>
      <c r="I4135" s="140">
        <v>5.9733333333333363</v>
      </c>
      <c r="J4135" s="141">
        <f t="shared" si="330"/>
        <v>1</v>
      </c>
      <c r="K4135" s="81">
        <f t="shared" si="329"/>
        <v>14.026666666666664</v>
      </c>
      <c r="L4135" s="142">
        <v>7.7</v>
      </c>
      <c r="M4135" s="140"/>
      <c r="N4135" s="141">
        <f t="shared" si="331"/>
        <v>1</v>
      </c>
      <c r="O4135" s="141"/>
      <c r="P4135" s="141"/>
      <c r="Q4135" s="81">
        <f t="shared" si="332"/>
        <v>12.3</v>
      </c>
    </row>
    <row r="4136" spans="5:17" ht="13" hidden="1" x14ac:dyDescent="0.3">
      <c r="E4136" s="138">
        <v>39766</v>
      </c>
      <c r="F4136" s="16">
        <v>319</v>
      </c>
      <c r="G4136" s="16">
        <v>2008</v>
      </c>
      <c r="H4136" s="139">
        <f t="shared" si="333"/>
        <v>0</v>
      </c>
      <c r="I4136" s="140">
        <v>5.7866666666666688</v>
      </c>
      <c r="J4136" s="141">
        <f t="shared" si="330"/>
        <v>1</v>
      </c>
      <c r="K4136" s="81">
        <f t="shared" si="329"/>
        <v>14.213333333333331</v>
      </c>
      <c r="L4136" s="142">
        <v>7.6</v>
      </c>
      <c r="M4136" s="140"/>
      <c r="N4136" s="141">
        <f t="shared" si="331"/>
        <v>1</v>
      </c>
      <c r="O4136" s="141"/>
      <c r="P4136" s="141"/>
      <c r="Q4136" s="81">
        <f t="shared" si="332"/>
        <v>12.4</v>
      </c>
    </row>
    <row r="4137" spans="5:17" ht="13" hidden="1" x14ac:dyDescent="0.3">
      <c r="E4137" s="138">
        <v>39767</v>
      </c>
      <c r="F4137" s="16">
        <v>320</v>
      </c>
      <c r="G4137" s="16">
        <v>2008</v>
      </c>
      <c r="H4137" s="139">
        <f t="shared" si="333"/>
        <v>0</v>
      </c>
      <c r="I4137" s="140">
        <v>5.6</v>
      </c>
      <c r="J4137" s="141">
        <f t="shared" si="330"/>
        <v>1</v>
      </c>
      <c r="K4137" s="81">
        <f t="shared" si="329"/>
        <v>14.4</v>
      </c>
      <c r="L4137" s="142">
        <v>4.8</v>
      </c>
      <c r="M4137" s="140"/>
      <c r="N4137" s="141">
        <f t="shared" si="331"/>
        <v>1</v>
      </c>
      <c r="O4137" s="141"/>
      <c r="P4137" s="141"/>
      <c r="Q4137" s="81">
        <f t="shared" si="332"/>
        <v>15.2</v>
      </c>
    </row>
    <row r="4138" spans="5:17" ht="13" hidden="1" x14ac:dyDescent="0.3">
      <c r="E4138" s="138">
        <v>39768</v>
      </c>
      <c r="F4138" s="16">
        <v>321</v>
      </c>
      <c r="G4138" s="16">
        <v>2008</v>
      </c>
      <c r="H4138" s="139">
        <f t="shared" si="333"/>
        <v>0</v>
      </c>
      <c r="I4138" s="140">
        <v>5.5193548387096776</v>
      </c>
      <c r="J4138" s="141">
        <f t="shared" si="330"/>
        <v>1</v>
      </c>
      <c r="K4138" s="81">
        <f t="shared" si="329"/>
        <v>14.480645161290322</v>
      </c>
      <c r="L4138" s="142">
        <v>3.9</v>
      </c>
      <c r="M4138" s="140"/>
      <c r="N4138" s="141">
        <f t="shared" si="331"/>
        <v>1</v>
      </c>
      <c r="O4138" s="141"/>
      <c r="P4138" s="141"/>
      <c r="Q4138" s="81">
        <f t="shared" si="332"/>
        <v>16.100000000000001</v>
      </c>
    </row>
    <row r="4139" spans="5:17" ht="13" hidden="1" x14ac:dyDescent="0.3">
      <c r="E4139" s="138">
        <v>39769</v>
      </c>
      <c r="F4139" s="16">
        <v>322</v>
      </c>
      <c r="G4139" s="16">
        <v>2008</v>
      </c>
      <c r="H4139" s="139">
        <f t="shared" si="333"/>
        <v>0</v>
      </c>
      <c r="I4139" s="140">
        <v>5.4387096774193537</v>
      </c>
      <c r="J4139" s="141">
        <f t="shared" si="330"/>
        <v>1</v>
      </c>
      <c r="K4139" s="81">
        <f t="shared" si="329"/>
        <v>14.561290322580646</v>
      </c>
      <c r="L4139" s="142">
        <v>7.4</v>
      </c>
      <c r="M4139" s="140"/>
      <c r="N4139" s="141">
        <f t="shared" si="331"/>
        <v>1</v>
      </c>
      <c r="O4139" s="141"/>
      <c r="P4139" s="141"/>
      <c r="Q4139" s="81">
        <f t="shared" si="332"/>
        <v>12.6</v>
      </c>
    </row>
    <row r="4140" spans="5:17" ht="13" hidden="1" x14ac:dyDescent="0.3">
      <c r="E4140" s="138">
        <v>39770</v>
      </c>
      <c r="F4140" s="16">
        <v>323</v>
      </c>
      <c r="G4140" s="16">
        <v>2008</v>
      </c>
      <c r="H4140" s="139">
        <f t="shared" si="333"/>
        <v>0</v>
      </c>
      <c r="I4140" s="140">
        <v>5.3580645161290334</v>
      </c>
      <c r="J4140" s="141">
        <f t="shared" si="330"/>
        <v>1</v>
      </c>
      <c r="K4140" s="81">
        <f t="shared" si="329"/>
        <v>14.641935483870967</v>
      </c>
      <c r="L4140" s="142">
        <v>6.4</v>
      </c>
      <c r="M4140" s="140"/>
      <c r="N4140" s="141">
        <f t="shared" si="331"/>
        <v>1</v>
      </c>
      <c r="O4140" s="141"/>
      <c r="P4140" s="141"/>
      <c r="Q4140" s="81">
        <f t="shared" si="332"/>
        <v>13.6</v>
      </c>
    </row>
    <row r="4141" spans="5:17" ht="13" hidden="1" x14ac:dyDescent="0.3">
      <c r="E4141" s="138">
        <v>39771</v>
      </c>
      <c r="F4141" s="16">
        <v>324</v>
      </c>
      <c r="G4141" s="16">
        <v>2008</v>
      </c>
      <c r="H4141" s="139">
        <f t="shared" si="333"/>
        <v>0</v>
      </c>
      <c r="I4141" s="140">
        <v>5.2774193548387096</v>
      </c>
      <c r="J4141" s="141">
        <f t="shared" si="330"/>
        <v>1</v>
      </c>
      <c r="K4141" s="81">
        <f t="shared" si="329"/>
        <v>14.72258064516129</v>
      </c>
      <c r="L4141" s="142">
        <v>7</v>
      </c>
      <c r="M4141" s="140"/>
      <c r="N4141" s="141">
        <f t="shared" si="331"/>
        <v>1</v>
      </c>
      <c r="O4141" s="141"/>
      <c r="P4141" s="141"/>
      <c r="Q4141" s="81">
        <f t="shared" si="332"/>
        <v>13</v>
      </c>
    </row>
    <row r="4142" spans="5:17" ht="13" hidden="1" x14ac:dyDescent="0.3">
      <c r="E4142" s="138">
        <v>39772</v>
      </c>
      <c r="F4142" s="16">
        <v>325</v>
      </c>
      <c r="G4142" s="16">
        <v>2008</v>
      </c>
      <c r="H4142" s="139">
        <f t="shared" si="333"/>
        <v>0</v>
      </c>
      <c r="I4142" s="140">
        <v>5.1967741935483858</v>
      </c>
      <c r="J4142" s="141">
        <f t="shared" si="330"/>
        <v>1</v>
      </c>
      <c r="K4142" s="81">
        <f t="shared" si="329"/>
        <v>14.803225806451614</v>
      </c>
      <c r="L4142" s="142">
        <v>5.6</v>
      </c>
      <c r="M4142" s="140"/>
      <c r="N4142" s="141">
        <f t="shared" si="331"/>
        <v>1</v>
      </c>
      <c r="O4142" s="141"/>
      <c r="P4142" s="141"/>
      <c r="Q4142" s="81">
        <f t="shared" si="332"/>
        <v>14.4</v>
      </c>
    </row>
    <row r="4143" spans="5:17" ht="13" hidden="1" x14ac:dyDescent="0.3">
      <c r="E4143" s="138">
        <v>39773</v>
      </c>
      <c r="F4143" s="16">
        <v>326</v>
      </c>
      <c r="G4143" s="16">
        <v>2008</v>
      </c>
      <c r="H4143" s="139">
        <f t="shared" si="333"/>
        <v>0</v>
      </c>
      <c r="I4143" s="140">
        <v>5.1161290322580655</v>
      </c>
      <c r="J4143" s="141">
        <f t="shared" si="330"/>
        <v>1</v>
      </c>
      <c r="K4143" s="81">
        <f t="shared" si="329"/>
        <v>14.883870967741935</v>
      </c>
      <c r="L4143" s="142">
        <v>6.9</v>
      </c>
      <c r="M4143" s="140"/>
      <c r="N4143" s="141">
        <f t="shared" si="331"/>
        <v>1</v>
      </c>
      <c r="O4143" s="141"/>
      <c r="P4143" s="141"/>
      <c r="Q4143" s="81">
        <f t="shared" si="332"/>
        <v>13.1</v>
      </c>
    </row>
    <row r="4144" spans="5:17" ht="13" hidden="1" x14ac:dyDescent="0.3">
      <c r="E4144" s="138">
        <v>39774</v>
      </c>
      <c r="F4144" s="16">
        <v>327</v>
      </c>
      <c r="G4144" s="16">
        <v>2008</v>
      </c>
      <c r="H4144" s="139">
        <f t="shared" si="333"/>
        <v>0</v>
      </c>
      <c r="I4144" s="140">
        <v>5.0354838709677416</v>
      </c>
      <c r="J4144" s="141">
        <f t="shared" si="330"/>
        <v>1</v>
      </c>
      <c r="K4144" s="81">
        <f t="shared" si="329"/>
        <v>14.964516129032258</v>
      </c>
      <c r="L4144" s="142">
        <v>2.1</v>
      </c>
      <c r="M4144" s="140"/>
      <c r="N4144" s="141">
        <f t="shared" si="331"/>
        <v>1</v>
      </c>
      <c r="O4144" s="141"/>
      <c r="P4144" s="141"/>
      <c r="Q4144" s="81">
        <f t="shared" si="332"/>
        <v>17.899999999999999</v>
      </c>
    </row>
    <row r="4145" spans="5:17" ht="13" hidden="1" x14ac:dyDescent="0.3">
      <c r="E4145" s="138">
        <v>39775</v>
      </c>
      <c r="F4145" s="16">
        <v>328</v>
      </c>
      <c r="G4145" s="16">
        <v>2008</v>
      </c>
      <c r="H4145" s="139">
        <f t="shared" si="333"/>
        <v>0</v>
      </c>
      <c r="I4145" s="140">
        <v>4.9548387096774213</v>
      </c>
      <c r="J4145" s="141">
        <f t="shared" si="330"/>
        <v>1</v>
      </c>
      <c r="K4145" s="81">
        <f t="shared" si="329"/>
        <v>15.045161290322579</v>
      </c>
      <c r="L4145" s="142">
        <v>0.9</v>
      </c>
      <c r="M4145" s="140"/>
      <c r="N4145" s="141">
        <f t="shared" si="331"/>
        <v>1</v>
      </c>
      <c r="O4145" s="141"/>
      <c r="P4145" s="141"/>
      <c r="Q4145" s="81">
        <f t="shared" si="332"/>
        <v>19.100000000000001</v>
      </c>
    </row>
    <row r="4146" spans="5:17" ht="13" hidden="1" x14ac:dyDescent="0.3">
      <c r="E4146" s="138">
        <v>39776</v>
      </c>
      <c r="F4146" s="16">
        <v>329</v>
      </c>
      <c r="G4146" s="16">
        <v>2008</v>
      </c>
      <c r="H4146" s="139">
        <f t="shared" si="333"/>
        <v>0</v>
      </c>
      <c r="I4146" s="140">
        <v>4.8741935483870975</v>
      </c>
      <c r="J4146" s="141">
        <f t="shared" si="330"/>
        <v>1</v>
      </c>
      <c r="K4146" s="81">
        <f t="shared" si="329"/>
        <v>15.125806451612902</v>
      </c>
      <c r="L4146" s="142">
        <v>3.1</v>
      </c>
      <c r="M4146" s="140"/>
      <c r="N4146" s="141">
        <f t="shared" si="331"/>
        <v>1</v>
      </c>
      <c r="O4146" s="141"/>
      <c r="P4146" s="141"/>
      <c r="Q4146" s="81">
        <f t="shared" si="332"/>
        <v>16.899999999999999</v>
      </c>
    </row>
    <row r="4147" spans="5:17" ht="13" hidden="1" x14ac:dyDescent="0.3">
      <c r="E4147" s="138">
        <v>39777</v>
      </c>
      <c r="F4147" s="16">
        <v>330</v>
      </c>
      <c r="G4147" s="16">
        <v>2008</v>
      </c>
      <c r="H4147" s="139">
        <f t="shared" si="333"/>
        <v>0</v>
      </c>
      <c r="I4147" s="140">
        <v>4.7935483870967737</v>
      </c>
      <c r="J4147" s="141">
        <f t="shared" si="330"/>
        <v>1</v>
      </c>
      <c r="K4147" s="81">
        <f t="shared" si="329"/>
        <v>15.206451612903226</v>
      </c>
      <c r="L4147" s="142">
        <v>2.5</v>
      </c>
      <c r="M4147" s="140"/>
      <c r="N4147" s="141">
        <f t="shared" si="331"/>
        <v>1</v>
      </c>
      <c r="O4147" s="141"/>
      <c r="P4147" s="141"/>
      <c r="Q4147" s="81">
        <f t="shared" si="332"/>
        <v>17.5</v>
      </c>
    </row>
    <row r="4148" spans="5:17" ht="13" hidden="1" x14ac:dyDescent="0.3">
      <c r="E4148" s="138">
        <v>39778</v>
      </c>
      <c r="F4148" s="16">
        <v>331</v>
      </c>
      <c r="G4148" s="16">
        <v>2008</v>
      </c>
      <c r="H4148" s="139">
        <f t="shared" si="333"/>
        <v>0</v>
      </c>
      <c r="I4148" s="140">
        <v>4.7129032258064534</v>
      </c>
      <c r="J4148" s="141">
        <f t="shared" si="330"/>
        <v>1</v>
      </c>
      <c r="K4148" s="81">
        <f t="shared" si="329"/>
        <v>15.287096774193547</v>
      </c>
      <c r="L4148" s="142">
        <v>1.4</v>
      </c>
      <c r="M4148" s="140"/>
      <c r="N4148" s="141">
        <f t="shared" si="331"/>
        <v>1</v>
      </c>
      <c r="O4148" s="141"/>
      <c r="P4148" s="141"/>
      <c r="Q4148" s="81">
        <f t="shared" si="332"/>
        <v>18.600000000000001</v>
      </c>
    </row>
    <row r="4149" spans="5:17" ht="13" hidden="1" x14ac:dyDescent="0.3">
      <c r="E4149" s="138">
        <v>39779</v>
      </c>
      <c r="F4149" s="16">
        <v>332</v>
      </c>
      <c r="G4149" s="16">
        <v>2008</v>
      </c>
      <c r="H4149" s="139">
        <f t="shared" si="333"/>
        <v>0</v>
      </c>
      <c r="I4149" s="140">
        <v>4.6322580645161295</v>
      </c>
      <c r="J4149" s="141">
        <f t="shared" si="330"/>
        <v>1</v>
      </c>
      <c r="K4149" s="81">
        <f t="shared" si="329"/>
        <v>15.36774193548387</v>
      </c>
      <c r="L4149" s="142">
        <v>0.2</v>
      </c>
      <c r="M4149" s="140"/>
      <c r="N4149" s="141">
        <f t="shared" si="331"/>
        <v>1</v>
      </c>
      <c r="O4149" s="141"/>
      <c r="P4149" s="141"/>
      <c r="Q4149" s="81">
        <f t="shared" si="332"/>
        <v>19.8</v>
      </c>
    </row>
    <row r="4150" spans="5:17" ht="13" hidden="1" x14ac:dyDescent="0.3">
      <c r="E4150" s="138">
        <v>39780</v>
      </c>
      <c r="F4150" s="16">
        <v>333</v>
      </c>
      <c r="G4150" s="16">
        <v>2008</v>
      </c>
      <c r="H4150" s="139">
        <f t="shared" si="333"/>
        <v>0</v>
      </c>
      <c r="I4150" s="140">
        <v>4.5516129032258057</v>
      </c>
      <c r="J4150" s="141">
        <f t="shared" si="330"/>
        <v>1</v>
      </c>
      <c r="K4150" s="81">
        <f t="shared" si="329"/>
        <v>15.448387096774194</v>
      </c>
      <c r="L4150" s="142">
        <v>0.1</v>
      </c>
      <c r="M4150" s="140"/>
      <c r="N4150" s="141">
        <f t="shared" si="331"/>
        <v>1</v>
      </c>
      <c r="O4150" s="141"/>
      <c r="P4150" s="141"/>
      <c r="Q4150" s="81">
        <f t="shared" si="332"/>
        <v>19.899999999999999</v>
      </c>
    </row>
    <row r="4151" spans="5:17" ht="13" hidden="1" x14ac:dyDescent="0.3">
      <c r="E4151" s="138">
        <v>39781</v>
      </c>
      <c r="F4151" s="16">
        <v>334</v>
      </c>
      <c r="G4151" s="16">
        <v>2008</v>
      </c>
      <c r="H4151" s="139">
        <f t="shared" si="333"/>
        <v>0</v>
      </c>
      <c r="I4151" s="140">
        <v>4.4709677419354854</v>
      </c>
      <c r="J4151" s="141">
        <f t="shared" si="330"/>
        <v>1</v>
      </c>
      <c r="K4151" s="81">
        <f t="shared" si="329"/>
        <v>15.529032258064515</v>
      </c>
      <c r="L4151" s="142">
        <v>2.1</v>
      </c>
      <c r="M4151" s="140"/>
      <c r="N4151" s="141">
        <f t="shared" si="331"/>
        <v>1</v>
      </c>
      <c r="O4151" s="141"/>
      <c r="P4151" s="141"/>
      <c r="Q4151" s="81">
        <f t="shared" si="332"/>
        <v>17.899999999999999</v>
      </c>
    </row>
    <row r="4152" spans="5:17" ht="13" hidden="1" x14ac:dyDescent="0.3">
      <c r="E4152" s="138">
        <v>39782</v>
      </c>
      <c r="F4152" s="16">
        <v>335</v>
      </c>
      <c r="G4152" s="16">
        <v>2008</v>
      </c>
      <c r="H4152" s="139">
        <f t="shared" si="333"/>
        <v>0</v>
      </c>
      <c r="I4152" s="140">
        <v>4.3903225806451616</v>
      </c>
      <c r="J4152" s="141">
        <f t="shared" si="330"/>
        <v>1</v>
      </c>
      <c r="K4152" s="81">
        <f t="shared" ref="K4152:K4215" si="334">J4152*($E$116-I4152)</f>
        <v>15.609677419354838</v>
      </c>
      <c r="L4152" s="142">
        <v>4.5999999999999996</v>
      </c>
      <c r="M4152" s="140"/>
      <c r="N4152" s="141">
        <f t="shared" si="331"/>
        <v>1</v>
      </c>
      <c r="O4152" s="141"/>
      <c r="P4152" s="141"/>
      <c r="Q4152" s="81">
        <f t="shared" si="332"/>
        <v>15.4</v>
      </c>
    </row>
    <row r="4153" spans="5:17" ht="13" hidden="1" x14ac:dyDescent="0.3">
      <c r="E4153" s="138">
        <v>39783</v>
      </c>
      <c r="F4153" s="16">
        <v>336</v>
      </c>
      <c r="G4153" s="16">
        <v>2008</v>
      </c>
      <c r="H4153" s="139">
        <f t="shared" si="333"/>
        <v>0</v>
      </c>
      <c r="I4153" s="140">
        <v>4.3096774193548377</v>
      </c>
      <c r="J4153" s="141">
        <f t="shared" si="330"/>
        <v>1</v>
      </c>
      <c r="K4153" s="81">
        <f t="shared" si="334"/>
        <v>15.690322580645162</v>
      </c>
      <c r="L4153" s="142">
        <v>3.3</v>
      </c>
      <c r="M4153" s="140"/>
      <c r="N4153" s="141">
        <f t="shared" si="331"/>
        <v>1</v>
      </c>
      <c r="O4153" s="141"/>
      <c r="P4153" s="141"/>
      <c r="Q4153" s="81">
        <f t="shared" si="332"/>
        <v>16.7</v>
      </c>
    </row>
    <row r="4154" spans="5:17" ht="13" hidden="1" x14ac:dyDescent="0.3">
      <c r="E4154" s="138">
        <v>39784</v>
      </c>
      <c r="F4154" s="16">
        <v>337</v>
      </c>
      <c r="G4154" s="16">
        <v>2008</v>
      </c>
      <c r="H4154" s="139">
        <f t="shared" si="333"/>
        <v>0</v>
      </c>
      <c r="I4154" s="140">
        <v>4.2290322580645174</v>
      </c>
      <c r="J4154" s="141">
        <f t="shared" si="330"/>
        <v>1</v>
      </c>
      <c r="K4154" s="81">
        <f t="shared" si="334"/>
        <v>15.770967741935483</v>
      </c>
      <c r="L4154" s="142">
        <v>2.2000000000000002</v>
      </c>
      <c r="M4154" s="140"/>
      <c r="N4154" s="141">
        <f t="shared" si="331"/>
        <v>1</v>
      </c>
      <c r="O4154" s="141"/>
      <c r="P4154" s="141"/>
      <c r="Q4154" s="81">
        <f t="shared" si="332"/>
        <v>17.8</v>
      </c>
    </row>
    <row r="4155" spans="5:17" ht="13" hidden="1" x14ac:dyDescent="0.3">
      <c r="E4155" s="138">
        <v>39785</v>
      </c>
      <c r="F4155" s="16">
        <v>338</v>
      </c>
      <c r="G4155" s="16">
        <v>2008</v>
      </c>
      <c r="H4155" s="139">
        <f t="shared" si="333"/>
        <v>0</v>
      </c>
      <c r="I4155" s="140">
        <v>4.1483870967741936</v>
      </c>
      <c r="J4155" s="141">
        <f t="shared" si="330"/>
        <v>1</v>
      </c>
      <c r="K4155" s="81">
        <f t="shared" si="334"/>
        <v>15.851612903225806</v>
      </c>
      <c r="L4155" s="142">
        <v>1.7</v>
      </c>
      <c r="M4155" s="140"/>
      <c r="N4155" s="141">
        <f t="shared" si="331"/>
        <v>1</v>
      </c>
      <c r="O4155" s="141"/>
      <c r="P4155" s="141"/>
      <c r="Q4155" s="81">
        <f t="shared" si="332"/>
        <v>18.3</v>
      </c>
    </row>
    <row r="4156" spans="5:17" ht="13" hidden="1" x14ac:dyDescent="0.3">
      <c r="E4156" s="138">
        <v>39786</v>
      </c>
      <c r="F4156" s="16">
        <v>339</v>
      </c>
      <c r="G4156" s="16">
        <v>2008</v>
      </c>
      <c r="H4156" s="139">
        <f t="shared" si="333"/>
        <v>0</v>
      </c>
      <c r="I4156" s="140">
        <v>4.0677419354838698</v>
      </c>
      <c r="J4156" s="141">
        <f t="shared" si="330"/>
        <v>1</v>
      </c>
      <c r="K4156" s="81">
        <f t="shared" si="334"/>
        <v>15.93225806451613</v>
      </c>
      <c r="L4156" s="142">
        <v>4.3</v>
      </c>
      <c r="M4156" s="140"/>
      <c r="N4156" s="141">
        <f t="shared" si="331"/>
        <v>1</v>
      </c>
      <c r="O4156" s="141"/>
      <c r="P4156" s="141"/>
      <c r="Q4156" s="81">
        <f t="shared" si="332"/>
        <v>15.7</v>
      </c>
    </row>
    <row r="4157" spans="5:17" ht="13" hidden="1" x14ac:dyDescent="0.3">
      <c r="E4157" s="138">
        <v>39787</v>
      </c>
      <c r="F4157" s="16">
        <v>340</v>
      </c>
      <c r="G4157" s="16">
        <v>2008</v>
      </c>
      <c r="H4157" s="139">
        <f t="shared" si="333"/>
        <v>0</v>
      </c>
      <c r="I4157" s="140">
        <v>3.9870967741935495</v>
      </c>
      <c r="J4157" s="141">
        <f t="shared" si="330"/>
        <v>1</v>
      </c>
      <c r="K4157" s="81">
        <f t="shared" si="334"/>
        <v>16.012903225806451</v>
      </c>
      <c r="L4157" s="142">
        <v>6.7</v>
      </c>
      <c r="M4157" s="140"/>
      <c r="N4157" s="141">
        <f t="shared" si="331"/>
        <v>1</v>
      </c>
      <c r="O4157" s="141"/>
      <c r="P4157" s="141"/>
      <c r="Q4157" s="81">
        <f t="shared" si="332"/>
        <v>13.3</v>
      </c>
    </row>
    <row r="4158" spans="5:17" ht="13" hidden="1" x14ac:dyDescent="0.3">
      <c r="E4158" s="138">
        <v>39788</v>
      </c>
      <c r="F4158" s="16">
        <v>341</v>
      </c>
      <c r="G4158" s="16">
        <v>2008</v>
      </c>
      <c r="H4158" s="139">
        <f t="shared" si="333"/>
        <v>0</v>
      </c>
      <c r="I4158" s="140">
        <v>3.9064516129032256</v>
      </c>
      <c r="J4158" s="141">
        <f t="shared" ref="J4158:J4221" si="335">IF(I4158&lt;=$E$117,1,0)</f>
        <v>1</v>
      </c>
      <c r="K4158" s="81">
        <f t="shared" si="334"/>
        <v>16.093548387096774</v>
      </c>
      <c r="L4158" s="142">
        <v>4.5999999999999996</v>
      </c>
      <c r="M4158" s="140"/>
      <c r="N4158" s="141">
        <f t="shared" ref="N4158:N4221" si="336">IF(L4158&lt;=$E$117,1,0)</f>
        <v>1</v>
      </c>
      <c r="O4158" s="141"/>
      <c r="P4158" s="141"/>
      <c r="Q4158" s="81">
        <f t="shared" si="332"/>
        <v>15.4</v>
      </c>
    </row>
    <row r="4159" spans="5:17" ht="13" hidden="1" x14ac:dyDescent="0.3">
      <c r="E4159" s="138">
        <v>39789</v>
      </c>
      <c r="F4159" s="16">
        <v>342</v>
      </c>
      <c r="G4159" s="16">
        <v>2008</v>
      </c>
      <c r="H4159" s="139">
        <f t="shared" si="333"/>
        <v>0</v>
      </c>
      <c r="I4159" s="140">
        <v>3.8258064516129053</v>
      </c>
      <c r="J4159" s="141">
        <f t="shared" si="335"/>
        <v>1</v>
      </c>
      <c r="K4159" s="81">
        <f t="shared" si="334"/>
        <v>16.174193548387095</v>
      </c>
      <c r="L4159" s="142">
        <v>2.6</v>
      </c>
      <c r="M4159" s="140"/>
      <c r="N4159" s="141">
        <f t="shared" si="336"/>
        <v>1</v>
      </c>
      <c r="O4159" s="141"/>
      <c r="P4159" s="141"/>
      <c r="Q4159" s="81">
        <f t="shared" si="332"/>
        <v>17.399999999999999</v>
      </c>
    </row>
    <row r="4160" spans="5:17" ht="13" hidden="1" x14ac:dyDescent="0.3">
      <c r="E4160" s="138">
        <v>39790</v>
      </c>
      <c r="F4160" s="16">
        <v>343</v>
      </c>
      <c r="G4160" s="16">
        <v>2008</v>
      </c>
      <c r="H4160" s="139">
        <f t="shared" si="333"/>
        <v>0</v>
      </c>
      <c r="I4160" s="140">
        <v>3.7451612903225815</v>
      </c>
      <c r="J4160" s="141">
        <f t="shared" si="335"/>
        <v>1</v>
      </c>
      <c r="K4160" s="81">
        <f t="shared" si="334"/>
        <v>16.254838709677419</v>
      </c>
      <c r="L4160" s="142">
        <v>1.1000000000000001</v>
      </c>
      <c r="M4160" s="140"/>
      <c r="N4160" s="141">
        <f t="shared" si="336"/>
        <v>1</v>
      </c>
      <c r="O4160" s="141"/>
      <c r="P4160" s="141"/>
      <c r="Q4160" s="81">
        <f t="shared" si="332"/>
        <v>18.899999999999999</v>
      </c>
    </row>
    <row r="4161" spans="5:17" ht="13" hidden="1" x14ac:dyDescent="0.3">
      <c r="E4161" s="138">
        <v>39791</v>
      </c>
      <c r="F4161" s="16">
        <v>344</v>
      </c>
      <c r="G4161" s="16">
        <v>2008</v>
      </c>
      <c r="H4161" s="139">
        <f t="shared" si="333"/>
        <v>0</v>
      </c>
      <c r="I4161" s="140">
        <v>3.6645161290322577</v>
      </c>
      <c r="J4161" s="141">
        <f t="shared" si="335"/>
        <v>1</v>
      </c>
      <c r="K4161" s="81">
        <f t="shared" si="334"/>
        <v>16.335483870967742</v>
      </c>
      <c r="L4161" s="142">
        <v>-0.6</v>
      </c>
      <c r="M4161" s="140"/>
      <c r="N4161" s="141">
        <f t="shared" si="336"/>
        <v>1</v>
      </c>
      <c r="O4161" s="141"/>
      <c r="P4161" s="141"/>
      <c r="Q4161" s="81">
        <f t="shared" si="332"/>
        <v>20.6</v>
      </c>
    </row>
    <row r="4162" spans="5:17" ht="13" hidden="1" x14ac:dyDescent="0.3">
      <c r="E4162" s="138">
        <v>39792</v>
      </c>
      <c r="F4162" s="16">
        <v>345</v>
      </c>
      <c r="G4162" s="16">
        <v>2008</v>
      </c>
      <c r="H4162" s="139">
        <f t="shared" si="333"/>
        <v>0</v>
      </c>
      <c r="I4162" s="140">
        <v>3.5838709677419374</v>
      </c>
      <c r="J4162" s="141">
        <f t="shared" si="335"/>
        <v>1</v>
      </c>
      <c r="K4162" s="81">
        <f t="shared" si="334"/>
        <v>16.416129032258063</v>
      </c>
      <c r="L4162" s="142">
        <v>1</v>
      </c>
      <c r="M4162" s="140"/>
      <c r="N4162" s="141">
        <f t="shared" si="336"/>
        <v>1</v>
      </c>
      <c r="O4162" s="141"/>
      <c r="P4162" s="141"/>
      <c r="Q4162" s="81">
        <f t="shared" si="332"/>
        <v>19</v>
      </c>
    </row>
    <row r="4163" spans="5:17" ht="13" hidden="1" x14ac:dyDescent="0.3">
      <c r="E4163" s="138">
        <v>39793</v>
      </c>
      <c r="F4163" s="16">
        <v>346</v>
      </c>
      <c r="G4163" s="16">
        <v>2008</v>
      </c>
      <c r="H4163" s="139">
        <f t="shared" si="333"/>
        <v>0</v>
      </c>
      <c r="I4163" s="140">
        <v>3.5032258064516135</v>
      </c>
      <c r="J4163" s="141">
        <f t="shared" si="335"/>
        <v>1</v>
      </c>
      <c r="K4163" s="81">
        <f t="shared" si="334"/>
        <v>16.496774193548386</v>
      </c>
      <c r="L4163" s="142">
        <v>0.9</v>
      </c>
      <c r="M4163" s="140"/>
      <c r="N4163" s="141">
        <f t="shared" si="336"/>
        <v>1</v>
      </c>
      <c r="O4163" s="141"/>
      <c r="P4163" s="141"/>
      <c r="Q4163" s="81">
        <f t="shared" si="332"/>
        <v>19.100000000000001</v>
      </c>
    </row>
    <row r="4164" spans="5:17" ht="13" hidden="1" x14ac:dyDescent="0.3">
      <c r="E4164" s="138">
        <v>39794</v>
      </c>
      <c r="F4164" s="16">
        <v>347</v>
      </c>
      <c r="G4164" s="16">
        <v>2008</v>
      </c>
      <c r="H4164" s="139">
        <f t="shared" si="333"/>
        <v>0</v>
      </c>
      <c r="I4164" s="140">
        <v>3.4225806451612897</v>
      </c>
      <c r="J4164" s="141">
        <f t="shared" si="335"/>
        <v>1</v>
      </c>
      <c r="K4164" s="81">
        <f t="shared" si="334"/>
        <v>16.57741935483871</v>
      </c>
      <c r="L4164" s="142">
        <v>0.1</v>
      </c>
      <c r="M4164" s="140"/>
      <c r="N4164" s="141">
        <f t="shared" si="336"/>
        <v>1</v>
      </c>
      <c r="O4164" s="141"/>
      <c r="P4164" s="141"/>
      <c r="Q4164" s="81">
        <f t="shared" si="332"/>
        <v>19.899999999999999</v>
      </c>
    </row>
    <row r="4165" spans="5:17" ht="13" hidden="1" x14ac:dyDescent="0.3">
      <c r="E4165" s="138">
        <v>39795</v>
      </c>
      <c r="F4165" s="16">
        <v>348</v>
      </c>
      <c r="G4165" s="16">
        <v>2008</v>
      </c>
      <c r="H4165" s="139">
        <f t="shared" si="333"/>
        <v>0</v>
      </c>
      <c r="I4165" s="140">
        <v>3.3419354838709694</v>
      </c>
      <c r="J4165" s="141">
        <f t="shared" si="335"/>
        <v>1</v>
      </c>
      <c r="K4165" s="81">
        <f t="shared" si="334"/>
        <v>16.658064516129031</v>
      </c>
      <c r="L4165" s="142">
        <v>-0.1</v>
      </c>
      <c r="M4165" s="140"/>
      <c r="N4165" s="141">
        <f t="shared" si="336"/>
        <v>1</v>
      </c>
      <c r="O4165" s="141"/>
      <c r="P4165" s="141"/>
      <c r="Q4165" s="81">
        <f t="shared" si="332"/>
        <v>20.100000000000001</v>
      </c>
    </row>
    <row r="4166" spans="5:17" ht="13" hidden="1" x14ac:dyDescent="0.3">
      <c r="E4166" s="138">
        <v>39796</v>
      </c>
      <c r="F4166" s="16">
        <v>349</v>
      </c>
      <c r="G4166" s="16">
        <v>2008</v>
      </c>
      <c r="H4166" s="139">
        <f t="shared" si="333"/>
        <v>0</v>
      </c>
      <c r="I4166" s="140">
        <v>3.2612903225806456</v>
      </c>
      <c r="J4166" s="141">
        <f t="shared" si="335"/>
        <v>1</v>
      </c>
      <c r="K4166" s="81">
        <f t="shared" si="334"/>
        <v>16.738709677419354</v>
      </c>
      <c r="L4166" s="142">
        <v>-0.4</v>
      </c>
      <c r="M4166" s="140"/>
      <c r="N4166" s="141">
        <f t="shared" si="336"/>
        <v>1</v>
      </c>
      <c r="O4166" s="141"/>
      <c r="P4166" s="141"/>
      <c r="Q4166" s="81">
        <f t="shared" si="332"/>
        <v>20.399999999999999</v>
      </c>
    </row>
    <row r="4167" spans="5:17" ht="13" hidden="1" x14ac:dyDescent="0.3">
      <c r="E4167" s="138">
        <v>39797</v>
      </c>
      <c r="F4167" s="16">
        <v>350</v>
      </c>
      <c r="G4167" s="16">
        <v>2008</v>
      </c>
      <c r="H4167" s="139">
        <f t="shared" si="333"/>
        <v>0</v>
      </c>
      <c r="I4167" s="140">
        <v>3.1806451612903217</v>
      </c>
      <c r="J4167" s="141">
        <f t="shared" si="335"/>
        <v>1</v>
      </c>
      <c r="K4167" s="81">
        <f t="shared" si="334"/>
        <v>16.819354838709678</v>
      </c>
      <c r="L4167" s="142">
        <v>-1</v>
      </c>
      <c r="M4167" s="140"/>
      <c r="N4167" s="141">
        <f t="shared" si="336"/>
        <v>1</v>
      </c>
      <c r="O4167" s="141"/>
      <c r="P4167" s="141"/>
      <c r="Q4167" s="81">
        <f t="shared" si="332"/>
        <v>21</v>
      </c>
    </row>
    <row r="4168" spans="5:17" ht="13" hidden="1" x14ac:dyDescent="0.3">
      <c r="E4168" s="138">
        <v>39798</v>
      </c>
      <c r="F4168" s="16">
        <v>351</v>
      </c>
      <c r="G4168" s="16">
        <v>2008</v>
      </c>
      <c r="H4168" s="139">
        <f t="shared" si="333"/>
        <v>0</v>
      </c>
      <c r="I4168" s="140">
        <v>3.1</v>
      </c>
      <c r="J4168" s="141">
        <f t="shared" si="335"/>
        <v>1</v>
      </c>
      <c r="K4168" s="81">
        <f t="shared" si="334"/>
        <v>16.899999999999999</v>
      </c>
      <c r="L4168" s="142">
        <v>0.4</v>
      </c>
      <c r="M4168" s="140"/>
      <c r="N4168" s="141">
        <f t="shared" si="336"/>
        <v>1</v>
      </c>
      <c r="O4168" s="141"/>
      <c r="P4168" s="141"/>
      <c r="Q4168" s="81">
        <f t="shared" si="332"/>
        <v>19.600000000000001</v>
      </c>
    </row>
    <row r="4169" spans="5:17" ht="13" hidden="1" x14ac:dyDescent="0.3">
      <c r="E4169" s="138">
        <v>39799</v>
      </c>
      <c r="F4169" s="16">
        <v>352</v>
      </c>
      <c r="G4169" s="16">
        <v>2008</v>
      </c>
      <c r="H4169" s="139">
        <f t="shared" si="333"/>
        <v>0</v>
      </c>
      <c r="I4169" s="140">
        <v>3.0533333333333381</v>
      </c>
      <c r="J4169" s="141">
        <f t="shared" si="335"/>
        <v>1</v>
      </c>
      <c r="K4169" s="81">
        <f t="shared" si="334"/>
        <v>16.946666666666662</v>
      </c>
      <c r="L4169" s="142">
        <v>0.6</v>
      </c>
      <c r="M4169" s="140"/>
      <c r="N4169" s="141">
        <f t="shared" si="336"/>
        <v>1</v>
      </c>
      <c r="O4169" s="141"/>
      <c r="P4169" s="141"/>
      <c r="Q4169" s="81">
        <f t="shared" si="332"/>
        <v>19.399999999999999</v>
      </c>
    </row>
    <row r="4170" spans="5:17" ht="13" hidden="1" x14ac:dyDescent="0.3">
      <c r="E4170" s="138">
        <v>39800</v>
      </c>
      <c r="F4170" s="16">
        <v>353</v>
      </c>
      <c r="G4170" s="16">
        <v>2008</v>
      </c>
      <c r="H4170" s="139">
        <f t="shared" si="333"/>
        <v>0</v>
      </c>
      <c r="I4170" s="140">
        <v>3.0066666666666713</v>
      </c>
      <c r="J4170" s="141">
        <f t="shared" si="335"/>
        <v>1</v>
      </c>
      <c r="K4170" s="81">
        <f t="shared" si="334"/>
        <v>16.993333333333329</v>
      </c>
      <c r="L4170" s="142">
        <v>1.5</v>
      </c>
      <c r="M4170" s="140"/>
      <c r="N4170" s="141">
        <f t="shared" si="336"/>
        <v>1</v>
      </c>
      <c r="O4170" s="141"/>
      <c r="P4170" s="141"/>
      <c r="Q4170" s="81">
        <f t="shared" si="332"/>
        <v>18.5</v>
      </c>
    </row>
    <row r="4171" spans="5:17" ht="13" hidden="1" x14ac:dyDescent="0.3">
      <c r="E4171" s="138">
        <v>39801</v>
      </c>
      <c r="F4171" s="16">
        <v>354</v>
      </c>
      <c r="G4171" s="16">
        <v>2008</v>
      </c>
      <c r="H4171" s="139">
        <f t="shared" si="333"/>
        <v>0</v>
      </c>
      <c r="I4171" s="140">
        <v>2.96</v>
      </c>
      <c r="J4171" s="141">
        <f t="shared" si="335"/>
        <v>1</v>
      </c>
      <c r="K4171" s="81">
        <f t="shared" si="334"/>
        <v>17.04</v>
      </c>
      <c r="L4171" s="142">
        <v>2.7</v>
      </c>
      <c r="M4171" s="140"/>
      <c r="N4171" s="141">
        <f t="shared" si="336"/>
        <v>1</v>
      </c>
      <c r="O4171" s="141"/>
      <c r="P4171" s="141"/>
      <c r="Q4171" s="81">
        <f t="shared" si="332"/>
        <v>17.3</v>
      </c>
    </row>
    <row r="4172" spans="5:17" ht="13" hidden="1" x14ac:dyDescent="0.3">
      <c r="E4172" s="138">
        <v>39802</v>
      </c>
      <c r="F4172" s="16">
        <v>355</v>
      </c>
      <c r="G4172" s="16">
        <v>2008</v>
      </c>
      <c r="H4172" s="139">
        <f t="shared" si="333"/>
        <v>0</v>
      </c>
      <c r="I4172" s="140">
        <v>2.9133333333333375</v>
      </c>
      <c r="J4172" s="141">
        <f t="shared" si="335"/>
        <v>1</v>
      </c>
      <c r="K4172" s="81">
        <f t="shared" si="334"/>
        <v>17.086666666666662</v>
      </c>
      <c r="L4172" s="142">
        <v>3.6</v>
      </c>
      <c r="M4172" s="140"/>
      <c r="N4172" s="141">
        <f t="shared" si="336"/>
        <v>1</v>
      </c>
      <c r="O4172" s="141"/>
      <c r="P4172" s="141"/>
      <c r="Q4172" s="81">
        <f t="shared" si="332"/>
        <v>16.399999999999999</v>
      </c>
    </row>
    <row r="4173" spans="5:17" ht="13" hidden="1" x14ac:dyDescent="0.3">
      <c r="E4173" s="138">
        <v>39803</v>
      </c>
      <c r="F4173" s="16">
        <v>356</v>
      </c>
      <c r="G4173" s="16">
        <v>2008</v>
      </c>
      <c r="H4173" s="139">
        <f t="shared" si="333"/>
        <v>0</v>
      </c>
      <c r="I4173" s="140">
        <v>2.8666666666666707</v>
      </c>
      <c r="J4173" s="141">
        <f t="shared" si="335"/>
        <v>1</v>
      </c>
      <c r="K4173" s="81">
        <f t="shared" si="334"/>
        <v>17.133333333333329</v>
      </c>
      <c r="L4173" s="142">
        <v>4.9000000000000004</v>
      </c>
      <c r="M4173" s="140"/>
      <c r="N4173" s="141">
        <f t="shared" si="336"/>
        <v>1</v>
      </c>
      <c r="O4173" s="141"/>
      <c r="P4173" s="141"/>
      <c r="Q4173" s="81">
        <f t="shared" si="332"/>
        <v>15.1</v>
      </c>
    </row>
    <row r="4174" spans="5:17" ht="13" hidden="1" x14ac:dyDescent="0.3">
      <c r="E4174" s="138">
        <v>39804</v>
      </c>
      <c r="F4174" s="16">
        <v>357</v>
      </c>
      <c r="G4174" s="16">
        <v>2008</v>
      </c>
      <c r="H4174" s="139">
        <f t="shared" si="333"/>
        <v>0</v>
      </c>
      <c r="I4174" s="140">
        <v>2.82</v>
      </c>
      <c r="J4174" s="141">
        <f t="shared" si="335"/>
        <v>1</v>
      </c>
      <c r="K4174" s="81">
        <f t="shared" si="334"/>
        <v>17.18</v>
      </c>
      <c r="L4174" s="142">
        <v>4.4000000000000004</v>
      </c>
      <c r="M4174" s="140"/>
      <c r="N4174" s="141">
        <f t="shared" si="336"/>
        <v>1</v>
      </c>
      <c r="O4174" s="141"/>
      <c r="P4174" s="141"/>
      <c r="Q4174" s="81">
        <f t="shared" si="332"/>
        <v>15.6</v>
      </c>
    </row>
    <row r="4175" spans="5:17" ht="13" hidden="1" x14ac:dyDescent="0.3">
      <c r="E4175" s="138">
        <v>39805</v>
      </c>
      <c r="F4175" s="16">
        <v>358</v>
      </c>
      <c r="G4175" s="16">
        <v>2008</v>
      </c>
      <c r="H4175" s="139">
        <f t="shared" si="333"/>
        <v>0</v>
      </c>
      <c r="I4175" s="140">
        <v>2.773333333333337</v>
      </c>
      <c r="J4175" s="141">
        <f t="shared" si="335"/>
        <v>1</v>
      </c>
      <c r="K4175" s="81">
        <f t="shared" si="334"/>
        <v>17.226666666666663</v>
      </c>
      <c r="L4175" s="142">
        <v>4.5999999999999996</v>
      </c>
      <c r="M4175" s="140"/>
      <c r="N4175" s="141">
        <f t="shared" si="336"/>
        <v>1</v>
      </c>
      <c r="O4175" s="141"/>
      <c r="P4175" s="141"/>
      <c r="Q4175" s="81">
        <f t="shared" si="332"/>
        <v>15.4</v>
      </c>
    </row>
    <row r="4176" spans="5:17" ht="13" hidden="1" x14ac:dyDescent="0.3">
      <c r="E4176" s="138">
        <v>39806</v>
      </c>
      <c r="F4176" s="16">
        <v>359</v>
      </c>
      <c r="G4176" s="16">
        <v>2008</v>
      </c>
      <c r="H4176" s="139">
        <f t="shared" si="333"/>
        <v>0</v>
      </c>
      <c r="I4176" s="140">
        <v>2.7266666666666701</v>
      </c>
      <c r="J4176" s="141">
        <f t="shared" si="335"/>
        <v>1</v>
      </c>
      <c r="K4176" s="81">
        <f t="shared" si="334"/>
        <v>17.27333333333333</v>
      </c>
      <c r="L4176" s="142">
        <v>3.8</v>
      </c>
      <c r="M4176" s="140"/>
      <c r="N4176" s="141">
        <f t="shared" si="336"/>
        <v>1</v>
      </c>
      <c r="O4176" s="141"/>
      <c r="P4176" s="141"/>
      <c r="Q4176" s="81">
        <f t="shared" ref="Q4176:Q4239" si="337">N4176*($E$116-L4176)</f>
        <v>16.2</v>
      </c>
    </row>
    <row r="4177" spans="5:17" ht="13" hidden="1" x14ac:dyDescent="0.3">
      <c r="E4177" s="138">
        <v>39807</v>
      </c>
      <c r="F4177" s="16">
        <v>360</v>
      </c>
      <c r="G4177" s="16">
        <v>2008</v>
      </c>
      <c r="H4177" s="139">
        <f t="shared" si="333"/>
        <v>0</v>
      </c>
      <c r="I4177" s="140">
        <v>2.68</v>
      </c>
      <c r="J4177" s="141">
        <f t="shared" si="335"/>
        <v>1</v>
      </c>
      <c r="K4177" s="81">
        <f t="shared" si="334"/>
        <v>17.32</v>
      </c>
      <c r="L4177" s="142">
        <v>3.4</v>
      </c>
      <c r="M4177" s="140"/>
      <c r="N4177" s="141">
        <f t="shared" si="336"/>
        <v>1</v>
      </c>
      <c r="O4177" s="141"/>
      <c r="P4177" s="141"/>
      <c r="Q4177" s="81">
        <f t="shared" si="337"/>
        <v>16.600000000000001</v>
      </c>
    </row>
    <row r="4178" spans="5:17" ht="13" hidden="1" x14ac:dyDescent="0.3">
      <c r="E4178" s="138">
        <v>39808</v>
      </c>
      <c r="F4178" s="16">
        <v>361</v>
      </c>
      <c r="G4178" s="16">
        <v>2008</v>
      </c>
      <c r="H4178" s="139">
        <f t="shared" si="333"/>
        <v>0</v>
      </c>
      <c r="I4178" s="140">
        <v>2.6333333333333364</v>
      </c>
      <c r="J4178" s="141">
        <f t="shared" si="335"/>
        <v>1</v>
      </c>
      <c r="K4178" s="81">
        <f t="shared" si="334"/>
        <v>17.366666666666664</v>
      </c>
      <c r="L4178" s="142">
        <v>0.8</v>
      </c>
      <c r="M4178" s="140"/>
      <c r="N4178" s="141">
        <f t="shared" si="336"/>
        <v>1</v>
      </c>
      <c r="O4178" s="141"/>
      <c r="P4178" s="141"/>
      <c r="Q4178" s="81">
        <f t="shared" si="337"/>
        <v>19.2</v>
      </c>
    </row>
    <row r="4179" spans="5:17" ht="13" hidden="1" x14ac:dyDescent="0.3">
      <c r="E4179" s="138">
        <v>39809</v>
      </c>
      <c r="F4179" s="16">
        <v>362</v>
      </c>
      <c r="G4179" s="16">
        <v>2008</v>
      </c>
      <c r="H4179" s="139">
        <f t="shared" si="333"/>
        <v>0</v>
      </c>
      <c r="I4179" s="140">
        <v>2.5866666666666696</v>
      </c>
      <c r="J4179" s="141">
        <f t="shared" si="335"/>
        <v>1</v>
      </c>
      <c r="K4179" s="81">
        <f t="shared" si="334"/>
        <v>17.41333333333333</v>
      </c>
      <c r="L4179" s="142">
        <v>-1.4</v>
      </c>
      <c r="M4179" s="140"/>
      <c r="N4179" s="141">
        <f t="shared" si="336"/>
        <v>1</v>
      </c>
      <c r="O4179" s="141"/>
      <c r="P4179" s="141"/>
      <c r="Q4179" s="81">
        <f t="shared" si="337"/>
        <v>21.4</v>
      </c>
    </row>
    <row r="4180" spans="5:17" ht="13" hidden="1" x14ac:dyDescent="0.3">
      <c r="E4180" s="138">
        <v>39810</v>
      </c>
      <c r="F4180" s="16">
        <v>363</v>
      </c>
      <c r="G4180" s="16">
        <v>2008</v>
      </c>
      <c r="H4180" s="139">
        <f t="shared" si="333"/>
        <v>0</v>
      </c>
      <c r="I4180" s="140">
        <v>2.54</v>
      </c>
      <c r="J4180" s="141">
        <f t="shared" si="335"/>
        <v>1</v>
      </c>
      <c r="K4180" s="81">
        <f t="shared" si="334"/>
        <v>17.46</v>
      </c>
      <c r="L4180" s="142">
        <v>-1.9</v>
      </c>
      <c r="M4180" s="140"/>
      <c r="N4180" s="141">
        <f t="shared" si="336"/>
        <v>1</v>
      </c>
      <c r="O4180" s="141"/>
      <c r="P4180" s="141"/>
      <c r="Q4180" s="81">
        <f t="shared" si="337"/>
        <v>21.9</v>
      </c>
    </row>
    <row r="4181" spans="5:17" ht="13" hidden="1" x14ac:dyDescent="0.3">
      <c r="E4181" s="138">
        <v>39811</v>
      </c>
      <c r="F4181" s="16">
        <v>364</v>
      </c>
      <c r="G4181" s="16">
        <v>2008</v>
      </c>
      <c r="H4181" s="139">
        <f t="shared" si="333"/>
        <v>0</v>
      </c>
      <c r="I4181" s="140">
        <v>2.4933333333333358</v>
      </c>
      <c r="J4181" s="141">
        <f t="shared" si="335"/>
        <v>1</v>
      </c>
      <c r="K4181" s="81">
        <f t="shared" si="334"/>
        <v>17.506666666666664</v>
      </c>
      <c r="L4181" s="142">
        <v>-3.9</v>
      </c>
      <c r="M4181" s="140"/>
      <c r="N4181" s="141">
        <f t="shared" si="336"/>
        <v>1</v>
      </c>
      <c r="O4181" s="141"/>
      <c r="P4181" s="141"/>
      <c r="Q4181" s="81">
        <f t="shared" si="337"/>
        <v>23.9</v>
      </c>
    </row>
    <row r="4182" spans="5:17" ht="13" hidden="1" x14ac:dyDescent="0.3">
      <c r="E4182" s="138">
        <v>39812</v>
      </c>
      <c r="F4182" s="16">
        <v>365</v>
      </c>
      <c r="G4182" s="16">
        <v>2008</v>
      </c>
      <c r="H4182" s="139">
        <f t="shared" si="333"/>
        <v>0</v>
      </c>
      <c r="I4182" s="140">
        <v>2.446666666666669</v>
      </c>
      <c r="J4182" s="141">
        <f t="shared" si="335"/>
        <v>1</v>
      </c>
      <c r="K4182" s="81">
        <f t="shared" si="334"/>
        <v>17.553333333333331</v>
      </c>
      <c r="L4182" s="142">
        <v>-0.7</v>
      </c>
      <c r="M4182" s="140"/>
      <c r="N4182" s="141">
        <f t="shared" si="336"/>
        <v>1</v>
      </c>
      <c r="O4182" s="141"/>
      <c r="P4182" s="141"/>
      <c r="Q4182" s="81">
        <f t="shared" si="337"/>
        <v>20.7</v>
      </c>
    </row>
    <row r="4183" spans="5:17" ht="13" hidden="1" x14ac:dyDescent="0.3">
      <c r="E4183" s="138">
        <v>39813</v>
      </c>
      <c r="F4183" s="16">
        <v>366</v>
      </c>
      <c r="G4183" s="16">
        <v>2008</v>
      </c>
      <c r="H4183" s="139">
        <f t="shared" si="333"/>
        <v>0</v>
      </c>
      <c r="I4183" s="140">
        <v>2.4</v>
      </c>
      <c r="J4183" s="141">
        <f t="shared" si="335"/>
        <v>1</v>
      </c>
      <c r="K4183" s="81">
        <f t="shared" si="334"/>
        <v>17.600000000000001</v>
      </c>
      <c r="L4183" s="142">
        <v>1.1000000000000001</v>
      </c>
      <c r="M4183" s="140"/>
      <c r="N4183" s="141">
        <f t="shared" si="336"/>
        <v>1</v>
      </c>
      <c r="O4183" s="141"/>
      <c r="P4183" s="141"/>
      <c r="Q4183" s="81">
        <f t="shared" si="337"/>
        <v>18.899999999999999</v>
      </c>
    </row>
    <row r="4184" spans="5:17" ht="13" hidden="1" x14ac:dyDescent="0.3">
      <c r="E4184" s="133">
        <v>39814</v>
      </c>
      <c r="F4184" s="31">
        <v>1</v>
      </c>
      <c r="G4184" s="31">
        <v>2009</v>
      </c>
      <c r="H4184" s="134">
        <f t="shared" si="333"/>
        <v>0</v>
      </c>
      <c r="I4184" s="135">
        <v>2.3774193548387101</v>
      </c>
      <c r="J4184" s="136">
        <f t="shared" si="335"/>
        <v>1</v>
      </c>
      <c r="K4184" s="81">
        <f t="shared" si="334"/>
        <v>17.622580645161289</v>
      </c>
      <c r="L4184" s="137">
        <v>0.5</v>
      </c>
      <c r="M4184" s="135"/>
      <c r="N4184" s="136">
        <f t="shared" si="336"/>
        <v>1</v>
      </c>
      <c r="O4184" s="136"/>
      <c r="P4184" s="136"/>
      <c r="Q4184" s="81">
        <f t="shared" si="337"/>
        <v>19.5</v>
      </c>
    </row>
    <row r="4185" spans="5:17" ht="13" hidden="1" x14ac:dyDescent="0.3">
      <c r="E4185" s="138">
        <v>39815</v>
      </c>
      <c r="F4185" s="16">
        <v>2</v>
      </c>
      <c r="G4185" s="16">
        <v>2009</v>
      </c>
      <c r="H4185" s="139">
        <f t="shared" si="333"/>
        <v>0</v>
      </c>
      <c r="I4185" s="140">
        <v>2.3322580645161293</v>
      </c>
      <c r="J4185" s="141">
        <f t="shared" si="335"/>
        <v>1</v>
      </c>
      <c r="K4185" s="81">
        <f t="shared" si="334"/>
        <v>17.667741935483871</v>
      </c>
      <c r="L4185" s="142">
        <v>0</v>
      </c>
      <c r="M4185" s="140"/>
      <c r="N4185" s="141">
        <f t="shared" si="336"/>
        <v>1</v>
      </c>
      <c r="O4185" s="141"/>
      <c r="P4185" s="141"/>
      <c r="Q4185" s="81">
        <f t="shared" si="337"/>
        <v>20</v>
      </c>
    </row>
    <row r="4186" spans="5:17" ht="13" hidden="1" x14ac:dyDescent="0.3">
      <c r="E4186" s="138">
        <v>39816</v>
      </c>
      <c r="F4186" s="16">
        <v>3</v>
      </c>
      <c r="G4186" s="16">
        <v>2009</v>
      </c>
      <c r="H4186" s="139">
        <f t="shared" si="333"/>
        <v>0</v>
      </c>
      <c r="I4186" s="140">
        <v>2.2870967741935484</v>
      </c>
      <c r="J4186" s="141">
        <f t="shared" si="335"/>
        <v>1</v>
      </c>
      <c r="K4186" s="81">
        <f t="shared" si="334"/>
        <v>17.71290322580645</v>
      </c>
      <c r="L4186" s="142">
        <v>-2.2000000000000002</v>
      </c>
      <c r="M4186" s="140"/>
      <c r="N4186" s="141">
        <f t="shared" si="336"/>
        <v>1</v>
      </c>
      <c r="O4186" s="141"/>
      <c r="P4186" s="141"/>
      <c r="Q4186" s="81">
        <f t="shared" si="337"/>
        <v>22.2</v>
      </c>
    </row>
    <row r="4187" spans="5:17" ht="13" hidden="1" x14ac:dyDescent="0.3">
      <c r="E4187" s="138">
        <v>39817</v>
      </c>
      <c r="F4187" s="16">
        <v>4</v>
      </c>
      <c r="G4187" s="16">
        <v>2009</v>
      </c>
      <c r="H4187" s="139">
        <f t="shared" si="333"/>
        <v>0</v>
      </c>
      <c r="I4187" s="140">
        <v>2.241935483870968</v>
      </c>
      <c r="J4187" s="141">
        <f t="shared" si="335"/>
        <v>1</v>
      </c>
      <c r="K4187" s="81">
        <f t="shared" si="334"/>
        <v>17.758064516129032</v>
      </c>
      <c r="L4187" s="142">
        <v>-3.5</v>
      </c>
      <c r="M4187" s="140"/>
      <c r="N4187" s="141">
        <f t="shared" si="336"/>
        <v>1</v>
      </c>
      <c r="O4187" s="141"/>
      <c r="P4187" s="141"/>
      <c r="Q4187" s="81">
        <f t="shared" si="337"/>
        <v>23.5</v>
      </c>
    </row>
    <row r="4188" spans="5:17" ht="13" hidden="1" x14ac:dyDescent="0.3">
      <c r="E4188" s="138">
        <v>39818</v>
      </c>
      <c r="F4188" s="16">
        <v>5</v>
      </c>
      <c r="G4188" s="16">
        <v>2009</v>
      </c>
      <c r="H4188" s="139">
        <f t="shared" si="333"/>
        <v>0</v>
      </c>
      <c r="I4188" s="140">
        <v>2.1967741935483875</v>
      </c>
      <c r="J4188" s="141">
        <f t="shared" si="335"/>
        <v>1</v>
      </c>
      <c r="K4188" s="81">
        <f t="shared" si="334"/>
        <v>17.803225806451614</v>
      </c>
      <c r="L4188" s="142">
        <v>-4.3</v>
      </c>
      <c r="M4188" s="140"/>
      <c r="N4188" s="141">
        <f t="shared" si="336"/>
        <v>1</v>
      </c>
      <c r="O4188" s="141"/>
      <c r="P4188" s="141"/>
      <c r="Q4188" s="81">
        <f t="shared" si="337"/>
        <v>24.3</v>
      </c>
    </row>
    <row r="4189" spans="5:17" ht="13" hidden="1" x14ac:dyDescent="0.3">
      <c r="E4189" s="138">
        <v>39819</v>
      </c>
      <c r="F4189" s="16">
        <v>6</v>
      </c>
      <c r="G4189" s="16">
        <v>2009</v>
      </c>
      <c r="H4189" s="139">
        <f t="shared" si="333"/>
        <v>0</v>
      </c>
      <c r="I4189" s="140">
        <v>2.1516129032258067</v>
      </c>
      <c r="J4189" s="141">
        <f t="shared" si="335"/>
        <v>1</v>
      </c>
      <c r="K4189" s="81">
        <f t="shared" si="334"/>
        <v>17.848387096774193</v>
      </c>
      <c r="L4189" s="142">
        <v>-2.8</v>
      </c>
      <c r="M4189" s="140"/>
      <c r="N4189" s="141">
        <f t="shared" si="336"/>
        <v>1</v>
      </c>
      <c r="O4189" s="141"/>
      <c r="P4189" s="141"/>
      <c r="Q4189" s="81">
        <f t="shared" si="337"/>
        <v>22.8</v>
      </c>
    </row>
    <row r="4190" spans="5:17" ht="13" hidden="1" x14ac:dyDescent="0.3">
      <c r="E4190" s="138">
        <v>39820</v>
      </c>
      <c r="F4190" s="16">
        <v>7</v>
      </c>
      <c r="G4190" s="16">
        <v>2009</v>
      </c>
      <c r="H4190" s="139">
        <f t="shared" si="333"/>
        <v>0</v>
      </c>
      <c r="I4190" s="140">
        <v>2.1064516129032258</v>
      </c>
      <c r="J4190" s="141">
        <f t="shared" si="335"/>
        <v>1</v>
      </c>
      <c r="K4190" s="81">
        <f t="shared" si="334"/>
        <v>17.893548387096775</v>
      </c>
      <c r="L4190" s="142">
        <v>-2.9</v>
      </c>
      <c r="M4190" s="140"/>
      <c r="N4190" s="141">
        <f t="shared" si="336"/>
        <v>1</v>
      </c>
      <c r="O4190" s="141"/>
      <c r="P4190" s="141"/>
      <c r="Q4190" s="81">
        <f t="shared" si="337"/>
        <v>22.9</v>
      </c>
    </row>
    <row r="4191" spans="5:17" ht="13" hidden="1" x14ac:dyDescent="0.3">
      <c r="E4191" s="138">
        <v>39821</v>
      </c>
      <c r="F4191" s="16">
        <v>8</v>
      </c>
      <c r="G4191" s="16">
        <v>2009</v>
      </c>
      <c r="H4191" s="139">
        <f t="shared" si="333"/>
        <v>0</v>
      </c>
      <c r="I4191" s="140">
        <v>2.0612903225806454</v>
      </c>
      <c r="J4191" s="141">
        <f t="shared" si="335"/>
        <v>1</v>
      </c>
      <c r="K4191" s="81">
        <f t="shared" si="334"/>
        <v>17.938709677419354</v>
      </c>
      <c r="L4191" s="142">
        <v>-3.5</v>
      </c>
      <c r="M4191" s="140"/>
      <c r="N4191" s="141">
        <f t="shared" si="336"/>
        <v>1</v>
      </c>
      <c r="O4191" s="141"/>
      <c r="P4191" s="141"/>
      <c r="Q4191" s="81">
        <f t="shared" si="337"/>
        <v>23.5</v>
      </c>
    </row>
    <row r="4192" spans="5:17" ht="13" hidden="1" x14ac:dyDescent="0.3">
      <c r="E4192" s="138">
        <v>39822</v>
      </c>
      <c r="F4192" s="16">
        <v>9</v>
      </c>
      <c r="G4192" s="16">
        <v>2009</v>
      </c>
      <c r="H4192" s="139">
        <f t="shared" si="333"/>
        <v>0</v>
      </c>
      <c r="I4192" s="140">
        <v>2.0161290322580649</v>
      </c>
      <c r="J4192" s="141">
        <f t="shared" si="335"/>
        <v>1</v>
      </c>
      <c r="K4192" s="81">
        <f t="shared" si="334"/>
        <v>17.983870967741936</v>
      </c>
      <c r="L4192" s="142">
        <v>-2.2999999999999998</v>
      </c>
      <c r="M4192" s="140"/>
      <c r="N4192" s="141">
        <f t="shared" si="336"/>
        <v>1</v>
      </c>
      <c r="O4192" s="141"/>
      <c r="P4192" s="141"/>
      <c r="Q4192" s="81">
        <f t="shared" si="337"/>
        <v>22.3</v>
      </c>
    </row>
    <row r="4193" spans="5:17" ht="13" hidden="1" x14ac:dyDescent="0.3">
      <c r="E4193" s="138">
        <v>39823</v>
      </c>
      <c r="F4193" s="16">
        <v>10</v>
      </c>
      <c r="G4193" s="16">
        <v>2009</v>
      </c>
      <c r="H4193" s="139">
        <f t="shared" si="333"/>
        <v>0</v>
      </c>
      <c r="I4193" s="140">
        <v>1.9709677419354841</v>
      </c>
      <c r="J4193" s="141">
        <f t="shared" si="335"/>
        <v>1</v>
      </c>
      <c r="K4193" s="81">
        <f t="shared" si="334"/>
        <v>18.029032258064515</v>
      </c>
      <c r="L4193" s="142">
        <v>-2.2000000000000002</v>
      </c>
      <c r="M4193" s="140"/>
      <c r="N4193" s="141">
        <f t="shared" si="336"/>
        <v>1</v>
      </c>
      <c r="O4193" s="141"/>
      <c r="P4193" s="141"/>
      <c r="Q4193" s="81">
        <f t="shared" si="337"/>
        <v>22.2</v>
      </c>
    </row>
    <row r="4194" spans="5:17" ht="13" hidden="1" x14ac:dyDescent="0.3">
      <c r="E4194" s="138">
        <v>39824</v>
      </c>
      <c r="F4194" s="16">
        <v>11</v>
      </c>
      <c r="G4194" s="16">
        <v>2009</v>
      </c>
      <c r="H4194" s="139">
        <f t="shared" si="333"/>
        <v>0</v>
      </c>
      <c r="I4194" s="140">
        <v>1.9258064516129034</v>
      </c>
      <c r="J4194" s="141">
        <f t="shared" si="335"/>
        <v>1</v>
      </c>
      <c r="K4194" s="81">
        <f t="shared" si="334"/>
        <v>18.074193548387097</v>
      </c>
      <c r="L4194" s="142">
        <v>-2.2999999999999998</v>
      </c>
      <c r="M4194" s="140"/>
      <c r="N4194" s="141">
        <f t="shared" si="336"/>
        <v>1</v>
      </c>
      <c r="O4194" s="141"/>
      <c r="P4194" s="141"/>
      <c r="Q4194" s="81">
        <f t="shared" si="337"/>
        <v>22.3</v>
      </c>
    </row>
    <row r="4195" spans="5:17" ht="13" hidden="1" x14ac:dyDescent="0.3">
      <c r="E4195" s="138">
        <v>39825</v>
      </c>
      <c r="F4195" s="16">
        <v>12</v>
      </c>
      <c r="G4195" s="16">
        <v>2009</v>
      </c>
      <c r="H4195" s="139">
        <f t="shared" ref="H4195:H4258" si="338">IF(AND(E4195&gt;=$D$64,E4195&lt;=$D$65),1,0)</f>
        <v>0</v>
      </c>
      <c r="I4195" s="140">
        <v>1.8806451612903228</v>
      </c>
      <c r="J4195" s="141">
        <f t="shared" si="335"/>
        <v>1</v>
      </c>
      <c r="K4195" s="81">
        <f t="shared" si="334"/>
        <v>18.119354838709675</v>
      </c>
      <c r="L4195" s="142">
        <v>-3.3</v>
      </c>
      <c r="M4195" s="140"/>
      <c r="N4195" s="141">
        <f t="shared" si="336"/>
        <v>1</v>
      </c>
      <c r="O4195" s="141"/>
      <c r="P4195" s="141"/>
      <c r="Q4195" s="81">
        <f t="shared" si="337"/>
        <v>23.3</v>
      </c>
    </row>
    <row r="4196" spans="5:17" ht="13" hidden="1" x14ac:dyDescent="0.3">
      <c r="E4196" s="138">
        <v>39826</v>
      </c>
      <c r="F4196" s="16">
        <v>13</v>
      </c>
      <c r="G4196" s="16">
        <v>2009</v>
      </c>
      <c r="H4196" s="139">
        <f t="shared" si="338"/>
        <v>0</v>
      </c>
      <c r="I4196" s="140">
        <v>1.8354838709677421</v>
      </c>
      <c r="J4196" s="141">
        <f t="shared" si="335"/>
        <v>1</v>
      </c>
      <c r="K4196" s="81">
        <f t="shared" si="334"/>
        <v>18.164516129032258</v>
      </c>
      <c r="L4196" s="142">
        <v>-2.9</v>
      </c>
      <c r="M4196" s="140"/>
      <c r="N4196" s="141">
        <f t="shared" si="336"/>
        <v>1</v>
      </c>
      <c r="O4196" s="141"/>
      <c r="P4196" s="141"/>
      <c r="Q4196" s="81">
        <f t="shared" si="337"/>
        <v>22.9</v>
      </c>
    </row>
    <row r="4197" spans="5:17" ht="13" hidden="1" x14ac:dyDescent="0.3">
      <c r="E4197" s="138">
        <v>39827</v>
      </c>
      <c r="F4197" s="16">
        <v>14</v>
      </c>
      <c r="G4197" s="16">
        <v>2009</v>
      </c>
      <c r="H4197" s="139">
        <f t="shared" si="338"/>
        <v>0</v>
      </c>
      <c r="I4197" s="140">
        <v>1.7903225806451615</v>
      </c>
      <c r="J4197" s="141">
        <f t="shared" si="335"/>
        <v>1</v>
      </c>
      <c r="K4197" s="81">
        <f t="shared" si="334"/>
        <v>18.20967741935484</v>
      </c>
      <c r="L4197" s="142">
        <v>-1.9</v>
      </c>
      <c r="M4197" s="140"/>
      <c r="N4197" s="141">
        <f t="shared" si="336"/>
        <v>1</v>
      </c>
      <c r="O4197" s="141"/>
      <c r="P4197" s="141"/>
      <c r="Q4197" s="81">
        <f t="shared" si="337"/>
        <v>21.9</v>
      </c>
    </row>
    <row r="4198" spans="5:17" ht="13" hidden="1" x14ac:dyDescent="0.3">
      <c r="E4198" s="138">
        <v>39828</v>
      </c>
      <c r="F4198" s="16">
        <v>15</v>
      </c>
      <c r="G4198" s="16">
        <v>2009</v>
      </c>
      <c r="H4198" s="139">
        <f t="shared" si="338"/>
        <v>0</v>
      </c>
      <c r="I4198" s="140">
        <v>1.7451612903225808</v>
      </c>
      <c r="J4198" s="141">
        <f t="shared" si="335"/>
        <v>1</v>
      </c>
      <c r="K4198" s="81">
        <f t="shared" si="334"/>
        <v>18.254838709677419</v>
      </c>
      <c r="L4198" s="142">
        <v>0.6</v>
      </c>
      <c r="M4198" s="140"/>
      <c r="N4198" s="141">
        <f t="shared" si="336"/>
        <v>1</v>
      </c>
      <c r="O4198" s="141"/>
      <c r="P4198" s="141"/>
      <c r="Q4198" s="81">
        <f t="shared" si="337"/>
        <v>19.399999999999999</v>
      </c>
    </row>
    <row r="4199" spans="5:17" ht="13" hidden="1" x14ac:dyDescent="0.3">
      <c r="E4199" s="138">
        <v>39829</v>
      </c>
      <c r="F4199" s="16">
        <v>16</v>
      </c>
      <c r="G4199" s="16">
        <v>2009</v>
      </c>
      <c r="H4199" s="139">
        <f t="shared" si="338"/>
        <v>0</v>
      </c>
      <c r="I4199" s="140">
        <v>1.7</v>
      </c>
      <c r="J4199" s="141">
        <f t="shared" si="335"/>
        <v>1</v>
      </c>
      <c r="K4199" s="81">
        <f t="shared" si="334"/>
        <v>18.3</v>
      </c>
      <c r="L4199" s="142">
        <v>-0.6</v>
      </c>
      <c r="M4199" s="140"/>
      <c r="N4199" s="141">
        <f t="shared" si="336"/>
        <v>1</v>
      </c>
      <c r="O4199" s="141"/>
      <c r="P4199" s="141"/>
      <c r="Q4199" s="81">
        <f t="shared" si="337"/>
        <v>20.6</v>
      </c>
    </row>
    <row r="4200" spans="5:17" ht="13" hidden="1" x14ac:dyDescent="0.3">
      <c r="E4200" s="138">
        <v>39830</v>
      </c>
      <c r="F4200" s="16">
        <v>17</v>
      </c>
      <c r="G4200" s="16">
        <v>2009</v>
      </c>
      <c r="H4200" s="139">
        <f t="shared" si="338"/>
        <v>0</v>
      </c>
      <c r="I4200" s="140">
        <v>1.7428571428571429</v>
      </c>
      <c r="J4200" s="141">
        <f t="shared" si="335"/>
        <v>1</v>
      </c>
      <c r="K4200" s="81">
        <f t="shared" si="334"/>
        <v>18.257142857142856</v>
      </c>
      <c r="L4200" s="142">
        <v>-0.5</v>
      </c>
      <c r="M4200" s="140"/>
      <c r="N4200" s="141">
        <f t="shared" si="336"/>
        <v>1</v>
      </c>
      <c r="O4200" s="141"/>
      <c r="P4200" s="141"/>
      <c r="Q4200" s="81">
        <f t="shared" si="337"/>
        <v>20.5</v>
      </c>
    </row>
    <row r="4201" spans="5:17" ht="13" hidden="1" x14ac:dyDescent="0.3">
      <c r="E4201" s="138">
        <v>39831</v>
      </c>
      <c r="F4201" s="16">
        <v>18</v>
      </c>
      <c r="G4201" s="16">
        <v>2009</v>
      </c>
      <c r="H4201" s="139">
        <f t="shared" si="338"/>
        <v>0</v>
      </c>
      <c r="I4201" s="140">
        <v>1.7857142857142856</v>
      </c>
      <c r="J4201" s="141">
        <f t="shared" si="335"/>
        <v>1</v>
      </c>
      <c r="K4201" s="81">
        <f t="shared" si="334"/>
        <v>18.214285714285715</v>
      </c>
      <c r="L4201" s="142">
        <v>3.2</v>
      </c>
      <c r="M4201" s="140"/>
      <c r="N4201" s="141">
        <f t="shared" si="336"/>
        <v>1</v>
      </c>
      <c r="O4201" s="141"/>
      <c r="P4201" s="141"/>
      <c r="Q4201" s="81">
        <f t="shared" si="337"/>
        <v>16.8</v>
      </c>
    </row>
    <row r="4202" spans="5:17" ht="13" hidden="1" x14ac:dyDescent="0.3">
      <c r="E4202" s="138">
        <v>39832</v>
      </c>
      <c r="F4202" s="16">
        <v>19</v>
      </c>
      <c r="G4202" s="16">
        <v>2009</v>
      </c>
      <c r="H4202" s="139">
        <f t="shared" si="338"/>
        <v>0</v>
      </c>
      <c r="I4202" s="140">
        <v>1.8285714285714285</v>
      </c>
      <c r="J4202" s="141">
        <f t="shared" si="335"/>
        <v>1</v>
      </c>
      <c r="K4202" s="81">
        <f t="shared" si="334"/>
        <v>18.171428571428571</v>
      </c>
      <c r="L4202" s="142">
        <v>6.5</v>
      </c>
      <c r="M4202" s="140"/>
      <c r="N4202" s="141">
        <f t="shared" si="336"/>
        <v>1</v>
      </c>
      <c r="O4202" s="141"/>
      <c r="P4202" s="141"/>
      <c r="Q4202" s="81">
        <f t="shared" si="337"/>
        <v>13.5</v>
      </c>
    </row>
    <row r="4203" spans="5:17" ht="13" hidden="1" x14ac:dyDescent="0.3">
      <c r="E4203" s="138">
        <v>39833</v>
      </c>
      <c r="F4203" s="16">
        <v>20</v>
      </c>
      <c r="G4203" s="16">
        <v>2009</v>
      </c>
      <c r="H4203" s="139">
        <f t="shared" si="338"/>
        <v>0</v>
      </c>
      <c r="I4203" s="140">
        <v>1.8714285714285714</v>
      </c>
      <c r="J4203" s="141">
        <f t="shared" si="335"/>
        <v>1</v>
      </c>
      <c r="K4203" s="81">
        <f t="shared" si="334"/>
        <v>18.12857142857143</v>
      </c>
      <c r="L4203" s="142">
        <v>3.2</v>
      </c>
      <c r="M4203" s="140"/>
      <c r="N4203" s="141">
        <f t="shared" si="336"/>
        <v>1</v>
      </c>
      <c r="O4203" s="141"/>
      <c r="P4203" s="141"/>
      <c r="Q4203" s="81">
        <f t="shared" si="337"/>
        <v>16.8</v>
      </c>
    </row>
    <row r="4204" spans="5:17" ht="13" hidden="1" x14ac:dyDescent="0.3">
      <c r="E4204" s="138">
        <v>39834</v>
      </c>
      <c r="F4204" s="16">
        <v>21</v>
      </c>
      <c r="G4204" s="16">
        <v>2009</v>
      </c>
      <c r="H4204" s="139">
        <f t="shared" si="338"/>
        <v>0</v>
      </c>
      <c r="I4204" s="140">
        <v>1.9142857142857141</v>
      </c>
      <c r="J4204" s="141">
        <f t="shared" si="335"/>
        <v>1</v>
      </c>
      <c r="K4204" s="81">
        <f t="shared" si="334"/>
        <v>18.085714285714285</v>
      </c>
      <c r="L4204" s="142">
        <v>0.5</v>
      </c>
      <c r="M4204" s="140"/>
      <c r="N4204" s="141">
        <f t="shared" si="336"/>
        <v>1</v>
      </c>
      <c r="O4204" s="141"/>
      <c r="P4204" s="141"/>
      <c r="Q4204" s="81">
        <f t="shared" si="337"/>
        <v>19.5</v>
      </c>
    </row>
    <row r="4205" spans="5:17" ht="13" hidden="1" x14ac:dyDescent="0.3">
      <c r="E4205" s="138">
        <v>39835</v>
      </c>
      <c r="F4205" s="16">
        <v>22</v>
      </c>
      <c r="G4205" s="16">
        <v>2009</v>
      </c>
      <c r="H4205" s="139">
        <f t="shared" si="338"/>
        <v>0</v>
      </c>
      <c r="I4205" s="140">
        <v>1.9571428571428571</v>
      </c>
      <c r="J4205" s="141">
        <f t="shared" si="335"/>
        <v>1</v>
      </c>
      <c r="K4205" s="81">
        <f t="shared" si="334"/>
        <v>18.042857142857144</v>
      </c>
      <c r="L4205" s="142">
        <v>1.6</v>
      </c>
      <c r="M4205" s="140"/>
      <c r="N4205" s="141">
        <f t="shared" si="336"/>
        <v>1</v>
      </c>
      <c r="O4205" s="141"/>
      <c r="P4205" s="141"/>
      <c r="Q4205" s="81">
        <f t="shared" si="337"/>
        <v>18.399999999999999</v>
      </c>
    </row>
    <row r="4206" spans="5:17" ht="13" hidden="1" x14ac:dyDescent="0.3">
      <c r="E4206" s="138">
        <v>39836</v>
      </c>
      <c r="F4206" s="16">
        <v>23</v>
      </c>
      <c r="G4206" s="16">
        <v>2009</v>
      </c>
      <c r="H4206" s="139">
        <f t="shared" si="338"/>
        <v>0</v>
      </c>
      <c r="I4206" s="140">
        <v>2</v>
      </c>
      <c r="J4206" s="141">
        <f t="shared" si="335"/>
        <v>1</v>
      </c>
      <c r="K4206" s="81">
        <f t="shared" si="334"/>
        <v>18</v>
      </c>
      <c r="L4206" s="142">
        <v>5.7</v>
      </c>
      <c r="M4206" s="140"/>
      <c r="N4206" s="141">
        <f t="shared" si="336"/>
        <v>1</v>
      </c>
      <c r="O4206" s="141"/>
      <c r="P4206" s="141"/>
      <c r="Q4206" s="81">
        <f t="shared" si="337"/>
        <v>14.3</v>
      </c>
    </row>
    <row r="4207" spans="5:17" ht="13" hidden="1" x14ac:dyDescent="0.3">
      <c r="E4207" s="138">
        <v>39837</v>
      </c>
      <c r="F4207" s="16">
        <v>24</v>
      </c>
      <c r="G4207" s="16">
        <v>2009</v>
      </c>
      <c r="H4207" s="139">
        <f t="shared" si="338"/>
        <v>0</v>
      </c>
      <c r="I4207" s="140">
        <v>2.0428571428571427</v>
      </c>
      <c r="J4207" s="141">
        <f t="shared" si="335"/>
        <v>1</v>
      </c>
      <c r="K4207" s="81">
        <f t="shared" si="334"/>
        <v>17.957142857142856</v>
      </c>
      <c r="L4207" s="142">
        <v>1.9</v>
      </c>
      <c r="M4207" s="140"/>
      <c r="N4207" s="141">
        <f t="shared" si="336"/>
        <v>1</v>
      </c>
      <c r="O4207" s="141"/>
      <c r="P4207" s="141"/>
      <c r="Q4207" s="81">
        <f t="shared" si="337"/>
        <v>18.100000000000001</v>
      </c>
    </row>
    <row r="4208" spans="5:17" ht="13" hidden="1" x14ac:dyDescent="0.3">
      <c r="E4208" s="138">
        <v>39838</v>
      </c>
      <c r="F4208" s="16">
        <v>25</v>
      </c>
      <c r="G4208" s="16">
        <v>2009</v>
      </c>
      <c r="H4208" s="139">
        <f t="shared" si="338"/>
        <v>0</v>
      </c>
      <c r="I4208" s="140">
        <v>2.0857142857142854</v>
      </c>
      <c r="J4208" s="141">
        <f t="shared" si="335"/>
        <v>1</v>
      </c>
      <c r="K4208" s="81">
        <f t="shared" si="334"/>
        <v>17.914285714285715</v>
      </c>
      <c r="L4208" s="142">
        <v>0.5</v>
      </c>
      <c r="M4208" s="140"/>
      <c r="N4208" s="141">
        <f t="shared" si="336"/>
        <v>1</v>
      </c>
      <c r="O4208" s="141"/>
      <c r="P4208" s="141"/>
      <c r="Q4208" s="81">
        <f t="shared" si="337"/>
        <v>19.5</v>
      </c>
    </row>
    <row r="4209" spans="5:17" ht="13" hidden="1" x14ac:dyDescent="0.3">
      <c r="E4209" s="138">
        <v>39839</v>
      </c>
      <c r="F4209" s="16">
        <v>26</v>
      </c>
      <c r="G4209" s="16">
        <v>2009</v>
      </c>
      <c r="H4209" s="139">
        <f t="shared" si="338"/>
        <v>0</v>
      </c>
      <c r="I4209" s="140">
        <v>2.1285714285714286</v>
      </c>
      <c r="J4209" s="141">
        <f t="shared" si="335"/>
        <v>1</v>
      </c>
      <c r="K4209" s="81">
        <f t="shared" si="334"/>
        <v>17.87142857142857</v>
      </c>
      <c r="L4209" s="142">
        <v>0.5</v>
      </c>
      <c r="M4209" s="140"/>
      <c r="N4209" s="141">
        <f t="shared" si="336"/>
        <v>1</v>
      </c>
      <c r="O4209" s="141"/>
      <c r="P4209" s="141"/>
      <c r="Q4209" s="81">
        <f t="shared" si="337"/>
        <v>19.5</v>
      </c>
    </row>
    <row r="4210" spans="5:17" ht="13" hidden="1" x14ac:dyDescent="0.3">
      <c r="E4210" s="138">
        <v>39840</v>
      </c>
      <c r="F4210" s="16">
        <v>27</v>
      </c>
      <c r="G4210" s="16">
        <v>2009</v>
      </c>
      <c r="H4210" s="139">
        <f t="shared" si="338"/>
        <v>0</v>
      </c>
      <c r="I4210" s="140">
        <v>2.1714285714285717</v>
      </c>
      <c r="J4210" s="141">
        <f t="shared" si="335"/>
        <v>1</v>
      </c>
      <c r="K4210" s="81">
        <f t="shared" si="334"/>
        <v>17.828571428571429</v>
      </c>
      <c r="L4210" s="142">
        <v>2</v>
      </c>
      <c r="M4210" s="140"/>
      <c r="N4210" s="141">
        <f t="shared" si="336"/>
        <v>1</v>
      </c>
      <c r="O4210" s="141"/>
      <c r="P4210" s="141"/>
      <c r="Q4210" s="81">
        <f t="shared" si="337"/>
        <v>18</v>
      </c>
    </row>
    <row r="4211" spans="5:17" ht="13" hidden="1" x14ac:dyDescent="0.3">
      <c r="E4211" s="138">
        <v>39841</v>
      </c>
      <c r="F4211" s="16">
        <v>28</v>
      </c>
      <c r="G4211" s="16">
        <v>2009</v>
      </c>
      <c r="H4211" s="139">
        <f t="shared" si="338"/>
        <v>0</v>
      </c>
      <c r="I4211" s="140">
        <v>2.2142857142857144</v>
      </c>
      <c r="J4211" s="141">
        <f t="shared" si="335"/>
        <v>1</v>
      </c>
      <c r="K4211" s="81">
        <f t="shared" si="334"/>
        <v>17.785714285714285</v>
      </c>
      <c r="L4211" s="142">
        <v>-0.2</v>
      </c>
      <c r="M4211" s="140"/>
      <c r="N4211" s="141">
        <f t="shared" si="336"/>
        <v>1</v>
      </c>
      <c r="O4211" s="141"/>
      <c r="P4211" s="141"/>
      <c r="Q4211" s="81">
        <f t="shared" si="337"/>
        <v>20.2</v>
      </c>
    </row>
    <row r="4212" spans="5:17" ht="13" hidden="1" x14ac:dyDescent="0.3">
      <c r="E4212" s="138">
        <v>39842</v>
      </c>
      <c r="F4212" s="16">
        <v>29</v>
      </c>
      <c r="G4212" s="16">
        <v>2009</v>
      </c>
      <c r="H4212" s="139">
        <f t="shared" si="338"/>
        <v>0</v>
      </c>
      <c r="I4212" s="140">
        <v>2.2571428571428571</v>
      </c>
      <c r="J4212" s="141">
        <f t="shared" si="335"/>
        <v>1</v>
      </c>
      <c r="K4212" s="81">
        <f t="shared" si="334"/>
        <v>17.742857142857144</v>
      </c>
      <c r="L4212" s="142">
        <v>0.7</v>
      </c>
      <c r="M4212" s="140"/>
      <c r="N4212" s="141">
        <f t="shared" si="336"/>
        <v>1</v>
      </c>
      <c r="O4212" s="141"/>
      <c r="P4212" s="141"/>
      <c r="Q4212" s="81">
        <f t="shared" si="337"/>
        <v>19.3</v>
      </c>
    </row>
    <row r="4213" spans="5:17" ht="13" hidden="1" x14ac:dyDescent="0.3">
      <c r="E4213" s="138">
        <v>39843</v>
      </c>
      <c r="F4213" s="16">
        <v>30</v>
      </c>
      <c r="G4213" s="16">
        <v>2009</v>
      </c>
      <c r="H4213" s="139">
        <f t="shared" si="338"/>
        <v>0</v>
      </c>
      <c r="I4213" s="140">
        <v>2.2999999999999998</v>
      </c>
      <c r="J4213" s="141">
        <f t="shared" si="335"/>
        <v>1</v>
      </c>
      <c r="K4213" s="81">
        <f t="shared" si="334"/>
        <v>17.7</v>
      </c>
      <c r="L4213" s="142">
        <v>0.7</v>
      </c>
      <c r="M4213" s="140"/>
      <c r="N4213" s="141">
        <f t="shared" si="336"/>
        <v>1</v>
      </c>
      <c r="O4213" s="141"/>
      <c r="P4213" s="141"/>
      <c r="Q4213" s="81">
        <f t="shared" si="337"/>
        <v>19.3</v>
      </c>
    </row>
    <row r="4214" spans="5:17" ht="13" hidden="1" x14ac:dyDescent="0.3">
      <c r="E4214" s="138">
        <v>39844</v>
      </c>
      <c r="F4214" s="16">
        <v>31</v>
      </c>
      <c r="G4214" s="16">
        <v>2009</v>
      </c>
      <c r="H4214" s="139">
        <f t="shared" si="338"/>
        <v>0</v>
      </c>
      <c r="I4214" s="140">
        <v>2.3428571428571425</v>
      </c>
      <c r="J4214" s="141">
        <f t="shared" si="335"/>
        <v>1</v>
      </c>
      <c r="K4214" s="81">
        <f t="shared" si="334"/>
        <v>17.657142857142858</v>
      </c>
      <c r="L4214" s="142">
        <v>-0.3</v>
      </c>
      <c r="M4214" s="140"/>
      <c r="N4214" s="141">
        <f t="shared" si="336"/>
        <v>1</v>
      </c>
      <c r="O4214" s="141"/>
      <c r="P4214" s="141"/>
      <c r="Q4214" s="81">
        <f t="shared" si="337"/>
        <v>20.3</v>
      </c>
    </row>
    <row r="4215" spans="5:17" ht="13" hidden="1" x14ac:dyDescent="0.3">
      <c r="E4215" s="138">
        <v>39845</v>
      </c>
      <c r="F4215" s="16">
        <v>32</v>
      </c>
      <c r="G4215" s="16">
        <v>2009</v>
      </c>
      <c r="H4215" s="139">
        <f t="shared" si="338"/>
        <v>0</v>
      </c>
      <c r="I4215" s="140">
        <v>2.3857142857142857</v>
      </c>
      <c r="J4215" s="141">
        <f t="shared" si="335"/>
        <v>1</v>
      </c>
      <c r="K4215" s="81">
        <f t="shared" si="334"/>
        <v>17.614285714285714</v>
      </c>
      <c r="L4215" s="142">
        <v>-1.1000000000000001</v>
      </c>
      <c r="M4215" s="140"/>
      <c r="N4215" s="141">
        <f t="shared" si="336"/>
        <v>1</v>
      </c>
      <c r="O4215" s="141"/>
      <c r="P4215" s="141"/>
      <c r="Q4215" s="81">
        <f t="shared" si="337"/>
        <v>21.1</v>
      </c>
    </row>
    <row r="4216" spans="5:17" ht="13" hidden="1" x14ac:dyDescent="0.3">
      <c r="E4216" s="138">
        <v>39846</v>
      </c>
      <c r="F4216" s="16">
        <v>33</v>
      </c>
      <c r="G4216" s="16">
        <v>2009</v>
      </c>
      <c r="H4216" s="139">
        <f t="shared" si="338"/>
        <v>0</v>
      </c>
      <c r="I4216" s="140">
        <v>2.4285714285714288</v>
      </c>
      <c r="J4216" s="141">
        <f t="shared" si="335"/>
        <v>1</v>
      </c>
      <c r="K4216" s="81">
        <f t="shared" ref="K4216:K4279" si="339">J4216*($E$116-I4216)</f>
        <v>17.571428571428569</v>
      </c>
      <c r="L4216" s="142">
        <v>0.7</v>
      </c>
      <c r="M4216" s="140"/>
      <c r="N4216" s="141">
        <f t="shared" si="336"/>
        <v>1</v>
      </c>
      <c r="O4216" s="141"/>
      <c r="P4216" s="141"/>
      <c r="Q4216" s="81">
        <f t="shared" si="337"/>
        <v>19.3</v>
      </c>
    </row>
    <row r="4217" spans="5:17" ht="13" hidden="1" x14ac:dyDescent="0.3">
      <c r="E4217" s="138">
        <v>39847</v>
      </c>
      <c r="F4217" s="16">
        <v>34</v>
      </c>
      <c r="G4217" s="16">
        <v>2009</v>
      </c>
      <c r="H4217" s="139">
        <f t="shared" si="338"/>
        <v>0</v>
      </c>
      <c r="I4217" s="140">
        <v>2.4714285714285715</v>
      </c>
      <c r="J4217" s="141">
        <f t="shared" si="335"/>
        <v>1</v>
      </c>
      <c r="K4217" s="81">
        <f t="shared" si="339"/>
        <v>17.528571428571428</v>
      </c>
      <c r="L4217" s="142">
        <v>3.3</v>
      </c>
      <c r="M4217" s="140"/>
      <c r="N4217" s="141">
        <f t="shared" si="336"/>
        <v>1</v>
      </c>
      <c r="O4217" s="141"/>
      <c r="P4217" s="141"/>
      <c r="Q4217" s="81">
        <f t="shared" si="337"/>
        <v>16.7</v>
      </c>
    </row>
    <row r="4218" spans="5:17" ht="13" hidden="1" x14ac:dyDescent="0.3">
      <c r="E4218" s="138">
        <v>39848</v>
      </c>
      <c r="F4218" s="16">
        <v>35</v>
      </c>
      <c r="G4218" s="16">
        <v>2009</v>
      </c>
      <c r="H4218" s="139">
        <f t="shared" si="338"/>
        <v>0</v>
      </c>
      <c r="I4218" s="140">
        <v>2.5142857142857142</v>
      </c>
      <c r="J4218" s="141">
        <f t="shared" si="335"/>
        <v>1</v>
      </c>
      <c r="K4218" s="81">
        <f t="shared" si="339"/>
        <v>17.485714285714288</v>
      </c>
      <c r="L4218" s="142">
        <v>3.4</v>
      </c>
      <c r="M4218" s="140"/>
      <c r="N4218" s="141">
        <f t="shared" si="336"/>
        <v>1</v>
      </c>
      <c r="O4218" s="141"/>
      <c r="P4218" s="141"/>
      <c r="Q4218" s="81">
        <f t="shared" si="337"/>
        <v>16.600000000000001</v>
      </c>
    </row>
    <row r="4219" spans="5:17" ht="13" hidden="1" x14ac:dyDescent="0.3">
      <c r="E4219" s="138">
        <v>39849</v>
      </c>
      <c r="F4219" s="16">
        <v>36</v>
      </c>
      <c r="G4219" s="16">
        <v>2009</v>
      </c>
      <c r="H4219" s="139">
        <f t="shared" si="338"/>
        <v>0</v>
      </c>
      <c r="I4219" s="140">
        <v>2.5571428571428569</v>
      </c>
      <c r="J4219" s="141">
        <f t="shared" si="335"/>
        <v>1</v>
      </c>
      <c r="K4219" s="81">
        <f t="shared" si="339"/>
        <v>17.442857142857143</v>
      </c>
      <c r="L4219" s="142">
        <v>2.4</v>
      </c>
      <c r="M4219" s="140"/>
      <c r="N4219" s="141">
        <f t="shared" si="336"/>
        <v>1</v>
      </c>
      <c r="O4219" s="141"/>
      <c r="P4219" s="141"/>
      <c r="Q4219" s="81">
        <f t="shared" si="337"/>
        <v>17.600000000000001</v>
      </c>
    </row>
    <row r="4220" spans="5:17" ht="13" hidden="1" x14ac:dyDescent="0.3">
      <c r="E4220" s="138">
        <v>39850</v>
      </c>
      <c r="F4220" s="16">
        <v>37</v>
      </c>
      <c r="G4220" s="16">
        <v>2009</v>
      </c>
      <c r="H4220" s="139">
        <f t="shared" si="338"/>
        <v>0</v>
      </c>
      <c r="I4220" s="140">
        <v>2.6</v>
      </c>
      <c r="J4220" s="141">
        <f t="shared" si="335"/>
        <v>1</v>
      </c>
      <c r="K4220" s="81">
        <f t="shared" si="339"/>
        <v>17.399999999999999</v>
      </c>
      <c r="L4220" s="142">
        <v>4</v>
      </c>
      <c r="M4220" s="140"/>
      <c r="N4220" s="141">
        <f t="shared" si="336"/>
        <v>1</v>
      </c>
      <c r="O4220" s="141"/>
      <c r="P4220" s="141"/>
      <c r="Q4220" s="81">
        <f t="shared" si="337"/>
        <v>16</v>
      </c>
    </row>
    <row r="4221" spans="5:17" ht="13" hidden="1" x14ac:dyDescent="0.3">
      <c r="E4221" s="138">
        <v>39851</v>
      </c>
      <c r="F4221" s="16">
        <v>38</v>
      </c>
      <c r="G4221" s="16">
        <v>2009</v>
      </c>
      <c r="H4221" s="139">
        <f t="shared" si="338"/>
        <v>0</v>
      </c>
      <c r="I4221" s="140">
        <v>2.6428571428571428</v>
      </c>
      <c r="J4221" s="141">
        <f t="shared" si="335"/>
        <v>1</v>
      </c>
      <c r="K4221" s="81">
        <f t="shared" si="339"/>
        <v>17.357142857142858</v>
      </c>
      <c r="L4221" s="142">
        <v>2.4</v>
      </c>
      <c r="M4221" s="140"/>
      <c r="N4221" s="141">
        <f t="shared" si="336"/>
        <v>1</v>
      </c>
      <c r="O4221" s="141"/>
      <c r="P4221" s="141"/>
      <c r="Q4221" s="81">
        <f t="shared" si="337"/>
        <v>17.600000000000001</v>
      </c>
    </row>
    <row r="4222" spans="5:17" ht="13" hidden="1" x14ac:dyDescent="0.3">
      <c r="E4222" s="138">
        <v>39852</v>
      </c>
      <c r="F4222" s="16">
        <v>39</v>
      </c>
      <c r="G4222" s="16">
        <v>2009</v>
      </c>
      <c r="H4222" s="139">
        <f t="shared" si="338"/>
        <v>0</v>
      </c>
      <c r="I4222" s="140">
        <v>2.6857142857142859</v>
      </c>
      <c r="J4222" s="141">
        <f t="shared" ref="J4222:J4285" si="340">IF(I4222&lt;=$E$117,1,0)</f>
        <v>1</v>
      </c>
      <c r="K4222" s="81">
        <f t="shared" si="339"/>
        <v>17.314285714285713</v>
      </c>
      <c r="L4222" s="142">
        <v>1.3</v>
      </c>
      <c r="M4222" s="140"/>
      <c r="N4222" s="141">
        <f t="shared" ref="N4222:N4285" si="341">IF(L4222&lt;=$E$117,1,0)</f>
        <v>1</v>
      </c>
      <c r="O4222" s="141"/>
      <c r="P4222" s="141"/>
      <c r="Q4222" s="81">
        <f t="shared" si="337"/>
        <v>18.7</v>
      </c>
    </row>
    <row r="4223" spans="5:17" ht="13" hidden="1" x14ac:dyDescent="0.3">
      <c r="E4223" s="138">
        <v>39853</v>
      </c>
      <c r="F4223" s="16">
        <v>40</v>
      </c>
      <c r="G4223" s="16">
        <v>2009</v>
      </c>
      <c r="H4223" s="139">
        <f t="shared" si="338"/>
        <v>0</v>
      </c>
      <c r="I4223" s="140">
        <v>2.7285714285714286</v>
      </c>
      <c r="J4223" s="141">
        <f t="shared" si="340"/>
        <v>1</v>
      </c>
      <c r="K4223" s="81">
        <f t="shared" si="339"/>
        <v>17.271428571428572</v>
      </c>
      <c r="L4223" s="142">
        <v>2.4</v>
      </c>
      <c r="M4223" s="140"/>
      <c r="N4223" s="141">
        <f t="shared" si="341"/>
        <v>1</v>
      </c>
      <c r="O4223" s="141"/>
      <c r="P4223" s="141"/>
      <c r="Q4223" s="81">
        <f t="shared" si="337"/>
        <v>17.600000000000001</v>
      </c>
    </row>
    <row r="4224" spans="5:17" ht="13" hidden="1" x14ac:dyDescent="0.3">
      <c r="E4224" s="138">
        <v>39854</v>
      </c>
      <c r="F4224" s="16">
        <v>41</v>
      </c>
      <c r="G4224" s="16">
        <v>2009</v>
      </c>
      <c r="H4224" s="139">
        <f t="shared" si="338"/>
        <v>0</v>
      </c>
      <c r="I4224" s="140">
        <v>2.7714285714285714</v>
      </c>
      <c r="J4224" s="141">
        <f t="shared" si="340"/>
        <v>1</v>
      </c>
      <c r="K4224" s="81">
        <f t="shared" si="339"/>
        <v>17.228571428571428</v>
      </c>
      <c r="L4224" s="142">
        <v>6.2</v>
      </c>
      <c r="M4224" s="140"/>
      <c r="N4224" s="141">
        <f t="shared" si="341"/>
        <v>1</v>
      </c>
      <c r="O4224" s="141"/>
      <c r="P4224" s="141"/>
      <c r="Q4224" s="81">
        <f t="shared" si="337"/>
        <v>13.8</v>
      </c>
    </row>
    <row r="4225" spans="5:17" ht="13" hidden="1" x14ac:dyDescent="0.3">
      <c r="E4225" s="138">
        <v>39855</v>
      </c>
      <c r="F4225" s="16">
        <v>42</v>
      </c>
      <c r="G4225" s="16">
        <v>2009</v>
      </c>
      <c r="H4225" s="139">
        <f t="shared" si="338"/>
        <v>0</v>
      </c>
      <c r="I4225" s="140">
        <v>2.8142857142857141</v>
      </c>
      <c r="J4225" s="141">
        <f t="shared" si="340"/>
        <v>1</v>
      </c>
      <c r="K4225" s="81">
        <f t="shared" si="339"/>
        <v>17.185714285714287</v>
      </c>
      <c r="L4225" s="142">
        <v>1.4</v>
      </c>
      <c r="M4225" s="140"/>
      <c r="N4225" s="141">
        <f t="shared" si="341"/>
        <v>1</v>
      </c>
      <c r="O4225" s="141"/>
      <c r="P4225" s="141"/>
      <c r="Q4225" s="81">
        <f t="shared" si="337"/>
        <v>18.600000000000001</v>
      </c>
    </row>
    <row r="4226" spans="5:17" ht="13" hidden="1" x14ac:dyDescent="0.3">
      <c r="E4226" s="138">
        <v>39856</v>
      </c>
      <c r="F4226" s="16">
        <v>43</v>
      </c>
      <c r="G4226" s="16">
        <v>2009</v>
      </c>
      <c r="H4226" s="139">
        <f t="shared" si="338"/>
        <v>0</v>
      </c>
      <c r="I4226" s="140">
        <v>2.8571428571428572</v>
      </c>
      <c r="J4226" s="141">
        <f t="shared" si="340"/>
        <v>1</v>
      </c>
      <c r="K4226" s="81">
        <f t="shared" si="339"/>
        <v>17.142857142857142</v>
      </c>
      <c r="L4226" s="142">
        <v>0</v>
      </c>
      <c r="M4226" s="140"/>
      <c r="N4226" s="141">
        <f t="shared" si="341"/>
        <v>1</v>
      </c>
      <c r="O4226" s="141"/>
      <c r="P4226" s="141"/>
      <c r="Q4226" s="81">
        <f t="shared" si="337"/>
        <v>20</v>
      </c>
    </row>
    <row r="4227" spans="5:17" ht="13" hidden="1" x14ac:dyDescent="0.3">
      <c r="E4227" s="138">
        <v>39857</v>
      </c>
      <c r="F4227" s="16">
        <v>44</v>
      </c>
      <c r="G4227" s="16">
        <v>2009</v>
      </c>
      <c r="H4227" s="139">
        <f t="shared" si="338"/>
        <v>0</v>
      </c>
      <c r="I4227" s="140">
        <v>2.9</v>
      </c>
      <c r="J4227" s="141">
        <f t="shared" si="340"/>
        <v>1</v>
      </c>
      <c r="K4227" s="81">
        <f t="shared" si="339"/>
        <v>17.100000000000001</v>
      </c>
      <c r="L4227" s="142">
        <v>-1.5</v>
      </c>
      <c r="M4227" s="140"/>
      <c r="N4227" s="141">
        <f t="shared" si="341"/>
        <v>1</v>
      </c>
      <c r="O4227" s="141"/>
      <c r="P4227" s="141"/>
      <c r="Q4227" s="81">
        <f t="shared" si="337"/>
        <v>21.5</v>
      </c>
    </row>
    <row r="4228" spans="5:17" ht="13" hidden="1" x14ac:dyDescent="0.3">
      <c r="E4228" s="138">
        <v>39858</v>
      </c>
      <c r="F4228" s="16">
        <v>45</v>
      </c>
      <c r="G4228" s="16">
        <v>2009</v>
      </c>
      <c r="H4228" s="139">
        <f t="shared" si="338"/>
        <v>0</v>
      </c>
      <c r="I4228" s="140">
        <v>3.0161290322580636</v>
      </c>
      <c r="J4228" s="141">
        <f t="shared" si="340"/>
        <v>1</v>
      </c>
      <c r="K4228" s="81">
        <f t="shared" si="339"/>
        <v>16.983870967741936</v>
      </c>
      <c r="L4228" s="142">
        <v>-1.8</v>
      </c>
      <c r="M4228" s="140"/>
      <c r="N4228" s="141">
        <f t="shared" si="341"/>
        <v>1</v>
      </c>
      <c r="O4228" s="141"/>
      <c r="P4228" s="141"/>
      <c r="Q4228" s="81">
        <f t="shared" si="337"/>
        <v>21.8</v>
      </c>
    </row>
    <row r="4229" spans="5:17" ht="13" hidden="1" x14ac:dyDescent="0.3">
      <c r="E4229" s="138">
        <v>39859</v>
      </c>
      <c r="F4229" s="16">
        <v>46</v>
      </c>
      <c r="G4229" s="16">
        <v>2009</v>
      </c>
      <c r="H4229" s="139">
        <f t="shared" si="338"/>
        <v>0</v>
      </c>
      <c r="I4229" s="140">
        <v>3.1322580645161282</v>
      </c>
      <c r="J4229" s="141">
        <f t="shared" si="340"/>
        <v>1</v>
      </c>
      <c r="K4229" s="81">
        <f t="shared" si="339"/>
        <v>16.86774193548387</v>
      </c>
      <c r="L4229" s="142">
        <v>-0.7</v>
      </c>
      <c r="M4229" s="140"/>
      <c r="N4229" s="141">
        <f t="shared" si="341"/>
        <v>1</v>
      </c>
      <c r="O4229" s="141"/>
      <c r="P4229" s="141"/>
      <c r="Q4229" s="81">
        <f t="shared" si="337"/>
        <v>20.7</v>
      </c>
    </row>
    <row r="4230" spans="5:17" ht="13" hidden="1" x14ac:dyDescent="0.3">
      <c r="E4230" s="138">
        <v>39860</v>
      </c>
      <c r="F4230" s="16">
        <v>47</v>
      </c>
      <c r="G4230" s="16">
        <v>2009</v>
      </c>
      <c r="H4230" s="139">
        <f t="shared" si="338"/>
        <v>0</v>
      </c>
      <c r="I4230" s="140">
        <v>3.2483870967741928</v>
      </c>
      <c r="J4230" s="141">
        <f t="shared" si="340"/>
        <v>1</v>
      </c>
      <c r="K4230" s="81">
        <f t="shared" si="339"/>
        <v>16.751612903225809</v>
      </c>
      <c r="L4230" s="142">
        <v>-1</v>
      </c>
      <c r="M4230" s="140"/>
      <c r="N4230" s="141">
        <f t="shared" si="341"/>
        <v>1</v>
      </c>
      <c r="O4230" s="141"/>
      <c r="P4230" s="141"/>
      <c r="Q4230" s="81">
        <f t="shared" si="337"/>
        <v>21</v>
      </c>
    </row>
    <row r="4231" spans="5:17" ht="13" hidden="1" x14ac:dyDescent="0.3">
      <c r="E4231" s="138">
        <v>39861</v>
      </c>
      <c r="F4231" s="16">
        <v>48</v>
      </c>
      <c r="G4231" s="16">
        <v>2009</v>
      </c>
      <c r="H4231" s="139">
        <f t="shared" si="338"/>
        <v>0</v>
      </c>
      <c r="I4231" s="140">
        <v>3.3645161290322574</v>
      </c>
      <c r="J4231" s="141">
        <f t="shared" si="340"/>
        <v>1</v>
      </c>
      <c r="K4231" s="81">
        <f t="shared" si="339"/>
        <v>16.635483870967743</v>
      </c>
      <c r="L4231" s="142">
        <v>0.8</v>
      </c>
      <c r="M4231" s="140"/>
      <c r="N4231" s="141">
        <f t="shared" si="341"/>
        <v>1</v>
      </c>
      <c r="O4231" s="141"/>
      <c r="P4231" s="141"/>
      <c r="Q4231" s="81">
        <f t="shared" si="337"/>
        <v>19.2</v>
      </c>
    </row>
    <row r="4232" spans="5:17" ht="13" hidden="1" x14ac:dyDescent="0.3">
      <c r="E4232" s="138">
        <v>39862</v>
      </c>
      <c r="F4232" s="16">
        <v>49</v>
      </c>
      <c r="G4232" s="16">
        <v>2009</v>
      </c>
      <c r="H4232" s="139">
        <f t="shared" si="338"/>
        <v>0</v>
      </c>
      <c r="I4232" s="140">
        <v>3.480645161290322</v>
      </c>
      <c r="J4232" s="141">
        <f t="shared" si="340"/>
        <v>1</v>
      </c>
      <c r="K4232" s="81">
        <f t="shared" si="339"/>
        <v>16.519354838709678</v>
      </c>
      <c r="L4232" s="142">
        <v>1</v>
      </c>
      <c r="M4232" s="140"/>
      <c r="N4232" s="141">
        <f t="shared" si="341"/>
        <v>1</v>
      </c>
      <c r="O4232" s="141"/>
      <c r="P4232" s="141"/>
      <c r="Q4232" s="81">
        <f t="shared" si="337"/>
        <v>19</v>
      </c>
    </row>
    <row r="4233" spans="5:17" ht="13" hidden="1" x14ac:dyDescent="0.3">
      <c r="E4233" s="138">
        <v>39863</v>
      </c>
      <c r="F4233" s="16">
        <v>50</v>
      </c>
      <c r="G4233" s="16">
        <v>2009</v>
      </c>
      <c r="H4233" s="139">
        <f t="shared" si="338"/>
        <v>0</v>
      </c>
      <c r="I4233" s="140">
        <v>3.5967741935483866</v>
      </c>
      <c r="J4233" s="141">
        <f t="shared" si="340"/>
        <v>1</v>
      </c>
      <c r="K4233" s="81">
        <f t="shared" si="339"/>
        <v>16.403225806451612</v>
      </c>
      <c r="L4233" s="142">
        <v>-1.1000000000000001</v>
      </c>
      <c r="M4233" s="140"/>
      <c r="N4233" s="141">
        <f t="shared" si="341"/>
        <v>1</v>
      </c>
      <c r="O4233" s="141"/>
      <c r="P4233" s="141"/>
      <c r="Q4233" s="81">
        <f t="shared" si="337"/>
        <v>21.1</v>
      </c>
    </row>
    <row r="4234" spans="5:17" ht="13" hidden="1" x14ac:dyDescent="0.3">
      <c r="E4234" s="138">
        <v>39864</v>
      </c>
      <c r="F4234" s="16">
        <v>51</v>
      </c>
      <c r="G4234" s="16">
        <v>2009</v>
      </c>
      <c r="H4234" s="139">
        <f t="shared" si="338"/>
        <v>0</v>
      </c>
      <c r="I4234" s="140">
        <v>3.7129032258064512</v>
      </c>
      <c r="J4234" s="141">
        <f t="shared" si="340"/>
        <v>1</v>
      </c>
      <c r="K4234" s="81">
        <f t="shared" si="339"/>
        <v>16.28709677419355</v>
      </c>
      <c r="L4234" s="142">
        <v>-0.2</v>
      </c>
      <c r="M4234" s="140"/>
      <c r="N4234" s="141">
        <f t="shared" si="341"/>
        <v>1</v>
      </c>
      <c r="O4234" s="141"/>
      <c r="P4234" s="141"/>
      <c r="Q4234" s="81">
        <f t="shared" si="337"/>
        <v>20.2</v>
      </c>
    </row>
    <row r="4235" spans="5:17" ht="13" hidden="1" x14ac:dyDescent="0.3">
      <c r="E4235" s="138">
        <v>39865</v>
      </c>
      <c r="F4235" s="16">
        <v>52</v>
      </c>
      <c r="G4235" s="16">
        <v>2009</v>
      </c>
      <c r="H4235" s="139">
        <f t="shared" si="338"/>
        <v>0</v>
      </c>
      <c r="I4235" s="140">
        <v>3.8290322580645157</v>
      </c>
      <c r="J4235" s="141">
        <f t="shared" si="340"/>
        <v>1</v>
      </c>
      <c r="K4235" s="81">
        <f t="shared" si="339"/>
        <v>16.170967741935485</v>
      </c>
      <c r="L4235" s="142">
        <v>2.5</v>
      </c>
      <c r="M4235" s="140"/>
      <c r="N4235" s="141">
        <f t="shared" si="341"/>
        <v>1</v>
      </c>
      <c r="O4235" s="141"/>
      <c r="P4235" s="141"/>
      <c r="Q4235" s="81">
        <f t="shared" si="337"/>
        <v>17.5</v>
      </c>
    </row>
    <row r="4236" spans="5:17" ht="13" hidden="1" x14ac:dyDescent="0.3">
      <c r="E4236" s="138">
        <v>39866</v>
      </c>
      <c r="F4236" s="16">
        <v>53</v>
      </c>
      <c r="G4236" s="16">
        <v>2009</v>
      </c>
      <c r="H4236" s="139">
        <f t="shared" si="338"/>
        <v>0</v>
      </c>
      <c r="I4236" s="140">
        <v>3.9451612903225803</v>
      </c>
      <c r="J4236" s="141">
        <f t="shared" si="340"/>
        <v>1</v>
      </c>
      <c r="K4236" s="81">
        <f t="shared" si="339"/>
        <v>16.054838709677419</v>
      </c>
      <c r="L4236" s="142">
        <v>0.8</v>
      </c>
      <c r="M4236" s="140"/>
      <c r="N4236" s="141">
        <f t="shared" si="341"/>
        <v>1</v>
      </c>
      <c r="O4236" s="141"/>
      <c r="P4236" s="141"/>
      <c r="Q4236" s="81">
        <f t="shared" si="337"/>
        <v>19.2</v>
      </c>
    </row>
    <row r="4237" spans="5:17" ht="13" hidden="1" x14ac:dyDescent="0.3">
      <c r="E4237" s="138">
        <v>39867</v>
      </c>
      <c r="F4237" s="16">
        <v>54</v>
      </c>
      <c r="G4237" s="16">
        <v>2009</v>
      </c>
      <c r="H4237" s="139">
        <f t="shared" si="338"/>
        <v>0</v>
      </c>
      <c r="I4237" s="140">
        <v>4.0612903225806445</v>
      </c>
      <c r="J4237" s="141">
        <f t="shared" si="340"/>
        <v>1</v>
      </c>
      <c r="K4237" s="81">
        <f t="shared" si="339"/>
        <v>15.938709677419356</v>
      </c>
      <c r="L4237" s="142">
        <v>2.6</v>
      </c>
      <c r="M4237" s="140"/>
      <c r="N4237" s="141">
        <f t="shared" si="341"/>
        <v>1</v>
      </c>
      <c r="O4237" s="141"/>
      <c r="P4237" s="141"/>
      <c r="Q4237" s="81">
        <f t="shared" si="337"/>
        <v>17.399999999999999</v>
      </c>
    </row>
    <row r="4238" spans="5:17" ht="13" hidden="1" x14ac:dyDescent="0.3">
      <c r="E4238" s="138">
        <v>39868</v>
      </c>
      <c r="F4238" s="16">
        <v>55</v>
      </c>
      <c r="G4238" s="16">
        <v>2009</v>
      </c>
      <c r="H4238" s="139">
        <f t="shared" si="338"/>
        <v>0</v>
      </c>
      <c r="I4238" s="140">
        <v>4.17741935483871</v>
      </c>
      <c r="J4238" s="141">
        <f t="shared" si="340"/>
        <v>1</v>
      </c>
      <c r="K4238" s="81">
        <f t="shared" si="339"/>
        <v>15.82258064516129</v>
      </c>
      <c r="L4238" s="142">
        <v>3.9</v>
      </c>
      <c r="M4238" s="140"/>
      <c r="N4238" s="141">
        <f t="shared" si="341"/>
        <v>1</v>
      </c>
      <c r="O4238" s="141"/>
      <c r="P4238" s="141"/>
      <c r="Q4238" s="81">
        <f t="shared" si="337"/>
        <v>16.100000000000001</v>
      </c>
    </row>
    <row r="4239" spans="5:17" ht="13" hidden="1" x14ac:dyDescent="0.3">
      <c r="E4239" s="138">
        <v>39869</v>
      </c>
      <c r="F4239" s="16">
        <v>56</v>
      </c>
      <c r="G4239" s="16">
        <v>2009</v>
      </c>
      <c r="H4239" s="139">
        <f t="shared" si="338"/>
        <v>0</v>
      </c>
      <c r="I4239" s="140">
        <v>4.2935483870967737</v>
      </c>
      <c r="J4239" s="141">
        <f t="shared" si="340"/>
        <v>1</v>
      </c>
      <c r="K4239" s="81">
        <f t="shared" si="339"/>
        <v>15.706451612903226</v>
      </c>
      <c r="L4239" s="142">
        <v>2.9</v>
      </c>
      <c r="M4239" s="140"/>
      <c r="N4239" s="141">
        <f t="shared" si="341"/>
        <v>1</v>
      </c>
      <c r="O4239" s="141"/>
      <c r="P4239" s="141"/>
      <c r="Q4239" s="81">
        <f t="shared" si="337"/>
        <v>17.100000000000001</v>
      </c>
    </row>
    <row r="4240" spans="5:17" ht="13" hidden="1" x14ac:dyDescent="0.3">
      <c r="E4240" s="138">
        <v>39870</v>
      </c>
      <c r="F4240" s="16">
        <v>57</v>
      </c>
      <c r="G4240" s="16">
        <v>2009</v>
      </c>
      <c r="H4240" s="139">
        <f t="shared" si="338"/>
        <v>0</v>
      </c>
      <c r="I4240" s="140">
        <v>4.4096774193548391</v>
      </c>
      <c r="J4240" s="141">
        <f t="shared" si="340"/>
        <v>1</v>
      </c>
      <c r="K4240" s="81">
        <f t="shared" si="339"/>
        <v>15.590322580645161</v>
      </c>
      <c r="L4240" s="142">
        <v>3.3</v>
      </c>
      <c r="M4240" s="140"/>
      <c r="N4240" s="141">
        <f t="shared" si="341"/>
        <v>1</v>
      </c>
      <c r="O4240" s="141"/>
      <c r="P4240" s="141"/>
      <c r="Q4240" s="81">
        <f t="shared" ref="Q4240:Q4303" si="342">N4240*($E$116-L4240)</f>
        <v>16.7</v>
      </c>
    </row>
    <row r="4241" spans="5:17" ht="13" hidden="1" x14ac:dyDescent="0.3">
      <c r="E4241" s="138">
        <v>39871</v>
      </c>
      <c r="F4241" s="16">
        <v>58</v>
      </c>
      <c r="G4241" s="16">
        <v>2009</v>
      </c>
      <c r="H4241" s="139">
        <f t="shared" si="338"/>
        <v>0</v>
      </c>
      <c r="I4241" s="140">
        <v>4.5258064516129028</v>
      </c>
      <c r="J4241" s="141">
        <f t="shared" si="340"/>
        <v>1</v>
      </c>
      <c r="K4241" s="81">
        <f t="shared" si="339"/>
        <v>15.474193548387097</v>
      </c>
      <c r="L4241" s="142">
        <v>6.8</v>
      </c>
      <c r="M4241" s="140"/>
      <c r="N4241" s="141">
        <f t="shared" si="341"/>
        <v>1</v>
      </c>
      <c r="O4241" s="141"/>
      <c r="P4241" s="141"/>
      <c r="Q4241" s="81">
        <f t="shared" si="342"/>
        <v>13.2</v>
      </c>
    </row>
    <row r="4242" spans="5:17" ht="13" hidden="1" x14ac:dyDescent="0.3">
      <c r="E4242" s="138">
        <v>39872</v>
      </c>
      <c r="F4242" s="16">
        <v>59</v>
      </c>
      <c r="G4242" s="16">
        <v>2009</v>
      </c>
      <c r="H4242" s="139">
        <f t="shared" si="338"/>
        <v>0</v>
      </c>
      <c r="I4242" s="140">
        <v>4.6419354838709666</v>
      </c>
      <c r="J4242" s="141">
        <f t="shared" si="340"/>
        <v>1</v>
      </c>
      <c r="K4242" s="81">
        <f t="shared" si="339"/>
        <v>15.358064516129033</v>
      </c>
      <c r="L4242" s="142">
        <v>5.0999999999999996</v>
      </c>
      <c r="M4242" s="140"/>
      <c r="N4242" s="141">
        <f t="shared" si="341"/>
        <v>1</v>
      </c>
      <c r="O4242" s="141"/>
      <c r="P4242" s="141"/>
      <c r="Q4242" s="81">
        <f t="shared" si="342"/>
        <v>14.9</v>
      </c>
    </row>
    <row r="4243" spans="5:17" ht="13" hidden="1" x14ac:dyDescent="0.3">
      <c r="E4243" s="138">
        <v>39873</v>
      </c>
      <c r="F4243" s="16">
        <v>60</v>
      </c>
      <c r="G4243" s="16">
        <v>2009</v>
      </c>
      <c r="H4243" s="139">
        <f t="shared" si="338"/>
        <v>0</v>
      </c>
      <c r="I4243" s="140">
        <v>4.758064516129032</v>
      </c>
      <c r="J4243" s="141">
        <f t="shared" si="340"/>
        <v>1</v>
      </c>
      <c r="K4243" s="81">
        <f t="shared" si="339"/>
        <v>15.241935483870968</v>
      </c>
      <c r="L4243" s="142">
        <v>6.2</v>
      </c>
      <c r="M4243" s="140"/>
      <c r="N4243" s="141">
        <f t="shared" si="341"/>
        <v>1</v>
      </c>
      <c r="O4243" s="141"/>
      <c r="P4243" s="141"/>
      <c r="Q4243" s="81">
        <f t="shared" si="342"/>
        <v>13.8</v>
      </c>
    </row>
    <row r="4244" spans="5:17" ht="13" hidden="1" x14ac:dyDescent="0.3">
      <c r="E4244" s="138">
        <v>39874</v>
      </c>
      <c r="F4244" s="16">
        <v>61</v>
      </c>
      <c r="G4244" s="16">
        <v>2009</v>
      </c>
      <c r="H4244" s="139">
        <f t="shared" si="338"/>
        <v>0</v>
      </c>
      <c r="I4244" s="140">
        <v>4.8741935483870957</v>
      </c>
      <c r="J4244" s="141">
        <f t="shared" si="340"/>
        <v>1</v>
      </c>
      <c r="K4244" s="81">
        <f t="shared" si="339"/>
        <v>15.125806451612904</v>
      </c>
      <c r="L4244" s="142">
        <v>7.6</v>
      </c>
      <c r="M4244" s="140"/>
      <c r="N4244" s="141">
        <f t="shared" si="341"/>
        <v>1</v>
      </c>
      <c r="O4244" s="141"/>
      <c r="P4244" s="141"/>
      <c r="Q4244" s="81">
        <f t="shared" si="342"/>
        <v>12.4</v>
      </c>
    </row>
    <row r="4245" spans="5:17" ht="13" hidden="1" x14ac:dyDescent="0.3">
      <c r="E4245" s="138">
        <v>39875</v>
      </c>
      <c r="F4245" s="16">
        <v>62</v>
      </c>
      <c r="G4245" s="16">
        <v>2009</v>
      </c>
      <c r="H4245" s="139">
        <f t="shared" si="338"/>
        <v>0</v>
      </c>
      <c r="I4245" s="140">
        <v>4.9903225806451612</v>
      </c>
      <c r="J4245" s="141">
        <f t="shared" si="340"/>
        <v>1</v>
      </c>
      <c r="K4245" s="81">
        <f t="shared" si="339"/>
        <v>15.009677419354839</v>
      </c>
      <c r="L4245" s="142">
        <v>6.8</v>
      </c>
      <c r="M4245" s="140"/>
      <c r="N4245" s="141">
        <f t="shared" si="341"/>
        <v>1</v>
      </c>
      <c r="O4245" s="141"/>
      <c r="P4245" s="141"/>
      <c r="Q4245" s="81">
        <f t="shared" si="342"/>
        <v>13.2</v>
      </c>
    </row>
    <row r="4246" spans="5:17" ht="13" hidden="1" x14ac:dyDescent="0.3">
      <c r="E4246" s="138">
        <v>39876</v>
      </c>
      <c r="F4246" s="16">
        <v>63</v>
      </c>
      <c r="G4246" s="16">
        <v>2009</v>
      </c>
      <c r="H4246" s="139">
        <f t="shared" si="338"/>
        <v>0</v>
      </c>
      <c r="I4246" s="140">
        <v>5.1064516129032249</v>
      </c>
      <c r="J4246" s="141">
        <f t="shared" si="340"/>
        <v>1</v>
      </c>
      <c r="K4246" s="81">
        <f t="shared" si="339"/>
        <v>14.893548387096775</v>
      </c>
      <c r="L4246" s="142">
        <v>4.9000000000000004</v>
      </c>
      <c r="M4246" s="140"/>
      <c r="N4246" s="141">
        <f t="shared" si="341"/>
        <v>1</v>
      </c>
      <c r="O4246" s="141"/>
      <c r="P4246" s="141"/>
      <c r="Q4246" s="81">
        <f t="shared" si="342"/>
        <v>15.1</v>
      </c>
    </row>
    <row r="4247" spans="5:17" ht="13" hidden="1" x14ac:dyDescent="0.3">
      <c r="E4247" s="138">
        <v>39877</v>
      </c>
      <c r="F4247" s="16">
        <v>64</v>
      </c>
      <c r="G4247" s="16">
        <v>2009</v>
      </c>
      <c r="H4247" s="139">
        <f t="shared" si="338"/>
        <v>0</v>
      </c>
      <c r="I4247" s="140">
        <v>5.2225806451612904</v>
      </c>
      <c r="J4247" s="141">
        <f t="shared" si="340"/>
        <v>1</v>
      </c>
      <c r="K4247" s="81">
        <f t="shared" si="339"/>
        <v>14.77741935483871</v>
      </c>
      <c r="L4247" s="142">
        <v>3</v>
      </c>
      <c r="M4247" s="140"/>
      <c r="N4247" s="141">
        <f t="shared" si="341"/>
        <v>1</v>
      </c>
      <c r="O4247" s="141"/>
      <c r="P4247" s="141"/>
      <c r="Q4247" s="81">
        <f t="shared" si="342"/>
        <v>17</v>
      </c>
    </row>
    <row r="4248" spans="5:17" ht="13" hidden="1" x14ac:dyDescent="0.3">
      <c r="E4248" s="138">
        <v>39878</v>
      </c>
      <c r="F4248" s="16">
        <v>65</v>
      </c>
      <c r="G4248" s="16">
        <v>2009</v>
      </c>
      <c r="H4248" s="139">
        <f t="shared" si="338"/>
        <v>0</v>
      </c>
      <c r="I4248" s="140">
        <v>5.3387096774193541</v>
      </c>
      <c r="J4248" s="141">
        <f t="shared" si="340"/>
        <v>1</v>
      </c>
      <c r="K4248" s="81">
        <f t="shared" si="339"/>
        <v>14.661290322580646</v>
      </c>
      <c r="L4248" s="142">
        <v>2.8</v>
      </c>
      <c r="M4248" s="140"/>
      <c r="N4248" s="141">
        <f t="shared" si="341"/>
        <v>1</v>
      </c>
      <c r="O4248" s="141"/>
      <c r="P4248" s="141"/>
      <c r="Q4248" s="81">
        <f t="shared" si="342"/>
        <v>17.2</v>
      </c>
    </row>
    <row r="4249" spans="5:17" ht="13" hidden="1" x14ac:dyDescent="0.3">
      <c r="E4249" s="138">
        <v>39879</v>
      </c>
      <c r="F4249" s="16">
        <v>66</v>
      </c>
      <c r="G4249" s="16">
        <v>2009</v>
      </c>
      <c r="H4249" s="139">
        <f t="shared" si="338"/>
        <v>0</v>
      </c>
      <c r="I4249" s="140">
        <v>5.4548387096774196</v>
      </c>
      <c r="J4249" s="141">
        <f t="shared" si="340"/>
        <v>1</v>
      </c>
      <c r="K4249" s="81">
        <f t="shared" si="339"/>
        <v>14.54516129032258</v>
      </c>
      <c r="L4249" s="142">
        <v>3.3</v>
      </c>
      <c r="M4249" s="140"/>
      <c r="N4249" s="141">
        <f t="shared" si="341"/>
        <v>1</v>
      </c>
      <c r="O4249" s="141"/>
      <c r="P4249" s="141"/>
      <c r="Q4249" s="81">
        <f t="shared" si="342"/>
        <v>16.7</v>
      </c>
    </row>
    <row r="4250" spans="5:17" ht="13" hidden="1" x14ac:dyDescent="0.3">
      <c r="E4250" s="138">
        <v>39880</v>
      </c>
      <c r="F4250" s="16">
        <v>67</v>
      </c>
      <c r="G4250" s="16">
        <v>2009</v>
      </c>
      <c r="H4250" s="139">
        <f t="shared" si="338"/>
        <v>0</v>
      </c>
      <c r="I4250" s="140">
        <v>5.5709677419354833</v>
      </c>
      <c r="J4250" s="141">
        <f t="shared" si="340"/>
        <v>1</v>
      </c>
      <c r="K4250" s="81">
        <f t="shared" si="339"/>
        <v>14.429032258064517</v>
      </c>
      <c r="L4250" s="142">
        <v>4.5999999999999996</v>
      </c>
      <c r="M4250" s="140"/>
      <c r="N4250" s="141">
        <f t="shared" si="341"/>
        <v>1</v>
      </c>
      <c r="O4250" s="141"/>
      <c r="P4250" s="141"/>
      <c r="Q4250" s="81">
        <f t="shared" si="342"/>
        <v>15.4</v>
      </c>
    </row>
    <row r="4251" spans="5:17" ht="13" hidden="1" x14ac:dyDescent="0.3">
      <c r="E4251" s="138">
        <v>39881</v>
      </c>
      <c r="F4251" s="16">
        <v>68</v>
      </c>
      <c r="G4251" s="16">
        <v>2009</v>
      </c>
      <c r="H4251" s="139">
        <f t="shared" si="338"/>
        <v>0</v>
      </c>
      <c r="I4251" s="140">
        <v>5.6870967741935488</v>
      </c>
      <c r="J4251" s="141">
        <f t="shared" si="340"/>
        <v>1</v>
      </c>
      <c r="K4251" s="81">
        <f t="shared" si="339"/>
        <v>14.312903225806451</v>
      </c>
      <c r="L4251" s="142">
        <v>5</v>
      </c>
      <c r="M4251" s="140"/>
      <c r="N4251" s="141">
        <f t="shared" si="341"/>
        <v>1</v>
      </c>
      <c r="O4251" s="141"/>
      <c r="P4251" s="141"/>
      <c r="Q4251" s="81">
        <f t="shared" si="342"/>
        <v>15</v>
      </c>
    </row>
    <row r="4252" spans="5:17" ht="13" hidden="1" x14ac:dyDescent="0.3">
      <c r="E4252" s="138">
        <v>39882</v>
      </c>
      <c r="F4252" s="16">
        <v>69</v>
      </c>
      <c r="G4252" s="16">
        <v>2009</v>
      </c>
      <c r="H4252" s="139">
        <f t="shared" si="338"/>
        <v>0</v>
      </c>
      <c r="I4252" s="140">
        <v>5.8032258064516125</v>
      </c>
      <c r="J4252" s="141">
        <f t="shared" si="340"/>
        <v>1</v>
      </c>
      <c r="K4252" s="81">
        <f t="shared" si="339"/>
        <v>14.196774193548388</v>
      </c>
      <c r="L4252" s="142">
        <v>4.3</v>
      </c>
      <c r="M4252" s="140"/>
      <c r="N4252" s="141">
        <f t="shared" si="341"/>
        <v>1</v>
      </c>
      <c r="O4252" s="141"/>
      <c r="P4252" s="141"/>
      <c r="Q4252" s="81">
        <f t="shared" si="342"/>
        <v>15.7</v>
      </c>
    </row>
    <row r="4253" spans="5:17" ht="13" hidden="1" x14ac:dyDescent="0.3">
      <c r="E4253" s="138">
        <v>39883</v>
      </c>
      <c r="F4253" s="16">
        <v>70</v>
      </c>
      <c r="G4253" s="16">
        <v>2009</v>
      </c>
      <c r="H4253" s="139">
        <f t="shared" si="338"/>
        <v>0</v>
      </c>
      <c r="I4253" s="140">
        <v>5.9193548387096762</v>
      </c>
      <c r="J4253" s="141">
        <f t="shared" si="340"/>
        <v>1</v>
      </c>
      <c r="K4253" s="81">
        <f t="shared" si="339"/>
        <v>14.080645161290324</v>
      </c>
      <c r="L4253" s="142">
        <v>5.9</v>
      </c>
      <c r="M4253" s="140"/>
      <c r="N4253" s="141">
        <f t="shared" si="341"/>
        <v>1</v>
      </c>
      <c r="O4253" s="141"/>
      <c r="P4253" s="141"/>
      <c r="Q4253" s="81">
        <f t="shared" si="342"/>
        <v>14.1</v>
      </c>
    </row>
    <row r="4254" spans="5:17" ht="13" hidden="1" x14ac:dyDescent="0.3">
      <c r="E4254" s="138">
        <v>39884</v>
      </c>
      <c r="F4254" s="16">
        <v>71</v>
      </c>
      <c r="G4254" s="16">
        <v>2009</v>
      </c>
      <c r="H4254" s="139">
        <f t="shared" si="338"/>
        <v>0</v>
      </c>
      <c r="I4254" s="140">
        <v>6.0354838709677416</v>
      </c>
      <c r="J4254" s="141">
        <f t="shared" si="340"/>
        <v>1</v>
      </c>
      <c r="K4254" s="81">
        <f t="shared" si="339"/>
        <v>13.964516129032258</v>
      </c>
      <c r="L4254" s="142">
        <v>3.9</v>
      </c>
      <c r="M4254" s="140"/>
      <c r="N4254" s="141">
        <f t="shared" si="341"/>
        <v>1</v>
      </c>
      <c r="O4254" s="141"/>
      <c r="P4254" s="141"/>
      <c r="Q4254" s="81">
        <f t="shared" si="342"/>
        <v>16.100000000000001</v>
      </c>
    </row>
    <row r="4255" spans="5:17" ht="13" hidden="1" x14ac:dyDescent="0.3">
      <c r="E4255" s="138">
        <v>39885</v>
      </c>
      <c r="F4255" s="16">
        <v>72</v>
      </c>
      <c r="G4255" s="16">
        <v>2009</v>
      </c>
      <c r="H4255" s="139">
        <f t="shared" si="338"/>
        <v>0</v>
      </c>
      <c r="I4255" s="140">
        <v>6.1516129032258053</v>
      </c>
      <c r="J4255" s="141">
        <f t="shared" si="340"/>
        <v>1</v>
      </c>
      <c r="K4255" s="81">
        <f t="shared" si="339"/>
        <v>13.848387096774195</v>
      </c>
      <c r="L4255" s="142">
        <v>7.6</v>
      </c>
      <c r="M4255" s="140"/>
      <c r="N4255" s="141">
        <f t="shared" si="341"/>
        <v>1</v>
      </c>
      <c r="O4255" s="141"/>
      <c r="P4255" s="141"/>
      <c r="Q4255" s="81">
        <f t="shared" si="342"/>
        <v>12.4</v>
      </c>
    </row>
    <row r="4256" spans="5:17" ht="13" hidden="1" x14ac:dyDescent="0.3">
      <c r="E4256" s="138">
        <v>39886</v>
      </c>
      <c r="F4256" s="16">
        <v>73</v>
      </c>
      <c r="G4256" s="16">
        <v>2009</v>
      </c>
      <c r="H4256" s="139">
        <f t="shared" si="338"/>
        <v>0</v>
      </c>
      <c r="I4256" s="140">
        <v>6.2677419354838708</v>
      </c>
      <c r="J4256" s="141">
        <f t="shared" si="340"/>
        <v>1</v>
      </c>
      <c r="K4256" s="81">
        <f t="shared" si="339"/>
        <v>13.732258064516129</v>
      </c>
      <c r="L4256" s="142">
        <v>8.3000000000000007</v>
      </c>
      <c r="M4256" s="140"/>
      <c r="N4256" s="141">
        <f t="shared" si="341"/>
        <v>1</v>
      </c>
      <c r="O4256" s="141"/>
      <c r="P4256" s="141"/>
      <c r="Q4256" s="81">
        <f t="shared" si="342"/>
        <v>11.7</v>
      </c>
    </row>
    <row r="4257" spans="5:17" ht="13" hidden="1" x14ac:dyDescent="0.3">
      <c r="E4257" s="138">
        <v>39887</v>
      </c>
      <c r="F4257" s="16">
        <v>74</v>
      </c>
      <c r="G4257" s="16">
        <v>2009</v>
      </c>
      <c r="H4257" s="139">
        <f t="shared" si="338"/>
        <v>0</v>
      </c>
      <c r="I4257" s="140">
        <v>6.3838709677419345</v>
      </c>
      <c r="J4257" s="141">
        <f t="shared" si="340"/>
        <v>1</v>
      </c>
      <c r="K4257" s="81">
        <f t="shared" si="339"/>
        <v>13.616129032258065</v>
      </c>
      <c r="L4257" s="142">
        <v>10.1</v>
      </c>
      <c r="M4257" s="140"/>
      <c r="N4257" s="141">
        <f t="shared" si="341"/>
        <v>1</v>
      </c>
      <c r="O4257" s="141"/>
      <c r="P4257" s="141"/>
      <c r="Q4257" s="81">
        <f t="shared" si="342"/>
        <v>9.9</v>
      </c>
    </row>
    <row r="4258" spans="5:17" ht="13" hidden="1" x14ac:dyDescent="0.3">
      <c r="E4258" s="138">
        <v>39888</v>
      </c>
      <c r="F4258" s="16">
        <v>75</v>
      </c>
      <c r="G4258" s="16">
        <v>2009</v>
      </c>
      <c r="H4258" s="139">
        <f t="shared" si="338"/>
        <v>0</v>
      </c>
      <c r="I4258" s="140">
        <v>6.5</v>
      </c>
      <c r="J4258" s="141">
        <f t="shared" si="340"/>
        <v>1</v>
      </c>
      <c r="K4258" s="81">
        <f t="shared" si="339"/>
        <v>13.5</v>
      </c>
      <c r="L4258" s="142">
        <v>8.5</v>
      </c>
      <c r="M4258" s="140"/>
      <c r="N4258" s="141">
        <f t="shared" si="341"/>
        <v>1</v>
      </c>
      <c r="O4258" s="141"/>
      <c r="P4258" s="141"/>
      <c r="Q4258" s="81">
        <f t="shared" si="342"/>
        <v>11.5</v>
      </c>
    </row>
    <row r="4259" spans="5:17" ht="13" hidden="1" x14ac:dyDescent="0.3">
      <c r="E4259" s="138">
        <v>39889</v>
      </c>
      <c r="F4259" s="16">
        <v>76</v>
      </c>
      <c r="G4259" s="16">
        <v>2009</v>
      </c>
      <c r="H4259" s="139">
        <f t="shared" ref="H4259:H4322" si="343">IF(AND(E4259&gt;=$D$64,E4259&lt;=$D$65),1,0)</f>
        <v>0</v>
      </c>
      <c r="I4259" s="140">
        <v>6.5966666666666667</v>
      </c>
      <c r="J4259" s="141">
        <f t="shared" si="340"/>
        <v>1</v>
      </c>
      <c r="K4259" s="81">
        <f t="shared" si="339"/>
        <v>13.403333333333332</v>
      </c>
      <c r="L4259" s="142">
        <v>7.6</v>
      </c>
      <c r="M4259" s="140"/>
      <c r="N4259" s="141">
        <f t="shared" si="341"/>
        <v>1</v>
      </c>
      <c r="O4259" s="141"/>
      <c r="P4259" s="141"/>
      <c r="Q4259" s="81">
        <f t="shared" si="342"/>
        <v>12.4</v>
      </c>
    </row>
    <row r="4260" spans="5:17" ht="13" hidden="1" x14ac:dyDescent="0.3">
      <c r="E4260" s="138">
        <v>39890</v>
      </c>
      <c r="F4260" s="16">
        <v>77</v>
      </c>
      <c r="G4260" s="16">
        <v>2009</v>
      </c>
      <c r="H4260" s="139">
        <f t="shared" si="343"/>
        <v>0</v>
      </c>
      <c r="I4260" s="140">
        <v>6.6933333333333334</v>
      </c>
      <c r="J4260" s="141">
        <f t="shared" si="340"/>
        <v>1</v>
      </c>
      <c r="K4260" s="81">
        <f t="shared" si="339"/>
        <v>13.306666666666667</v>
      </c>
      <c r="L4260" s="142">
        <v>9.5</v>
      </c>
      <c r="M4260" s="140"/>
      <c r="N4260" s="141">
        <f t="shared" si="341"/>
        <v>1</v>
      </c>
      <c r="O4260" s="141"/>
      <c r="P4260" s="141"/>
      <c r="Q4260" s="81">
        <f t="shared" si="342"/>
        <v>10.5</v>
      </c>
    </row>
    <row r="4261" spans="5:17" ht="13" hidden="1" x14ac:dyDescent="0.3">
      <c r="E4261" s="138">
        <v>39891</v>
      </c>
      <c r="F4261" s="16">
        <v>78</v>
      </c>
      <c r="G4261" s="16">
        <v>2009</v>
      </c>
      <c r="H4261" s="139">
        <f t="shared" si="343"/>
        <v>0</v>
      </c>
      <c r="I4261" s="140">
        <v>6.79</v>
      </c>
      <c r="J4261" s="141">
        <f t="shared" si="340"/>
        <v>1</v>
      </c>
      <c r="K4261" s="81">
        <f t="shared" si="339"/>
        <v>13.21</v>
      </c>
      <c r="L4261" s="142">
        <v>7.3</v>
      </c>
      <c r="M4261" s="140"/>
      <c r="N4261" s="141">
        <f t="shared" si="341"/>
        <v>1</v>
      </c>
      <c r="O4261" s="141"/>
      <c r="P4261" s="141"/>
      <c r="Q4261" s="81">
        <f t="shared" si="342"/>
        <v>12.7</v>
      </c>
    </row>
    <row r="4262" spans="5:17" ht="13" hidden="1" x14ac:dyDescent="0.3">
      <c r="E4262" s="138">
        <v>39892</v>
      </c>
      <c r="F4262" s="16">
        <v>79</v>
      </c>
      <c r="G4262" s="16">
        <v>2009</v>
      </c>
      <c r="H4262" s="139">
        <f t="shared" si="343"/>
        <v>0</v>
      </c>
      <c r="I4262" s="140">
        <v>6.8866666666666667</v>
      </c>
      <c r="J4262" s="141">
        <f t="shared" si="340"/>
        <v>1</v>
      </c>
      <c r="K4262" s="81">
        <f t="shared" si="339"/>
        <v>13.113333333333333</v>
      </c>
      <c r="L4262" s="142">
        <v>4.3</v>
      </c>
      <c r="M4262" s="140"/>
      <c r="N4262" s="141">
        <f t="shared" si="341"/>
        <v>1</v>
      </c>
      <c r="O4262" s="141"/>
      <c r="P4262" s="141"/>
      <c r="Q4262" s="81">
        <f t="shared" si="342"/>
        <v>15.7</v>
      </c>
    </row>
    <row r="4263" spans="5:17" ht="13" hidden="1" x14ac:dyDescent="0.3">
      <c r="E4263" s="138">
        <v>39893</v>
      </c>
      <c r="F4263" s="16">
        <v>80</v>
      </c>
      <c r="G4263" s="16">
        <v>2009</v>
      </c>
      <c r="H4263" s="139">
        <f t="shared" si="343"/>
        <v>0</v>
      </c>
      <c r="I4263" s="140">
        <v>6.9833333333333334</v>
      </c>
      <c r="J4263" s="141">
        <f t="shared" si="340"/>
        <v>1</v>
      </c>
      <c r="K4263" s="81">
        <f t="shared" si="339"/>
        <v>13.016666666666666</v>
      </c>
      <c r="L4263" s="142">
        <v>3.6</v>
      </c>
      <c r="M4263" s="140"/>
      <c r="N4263" s="141">
        <f t="shared" si="341"/>
        <v>1</v>
      </c>
      <c r="O4263" s="141"/>
      <c r="P4263" s="141"/>
      <c r="Q4263" s="81">
        <f t="shared" si="342"/>
        <v>16.399999999999999</v>
      </c>
    </row>
    <row r="4264" spans="5:17" ht="13" hidden="1" x14ac:dyDescent="0.3">
      <c r="E4264" s="138">
        <v>39894</v>
      </c>
      <c r="F4264" s="16">
        <v>81</v>
      </c>
      <c r="G4264" s="16">
        <v>2009</v>
      </c>
      <c r="H4264" s="139">
        <f t="shared" si="343"/>
        <v>0</v>
      </c>
      <c r="I4264" s="140">
        <v>7.08</v>
      </c>
      <c r="J4264" s="141">
        <f t="shared" si="340"/>
        <v>1</v>
      </c>
      <c r="K4264" s="81">
        <f t="shared" si="339"/>
        <v>12.92</v>
      </c>
      <c r="L4264" s="142">
        <v>5.5</v>
      </c>
      <c r="M4264" s="140"/>
      <c r="N4264" s="141">
        <f t="shared" si="341"/>
        <v>1</v>
      </c>
      <c r="O4264" s="141"/>
      <c r="P4264" s="141"/>
      <c r="Q4264" s="81">
        <f t="shared" si="342"/>
        <v>14.5</v>
      </c>
    </row>
    <row r="4265" spans="5:17" ht="13" hidden="1" x14ac:dyDescent="0.3">
      <c r="E4265" s="138">
        <v>39895</v>
      </c>
      <c r="F4265" s="16">
        <v>82</v>
      </c>
      <c r="G4265" s="16">
        <v>2009</v>
      </c>
      <c r="H4265" s="139">
        <f t="shared" si="343"/>
        <v>0</v>
      </c>
      <c r="I4265" s="140">
        <v>7.1766666666666667</v>
      </c>
      <c r="J4265" s="141">
        <f t="shared" si="340"/>
        <v>1</v>
      </c>
      <c r="K4265" s="81">
        <f t="shared" si="339"/>
        <v>12.823333333333334</v>
      </c>
      <c r="L4265" s="142">
        <v>7.9</v>
      </c>
      <c r="M4265" s="140"/>
      <c r="N4265" s="141">
        <f t="shared" si="341"/>
        <v>1</v>
      </c>
      <c r="O4265" s="141"/>
      <c r="P4265" s="141"/>
      <c r="Q4265" s="81">
        <f t="shared" si="342"/>
        <v>12.1</v>
      </c>
    </row>
    <row r="4266" spans="5:17" ht="13" hidden="1" x14ac:dyDescent="0.3">
      <c r="E4266" s="138">
        <v>39896</v>
      </c>
      <c r="F4266" s="16">
        <v>83</v>
      </c>
      <c r="G4266" s="16">
        <v>2009</v>
      </c>
      <c r="H4266" s="139">
        <f t="shared" si="343"/>
        <v>0</v>
      </c>
      <c r="I4266" s="140">
        <v>7.2733333333333325</v>
      </c>
      <c r="J4266" s="141">
        <f t="shared" si="340"/>
        <v>1</v>
      </c>
      <c r="K4266" s="81">
        <f t="shared" si="339"/>
        <v>12.726666666666667</v>
      </c>
      <c r="L4266" s="142">
        <v>5.4</v>
      </c>
      <c r="M4266" s="140"/>
      <c r="N4266" s="141">
        <f t="shared" si="341"/>
        <v>1</v>
      </c>
      <c r="O4266" s="141"/>
      <c r="P4266" s="141"/>
      <c r="Q4266" s="81">
        <f t="shared" si="342"/>
        <v>14.6</v>
      </c>
    </row>
    <row r="4267" spans="5:17" ht="13" hidden="1" x14ac:dyDescent="0.3">
      <c r="E4267" s="138">
        <v>39897</v>
      </c>
      <c r="F4267" s="16">
        <v>84</v>
      </c>
      <c r="G4267" s="16">
        <v>2009</v>
      </c>
      <c r="H4267" s="139">
        <f t="shared" si="343"/>
        <v>0</v>
      </c>
      <c r="I4267" s="140">
        <v>7.37</v>
      </c>
      <c r="J4267" s="141">
        <f t="shared" si="340"/>
        <v>1</v>
      </c>
      <c r="K4267" s="81">
        <f t="shared" si="339"/>
        <v>12.629999999999999</v>
      </c>
      <c r="L4267" s="142">
        <v>4.5</v>
      </c>
      <c r="M4267" s="140"/>
      <c r="N4267" s="141">
        <f t="shared" si="341"/>
        <v>1</v>
      </c>
      <c r="O4267" s="141"/>
      <c r="P4267" s="141"/>
      <c r="Q4267" s="81">
        <f t="shared" si="342"/>
        <v>15.5</v>
      </c>
    </row>
    <row r="4268" spans="5:17" ht="13" hidden="1" x14ac:dyDescent="0.3">
      <c r="E4268" s="138">
        <v>39898</v>
      </c>
      <c r="F4268" s="16">
        <v>85</v>
      </c>
      <c r="G4268" s="16">
        <v>2009</v>
      </c>
      <c r="H4268" s="139">
        <f t="shared" si="343"/>
        <v>0</v>
      </c>
      <c r="I4268" s="140">
        <v>7.4666666666666677</v>
      </c>
      <c r="J4268" s="141">
        <f t="shared" si="340"/>
        <v>1</v>
      </c>
      <c r="K4268" s="81">
        <f t="shared" si="339"/>
        <v>12.533333333333331</v>
      </c>
      <c r="L4268" s="142">
        <v>8.5</v>
      </c>
      <c r="M4268" s="140"/>
      <c r="N4268" s="141">
        <f t="shared" si="341"/>
        <v>1</v>
      </c>
      <c r="O4268" s="141"/>
      <c r="P4268" s="141"/>
      <c r="Q4268" s="81">
        <f t="shared" si="342"/>
        <v>11.5</v>
      </c>
    </row>
    <row r="4269" spans="5:17" ht="13" hidden="1" x14ac:dyDescent="0.3">
      <c r="E4269" s="138">
        <v>39899</v>
      </c>
      <c r="F4269" s="16">
        <v>86</v>
      </c>
      <c r="G4269" s="16">
        <v>2009</v>
      </c>
      <c r="H4269" s="139">
        <f t="shared" si="343"/>
        <v>0</v>
      </c>
      <c r="I4269" s="140">
        <v>7.5633333333333335</v>
      </c>
      <c r="J4269" s="141">
        <f t="shared" si="340"/>
        <v>1</v>
      </c>
      <c r="K4269" s="81">
        <f t="shared" si="339"/>
        <v>12.436666666666667</v>
      </c>
      <c r="L4269" s="142">
        <v>11.6</v>
      </c>
      <c r="M4269" s="140"/>
      <c r="N4269" s="141">
        <f t="shared" si="341"/>
        <v>1</v>
      </c>
      <c r="O4269" s="141"/>
      <c r="P4269" s="141"/>
      <c r="Q4269" s="81">
        <f t="shared" si="342"/>
        <v>8.4</v>
      </c>
    </row>
    <row r="4270" spans="5:17" ht="13" hidden="1" x14ac:dyDescent="0.3">
      <c r="E4270" s="138">
        <v>39900</v>
      </c>
      <c r="F4270" s="16">
        <v>87</v>
      </c>
      <c r="G4270" s="16">
        <v>2009</v>
      </c>
      <c r="H4270" s="139">
        <f t="shared" si="343"/>
        <v>0</v>
      </c>
      <c r="I4270" s="140">
        <v>7.66</v>
      </c>
      <c r="J4270" s="141">
        <f t="shared" si="340"/>
        <v>1</v>
      </c>
      <c r="K4270" s="81">
        <f t="shared" si="339"/>
        <v>12.34</v>
      </c>
      <c r="L4270" s="142">
        <v>8.1999999999999993</v>
      </c>
      <c r="M4270" s="140"/>
      <c r="N4270" s="141">
        <f t="shared" si="341"/>
        <v>1</v>
      </c>
      <c r="O4270" s="141"/>
      <c r="P4270" s="141"/>
      <c r="Q4270" s="81">
        <f t="shared" si="342"/>
        <v>11.8</v>
      </c>
    </row>
    <row r="4271" spans="5:17" ht="13" hidden="1" x14ac:dyDescent="0.3">
      <c r="E4271" s="138">
        <v>39901</v>
      </c>
      <c r="F4271" s="16">
        <v>88</v>
      </c>
      <c r="G4271" s="16">
        <v>2009</v>
      </c>
      <c r="H4271" s="139">
        <f t="shared" si="343"/>
        <v>0</v>
      </c>
      <c r="I4271" s="140">
        <v>7.7566666666666668</v>
      </c>
      <c r="J4271" s="141">
        <f t="shared" si="340"/>
        <v>1</v>
      </c>
      <c r="K4271" s="81">
        <f t="shared" si="339"/>
        <v>12.243333333333332</v>
      </c>
      <c r="L4271" s="142">
        <v>6.3</v>
      </c>
      <c r="M4271" s="140"/>
      <c r="N4271" s="141">
        <f t="shared" si="341"/>
        <v>1</v>
      </c>
      <c r="O4271" s="141"/>
      <c r="P4271" s="141"/>
      <c r="Q4271" s="81">
        <f t="shared" si="342"/>
        <v>13.7</v>
      </c>
    </row>
    <row r="4272" spans="5:17" ht="13" hidden="1" x14ac:dyDescent="0.3">
      <c r="E4272" s="138">
        <v>39902</v>
      </c>
      <c r="F4272" s="16">
        <v>89</v>
      </c>
      <c r="G4272" s="16">
        <v>2009</v>
      </c>
      <c r="H4272" s="139">
        <f t="shared" si="343"/>
        <v>0</v>
      </c>
      <c r="I4272" s="140">
        <v>7.8533333333333344</v>
      </c>
      <c r="J4272" s="141">
        <f t="shared" si="340"/>
        <v>1</v>
      </c>
      <c r="K4272" s="81">
        <f t="shared" si="339"/>
        <v>12.146666666666665</v>
      </c>
      <c r="L4272" s="142">
        <v>6.5</v>
      </c>
      <c r="M4272" s="140"/>
      <c r="N4272" s="141">
        <f t="shared" si="341"/>
        <v>1</v>
      </c>
      <c r="O4272" s="141"/>
      <c r="P4272" s="141"/>
      <c r="Q4272" s="81">
        <f t="shared" si="342"/>
        <v>13.5</v>
      </c>
    </row>
    <row r="4273" spans="5:17" ht="13" hidden="1" x14ac:dyDescent="0.3">
      <c r="E4273" s="138">
        <v>39903</v>
      </c>
      <c r="F4273" s="16">
        <v>90</v>
      </c>
      <c r="G4273" s="16">
        <v>2009</v>
      </c>
      <c r="H4273" s="139">
        <f t="shared" si="343"/>
        <v>0</v>
      </c>
      <c r="I4273" s="140">
        <v>7.95</v>
      </c>
      <c r="J4273" s="141">
        <f t="shared" si="340"/>
        <v>1</v>
      </c>
      <c r="K4273" s="81">
        <f t="shared" si="339"/>
        <v>12.05</v>
      </c>
      <c r="L4273" s="142">
        <v>6.1</v>
      </c>
      <c r="M4273" s="140"/>
      <c r="N4273" s="141">
        <f t="shared" si="341"/>
        <v>1</v>
      </c>
      <c r="O4273" s="141"/>
      <c r="P4273" s="141"/>
      <c r="Q4273" s="81">
        <f t="shared" si="342"/>
        <v>13.9</v>
      </c>
    </row>
    <row r="4274" spans="5:17" ht="13" hidden="1" x14ac:dyDescent="0.3">
      <c r="E4274" s="138">
        <v>39904</v>
      </c>
      <c r="F4274" s="16">
        <v>91</v>
      </c>
      <c r="G4274" s="16">
        <v>2009</v>
      </c>
      <c r="H4274" s="139">
        <f t="shared" si="343"/>
        <v>0</v>
      </c>
      <c r="I4274" s="140">
        <v>8.0466666666666669</v>
      </c>
      <c r="J4274" s="141">
        <f t="shared" si="340"/>
        <v>1</v>
      </c>
      <c r="K4274" s="81">
        <f t="shared" si="339"/>
        <v>11.953333333333333</v>
      </c>
      <c r="L4274" s="142">
        <v>9.1</v>
      </c>
      <c r="M4274" s="140"/>
      <c r="N4274" s="141">
        <f t="shared" si="341"/>
        <v>1</v>
      </c>
      <c r="O4274" s="141"/>
      <c r="P4274" s="141"/>
      <c r="Q4274" s="81">
        <f t="shared" si="342"/>
        <v>10.9</v>
      </c>
    </row>
    <row r="4275" spans="5:17" ht="13" hidden="1" x14ac:dyDescent="0.3">
      <c r="E4275" s="138">
        <v>39905</v>
      </c>
      <c r="F4275" s="16">
        <v>92</v>
      </c>
      <c r="G4275" s="16">
        <v>2009</v>
      </c>
      <c r="H4275" s="139">
        <f t="shared" si="343"/>
        <v>0</v>
      </c>
      <c r="I4275" s="140">
        <v>8.1433333333333344</v>
      </c>
      <c r="J4275" s="141">
        <f t="shared" si="340"/>
        <v>1</v>
      </c>
      <c r="K4275" s="81">
        <f t="shared" si="339"/>
        <v>11.856666666666666</v>
      </c>
      <c r="L4275" s="142">
        <v>9.1999999999999993</v>
      </c>
      <c r="M4275" s="140"/>
      <c r="N4275" s="141">
        <f t="shared" si="341"/>
        <v>1</v>
      </c>
      <c r="O4275" s="141"/>
      <c r="P4275" s="141"/>
      <c r="Q4275" s="81">
        <f t="shared" si="342"/>
        <v>10.8</v>
      </c>
    </row>
    <row r="4276" spans="5:17" ht="13" hidden="1" x14ac:dyDescent="0.3">
      <c r="E4276" s="138">
        <v>39906</v>
      </c>
      <c r="F4276" s="16">
        <v>93</v>
      </c>
      <c r="G4276" s="16">
        <v>2009</v>
      </c>
      <c r="H4276" s="139">
        <f t="shared" si="343"/>
        <v>0</v>
      </c>
      <c r="I4276" s="140">
        <v>8.24</v>
      </c>
      <c r="J4276" s="141">
        <f t="shared" si="340"/>
        <v>1</v>
      </c>
      <c r="K4276" s="81">
        <f t="shared" si="339"/>
        <v>11.76</v>
      </c>
      <c r="L4276" s="142">
        <v>12.4</v>
      </c>
      <c r="M4276" s="140"/>
      <c r="N4276" s="141">
        <f t="shared" si="341"/>
        <v>1</v>
      </c>
      <c r="O4276" s="141"/>
      <c r="P4276" s="141"/>
      <c r="Q4276" s="81">
        <f t="shared" si="342"/>
        <v>7.6</v>
      </c>
    </row>
    <row r="4277" spans="5:17" ht="13" hidden="1" x14ac:dyDescent="0.3">
      <c r="E4277" s="138">
        <v>39907</v>
      </c>
      <c r="F4277" s="16">
        <v>94</v>
      </c>
      <c r="G4277" s="16">
        <v>2009</v>
      </c>
      <c r="H4277" s="139">
        <f t="shared" si="343"/>
        <v>0</v>
      </c>
      <c r="I4277" s="140">
        <v>8.336666666666666</v>
      </c>
      <c r="J4277" s="141">
        <f t="shared" si="340"/>
        <v>1</v>
      </c>
      <c r="K4277" s="81">
        <f t="shared" si="339"/>
        <v>11.663333333333334</v>
      </c>
      <c r="L4277" s="142">
        <v>12.2</v>
      </c>
      <c r="M4277" s="140"/>
      <c r="N4277" s="141">
        <f t="shared" si="341"/>
        <v>1</v>
      </c>
      <c r="O4277" s="141"/>
      <c r="P4277" s="141"/>
      <c r="Q4277" s="81">
        <f t="shared" si="342"/>
        <v>7.8000000000000007</v>
      </c>
    </row>
    <row r="4278" spans="5:17" ht="13" hidden="1" x14ac:dyDescent="0.3">
      <c r="E4278" s="138">
        <v>39908</v>
      </c>
      <c r="F4278" s="16">
        <v>95</v>
      </c>
      <c r="G4278" s="16">
        <v>2009</v>
      </c>
      <c r="H4278" s="139">
        <f t="shared" si="343"/>
        <v>0</v>
      </c>
      <c r="I4278" s="140">
        <v>8.4333333333333336</v>
      </c>
      <c r="J4278" s="141">
        <f t="shared" si="340"/>
        <v>1</v>
      </c>
      <c r="K4278" s="81">
        <f t="shared" si="339"/>
        <v>11.566666666666666</v>
      </c>
      <c r="L4278" s="142">
        <v>12.3</v>
      </c>
      <c r="M4278" s="140"/>
      <c r="N4278" s="141">
        <f t="shared" si="341"/>
        <v>1</v>
      </c>
      <c r="O4278" s="141"/>
      <c r="P4278" s="141"/>
      <c r="Q4278" s="81">
        <f t="shared" si="342"/>
        <v>7.6999999999999993</v>
      </c>
    </row>
    <row r="4279" spans="5:17" ht="13" hidden="1" x14ac:dyDescent="0.3">
      <c r="E4279" s="138">
        <v>39909</v>
      </c>
      <c r="F4279" s="16">
        <v>96</v>
      </c>
      <c r="G4279" s="16">
        <v>2009</v>
      </c>
      <c r="H4279" s="139">
        <f t="shared" si="343"/>
        <v>0</v>
      </c>
      <c r="I4279" s="140">
        <v>8.5299999999999994</v>
      </c>
      <c r="J4279" s="141">
        <f t="shared" si="340"/>
        <v>1</v>
      </c>
      <c r="K4279" s="81">
        <f t="shared" si="339"/>
        <v>11.47</v>
      </c>
      <c r="L4279" s="142">
        <v>13.9</v>
      </c>
      <c r="M4279" s="140"/>
      <c r="N4279" s="141">
        <f t="shared" si="341"/>
        <v>1</v>
      </c>
      <c r="O4279" s="141"/>
      <c r="P4279" s="141"/>
      <c r="Q4279" s="81">
        <f t="shared" si="342"/>
        <v>6.1</v>
      </c>
    </row>
    <row r="4280" spans="5:17" ht="13" hidden="1" x14ac:dyDescent="0.3">
      <c r="E4280" s="138">
        <v>39910</v>
      </c>
      <c r="F4280" s="16">
        <v>97</v>
      </c>
      <c r="G4280" s="16">
        <v>2009</v>
      </c>
      <c r="H4280" s="139">
        <f t="shared" si="343"/>
        <v>0</v>
      </c>
      <c r="I4280" s="140">
        <v>8.6266666666666687</v>
      </c>
      <c r="J4280" s="141">
        <f t="shared" si="340"/>
        <v>1</v>
      </c>
      <c r="K4280" s="81">
        <f t="shared" ref="K4280:K4343" si="344">J4280*($E$116-I4280)</f>
        <v>11.373333333333331</v>
      </c>
      <c r="L4280" s="142">
        <v>12.8</v>
      </c>
      <c r="M4280" s="140"/>
      <c r="N4280" s="141">
        <f t="shared" si="341"/>
        <v>1</v>
      </c>
      <c r="O4280" s="141"/>
      <c r="P4280" s="141"/>
      <c r="Q4280" s="81">
        <f t="shared" si="342"/>
        <v>7.1999999999999993</v>
      </c>
    </row>
    <row r="4281" spans="5:17" ht="13" hidden="1" x14ac:dyDescent="0.3">
      <c r="E4281" s="138">
        <v>39911</v>
      </c>
      <c r="F4281" s="16">
        <v>98</v>
      </c>
      <c r="G4281" s="16">
        <v>2009</v>
      </c>
      <c r="H4281" s="139">
        <f t="shared" si="343"/>
        <v>0</v>
      </c>
      <c r="I4281" s="140">
        <v>8.7233333333333327</v>
      </c>
      <c r="J4281" s="141">
        <f t="shared" si="340"/>
        <v>1</v>
      </c>
      <c r="K4281" s="81">
        <f t="shared" si="344"/>
        <v>11.276666666666667</v>
      </c>
      <c r="L4281" s="142">
        <v>13.5</v>
      </c>
      <c r="M4281" s="140"/>
      <c r="N4281" s="141">
        <f t="shared" si="341"/>
        <v>1</v>
      </c>
      <c r="O4281" s="141"/>
      <c r="P4281" s="141"/>
      <c r="Q4281" s="81">
        <f t="shared" si="342"/>
        <v>6.5</v>
      </c>
    </row>
    <row r="4282" spans="5:17" ht="13" hidden="1" x14ac:dyDescent="0.3">
      <c r="E4282" s="138">
        <v>39912</v>
      </c>
      <c r="F4282" s="16">
        <v>99</v>
      </c>
      <c r="G4282" s="16">
        <v>2009</v>
      </c>
      <c r="H4282" s="139">
        <f t="shared" si="343"/>
        <v>0</v>
      </c>
      <c r="I4282" s="140">
        <v>8.82</v>
      </c>
      <c r="J4282" s="141">
        <f t="shared" si="340"/>
        <v>1</v>
      </c>
      <c r="K4282" s="81">
        <f t="shared" si="344"/>
        <v>11.18</v>
      </c>
      <c r="L4282" s="142">
        <v>13.2</v>
      </c>
      <c r="M4282" s="140"/>
      <c r="N4282" s="141">
        <f t="shared" si="341"/>
        <v>1</v>
      </c>
      <c r="O4282" s="141"/>
      <c r="P4282" s="141"/>
      <c r="Q4282" s="81">
        <f t="shared" si="342"/>
        <v>6.8000000000000007</v>
      </c>
    </row>
    <row r="4283" spans="5:17" ht="13" hidden="1" x14ac:dyDescent="0.3">
      <c r="E4283" s="138">
        <v>39913</v>
      </c>
      <c r="F4283" s="16">
        <v>100</v>
      </c>
      <c r="G4283" s="16">
        <v>2009</v>
      </c>
      <c r="H4283" s="139">
        <f t="shared" si="343"/>
        <v>0</v>
      </c>
      <c r="I4283" s="140">
        <v>8.9166666666666679</v>
      </c>
      <c r="J4283" s="141">
        <f t="shared" si="340"/>
        <v>1</v>
      </c>
      <c r="K4283" s="81">
        <f t="shared" si="344"/>
        <v>11.083333333333332</v>
      </c>
      <c r="L4283" s="142">
        <v>14.1</v>
      </c>
      <c r="M4283" s="140"/>
      <c r="N4283" s="141">
        <f t="shared" si="341"/>
        <v>1</v>
      </c>
      <c r="O4283" s="141"/>
      <c r="P4283" s="141"/>
      <c r="Q4283" s="81">
        <f t="shared" si="342"/>
        <v>5.9</v>
      </c>
    </row>
    <row r="4284" spans="5:17" ht="13" hidden="1" x14ac:dyDescent="0.3">
      <c r="E4284" s="138">
        <v>39914</v>
      </c>
      <c r="F4284" s="16">
        <v>101</v>
      </c>
      <c r="G4284" s="16">
        <v>2009</v>
      </c>
      <c r="H4284" s="139">
        <f t="shared" si="343"/>
        <v>0</v>
      </c>
      <c r="I4284" s="140">
        <v>9.0133333333333354</v>
      </c>
      <c r="J4284" s="141">
        <f t="shared" si="340"/>
        <v>1</v>
      </c>
      <c r="K4284" s="81">
        <f t="shared" si="344"/>
        <v>10.986666666666665</v>
      </c>
      <c r="L4284" s="142">
        <v>14.4</v>
      </c>
      <c r="M4284" s="140"/>
      <c r="N4284" s="141">
        <f t="shared" si="341"/>
        <v>1</v>
      </c>
      <c r="O4284" s="141"/>
      <c r="P4284" s="141"/>
      <c r="Q4284" s="81">
        <f t="shared" si="342"/>
        <v>5.6</v>
      </c>
    </row>
    <row r="4285" spans="5:17" ht="13" hidden="1" x14ac:dyDescent="0.3">
      <c r="E4285" s="138">
        <v>39915</v>
      </c>
      <c r="F4285" s="16">
        <v>102</v>
      </c>
      <c r="G4285" s="16">
        <v>2009</v>
      </c>
      <c r="H4285" s="139">
        <f t="shared" si="343"/>
        <v>0</v>
      </c>
      <c r="I4285" s="140">
        <v>9.11</v>
      </c>
      <c r="J4285" s="141">
        <f t="shared" si="340"/>
        <v>1</v>
      </c>
      <c r="K4285" s="81">
        <f t="shared" si="344"/>
        <v>10.89</v>
      </c>
      <c r="L4285" s="142">
        <v>14.3</v>
      </c>
      <c r="M4285" s="140"/>
      <c r="N4285" s="141">
        <f t="shared" si="341"/>
        <v>1</v>
      </c>
      <c r="O4285" s="141"/>
      <c r="P4285" s="141"/>
      <c r="Q4285" s="81">
        <f t="shared" si="342"/>
        <v>5.6999999999999993</v>
      </c>
    </row>
    <row r="4286" spans="5:17" ht="13" hidden="1" x14ac:dyDescent="0.3">
      <c r="E4286" s="138">
        <v>39916</v>
      </c>
      <c r="F4286" s="16">
        <v>103</v>
      </c>
      <c r="G4286" s="16">
        <v>2009</v>
      </c>
      <c r="H4286" s="139">
        <f t="shared" si="343"/>
        <v>0</v>
      </c>
      <c r="I4286" s="140">
        <v>9.206666666666667</v>
      </c>
      <c r="J4286" s="141">
        <f t="shared" ref="J4286:J4349" si="345">IF(I4286&lt;=$E$117,1,0)</f>
        <v>1</v>
      </c>
      <c r="K4286" s="81">
        <f t="shared" si="344"/>
        <v>10.793333333333333</v>
      </c>
      <c r="L4286" s="142">
        <v>14.6</v>
      </c>
      <c r="M4286" s="140"/>
      <c r="N4286" s="141">
        <f t="shared" ref="N4286:N4349" si="346">IF(L4286&lt;=$E$117,1,0)</f>
        <v>1</v>
      </c>
      <c r="O4286" s="141"/>
      <c r="P4286" s="141"/>
      <c r="Q4286" s="81">
        <f t="shared" si="342"/>
        <v>5.4</v>
      </c>
    </row>
    <row r="4287" spans="5:17" ht="13" hidden="1" x14ac:dyDescent="0.3">
      <c r="E4287" s="138">
        <v>39917</v>
      </c>
      <c r="F4287" s="16">
        <v>104</v>
      </c>
      <c r="G4287" s="16">
        <v>2009</v>
      </c>
      <c r="H4287" s="139">
        <f t="shared" si="343"/>
        <v>0</v>
      </c>
      <c r="I4287" s="140">
        <v>9.3033333333333346</v>
      </c>
      <c r="J4287" s="141">
        <f t="shared" si="345"/>
        <v>1</v>
      </c>
      <c r="K4287" s="81">
        <f t="shared" si="344"/>
        <v>10.696666666666665</v>
      </c>
      <c r="L4287" s="142">
        <v>14.6</v>
      </c>
      <c r="M4287" s="140"/>
      <c r="N4287" s="141">
        <f t="shared" si="346"/>
        <v>1</v>
      </c>
      <c r="O4287" s="141"/>
      <c r="P4287" s="141"/>
      <c r="Q4287" s="81">
        <f t="shared" si="342"/>
        <v>5.4</v>
      </c>
    </row>
    <row r="4288" spans="5:17" ht="13" hidden="1" x14ac:dyDescent="0.3">
      <c r="E4288" s="138">
        <v>39918</v>
      </c>
      <c r="F4288" s="16">
        <v>105</v>
      </c>
      <c r="G4288" s="16">
        <v>2009</v>
      </c>
      <c r="H4288" s="139">
        <f t="shared" si="343"/>
        <v>0</v>
      </c>
      <c r="I4288" s="140">
        <v>9.4</v>
      </c>
      <c r="J4288" s="141">
        <f t="shared" si="345"/>
        <v>1</v>
      </c>
      <c r="K4288" s="81">
        <f t="shared" si="344"/>
        <v>10.6</v>
      </c>
      <c r="L4288" s="142">
        <v>15.5</v>
      </c>
      <c r="M4288" s="140"/>
      <c r="N4288" s="141">
        <f t="shared" si="346"/>
        <v>1</v>
      </c>
      <c r="O4288" s="141"/>
      <c r="P4288" s="141"/>
      <c r="Q4288" s="81">
        <f t="shared" si="342"/>
        <v>4.5</v>
      </c>
    </row>
    <row r="4289" spans="5:17" ht="13" hidden="1" x14ac:dyDescent="0.3">
      <c r="E4289" s="138">
        <v>39919</v>
      </c>
      <c r="F4289" s="16">
        <v>106</v>
      </c>
      <c r="G4289" s="16">
        <v>2009</v>
      </c>
      <c r="H4289" s="139">
        <f t="shared" si="343"/>
        <v>0</v>
      </c>
      <c r="I4289" s="140">
        <v>9.561290322580648</v>
      </c>
      <c r="J4289" s="141">
        <f t="shared" si="345"/>
        <v>1</v>
      </c>
      <c r="K4289" s="81">
        <f t="shared" si="344"/>
        <v>10.438709677419352</v>
      </c>
      <c r="L4289" s="142">
        <v>10.6</v>
      </c>
      <c r="M4289" s="140"/>
      <c r="N4289" s="141">
        <f t="shared" si="346"/>
        <v>1</v>
      </c>
      <c r="O4289" s="141"/>
      <c r="P4289" s="141"/>
      <c r="Q4289" s="81">
        <f t="shared" si="342"/>
        <v>9.4</v>
      </c>
    </row>
    <row r="4290" spans="5:17" ht="13" hidden="1" x14ac:dyDescent="0.3">
      <c r="E4290" s="138">
        <v>39920</v>
      </c>
      <c r="F4290" s="16">
        <v>107</v>
      </c>
      <c r="G4290" s="16">
        <v>2009</v>
      </c>
      <c r="H4290" s="139">
        <f t="shared" si="343"/>
        <v>0</v>
      </c>
      <c r="I4290" s="140">
        <v>9.7225806451612922</v>
      </c>
      <c r="J4290" s="141">
        <f t="shared" si="345"/>
        <v>1</v>
      </c>
      <c r="K4290" s="81">
        <f t="shared" si="344"/>
        <v>10.277419354838708</v>
      </c>
      <c r="L4290" s="142">
        <v>10.5</v>
      </c>
      <c r="M4290" s="140"/>
      <c r="N4290" s="141">
        <f t="shared" si="346"/>
        <v>1</v>
      </c>
      <c r="O4290" s="141"/>
      <c r="P4290" s="141"/>
      <c r="Q4290" s="81">
        <f t="shared" si="342"/>
        <v>9.5</v>
      </c>
    </row>
    <row r="4291" spans="5:17" ht="13" hidden="1" x14ac:dyDescent="0.3">
      <c r="E4291" s="138">
        <v>39921</v>
      </c>
      <c r="F4291" s="16">
        <v>108</v>
      </c>
      <c r="G4291" s="16">
        <v>2009</v>
      </c>
      <c r="H4291" s="139">
        <f t="shared" si="343"/>
        <v>0</v>
      </c>
      <c r="I4291" s="140">
        <v>9.8838709677419363</v>
      </c>
      <c r="J4291" s="141">
        <f t="shared" si="345"/>
        <v>1</v>
      </c>
      <c r="K4291" s="81">
        <f t="shared" si="344"/>
        <v>10.116129032258064</v>
      </c>
      <c r="L4291" s="142">
        <v>10.6</v>
      </c>
      <c r="M4291" s="140"/>
      <c r="N4291" s="141">
        <f t="shared" si="346"/>
        <v>1</v>
      </c>
      <c r="O4291" s="141"/>
      <c r="P4291" s="141"/>
      <c r="Q4291" s="81">
        <f t="shared" si="342"/>
        <v>9.4</v>
      </c>
    </row>
    <row r="4292" spans="5:17" ht="13" hidden="1" x14ac:dyDescent="0.3">
      <c r="E4292" s="138">
        <v>39922</v>
      </c>
      <c r="F4292" s="16">
        <v>109</v>
      </c>
      <c r="G4292" s="16">
        <v>2009</v>
      </c>
      <c r="H4292" s="139">
        <f t="shared" si="343"/>
        <v>0</v>
      </c>
      <c r="I4292" s="140">
        <v>10.045161290322584</v>
      </c>
      <c r="J4292" s="141">
        <f t="shared" si="345"/>
        <v>1</v>
      </c>
      <c r="K4292" s="81">
        <f t="shared" si="344"/>
        <v>9.954838709677416</v>
      </c>
      <c r="L4292" s="142">
        <v>10.8</v>
      </c>
      <c r="M4292" s="140"/>
      <c r="N4292" s="141">
        <f t="shared" si="346"/>
        <v>1</v>
      </c>
      <c r="O4292" s="141"/>
      <c r="P4292" s="141"/>
      <c r="Q4292" s="81">
        <f t="shared" si="342"/>
        <v>9.1999999999999993</v>
      </c>
    </row>
    <row r="4293" spans="5:17" ht="13" hidden="1" x14ac:dyDescent="0.3">
      <c r="E4293" s="138">
        <v>39923</v>
      </c>
      <c r="F4293" s="16">
        <v>110</v>
      </c>
      <c r="G4293" s="16">
        <v>2009</v>
      </c>
      <c r="H4293" s="139">
        <f t="shared" si="343"/>
        <v>0</v>
      </c>
      <c r="I4293" s="140">
        <v>10.206451612903228</v>
      </c>
      <c r="J4293" s="141">
        <f t="shared" si="345"/>
        <v>1</v>
      </c>
      <c r="K4293" s="81">
        <f t="shared" si="344"/>
        <v>9.7935483870967719</v>
      </c>
      <c r="L4293" s="142">
        <v>13.1</v>
      </c>
      <c r="M4293" s="140"/>
      <c r="N4293" s="141">
        <f t="shared" si="346"/>
        <v>1</v>
      </c>
      <c r="O4293" s="141"/>
      <c r="P4293" s="141"/>
      <c r="Q4293" s="81">
        <f t="shared" si="342"/>
        <v>6.9</v>
      </c>
    </row>
    <row r="4294" spans="5:17" ht="13" hidden="1" x14ac:dyDescent="0.3">
      <c r="E4294" s="138">
        <v>39924</v>
      </c>
      <c r="F4294" s="16">
        <v>111</v>
      </c>
      <c r="G4294" s="16">
        <v>2009</v>
      </c>
      <c r="H4294" s="139">
        <f t="shared" si="343"/>
        <v>0</v>
      </c>
      <c r="I4294" s="140">
        <v>10.367741935483872</v>
      </c>
      <c r="J4294" s="141">
        <f t="shared" si="345"/>
        <v>1</v>
      </c>
      <c r="K4294" s="81">
        <f t="shared" si="344"/>
        <v>9.6322580645161278</v>
      </c>
      <c r="L4294" s="142">
        <v>14.9</v>
      </c>
      <c r="M4294" s="140"/>
      <c r="N4294" s="141">
        <f t="shared" si="346"/>
        <v>1</v>
      </c>
      <c r="O4294" s="141"/>
      <c r="P4294" s="141"/>
      <c r="Q4294" s="81">
        <f t="shared" si="342"/>
        <v>5.0999999999999996</v>
      </c>
    </row>
    <row r="4295" spans="5:17" ht="13" hidden="1" x14ac:dyDescent="0.3">
      <c r="E4295" s="138">
        <v>39925</v>
      </c>
      <c r="F4295" s="16">
        <v>112</v>
      </c>
      <c r="G4295" s="16">
        <v>2009</v>
      </c>
      <c r="H4295" s="139">
        <f t="shared" si="343"/>
        <v>0</v>
      </c>
      <c r="I4295" s="140">
        <v>10.529032258064516</v>
      </c>
      <c r="J4295" s="141">
        <f t="shared" si="345"/>
        <v>1</v>
      </c>
      <c r="K4295" s="81">
        <f t="shared" si="344"/>
        <v>9.4709677419354836</v>
      </c>
      <c r="L4295" s="142">
        <v>15.9</v>
      </c>
      <c r="M4295" s="140"/>
      <c r="N4295" s="141">
        <f t="shared" si="346"/>
        <v>1</v>
      </c>
      <c r="O4295" s="141"/>
      <c r="P4295" s="141"/>
      <c r="Q4295" s="81">
        <f t="shared" si="342"/>
        <v>4.0999999999999996</v>
      </c>
    </row>
    <row r="4296" spans="5:17" ht="13" hidden="1" x14ac:dyDescent="0.3">
      <c r="E4296" s="138">
        <v>39926</v>
      </c>
      <c r="F4296" s="16">
        <v>113</v>
      </c>
      <c r="G4296" s="16">
        <v>2009</v>
      </c>
      <c r="H4296" s="139">
        <f t="shared" si="343"/>
        <v>0</v>
      </c>
      <c r="I4296" s="140">
        <v>10.690322580645164</v>
      </c>
      <c r="J4296" s="141">
        <f t="shared" si="345"/>
        <v>1</v>
      </c>
      <c r="K4296" s="81">
        <f t="shared" si="344"/>
        <v>9.3096774193548359</v>
      </c>
      <c r="L4296" s="142">
        <v>13.1</v>
      </c>
      <c r="M4296" s="140"/>
      <c r="N4296" s="141">
        <f t="shared" si="346"/>
        <v>1</v>
      </c>
      <c r="O4296" s="141"/>
      <c r="P4296" s="141"/>
      <c r="Q4296" s="81">
        <f t="shared" si="342"/>
        <v>6.9</v>
      </c>
    </row>
    <row r="4297" spans="5:17" ht="13" hidden="1" x14ac:dyDescent="0.3">
      <c r="E4297" s="138">
        <v>39927</v>
      </c>
      <c r="F4297" s="16">
        <v>114</v>
      </c>
      <c r="G4297" s="16">
        <v>2009</v>
      </c>
      <c r="H4297" s="139">
        <f t="shared" si="343"/>
        <v>0</v>
      </c>
      <c r="I4297" s="140">
        <v>10.851612903225808</v>
      </c>
      <c r="J4297" s="141">
        <f t="shared" si="345"/>
        <v>1</v>
      </c>
      <c r="K4297" s="81">
        <f t="shared" si="344"/>
        <v>9.1483870967741918</v>
      </c>
      <c r="L4297" s="142">
        <v>10.7</v>
      </c>
      <c r="M4297" s="140"/>
      <c r="N4297" s="141">
        <f t="shared" si="346"/>
        <v>1</v>
      </c>
      <c r="O4297" s="141"/>
      <c r="P4297" s="141"/>
      <c r="Q4297" s="81">
        <f t="shared" si="342"/>
        <v>9.3000000000000007</v>
      </c>
    </row>
    <row r="4298" spans="5:17" ht="13" hidden="1" x14ac:dyDescent="0.3">
      <c r="E4298" s="138">
        <v>39928</v>
      </c>
      <c r="F4298" s="16">
        <v>115</v>
      </c>
      <c r="G4298" s="16">
        <v>2009</v>
      </c>
      <c r="H4298" s="139">
        <f t="shared" si="343"/>
        <v>0</v>
      </c>
      <c r="I4298" s="140">
        <v>11.012903225806452</v>
      </c>
      <c r="J4298" s="141">
        <f t="shared" si="345"/>
        <v>1</v>
      </c>
      <c r="K4298" s="81">
        <f t="shared" si="344"/>
        <v>8.9870967741935477</v>
      </c>
      <c r="L4298" s="142">
        <v>13.4</v>
      </c>
      <c r="M4298" s="140"/>
      <c r="N4298" s="141">
        <f t="shared" si="346"/>
        <v>1</v>
      </c>
      <c r="O4298" s="141"/>
      <c r="P4298" s="141"/>
      <c r="Q4298" s="81">
        <f t="shared" si="342"/>
        <v>6.6</v>
      </c>
    </row>
    <row r="4299" spans="5:17" ht="13" hidden="1" x14ac:dyDescent="0.3">
      <c r="E4299" s="138">
        <v>39929</v>
      </c>
      <c r="F4299" s="16">
        <v>116</v>
      </c>
      <c r="G4299" s="16">
        <v>2009</v>
      </c>
      <c r="H4299" s="139">
        <f t="shared" si="343"/>
        <v>0</v>
      </c>
      <c r="I4299" s="140">
        <v>11.1741935483871</v>
      </c>
      <c r="J4299" s="141">
        <f t="shared" si="345"/>
        <v>1</v>
      </c>
      <c r="K4299" s="81">
        <f t="shared" si="344"/>
        <v>8.8258064516129</v>
      </c>
      <c r="L4299" s="142">
        <v>13.6</v>
      </c>
      <c r="M4299" s="140"/>
      <c r="N4299" s="141">
        <f t="shared" si="346"/>
        <v>1</v>
      </c>
      <c r="O4299" s="141"/>
      <c r="P4299" s="141"/>
      <c r="Q4299" s="81">
        <f t="shared" si="342"/>
        <v>6.4</v>
      </c>
    </row>
    <row r="4300" spans="5:17" ht="13" hidden="1" x14ac:dyDescent="0.3">
      <c r="E4300" s="138">
        <v>39930</v>
      </c>
      <c r="F4300" s="16">
        <v>117</v>
      </c>
      <c r="G4300" s="16">
        <v>2009</v>
      </c>
      <c r="H4300" s="139">
        <f t="shared" si="343"/>
        <v>0</v>
      </c>
      <c r="I4300" s="140">
        <v>11.335483870967744</v>
      </c>
      <c r="J4300" s="141">
        <f t="shared" si="345"/>
        <v>1</v>
      </c>
      <c r="K4300" s="81">
        <f t="shared" si="344"/>
        <v>8.6645161290322559</v>
      </c>
      <c r="L4300" s="142">
        <v>10.5</v>
      </c>
      <c r="M4300" s="140"/>
      <c r="N4300" s="141">
        <f t="shared" si="346"/>
        <v>1</v>
      </c>
      <c r="O4300" s="141"/>
      <c r="P4300" s="141"/>
      <c r="Q4300" s="81">
        <f t="shared" si="342"/>
        <v>9.5</v>
      </c>
    </row>
    <row r="4301" spans="5:17" ht="13" hidden="1" x14ac:dyDescent="0.3">
      <c r="E4301" s="138">
        <v>39931</v>
      </c>
      <c r="F4301" s="16">
        <v>118</v>
      </c>
      <c r="G4301" s="16">
        <v>2009</v>
      </c>
      <c r="H4301" s="139">
        <f t="shared" si="343"/>
        <v>0</v>
      </c>
      <c r="I4301" s="140">
        <v>11.496774193548388</v>
      </c>
      <c r="J4301" s="141">
        <f t="shared" si="345"/>
        <v>1</v>
      </c>
      <c r="K4301" s="81">
        <f t="shared" si="344"/>
        <v>8.5032258064516117</v>
      </c>
      <c r="L4301" s="142">
        <v>9.6999999999999993</v>
      </c>
      <c r="M4301" s="140"/>
      <c r="N4301" s="141">
        <f t="shared" si="346"/>
        <v>1</v>
      </c>
      <c r="O4301" s="141"/>
      <c r="P4301" s="141"/>
      <c r="Q4301" s="81">
        <f t="shared" si="342"/>
        <v>10.3</v>
      </c>
    </row>
    <row r="4302" spans="5:17" ht="13" hidden="1" x14ac:dyDescent="0.3">
      <c r="E4302" s="138">
        <v>39932</v>
      </c>
      <c r="F4302" s="16">
        <v>119</v>
      </c>
      <c r="G4302" s="16">
        <v>2009</v>
      </c>
      <c r="H4302" s="139">
        <f t="shared" si="343"/>
        <v>0</v>
      </c>
      <c r="I4302" s="140">
        <v>11.658064516129032</v>
      </c>
      <c r="J4302" s="141">
        <f t="shared" si="345"/>
        <v>1</v>
      </c>
      <c r="K4302" s="81">
        <f t="shared" si="344"/>
        <v>8.3419354838709676</v>
      </c>
      <c r="L4302" s="142">
        <v>8.1999999999999993</v>
      </c>
      <c r="M4302" s="140"/>
      <c r="N4302" s="141">
        <f t="shared" si="346"/>
        <v>1</v>
      </c>
      <c r="O4302" s="141"/>
      <c r="P4302" s="141"/>
      <c r="Q4302" s="81">
        <f t="shared" si="342"/>
        <v>11.8</v>
      </c>
    </row>
    <row r="4303" spans="5:17" ht="13" hidden="1" x14ac:dyDescent="0.3">
      <c r="E4303" s="138">
        <v>39933</v>
      </c>
      <c r="F4303" s="16">
        <v>120</v>
      </c>
      <c r="G4303" s="16">
        <v>2009</v>
      </c>
      <c r="H4303" s="139">
        <f t="shared" si="343"/>
        <v>0</v>
      </c>
      <c r="I4303" s="140">
        <v>11.81935483870968</v>
      </c>
      <c r="J4303" s="141">
        <f t="shared" si="345"/>
        <v>1</v>
      </c>
      <c r="K4303" s="81">
        <f t="shared" si="344"/>
        <v>8.1806451612903199</v>
      </c>
      <c r="L4303" s="142">
        <v>10.1</v>
      </c>
      <c r="M4303" s="140"/>
      <c r="N4303" s="141">
        <f t="shared" si="346"/>
        <v>1</v>
      </c>
      <c r="O4303" s="141"/>
      <c r="P4303" s="141"/>
      <c r="Q4303" s="81">
        <f t="shared" si="342"/>
        <v>9.9</v>
      </c>
    </row>
    <row r="4304" spans="5:17" ht="13" hidden="1" x14ac:dyDescent="0.3">
      <c r="E4304" s="138">
        <v>39934</v>
      </c>
      <c r="F4304" s="16">
        <v>121</v>
      </c>
      <c r="G4304" s="16">
        <v>2009</v>
      </c>
      <c r="H4304" s="139">
        <f t="shared" si="343"/>
        <v>0</v>
      </c>
      <c r="I4304" s="140">
        <v>11.980645161290324</v>
      </c>
      <c r="J4304" s="141">
        <f t="shared" si="345"/>
        <v>1</v>
      </c>
      <c r="K4304" s="81">
        <f t="shared" si="344"/>
        <v>8.0193548387096758</v>
      </c>
      <c r="L4304" s="142">
        <v>12.4</v>
      </c>
      <c r="M4304" s="140"/>
      <c r="N4304" s="141">
        <f t="shared" si="346"/>
        <v>1</v>
      </c>
      <c r="O4304" s="141"/>
      <c r="P4304" s="141"/>
      <c r="Q4304" s="81">
        <f t="shared" ref="Q4304:Q4367" si="347">N4304*($E$116-L4304)</f>
        <v>7.6</v>
      </c>
    </row>
    <row r="4305" spans="5:17" ht="13" hidden="1" x14ac:dyDescent="0.3">
      <c r="E4305" s="138">
        <v>39935</v>
      </c>
      <c r="F4305" s="16">
        <v>122</v>
      </c>
      <c r="G4305" s="16">
        <v>2009</v>
      </c>
      <c r="H4305" s="139">
        <f t="shared" si="343"/>
        <v>0</v>
      </c>
      <c r="I4305" s="140">
        <v>12.141935483870968</v>
      </c>
      <c r="J4305" s="141">
        <f t="shared" si="345"/>
        <v>1</v>
      </c>
      <c r="K4305" s="81">
        <f t="shared" si="344"/>
        <v>7.8580645161290317</v>
      </c>
      <c r="L4305" s="142">
        <v>14</v>
      </c>
      <c r="M4305" s="140"/>
      <c r="N4305" s="141">
        <f t="shared" si="346"/>
        <v>1</v>
      </c>
      <c r="O4305" s="141"/>
      <c r="P4305" s="141"/>
      <c r="Q4305" s="81">
        <f t="shared" si="347"/>
        <v>6</v>
      </c>
    </row>
    <row r="4306" spans="5:17" ht="13" hidden="1" x14ac:dyDescent="0.3">
      <c r="E4306" s="138">
        <v>39936</v>
      </c>
      <c r="F4306" s="16">
        <v>123</v>
      </c>
      <c r="G4306" s="16">
        <v>2009</v>
      </c>
      <c r="H4306" s="139">
        <f t="shared" si="343"/>
        <v>0</v>
      </c>
      <c r="I4306" s="140">
        <v>12.303225806451616</v>
      </c>
      <c r="J4306" s="141">
        <f t="shared" si="345"/>
        <v>1</v>
      </c>
      <c r="K4306" s="81">
        <f t="shared" si="344"/>
        <v>7.696774193548384</v>
      </c>
      <c r="L4306" s="142">
        <v>13.8</v>
      </c>
      <c r="M4306" s="140"/>
      <c r="N4306" s="141">
        <f t="shared" si="346"/>
        <v>1</v>
      </c>
      <c r="O4306" s="141"/>
      <c r="P4306" s="141"/>
      <c r="Q4306" s="81">
        <f t="shared" si="347"/>
        <v>6.1999999999999993</v>
      </c>
    </row>
    <row r="4307" spans="5:17" ht="13" hidden="1" x14ac:dyDescent="0.3">
      <c r="E4307" s="138">
        <v>39937</v>
      </c>
      <c r="F4307" s="16">
        <v>124</v>
      </c>
      <c r="G4307" s="16">
        <v>2009</v>
      </c>
      <c r="H4307" s="139">
        <f t="shared" si="343"/>
        <v>0</v>
      </c>
      <c r="I4307" s="140">
        <v>12.46451612903226</v>
      </c>
      <c r="J4307" s="141">
        <f t="shared" si="345"/>
        <v>1</v>
      </c>
      <c r="K4307" s="81">
        <f t="shared" si="344"/>
        <v>7.5354838709677399</v>
      </c>
      <c r="L4307" s="142">
        <v>12.5</v>
      </c>
      <c r="M4307" s="140"/>
      <c r="N4307" s="141">
        <f t="shared" si="346"/>
        <v>1</v>
      </c>
      <c r="O4307" s="141"/>
      <c r="P4307" s="141"/>
      <c r="Q4307" s="81">
        <f t="shared" si="347"/>
        <v>7.5</v>
      </c>
    </row>
    <row r="4308" spans="5:17" ht="13" hidden="1" x14ac:dyDescent="0.3">
      <c r="E4308" s="138">
        <v>39938</v>
      </c>
      <c r="F4308" s="16">
        <v>125</v>
      </c>
      <c r="G4308" s="16">
        <v>2009</v>
      </c>
      <c r="H4308" s="139">
        <f t="shared" si="343"/>
        <v>0</v>
      </c>
      <c r="I4308" s="140">
        <v>12.625806451612904</v>
      </c>
      <c r="J4308" s="141">
        <f t="shared" si="345"/>
        <v>1</v>
      </c>
      <c r="K4308" s="81">
        <f t="shared" si="344"/>
        <v>7.3741935483870957</v>
      </c>
      <c r="L4308" s="142">
        <v>10.7</v>
      </c>
      <c r="M4308" s="140"/>
      <c r="N4308" s="141">
        <f t="shared" si="346"/>
        <v>1</v>
      </c>
      <c r="O4308" s="141"/>
      <c r="P4308" s="141"/>
      <c r="Q4308" s="81">
        <f t="shared" si="347"/>
        <v>9.3000000000000007</v>
      </c>
    </row>
    <row r="4309" spans="5:17" ht="13" hidden="1" x14ac:dyDescent="0.3">
      <c r="E4309" s="138">
        <v>39939</v>
      </c>
      <c r="F4309" s="16">
        <v>126</v>
      </c>
      <c r="G4309" s="16">
        <v>2009</v>
      </c>
      <c r="H4309" s="139">
        <f t="shared" si="343"/>
        <v>0</v>
      </c>
      <c r="I4309" s="140">
        <v>12.787096774193548</v>
      </c>
      <c r="J4309" s="141">
        <f t="shared" si="345"/>
        <v>1</v>
      </c>
      <c r="K4309" s="81">
        <f t="shared" si="344"/>
        <v>7.2129032258064516</v>
      </c>
      <c r="L4309" s="142">
        <v>14.3</v>
      </c>
      <c r="M4309" s="140"/>
      <c r="N4309" s="141">
        <f t="shared" si="346"/>
        <v>1</v>
      </c>
      <c r="O4309" s="141"/>
      <c r="P4309" s="141"/>
      <c r="Q4309" s="81">
        <f t="shared" si="347"/>
        <v>5.6999999999999993</v>
      </c>
    </row>
    <row r="4310" spans="5:17" ht="13" hidden="1" x14ac:dyDescent="0.3">
      <c r="E4310" s="138">
        <v>39940</v>
      </c>
      <c r="F4310" s="16">
        <v>127</v>
      </c>
      <c r="G4310" s="16">
        <v>2009</v>
      </c>
      <c r="H4310" s="139">
        <f t="shared" si="343"/>
        <v>0</v>
      </c>
      <c r="I4310" s="140">
        <v>12.948387096774196</v>
      </c>
      <c r="J4310" s="141">
        <f t="shared" si="345"/>
        <v>1</v>
      </c>
      <c r="K4310" s="81">
        <f t="shared" si="344"/>
        <v>7.0516129032258039</v>
      </c>
      <c r="L4310" s="142">
        <v>16.2</v>
      </c>
      <c r="M4310" s="140"/>
      <c r="N4310" s="141">
        <f t="shared" si="346"/>
        <v>0</v>
      </c>
      <c r="O4310" s="141"/>
      <c r="P4310" s="141"/>
      <c r="Q4310" s="81">
        <f t="shared" si="347"/>
        <v>0</v>
      </c>
    </row>
    <row r="4311" spans="5:17" ht="13" hidden="1" x14ac:dyDescent="0.3">
      <c r="E4311" s="138">
        <v>39941</v>
      </c>
      <c r="F4311" s="16">
        <v>128</v>
      </c>
      <c r="G4311" s="16">
        <v>2009</v>
      </c>
      <c r="H4311" s="139">
        <f t="shared" si="343"/>
        <v>0</v>
      </c>
      <c r="I4311" s="140">
        <v>13.10967741935484</v>
      </c>
      <c r="J4311" s="141">
        <f t="shared" si="345"/>
        <v>1</v>
      </c>
      <c r="K4311" s="81">
        <f t="shared" si="344"/>
        <v>6.8903225806451598</v>
      </c>
      <c r="L4311" s="142">
        <v>17.100000000000001</v>
      </c>
      <c r="M4311" s="140"/>
      <c r="N4311" s="141">
        <f t="shared" si="346"/>
        <v>0</v>
      </c>
      <c r="O4311" s="141"/>
      <c r="P4311" s="141"/>
      <c r="Q4311" s="81">
        <f t="shared" si="347"/>
        <v>0</v>
      </c>
    </row>
    <row r="4312" spans="5:17" ht="13" hidden="1" x14ac:dyDescent="0.3">
      <c r="E4312" s="138">
        <v>39942</v>
      </c>
      <c r="F4312" s="16">
        <v>129</v>
      </c>
      <c r="G4312" s="16">
        <v>2009</v>
      </c>
      <c r="H4312" s="139">
        <f t="shared" si="343"/>
        <v>0</v>
      </c>
      <c r="I4312" s="140">
        <v>13.270967741935484</v>
      </c>
      <c r="J4312" s="141">
        <f t="shared" si="345"/>
        <v>1</v>
      </c>
      <c r="K4312" s="81">
        <f t="shared" si="344"/>
        <v>6.7290322580645157</v>
      </c>
      <c r="L4312" s="142">
        <v>17.7</v>
      </c>
      <c r="M4312" s="140"/>
      <c r="N4312" s="141">
        <f t="shared" si="346"/>
        <v>0</v>
      </c>
      <c r="O4312" s="141"/>
      <c r="P4312" s="141"/>
      <c r="Q4312" s="81">
        <f t="shared" si="347"/>
        <v>0</v>
      </c>
    </row>
    <row r="4313" spans="5:17" ht="13" hidden="1" x14ac:dyDescent="0.3">
      <c r="E4313" s="138">
        <v>39943</v>
      </c>
      <c r="F4313" s="16">
        <v>130</v>
      </c>
      <c r="G4313" s="16">
        <v>2009</v>
      </c>
      <c r="H4313" s="139">
        <f t="shared" si="343"/>
        <v>0</v>
      </c>
      <c r="I4313" s="140">
        <v>13.432258064516132</v>
      </c>
      <c r="J4313" s="141">
        <f t="shared" si="345"/>
        <v>1</v>
      </c>
      <c r="K4313" s="81">
        <f t="shared" si="344"/>
        <v>6.567741935483868</v>
      </c>
      <c r="L4313" s="142">
        <v>16.7</v>
      </c>
      <c r="M4313" s="140"/>
      <c r="N4313" s="141">
        <f t="shared" si="346"/>
        <v>0</v>
      </c>
      <c r="O4313" s="141"/>
      <c r="P4313" s="141"/>
      <c r="Q4313" s="81">
        <f t="shared" si="347"/>
        <v>0</v>
      </c>
    </row>
    <row r="4314" spans="5:17" ht="13" hidden="1" x14ac:dyDescent="0.3">
      <c r="E4314" s="138">
        <v>39944</v>
      </c>
      <c r="F4314" s="16">
        <v>131</v>
      </c>
      <c r="G4314" s="16">
        <v>2009</v>
      </c>
      <c r="H4314" s="139">
        <f t="shared" si="343"/>
        <v>0</v>
      </c>
      <c r="I4314" s="140">
        <v>13.593548387096776</v>
      </c>
      <c r="J4314" s="141">
        <f t="shared" si="345"/>
        <v>1</v>
      </c>
      <c r="K4314" s="81">
        <f t="shared" si="344"/>
        <v>6.4064516129032238</v>
      </c>
      <c r="L4314" s="142">
        <v>16.8</v>
      </c>
      <c r="M4314" s="140"/>
      <c r="N4314" s="141">
        <f t="shared" si="346"/>
        <v>0</v>
      </c>
      <c r="O4314" s="141"/>
      <c r="P4314" s="141"/>
      <c r="Q4314" s="81">
        <f t="shared" si="347"/>
        <v>0</v>
      </c>
    </row>
    <row r="4315" spans="5:17" ht="13" hidden="1" x14ac:dyDescent="0.3">
      <c r="E4315" s="138">
        <v>39945</v>
      </c>
      <c r="F4315" s="16">
        <v>132</v>
      </c>
      <c r="G4315" s="16">
        <v>2009</v>
      </c>
      <c r="H4315" s="139">
        <f t="shared" si="343"/>
        <v>0</v>
      </c>
      <c r="I4315" s="140">
        <v>13.75483870967742</v>
      </c>
      <c r="J4315" s="141">
        <f t="shared" si="345"/>
        <v>1</v>
      </c>
      <c r="K4315" s="81">
        <f t="shared" si="344"/>
        <v>6.2451612903225797</v>
      </c>
      <c r="L4315" s="142">
        <v>16.7</v>
      </c>
      <c r="M4315" s="140"/>
      <c r="N4315" s="141">
        <f t="shared" si="346"/>
        <v>0</v>
      </c>
      <c r="O4315" s="141"/>
      <c r="P4315" s="141"/>
      <c r="Q4315" s="81">
        <f t="shared" si="347"/>
        <v>0</v>
      </c>
    </row>
    <row r="4316" spans="5:17" ht="13" hidden="1" x14ac:dyDescent="0.3">
      <c r="E4316" s="138">
        <v>39946</v>
      </c>
      <c r="F4316" s="16">
        <v>133</v>
      </c>
      <c r="G4316" s="16">
        <v>2009</v>
      </c>
      <c r="H4316" s="139">
        <f t="shared" si="343"/>
        <v>0</v>
      </c>
      <c r="I4316" s="140">
        <v>13.916129032258064</v>
      </c>
      <c r="J4316" s="141">
        <f t="shared" si="345"/>
        <v>1</v>
      </c>
      <c r="K4316" s="81">
        <f t="shared" si="344"/>
        <v>6.0838709677419356</v>
      </c>
      <c r="L4316" s="142">
        <v>16.8</v>
      </c>
      <c r="M4316" s="140"/>
      <c r="N4316" s="141">
        <f t="shared" si="346"/>
        <v>0</v>
      </c>
      <c r="O4316" s="141"/>
      <c r="P4316" s="141"/>
      <c r="Q4316" s="81">
        <f t="shared" si="347"/>
        <v>0</v>
      </c>
    </row>
    <row r="4317" spans="5:17" ht="13" hidden="1" x14ac:dyDescent="0.3">
      <c r="E4317" s="138">
        <v>39947</v>
      </c>
      <c r="F4317" s="16">
        <v>134</v>
      </c>
      <c r="G4317" s="16">
        <v>2009</v>
      </c>
      <c r="H4317" s="139">
        <f t="shared" si="343"/>
        <v>0</v>
      </c>
      <c r="I4317" s="140">
        <v>14.077419354838712</v>
      </c>
      <c r="J4317" s="141">
        <f t="shared" si="345"/>
        <v>1</v>
      </c>
      <c r="K4317" s="81">
        <f t="shared" si="344"/>
        <v>5.9225806451612879</v>
      </c>
      <c r="L4317" s="142">
        <v>17</v>
      </c>
      <c r="M4317" s="140"/>
      <c r="N4317" s="141">
        <f t="shared" si="346"/>
        <v>0</v>
      </c>
      <c r="O4317" s="141"/>
      <c r="P4317" s="141"/>
      <c r="Q4317" s="81">
        <f t="shared" si="347"/>
        <v>0</v>
      </c>
    </row>
    <row r="4318" spans="5:17" ht="13" hidden="1" x14ac:dyDescent="0.3">
      <c r="E4318" s="138">
        <v>39948</v>
      </c>
      <c r="F4318" s="16">
        <v>135</v>
      </c>
      <c r="G4318" s="16">
        <v>2009</v>
      </c>
      <c r="H4318" s="139">
        <f t="shared" si="343"/>
        <v>0</v>
      </c>
      <c r="I4318" s="140">
        <v>14.238709677419356</v>
      </c>
      <c r="J4318" s="141">
        <f t="shared" si="345"/>
        <v>1</v>
      </c>
      <c r="K4318" s="81">
        <f t="shared" si="344"/>
        <v>5.7612903225806438</v>
      </c>
      <c r="L4318" s="142">
        <v>13.1</v>
      </c>
      <c r="M4318" s="140"/>
      <c r="N4318" s="141">
        <f t="shared" si="346"/>
        <v>1</v>
      </c>
      <c r="O4318" s="141"/>
      <c r="P4318" s="141"/>
      <c r="Q4318" s="81">
        <f t="shared" si="347"/>
        <v>6.9</v>
      </c>
    </row>
    <row r="4319" spans="5:17" ht="13" hidden="1" x14ac:dyDescent="0.3">
      <c r="E4319" s="138">
        <v>39949</v>
      </c>
      <c r="F4319" s="16">
        <v>136</v>
      </c>
      <c r="G4319" s="16">
        <v>2009</v>
      </c>
      <c r="H4319" s="139">
        <f t="shared" si="343"/>
        <v>0</v>
      </c>
      <c r="I4319" s="140">
        <v>14.4</v>
      </c>
      <c r="J4319" s="141">
        <f t="shared" si="345"/>
        <v>1</v>
      </c>
      <c r="K4319" s="81">
        <f t="shared" si="344"/>
        <v>5.6</v>
      </c>
      <c r="L4319" s="142">
        <v>15.7</v>
      </c>
      <c r="M4319" s="140"/>
      <c r="N4319" s="141">
        <f t="shared" si="346"/>
        <v>1</v>
      </c>
      <c r="O4319" s="141"/>
      <c r="P4319" s="141"/>
      <c r="Q4319" s="81">
        <f t="shared" si="347"/>
        <v>4.3000000000000007</v>
      </c>
    </row>
    <row r="4320" spans="5:17" ht="13" hidden="1" x14ac:dyDescent="0.3">
      <c r="E4320" s="138">
        <v>39950</v>
      </c>
      <c r="F4320" s="16">
        <v>137</v>
      </c>
      <c r="G4320" s="16">
        <v>2009</v>
      </c>
      <c r="H4320" s="139">
        <f t="shared" si="343"/>
        <v>0</v>
      </c>
      <c r="I4320" s="140">
        <v>14.506666666666668</v>
      </c>
      <c r="J4320" s="141">
        <f t="shared" si="345"/>
        <v>1</v>
      </c>
      <c r="K4320" s="81">
        <f t="shared" si="344"/>
        <v>5.4933333333333323</v>
      </c>
      <c r="L4320" s="142">
        <v>16.899999999999999</v>
      </c>
      <c r="M4320" s="140"/>
      <c r="N4320" s="141">
        <f t="shared" si="346"/>
        <v>0</v>
      </c>
      <c r="O4320" s="141"/>
      <c r="P4320" s="141"/>
      <c r="Q4320" s="81">
        <f t="shared" si="347"/>
        <v>0</v>
      </c>
    </row>
    <row r="4321" spans="5:17" ht="13" hidden="1" x14ac:dyDescent="0.3">
      <c r="E4321" s="138">
        <v>39951</v>
      </c>
      <c r="F4321" s="16">
        <v>138</v>
      </c>
      <c r="G4321" s="16">
        <v>2009</v>
      </c>
      <c r="H4321" s="139">
        <f t="shared" si="343"/>
        <v>0</v>
      </c>
      <c r="I4321" s="140">
        <v>14.613333333333333</v>
      </c>
      <c r="J4321" s="141">
        <f t="shared" si="345"/>
        <v>1</v>
      </c>
      <c r="K4321" s="81">
        <f t="shared" si="344"/>
        <v>5.3866666666666667</v>
      </c>
      <c r="L4321" s="142">
        <v>15.2</v>
      </c>
      <c r="M4321" s="140"/>
      <c r="N4321" s="141">
        <f t="shared" si="346"/>
        <v>1</v>
      </c>
      <c r="O4321" s="141"/>
      <c r="P4321" s="141"/>
      <c r="Q4321" s="81">
        <f t="shared" si="347"/>
        <v>4.8000000000000007</v>
      </c>
    </row>
    <row r="4322" spans="5:17" ht="13" hidden="1" x14ac:dyDescent="0.3">
      <c r="E4322" s="138">
        <v>39952</v>
      </c>
      <c r="F4322" s="16">
        <v>139</v>
      </c>
      <c r="G4322" s="16">
        <v>2009</v>
      </c>
      <c r="H4322" s="139">
        <f t="shared" si="343"/>
        <v>0</v>
      </c>
      <c r="I4322" s="140">
        <v>14.72</v>
      </c>
      <c r="J4322" s="141">
        <f t="shared" si="345"/>
        <v>1</v>
      </c>
      <c r="K4322" s="81">
        <f t="shared" si="344"/>
        <v>5.2799999999999994</v>
      </c>
      <c r="L4322" s="142">
        <v>17.100000000000001</v>
      </c>
      <c r="M4322" s="140"/>
      <c r="N4322" s="141">
        <f t="shared" si="346"/>
        <v>0</v>
      </c>
      <c r="O4322" s="141"/>
      <c r="P4322" s="141"/>
      <c r="Q4322" s="81">
        <f t="shared" si="347"/>
        <v>0</v>
      </c>
    </row>
    <row r="4323" spans="5:17" ht="13" hidden="1" x14ac:dyDescent="0.3">
      <c r="E4323" s="138">
        <v>39953</v>
      </c>
      <c r="F4323" s="16">
        <v>140</v>
      </c>
      <c r="G4323" s="16">
        <v>2009</v>
      </c>
      <c r="H4323" s="139">
        <f t="shared" ref="H4323:H4386" si="348">IF(AND(E4323&gt;=$D$64,E4323&lt;=$D$65),1,0)</f>
        <v>0</v>
      </c>
      <c r="I4323" s="140">
        <v>14.826666666666668</v>
      </c>
      <c r="J4323" s="141">
        <f t="shared" si="345"/>
        <v>1</v>
      </c>
      <c r="K4323" s="81">
        <f t="shared" si="344"/>
        <v>5.173333333333332</v>
      </c>
      <c r="L4323" s="142">
        <v>18.899999999999999</v>
      </c>
      <c r="M4323" s="140"/>
      <c r="N4323" s="141">
        <f t="shared" si="346"/>
        <v>0</v>
      </c>
      <c r="O4323" s="141"/>
      <c r="P4323" s="141"/>
      <c r="Q4323" s="81">
        <f t="shared" si="347"/>
        <v>0</v>
      </c>
    </row>
    <row r="4324" spans="5:17" ht="13" hidden="1" x14ac:dyDescent="0.3">
      <c r="E4324" s="138">
        <v>39954</v>
      </c>
      <c r="F4324" s="16">
        <v>141</v>
      </c>
      <c r="G4324" s="16">
        <v>2009</v>
      </c>
      <c r="H4324" s="139">
        <f t="shared" si="348"/>
        <v>0</v>
      </c>
      <c r="I4324" s="140">
        <v>14.933333333333334</v>
      </c>
      <c r="J4324" s="141">
        <f t="shared" si="345"/>
        <v>1</v>
      </c>
      <c r="K4324" s="81">
        <f t="shared" si="344"/>
        <v>5.0666666666666664</v>
      </c>
      <c r="L4324" s="142">
        <v>22.7</v>
      </c>
      <c r="M4324" s="140"/>
      <c r="N4324" s="141">
        <f t="shared" si="346"/>
        <v>0</v>
      </c>
      <c r="O4324" s="141"/>
      <c r="P4324" s="141"/>
      <c r="Q4324" s="81">
        <f t="shared" si="347"/>
        <v>0</v>
      </c>
    </row>
    <row r="4325" spans="5:17" ht="13" hidden="1" x14ac:dyDescent="0.3">
      <c r="E4325" s="138">
        <v>39955</v>
      </c>
      <c r="F4325" s="16">
        <v>142</v>
      </c>
      <c r="G4325" s="16">
        <v>2009</v>
      </c>
      <c r="H4325" s="139">
        <f t="shared" si="348"/>
        <v>0</v>
      </c>
      <c r="I4325" s="140">
        <v>15.04</v>
      </c>
      <c r="J4325" s="141">
        <f t="shared" si="345"/>
        <v>1</v>
      </c>
      <c r="K4325" s="81">
        <f t="shared" si="344"/>
        <v>4.9600000000000009</v>
      </c>
      <c r="L4325" s="142">
        <v>22.8</v>
      </c>
      <c r="M4325" s="140"/>
      <c r="N4325" s="141">
        <f t="shared" si="346"/>
        <v>0</v>
      </c>
      <c r="O4325" s="141"/>
      <c r="P4325" s="141"/>
      <c r="Q4325" s="81">
        <f t="shared" si="347"/>
        <v>0</v>
      </c>
    </row>
    <row r="4326" spans="5:17" ht="13" hidden="1" x14ac:dyDescent="0.3">
      <c r="E4326" s="138">
        <v>39956</v>
      </c>
      <c r="F4326" s="16">
        <v>143</v>
      </c>
      <c r="G4326" s="16">
        <v>2009</v>
      </c>
      <c r="H4326" s="139">
        <f t="shared" si="348"/>
        <v>0</v>
      </c>
      <c r="I4326" s="140">
        <v>15.146666666666667</v>
      </c>
      <c r="J4326" s="141">
        <f t="shared" si="345"/>
        <v>1</v>
      </c>
      <c r="K4326" s="81">
        <f t="shared" si="344"/>
        <v>4.8533333333333335</v>
      </c>
      <c r="L4326" s="142">
        <v>20.9</v>
      </c>
      <c r="M4326" s="140"/>
      <c r="N4326" s="141">
        <f t="shared" si="346"/>
        <v>0</v>
      </c>
      <c r="O4326" s="141"/>
      <c r="P4326" s="141"/>
      <c r="Q4326" s="81">
        <f t="shared" si="347"/>
        <v>0</v>
      </c>
    </row>
    <row r="4327" spans="5:17" ht="13" hidden="1" x14ac:dyDescent="0.3">
      <c r="E4327" s="138">
        <v>39957</v>
      </c>
      <c r="F4327" s="16">
        <v>144</v>
      </c>
      <c r="G4327" s="16">
        <v>2009</v>
      </c>
      <c r="H4327" s="139">
        <f t="shared" si="348"/>
        <v>0</v>
      </c>
      <c r="I4327" s="140">
        <v>15.253333333333334</v>
      </c>
      <c r="J4327" s="141">
        <f t="shared" si="345"/>
        <v>1</v>
      </c>
      <c r="K4327" s="81">
        <f t="shared" si="344"/>
        <v>4.7466666666666661</v>
      </c>
      <c r="L4327" s="142">
        <v>24.4</v>
      </c>
      <c r="M4327" s="140"/>
      <c r="N4327" s="141">
        <f t="shared" si="346"/>
        <v>0</v>
      </c>
      <c r="O4327" s="141"/>
      <c r="P4327" s="141"/>
      <c r="Q4327" s="81">
        <f t="shared" si="347"/>
        <v>0</v>
      </c>
    </row>
    <row r="4328" spans="5:17" ht="13" hidden="1" x14ac:dyDescent="0.3">
      <c r="E4328" s="138">
        <v>39958</v>
      </c>
      <c r="F4328" s="16">
        <v>145</v>
      </c>
      <c r="G4328" s="16">
        <v>2009</v>
      </c>
      <c r="H4328" s="139">
        <f t="shared" si="348"/>
        <v>0</v>
      </c>
      <c r="I4328" s="140">
        <v>15.36</v>
      </c>
      <c r="J4328" s="141">
        <f t="shared" si="345"/>
        <v>1</v>
      </c>
      <c r="K4328" s="81">
        <f t="shared" si="344"/>
        <v>4.6400000000000006</v>
      </c>
      <c r="L4328" s="142">
        <v>24.4</v>
      </c>
      <c r="M4328" s="140"/>
      <c r="N4328" s="141">
        <f t="shared" si="346"/>
        <v>0</v>
      </c>
      <c r="O4328" s="141"/>
      <c r="P4328" s="141"/>
      <c r="Q4328" s="81">
        <f t="shared" si="347"/>
        <v>0</v>
      </c>
    </row>
    <row r="4329" spans="5:17" ht="13" hidden="1" x14ac:dyDescent="0.3">
      <c r="E4329" s="138">
        <v>39959</v>
      </c>
      <c r="F4329" s="16">
        <v>146</v>
      </c>
      <c r="G4329" s="16">
        <v>2009</v>
      </c>
      <c r="H4329" s="139">
        <f t="shared" si="348"/>
        <v>0</v>
      </c>
      <c r="I4329" s="140">
        <v>15.466666666666667</v>
      </c>
      <c r="J4329" s="141">
        <f t="shared" si="345"/>
        <v>1</v>
      </c>
      <c r="K4329" s="81">
        <f t="shared" si="344"/>
        <v>4.5333333333333332</v>
      </c>
      <c r="L4329" s="142">
        <v>19.3</v>
      </c>
      <c r="M4329" s="140"/>
      <c r="N4329" s="141">
        <f t="shared" si="346"/>
        <v>0</v>
      </c>
      <c r="O4329" s="141"/>
      <c r="P4329" s="141"/>
      <c r="Q4329" s="81">
        <f t="shared" si="347"/>
        <v>0</v>
      </c>
    </row>
    <row r="4330" spans="5:17" ht="13" hidden="1" x14ac:dyDescent="0.3">
      <c r="E4330" s="138">
        <v>39960</v>
      </c>
      <c r="F4330" s="16">
        <v>147</v>
      </c>
      <c r="G4330" s="16">
        <v>2009</v>
      </c>
      <c r="H4330" s="139">
        <f t="shared" si="348"/>
        <v>0</v>
      </c>
      <c r="I4330" s="140">
        <v>15.573333333333334</v>
      </c>
      <c r="J4330" s="141">
        <f t="shared" si="345"/>
        <v>1</v>
      </c>
      <c r="K4330" s="81">
        <f t="shared" si="344"/>
        <v>4.4266666666666659</v>
      </c>
      <c r="L4330" s="142">
        <v>15.1</v>
      </c>
      <c r="M4330" s="140"/>
      <c r="N4330" s="141">
        <f t="shared" si="346"/>
        <v>1</v>
      </c>
      <c r="O4330" s="141"/>
      <c r="P4330" s="141"/>
      <c r="Q4330" s="81">
        <f t="shared" si="347"/>
        <v>4.9000000000000004</v>
      </c>
    </row>
    <row r="4331" spans="5:17" ht="13" hidden="1" x14ac:dyDescent="0.3">
      <c r="E4331" s="138">
        <v>39961</v>
      </c>
      <c r="F4331" s="16">
        <v>148</v>
      </c>
      <c r="G4331" s="16">
        <v>2009</v>
      </c>
      <c r="H4331" s="139">
        <f t="shared" si="348"/>
        <v>0</v>
      </c>
      <c r="I4331" s="140">
        <v>15.68</v>
      </c>
      <c r="J4331" s="141">
        <f t="shared" si="345"/>
        <v>1</v>
      </c>
      <c r="K4331" s="81">
        <f t="shared" si="344"/>
        <v>4.32</v>
      </c>
      <c r="L4331" s="142">
        <v>17.5</v>
      </c>
      <c r="M4331" s="140"/>
      <c r="N4331" s="141">
        <f t="shared" si="346"/>
        <v>0</v>
      </c>
      <c r="O4331" s="141"/>
      <c r="P4331" s="141"/>
      <c r="Q4331" s="81">
        <f t="shared" si="347"/>
        <v>0</v>
      </c>
    </row>
    <row r="4332" spans="5:17" ht="13" hidden="1" x14ac:dyDescent="0.3">
      <c r="E4332" s="138">
        <v>39962</v>
      </c>
      <c r="F4332" s="16">
        <v>149</v>
      </c>
      <c r="G4332" s="16">
        <v>2009</v>
      </c>
      <c r="H4332" s="139">
        <f t="shared" si="348"/>
        <v>0</v>
      </c>
      <c r="I4332" s="140">
        <v>15.786666666666667</v>
      </c>
      <c r="J4332" s="141">
        <f t="shared" si="345"/>
        <v>1</v>
      </c>
      <c r="K4332" s="81">
        <f t="shared" si="344"/>
        <v>4.2133333333333329</v>
      </c>
      <c r="L4332" s="142">
        <v>17.899999999999999</v>
      </c>
      <c r="M4332" s="140"/>
      <c r="N4332" s="141">
        <f t="shared" si="346"/>
        <v>0</v>
      </c>
      <c r="O4332" s="141"/>
      <c r="P4332" s="141"/>
      <c r="Q4332" s="81">
        <f t="shared" si="347"/>
        <v>0</v>
      </c>
    </row>
    <row r="4333" spans="5:17" ht="13" hidden="1" x14ac:dyDescent="0.3">
      <c r="E4333" s="138">
        <v>39963</v>
      </c>
      <c r="F4333" s="16">
        <v>150</v>
      </c>
      <c r="G4333" s="16">
        <v>2009</v>
      </c>
      <c r="H4333" s="139">
        <f t="shared" si="348"/>
        <v>0</v>
      </c>
      <c r="I4333" s="140">
        <v>15.893333333333333</v>
      </c>
      <c r="J4333" s="141">
        <f t="shared" si="345"/>
        <v>1</v>
      </c>
      <c r="K4333" s="81">
        <f t="shared" si="344"/>
        <v>4.1066666666666674</v>
      </c>
      <c r="L4333" s="142">
        <v>14.9</v>
      </c>
      <c r="M4333" s="140"/>
      <c r="N4333" s="141">
        <f t="shared" si="346"/>
        <v>1</v>
      </c>
      <c r="O4333" s="141"/>
      <c r="P4333" s="141"/>
      <c r="Q4333" s="81">
        <f t="shared" si="347"/>
        <v>5.0999999999999996</v>
      </c>
    </row>
    <row r="4334" spans="5:17" ht="13" hidden="1" x14ac:dyDescent="0.3">
      <c r="E4334" s="138">
        <v>39964</v>
      </c>
      <c r="F4334" s="16">
        <v>151</v>
      </c>
      <c r="G4334" s="16">
        <v>2009</v>
      </c>
      <c r="H4334" s="139">
        <f t="shared" si="348"/>
        <v>0</v>
      </c>
      <c r="I4334" s="140">
        <v>16</v>
      </c>
      <c r="J4334" s="141">
        <f t="shared" si="345"/>
        <v>1</v>
      </c>
      <c r="K4334" s="81">
        <f t="shared" si="344"/>
        <v>4</v>
      </c>
      <c r="L4334" s="142">
        <v>16.399999999999999</v>
      </c>
      <c r="M4334" s="140"/>
      <c r="N4334" s="141">
        <f t="shared" si="346"/>
        <v>0</v>
      </c>
      <c r="O4334" s="141"/>
      <c r="P4334" s="141"/>
      <c r="Q4334" s="81">
        <f t="shared" si="347"/>
        <v>0</v>
      </c>
    </row>
    <row r="4335" spans="5:17" ht="13" hidden="1" x14ac:dyDescent="0.3">
      <c r="E4335" s="138">
        <v>39965</v>
      </c>
      <c r="F4335" s="16">
        <v>152</v>
      </c>
      <c r="G4335" s="16">
        <v>2009</v>
      </c>
      <c r="H4335" s="139">
        <f t="shared" si="348"/>
        <v>0</v>
      </c>
      <c r="I4335" s="140">
        <v>16.106666666666669</v>
      </c>
      <c r="J4335" s="141">
        <f t="shared" si="345"/>
        <v>0</v>
      </c>
      <c r="K4335" s="81">
        <f t="shared" si="344"/>
        <v>0</v>
      </c>
      <c r="L4335" s="142">
        <v>17.2</v>
      </c>
      <c r="M4335" s="140"/>
      <c r="N4335" s="141">
        <f t="shared" si="346"/>
        <v>0</v>
      </c>
      <c r="O4335" s="141"/>
      <c r="P4335" s="141"/>
      <c r="Q4335" s="81">
        <f t="shared" si="347"/>
        <v>0</v>
      </c>
    </row>
    <row r="4336" spans="5:17" ht="13" hidden="1" x14ac:dyDescent="0.3">
      <c r="E4336" s="138">
        <v>39966</v>
      </c>
      <c r="F4336" s="16">
        <v>153</v>
      </c>
      <c r="G4336" s="16">
        <v>2009</v>
      </c>
      <c r="H4336" s="139">
        <f t="shared" si="348"/>
        <v>0</v>
      </c>
      <c r="I4336" s="140">
        <v>16.213333333333331</v>
      </c>
      <c r="J4336" s="141">
        <f t="shared" si="345"/>
        <v>0</v>
      </c>
      <c r="K4336" s="81">
        <f t="shared" si="344"/>
        <v>0</v>
      </c>
      <c r="L4336" s="142">
        <v>19.399999999999999</v>
      </c>
      <c r="M4336" s="140"/>
      <c r="N4336" s="141">
        <f t="shared" si="346"/>
        <v>0</v>
      </c>
      <c r="O4336" s="141"/>
      <c r="P4336" s="141"/>
      <c r="Q4336" s="81">
        <f t="shared" si="347"/>
        <v>0</v>
      </c>
    </row>
    <row r="4337" spans="5:17" ht="13" hidden="1" x14ac:dyDescent="0.3">
      <c r="E4337" s="138">
        <v>39967</v>
      </c>
      <c r="F4337" s="16">
        <v>154</v>
      </c>
      <c r="G4337" s="16">
        <v>2009</v>
      </c>
      <c r="H4337" s="139">
        <f t="shared" si="348"/>
        <v>0</v>
      </c>
      <c r="I4337" s="140">
        <v>16.32</v>
      </c>
      <c r="J4337" s="141">
        <f t="shared" si="345"/>
        <v>0</v>
      </c>
      <c r="K4337" s="81">
        <f t="shared" si="344"/>
        <v>0</v>
      </c>
      <c r="L4337" s="142">
        <v>19.3</v>
      </c>
      <c r="M4337" s="140"/>
      <c r="N4337" s="141">
        <f t="shared" si="346"/>
        <v>0</v>
      </c>
      <c r="O4337" s="141"/>
      <c r="P4337" s="141"/>
      <c r="Q4337" s="81">
        <f t="shared" si="347"/>
        <v>0</v>
      </c>
    </row>
    <row r="4338" spans="5:17" ht="13" hidden="1" x14ac:dyDescent="0.3">
      <c r="E4338" s="138">
        <v>39968</v>
      </c>
      <c r="F4338" s="16">
        <v>155</v>
      </c>
      <c r="G4338" s="16">
        <v>2009</v>
      </c>
      <c r="H4338" s="139">
        <f t="shared" si="348"/>
        <v>0</v>
      </c>
      <c r="I4338" s="140">
        <v>16.426666666666669</v>
      </c>
      <c r="J4338" s="141">
        <f t="shared" si="345"/>
        <v>0</v>
      </c>
      <c r="K4338" s="81">
        <f t="shared" si="344"/>
        <v>0</v>
      </c>
      <c r="L4338" s="142">
        <v>17.8</v>
      </c>
      <c r="M4338" s="140"/>
      <c r="N4338" s="141">
        <f t="shared" si="346"/>
        <v>0</v>
      </c>
      <c r="O4338" s="141"/>
      <c r="P4338" s="141"/>
      <c r="Q4338" s="81">
        <f t="shared" si="347"/>
        <v>0</v>
      </c>
    </row>
    <row r="4339" spans="5:17" ht="13" hidden="1" x14ac:dyDescent="0.3">
      <c r="E4339" s="138">
        <v>39969</v>
      </c>
      <c r="F4339" s="16">
        <v>156</v>
      </c>
      <c r="G4339" s="16">
        <v>2009</v>
      </c>
      <c r="H4339" s="139">
        <f t="shared" si="348"/>
        <v>0</v>
      </c>
      <c r="I4339" s="140">
        <v>16.533333333333331</v>
      </c>
      <c r="J4339" s="141">
        <f t="shared" si="345"/>
        <v>0</v>
      </c>
      <c r="K4339" s="81">
        <f t="shared" si="344"/>
        <v>0</v>
      </c>
      <c r="L4339" s="142">
        <v>16.7</v>
      </c>
      <c r="M4339" s="140"/>
      <c r="N4339" s="141">
        <f t="shared" si="346"/>
        <v>0</v>
      </c>
      <c r="O4339" s="141"/>
      <c r="P4339" s="141"/>
      <c r="Q4339" s="81">
        <f t="shared" si="347"/>
        <v>0</v>
      </c>
    </row>
    <row r="4340" spans="5:17" ht="13" hidden="1" x14ac:dyDescent="0.3">
      <c r="E4340" s="138">
        <v>39970</v>
      </c>
      <c r="F4340" s="16">
        <v>157</v>
      </c>
      <c r="G4340" s="16">
        <v>2009</v>
      </c>
      <c r="H4340" s="139">
        <f t="shared" si="348"/>
        <v>0</v>
      </c>
      <c r="I4340" s="140">
        <v>16.64</v>
      </c>
      <c r="J4340" s="141">
        <f t="shared" si="345"/>
        <v>0</v>
      </c>
      <c r="K4340" s="81">
        <f t="shared" si="344"/>
        <v>0</v>
      </c>
      <c r="L4340" s="142">
        <v>15.5</v>
      </c>
      <c r="M4340" s="140"/>
      <c r="N4340" s="141">
        <f t="shared" si="346"/>
        <v>1</v>
      </c>
      <c r="O4340" s="141"/>
      <c r="P4340" s="141"/>
      <c r="Q4340" s="81">
        <f t="shared" si="347"/>
        <v>4.5</v>
      </c>
    </row>
    <row r="4341" spans="5:17" ht="13" hidden="1" x14ac:dyDescent="0.3">
      <c r="E4341" s="138">
        <v>39971</v>
      </c>
      <c r="F4341" s="16">
        <v>158</v>
      </c>
      <c r="G4341" s="16">
        <v>2009</v>
      </c>
      <c r="H4341" s="139">
        <f t="shared" si="348"/>
        <v>0</v>
      </c>
      <c r="I4341" s="140">
        <v>16.74666666666667</v>
      </c>
      <c r="J4341" s="141">
        <f t="shared" si="345"/>
        <v>0</v>
      </c>
      <c r="K4341" s="81">
        <f t="shared" si="344"/>
        <v>0</v>
      </c>
      <c r="L4341" s="142">
        <v>15.2</v>
      </c>
      <c r="M4341" s="140"/>
      <c r="N4341" s="141">
        <f t="shared" si="346"/>
        <v>1</v>
      </c>
      <c r="O4341" s="141"/>
      <c r="P4341" s="141"/>
      <c r="Q4341" s="81">
        <f t="shared" si="347"/>
        <v>4.8000000000000007</v>
      </c>
    </row>
    <row r="4342" spans="5:17" ht="13" hidden="1" x14ac:dyDescent="0.3">
      <c r="E4342" s="138">
        <v>39972</v>
      </c>
      <c r="F4342" s="16">
        <v>159</v>
      </c>
      <c r="G4342" s="16">
        <v>2009</v>
      </c>
      <c r="H4342" s="139">
        <f t="shared" si="348"/>
        <v>0</v>
      </c>
      <c r="I4342" s="140">
        <v>16.853333333333332</v>
      </c>
      <c r="J4342" s="141">
        <f t="shared" si="345"/>
        <v>0</v>
      </c>
      <c r="K4342" s="81">
        <f t="shared" si="344"/>
        <v>0</v>
      </c>
      <c r="L4342" s="142">
        <v>15.7</v>
      </c>
      <c r="M4342" s="140"/>
      <c r="N4342" s="141">
        <f t="shared" si="346"/>
        <v>1</v>
      </c>
      <c r="O4342" s="141"/>
      <c r="P4342" s="141"/>
      <c r="Q4342" s="81">
        <f t="shared" si="347"/>
        <v>4.3000000000000007</v>
      </c>
    </row>
    <row r="4343" spans="5:17" ht="13" hidden="1" x14ac:dyDescent="0.3">
      <c r="E4343" s="138">
        <v>39973</v>
      </c>
      <c r="F4343" s="16">
        <v>160</v>
      </c>
      <c r="G4343" s="16">
        <v>2009</v>
      </c>
      <c r="H4343" s="139">
        <f t="shared" si="348"/>
        <v>0</v>
      </c>
      <c r="I4343" s="140">
        <v>16.96</v>
      </c>
      <c r="J4343" s="141">
        <f t="shared" si="345"/>
        <v>0</v>
      </c>
      <c r="K4343" s="81">
        <f t="shared" si="344"/>
        <v>0</v>
      </c>
      <c r="L4343" s="142">
        <v>16.100000000000001</v>
      </c>
      <c r="M4343" s="140"/>
      <c r="N4343" s="141">
        <f t="shared" si="346"/>
        <v>0</v>
      </c>
      <c r="O4343" s="141"/>
      <c r="P4343" s="141"/>
      <c r="Q4343" s="81">
        <f t="shared" si="347"/>
        <v>0</v>
      </c>
    </row>
    <row r="4344" spans="5:17" ht="13" hidden="1" x14ac:dyDescent="0.3">
      <c r="E4344" s="138">
        <v>39974</v>
      </c>
      <c r="F4344" s="16">
        <v>161</v>
      </c>
      <c r="G4344" s="16">
        <v>2009</v>
      </c>
      <c r="H4344" s="139">
        <f t="shared" si="348"/>
        <v>0</v>
      </c>
      <c r="I4344" s="140">
        <v>17.06666666666667</v>
      </c>
      <c r="J4344" s="141">
        <f t="shared" si="345"/>
        <v>0</v>
      </c>
      <c r="K4344" s="81">
        <f t="shared" ref="K4344:K4407" si="349">J4344*($E$116-I4344)</f>
        <v>0</v>
      </c>
      <c r="L4344" s="142">
        <v>17</v>
      </c>
      <c r="M4344" s="140"/>
      <c r="N4344" s="141">
        <f t="shared" si="346"/>
        <v>0</v>
      </c>
      <c r="O4344" s="141"/>
      <c r="P4344" s="141"/>
      <c r="Q4344" s="81">
        <f t="shared" si="347"/>
        <v>0</v>
      </c>
    </row>
    <row r="4345" spans="5:17" ht="13" hidden="1" x14ac:dyDescent="0.3">
      <c r="E4345" s="138">
        <v>39975</v>
      </c>
      <c r="F4345" s="16">
        <v>162</v>
      </c>
      <c r="G4345" s="16">
        <v>2009</v>
      </c>
      <c r="H4345" s="139">
        <f t="shared" si="348"/>
        <v>0</v>
      </c>
      <c r="I4345" s="140">
        <v>17.173333333333332</v>
      </c>
      <c r="J4345" s="141">
        <f t="shared" si="345"/>
        <v>0</v>
      </c>
      <c r="K4345" s="81">
        <f t="shared" si="349"/>
        <v>0</v>
      </c>
      <c r="L4345" s="142">
        <v>17.5</v>
      </c>
      <c r="M4345" s="140"/>
      <c r="N4345" s="141">
        <f t="shared" si="346"/>
        <v>0</v>
      </c>
      <c r="O4345" s="141"/>
      <c r="P4345" s="141"/>
      <c r="Q4345" s="81">
        <f t="shared" si="347"/>
        <v>0</v>
      </c>
    </row>
    <row r="4346" spans="5:17" ht="13" hidden="1" x14ac:dyDescent="0.3">
      <c r="E4346" s="138">
        <v>39976</v>
      </c>
      <c r="F4346" s="16">
        <v>163</v>
      </c>
      <c r="G4346" s="16">
        <v>2009</v>
      </c>
      <c r="H4346" s="139">
        <f t="shared" si="348"/>
        <v>0</v>
      </c>
      <c r="I4346" s="140">
        <v>17.28</v>
      </c>
      <c r="J4346" s="141">
        <f t="shared" si="345"/>
        <v>0</v>
      </c>
      <c r="K4346" s="81">
        <f t="shared" si="349"/>
        <v>0</v>
      </c>
      <c r="L4346" s="142">
        <v>17.2</v>
      </c>
      <c r="M4346" s="140"/>
      <c r="N4346" s="141">
        <f t="shared" si="346"/>
        <v>0</v>
      </c>
      <c r="O4346" s="141"/>
      <c r="P4346" s="141"/>
      <c r="Q4346" s="81">
        <f t="shared" si="347"/>
        <v>0</v>
      </c>
    </row>
    <row r="4347" spans="5:17" ht="13" hidden="1" x14ac:dyDescent="0.3">
      <c r="E4347" s="138">
        <v>39977</v>
      </c>
      <c r="F4347" s="16">
        <v>164</v>
      </c>
      <c r="G4347" s="16">
        <v>2009</v>
      </c>
      <c r="H4347" s="139">
        <f t="shared" si="348"/>
        <v>0</v>
      </c>
      <c r="I4347" s="140">
        <v>17.38666666666667</v>
      </c>
      <c r="J4347" s="141">
        <f t="shared" si="345"/>
        <v>0</v>
      </c>
      <c r="K4347" s="81">
        <f t="shared" si="349"/>
        <v>0</v>
      </c>
      <c r="L4347" s="142">
        <v>19</v>
      </c>
      <c r="M4347" s="140"/>
      <c r="N4347" s="141">
        <f t="shared" si="346"/>
        <v>0</v>
      </c>
      <c r="O4347" s="141"/>
      <c r="P4347" s="141"/>
      <c r="Q4347" s="81">
        <f t="shared" si="347"/>
        <v>0</v>
      </c>
    </row>
    <row r="4348" spans="5:17" ht="13" hidden="1" x14ac:dyDescent="0.3">
      <c r="E4348" s="138">
        <v>39978</v>
      </c>
      <c r="F4348" s="16">
        <v>165</v>
      </c>
      <c r="G4348" s="16">
        <v>2009</v>
      </c>
      <c r="H4348" s="139">
        <f t="shared" si="348"/>
        <v>0</v>
      </c>
      <c r="I4348" s="140">
        <v>17.493333333333332</v>
      </c>
      <c r="J4348" s="141">
        <f t="shared" si="345"/>
        <v>0</v>
      </c>
      <c r="K4348" s="81">
        <f t="shared" si="349"/>
        <v>0</v>
      </c>
      <c r="L4348" s="142">
        <v>21.4</v>
      </c>
      <c r="M4348" s="140"/>
      <c r="N4348" s="141">
        <f t="shared" si="346"/>
        <v>0</v>
      </c>
      <c r="O4348" s="141"/>
      <c r="P4348" s="141"/>
      <c r="Q4348" s="81">
        <f t="shared" si="347"/>
        <v>0</v>
      </c>
    </row>
    <row r="4349" spans="5:17" ht="13" hidden="1" x14ac:dyDescent="0.3">
      <c r="E4349" s="138">
        <v>39979</v>
      </c>
      <c r="F4349" s="16">
        <v>166</v>
      </c>
      <c r="G4349" s="16">
        <v>2009</v>
      </c>
      <c r="H4349" s="139">
        <f t="shared" si="348"/>
        <v>0</v>
      </c>
      <c r="I4349" s="140">
        <v>17.600000000000001</v>
      </c>
      <c r="J4349" s="141">
        <f t="shared" si="345"/>
        <v>0</v>
      </c>
      <c r="K4349" s="81">
        <f t="shared" si="349"/>
        <v>0</v>
      </c>
      <c r="L4349" s="142">
        <v>20.9</v>
      </c>
      <c r="M4349" s="140"/>
      <c r="N4349" s="141">
        <f t="shared" si="346"/>
        <v>0</v>
      </c>
      <c r="O4349" s="141"/>
      <c r="P4349" s="141"/>
      <c r="Q4349" s="81">
        <f t="shared" si="347"/>
        <v>0</v>
      </c>
    </row>
    <row r="4350" spans="5:17" ht="13" hidden="1" x14ac:dyDescent="0.3">
      <c r="E4350" s="138">
        <v>39980</v>
      </c>
      <c r="F4350" s="16">
        <v>167</v>
      </c>
      <c r="G4350" s="16">
        <v>2009</v>
      </c>
      <c r="H4350" s="139">
        <f t="shared" si="348"/>
        <v>0</v>
      </c>
      <c r="I4350" s="140">
        <v>17.683870967741939</v>
      </c>
      <c r="J4350" s="141">
        <f t="shared" ref="J4350:J4413" si="350">IF(I4350&lt;=$E$117,1,0)</f>
        <v>0</v>
      </c>
      <c r="K4350" s="81">
        <f t="shared" si="349"/>
        <v>0</v>
      </c>
      <c r="L4350" s="142">
        <v>19.8</v>
      </c>
      <c r="M4350" s="140"/>
      <c r="N4350" s="141">
        <f t="shared" ref="N4350:N4413" si="351">IF(L4350&lt;=$E$117,1,0)</f>
        <v>0</v>
      </c>
      <c r="O4350" s="141"/>
      <c r="P4350" s="141"/>
      <c r="Q4350" s="81">
        <f t="shared" si="347"/>
        <v>0</v>
      </c>
    </row>
    <row r="4351" spans="5:17" ht="13" hidden="1" x14ac:dyDescent="0.3">
      <c r="E4351" s="138">
        <v>39981</v>
      </c>
      <c r="F4351" s="16">
        <v>168</v>
      </c>
      <c r="G4351" s="16">
        <v>2009</v>
      </c>
      <c r="H4351" s="139">
        <f t="shared" si="348"/>
        <v>0</v>
      </c>
      <c r="I4351" s="140">
        <v>17.767741935483873</v>
      </c>
      <c r="J4351" s="141">
        <f t="shared" si="350"/>
        <v>0</v>
      </c>
      <c r="K4351" s="81">
        <f t="shared" si="349"/>
        <v>0</v>
      </c>
      <c r="L4351" s="142">
        <v>19.3</v>
      </c>
      <c r="M4351" s="140"/>
      <c r="N4351" s="141">
        <f t="shared" si="351"/>
        <v>0</v>
      </c>
      <c r="O4351" s="141"/>
      <c r="P4351" s="141"/>
      <c r="Q4351" s="81">
        <f t="shared" si="347"/>
        <v>0</v>
      </c>
    </row>
    <row r="4352" spans="5:17" ht="13" hidden="1" x14ac:dyDescent="0.3">
      <c r="E4352" s="138">
        <v>39982</v>
      </c>
      <c r="F4352" s="16">
        <v>169</v>
      </c>
      <c r="G4352" s="16">
        <v>2009</v>
      </c>
      <c r="H4352" s="139">
        <f t="shared" si="348"/>
        <v>0</v>
      </c>
      <c r="I4352" s="140">
        <v>17.851612903225806</v>
      </c>
      <c r="J4352" s="141">
        <f t="shared" si="350"/>
        <v>0</v>
      </c>
      <c r="K4352" s="81">
        <f t="shared" si="349"/>
        <v>0</v>
      </c>
      <c r="L4352" s="142">
        <v>23.8</v>
      </c>
      <c r="M4352" s="140"/>
      <c r="N4352" s="141">
        <f t="shared" si="351"/>
        <v>0</v>
      </c>
      <c r="O4352" s="141"/>
      <c r="P4352" s="141"/>
      <c r="Q4352" s="81">
        <f t="shared" si="347"/>
        <v>0</v>
      </c>
    </row>
    <row r="4353" spans="5:17" ht="13" hidden="1" x14ac:dyDescent="0.3">
      <c r="E4353" s="138">
        <v>39983</v>
      </c>
      <c r="F4353" s="16">
        <v>170</v>
      </c>
      <c r="G4353" s="16">
        <v>2009</v>
      </c>
      <c r="H4353" s="139">
        <f t="shared" si="348"/>
        <v>0</v>
      </c>
      <c r="I4353" s="140">
        <v>17.935483870967744</v>
      </c>
      <c r="J4353" s="141">
        <f t="shared" si="350"/>
        <v>0</v>
      </c>
      <c r="K4353" s="81">
        <f t="shared" si="349"/>
        <v>0</v>
      </c>
      <c r="L4353" s="142">
        <v>19.8</v>
      </c>
      <c r="M4353" s="140"/>
      <c r="N4353" s="141">
        <f t="shared" si="351"/>
        <v>0</v>
      </c>
      <c r="O4353" s="141"/>
      <c r="P4353" s="141"/>
      <c r="Q4353" s="81">
        <f t="shared" si="347"/>
        <v>0</v>
      </c>
    </row>
    <row r="4354" spans="5:17" ht="13" hidden="1" x14ac:dyDescent="0.3">
      <c r="E4354" s="138">
        <v>39984</v>
      </c>
      <c r="F4354" s="16">
        <v>171</v>
      </c>
      <c r="G4354" s="16">
        <v>2009</v>
      </c>
      <c r="H4354" s="139">
        <f t="shared" si="348"/>
        <v>0</v>
      </c>
      <c r="I4354" s="140">
        <v>18.019354838709681</v>
      </c>
      <c r="J4354" s="141">
        <f t="shared" si="350"/>
        <v>0</v>
      </c>
      <c r="K4354" s="81">
        <f t="shared" si="349"/>
        <v>0</v>
      </c>
      <c r="L4354" s="142">
        <v>15.4</v>
      </c>
      <c r="M4354" s="140"/>
      <c r="N4354" s="141">
        <f t="shared" si="351"/>
        <v>1</v>
      </c>
      <c r="O4354" s="141"/>
      <c r="P4354" s="141"/>
      <c r="Q4354" s="81">
        <f t="shared" si="347"/>
        <v>4.5999999999999996</v>
      </c>
    </row>
    <row r="4355" spans="5:17" ht="13" hidden="1" x14ac:dyDescent="0.3">
      <c r="E4355" s="138">
        <v>39985</v>
      </c>
      <c r="F4355" s="16">
        <v>172</v>
      </c>
      <c r="G4355" s="16">
        <v>2009</v>
      </c>
      <c r="H4355" s="139">
        <f t="shared" si="348"/>
        <v>0</v>
      </c>
      <c r="I4355" s="140">
        <v>18.103225806451615</v>
      </c>
      <c r="J4355" s="141">
        <f t="shared" si="350"/>
        <v>0</v>
      </c>
      <c r="K4355" s="81">
        <f t="shared" si="349"/>
        <v>0</v>
      </c>
      <c r="L4355" s="142">
        <v>15.3</v>
      </c>
      <c r="M4355" s="140"/>
      <c r="N4355" s="141">
        <f t="shared" si="351"/>
        <v>1</v>
      </c>
      <c r="O4355" s="141"/>
      <c r="P4355" s="141"/>
      <c r="Q4355" s="81">
        <f t="shared" si="347"/>
        <v>4.6999999999999993</v>
      </c>
    </row>
    <row r="4356" spans="5:17" ht="13" hidden="1" x14ac:dyDescent="0.3">
      <c r="E4356" s="138">
        <v>39986</v>
      </c>
      <c r="F4356" s="16">
        <v>173</v>
      </c>
      <c r="G4356" s="16">
        <v>2009</v>
      </c>
      <c r="H4356" s="139">
        <f t="shared" si="348"/>
        <v>0</v>
      </c>
      <c r="I4356" s="140">
        <v>18.187096774193549</v>
      </c>
      <c r="J4356" s="141">
        <f t="shared" si="350"/>
        <v>0</v>
      </c>
      <c r="K4356" s="81">
        <f t="shared" si="349"/>
        <v>0</v>
      </c>
      <c r="L4356" s="142">
        <v>14.7</v>
      </c>
      <c r="M4356" s="140"/>
      <c r="N4356" s="141">
        <f t="shared" si="351"/>
        <v>1</v>
      </c>
      <c r="O4356" s="141"/>
      <c r="P4356" s="141"/>
      <c r="Q4356" s="81">
        <f t="shared" si="347"/>
        <v>5.3000000000000007</v>
      </c>
    </row>
    <row r="4357" spans="5:17" ht="13" hidden="1" x14ac:dyDescent="0.3">
      <c r="E4357" s="138">
        <v>39987</v>
      </c>
      <c r="F4357" s="16">
        <v>174</v>
      </c>
      <c r="G4357" s="16">
        <v>2009</v>
      </c>
      <c r="H4357" s="139">
        <f t="shared" si="348"/>
        <v>0</v>
      </c>
      <c r="I4357" s="140">
        <v>18.270967741935486</v>
      </c>
      <c r="J4357" s="141">
        <f t="shared" si="350"/>
        <v>0</v>
      </c>
      <c r="K4357" s="81">
        <f t="shared" si="349"/>
        <v>0</v>
      </c>
      <c r="L4357" s="142">
        <v>15.2</v>
      </c>
      <c r="M4357" s="140"/>
      <c r="N4357" s="141">
        <f t="shared" si="351"/>
        <v>1</v>
      </c>
      <c r="O4357" s="141"/>
      <c r="P4357" s="141"/>
      <c r="Q4357" s="81">
        <f t="shared" si="347"/>
        <v>4.8000000000000007</v>
      </c>
    </row>
    <row r="4358" spans="5:17" ht="13" hidden="1" x14ac:dyDescent="0.3">
      <c r="E4358" s="138">
        <v>39988</v>
      </c>
      <c r="F4358" s="16">
        <v>175</v>
      </c>
      <c r="G4358" s="16">
        <v>2009</v>
      </c>
      <c r="H4358" s="139">
        <f t="shared" si="348"/>
        <v>0</v>
      </c>
      <c r="I4358" s="140">
        <v>18.354838709677423</v>
      </c>
      <c r="J4358" s="141">
        <f t="shared" si="350"/>
        <v>0</v>
      </c>
      <c r="K4358" s="81">
        <f t="shared" si="349"/>
        <v>0</v>
      </c>
      <c r="L4358" s="142">
        <v>17.3</v>
      </c>
      <c r="M4358" s="140"/>
      <c r="N4358" s="141">
        <f t="shared" si="351"/>
        <v>0</v>
      </c>
      <c r="O4358" s="141"/>
      <c r="P4358" s="141"/>
      <c r="Q4358" s="81">
        <f t="shared" si="347"/>
        <v>0</v>
      </c>
    </row>
    <row r="4359" spans="5:17" ht="13" hidden="1" x14ac:dyDescent="0.3">
      <c r="E4359" s="138">
        <v>39989</v>
      </c>
      <c r="F4359" s="16">
        <v>176</v>
      </c>
      <c r="G4359" s="16">
        <v>2009</v>
      </c>
      <c r="H4359" s="139">
        <f t="shared" si="348"/>
        <v>0</v>
      </c>
      <c r="I4359" s="140">
        <v>18.438709677419357</v>
      </c>
      <c r="J4359" s="141">
        <f t="shared" si="350"/>
        <v>0</v>
      </c>
      <c r="K4359" s="81">
        <f t="shared" si="349"/>
        <v>0</v>
      </c>
      <c r="L4359" s="142">
        <v>19</v>
      </c>
      <c r="M4359" s="140"/>
      <c r="N4359" s="141">
        <f t="shared" si="351"/>
        <v>0</v>
      </c>
      <c r="O4359" s="141"/>
      <c r="P4359" s="141"/>
      <c r="Q4359" s="81">
        <f t="shared" si="347"/>
        <v>0</v>
      </c>
    </row>
    <row r="4360" spans="5:17" ht="13" hidden="1" x14ac:dyDescent="0.3">
      <c r="E4360" s="138">
        <v>39990</v>
      </c>
      <c r="F4360" s="16">
        <v>177</v>
      </c>
      <c r="G4360" s="16">
        <v>2009</v>
      </c>
      <c r="H4360" s="139">
        <f t="shared" si="348"/>
        <v>0</v>
      </c>
      <c r="I4360" s="140">
        <v>18.522580645161291</v>
      </c>
      <c r="J4360" s="141">
        <f t="shared" si="350"/>
        <v>0</v>
      </c>
      <c r="K4360" s="81">
        <f t="shared" si="349"/>
        <v>0</v>
      </c>
      <c r="L4360" s="142">
        <v>18.8</v>
      </c>
      <c r="M4360" s="140"/>
      <c r="N4360" s="141">
        <f t="shared" si="351"/>
        <v>0</v>
      </c>
      <c r="O4360" s="141"/>
      <c r="P4360" s="141"/>
      <c r="Q4360" s="81">
        <f t="shared" si="347"/>
        <v>0</v>
      </c>
    </row>
    <row r="4361" spans="5:17" ht="13" hidden="1" x14ac:dyDescent="0.3">
      <c r="E4361" s="138">
        <v>39991</v>
      </c>
      <c r="F4361" s="16">
        <v>178</v>
      </c>
      <c r="G4361" s="16">
        <v>2009</v>
      </c>
      <c r="H4361" s="139">
        <f t="shared" si="348"/>
        <v>0</v>
      </c>
      <c r="I4361" s="140">
        <v>18.606451612903228</v>
      </c>
      <c r="J4361" s="141">
        <f t="shared" si="350"/>
        <v>0</v>
      </c>
      <c r="K4361" s="81">
        <f t="shared" si="349"/>
        <v>0</v>
      </c>
      <c r="L4361" s="142">
        <v>18.7</v>
      </c>
      <c r="M4361" s="140"/>
      <c r="N4361" s="141">
        <f t="shared" si="351"/>
        <v>0</v>
      </c>
      <c r="O4361" s="141"/>
      <c r="P4361" s="141"/>
      <c r="Q4361" s="81">
        <f t="shared" si="347"/>
        <v>0</v>
      </c>
    </row>
    <row r="4362" spans="5:17" ht="13" hidden="1" x14ac:dyDescent="0.3">
      <c r="E4362" s="138">
        <v>39992</v>
      </c>
      <c r="F4362" s="16">
        <v>179</v>
      </c>
      <c r="G4362" s="16">
        <v>2009</v>
      </c>
      <c r="H4362" s="139">
        <f t="shared" si="348"/>
        <v>0</v>
      </c>
      <c r="I4362" s="140">
        <v>18.690322580645162</v>
      </c>
      <c r="J4362" s="141">
        <f t="shared" si="350"/>
        <v>0</v>
      </c>
      <c r="K4362" s="81">
        <f t="shared" si="349"/>
        <v>0</v>
      </c>
      <c r="L4362" s="142">
        <v>20.399999999999999</v>
      </c>
      <c r="M4362" s="140"/>
      <c r="N4362" s="141">
        <f t="shared" si="351"/>
        <v>0</v>
      </c>
      <c r="O4362" s="141"/>
      <c r="P4362" s="141"/>
      <c r="Q4362" s="81">
        <f t="shared" si="347"/>
        <v>0</v>
      </c>
    </row>
    <row r="4363" spans="5:17" ht="13" hidden="1" x14ac:dyDescent="0.3">
      <c r="E4363" s="138">
        <v>39993</v>
      </c>
      <c r="F4363" s="16">
        <v>180</v>
      </c>
      <c r="G4363" s="16">
        <v>2009</v>
      </c>
      <c r="H4363" s="139">
        <f t="shared" si="348"/>
        <v>0</v>
      </c>
      <c r="I4363" s="140">
        <v>18.774193548387096</v>
      </c>
      <c r="J4363" s="141">
        <f t="shared" si="350"/>
        <v>0</v>
      </c>
      <c r="K4363" s="81">
        <f t="shared" si="349"/>
        <v>0</v>
      </c>
      <c r="L4363" s="142">
        <v>21.8</v>
      </c>
      <c r="M4363" s="140"/>
      <c r="N4363" s="141">
        <f t="shared" si="351"/>
        <v>0</v>
      </c>
      <c r="O4363" s="141"/>
      <c r="P4363" s="141"/>
      <c r="Q4363" s="81">
        <f t="shared" si="347"/>
        <v>0</v>
      </c>
    </row>
    <row r="4364" spans="5:17" ht="13" hidden="1" x14ac:dyDescent="0.3">
      <c r="E4364" s="138">
        <v>39994</v>
      </c>
      <c r="F4364" s="16">
        <v>181</v>
      </c>
      <c r="G4364" s="16">
        <v>2009</v>
      </c>
      <c r="H4364" s="139">
        <f t="shared" si="348"/>
        <v>0</v>
      </c>
      <c r="I4364" s="140">
        <v>18.858064516129033</v>
      </c>
      <c r="J4364" s="141">
        <f t="shared" si="350"/>
        <v>0</v>
      </c>
      <c r="K4364" s="81">
        <f t="shared" si="349"/>
        <v>0</v>
      </c>
      <c r="L4364" s="142">
        <v>21.4</v>
      </c>
      <c r="M4364" s="140"/>
      <c r="N4364" s="141">
        <f t="shared" si="351"/>
        <v>0</v>
      </c>
      <c r="O4364" s="141"/>
      <c r="P4364" s="141"/>
      <c r="Q4364" s="81">
        <f t="shared" si="347"/>
        <v>0</v>
      </c>
    </row>
    <row r="4365" spans="5:17" ht="13" hidden="1" x14ac:dyDescent="0.3">
      <c r="E4365" s="138">
        <v>39995</v>
      </c>
      <c r="F4365" s="16">
        <v>182</v>
      </c>
      <c r="G4365" s="16">
        <v>2009</v>
      </c>
      <c r="H4365" s="139">
        <f t="shared" si="348"/>
        <v>0</v>
      </c>
      <c r="I4365" s="140">
        <v>18.941935483870971</v>
      </c>
      <c r="J4365" s="141">
        <f t="shared" si="350"/>
        <v>0</v>
      </c>
      <c r="K4365" s="81">
        <f t="shared" si="349"/>
        <v>0</v>
      </c>
      <c r="L4365" s="142">
        <v>20.9</v>
      </c>
      <c r="M4365" s="140"/>
      <c r="N4365" s="141">
        <f t="shared" si="351"/>
        <v>0</v>
      </c>
      <c r="O4365" s="141"/>
      <c r="P4365" s="141"/>
      <c r="Q4365" s="81">
        <f t="shared" si="347"/>
        <v>0</v>
      </c>
    </row>
    <row r="4366" spans="5:17" ht="13" hidden="1" x14ac:dyDescent="0.3">
      <c r="E4366" s="138">
        <v>39996</v>
      </c>
      <c r="F4366" s="16">
        <v>183</v>
      </c>
      <c r="G4366" s="16">
        <v>2009</v>
      </c>
      <c r="H4366" s="139">
        <f t="shared" si="348"/>
        <v>0</v>
      </c>
      <c r="I4366" s="140">
        <v>19.025806451612905</v>
      </c>
      <c r="J4366" s="141">
        <f t="shared" si="350"/>
        <v>0</v>
      </c>
      <c r="K4366" s="81">
        <f t="shared" si="349"/>
        <v>0</v>
      </c>
      <c r="L4366" s="142">
        <v>22</v>
      </c>
      <c r="M4366" s="140"/>
      <c r="N4366" s="141">
        <f t="shared" si="351"/>
        <v>0</v>
      </c>
      <c r="O4366" s="141"/>
      <c r="P4366" s="141"/>
      <c r="Q4366" s="81">
        <f t="shared" si="347"/>
        <v>0</v>
      </c>
    </row>
    <row r="4367" spans="5:17" ht="13" hidden="1" x14ac:dyDescent="0.3">
      <c r="E4367" s="138">
        <v>39997</v>
      </c>
      <c r="F4367" s="16">
        <v>184</v>
      </c>
      <c r="G4367" s="16">
        <v>2009</v>
      </c>
      <c r="H4367" s="139">
        <f t="shared" si="348"/>
        <v>0</v>
      </c>
      <c r="I4367" s="140">
        <v>19.109677419354838</v>
      </c>
      <c r="J4367" s="141">
        <f t="shared" si="350"/>
        <v>0</v>
      </c>
      <c r="K4367" s="81">
        <f t="shared" si="349"/>
        <v>0</v>
      </c>
      <c r="L4367" s="142">
        <v>23.5</v>
      </c>
      <c r="M4367" s="140"/>
      <c r="N4367" s="141">
        <f t="shared" si="351"/>
        <v>0</v>
      </c>
      <c r="O4367" s="141"/>
      <c r="P4367" s="141"/>
      <c r="Q4367" s="81">
        <f t="shared" si="347"/>
        <v>0</v>
      </c>
    </row>
    <row r="4368" spans="5:17" ht="13" hidden="1" x14ac:dyDescent="0.3">
      <c r="E4368" s="138">
        <v>39998</v>
      </c>
      <c r="F4368" s="16">
        <v>185</v>
      </c>
      <c r="G4368" s="16">
        <v>2009</v>
      </c>
      <c r="H4368" s="139">
        <f t="shared" si="348"/>
        <v>0</v>
      </c>
      <c r="I4368" s="140">
        <v>19.193548387096776</v>
      </c>
      <c r="J4368" s="141">
        <f t="shared" si="350"/>
        <v>0</v>
      </c>
      <c r="K4368" s="81">
        <f t="shared" si="349"/>
        <v>0</v>
      </c>
      <c r="L4368" s="142">
        <v>21.3</v>
      </c>
      <c r="M4368" s="140"/>
      <c r="N4368" s="141">
        <f t="shared" si="351"/>
        <v>0</v>
      </c>
      <c r="O4368" s="141"/>
      <c r="P4368" s="141"/>
      <c r="Q4368" s="81">
        <f t="shared" ref="Q4368:Q4431" si="352">N4368*($E$116-L4368)</f>
        <v>0</v>
      </c>
    </row>
    <row r="4369" spans="5:17" ht="13" hidden="1" x14ac:dyDescent="0.3">
      <c r="E4369" s="138">
        <v>39999</v>
      </c>
      <c r="F4369" s="16">
        <v>186</v>
      </c>
      <c r="G4369" s="16">
        <v>2009</v>
      </c>
      <c r="H4369" s="139">
        <f t="shared" si="348"/>
        <v>0</v>
      </c>
      <c r="I4369" s="140">
        <v>19.277419354838713</v>
      </c>
      <c r="J4369" s="141">
        <f t="shared" si="350"/>
        <v>0</v>
      </c>
      <c r="K4369" s="81">
        <f t="shared" si="349"/>
        <v>0</v>
      </c>
      <c r="L4369" s="142">
        <v>20.7</v>
      </c>
      <c r="M4369" s="140"/>
      <c r="N4369" s="141">
        <f t="shared" si="351"/>
        <v>0</v>
      </c>
      <c r="O4369" s="141"/>
      <c r="P4369" s="141"/>
      <c r="Q4369" s="81">
        <f t="shared" si="352"/>
        <v>0</v>
      </c>
    </row>
    <row r="4370" spans="5:17" ht="13" hidden="1" x14ac:dyDescent="0.3">
      <c r="E4370" s="138">
        <v>40000</v>
      </c>
      <c r="F4370" s="16">
        <v>187</v>
      </c>
      <c r="G4370" s="16">
        <v>2009</v>
      </c>
      <c r="H4370" s="139">
        <f t="shared" si="348"/>
        <v>0</v>
      </c>
      <c r="I4370" s="140">
        <v>19.361290322580643</v>
      </c>
      <c r="J4370" s="141">
        <f t="shared" si="350"/>
        <v>0</v>
      </c>
      <c r="K4370" s="81">
        <f t="shared" si="349"/>
        <v>0</v>
      </c>
      <c r="L4370" s="142">
        <v>21.8</v>
      </c>
      <c r="M4370" s="140"/>
      <c r="N4370" s="141">
        <f t="shared" si="351"/>
        <v>0</v>
      </c>
      <c r="O4370" s="141"/>
      <c r="P4370" s="141"/>
      <c r="Q4370" s="81">
        <f t="shared" si="352"/>
        <v>0</v>
      </c>
    </row>
    <row r="4371" spans="5:17" ht="13" hidden="1" x14ac:dyDescent="0.3">
      <c r="E4371" s="138">
        <v>40001</v>
      </c>
      <c r="F4371" s="16">
        <v>188</v>
      </c>
      <c r="G4371" s="16">
        <v>2009</v>
      </c>
      <c r="H4371" s="139">
        <f t="shared" si="348"/>
        <v>0</v>
      </c>
      <c r="I4371" s="140">
        <v>19.445161290322581</v>
      </c>
      <c r="J4371" s="141">
        <f t="shared" si="350"/>
        <v>0</v>
      </c>
      <c r="K4371" s="81">
        <f t="shared" si="349"/>
        <v>0</v>
      </c>
      <c r="L4371" s="142">
        <v>17.2</v>
      </c>
      <c r="M4371" s="140"/>
      <c r="N4371" s="141">
        <f t="shared" si="351"/>
        <v>0</v>
      </c>
      <c r="O4371" s="141"/>
      <c r="P4371" s="141"/>
      <c r="Q4371" s="81">
        <f t="shared" si="352"/>
        <v>0</v>
      </c>
    </row>
    <row r="4372" spans="5:17" ht="13" hidden="1" x14ac:dyDescent="0.3">
      <c r="E4372" s="138">
        <v>40002</v>
      </c>
      <c r="F4372" s="16">
        <v>189</v>
      </c>
      <c r="G4372" s="16">
        <v>2009</v>
      </c>
      <c r="H4372" s="139">
        <f t="shared" si="348"/>
        <v>0</v>
      </c>
      <c r="I4372" s="140">
        <v>19.529032258064518</v>
      </c>
      <c r="J4372" s="141">
        <f t="shared" si="350"/>
        <v>0</v>
      </c>
      <c r="K4372" s="81">
        <f t="shared" si="349"/>
        <v>0</v>
      </c>
      <c r="L4372" s="142">
        <v>16.100000000000001</v>
      </c>
      <c r="M4372" s="140"/>
      <c r="N4372" s="141">
        <f t="shared" si="351"/>
        <v>0</v>
      </c>
      <c r="O4372" s="141"/>
      <c r="P4372" s="141"/>
      <c r="Q4372" s="81">
        <f t="shared" si="352"/>
        <v>0</v>
      </c>
    </row>
    <row r="4373" spans="5:17" ht="13" hidden="1" x14ac:dyDescent="0.3">
      <c r="E4373" s="138">
        <v>40003</v>
      </c>
      <c r="F4373" s="16">
        <v>190</v>
      </c>
      <c r="G4373" s="16">
        <v>2009</v>
      </c>
      <c r="H4373" s="139">
        <f t="shared" si="348"/>
        <v>0</v>
      </c>
      <c r="I4373" s="140">
        <v>19.612903225806452</v>
      </c>
      <c r="J4373" s="141">
        <f t="shared" si="350"/>
        <v>0</v>
      </c>
      <c r="K4373" s="81">
        <f t="shared" si="349"/>
        <v>0</v>
      </c>
      <c r="L4373" s="142">
        <v>16.8</v>
      </c>
      <c r="M4373" s="140"/>
      <c r="N4373" s="141">
        <f t="shared" si="351"/>
        <v>0</v>
      </c>
      <c r="O4373" s="141"/>
      <c r="P4373" s="141"/>
      <c r="Q4373" s="81">
        <f t="shared" si="352"/>
        <v>0</v>
      </c>
    </row>
    <row r="4374" spans="5:17" ht="13" hidden="1" x14ac:dyDescent="0.3">
      <c r="E4374" s="138">
        <v>40004</v>
      </c>
      <c r="F4374" s="16">
        <v>191</v>
      </c>
      <c r="G4374" s="16">
        <v>2009</v>
      </c>
      <c r="H4374" s="139">
        <f t="shared" si="348"/>
        <v>0</v>
      </c>
      <c r="I4374" s="140">
        <v>19.696774193548389</v>
      </c>
      <c r="J4374" s="141">
        <f t="shared" si="350"/>
        <v>0</v>
      </c>
      <c r="K4374" s="81">
        <f t="shared" si="349"/>
        <v>0</v>
      </c>
      <c r="L4374" s="142">
        <v>16.3</v>
      </c>
      <c r="M4374" s="140"/>
      <c r="N4374" s="141">
        <f t="shared" si="351"/>
        <v>0</v>
      </c>
      <c r="O4374" s="141"/>
      <c r="P4374" s="141"/>
      <c r="Q4374" s="81">
        <f t="shared" si="352"/>
        <v>0</v>
      </c>
    </row>
    <row r="4375" spans="5:17" ht="13" hidden="1" x14ac:dyDescent="0.3">
      <c r="E4375" s="138">
        <v>40005</v>
      </c>
      <c r="F4375" s="16">
        <v>192</v>
      </c>
      <c r="G4375" s="16">
        <v>2009</v>
      </c>
      <c r="H4375" s="139">
        <f t="shared" si="348"/>
        <v>0</v>
      </c>
      <c r="I4375" s="140">
        <v>19.780645161290323</v>
      </c>
      <c r="J4375" s="141">
        <f t="shared" si="350"/>
        <v>0</v>
      </c>
      <c r="K4375" s="81">
        <f t="shared" si="349"/>
        <v>0</v>
      </c>
      <c r="L4375" s="142">
        <v>18</v>
      </c>
      <c r="M4375" s="140"/>
      <c r="N4375" s="141">
        <f t="shared" si="351"/>
        <v>0</v>
      </c>
      <c r="O4375" s="141"/>
      <c r="P4375" s="141"/>
      <c r="Q4375" s="81">
        <f t="shared" si="352"/>
        <v>0</v>
      </c>
    </row>
    <row r="4376" spans="5:17" ht="13" hidden="1" x14ac:dyDescent="0.3">
      <c r="E4376" s="138">
        <v>40006</v>
      </c>
      <c r="F4376" s="16">
        <v>193</v>
      </c>
      <c r="G4376" s="16">
        <v>2009</v>
      </c>
      <c r="H4376" s="139">
        <f t="shared" si="348"/>
        <v>0</v>
      </c>
      <c r="I4376" s="140">
        <v>19.864516129032257</v>
      </c>
      <c r="J4376" s="141">
        <f t="shared" si="350"/>
        <v>0</v>
      </c>
      <c r="K4376" s="81">
        <f t="shared" si="349"/>
        <v>0</v>
      </c>
      <c r="L4376" s="142">
        <v>22.3</v>
      </c>
      <c r="M4376" s="140"/>
      <c r="N4376" s="141">
        <f t="shared" si="351"/>
        <v>0</v>
      </c>
      <c r="O4376" s="141"/>
      <c r="P4376" s="141"/>
      <c r="Q4376" s="81">
        <f t="shared" si="352"/>
        <v>0</v>
      </c>
    </row>
    <row r="4377" spans="5:17" ht="13" hidden="1" x14ac:dyDescent="0.3">
      <c r="E4377" s="138">
        <v>40007</v>
      </c>
      <c r="F4377" s="16">
        <v>194</v>
      </c>
      <c r="G4377" s="16">
        <v>2009</v>
      </c>
      <c r="H4377" s="139">
        <f t="shared" si="348"/>
        <v>0</v>
      </c>
      <c r="I4377" s="140">
        <v>19.948387096774194</v>
      </c>
      <c r="J4377" s="141">
        <f t="shared" si="350"/>
        <v>0</v>
      </c>
      <c r="K4377" s="81">
        <f t="shared" si="349"/>
        <v>0</v>
      </c>
      <c r="L4377" s="142">
        <v>26</v>
      </c>
      <c r="M4377" s="140"/>
      <c r="N4377" s="141">
        <f t="shared" si="351"/>
        <v>0</v>
      </c>
      <c r="O4377" s="141"/>
      <c r="P4377" s="141"/>
      <c r="Q4377" s="81">
        <f t="shared" si="352"/>
        <v>0</v>
      </c>
    </row>
    <row r="4378" spans="5:17" ht="13" hidden="1" x14ac:dyDescent="0.3">
      <c r="E4378" s="138">
        <v>40008</v>
      </c>
      <c r="F4378" s="16">
        <v>195</v>
      </c>
      <c r="G4378" s="16">
        <v>2009</v>
      </c>
      <c r="H4378" s="139">
        <f t="shared" si="348"/>
        <v>0</v>
      </c>
      <c r="I4378" s="140">
        <v>20.032258064516128</v>
      </c>
      <c r="J4378" s="141">
        <f t="shared" si="350"/>
        <v>0</v>
      </c>
      <c r="K4378" s="81">
        <f t="shared" si="349"/>
        <v>0</v>
      </c>
      <c r="L4378" s="142">
        <v>24.7</v>
      </c>
      <c r="M4378" s="140"/>
      <c r="N4378" s="141">
        <f t="shared" si="351"/>
        <v>0</v>
      </c>
      <c r="O4378" s="141"/>
      <c r="P4378" s="141"/>
      <c r="Q4378" s="81">
        <f t="shared" si="352"/>
        <v>0</v>
      </c>
    </row>
    <row r="4379" spans="5:17" ht="13" hidden="1" x14ac:dyDescent="0.3">
      <c r="E4379" s="138">
        <v>40009</v>
      </c>
      <c r="F4379" s="16">
        <v>196</v>
      </c>
      <c r="G4379" s="16">
        <v>2009</v>
      </c>
      <c r="H4379" s="139">
        <f t="shared" si="348"/>
        <v>0</v>
      </c>
      <c r="I4379" s="140">
        <v>20.116129032258065</v>
      </c>
      <c r="J4379" s="141">
        <f t="shared" si="350"/>
        <v>0</v>
      </c>
      <c r="K4379" s="81">
        <f t="shared" si="349"/>
        <v>0</v>
      </c>
      <c r="L4379" s="142">
        <v>22.9</v>
      </c>
      <c r="M4379" s="140"/>
      <c r="N4379" s="141">
        <f t="shared" si="351"/>
        <v>0</v>
      </c>
      <c r="O4379" s="141"/>
      <c r="P4379" s="141"/>
      <c r="Q4379" s="81">
        <f t="shared" si="352"/>
        <v>0</v>
      </c>
    </row>
    <row r="4380" spans="5:17" ht="13" hidden="1" x14ac:dyDescent="0.3">
      <c r="E4380" s="138">
        <v>40010</v>
      </c>
      <c r="F4380" s="16">
        <v>197</v>
      </c>
      <c r="G4380" s="16">
        <v>2009</v>
      </c>
      <c r="H4380" s="139">
        <f t="shared" si="348"/>
        <v>0</v>
      </c>
      <c r="I4380" s="140">
        <v>20.2</v>
      </c>
      <c r="J4380" s="141">
        <f t="shared" si="350"/>
        <v>0</v>
      </c>
      <c r="K4380" s="81">
        <f t="shared" si="349"/>
        <v>0</v>
      </c>
      <c r="L4380" s="142">
        <v>24.8</v>
      </c>
      <c r="M4380" s="140"/>
      <c r="N4380" s="141">
        <f t="shared" si="351"/>
        <v>0</v>
      </c>
      <c r="O4380" s="141"/>
      <c r="P4380" s="141"/>
      <c r="Q4380" s="81">
        <f t="shared" si="352"/>
        <v>0</v>
      </c>
    </row>
    <row r="4381" spans="5:17" ht="13" hidden="1" x14ac:dyDescent="0.3">
      <c r="E4381" s="138">
        <v>40011</v>
      </c>
      <c r="F4381" s="16">
        <v>198</v>
      </c>
      <c r="G4381" s="16">
        <v>2009</v>
      </c>
      <c r="H4381" s="139">
        <f t="shared" si="348"/>
        <v>0</v>
      </c>
      <c r="I4381" s="140">
        <v>20.193548387096772</v>
      </c>
      <c r="J4381" s="141">
        <f t="shared" si="350"/>
        <v>0</v>
      </c>
      <c r="K4381" s="81">
        <f t="shared" si="349"/>
        <v>0</v>
      </c>
      <c r="L4381" s="142">
        <v>16.2</v>
      </c>
      <c r="M4381" s="140"/>
      <c r="N4381" s="141">
        <f t="shared" si="351"/>
        <v>0</v>
      </c>
      <c r="O4381" s="141"/>
      <c r="P4381" s="141"/>
      <c r="Q4381" s="81">
        <f t="shared" si="352"/>
        <v>0</v>
      </c>
    </row>
    <row r="4382" spans="5:17" ht="13" hidden="1" x14ac:dyDescent="0.3">
      <c r="E4382" s="138">
        <v>40012</v>
      </c>
      <c r="F4382" s="16">
        <v>199</v>
      </c>
      <c r="G4382" s="16">
        <v>2009</v>
      </c>
      <c r="H4382" s="139">
        <f t="shared" si="348"/>
        <v>0</v>
      </c>
      <c r="I4382" s="140">
        <v>20.187096774193549</v>
      </c>
      <c r="J4382" s="141">
        <f t="shared" si="350"/>
        <v>0</v>
      </c>
      <c r="K4382" s="81">
        <f t="shared" si="349"/>
        <v>0</v>
      </c>
      <c r="L4382" s="142">
        <v>14.5</v>
      </c>
      <c r="M4382" s="140"/>
      <c r="N4382" s="141">
        <f t="shared" si="351"/>
        <v>1</v>
      </c>
      <c r="O4382" s="141"/>
      <c r="P4382" s="141"/>
      <c r="Q4382" s="81">
        <f t="shared" si="352"/>
        <v>5.5</v>
      </c>
    </row>
    <row r="4383" spans="5:17" ht="13" hidden="1" x14ac:dyDescent="0.3">
      <c r="E4383" s="138">
        <v>40013</v>
      </c>
      <c r="F4383" s="16">
        <v>200</v>
      </c>
      <c r="G4383" s="16">
        <v>2009</v>
      </c>
      <c r="H4383" s="139">
        <f t="shared" si="348"/>
        <v>0</v>
      </c>
      <c r="I4383" s="140">
        <v>20.180645161290322</v>
      </c>
      <c r="J4383" s="141">
        <f t="shared" si="350"/>
        <v>0</v>
      </c>
      <c r="K4383" s="81">
        <f t="shared" si="349"/>
        <v>0</v>
      </c>
      <c r="L4383" s="142">
        <v>18</v>
      </c>
      <c r="M4383" s="140"/>
      <c r="N4383" s="141">
        <f t="shared" si="351"/>
        <v>0</v>
      </c>
      <c r="O4383" s="141"/>
      <c r="P4383" s="141"/>
      <c r="Q4383" s="81">
        <f t="shared" si="352"/>
        <v>0</v>
      </c>
    </row>
    <row r="4384" spans="5:17" ht="13" hidden="1" x14ac:dyDescent="0.3">
      <c r="E4384" s="138">
        <v>40014</v>
      </c>
      <c r="F4384" s="16">
        <v>201</v>
      </c>
      <c r="G4384" s="16">
        <v>2009</v>
      </c>
      <c r="H4384" s="139">
        <f t="shared" si="348"/>
        <v>0</v>
      </c>
      <c r="I4384" s="140">
        <v>20.174193548387095</v>
      </c>
      <c r="J4384" s="141">
        <f t="shared" si="350"/>
        <v>0</v>
      </c>
      <c r="K4384" s="81">
        <f t="shared" si="349"/>
        <v>0</v>
      </c>
      <c r="L4384" s="142">
        <v>20.8</v>
      </c>
      <c r="M4384" s="140"/>
      <c r="N4384" s="141">
        <f t="shared" si="351"/>
        <v>0</v>
      </c>
      <c r="O4384" s="141"/>
      <c r="P4384" s="141"/>
      <c r="Q4384" s="81">
        <f t="shared" si="352"/>
        <v>0</v>
      </c>
    </row>
    <row r="4385" spans="5:17" ht="13" hidden="1" x14ac:dyDescent="0.3">
      <c r="E4385" s="138">
        <v>40015</v>
      </c>
      <c r="F4385" s="16">
        <v>202</v>
      </c>
      <c r="G4385" s="16">
        <v>2009</v>
      </c>
      <c r="H4385" s="139">
        <f t="shared" si="348"/>
        <v>0</v>
      </c>
      <c r="I4385" s="140">
        <v>20.167741935483871</v>
      </c>
      <c r="J4385" s="141">
        <f t="shared" si="350"/>
        <v>0</v>
      </c>
      <c r="K4385" s="81">
        <f t="shared" si="349"/>
        <v>0</v>
      </c>
      <c r="L4385" s="142">
        <v>23</v>
      </c>
      <c r="M4385" s="140"/>
      <c r="N4385" s="141">
        <f t="shared" si="351"/>
        <v>0</v>
      </c>
      <c r="O4385" s="141"/>
      <c r="P4385" s="141"/>
      <c r="Q4385" s="81">
        <f t="shared" si="352"/>
        <v>0</v>
      </c>
    </row>
    <row r="4386" spans="5:17" ht="13" hidden="1" x14ac:dyDescent="0.3">
      <c r="E4386" s="138">
        <v>40016</v>
      </c>
      <c r="F4386" s="16">
        <v>203</v>
      </c>
      <c r="G4386" s="16">
        <v>2009</v>
      </c>
      <c r="H4386" s="139">
        <f t="shared" si="348"/>
        <v>0</v>
      </c>
      <c r="I4386" s="140">
        <v>20.161290322580644</v>
      </c>
      <c r="J4386" s="141">
        <f t="shared" si="350"/>
        <v>0</v>
      </c>
      <c r="K4386" s="81">
        <f t="shared" si="349"/>
        <v>0</v>
      </c>
      <c r="L4386" s="142">
        <v>22.3</v>
      </c>
      <c r="M4386" s="140"/>
      <c r="N4386" s="141">
        <f t="shared" si="351"/>
        <v>0</v>
      </c>
      <c r="O4386" s="141"/>
      <c r="P4386" s="141"/>
      <c r="Q4386" s="81">
        <f t="shared" si="352"/>
        <v>0</v>
      </c>
    </row>
    <row r="4387" spans="5:17" ht="13" hidden="1" x14ac:dyDescent="0.3">
      <c r="E4387" s="138">
        <v>40017</v>
      </c>
      <c r="F4387" s="16">
        <v>204</v>
      </c>
      <c r="G4387" s="16">
        <v>2009</v>
      </c>
      <c r="H4387" s="139">
        <f t="shared" ref="H4387:H4450" si="353">IF(AND(E4387&gt;=$D$64,E4387&lt;=$D$65),1,0)</f>
        <v>0</v>
      </c>
      <c r="I4387" s="140">
        <v>20.154838709677417</v>
      </c>
      <c r="J4387" s="141">
        <f t="shared" si="350"/>
        <v>0</v>
      </c>
      <c r="K4387" s="81">
        <f t="shared" si="349"/>
        <v>0</v>
      </c>
      <c r="L4387" s="142">
        <v>22.6</v>
      </c>
      <c r="M4387" s="140"/>
      <c r="N4387" s="141">
        <f t="shared" si="351"/>
        <v>0</v>
      </c>
      <c r="O4387" s="141"/>
      <c r="P4387" s="141"/>
      <c r="Q4387" s="81">
        <f t="shared" si="352"/>
        <v>0</v>
      </c>
    </row>
    <row r="4388" spans="5:17" ht="13" hidden="1" x14ac:dyDescent="0.3">
      <c r="E4388" s="138">
        <v>40018</v>
      </c>
      <c r="F4388" s="16">
        <v>205</v>
      </c>
      <c r="G4388" s="16">
        <v>2009</v>
      </c>
      <c r="H4388" s="139">
        <f t="shared" si="353"/>
        <v>0</v>
      </c>
      <c r="I4388" s="140">
        <v>20.148387096774194</v>
      </c>
      <c r="J4388" s="141">
        <f t="shared" si="350"/>
        <v>0</v>
      </c>
      <c r="K4388" s="81">
        <f t="shared" si="349"/>
        <v>0</v>
      </c>
      <c r="L4388" s="142">
        <v>20.2</v>
      </c>
      <c r="M4388" s="140"/>
      <c r="N4388" s="141">
        <f t="shared" si="351"/>
        <v>0</v>
      </c>
      <c r="O4388" s="141"/>
      <c r="P4388" s="141"/>
      <c r="Q4388" s="81">
        <f t="shared" si="352"/>
        <v>0</v>
      </c>
    </row>
    <row r="4389" spans="5:17" ht="13" hidden="1" x14ac:dyDescent="0.3">
      <c r="E4389" s="138">
        <v>40019</v>
      </c>
      <c r="F4389" s="16">
        <v>206</v>
      </c>
      <c r="G4389" s="16">
        <v>2009</v>
      </c>
      <c r="H4389" s="139">
        <f t="shared" si="353"/>
        <v>0</v>
      </c>
      <c r="I4389" s="140">
        <v>20.141935483870967</v>
      </c>
      <c r="J4389" s="141">
        <f t="shared" si="350"/>
        <v>0</v>
      </c>
      <c r="K4389" s="81">
        <f t="shared" si="349"/>
        <v>0</v>
      </c>
      <c r="L4389" s="142">
        <v>18.899999999999999</v>
      </c>
      <c r="M4389" s="140"/>
      <c r="N4389" s="141">
        <f t="shared" si="351"/>
        <v>0</v>
      </c>
      <c r="O4389" s="141"/>
      <c r="P4389" s="141"/>
      <c r="Q4389" s="81">
        <f t="shared" si="352"/>
        <v>0</v>
      </c>
    </row>
    <row r="4390" spans="5:17" ht="13" hidden="1" x14ac:dyDescent="0.3">
      <c r="E4390" s="138">
        <v>40020</v>
      </c>
      <c r="F4390" s="16">
        <v>207</v>
      </c>
      <c r="G4390" s="16">
        <v>2009</v>
      </c>
      <c r="H4390" s="139">
        <f t="shared" si="353"/>
        <v>0</v>
      </c>
      <c r="I4390" s="140">
        <v>20.13548387096774</v>
      </c>
      <c r="J4390" s="141">
        <f t="shared" si="350"/>
        <v>0</v>
      </c>
      <c r="K4390" s="81">
        <f t="shared" si="349"/>
        <v>0</v>
      </c>
      <c r="L4390" s="142">
        <v>18.600000000000001</v>
      </c>
      <c r="M4390" s="140"/>
      <c r="N4390" s="141">
        <f t="shared" si="351"/>
        <v>0</v>
      </c>
      <c r="O4390" s="141"/>
      <c r="P4390" s="141"/>
      <c r="Q4390" s="81">
        <f t="shared" si="352"/>
        <v>0</v>
      </c>
    </row>
    <row r="4391" spans="5:17" ht="13" hidden="1" x14ac:dyDescent="0.3">
      <c r="E4391" s="138">
        <v>40021</v>
      </c>
      <c r="F4391" s="16">
        <v>208</v>
      </c>
      <c r="G4391" s="16">
        <v>2009</v>
      </c>
      <c r="H4391" s="139">
        <f t="shared" si="353"/>
        <v>0</v>
      </c>
      <c r="I4391" s="140">
        <v>20.129032258064516</v>
      </c>
      <c r="J4391" s="141">
        <f t="shared" si="350"/>
        <v>0</v>
      </c>
      <c r="K4391" s="81">
        <f t="shared" si="349"/>
        <v>0</v>
      </c>
      <c r="L4391" s="142">
        <v>20.9</v>
      </c>
      <c r="M4391" s="140"/>
      <c r="N4391" s="141">
        <f t="shared" si="351"/>
        <v>0</v>
      </c>
      <c r="O4391" s="141"/>
      <c r="P4391" s="141"/>
      <c r="Q4391" s="81">
        <f t="shared" si="352"/>
        <v>0</v>
      </c>
    </row>
    <row r="4392" spans="5:17" ht="13" hidden="1" x14ac:dyDescent="0.3">
      <c r="E4392" s="138">
        <v>40022</v>
      </c>
      <c r="F4392" s="16">
        <v>209</v>
      </c>
      <c r="G4392" s="16">
        <v>2009</v>
      </c>
      <c r="H4392" s="139">
        <f t="shared" si="353"/>
        <v>0</v>
      </c>
      <c r="I4392" s="140">
        <v>20.122580645161289</v>
      </c>
      <c r="J4392" s="141">
        <f t="shared" si="350"/>
        <v>0</v>
      </c>
      <c r="K4392" s="81">
        <f t="shared" si="349"/>
        <v>0</v>
      </c>
      <c r="L4392" s="142">
        <v>20.100000000000001</v>
      </c>
      <c r="M4392" s="140"/>
      <c r="N4392" s="141">
        <f t="shared" si="351"/>
        <v>0</v>
      </c>
      <c r="O4392" s="141"/>
      <c r="P4392" s="141"/>
      <c r="Q4392" s="81">
        <f t="shared" si="352"/>
        <v>0</v>
      </c>
    </row>
    <row r="4393" spans="5:17" ht="13" hidden="1" x14ac:dyDescent="0.3">
      <c r="E4393" s="138">
        <v>40023</v>
      </c>
      <c r="F4393" s="16">
        <v>210</v>
      </c>
      <c r="G4393" s="16">
        <v>2009</v>
      </c>
      <c r="H4393" s="139">
        <f t="shared" si="353"/>
        <v>0</v>
      </c>
      <c r="I4393" s="140">
        <v>20.116129032258065</v>
      </c>
      <c r="J4393" s="141">
        <f t="shared" si="350"/>
        <v>0</v>
      </c>
      <c r="K4393" s="81">
        <f t="shared" si="349"/>
        <v>0</v>
      </c>
      <c r="L4393" s="142">
        <v>22</v>
      </c>
      <c r="M4393" s="140"/>
      <c r="N4393" s="141">
        <f t="shared" si="351"/>
        <v>0</v>
      </c>
      <c r="O4393" s="141"/>
      <c r="P4393" s="141"/>
      <c r="Q4393" s="81">
        <f t="shared" si="352"/>
        <v>0</v>
      </c>
    </row>
    <row r="4394" spans="5:17" ht="13" hidden="1" x14ac:dyDescent="0.3">
      <c r="E4394" s="138">
        <v>40024</v>
      </c>
      <c r="F4394" s="16">
        <v>211</v>
      </c>
      <c r="G4394" s="16">
        <v>2009</v>
      </c>
      <c r="H4394" s="139">
        <f t="shared" si="353"/>
        <v>0</v>
      </c>
      <c r="I4394" s="140">
        <v>20.109677419354838</v>
      </c>
      <c r="J4394" s="141">
        <f t="shared" si="350"/>
        <v>0</v>
      </c>
      <c r="K4394" s="81">
        <f t="shared" si="349"/>
        <v>0</v>
      </c>
      <c r="L4394" s="142">
        <v>22.1</v>
      </c>
      <c r="M4394" s="140"/>
      <c r="N4394" s="141">
        <f t="shared" si="351"/>
        <v>0</v>
      </c>
      <c r="O4394" s="141"/>
      <c r="P4394" s="141"/>
      <c r="Q4394" s="81">
        <f t="shared" si="352"/>
        <v>0</v>
      </c>
    </row>
    <row r="4395" spans="5:17" ht="13" hidden="1" x14ac:dyDescent="0.3">
      <c r="E4395" s="138">
        <v>40025</v>
      </c>
      <c r="F4395" s="16">
        <v>212</v>
      </c>
      <c r="G4395" s="16">
        <v>2009</v>
      </c>
      <c r="H4395" s="139">
        <f t="shared" si="353"/>
        <v>0</v>
      </c>
      <c r="I4395" s="140">
        <v>20.103225806451611</v>
      </c>
      <c r="J4395" s="141">
        <f t="shared" si="350"/>
        <v>0</v>
      </c>
      <c r="K4395" s="81">
        <f t="shared" si="349"/>
        <v>0</v>
      </c>
      <c r="L4395" s="142">
        <v>19.8</v>
      </c>
      <c r="M4395" s="140"/>
      <c r="N4395" s="141">
        <f t="shared" si="351"/>
        <v>0</v>
      </c>
      <c r="O4395" s="141"/>
      <c r="P4395" s="141"/>
      <c r="Q4395" s="81">
        <f t="shared" si="352"/>
        <v>0</v>
      </c>
    </row>
    <row r="4396" spans="5:17" ht="13" hidden="1" x14ac:dyDescent="0.3">
      <c r="E4396" s="138">
        <v>40026</v>
      </c>
      <c r="F4396" s="16">
        <v>213</v>
      </c>
      <c r="G4396" s="16">
        <v>2009</v>
      </c>
      <c r="H4396" s="139">
        <f t="shared" si="353"/>
        <v>0</v>
      </c>
      <c r="I4396" s="140">
        <v>20.096774193548388</v>
      </c>
      <c r="J4396" s="141">
        <f t="shared" si="350"/>
        <v>0</v>
      </c>
      <c r="K4396" s="81">
        <f t="shared" si="349"/>
        <v>0</v>
      </c>
      <c r="L4396" s="142">
        <v>22.3</v>
      </c>
      <c r="M4396" s="140"/>
      <c r="N4396" s="141">
        <f t="shared" si="351"/>
        <v>0</v>
      </c>
      <c r="O4396" s="141"/>
      <c r="P4396" s="141"/>
      <c r="Q4396" s="81">
        <f t="shared" si="352"/>
        <v>0</v>
      </c>
    </row>
    <row r="4397" spans="5:17" ht="13" hidden="1" x14ac:dyDescent="0.3">
      <c r="E4397" s="138">
        <v>40027</v>
      </c>
      <c r="F4397" s="16">
        <v>214</v>
      </c>
      <c r="G4397" s="16">
        <v>2009</v>
      </c>
      <c r="H4397" s="139">
        <f t="shared" si="353"/>
        <v>0</v>
      </c>
      <c r="I4397" s="140">
        <v>20.090322580645161</v>
      </c>
      <c r="J4397" s="141">
        <f t="shared" si="350"/>
        <v>0</v>
      </c>
      <c r="K4397" s="81">
        <f t="shared" si="349"/>
        <v>0</v>
      </c>
      <c r="L4397" s="142">
        <v>19.100000000000001</v>
      </c>
      <c r="M4397" s="140"/>
      <c r="N4397" s="141">
        <f t="shared" si="351"/>
        <v>0</v>
      </c>
      <c r="O4397" s="141"/>
      <c r="P4397" s="141"/>
      <c r="Q4397" s="81">
        <f t="shared" si="352"/>
        <v>0</v>
      </c>
    </row>
    <row r="4398" spans="5:17" ht="13" hidden="1" x14ac:dyDescent="0.3">
      <c r="E4398" s="138">
        <v>40028</v>
      </c>
      <c r="F4398" s="16">
        <v>215</v>
      </c>
      <c r="G4398" s="16">
        <v>2009</v>
      </c>
      <c r="H4398" s="139">
        <f t="shared" si="353"/>
        <v>0</v>
      </c>
      <c r="I4398" s="140">
        <v>20.083870967741934</v>
      </c>
      <c r="J4398" s="141">
        <f t="shared" si="350"/>
        <v>0</v>
      </c>
      <c r="K4398" s="81">
        <f t="shared" si="349"/>
        <v>0</v>
      </c>
      <c r="L4398" s="142">
        <v>17.3</v>
      </c>
      <c r="M4398" s="140"/>
      <c r="N4398" s="141">
        <f t="shared" si="351"/>
        <v>0</v>
      </c>
      <c r="O4398" s="141"/>
      <c r="P4398" s="141"/>
      <c r="Q4398" s="81">
        <f t="shared" si="352"/>
        <v>0</v>
      </c>
    </row>
    <row r="4399" spans="5:17" ht="13" hidden="1" x14ac:dyDescent="0.3">
      <c r="E4399" s="138">
        <v>40029</v>
      </c>
      <c r="F4399" s="16">
        <v>216</v>
      </c>
      <c r="G4399" s="16">
        <v>2009</v>
      </c>
      <c r="H4399" s="139">
        <f t="shared" si="353"/>
        <v>0</v>
      </c>
      <c r="I4399" s="140">
        <v>20.07741935483871</v>
      </c>
      <c r="J4399" s="141">
        <f t="shared" si="350"/>
        <v>0</v>
      </c>
      <c r="K4399" s="81">
        <f t="shared" si="349"/>
        <v>0</v>
      </c>
      <c r="L4399" s="142">
        <v>18.600000000000001</v>
      </c>
      <c r="M4399" s="140"/>
      <c r="N4399" s="141">
        <f t="shared" si="351"/>
        <v>0</v>
      </c>
      <c r="O4399" s="141"/>
      <c r="P4399" s="141"/>
      <c r="Q4399" s="81">
        <f t="shared" si="352"/>
        <v>0</v>
      </c>
    </row>
    <row r="4400" spans="5:17" ht="13" hidden="1" x14ac:dyDescent="0.3">
      <c r="E4400" s="138">
        <v>40030</v>
      </c>
      <c r="F4400" s="16">
        <v>217</v>
      </c>
      <c r="G4400" s="16">
        <v>2009</v>
      </c>
      <c r="H4400" s="139">
        <f t="shared" si="353"/>
        <v>0</v>
      </c>
      <c r="I4400" s="140">
        <v>20.070967741935483</v>
      </c>
      <c r="J4400" s="141">
        <f t="shared" si="350"/>
        <v>0</v>
      </c>
      <c r="K4400" s="81">
        <f t="shared" si="349"/>
        <v>0</v>
      </c>
      <c r="L4400" s="142">
        <v>19.899999999999999</v>
      </c>
      <c r="M4400" s="140"/>
      <c r="N4400" s="141">
        <f t="shared" si="351"/>
        <v>0</v>
      </c>
      <c r="O4400" s="141"/>
      <c r="P4400" s="141"/>
      <c r="Q4400" s="81">
        <f t="shared" si="352"/>
        <v>0</v>
      </c>
    </row>
    <row r="4401" spans="5:17" ht="13" hidden="1" x14ac:dyDescent="0.3">
      <c r="E4401" s="138">
        <v>40031</v>
      </c>
      <c r="F4401" s="16">
        <v>218</v>
      </c>
      <c r="G4401" s="16">
        <v>2009</v>
      </c>
      <c r="H4401" s="139">
        <f t="shared" si="353"/>
        <v>0</v>
      </c>
      <c r="I4401" s="140">
        <v>20.064516129032256</v>
      </c>
      <c r="J4401" s="141">
        <f t="shared" si="350"/>
        <v>0</v>
      </c>
      <c r="K4401" s="81">
        <f t="shared" si="349"/>
        <v>0</v>
      </c>
      <c r="L4401" s="142">
        <v>21.9</v>
      </c>
      <c r="M4401" s="140"/>
      <c r="N4401" s="141">
        <f t="shared" si="351"/>
        <v>0</v>
      </c>
      <c r="O4401" s="141"/>
      <c r="P4401" s="141"/>
      <c r="Q4401" s="81">
        <f t="shared" si="352"/>
        <v>0</v>
      </c>
    </row>
    <row r="4402" spans="5:17" ht="13" hidden="1" x14ac:dyDescent="0.3">
      <c r="E4402" s="138">
        <v>40032</v>
      </c>
      <c r="F4402" s="16">
        <v>219</v>
      </c>
      <c r="G4402" s="16">
        <v>2009</v>
      </c>
      <c r="H4402" s="139">
        <f t="shared" si="353"/>
        <v>0</v>
      </c>
      <c r="I4402" s="140">
        <v>20.058064516129033</v>
      </c>
      <c r="J4402" s="141">
        <f t="shared" si="350"/>
        <v>0</v>
      </c>
      <c r="K4402" s="81">
        <f t="shared" si="349"/>
        <v>0</v>
      </c>
      <c r="L4402" s="142">
        <v>22.7</v>
      </c>
      <c r="M4402" s="140"/>
      <c r="N4402" s="141">
        <f t="shared" si="351"/>
        <v>0</v>
      </c>
      <c r="O4402" s="141"/>
      <c r="P4402" s="141"/>
      <c r="Q4402" s="81">
        <f t="shared" si="352"/>
        <v>0</v>
      </c>
    </row>
    <row r="4403" spans="5:17" ht="13" hidden="1" x14ac:dyDescent="0.3">
      <c r="E4403" s="138">
        <v>40033</v>
      </c>
      <c r="F4403" s="16">
        <v>220</v>
      </c>
      <c r="G4403" s="16">
        <v>2009</v>
      </c>
      <c r="H4403" s="139">
        <f t="shared" si="353"/>
        <v>0</v>
      </c>
      <c r="I4403" s="140">
        <v>20.051612903225806</v>
      </c>
      <c r="J4403" s="141">
        <f t="shared" si="350"/>
        <v>0</v>
      </c>
      <c r="K4403" s="81">
        <f t="shared" si="349"/>
        <v>0</v>
      </c>
      <c r="L4403" s="142">
        <v>19.8</v>
      </c>
      <c r="M4403" s="140"/>
      <c r="N4403" s="141">
        <f t="shared" si="351"/>
        <v>0</v>
      </c>
      <c r="O4403" s="141"/>
      <c r="P4403" s="141"/>
      <c r="Q4403" s="81">
        <f t="shared" si="352"/>
        <v>0</v>
      </c>
    </row>
    <row r="4404" spans="5:17" ht="13" hidden="1" x14ac:dyDescent="0.3">
      <c r="E4404" s="138">
        <v>40034</v>
      </c>
      <c r="F4404" s="16">
        <v>221</v>
      </c>
      <c r="G4404" s="16">
        <v>2009</v>
      </c>
      <c r="H4404" s="139">
        <f t="shared" si="353"/>
        <v>0</v>
      </c>
      <c r="I4404" s="140">
        <v>20.045161290322579</v>
      </c>
      <c r="J4404" s="141">
        <f t="shared" si="350"/>
        <v>0</v>
      </c>
      <c r="K4404" s="81">
        <f t="shared" si="349"/>
        <v>0</v>
      </c>
      <c r="L4404" s="142">
        <v>19.899999999999999</v>
      </c>
      <c r="M4404" s="140"/>
      <c r="N4404" s="141">
        <f t="shared" si="351"/>
        <v>0</v>
      </c>
      <c r="O4404" s="141"/>
      <c r="P4404" s="141"/>
      <c r="Q4404" s="81">
        <f t="shared" si="352"/>
        <v>0</v>
      </c>
    </row>
    <row r="4405" spans="5:17" ht="13" hidden="1" x14ac:dyDescent="0.3">
      <c r="E4405" s="138">
        <v>40035</v>
      </c>
      <c r="F4405" s="16">
        <v>222</v>
      </c>
      <c r="G4405" s="16">
        <v>2009</v>
      </c>
      <c r="H4405" s="139">
        <f t="shared" si="353"/>
        <v>0</v>
      </c>
      <c r="I4405" s="140">
        <v>20.038709677419355</v>
      </c>
      <c r="J4405" s="141">
        <f t="shared" si="350"/>
        <v>0</v>
      </c>
      <c r="K4405" s="81">
        <f t="shared" si="349"/>
        <v>0</v>
      </c>
      <c r="L4405" s="142">
        <v>19.100000000000001</v>
      </c>
      <c r="M4405" s="140"/>
      <c r="N4405" s="141">
        <f t="shared" si="351"/>
        <v>0</v>
      </c>
      <c r="O4405" s="141"/>
      <c r="P4405" s="141"/>
      <c r="Q4405" s="81">
        <f t="shared" si="352"/>
        <v>0</v>
      </c>
    </row>
    <row r="4406" spans="5:17" ht="13" hidden="1" x14ac:dyDescent="0.3">
      <c r="E4406" s="138">
        <v>40036</v>
      </c>
      <c r="F4406" s="16">
        <v>223</v>
      </c>
      <c r="G4406" s="16">
        <v>2009</v>
      </c>
      <c r="H4406" s="139">
        <f t="shared" si="353"/>
        <v>0</v>
      </c>
      <c r="I4406" s="140">
        <v>20.032258064516128</v>
      </c>
      <c r="J4406" s="141">
        <f t="shared" si="350"/>
        <v>0</v>
      </c>
      <c r="K4406" s="81">
        <f t="shared" si="349"/>
        <v>0</v>
      </c>
      <c r="L4406" s="142">
        <v>20.7</v>
      </c>
      <c r="M4406" s="140"/>
      <c r="N4406" s="141">
        <f t="shared" si="351"/>
        <v>0</v>
      </c>
      <c r="O4406" s="141"/>
      <c r="P4406" s="141"/>
      <c r="Q4406" s="81">
        <f t="shared" si="352"/>
        <v>0</v>
      </c>
    </row>
    <row r="4407" spans="5:17" ht="13" hidden="1" x14ac:dyDescent="0.3">
      <c r="E4407" s="138">
        <v>40037</v>
      </c>
      <c r="F4407" s="16">
        <v>224</v>
      </c>
      <c r="G4407" s="16">
        <v>2009</v>
      </c>
      <c r="H4407" s="139">
        <f t="shared" si="353"/>
        <v>0</v>
      </c>
      <c r="I4407" s="140">
        <v>20.025806451612901</v>
      </c>
      <c r="J4407" s="141">
        <f t="shared" si="350"/>
        <v>0</v>
      </c>
      <c r="K4407" s="81">
        <f t="shared" si="349"/>
        <v>0</v>
      </c>
      <c r="L4407" s="142">
        <v>20.9</v>
      </c>
      <c r="M4407" s="140"/>
      <c r="N4407" s="141">
        <f t="shared" si="351"/>
        <v>0</v>
      </c>
      <c r="O4407" s="141"/>
      <c r="P4407" s="141"/>
      <c r="Q4407" s="81">
        <f t="shared" si="352"/>
        <v>0</v>
      </c>
    </row>
    <row r="4408" spans="5:17" ht="13" hidden="1" x14ac:dyDescent="0.3">
      <c r="E4408" s="138">
        <v>40038</v>
      </c>
      <c r="F4408" s="16">
        <v>225</v>
      </c>
      <c r="G4408" s="16">
        <v>2009</v>
      </c>
      <c r="H4408" s="139">
        <f t="shared" si="353"/>
        <v>0</v>
      </c>
      <c r="I4408" s="140">
        <v>20.019354838709678</v>
      </c>
      <c r="J4408" s="141">
        <f t="shared" si="350"/>
        <v>0</v>
      </c>
      <c r="K4408" s="81">
        <f t="shared" ref="K4408:K4471" si="354">J4408*($E$116-I4408)</f>
        <v>0</v>
      </c>
      <c r="L4408" s="142">
        <v>21.8</v>
      </c>
      <c r="M4408" s="140"/>
      <c r="N4408" s="141">
        <f t="shared" si="351"/>
        <v>0</v>
      </c>
      <c r="O4408" s="141"/>
      <c r="P4408" s="141"/>
      <c r="Q4408" s="81">
        <f t="shared" si="352"/>
        <v>0</v>
      </c>
    </row>
    <row r="4409" spans="5:17" ht="13" hidden="1" x14ac:dyDescent="0.3">
      <c r="E4409" s="138">
        <v>40039</v>
      </c>
      <c r="F4409" s="16">
        <v>226</v>
      </c>
      <c r="G4409" s="16">
        <v>2009</v>
      </c>
      <c r="H4409" s="139">
        <f t="shared" si="353"/>
        <v>0</v>
      </c>
      <c r="I4409" s="140">
        <v>20.012903225806451</v>
      </c>
      <c r="J4409" s="141">
        <f t="shared" si="350"/>
        <v>0</v>
      </c>
      <c r="K4409" s="81">
        <f t="shared" si="354"/>
        <v>0</v>
      </c>
      <c r="L4409" s="142">
        <v>22.6</v>
      </c>
      <c r="M4409" s="140"/>
      <c r="N4409" s="141">
        <f t="shared" si="351"/>
        <v>0</v>
      </c>
      <c r="O4409" s="141"/>
      <c r="P4409" s="141"/>
      <c r="Q4409" s="81">
        <f t="shared" si="352"/>
        <v>0</v>
      </c>
    </row>
    <row r="4410" spans="5:17" ht="13" hidden="1" x14ac:dyDescent="0.3">
      <c r="E4410" s="138">
        <v>40040</v>
      </c>
      <c r="F4410" s="16">
        <v>227</v>
      </c>
      <c r="G4410" s="16">
        <v>2009</v>
      </c>
      <c r="H4410" s="139">
        <f t="shared" si="353"/>
        <v>0</v>
      </c>
      <c r="I4410" s="140">
        <v>20.006451612903227</v>
      </c>
      <c r="J4410" s="141">
        <f t="shared" si="350"/>
        <v>0</v>
      </c>
      <c r="K4410" s="81">
        <f t="shared" si="354"/>
        <v>0</v>
      </c>
      <c r="L4410" s="142">
        <v>23.3</v>
      </c>
      <c r="M4410" s="140"/>
      <c r="N4410" s="141">
        <f t="shared" si="351"/>
        <v>0</v>
      </c>
      <c r="O4410" s="141"/>
      <c r="P4410" s="141"/>
      <c r="Q4410" s="81">
        <f t="shared" si="352"/>
        <v>0</v>
      </c>
    </row>
    <row r="4411" spans="5:17" ht="13" hidden="1" x14ac:dyDescent="0.3">
      <c r="E4411" s="138">
        <v>40041</v>
      </c>
      <c r="F4411" s="16">
        <v>228</v>
      </c>
      <c r="G4411" s="16">
        <v>2009</v>
      </c>
      <c r="H4411" s="139">
        <f t="shared" si="353"/>
        <v>0</v>
      </c>
      <c r="I4411" s="140">
        <v>20</v>
      </c>
      <c r="J4411" s="141">
        <f t="shared" si="350"/>
        <v>0</v>
      </c>
      <c r="K4411" s="81">
        <f t="shared" si="354"/>
        <v>0</v>
      </c>
      <c r="L4411" s="142">
        <v>24.3</v>
      </c>
      <c r="M4411" s="140"/>
      <c r="N4411" s="141">
        <f t="shared" si="351"/>
        <v>0</v>
      </c>
      <c r="O4411" s="141"/>
      <c r="P4411" s="141"/>
      <c r="Q4411" s="81">
        <f t="shared" si="352"/>
        <v>0</v>
      </c>
    </row>
    <row r="4412" spans="5:17" ht="13" hidden="1" x14ac:dyDescent="0.3">
      <c r="E4412" s="138">
        <v>40042</v>
      </c>
      <c r="F4412" s="16">
        <v>229</v>
      </c>
      <c r="G4412" s="16">
        <v>2009</v>
      </c>
      <c r="H4412" s="139">
        <f t="shared" si="353"/>
        <v>0</v>
      </c>
      <c r="I4412" s="140">
        <v>19.846666666666664</v>
      </c>
      <c r="J4412" s="141">
        <f t="shared" si="350"/>
        <v>0</v>
      </c>
      <c r="K4412" s="81">
        <f t="shared" si="354"/>
        <v>0</v>
      </c>
      <c r="L4412" s="142">
        <v>24.1</v>
      </c>
      <c r="M4412" s="140"/>
      <c r="N4412" s="141">
        <f t="shared" si="351"/>
        <v>0</v>
      </c>
      <c r="O4412" s="141"/>
      <c r="P4412" s="141"/>
      <c r="Q4412" s="81">
        <f t="shared" si="352"/>
        <v>0</v>
      </c>
    </row>
    <row r="4413" spans="5:17" ht="13" hidden="1" x14ac:dyDescent="0.3">
      <c r="E4413" s="138">
        <v>40043</v>
      </c>
      <c r="F4413" s="16">
        <v>230</v>
      </c>
      <c r="G4413" s="16">
        <v>2009</v>
      </c>
      <c r="H4413" s="139">
        <f t="shared" si="353"/>
        <v>0</v>
      </c>
      <c r="I4413" s="140">
        <v>19.693333333333328</v>
      </c>
      <c r="J4413" s="141">
        <f t="shared" si="350"/>
        <v>0</v>
      </c>
      <c r="K4413" s="81">
        <f t="shared" si="354"/>
        <v>0</v>
      </c>
      <c r="L4413" s="142">
        <v>24.5</v>
      </c>
      <c r="M4413" s="140"/>
      <c r="N4413" s="141">
        <f t="shared" si="351"/>
        <v>0</v>
      </c>
      <c r="O4413" s="141"/>
      <c r="P4413" s="141"/>
      <c r="Q4413" s="81">
        <f t="shared" si="352"/>
        <v>0</v>
      </c>
    </row>
    <row r="4414" spans="5:17" ht="13" hidden="1" x14ac:dyDescent="0.3">
      <c r="E4414" s="138">
        <v>40044</v>
      </c>
      <c r="F4414" s="16">
        <v>231</v>
      </c>
      <c r="G4414" s="16">
        <v>2009</v>
      </c>
      <c r="H4414" s="139">
        <f t="shared" si="353"/>
        <v>0</v>
      </c>
      <c r="I4414" s="140">
        <v>19.54</v>
      </c>
      <c r="J4414" s="141">
        <f t="shared" ref="J4414:J4477" si="355">IF(I4414&lt;=$E$117,1,0)</f>
        <v>0</v>
      </c>
      <c r="K4414" s="81">
        <f t="shared" si="354"/>
        <v>0</v>
      </c>
      <c r="L4414" s="142">
        <v>24.8</v>
      </c>
      <c r="M4414" s="140"/>
      <c r="N4414" s="141">
        <f t="shared" ref="N4414:N4477" si="356">IF(L4414&lt;=$E$117,1,0)</f>
        <v>0</v>
      </c>
      <c r="O4414" s="141"/>
      <c r="P4414" s="141"/>
      <c r="Q4414" s="81">
        <f t="shared" si="352"/>
        <v>0</v>
      </c>
    </row>
    <row r="4415" spans="5:17" ht="13" hidden="1" x14ac:dyDescent="0.3">
      <c r="E4415" s="138">
        <v>40045</v>
      </c>
      <c r="F4415" s="16">
        <v>232</v>
      </c>
      <c r="G4415" s="16">
        <v>2009</v>
      </c>
      <c r="H4415" s="139">
        <f t="shared" si="353"/>
        <v>0</v>
      </c>
      <c r="I4415" s="140">
        <v>19.386666666666663</v>
      </c>
      <c r="J4415" s="141">
        <f t="shared" si="355"/>
        <v>0</v>
      </c>
      <c r="K4415" s="81">
        <f t="shared" si="354"/>
        <v>0</v>
      </c>
      <c r="L4415" s="142">
        <v>27.5</v>
      </c>
      <c r="M4415" s="140"/>
      <c r="N4415" s="141">
        <f t="shared" si="356"/>
        <v>0</v>
      </c>
      <c r="O4415" s="141"/>
      <c r="P4415" s="141"/>
      <c r="Q4415" s="81">
        <f t="shared" si="352"/>
        <v>0</v>
      </c>
    </row>
    <row r="4416" spans="5:17" ht="13" hidden="1" x14ac:dyDescent="0.3">
      <c r="E4416" s="138">
        <v>40046</v>
      </c>
      <c r="F4416" s="16">
        <v>233</v>
      </c>
      <c r="G4416" s="16">
        <v>2009</v>
      </c>
      <c r="H4416" s="139">
        <f t="shared" si="353"/>
        <v>0</v>
      </c>
      <c r="I4416" s="140">
        <v>19.233333333333327</v>
      </c>
      <c r="J4416" s="141">
        <f t="shared" si="355"/>
        <v>0</v>
      </c>
      <c r="K4416" s="81">
        <f t="shared" si="354"/>
        <v>0</v>
      </c>
      <c r="L4416" s="142">
        <v>23.5</v>
      </c>
      <c r="M4416" s="140"/>
      <c r="N4416" s="141">
        <f t="shared" si="356"/>
        <v>0</v>
      </c>
      <c r="O4416" s="141"/>
      <c r="P4416" s="141"/>
      <c r="Q4416" s="81">
        <f t="shared" si="352"/>
        <v>0</v>
      </c>
    </row>
    <row r="4417" spans="5:17" ht="13" hidden="1" x14ac:dyDescent="0.3">
      <c r="E4417" s="138">
        <v>40047</v>
      </c>
      <c r="F4417" s="16">
        <v>234</v>
      </c>
      <c r="G4417" s="16">
        <v>2009</v>
      </c>
      <c r="H4417" s="139">
        <f t="shared" si="353"/>
        <v>0</v>
      </c>
      <c r="I4417" s="140">
        <v>19.079999999999998</v>
      </c>
      <c r="J4417" s="141">
        <f t="shared" si="355"/>
        <v>0</v>
      </c>
      <c r="K4417" s="81">
        <f t="shared" si="354"/>
        <v>0</v>
      </c>
      <c r="L4417" s="142">
        <v>21.7</v>
      </c>
      <c r="M4417" s="140"/>
      <c r="N4417" s="141">
        <f t="shared" si="356"/>
        <v>0</v>
      </c>
      <c r="O4417" s="141"/>
      <c r="P4417" s="141"/>
      <c r="Q4417" s="81">
        <f t="shared" si="352"/>
        <v>0</v>
      </c>
    </row>
    <row r="4418" spans="5:17" ht="13" hidden="1" x14ac:dyDescent="0.3">
      <c r="E4418" s="138">
        <v>40048</v>
      </c>
      <c r="F4418" s="16">
        <v>235</v>
      </c>
      <c r="G4418" s="16">
        <v>2009</v>
      </c>
      <c r="H4418" s="139">
        <f t="shared" si="353"/>
        <v>0</v>
      </c>
      <c r="I4418" s="140">
        <v>18.926666666666662</v>
      </c>
      <c r="J4418" s="141">
        <f t="shared" si="355"/>
        <v>0</v>
      </c>
      <c r="K4418" s="81">
        <f t="shared" si="354"/>
        <v>0</v>
      </c>
      <c r="L4418" s="142">
        <v>20</v>
      </c>
      <c r="M4418" s="140"/>
      <c r="N4418" s="141">
        <f t="shared" si="356"/>
        <v>0</v>
      </c>
      <c r="O4418" s="141"/>
      <c r="P4418" s="141"/>
      <c r="Q4418" s="81">
        <f t="shared" si="352"/>
        <v>0</v>
      </c>
    </row>
    <row r="4419" spans="5:17" ht="13" hidden="1" x14ac:dyDescent="0.3">
      <c r="E4419" s="138">
        <v>40049</v>
      </c>
      <c r="F4419" s="16">
        <v>236</v>
      </c>
      <c r="G4419" s="16">
        <v>2009</v>
      </c>
      <c r="H4419" s="139">
        <f t="shared" si="353"/>
        <v>0</v>
      </c>
      <c r="I4419" s="140">
        <v>18.773333333333326</v>
      </c>
      <c r="J4419" s="141">
        <f t="shared" si="355"/>
        <v>0</v>
      </c>
      <c r="K4419" s="81">
        <f t="shared" si="354"/>
        <v>0</v>
      </c>
      <c r="L4419" s="142">
        <v>22.9</v>
      </c>
      <c r="M4419" s="140"/>
      <c r="N4419" s="141">
        <f t="shared" si="356"/>
        <v>0</v>
      </c>
      <c r="O4419" s="141"/>
      <c r="P4419" s="141"/>
      <c r="Q4419" s="81">
        <f t="shared" si="352"/>
        <v>0</v>
      </c>
    </row>
    <row r="4420" spans="5:17" ht="13" hidden="1" x14ac:dyDescent="0.3">
      <c r="E4420" s="138">
        <v>40050</v>
      </c>
      <c r="F4420" s="16">
        <v>237</v>
      </c>
      <c r="G4420" s="16">
        <v>2009</v>
      </c>
      <c r="H4420" s="139">
        <f t="shared" si="353"/>
        <v>0</v>
      </c>
      <c r="I4420" s="140">
        <v>18.62</v>
      </c>
      <c r="J4420" s="141">
        <f t="shared" si="355"/>
        <v>0</v>
      </c>
      <c r="K4420" s="81">
        <f t="shared" si="354"/>
        <v>0</v>
      </c>
      <c r="L4420" s="142">
        <v>19.5</v>
      </c>
      <c r="M4420" s="140"/>
      <c r="N4420" s="141">
        <f t="shared" si="356"/>
        <v>0</v>
      </c>
      <c r="O4420" s="141"/>
      <c r="P4420" s="141"/>
      <c r="Q4420" s="81">
        <f t="shared" si="352"/>
        <v>0</v>
      </c>
    </row>
    <row r="4421" spans="5:17" ht="13" hidden="1" x14ac:dyDescent="0.3">
      <c r="E4421" s="138">
        <v>40051</v>
      </c>
      <c r="F4421" s="16">
        <v>238</v>
      </c>
      <c r="G4421" s="16">
        <v>2009</v>
      </c>
      <c r="H4421" s="139">
        <f t="shared" si="353"/>
        <v>0</v>
      </c>
      <c r="I4421" s="140">
        <v>18.466666666666661</v>
      </c>
      <c r="J4421" s="141">
        <f t="shared" si="355"/>
        <v>0</v>
      </c>
      <c r="K4421" s="81">
        <f t="shared" si="354"/>
        <v>0</v>
      </c>
      <c r="L4421" s="142">
        <v>19.600000000000001</v>
      </c>
      <c r="M4421" s="140"/>
      <c r="N4421" s="141">
        <f t="shared" si="356"/>
        <v>0</v>
      </c>
      <c r="O4421" s="141"/>
      <c r="P4421" s="141"/>
      <c r="Q4421" s="81">
        <f t="shared" si="352"/>
        <v>0</v>
      </c>
    </row>
    <row r="4422" spans="5:17" ht="13" hidden="1" x14ac:dyDescent="0.3">
      <c r="E4422" s="138">
        <v>40052</v>
      </c>
      <c r="F4422" s="16">
        <v>239</v>
      </c>
      <c r="G4422" s="16">
        <v>2009</v>
      </c>
      <c r="H4422" s="139">
        <f t="shared" si="353"/>
        <v>0</v>
      </c>
      <c r="I4422" s="140">
        <v>18.313333333333333</v>
      </c>
      <c r="J4422" s="141">
        <f t="shared" si="355"/>
        <v>0</v>
      </c>
      <c r="K4422" s="81">
        <f t="shared" si="354"/>
        <v>0</v>
      </c>
      <c r="L4422" s="142">
        <v>21.9</v>
      </c>
      <c r="M4422" s="140"/>
      <c r="N4422" s="141">
        <f t="shared" si="356"/>
        <v>0</v>
      </c>
      <c r="O4422" s="141"/>
      <c r="P4422" s="141"/>
      <c r="Q4422" s="81">
        <f t="shared" si="352"/>
        <v>0</v>
      </c>
    </row>
    <row r="4423" spans="5:17" ht="13" hidden="1" x14ac:dyDescent="0.3">
      <c r="E4423" s="138">
        <v>40053</v>
      </c>
      <c r="F4423" s="16">
        <v>240</v>
      </c>
      <c r="G4423" s="16">
        <v>2009</v>
      </c>
      <c r="H4423" s="139">
        <f t="shared" si="353"/>
        <v>0</v>
      </c>
      <c r="I4423" s="140">
        <v>18.16</v>
      </c>
      <c r="J4423" s="141">
        <f t="shared" si="355"/>
        <v>0</v>
      </c>
      <c r="K4423" s="81">
        <f t="shared" si="354"/>
        <v>0</v>
      </c>
      <c r="L4423" s="142">
        <v>20.9</v>
      </c>
      <c r="M4423" s="140"/>
      <c r="N4423" s="141">
        <f t="shared" si="356"/>
        <v>0</v>
      </c>
      <c r="O4423" s="141"/>
      <c r="P4423" s="141"/>
      <c r="Q4423" s="81">
        <f t="shared" si="352"/>
        <v>0</v>
      </c>
    </row>
    <row r="4424" spans="5:17" ht="13" hidden="1" x14ac:dyDescent="0.3">
      <c r="E4424" s="138">
        <v>40054</v>
      </c>
      <c r="F4424" s="16">
        <v>241</v>
      </c>
      <c r="G4424" s="16">
        <v>2009</v>
      </c>
      <c r="H4424" s="139">
        <f t="shared" si="353"/>
        <v>0</v>
      </c>
      <c r="I4424" s="140">
        <v>18.006666666666661</v>
      </c>
      <c r="J4424" s="141">
        <f t="shared" si="355"/>
        <v>0</v>
      </c>
      <c r="K4424" s="81">
        <f t="shared" si="354"/>
        <v>0</v>
      </c>
      <c r="L4424" s="142">
        <v>17.2</v>
      </c>
      <c r="M4424" s="140"/>
      <c r="N4424" s="141">
        <f t="shared" si="356"/>
        <v>0</v>
      </c>
      <c r="O4424" s="141"/>
      <c r="P4424" s="141"/>
      <c r="Q4424" s="81">
        <f t="shared" si="352"/>
        <v>0</v>
      </c>
    </row>
    <row r="4425" spans="5:17" ht="13" hidden="1" x14ac:dyDescent="0.3">
      <c r="E4425" s="138">
        <v>40055</v>
      </c>
      <c r="F4425" s="16">
        <v>242</v>
      </c>
      <c r="G4425" s="16">
        <v>2009</v>
      </c>
      <c r="H4425" s="139">
        <f t="shared" si="353"/>
        <v>0</v>
      </c>
      <c r="I4425" s="140">
        <v>17.853333333333332</v>
      </c>
      <c r="J4425" s="141">
        <f t="shared" si="355"/>
        <v>0</v>
      </c>
      <c r="K4425" s="81">
        <f t="shared" si="354"/>
        <v>0</v>
      </c>
      <c r="L4425" s="142">
        <v>16.899999999999999</v>
      </c>
      <c r="M4425" s="140"/>
      <c r="N4425" s="141">
        <f t="shared" si="356"/>
        <v>0</v>
      </c>
      <c r="O4425" s="141"/>
      <c r="P4425" s="141"/>
      <c r="Q4425" s="81">
        <f t="shared" si="352"/>
        <v>0</v>
      </c>
    </row>
    <row r="4426" spans="5:17" ht="13" hidden="1" x14ac:dyDescent="0.3">
      <c r="E4426" s="138">
        <v>40056</v>
      </c>
      <c r="F4426" s="16">
        <v>243</v>
      </c>
      <c r="G4426" s="16">
        <v>2009</v>
      </c>
      <c r="H4426" s="139">
        <f t="shared" si="353"/>
        <v>0</v>
      </c>
      <c r="I4426" s="140">
        <v>17.7</v>
      </c>
      <c r="J4426" s="141">
        <f t="shared" si="355"/>
        <v>0</v>
      </c>
      <c r="K4426" s="81">
        <f t="shared" si="354"/>
        <v>0</v>
      </c>
      <c r="L4426" s="142">
        <v>18.399999999999999</v>
      </c>
      <c r="M4426" s="140"/>
      <c r="N4426" s="141">
        <f t="shared" si="356"/>
        <v>0</v>
      </c>
      <c r="O4426" s="141"/>
      <c r="P4426" s="141"/>
      <c r="Q4426" s="81">
        <f t="shared" si="352"/>
        <v>0</v>
      </c>
    </row>
    <row r="4427" spans="5:17" ht="13" hidden="1" x14ac:dyDescent="0.3">
      <c r="E4427" s="138">
        <v>40057</v>
      </c>
      <c r="F4427" s="16">
        <v>244</v>
      </c>
      <c r="G4427" s="16">
        <v>2009</v>
      </c>
      <c r="H4427" s="139">
        <f t="shared" si="353"/>
        <v>0</v>
      </c>
      <c r="I4427" s="140">
        <v>17.546666666666667</v>
      </c>
      <c r="J4427" s="141">
        <f t="shared" si="355"/>
        <v>0</v>
      </c>
      <c r="K4427" s="81">
        <f t="shared" si="354"/>
        <v>0</v>
      </c>
      <c r="L4427" s="142">
        <v>21.6</v>
      </c>
      <c r="M4427" s="140"/>
      <c r="N4427" s="141">
        <f t="shared" si="356"/>
        <v>0</v>
      </c>
      <c r="O4427" s="141"/>
      <c r="P4427" s="141"/>
      <c r="Q4427" s="81">
        <f t="shared" si="352"/>
        <v>0</v>
      </c>
    </row>
    <row r="4428" spans="5:17" ht="13" hidden="1" x14ac:dyDescent="0.3">
      <c r="E4428" s="138">
        <v>40058</v>
      </c>
      <c r="F4428" s="16">
        <v>245</v>
      </c>
      <c r="G4428" s="16">
        <v>2009</v>
      </c>
      <c r="H4428" s="139">
        <f t="shared" si="353"/>
        <v>0</v>
      </c>
      <c r="I4428" s="140">
        <v>17.393333333333331</v>
      </c>
      <c r="J4428" s="141">
        <f t="shared" si="355"/>
        <v>0</v>
      </c>
      <c r="K4428" s="81">
        <f t="shared" si="354"/>
        <v>0</v>
      </c>
      <c r="L4428" s="142">
        <v>19</v>
      </c>
      <c r="M4428" s="140"/>
      <c r="N4428" s="141">
        <f t="shared" si="356"/>
        <v>0</v>
      </c>
      <c r="O4428" s="141"/>
      <c r="P4428" s="141"/>
      <c r="Q4428" s="81">
        <f t="shared" si="352"/>
        <v>0</v>
      </c>
    </row>
    <row r="4429" spans="5:17" ht="13" hidden="1" x14ac:dyDescent="0.3">
      <c r="E4429" s="138">
        <v>40059</v>
      </c>
      <c r="F4429" s="16">
        <v>246</v>
      </c>
      <c r="G4429" s="16">
        <v>2009</v>
      </c>
      <c r="H4429" s="139">
        <f t="shared" si="353"/>
        <v>0</v>
      </c>
      <c r="I4429" s="140">
        <v>17.239999999999998</v>
      </c>
      <c r="J4429" s="141">
        <f t="shared" si="355"/>
        <v>0</v>
      </c>
      <c r="K4429" s="81">
        <f t="shared" si="354"/>
        <v>0</v>
      </c>
      <c r="L4429" s="142">
        <v>21</v>
      </c>
      <c r="M4429" s="140"/>
      <c r="N4429" s="141">
        <f t="shared" si="356"/>
        <v>0</v>
      </c>
      <c r="O4429" s="141"/>
      <c r="P4429" s="141"/>
      <c r="Q4429" s="81">
        <f t="shared" si="352"/>
        <v>0</v>
      </c>
    </row>
    <row r="4430" spans="5:17" ht="13" hidden="1" x14ac:dyDescent="0.3">
      <c r="E4430" s="138">
        <v>40060</v>
      </c>
      <c r="F4430" s="16">
        <v>247</v>
      </c>
      <c r="G4430" s="16">
        <v>2009</v>
      </c>
      <c r="H4430" s="139">
        <f t="shared" si="353"/>
        <v>0</v>
      </c>
      <c r="I4430" s="140">
        <v>17.086666666666666</v>
      </c>
      <c r="J4430" s="141">
        <f t="shared" si="355"/>
        <v>0</v>
      </c>
      <c r="K4430" s="81">
        <f t="shared" si="354"/>
        <v>0</v>
      </c>
      <c r="L4430" s="142">
        <v>16.8</v>
      </c>
      <c r="M4430" s="140"/>
      <c r="N4430" s="141">
        <f t="shared" si="356"/>
        <v>0</v>
      </c>
      <c r="O4430" s="141"/>
      <c r="P4430" s="141"/>
      <c r="Q4430" s="81">
        <f t="shared" si="352"/>
        <v>0</v>
      </c>
    </row>
    <row r="4431" spans="5:17" ht="13" hidden="1" x14ac:dyDescent="0.3">
      <c r="E4431" s="138">
        <v>40061</v>
      </c>
      <c r="F4431" s="16">
        <v>248</v>
      </c>
      <c r="G4431" s="16">
        <v>2009</v>
      </c>
      <c r="H4431" s="139">
        <f t="shared" si="353"/>
        <v>0</v>
      </c>
      <c r="I4431" s="140">
        <v>16.93333333333333</v>
      </c>
      <c r="J4431" s="141">
        <f t="shared" si="355"/>
        <v>0</v>
      </c>
      <c r="K4431" s="81">
        <f t="shared" si="354"/>
        <v>0</v>
      </c>
      <c r="L4431" s="142">
        <v>12.9</v>
      </c>
      <c r="M4431" s="140"/>
      <c r="N4431" s="141">
        <f t="shared" si="356"/>
        <v>1</v>
      </c>
      <c r="O4431" s="141"/>
      <c r="P4431" s="141"/>
      <c r="Q4431" s="81">
        <f t="shared" si="352"/>
        <v>7.1</v>
      </c>
    </row>
    <row r="4432" spans="5:17" ht="13" hidden="1" x14ac:dyDescent="0.3">
      <c r="E4432" s="138">
        <v>40062</v>
      </c>
      <c r="F4432" s="16">
        <v>249</v>
      </c>
      <c r="G4432" s="16">
        <v>2009</v>
      </c>
      <c r="H4432" s="139">
        <f t="shared" si="353"/>
        <v>0</v>
      </c>
      <c r="I4432" s="140">
        <v>16.78</v>
      </c>
      <c r="J4432" s="141">
        <f t="shared" si="355"/>
        <v>0</v>
      </c>
      <c r="K4432" s="81">
        <f t="shared" si="354"/>
        <v>0</v>
      </c>
      <c r="L4432" s="142">
        <v>13.6</v>
      </c>
      <c r="M4432" s="140"/>
      <c r="N4432" s="141">
        <f t="shared" si="356"/>
        <v>1</v>
      </c>
      <c r="O4432" s="141"/>
      <c r="P4432" s="141"/>
      <c r="Q4432" s="81">
        <f t="shared" ref="Q4432:Q4495" si="357">N4432*($E$116-L4432)</f>
        <v>6.4</v>
      </c>
    </row>
    <row r="4433" spans="5:17" ht="13" hidden="1" x14ac:dyDescent="0.3">
      <c r="E4433" s="138">
        <v>40063</v>
      </c>
      <c r="F4433" s="16">
        <v>250</v>
      </c>
      <c r="G4433" s="16">
        <v>2009</v>
      </c>
      <c r="H4433" s="139">
        <f t="shared" si="353"/>
        <v>0</v>
      </c>
      <c r="I4433" s="140">
        <v>16.626666666666665</v>
      </c>
      <c r="J4433" s="141">
        <f t="shared" si="355"/>
        <v>0</v>
      </c>
      <c r="K4433" s="81">
        <f t="shared" si="354"/>
        <v>0</v>
      </c>
      <c r="L4433" s="142">
        <v>15.2</v>
      </c>
      <c r="M4433" s="140"/>
      <c r="N4433" s="141">
        <f t="shared" si="356"/>
        <v>1</v>
      </c>
      <c r="O4433" s="141"/>
      <c r="P4433" s="141"/>
      <c r="Q4433" s="81">
        <f t="shared" si="357"/>
        <v>4.8000000000000007</v>
      </c>
    </row>
    <row r="4434" spans="5:17" ht="13" hidden="1" x14ac:dyDescent="0.3">
      <c r="E4434" s="138">
        <v>40064</v>
      </c>
      <c r="F4434" s="16">
        <v>251</v>
      </c>
      <c r="G4434" s="16">
        <v>2009</v>
      </c>
      <c r="H4434" s="139">
        <f t="shared" si="353"/>
        <v>0</v>
      </c>
      <c r="I4434" s="140">
        <v>16.473333333333329</v>
      </c>
      <c r="J4434" s="141">
        <f t="shared" si="355"/>
        <v>0</v>
      </c>
      <c r="K4434" s="81">
        <f t="shared" si="354"/>
        <v>0</v>
      </c>
      <c r="L4434" s="142">
        <v>16.5</v>
      </c>
      <c r="M4434" s="140"/>
      <c r="N4434" s="141">
        <f t="shared" si="356"/>
        <v>0</v>
      </c>
      <c r="O4434" s="141"/>
      <c r="P4434" s="141"/>
      <c r="Q4434" s="81">
        <f t="shared" si="357"/>
        <v>0</v>
      </c>
    </row>
    <row r="4435" spans="5:17" ht="13" hidden="1" x14ac:dyDescent="0.3">
      <c r="E4435" s="138">
        <v>40065</v>
      </c>
      <c r="F4435" s="16">
        <v>252</v>
      </c>
      <c r="G4435" s="16">
        <v>2009</v>
      </c>
      <c r="H4435" s="139">
        <f t="shared" si="353"/>
        <v>0</v>
      </c>
      <c r="I4435" s="140">
        <v>16.32</v>
      </c>
      <c r="J4435" s="141">
        <f t="shared" si="355"/>
        <v>0</v>
      </c>
      <c r="K4435" s="81">
        <f t="shared" si="354"/>
        <v>0</v>
      </c>
      <c r="L4435" s="142">
        <v>17.7</v>
      </c>
      <c r="M4435" s="140"/>
      <c r="N4435" s="141">
        <f t="shared" si="356"/>
        <v>0</v>
      </c>
      <c r="O4435" s="141"/>
      <c r="P4435" s="141"/>
      <c r="Q4435" s="81">
        <f t="shared" si="357"/>
        <v>0</v>
      </c>
    </row>
    <row r="4436" spans="5:17" ht="13" hidden="1" x14ac:dyDescent="0.3">
      <c r="E4436" s="138">
        <v>40066</v>
      </c>
      <c r="F4436" s="16">
        <v>253</v>
      </c>
      <c r="G4436" s="16">
        <v>2009</v>
      </c>
      <c r="H4436" s="139">
        <f t="shared" si="353"/>
        <v>0</v>
      </c>
      <c r="I4436" s="140">
        <v>16.166666666666664</v>
      </c>
      <c r="J4436" s="141">
        <f t="shared" si="355"/>
        <v>0</v>
      </c>
      <c r="K4436" s="81">
        <f t="shared" si="354"/>
        <v>0</v>
      </c>
      <c r="L4436" s="142">
        <v>18.100000000000001</v>
      </c>
      <c r="M4436" s="140"/>
      <c r="N4436" s="141">
        <f t="shared" si="356"/>
        <v>0</v>
      </c>
      <c r="O4436" s="141"/>
      <c r="P4436" s="141"/>
      <c r="Q4436" s="81">
        <f t="shared" si="357"/>
        <v>0</v>
      </c>
    </row>
    <row r="4437" spans="5:17" ht="13" hidden="1" x14ac:dyDescent="0.3">
      <c r="E4437" s="138">
        <v>40067</v>
      </c>
      <c r="F4437" s="16">
        <v>254</v>
      </c>
      <c r="G4437" s="16">
        <v>2009</v>
      </c>
      <c r="H4437" s="139">
        <f t="shared" si="353"/>
        <v>0</v>
      </c>
      <c r="I4437" s="140">
        <v>16.013333333333328</v>
      </c>
      <c r="J4437" s="141">
        <f t="shared" si="355"/>
        <v>0</v>
      </c>
      <c r="K4437" s="81">
        <f t="shared" si="354"/>
        <v>0</v>
      </c>
      <c r="L4437" s="142">
        <v>17.899999999999999</v>
      </c>
      <c r="M4437" s="140"/>
      <c r="N4437" s="141">
        <f t="shared" si="356"/>
        <v>0</v>
      </c>
      <c r="O4437" s="141"/>
      <c r="P4437" s="141"/>
      <c r="Q4437" s="81">
        <f t="shared" si="357"/>
        <v>0</v>
      </c>
    </row>
    <row r="4438" spans="5:17" ht="13" hidden="1" x14ac:dyDescent="0.3">
      <c r="E4438" s="138">
        <v>40068</v>
      </c>
      <c r="F4438" s="16">
        <v>255</v>
      </c>
      <c r="G4438" s="16">
        <v>2009</v>
      </c>
      <c r="H4438" s="139">
        <f t="shared" si="353"/>
        <v>0</v>
      </c>
      <c r="I4438" s="140">
        <v>15.86</v>
      </c>
      <c r="J4438" s="141">
        <f t="shared" si="355"/>
        <v>1</v>
      </c>
      <c r="K4438" s="81">
        <f t="shared" si="354"/>
        <v>4.1400000000000006</v>
      </c>
      <c r="L4438" s="142">
        <v>17</v>
      </c>
      <c r="M4438" s="140"/>
      <c r="N4438" s="141">
        <f t="shared" si="356"/>
        <v>0</v>
      </c>
      <c r="O4438" s="141"/>
      <c r="P4438" s="141"/>
      <c r="Q4438" s="81">
        <f t="shared" si="357"/>
        <v>0</v>
      </c>
    </row>
    <row r="4439" spans="5:17" ht="13" hidden="1" x14ac:dyDescent="0.3">
      <c r="E4439" s="138">
        <v>40069</v>
      </c>
      <c r="F4439" s="16">
        <v>256</v>
      </c>
      <c r="G4439" s="16">
        <v>2009</v>
      </c>
      <c r="H4439" s="139">
        <f t="shared" si="353"/>
        <v>0</v>
      </c>
      <c r="I4439" s="140">
        <v>15.706666666666663</v>
      </c>
      <c r="J4439" s="141">
        <f t="shared" si="355"/>
        <v>1</v>
      </c>
      <c r="K4439" s="81">
        <f t="shared" si="354"/>
        <v>4.2933333333333366</v>
      </c>
      <c r="L4439" s="142">
        <v>15.8</v>
      </c>
      <c r="M4439" s="140"/>
      <c r="N4439" s="141">
        <f t="shared" si="356"/>
        <v>1</v>
      </c>
      <c r="O4439" s="141"/>
      <c r="P4439" s="141"/>
      <c r="Q4439" s="81">
        <f t="shared" si="357"/>
        <v>4.1999999999999993</v>
      </c>
    </row>
    <row r="4440" spans="5:17" ht="13" hidden="1" x14ac:dyDescent="0.3">
      <c r="E4440" s="138">
        <v>40070</v>
      </c>
      <c r="F4440" s="16">
        <v>257</v>
      </c>
      <c r="G4440" s="16">
        <v>2009</v>
      </c>
      <c r="H4440" s="139">
        <f t="shared" si="353"/>
        <v>0</v>
      </c>
      <c r="I4440" s="140">
        <v>15.553333333333327</v>
      </c>
      <c r="J4440" s="141">
        <f t="shared" si="355"/>
        <v>1</v>
      </c>
      <c r="K4440" s="81">
        <f t="shared" si="354"/>
        <v>4.4466666666666725</v>
      </c>
      <c r="L4440" s="142">
        <v>14.2</v>
      </c>
      <c r="M4440" s="140"/>
      <c r="N4440" s="141">
        <f t="shared" si="356"/>
        <v>1</v>
      </c>
      <c r="O4440" s="141"/>
      <c r="P4440" s="141"/>
      <c r="Q4440" s="81">
        <f t="shared" si="357"/>
        <v>5.8000000000000007</v>
      </c>
    </row>
    <row r="4441" spans="5:17" ht="13" hidden="1" x14ac:dyDescent="0.3">
      <c r="E4441" s="138">
        <v>40071</v>
      </c>
      <c r="F4441" s="16">
        <v>258</v>
      </c>
      <c r="G4441" s="16">
        <v>2009</v>
      </c>
      <c r="H4441" s="139">
        <f t="shared" si="353"/>
        <v>0</v>
      </c>
      <c r="I4441" s="140">
        <v>15.4</v>
      </c>
      <c r="J4441" s="141">
        <f t="shared" si="355"/>
        <v>1</v>
      </c>
      <c r="K4441" s="81">
        <f t="shared" si="354"/>
        <v>4.5999999999999996</v>
      </c>
      <c r="L4441" s="142">
        <v>12.6</v>
      </c>
      <c r="M4441" s="140"/>
      <c r="N4441" s="141">
        <f t="shared" si="356"/>
        <v>1</v>
      </c>
      <c r="O4441" s="141"/>
      <c r="P4441" s="141"/>
      <c r="Q4441" s="81">
        <f t="shared" si="357"/>
        <v>7.4</v>
      </c>
    </row>
    <row r="4442" spans="5:17" ht="13" hidden="1" x14ac:dyDescent="0.3">
      <c r="E4442" s="138">
        <v>40072</v>
      </c>
      <c r="F4442" s="16">
        <v>259</v>
      </c>
      <c r="G4442" s="16">
        <v>2009</v>
      </c>
      <c r="H4442" s="139">
        <f t="shared" si="353"/>
        <v>0</v>
      </c>
      <c r="I4442" s="140">
        <v>15.264516129032259</v>
      </c>
      <c r="J4442" s="141">
        <f t="shared" si="355"/>
        <v>1</v>
      </c>
      <c r="K4442" s="81">
        <f t="shared" si="354"/>
        <v>4.7354838709677409</v>
      </c>
      <c r="L4442" s="142">
        <v>15.1</v>
      </c>
      <c r="M4442" s="140"/>
      <c r="N4442" s="141">
        <f t="shared" si="356"/>
        <v>1</v>
      </c>
      <c r="O4442" s="141"/>
      <c r="P4442" s="141"/>
      <c r="Q4442" s="81">
        <f t="shared" si="357"/>
        <v>4.9000000000000004</v>
      </c>
    </row>
    <row r="4443" spans="5:17" ht="13" hidden="1" x14ac:dyDescent="0.3">
      <c r="E4443" s="138">
        <v>40073</v>
      </c>
      <c r="F4443" s="16">
        <v>260</v>
      </c>
      <c r="G4443" s="16">
        <v>2009</v>
      </c>
      <c r="H4443" s="139">
        <f t="shared" si="353"/>
        <v>0</v>
      </c>
      <c r="I4443" s="140">
        <v>15.12903225806452</v>
      </c>
      <c r="J4443" s="141">
        <f t="shared" si="355"/>
        <v>1</v>
      </c>
      <c r="K4443" s="81">
        <f t="shared" si="354"/>
        <v>4.8709677419354804</v>
      </c>
      <c r="L4443" s="142">
        <v>16.399999999999999</v>
      </c>
      <c r="M4443" s="140"/>
      <c r="N4443" s="141">
        <f t="shared" si="356"/>
        <v>0</v>
      </c>
      <c r="O4443" s="141"/>
      <c r="P4443" s="141"/>
      <c r="Q4443" s="81">
        <f t="shared" si="357"/>
        <v>0</v>
      </c>
    </row>
    <row r="4444" spans="5:17" ht="13" hidden="1" x14ac:dyDescent="0.3">
      <c r="E4444" s="138">
        <v>40074</v>
      </c>
      <c r="F4444" s="16">
        <v>261</v>
      </c>
      <c r="G4444" s="16">
        <v>2009</v>
      </c>
      <c r="H4444" s="139">
        <f t="shared" si="353"/>
        <v>0</v>
      </c>
      <c r="I4444" s="140">
        <v>14.993548387096773</v>
      </c>
      <c r="J4444" s="141">
        <f t="shared" si="355"/>
        <v>1</v>
      </c>
      <c r="K4444" s="81">
        <f t="shared" si="354"/>
        <v>5.006451612903227</v>
      </c>
      <c r="L4444" s="142">
        <v>16.899999999999999</v>
      </c>
      <c r="M4444" s="140"/>
      <c r="N4444" s="141">
        <f t="shared" si="356"/>
        <v>0</v>
      </c>
      <c r="O4444" s="141"/>
      <c r="P4444" s="141"/>
      <c r="Q4444" s="81">
        <f t="shared" si="357"/>
        <v>0</v>
      </c>
    </row>
    <row r="4445" spans="5:17" ht="13" hidden="1" x14ac:dyDescent="0.3">
      <c r="E4445" s="138">
        <v>40075</v>
      </c>
      <c r="F4445" s="16">
        <v>262</v>
      </c>
      <c r="G4445" s="16">
        <v>2009</v>
      </c>
      <c r="H4445" s="139">
        <f t="shared" si="353"/>
        <v>0</v>
      </c>
      <c r="I4445" s="140">
        <v>14.858064516129033</v>
      </c>
      <c r="J4445" s="141">
        <f t="shared" si="355"/>
        <v>1</v>
      </c>
      <c r="K4445" s="81">
        <f t="shared" si="354"/>
        <v>5.1419354838709666</v>
      </c>
      <c r="L4445" s="142">
        <v>16.899999999999999</v>
      </c>
      <c r="M4445" s="140"/>
      <c r="N4445" s="141">
        <f t="shared" si="356"/>
        <v>0</v>
      </c>
      <c r="O4445" s="141"/>
      <c r="P4445" s="141"/>
      <c r="Q4445" s="81">
        <f t="shared" si="357"/>
        <v>0</v>
      </c>
    </row>
    <row r="4446" spans="5:17" ht="13" hidden="1" x14ac:dyDescent="0.3">
      <c r="E4446" s="138">
        <v>40076</v>
      </c>
      <c r="F4446" s="16">
        <v>263</v>
      </c>
      <c r="G4446" s="16">
        <v>2009</v>
      </c>
      <c r="H4446" s="139">
        <f t="shared" si="353"/>
        <v>0</v>
      </c>
      <c r="I4446" s="140">
        <v>14.722580645161294</v>
      </c>
      <c r="J4446" s="141">
        <f t="shared" si="355"/>
        <v>1</v>
      </c>
      <c r="K4446" s="81">
        <f t="shared" si="354"/>
        <v>5.2774193548387061</v>
      </c>
      <c r="L4446" s="142">
        <v>16.399999999999999</v>
      </c>
      <c r="M4446" s="140"/>
      <c r="N4446" s="141">
        <f t="shared" si="356"/>
        <v>0</v>
      </c>
      <c r="O4446" s="141"/>
      <c r="P4446" s="141"/>
      <c r="Q4446" s="81">
        <f t="shared" si="357"/>
        <v>0</v>
      </c>
    </row>
    <row r="4447" spans="5:17" ht="13" hidden="1" x14ac:dyDescent="0.3">
      <c r="E4447" s="138">
        <v>40077</v>
      </c>
      <c r="F4447" s="16">
        <v>264</v>
      </c>
      <c r="G4447" s="16">
        <v>2009</v>
      </c>
      <c r="H4447" s="139">
        <f t="shared" si="353"/>
        <v>0</v>
      </c>
      <c r="I4447" s="140">
        <v>14.587096774193547</v>
      </c>
      <c r="J4447" s="141">
        <f t="shared" si="355"/>
        <v>1</v>
      </c>
      <c r="K4447" s="81">
        <f t="shared" si="354"/>
        <v>5.4129032258064527</v>
      </c>
      <c r="L4447" s="142">
        <v>17.600000000000001</v>
      </c>
      <c r="M4447" s="140"/>
      <c r="N4447" s="141">
        <f t="shared" si="356"/>
        <v>0</v>
      </c>
      <c r="O4447" s="141"/>
      <c r="P4447" s="141"/>
      <c r="Q4447" s="81">
        <f t="shared" si="357"/>
        <v>0</v>
      </c>
    </row>
    <row r="4448" spans="5:17" ht="13" hidden="1" x14ac:dyDescent="0.3">
      <c r="E4448" s="138">
        <v>40078</v>
      </c>
      <c r="F4448" s="16">
        <v>265</v>
      </c>
      <c r="G4448" s="16">
        <v>2009</v>
      </c>
      <c r="H4448" s="139">
        <f t="shared" si="353"/>
        <v>0</v>
      </c>
      <c r="I4448" s="140">
        <v>14.451612903225808</v>
      </c>
      <c r="J4448" s="141">
        <f t="shared" si="355"/>
        <v>1</v>
      </c>
      <c r="K4448" s="81">
        <f t="shared" si="354"/>
        <v>5.5483870967741922</v>
      </c>
      <c r="L4448" s="142">
        <v>18.2</v>
      </c>
      <c r="M4448" s="140"/>
      <c r="N4448" s="141">
        <f t="shared" si="356"/>
        <v>0</v>
      </c>
      <c r="O4448" s="141"/>
      <c r="P4448" s="141"/>
      <c r="Q4448" s="81">
        <f t="shared" si="357"/>
        <v>0</v>
      </c>
    </row>
    <row r="4449" spans="5:17" ht="13" hidden="1" x14ac:dyDescent="0.3">
      <c r="E4449" s="138">
        <v>40079</v>
      </c>
      <c r="F4449" s="16">
        <v>266</v>
      </c>
      <c r="G4449" s="16">
        <v>2009</v>
      </c>
      <c r="H4449" s="139">
        <f t="shared" si="353"/>
        <v>0</v>
      </c>
      <c r="I4449" s="140">
        <v>14.316129032258068</v>
      </c>
      <c r="J4449" s="141">
        <f t="shared" si="355"/>
        <v>1</v>
      </c>
      <c r="K4449" s="81">
        <f t="shared" si="354"/>
        <v>5.6838709677419317</v>
      </c>
      <c r="L4449" s="142">
        <v>17.5</v>
      </c>
      <c r="M4449" s="140"/>
      <c r="N4449" s="141">
        <f t="shared" si="356"/>
        <v>0</v>
      </c>
      <c r="O4449" s="141"/>
      <c r="P4449" s="141"/>
      <c r="Q4449" s="81">
        <f t="shared" si="357"/>
        <v>0</v>
      </c>
    </row>
    <row r="4450" spans="5:17" ht="13" hidden="1" x14ac:dyDescent="0.3">
      <c r="E4450" s="138">
        <v>40080</v>
      </c>
      <c r="F4450" s="16">
        <v>267</v>
      </c>
      <c r="G4450" s="16">
        <v>2009</v>
      </c>
      <c r="H4450" s="139">
        <f t="shared" si="353"/>
        <v>0</v>
      </c>
      <c r="I4450" s="140">
        <v>14.180645161290322</v>
      </c>
      <c r="J4450" s="141">
        <f t="shared" si="355"/>
        <v>1</v>
      </c>
      <c r="K4450" s="81">
        <f t="shared" si="354"/>
        <v>5.8193548387096783</v>
      </c>
      <c r="L4450" s="142">
        <v>17</v>
      </c>
      <c r="M4450" s="140"/>
      <c r="N4450" s="141">
        <f t="shared" si="356"/>
        <v>0</v>
      </c>
      <c r="O4450" s="141"/>
      <c r="P4450" s="141"/>
      <c r="Q4450" s="81">
        <f t="shared" si="357"/>
        <v>0</v>
      </c>
    </row>
    <row r="4451" spans="5:17" ht="13" hidden="1" x14ac:dyDescent="0.3">
      <c r="E4451" s="138">
        <v>40081</v>
      </c>
      <c r="F4451" s="16">
        <v>268</v>
      </c>
      <c r="G4451" s="16">
        <v>2009</v>
      </c>
      <c r="H4451" s="139">
        <f t="shared" ref="H4451:H4514" si="358">IF(AND(E4451&gt;=$D$64,E4451&lt;=$D$65),1,0)</f>
        <v>0</v>
      </c>
      <c r="I4451" s="140">
        <v>14.045161290322582</v>
      </c>
      <c r="J4451" s="141">
        <f t="shared" si="355"/>
        <v>1</v>
      </c>
      <c r="K4451" s="81">
        <f t="shared" si="354"/>
        <v>5.9548387096774178</v>
      </c>
      <c r="L4451" s="142">
        <v>16.5</v>
      </c>
      <c r="M4451" s="140"/>
      <c r="N4451" s="141">
        <f t="shared" si="356"/>
        <v>0</v>
      </c>
      <c r="O4451" s="141"/>
      <c r="P4451" s="141"/>
      <c r="Q4451" s="81">
        <f t="shared" si="357"/>
        <v>0</v>
      </c>
    </row>
    <row r="4452" spans="5:17" ht="13" hidden="1" x14ac:dyDescent="0.3">
      <c r="E4452" s="138">
        <v>40082</v>
      </c>
      <c r="F4452" s="16">
        <v>269</v>
      </c>
      <c r="G4452" s="16">
        <v>2009</v>
      </c>
      <c r="H4452" s="139">
        <f t="shared" si="358"/>
        <v>0</v>
      </c>
      <c r="I4452" s="140">
        <v>13.909677419354836</v>
      </c>
      <c r="J4452" s="141">
        <f t="shared" si="355"/>
        <v>1</v>
      </c>
      <c r="K4452" s="81">
        <f t="shared" si="354"/>
        <v>6.0903225806451644</v>
      </c>
      <c r="L4452" s="142">
        <v>15.7</v>
      </c>
      <c r="M4452" s="140"/>
      <c r="N4452" s="141">
        <f t="shared" si="356"/>
        <v>1</v>
      </c>
      <c r="O4452" s="141"/>
      <c r="P4452" s="141"/>
      <c r="Q4452" s="81">
        <f t="shared" si="357"/>
        <v>4.3000000000000007</v>
      </c>
    </row>
    <row r="4453" spans="5:17" ht="13" hidden="1" x14ac:dyDescent="0.3">
      <c r="E4453" s="138">
        <v>40083</v>
      </c>
      <c r="F4453" s="16">
        <v>270</v>
      </c>
      <c r="G4453" s="16">
        <v>2009</v>
      </c>
      <c r="H4453" s="139">
        <f t="shared" si="358"/>
        <v>0</v>
      </c>
      <c r="I4453" s="140">
        <v>13.774193548387096</v>
      </c>
      <c r="J4453" s="141">
        <f t="shared" si="355"/>
        <v>1</v>
      </c>
      <c r="K4453" s="81">
        <f t="shared" si="354"/>
        <v>6.2258064516129039</v>
      </c>
      <c r="L4453" s="142">
        <v>16.8</v>
      </c>
      <c r="M4453" s="140"/>
      <c r="N4453" s="141">
        <f t="shared" si="356"/>
        <v>0</v>
      </c>
      <c r="O4453" s="141"/>
      <c r="P4453" s="141"/>
      <c r="Q4453" s="81">
        <f t="shared" si="357"/>
        <v>0</v>
      </c>
    </row>
    <row r="4454" spans="5:17" ht="13" hidden="1" x14ac:dyDescent="0.3">
      <c r="E4454" s="138">
        <v>40084</v>
      </c>
      <c r="F4454" s="16">
        <v>271</v>
      </c>
      <c r="G4454" s="16">
        <v>2009</v>
      </c>
      <c r="H4454" s="139">
        <f t="shared" si="358"/>
        <v>0</v>
      </c>
      <c r="I4454" s="140">
        <v>13.638709677419357</v>
      </c>
      <c r="J4454" s="141">
        <f t="shared" si="355"/>
        <v>1</v>
      </c>
      <c r="K4454" s="81">
        <f t="shared" si="354"/>
        <v>6.3612903225806434</v>
      </c>
      <c r="L4454" s="142">
        <v>16.100000000000001</v>
      </c>
      <c r="M4454" s="140"/>
      <c r="N4454" s="141">
        <f t="shared" si="356"/>
        <v>0</v>
      </c>
      <c r="O4454" s="141"/>
      <c r="P4454" s="141"/>
      <c r="Q4454" s="81">
        <f t="shared" si="357"/>
        <v>0</v>
      </c>
    </row>
    <row r="4455" spans="5:17" ht="13" hidden="1" x14ac:dyDescent="0.3">
      <c r="E4455" s="138">
        <v>40085</v>
      </c>
      <c r="F4455" s="16">
        <v>272</v>
      </c>
      <c r="G4455" s="16">
        <v>2009</v>
      </c>
      <c r="H4455" s="139">
        <f t="shared" si="358"/>
        <v>0</v>
      </c>
      <c r="I4455" s="140">
        <v>13.50322580645161</v>
      </c>
      <c r="J4455" s="141">
        <f t="shared" si="355"/>
        <v>1</v>
      </c>
      <c r="K4455" s="81">
        <f t="shared" si="354"/>
        <v>6.49677419354839</v>
      </c>
      <c r="L4455" s="142">
        <v>15.6</v>
      </c>
      <c r="M4455" s="140"/>
      <c r="N4455" s="141">
        <f t="shared" si="356"/>
        <v>1</v>
      </c>
      <c r="O4455" s="141"/>
      <c r="P4455" s="141"/>
      <c r="Q4455" s="81">
        <f t="shared" si="357"/>
        <v>4.4000000000000004</v>
      </c>
    </row>
    <row r="4456" spans="5:17" ht="13" hidden="1" x14ac:dyDescent="0.3">
      <c r="E4456" s="138">
        <v>40086</v>
      </c>
      <c r="F4456" s="16">
        <v>273</v>
      </c>
      <c r="G4456" s="16">
        <v>2009</v>
      </c>
      <c r="H4456" s="139">
        <f t="shared" si="358"/>
        <v>0</v>
      </c>
      <c r="I4456" s="140">
        <v>13.36774193548387</v>
      </c>
      <c r="J4456" s="141">
        <f t="shared" si="355"/>
        <v>1</v>
      </c>
      <c r="K4456" s="81">
        <f t="shared" si="354"/>
        <v>6.6322580645161295</v>
      </c>
      <c r="L4456" s="142">
        <v>14.8</v>
      </c>
      <c r="M4456" s="140"/>
      <c r="N4456" s="141">
        <f t="shared" si="356"/>
        <v>1</v>
      </c>
      <c r="O4456" s="141"/>
      <c r="P4456" s="141"/>
      <c r="Q4456" s="81">
        <f t="shared" si="357"/>
        <v>5.1999999999999993</v>
      </c>
    </row>
    <row r="4457" spans="5:17" ht="13" hidden="1" x14ac:dyDescent="0.3">
      <c r="E4457" s="138">
        <v>40087</v>
      </c>
      <c r="F4457" s="16">
        <v>274</v>
      </c>
      <c r="G4457" s="16">
        <v>2009</v>
      </c>
      <c r="H4457" s="139">
        <f t="shared" si="358"/>
        <v>0</v>
      </c>
      <c r="I4457" s="140">
        <v>13.232258064516131</v>
      </c>
      <c r="J4457" s="141">
        <f t="shared" si="355"/>
        <v>1</v>
      </c>
      <c r="K4457" s="81">
        <f t="shared" si="354"/>
        <v>6.767741935483869</v>
      </c>
      <c r="L4457" s="142">
        <v>15.9</v>
      </c>
      <c r="M4457" s="140"/>
      <c r="N4457" s="141">
        <f t="shared" si="356"/>
        <v>1</v>
      </c>
      <c r="O4457" s="141"/>
      <c r="P4457" s="141"/>
      <c r="Q4457" s="81">
        <f t="shared" si="357"/>
        <v>4.0999999999999996</v>
      </c>
    </row>
    <row r="4458" spans="5:17" ht="13" hidden="1" x14ac:dyDescent="0.3">
      <c r="E4458" s="138">
        <v>40088</v>
      </c>
      <c r="F4458" s="16">
        <v>275</v>
      </c>
      <c r="G4458" s="16">
        <v>2009</v>
      </c>
      <c r="H4458" s="139">
        <f t="shared" si="358"/>
        <v>0</v>
      </c>
      <c r="I4458" s="140">
        <v>13.096774193548384</v>
      </c>
      <c r="J4458" s="141">
        <f t="shared" si="355"/>
        <v>1</v>
      </c>
      <c r="K4458" s="81">
        <f t="shared" si="354"/>
        <v>6.9032258064516157</v>
      </c>
      <c r="L4458" s="142">
        <v>13.9</v>
      </c>
      <c r="M4458" s="140"/>
      <c r="N4458" s="141">
        <f t="shared" si="356"/>
        <v>1</v>
      </c>
      <c r="O4458" s="141"/>
      <c r="P4458" s="141"/>
      <c r="Q4458" s="81">
        <f t="shared" si="357"/>
        <v>6.1</v>
      </c>
    </row>
    <row r="4459" spans="5:17" ht="13" hidden="1" x14ac:dyDescent="0.3">
      <c r="E4459" s="138">
        <v>40089</v>
      </c>
      <c r="F4459" s="16">
        <v>276</v>
      </c>
      <c r="G4459" s="16">
        <v>2009</v>
      </c>
      <c r="H4459" s="139">
        <f t="shared" si="358"/>
        <v>0</v>
      </c>
      <c r="I4459" s="140">
        <v>12.961290322580645</v>
      </c>
      <c r="J4459" s="141">
        <f t="shared" si="355"/>
        <v>1</v>
      </c>
      <c r="K4459" s="81">
        <f t="shared" si="354"/>
        <v>7.0387096774193552</v>
      </c>
      <c r="L4459" s="142">
        <v>12.5</v>
      </c>
      <c r="M4459" s="140"/>
      <c r="N4459" s="141">
        <f t="shared" si="356"/>
        <v>1</v>
      </c>
      <c r="O4459" s="141"/>
      <c r="P4459" s="141"/>
      <c r="Q4459" s="81">
        <f t="shared" si="357"/>
        <v>7.5</v>
      </c>
    </row>
    <row r="4460" spans="5:17" ht="13" hidden="1" x14ac:dyDescent="0.3">
      <c r="E4460" s="138">
        <v>40090</v>
      </c>
      <c r="F4460" s="16">
        <v>277</v>
      </c>
      <c r="G4460" s="16">
        <v>2009</v>
      </c>
      <c r="H4460" s="139">
        <f t="shared" si="358"/>
        <v>0</v>
      </c>
      <c r="I4460" s="140">
        <v>12.825806451612905</v>
      </c>
      <c r="J4460" s="141">
        <f t="shared" si="355"/>
        <v>1</v>
      </c>
      <c r="K4460" s="81">
        <f t="shared" si="354"/>
        <v>7.1741935483870947</v>
      </c>
      <c r="L4460" s="142">
        <v>13.1</v>
      </c>
      <c r="M4460" s="140"/>
      <c r="N4460" s="141">
        <f t="shared" si="356"/>
        <v>1</v>
      </c>
      <c r="O4460" s="141"/>
      <c r="P4460" s="141"/>
      <c r="Q4460" s="81">
        <f t="shared" si="357"/>
        <v>6.9</v>
      </c>
    </row>
    <row r="4461" spans="5:17" ht="13" hidden="1" x14ac:dyDescent="0.3">
      <c r="E4461" s="138">
        <v>40091</v>
      </c>
      <c r="F4461" s="16">
        <v>278</v>
      </c>
      <c r="G4461" s="16">
        <v>2009</v>
      </c>
      <c r="H4461" s="139">
        <f t="shared" si="358"/>
        <v>0</v>
      </c>
      <c r="I4461" s="140">
        <v>12.690322580645159</v>
      </c>
      <c r="J4461" s="141">
        <f t="shared" si="355"/>
        <v>1</v>
      </c>
      <c r="K4461" s="81">
        <f t="shared" si="354"/>
        <v>7.3096774193548413</v>
      </c>
      <c r="L4461" s="142">
        <v>13.8</v>
      </c>
      <c r="M4461" s="140"/>
      <c r="N4461" s="141">
        <f t="shared" si="356"/>
        <v>1</v>
      </c>
      <c r="O4461" s="141"/>
      <c r="P4461" s="141"/>
      <c r="Q4461" s="81">
        <f t="shared" si="357"/>
        <v>6.1999999999999993</v>
      </c>
    </row>
    <row r="4462" spans="5:17" ht="13" hidden="1" x14ac:dyDescent="0.3">
      <c r="E4462" s="138">
        <v>40092</v>
      </c>
      <c r="F4462" s="16">
        <v>279</v>
      </c>
      <c r="G4462" s="16">
        <v>2009</v>
      </c>
      <c r="H4462" s="139">
        <f t="shared" si="358"/>
        <v>0</v>
      </c>
      <c r="I4462" s="140">
        <v>12.554838709677419</v>
      </c>
      <c r="J4462" s="141">
        <f t="shared" si="355"/>
        <v>1</v>
      </c>
      <c r="K4462" s="81">
        <f t="shared" si="354"/>
        <v>7.4451612903225808</v>
      </c>
      <c r="L4462" s="142">
        <v>18.600000000000001</v>
      </c>
      <c r="M4462" s="140"/>
      <c r="N4462" s="141">
        <f t="shared" si="356"/>
        <v>0</v>
      </c>
      <c r="O4462" s="141"/>
      <c r="P4462" s="141"/>
      <c r="Q4462" s="81">
        <f t="shared" si="357"/>
        <v>0</v>
      </c>
    </row>
    <row r="4463" spans="5:17" ht="13" hidden="1" x14ac:dyDescent="0.3">
      <c r="E4463" s="138">
        <v>40093</v>
      </c>
      <c r="F4463" s="16">
        <v>280</v>
      </c>
      <c r="G4463" s="16">
        <v>2009</v>
      </c>
      <c r="H4463" s="139">
        <f t="shared" si="358"/>
        <v>0</v>
      </c>
      <c r="I4463" s="140">
        <v>12.41935483870968</v>
      </c>
      <c r="J4463" s="141">
        <f t="shared" si="355"/>
        <v>1</v>
      </c>
      <c r="K4463" s="81">
        <f t="shared" si="354"/>
        <v>7.5806451612903203</v>
      </c>
      <c r="L4463" s="142">
        <v>20.100000000000001</v>
      </c>
      <c r="M4463" s="140"/>
      <c r="N4463" s="141">
        <f t="shared" si="356"/>
        <v>0</v>
      </c>
      <c r="O4463" s="141"/>
      <c r="P4463" s="141"/>
      <c r="Q4463" s="81">
        <f t="shared" si="357"/>
        <v>0</v>
      </c>
    </row>
    <row r="4464" spans="5:17" ht="13" hidden="1" x14ac:dyDescent="0.3">
      <c r="E4464" s="138">
        <v>40094</v>
      </c>
      <c r="F4464" s="16">
        <v>281</v>
      </c>
      <c r="G4464" s="16">
        <v>2009</v>
      </c>
      <c r="H4464" s="139">
        <f t="shared" si="358"/>
        <v>0</v>
      </c>
      <c r="I4464" s="140">
        <v>12.283870967741933</v>
      </c>
      <c r="J4464" s="141">
        <f t="shared" si="355"/>
        <v>1</v>
      </c>
      <c r="K4464" s="81">
        <f t="shared" si="354"/>
        <v>7.7161290322580669</v>
      </c>
      <c r="L4464" s="142">
        <v>16.5</v>
      </c>
      <c r="M4464" s="140"/>
      <c r="N4464" s="141">
        <f t="shared" si="356"/>
        <v>0</v>
      </c>
      <c r="O4464" s="141"/>
      <c r="P4464" s="141"/>
      <c r="Q4464" s="81">
        <f t="shared" si="357"/>
        <v>0</v>
      </c>
    </row>
    <row r="4465" spans="5:17" ht="13" hidden="1" x14ac:dyDescent="0.3">
      <c r="E4465" s="138">
        <v>40095</v>
      </c>
      <c r="F4465" s="16">
        <v>282</v>
      </c>
      <c r="G4465" s="16">
        <v>2009</v>
      </c>
      <c r="H4465" s="139">
        <f t="shared" si="358"/>
        <v>0</v>
      </c>
      <c r="I4465" s="140">
        <v>12.148387096774194</v>
      </c>
      <c r="J4465" s="141">
        <f t="shared" si="355"/>
        <v>1</v>
      </c>
      <c r="K4465" s="81">
        <f t="shared" si="354"/>
        <v>7.8516129032258064</v>
      </c>
      <c r="L4465" s="142">
        <v>15.7</v>
      </c>
      <c r="M4465" s="140"/>
      <c r="N4465" s="141">
        <f t="shared" si="356"/>
        <v>1</v>
      </c>
      <c r="O4465" s="141"/>
      <c r="P4465" s="141"/>
      <c r="Q4465" s="81">
        <f t="shared" si="357"/>
        <v>4.3000000000000007</v>
      </c>
    </row>
    <row r="4466" spans="5:17" ht="13" hidden="1" x14ac:dyDescent="0.3">
      <c r="E4466" s="138">
        <v>40096</v>
      </c>
      <c r="F4466" s="16">
        <v>283</v>
      </c>
      <c r="G4466" s="16">
        <v>2009</v>
      </c>
      <c r="H4466" s="139">
        <f t="shared" si="358"/>
        <v>0</v>
      </c>
      <c r="I4466" s="140">
        <v>12.012903225806454</v>
      </c>
      <c r="J4466" s="141">
        <f t="shared" si="355"/>
        <v>1</v>
      </c>
      <c r="K4466" s="81">
        <f t="shared" si="354"/>
        <v>7.9870967741935459</v>
      </c>
      <c r="L4466" s="142">
        <v>14.9</v>
      </c>
      <c r="M4466" s="140"/>
      <c r="N4466" s="141">
        <f t="shared" si="356"/>
        <v>1</v>
      </c>
      <c r="O4466" s="141"/>
      <c r="P4466" s="141"/>
      <c r="Q4466" s="81">
        <f t="shared" si="357"/>
        <v>5.0999999999999996</v>
      </c>
    </row>
    <row r="4467" spans="5:17" ht="13" hidden="1" x14ac:dyDescent="0.3">
      <c r="E4467" s="138">
        <v>40097</v>
      </c>
      <c r="F4467" s="16">
        <v>284</v>
      </c>
      <c r="G4467" s="16">
        <v>2009</v>
      </c>
      <c r="H4467" s="139">
        <f t="shared" si="358"/>
        <v>0</v>
      </c>
      <c r="I4467" s="140">
        <v>11.877419354838707</v>
      </c>
      <c r="J4467" s="141">
        <f t="shared" si="355"/>
        <v>1</v>
      </c>
      <c r="K4467" s="81">
        <f t="shared" si="354"/>
        <v>8.1225806451612925</v>
      </c>
      <c r="L4467" s="142">
        <v>14</v>
      </c>
      <c r="M4467" s="140"/>
      <c r="N4467" s="141">
        <f t="shared" si="356"/>
        <v>1</v>
      </c>
      <c r="O4467" s="141"/>
      <c r="P4467" s="141"/>
      <c r="Q4467" s="81">
        <f t="shared" si="357"/>
        <v>6</v>
      </c>
    </row>
    <row r="4468" spans="5:17" ht="13" hidden="1" x14ac:dyDescent="0.3">
      <c r="E4468" s="138">
        <v>40098</v>
      </c>
      <c r="F4468" s="16">
        <v>285</v>
      </c>
      <c r="G4468" s="16">
        <v>2009</v>
      </c>
      <c r="H4468" s="139">
        <f t="shared" si="358"/>
        <v>0</v>
      </c>
      <c r="I4468" s="140">
        <v>11.741935483870968</v>
      </c>
      <c r="J4468" s="141">
        <f t="shared" si="355"/>
        <v>1</v>
      </c>
      <c r="K4468" s="81">
        <f t="shared" si="354"/>
        <v>8.258064516129032</v>
      </c>
      <c r="L4468" s="142">
        <v>11.6</v>
      </c>
      <c r="M4468" s="140"/>
      <c r="N4468" s="141">
        <f t="shared" si="356"/>
        <v>1</v>
      </c>
      <c r="O4468" s="141"/>
      <c r="P4468" s="141"/>
      <c r="Q4468" s="81">
        <f t="shared" si="357"/>
        <v>8.4</v>
      </c>
    </row>
    <row r="4469" spans="5:17" ht="13" hidden="1" x14ac:dyDescent="0.3">
      <c r="E4469" s="138">
        <v>40099</v>
      </c>
      <c r="F4469" s="16">
        <v>286</v>
      </c>
      <c r="G4469" s="16">
        <v>2009</v>
      </c>
      <c r="H4469" s="139">
        <f t="shared" si="358"/>
        <v>0</v>
      </c>
      <c r="I4469" s="140">
        <v>11.606451612903228</v>
      </c>
      <c r="J4469" s="141">
        <f t="shared" si="355"/>
        <v>1</v>
      </c>
      <c r="K4469" s="81">
        <f t="shared" si="354"/>
        <v>8.3935483870967715</v>
      </c>
      <c r="L4469" s="142">
        <v>9.6999999999999993</v>
      </c>
      <c r="M4469" s="140"/>
      <c r="N4469" s="141">
        <f t="shared" si="356"/>
        <v>1</v>
      </c>
      <c r="O4469" s="141"/>
      <c r="P4469" s="141"/>
      <c r="Q4469" s="81">
        <f t="shared" si="357"/>
        <v>10.3</v>
      </c>
    </row>
    <row r="4470" spans="5:17" ht="13" hidden="1" x14ac:dyDescent="0.3">
      <c r="E4470" s="138">
        <v>40100</v>
      </c>
      <c r="F4470" s="16">
        <v>287</v>
      </c>
      <c r="G4470" s="16">
        <v>2009</v>
      </c>
      <c r="H4470" s="139">
        <f t="shared" si="358"/>
        <v>0</v>
      </c>
      <c r="I4470" s="140">
        <v>11.470967741935482</v>
      </c>
      <c r="J4470" s="141">
        <f t="shared" si="355"/>
        <v>1</v>
      </c>
      <c r="K4470" s="81">
        <f t="shared" si="354"/>
        <v>8.5290322580645181</v>
      </c>
      <c r="L4470" s="142">
        <v>7.7</v>
      </c>
      <c r="M4470" s="140"/>
      <c r="N4470" s="141">
        <f t="shared" si="356"/>
        <v>1</v>
      </c>
      <c r="O4470" s="141"/>
      <c r="P4470" s="141"/>
      <c r="Q4470" s="81">
        <f t="shared" si="357"/>
        <v>12.3</v>
      </c>
    </row>
    <row r="4471" spans="5:17" ht="13" hidden="1" x14ac:dyDescent="0.3">
      <c r="E4471" s="138">
        <v>40101</v>
      </c>
      <c r="F4471" s="16">
        <v>288</v>
      </c>
      <c r="G4471" s="16">
        <v>2009</v>
      </c>
      <c r="H4471" s="139">
        <f t="shared" si="358"/>
        <v>0</v>
      </c>
      <c r="I4471" s="140">
        <v>11.335483870967742</v>
      </c>
      <c r="J4471" s="141">
        <f t="shared" si="355"/>
        <v>1</v>
      </c>
      <c r="K4471" s="81">
        <f t="shared" si="354"/>
        <v>8.6645161290322577</v>
      </c>
      <c r="L4471" s="142">
        <v>4.7</v>
      </c>
      <c r="M4471" s="140"/>
      <c r="N4471" s="141">
        <f t="shared" si="356"/>
        <v>1</v>
      </c>
      <c r="O4471" s="141"/>
      <c r="P4471" s="141"/>
      <c r="Q4471" s="81">
        <f t="shared" si="357"/>
        <v>15.3</v>
      </c>
    </row>
    <row r="4472" spans="5:17" ht="13" hidden="1" x14ac:dyDescent="0.3">
      <c r="E4472" s="138">
        <v>40102</v>
      </c>
      <c r="F4472" s="16">
        <v>289</v>
      </c>
      <c r="G4472" s="16">
        <v>2009</v>
      </c>
      <c r="H4472" s="139">
        <f t="shared" si="358"/>
        <v>0</v>
      </c>
      <c r="I4472" s="140">
        <v>11.2</v>
      </c>
      <c r="J4472" s="141">
        <f t="shared" si="355"/>
        <v>1</v>
      </c>
      <c r="K4472" s="81">
        <f t="shared" ref="K4472:K4535" si="359">J4472*($E$116-I4472)</f>
        <v>8.8000000000000007</v>
      </c>
      <c r="L4472" s="142">
        <v>7.2</v>
      </c>
      <c r="M4472" s="140"/>
      <c r="N4472" s="141">
        <f t="shared" si="356"/>
        <v>1</v>
      </c>
      <c r="O4472" s="141"/>
      <c r="P4472" s="141"/>
      <c r="Q4472" s="81">
        <f t="shared" si="357"/>
        <v>12.8</v>
      </c>
    </row>
    <row r="4473" spans="5:17" ht="13" hidden="1" x14ac:dyDescent="0.3">
      <c r="E4473" s="138">
        <v>40103</v>
      </c>
      <c r="F4473" s="16">
        <v>290</v>
      </c>
      <c r="G4473" s="16">
        <v>2009</v>
      </c>
      <c r="H4473" s="139">
        <f t="shared" si="358"/>
        <v>0</v>
      </c>
      <c r="I4473" s="140">
        <v>11.013333333333335</v>
      </c>
      <c r="J4473" s="141">
        <f t="shared" si="355"/>
        <v>1</v>
      </c>
      <c r="K4473" s="81">
        <f t="shared" si="359"/>
        <v>8.9866666666666646</v>
      </c>
      <c r="L4473" s="142">
        <v>7</v>
      </c>
      <c r="M4473" s="140"/>
      <c r="N4473" s="141">
        <f t="shared" si="356"/>
        <v>1</v>
      </c>
      <c r="O4473" s="141"/>
      <c r="P4473" s="141"/>
      <c r="Q4473" s="81">
        <f t="shared" si="357"/>
        <v>13</v>
      </c>
    </row>
    <row r="4474" spans="5:17" ht="13" hidden="1" x14ac:dyDescent="0.3">
      <c r="E4474" s="138">
        <v>40104</v>
      </c>
      <c r="F4474" s="16">
        <v>291</v>
      </c>
      <c r="G4474" s="16">
        <v>2009</v>
      </c>
      <c r="H4474" s="139">
        <f t="shared" si="358"/>
        <v>0</v>
      </c>
      <c r="I4474" s="140">
        <v>10.826666666666668</v>
      </c>
      <c r="J4474" s="141">
        <f t="shared" si="355"/>
        <v>1</v>
      </c>
      <c r="K4474" s="81">
        <f t="shared" si="359"/>
        <v>9.173333333333332</v>
      </c>
      <c r="L4474" s="142">
        <v>6.6</v>
      </c>
      <c r="M4474" s="140"/>
      <c r="N4474" s="141">
        <f t="shared" si="356"/>
        <v>1</v>
      </c>
      <c r="O4474" s="141"/>
      <c r="P4474" s="141"/>
      <c r="Q4474" s="81">
        <f t="shared" si="357"/>
        <v>13.4</v>
      </c>
    </row>
    <row r="4475" spans="5:17" ht="13" hidden="1" x14ac:dyDescent="0.3">
      <c r="E4475" s="138">
        <v>40105</v>
      </c>
      <c r="F4475" s="16">
        <v>292</v>
      </c>
      <c r="G4475" s="16">
        <v>2009</v>
      </c>
      <c r="H4475" s="139">
        <f t="shared" si="358"/>
        <v>0</v>
      </c>
      <c r="I4475" s="140">
        <v>10.64</v>
      </c>
      <c r="J4475" s="141">
        <f t="shared" si="355"/>
        <v>1</v>
      </c>
      <c r="K4475" s="81">
        <f t="shared" si="359"/>
        <v>9.36</v>
      </c>
      <c r="L4475" s="142">
        <v>4.7</v>
      </c>
      <c r="M4475" s="140"/>
      <c r="N4475" s="141">
        <f t="shared" si="356"/>
        <v>1</v>
      </c>
      <c r="O4475" s="141"/>
      <c r="P4475" s="141"/>
      <c r="Q4475" s="81">
        <f t="shared" si="357"/>
        <v>15.3</v>
      </c>
    </row>
    <row r="4476" spans="5:17" ht="13" hidden="1" x14ac:dyDescent="0.3">
      <c r="E4476" s="138">
        <v>40106</v>
      </c>
      <c r="F4476" s="16">
        <v>293</v>
      </c>
      <c r="G4476" s="16">
        <v>2009</v>
      </c>
      <c r="H4476" s="139">
        <f t="shared" si="358"/>
        <v>0</v>
      </c>
      <c r="I4476" s="140">
        <v>10.453333333333333</v>
      </c>
      <c r="J4476" s="141">
        <f t="shared" si="355"/>
        <v>1</v>
      </c>
      <c r="K4476" s="81">
        <f t="shared" si="359"/>
        <v>9.5466666666666669</v>
      </c>
      <c r="L4476" s="142">
        <v>5.2</v>
      </c>
      <c r="M4476" s="140"/>
      <c r="N4476" s="141">
        <f t="shared" si="356"/>
        <v>1</v>
      </c>
      <c r="O4476" s="141"/>
      <c r="P4476" s="141"/>
      <c r="Q4476" s="81">
        <f t="shared" si="357"/>
        <v>14.8</v>
      </c>
    </row>
    <row r="4477" spans="5:17" ht="13" hidden="1" x14ac:dyDescent="0.3">
      <c r="E4477" s="138">
        <v>40107</v>
      </c>
      <c r="F4477" s="16">
        <v>294</v>
      </c>
      <c r="G4477" s="16">
        <v>2009</v>
      </c>
      <c r="H4477" s="139">
        <f t="shared" si="358"/>
        <v>0</v>
      </c>
      <c r="I4477" s="140">
        <v>10.266666666666666</v>
      </c>
      <c r="J4477" s="141">
        <f t="shared" si="355"/>
        <v>1</v>
      </c>
      <c r="K4477" s="81">
        <f t="shared" si="359"/>
        <v>9.7333333333333343</v>
      </c>
      <c r="L4477" s="142">
        <v>8.1999999999999993</v>
      </c>
      <c r="M4477" s="140"/>
      <c r="N4477" s="141">
        <f t="shared" si="356"/>
        <v>1</v>
      </c>
      <c r="O4477" s="141"/>
      <c r="P4477" s="141"/>
      <c r="Q4477" s="81">
        <f t="shared" si="357"/>
        <v>11.8</v>
      </c>
    </row>
    <row r="4478" spans="5:17" ht="13" hidden="1" x14ac:dyDescent="0.3">
      <c r="E4478" s="138">
        <v>40108</v>
      </c>
      <c r="F4478" s="16">
        <v>295</v>
      </c>
      <c r="G4478" s="16">
        <v>2009</v>
      </c>
      <c r="H4478" s="139">
        <f t="shared" si="358"/>
        <v>0</v>
      </c>
      <c r="I4478" s="140">
        <v>10.08</v>
      </c>
      <c r="J4478" s="141">
        <f t="shared" ref="J4478:J4541" si="360">IF(I4478&lt;=$E$117,1,0)</f>
        <v>1</v>
      </c>
      <c r="K4478" s="81">
        <f t="shared" si="359"/>
        <v>9.92</v>
      </c>
      <c r="L4478" s="142">
        <v>10.4</v>
      </c>
      <c r="M4478" s="140"/>
      <c r="N4478" s="141">
        <f t="shared" ref="N4478:N4541" si="361">IF(L4478&lt;=$E$117,1,0)</f>
        <v>1</v>
      </c>
      <c r="O4478" s="141"/>
      <c r="P4478" s="141"/>
      <c r="Q4478" s="81">
        <f t="shared" si="357"/>
        <v>9.6</v>
      </c>
    </row>
    <row r="4479" spans="5:17" ht="13" hidden="1" x14ac:dyDescent="0.3">
      <c r="E4479" s="138">
        <v>40109</v>
      </c>
      <c r="F4479" s="16">
        <v>296</v>
      </c>
      <c r="G4479" s="16">
        <v>2009</v>
      </c>
      <c r="H4479" s="139">
        <f t="shared" si="358"/>
        <v>0</v>
      </c>
      <c r="I4479" s="140">
        <v>9.8933333333333309</v>
      </c>
      <c r="J4479" s="141">
        <f t="shared" si="360"/>
        <v>1</v>
      </c>
      <c r="K4479" s="81">
        <f t="shared" si="359"/>
        <v>10.106666666666669</v>
      </c>
      <c r="L4479" s="142">
        <v>9.6</v>
      </c>
      <c r="M4479" s="140"/>
      <c r="N4479" s="141">
        <f t="shared" si="361"/>
        <v>1</v>
      </c>
      <c r="O4479" s="141"/>
      <c r="P4479" s="141"/>
      <c r="Q4479" s="81">
        <f t="shared" si="357"/>
        <v>10.4</v>
      </c>
    </row>
    <row r="4480" spans="5:17" ht="13" hidden="1" x14ac:dyDescent="0.3">
      <c r="E4480" s="138">
        <v>40110</v>
      </c>
      <c r="F4480" s="16">
        <v>297</v>
      </c>
      <c r="G4480" s="16">
        <v>2009</v>
      </c>
      <c r="H4480" s="139">
        <f t="shared" si="358"/>
        <v>0</v>
      </c>
      <c r="I4480" s="140">
        <v>9.7066666666666634</v>
      </c>
      <c r="J4480" s="141">
        <f t="shared" si="360"/>
        <v>1</v>
      </c>
      <c r="K4480" s="81">
        <f t="shared" si="359"/>
        <v>10.293333333333337</v>
      </c>
      <c r="L4480" s="142">
        <v>8</v>
      </c>
      <c r="M4480" s="140"/>
      <c r="N4480" s="141">
        <f t="shared" si="361"/>
        <v>1</v>
      </c>
      <c r="O4480" s="141"/>
      <c r="P4480" s="141"/>
      <c r="Q4480" s="81">
        <f t="shared" si="357"/>
        <v>12</v>
      </c>
    </row>
    <row r="4481" spans="5:17" ht="13" hidden="1" x14ac:dyDescent="0.3">
      <c r="E4481" s="138">
        <v>40111</v>
      </c>
      <c r="F4481" s="16">
        <v>298</v>
      </c>
      <c r="G4481" s="16">
        <v>2009</v>
      </c>
      <c r="H4481" s="139">
        <f t="shared" si="358"/>
        <v>0</v>
      </c>
      <c r="I4481" s="140">
        <v>9.52</v>
      </c>
      <c r="J4481" s="141">
        <f t="shared" si="360"/>
        <v>1</v>
      </c>
      <c r="K4481" s="81">
        <f t="shared" si="359"/>
        <v>10.48</v>
      </c>
      <c r="L4481" s="142">
        <v>11.7</v>
      </c>
      <c r="M4481" s="140"/>
      <c r="N4481" s="141">
        <f t="shared" si="361"/>
        <v>1</v>
      </c>
      <c r="O4481" s="141"/>
      <c r="P4481" s="141"/>
      <c r="Q4481" s="81">
        <f t="shared" si="357"/>
        <v>8.3000000000000007</v>
      </c>
    </row>
    <row r="4482" spans="5:17" ht="13" hidden="1" x14ac:dyDescent="0.3">
      <c r="E4482" s="138">
        <v>40112</v>
      </c>
      <c r="F4482" s="16">
        <v>299</v>
      </c>
      <c r="G4482" s="16">
        <v>2009</v>
      </c>
      <c r="H4482" s="139">
        <f t="shared" si="358"/>
        <v>0</v>
      </c>
      <c r="I4482" s="140">
        <v>9.3333333333333357</v>
      </c>
      <c r="J4482" s="141">
        <f t="shared" si="360"/>
        <v>1</v>
      </c>
      <c r="K4482" s="81">
        <f t="shared" si="359"/>
        <v>10.666666666666664</v>
      </c>
      <c r="L4482" s="142">
        <v>10.3</v>
      </c>
      <c r="M4482" s="140"/>
      <c r="N4482" s="141">
        <f t="shared" si="361"/>
        <v>1</v>
      </c>
      <c r="O4482" s="141"/>
      <c r="P4482" s="141"/>
      <c r="Q4482" s="81">
        <f t="shared" si="357"/>
        <v>9.6999999999999993</v>
      </c>
    </row>
    <row r="4483" spans="5:17" ht="13" hidden="1" x14ac:dyDescent="0.3">
      <c r="E4483" s="138">
        <v>40113</v>
      </c>
      <c r="F4483" s="16">
        <v>300</v>
      </c>
      <c r="G4483" s="16">
        <v>2009</v>
      </c>
      <c r="H4483" s="139">
        <f t="shared" si="358"/>
        <v>0</v>
      </c>
      <c r="I4483" s="140">
        <v>9.1466666666666683</v>
      </c>
      <c r="J4483" s="141">
        <f t="shared" si="360"/>
        <v>1</v>
      </c>
      <c r="K4483" s="81">
        <f t="shared" si="359"/>
        <v>10.853333333333332</v>
      </c>
      <c r="L4483" s="142">
        <v>8</v>
      </c>
      <c r="M4483" s="140"/>
      <c r="N4483" s="141">
        <f t="shared" si="361"/>
        <v>1</v>
      </c>
      <c r="O4483" s="141"/>
      <c r="P4483" s="141"/>
      <c r="Q4483" s="81">
        <f t="shared" si="357"/>
        <v>12</v>
      </c>
    </row>
    <row r="4484" spans="5:17" ht="13" hidden="1" x14ac:dyDescent="0.3">
      <c r="E4484" s="138">
        <v>40114</v>
      </c>
      <c r="F4484" s="16">
        <v>301</v>
      </c>
      <c r="G4484" s="16">
        <v>2009</v>
      </c>
      <c r="H4484" s="139">
        <f t="shared" si="358"/>
        <v>0</v>
      </c>
      <c r="I4484" s="140">
        <v>8.9600000000000009</v>
      </c>
      <c r="J4484" s="141">
        <f t="shared" si="360"/>
        <v>1</v>
      </c>
      <c r="K4484" s="81">
        <f t="shared" si="359"/>
        <v>11.04</v>
      </c>
      <c r="L4484" s="142">
        <v>7.3</v>
      </c>
      <c r="M4484" s="140"/>
      <c r="N4484" s="141">
        <f t="shared" si="361"/>
        <v>1</v>
      </c>
      <c r="O4484" s="141"/>
      <c r="P4484" s="141"/>
      <c r="Q4484" s="81">
        <f t="shared" si="357"/>
        <v>12.7</v>
      </c>
    </row>
    <row r="4485" spans="5:17" ht="13" hidden="1" x14ac:dyDescent="0.3">
      <c r="E4485" s="138">
        <v>40115</v>
      </c>
      <c r="F4485" s="16">
        <v>302</v>
      </c>
      <c r="G4485" s="16">
        <v>2009</v>
      </c>
      <c r="H4485" s="139">
        <f t="shared" si="358"/>
        <v>0</v>
      </c>
      <c r="I4485" s="140">
        <v>8.7733333333333334</v>
      </c>
      <c r="J4485" s="141">
        <f t="shared" si="360"/>
        <v>1</v>
      </c>
      <c r="K4485" s="81">
        <f t="shared" si="359"/>
        <v>11.226666666666667</v>
      </c>
      <c r="L4485" s="142">
        <v>7.8</v>
      </c>
      <c r="M4485" s="140"/>
      <c r="N4485" s="141">
        <f t="shared" si="361"/>
        <v>1</v>
      </c>
      <c r="O4485" s="141"/>
      <c r="P4485" s="141"/>
      <c r="Q4485" s="81">
        <f t="shared" si="357"/>
        <v>12.2</v>
      </c>
    </row>
    <row r="4486" spans="5:17" ht="13" hidden="1" x14ac:dyDescent="0.3">
      <c r="E4486" s="138">
        <v>40116</v>
      </c>
      <c r="F4486" s="16">
        <v>303</v>
      </c>
      <c r="G4486" s="16">
        <v>2009</v>
      </c>
      <c r="H4486" s="139">
        <f t="shared" si="358"/>
        <v>0</v>
      </c>
      <c r="I4486" s="140">
        <v>8.586666666666666</v>
      </c>
      <c r="J4486" s="141">
        <f t="shared" si="360"/>
        <v>1</v>
      </c>
      <c r="K4486" s="81">
        <f t="shared" si="359"/>
        <v>11.413333333333334</v>
      </c>
      <c r="L4486" s="142">
        <v>6.9</v>
      </c>
      <c r="M4486" s="140"/>
      <c r="N4486" s="141">
        <f t="shared" si="361"/>
        <v>1</v>
      </c>
      <c r="O4486" s="141"/>
      <c r="P4486" s="141"/>
      <c r="Q4486" s="81">
        <f t="shared" si="357"/>
        <v>13.1</v>
      </c>
    </row>
    <row r="4487" spans="5:17" ht="13" hidden="1" x14ac:dyDescent="0.3">
      <c r="E4487" s="138">
        <v>40117</v>
      </c>
      <c r="F4487" s="16">
        <v>304</v>
      </c>
      <c r="G4487" s="16">
        <v>2009</v>
      </c>
      <c r="H4487" s="139">
        <f t="shared" si="358"/>
        <v>0</v>
      </c>
      <c r="I4487" s="140">
        <v>8.4</v>
      </c>
      <c r="J4487" s="141">
        <f t="shared" si="360"/>
        <v>1</v>
      </c>
      <c r="K4487" s="81">
        <f t="shared" si="359"/>
        <v>11.6</v>
      </c>
      <c r="L4487" s="142">
        <v>8.1</v>
      </c>
      <c r="M4487" s="140"/>
      <c r="N4487" s="141">
        <f t="shared" si="361"/>
        <v>1</v>
      </c>
      <c r="O4487" s="141"/>
      <c r="P4487" s="141"/>
      <c r="Q4487" s="81">
        <f t="shared" si="357"/>
        <v>11.9</v>
      </c>
    </row>
    <row r="4488" spans="5:17" ht="13" hidden="1" x14ac:dyDescent="0.3">
      <c r="E4488" s="138">
        <v>40118</v>
      </c>
      <c r="F4488" s="16">
        <v>305</v>
      </c>
      <c r="G4488" s="16">
        <v>2009</v>
      </c>
      <c r="H4488" s="139">
        <f t="shared" si="358"/>
        <v>0</v>
      </c>
      <c r="I4488" s="140">
        <v>8.2133333333333312</v>
      </c>
      <c r="J4488" s="141">
        <f t="shared" si="360"/>
        <v>1</v>
      </c>
      <c r="K4488" s="81">
        <f t="shared" si="359"/>
        <v>11.786666666666669</v>
      </c>
      <c r="L4488" s="142">
        <v>8.6</v>
      </c>
      <c r="M4488" s="140"/>
      <c r="N4488" s="141">
        <f t="shared" si="361"/>
        <v>1</v>
      </c>
      <c r="O4488" s="141"/>
      <c r="P4488" s="141"/>
      <c r="Q4488" s="81">
        <f t="shared" si="357"/>
        <v>11.4</v>
      </c>
    </row>
    <row r="4489" spans="5:17" ht="13" hidden="1" x14ac:dyDescent="0.3">
      <c r="E4489" s="138">
        <v>40119</v>
      </c>
      <c r="F4489" s="16">
        <v>306</v>
      </c>
      <c r="G4489" s="16">
        <v>2009</v>
      </c>
      <c r="H4489" s="139">
        <f t="shared" si="358"/>
        <v>0</v>
      </c>
      <c r="I4489" s="140">
        <v>8.0266666666666637</v>
      </c>
      <c r="J4489" s="141">
        <f t="shared" si="360"/>
        <v>1</v>
      </c>
      <c r="K4489" s="81">
        <f t="shared" si="359"/>
        <v>11.973333333333336</v>
      </c>
      <c r="L4489" s="142">
        <v>8.5</v>
      </c>
      <c r="M4489" s="140"/>
      <c r="N4489" s="141">
        <f t="shared" si="361"/>
        <v>1</v>
      </c>
      <c r="O4489" s="141"/>
      <c r="P4489" s="141"/>
      <c r="Q4489" s="81">
        <f t="shared" si="357"/>
        <v>11.5</v>
      </c>
    </row>
    <row r="4490" spans="5:17" ht="13" hidden="1" x14ac:dyDescent="0.3">
      <c r="E4490" s="138">
        <v>40120</v>
      </c>
      <c r="F4490" s="16">
        <v>307</v>
      </c>
      <c r="G4490" s="16">
        <v>2009</v>
      </c>
      <c r="H4490" s="139">
        <f t="shared" si="358"/>
        <v>0</v>
      </c>
      <c r="I4490" s="140">
        <v>7.84</v>
      </c>
      <c r="J4490" s="141">
        <f t="shared" si="360"/>
        <v>1</v>
      </c>
      <c r="K4490" s="81">
        <f t="shared" si="359"/>
        <v>12.16</v>
      </c>
      <c r="L4490" s="142">
        <v>6.9</v>
      </c>
      <c r="M4490" s="140"/>
      <c r="N4490" s="141">
        <f t="shared" si="361"/>
        <v>1</v>
      </c>
      <c r="O4490" s="141"/>
      <c r="P4490" s="141"/>
      <c r="Q4490" s="81">
        <f t="shared" si="357"/>
        <v>13.1</v>
      </c>
    </row>
    <row r="4491" spans="5:17" ht="13" hidden="1" x14ac:dyDescent="0.3">
      <c r="E4491" s="138">
        <v>40121</v>
      </c>
      <c r="F4491" s="16">
        <v>308</v>
      </c>
      <c r="G4491" s="16">
        <v>2009</v>
      </c>
      <c r="H4491" s="139">
        <f t="shared" si="358"/>
        <v>0</v>
      </c>
      <c r="I4491" s="140">
        <v>7.653333333333336</v>
      </c>
      <c r="J4491" s="141">
        <f t="shared" si="360"/>
        <v>1</v>
      </c>
      <c r="K4491" s="81">
        <f t="shared" si="359"/>
        <v>12.346666666666664</v>
      </c>
      <c r="L4491" s="142">
        <v>9.1999999999999993</v>
      </c>
      <c r="M4491" s="140"/>
      <c r="N4491" s="141">
        <f t="shared" si="361"/>
        <v>1</v>
      </c>
      <c r="O4491" s="141"/>
      <c r="P4491" s="141"/>
      <c r="Q4491" s="81">
        <f t="shared" si="357"/>
        <v>10.8</v>
      </c>
    </row>
    <row r="4492" spans="5:17" ht="13" hidden="1" x14ac:dyDescent="0.3">
      <c r="E4492" s="138">
        <v>40122</v>
      </c>
      <c r="F4492" s="16">
        <v>309</v>
      </c>
      <c r="G4492" s="16">
        <v>2009</v>
      </c>
      <c r="H4492" s="139">
        <f t="shared" si="358"/>
        <v>0</v>
      </c>
      <c r="I4492" s="140">
        <v>7.4666666666666686</v>
      </c>
      <c r="J4492" s="141">
        <f t="shared" si="360"/>
        <v>1</v>
      </c>
      <c r="K4492" s="81">
        <f t="shared" si="359"/>
        <v>12.533333333333331</v>
      </c>
      <c r="L4492" s="142">
        <v>6.5</v>
      </c>
      <c r="M4492" s="140"/>
      <c r="N4492" s="141">
        <f t="shared" si="361"/>
        <v>1</v>
      </c>
      <c r="O4492" s="141"/>
      <c r="P4492" s="141"/>
      <c r="Q4492" s="81">
        <f t="shared" si="357"/>
        <v>13.5</v>
      </c>
    </row>
    <row r="4493" spans="5:17" ht="13" hidden="1" x14ac:dyDescent="0.3">
      <c r="E4493" s="138">
        <v>40123</v>
      </c>
      <c r="F4493" s="16">
        <v>310</v>
      </c>
      <c r="G4493" s="16">
        <v>2009</v>
      </c>
      <c r="H4493" s="139">
        <f t="shared" si="358"/>
        <v>0</v>
      </c>
      <c r="I4493" s="140">
        <v>7.28</v>
      </c>
      <c r="J4493" s="141">
        <f t="shared" si="360"/>
        <v>1</v>
      </c>
      <c r="K4493" s="81">
        <f t="shared" si="359"/>
        <v>12.719999999999999</v>
      </c>
      <c r="L4493" s="142">
        <v>5.4</v>
      </c>
      <c r="M4493" s="140"/>
      <c r="N4493" s="141">
        <f t="shared" si="361"/>
        <v>1</v>
      </c>
      <c r="O4493" s="141"/>
      <c r="P4493" s="141"/>
      <c r="Q4493" s="81">
        <f t="shared" si="357"/>
        <v>14.6</v>
      </c>
    </row>
    <row r="4494" spans="5:17" ht="13" hidden="1" x14ac:dyDescent="0.3">
      <c r="E4494" s="138">
        <v>40124</v>
      </c>
      <c r="F4494" s="16">
        <v>311</v>
      </c>
      <c r="G4494" s="16">
        <v>2009</v>
      </c>
      <c r="H4494" s="139">
        <f t="shared" si="358"/>
        <v>0</v>
      </c>
      <c r="I4494" s="140">
        <v>7.0933333333333337</v>
      </c>
      <c r="J4494" s="141">
        <f t="shared" si="360"/>
        <v>1</v>
      </c>
      <c r="K4494" s="81">
        <f t="shared" si="359"/>
        <v>12.906666666666666</v>
      </c>
      <c r="L4494" s="142">
        <v>4.4000000000000004</v>
      </c>
      <c r="M4494" s="140"/>
      <c r="N4494" s="141">
        <f t="shared" si="361"/>
        <v>1</v>
      </c>
      <c r="O4494" s="141"/>
      <c r="P4494" s="141"/>
      <c r="Q4494" s="81">
        <f t="shared" si="357"/>
        <v>15.6</v>
      </c>
    </row>
    <row r="4495" spans="5:17" ht="13" hidden="1" x14ac:dyDescent="0.3">
      <c r="E4495" s="138">
        <v>40125</v>
      </c>
      <c r="F4495" s="16">
        <v>312</v>
      </c>
      <c r="G4495" s="16">
        <v>2009</v>
      </c>
      <c r="H4495" s="139">
        <f t="shared" si="358"/>
        <v>0</v>
      </c>
      <c r="I4495" s="140">
        <v>6.9066666666666663</v>
      </c>
      <c r="J4495" s="141">
        <f t="shared" si="360"/>
        <v>1</v>
      </c>
      <c r="K4495" s="81">
        <f t="shared" si="359"/>
        <v>13.093333333333334</v>
      </c>
      <c r="L4495" s="142">
        <v>4.7</v>
      </c>
      <c r="M4495" s="140"/>
      <c r="N4495" s="141">
        <f t="shared" si="361"/>
        <v>1</v>
      </c>
      <c r="O4495" s="141"/>
      <c r="P4495" s="141"/>
      <c r="Q4495" s="81">
        <f t="shared" si="357"/>
        <v>15.3</v>
      </c>
    </row>
    <row r="4496" spans="5:17" ht="13" hidden="1" x14ac:dyDescent="0.3">
      <c r="E4496" s="138">
        <v>40126</v>
      </c>
      <c r="F4496" s="16">
        <v>313</v>
      </c>
      <c r="G4496" s="16">
        <v>2009</v>
      </c>
      <c r="H4496" s="139">
        <f t="shared" si="358"/>
        <v>0</v>
      </c>
      <c r="I4496" s="140">
        <v>6.72</v>
      </c>
      <c r="J4496" s="141">
        <f t="shared" si="360"/>
        <v>1</v>
      </c>
      <c r="K4496" s="81">
        <f t="shared" si="359"/>
        <v>13.280000000000001</v>
      </c>
      <c r="L4496" s="142">
        <v>6.2</v>
      </c>
      <c r="M4496" s="140"/>
      <c r="N4496" s="141">
        <f t="shared" si="361"/>
        <v>1</v>
      </c>
      <c r="O4496" s="141"/>
      <c r="P4496" s="141"/>
      <c r="Q4496" s="81">
        <f t="shared" ref="Q4496:Q4544" si="362">N4496*($E$116-L4496)</f>
        <v>13.8</v>
      </c>
    </row>
    <row r="4497" spans="5:17" ht="13" hidden="1" x14ac:dyDescent="0.3">
      <c r="E4497" s="138">
        <v>40127</v>
      </c>
      <c r="F4497" s="16">
        <v>314</v>
      </c>
      <c r="G4497" s="16">
        <v>2009</v>
      </c>
      <c r="H4497" s="139">
        <f t="shared" si="358"/>
        <v>0</v>
      </c>
      <c r="I4497" s="140">
        <v>6.5333333333333314</v>
      </c>
      <c r="J4497" s="141">
        <f t="shared" si="360"/>
        <v>1</v>
      </c>
      <c r="K4497" s="81">
        <f t="shared" si="359"/>
        <v>13.466666666666669</v>
      </c>
      <c r="L4497" s="142">
        <v>5.3</v>
      </c>
      <c r="M4497" s="140"/>
      <c r="N4497" s="141">
        <f t="shared" si="361"/>
        <v>1</v>
      </c>
      <c r="O4497" s="141"/>
      <c r="P4497" s="141"/>
      <c r="Q4497" s="81">
        <f t="shared" si="362"/>
        <v>14.7</v>
      </c>
    </row>
    <row r="4498" spans="5:17" ht="13" hidden="1" x14ac:dyDescent="0.3">
      <c r="E4498" s="138">
        <v>40128</v>
      </c>
      <c r="F4498" s="16">
        <v>315</v>
      </c>
      <c r="G4498" s="16">
        <v>2009</v>
      </c>
      <c r="H4498" s="139">
        <f t="shared" si="358"/>
        <v>0</v>
      </c>
      <c r="I4498" s="140">
        <v>6.346666666666664</v>
      </c>
      <c r="J4498" s="141">
        <f t="shared" si="360"/>
        <v>1</v>
      </c>
      <c r="K4498" s="81">
        <f t="shared" si="359"/>
        <v>13.653333333333336</v>
      </c>
      <c r="L4498" s="142">
        <v>3.8</v>
      </c>
      <c r="M4498" s="140"/>
      <c r="N4498" s="141">
        <f t="shared" si="361"/>
        <v>1</v>
      </c>
      <c r="O4498" s="141"/>
      <c r="P4498" s="141"/>
      <c r="Q4498" s="81">
        <f t="shared" si="362"/>
        <v>16.2</v>
      </c>
    </row>
    <row r="4499" spans="5:17" ht="13" hidden="1" x14ac:dyDescent="0.3">
      <c r="E4499" s="138">
        <v>40129</v>
      </c>
      <c r="F4499" s="16">
        <v>316</v>
      </c>
      <c r="G4499" s="16">
        <v>2009</v>
      </c>
      <c r="H4499" s="139">
        <f t="shared" si="358"/>
        <v>0</v>
      </c>
      <c r="I4499" s="140">
        <v>6.16</v>
      </c>
      <c r="J4499" s="141">
        <f t="shared" si="360"/>
        <v>1</v>
      </c>
      <c r="K4499" s="81">
        <f t="shared" si="359"/>
        <v>13.84</v>
      </c>
      <c r="L4499" s="142">
        <v>5.7</v>
      </c>
      <c r="M4499" s="140"/>
      <c r="N4499" s="141">
        <f t="shared" si="361"/>
        <v>1</v>
      </c>
      <c r="O4499" s="141"/>
      <c r="P4499" s="141"/>
      <c r="Q4499" s="81">
        <f t="shared" si="362"/>
        <v>14.3</v>
      </c>
    </row>
    <row r="4500" spans="5:17" ht="13" hidden="1" x14ac:dyDescent="0.3">
      <c r="E4500" s="138">
        <v>40130</v>
      </c>
      <c r="F4500" s="16">
        <v>317</v>
      </c>
      <c r="G4500" s="16">
        <v>2009</v>
      </c>
      <c r="H4500" s="139">
        <f t="shared" si="358"/>
        <v>0</v>
      </c>
      <c r="I4500" s="140">
        <v>5.9733333333333363</v>
      </c>
      <c r="J4500" s="141">
        <f t="shared" si="360"/>
        <v>1</v>
      </c>
      <c r="K4500" s="81">
        <f t="shared" si="359"/>
        <v>14.026666666666664</v>
      </c>
      <c r="L4500" s="142">
        <v>8.6</v>
      </c>
      <c r="M4500" s="140"/>
      <c r="N4500" s="141">
        <f t="shared" si="361"/>
        <v>1</v>
      </c>
      <c r="O4500" s="141"/>
      <c r="P4500" s="141"/>
      <c r="Q4500" s="81">
        <f t="shared" si="362"/>
        <v>11.4</v>
      </c>
    </row>
    <row r="4501" spans="5:17" ht="13" hidden="1" x14ac:dyDescent="0.3">
      <c r="E4501" s="138">
        <v>40131</v>
      </c>
      <c r="F4501" s="16">
        <v>318</v>
      </c>
      <c r="G4501" s="16">
        <v>2009</v>
      </c>
      <c r="H4501" s="139">
        <f t="shared" si="358"/>
        <v>0</v>
      </c>
      <c r="I4501" s="140">
        <v>5.7866666666666688</v>
      </c>
      <c r="J4501" s="141">
        <f t="shared" si="360"/>
        <v>1</v>
      </c>
      <c r="K4501" s="81">
        <f t="shared" si="359"/>
        <v>14.213333333333331</v>
      </c>
      <c r="L4501" s="142">
        <v>9.6999999999999993</v>
      </c>
      <c r="M4501" s="140"/>
      <c r="N4501" s="141">
        <f t="shared" si="361"/>
        <v>1</v>
      </c>
      <c r="O4501" s="141"/>
      <c r="P4501" s="141"/>
      <c r="Q4501" s="81">
        <f t="shared" si="362"/>
        <v>10.3</v>
      </c>
    </row>
    <row r="4502" spans="5:17" ht="13" hidden="1" x14ac:dyDescent="0.3">
      <c r="E4502" s="138">
        <v>40132</v>
      </c>
      <c r="F4502" s="16">
        <v>319</v>
      </c>
      <c r="G4502" s="16">
        <v>2009</v>
      </c>
      <c r="H4502" s="139">
        <f t="shared" si="358"/>
        <v>0</v>
      </c>
      <c r="I4502" s="140">
        <v>5.6</v>
      </c>
      <c r="J4502" s="141">
        <f t="shared" si="360"/>
        <v>1</v>
      </c>
      <c r="K4502" s="81">
        <f t="shared" si="359"/>
        <v>14.4</v>
      </c>
      <c r="L4502" s="142">
        <v>10</v>
      </c>
      <c r="M4502" s="140"/>
      <c r="N4502" s="141">
        <f t="shared" si="361"/>
        <v>1</v>
      </c>
      <c r="O4502" s="141"/>
      <c r="P4502" s="141"/>
      <c r="Q4502" s="81">
        <f t="shared" si="362"/>
        <v>10</v>
      </c>
    </row>
    <row r="4503" spans="5:17" ht="13" hidden="1" x14ac:dyDescent="0.3">
      <c r="E4503" s="138">
        <v>40133</v>
      </c>
      <c r="F4503" s="16">
        <v>320</v>
      </c>
      <c r="G4503" s="16">
        <v>2009</v>
      </c>
      <c r="H4503" s="139">
        <f t="shared" si="358"/>
        <v>0</v>
      </c>
      <c r="I4503" s="140">
        <v>5.5193548387096776</v>
      </c>
      <c r="J4503" s="141">
        <f t="shared" si="360"/>
        <v>1</v>
      </c>
      <c r="K4503" s="81">
        <f t="shared" si="359"/>
        <v>14.480645161290322</v>
      </c>
      <c r="L4503" s="142">
        <v>10.1</v>
      </c>
      <c r="M4503" s="140"/>
      <c r="N4503" s="141">
        <f t="shared" si="361"/>
        <v>1</v>
      </c>
      <c r="O4503" s="141"/>
      <c r="P4503" s="141"/>
      <c r="Q4503" s="81">
        <f t="shared" si="362"/>
        <v>9.9</v>
      </c>
    </row>
    <row r="4504" spans="5:17" ht="13" hidden="1" x14ac:dyDescent="0.3">
      <c r="E4504" s="138">
        <v>40134</v>
      </c>
      <c r="F4504" s="16">
        <v>321</v>
      </c>
      <c r="G4504" s="16">
        <v>2009</v>
      </c>
      <c r="H4504" s="139">
        <f t="shared" si="358"/>
        <v>0</v>
      </c>
      <c r="I4504" s="140">
        <v>5.4387096774193537</v>
      </c>
      <c r="J4504" s="141">
        <f t="shared" si="360"/>
        <v>1</v>
      </c>
      <c r="K4504" s="81">
        <f t="shared" si="359"/>
        <v>14.561290322580646</v>
      </c>
      <c r="L4504" s="142">
        <v>12.1</v>
      </c>
      <c r="M4504" s="140"/>
      <c r="N4504" s="141">
        <f t="shared" si="361"/>
        <v>1</v>
      </c>
      <c r="O4504" s="141"/>
      <c r="P4504" s="141"/>
      <c r="Q4504" s="81">
        <f t="shared" si="362"/>
        <v>7.9</v>
      </c>
    </row>
    <row r="4505" spans="5:17" ht="13" hidden="1" x14ac:dyDescent="0.3">
      <c r="E4505" s="138">
        <v>40135</v>
      </c>
      <c r="F4505" s="16">
        <v>322</v>
      </c>
      <c r="G4505" s="16">
        <v>2009</v>
      </c>
      <c r="H4505" s="139">
        <f t="shared" si="358"/>
        <v>0</v>
      </c>
      <c r="I4505" s="140">
        <v>5.3580645161290334</v>
      </c>
      <c r="J4505" s="141">
        <f t="shared" si="360"/>
        <v>1</v>
      </c>
      <c r="K4505" s="81">
        <f t="shared" si="359"/>
        <v>14.641935483870967</v>
      </c>
      <c r="L4505" s="142">
        <v>11.4</v>
      </c>
      <c r="M4505" s="140"/>
      <c r="N4505" s="141">
        <f t="shared" si="361"/>
        <v>1</v>
      </c>
      <c r="O4505" s="141"/>
      <c r="P4505" s="141"/>
      <c r="Q4505" s="81">
        <f t="shared" si="362"/>
        <v>8.6</v>
      </c>
    </row>
    <row r="4506" spans="5:17" ht="13" hidden="1" x14ac:dyDescent="0.3">
      <c r="E4506" s="138">
        <v>40136</v>
      </c>
      <c r="F4506" s="16">
        <v>323</v>
      </c>
      <c r="G4506" s="16">
        <v>2009</v>
      </c>
      <c r="H4506" s="139">
        <f t="shared" si="358"/>
        <v>0</v>
      </c>
      <c r="I4506" s="140">
        <v>5.2774193548387096</v>
      </c>
      <c r="J4506" s="141">
        <f t="shared" si="360"/>
        <v>1</v>
      </c>
      <c r="K4506" s="81">
        <f t="shared" si="359"/>
        <v>14.72258064516129</v>
      </c>
      <c r="L4506" s="142">
        <v>7.8</v>
      </c>
      <c r="M4506" s="140"/>
      <c r="N4506" s="141">
        <f t="shared" si="361"/>
        <v>1</v>
      </c>
      <c r="O4506" s="141"/>
      <c r="P4506" s="141"/>
      <c r="Q4506" s="81">
        <f t="shared" si="362"/>
        <v>12.2</v>
      </c>
    </row>
    <row r="4507" spans="5:17" ht="13" hidden="1" x14ac:dyDescent="0.3">
      <c r="E4507" s="138">
        <v>40137</v>
      </c>
      <c r="F4507" s="16">
        <v>324</v>
      </c>
      <c r="G4507" s="16">
        <v>2009</v>
      </c>
      <c r="H4507" s="139">
        <f t="shared" si="358"/>
        <v>0</v>
      </c>
      <c r="I4507" s="140">
        <v>5.1967741935483858</v>
      </c>
      <c r="J4507" s="141">
        <f t="shared" si="360"/>
        <v>1</v>
      </c>
      <c r="K4507" s="81">
        <f t="shared" si="359"/>
        <v>14.803225806451614</v>
      </c>
      <c r="L4507" s="142">
        <v>7.2</v>
      </c>
      <c r="M4507" s="140"/>
      <c r="N4507" s="141">
        <f t="shared" si="361"/>
        <v>1</v>
      </c>
      <c r="O4507" s="141"/>
      <c r="P4507" s="141"/>
      <c r="Q4507" s="81">
        <f t="shared" si="362"/>
        <v>12.8</v>
      </c>
    </row>
    <row r="4508" spans="5:17" ht="13" hidden="1" x14ac:dyDescent="0.3">
      <c r="E4508" s="138">
        <v>40138</v>
      </c>
      <c r="F4508" s="16">
        <v>325</v>
      </c>
      <c r="G4508" s="16">
        <v>2009</v>
      </c>
      <c r="H4508" s="139">
        <f t="shared" si="358"/>
        <v>0</v>
      </c>
      <c r="I4508" s="140">
        <v>5.1161290322580655</v>
      </c>
      <c r="J4508" s="141">
        <f t="shared" si="360"/>
        <v>1</v>
      </c>
      <c r="K4508" s="81">
        <f t="shared" si="359"/>
        <v>14.883870967741935</v>
      </c>
      <c r="L4508" s="142">
        <v>6</v>
      </c>
      <c r="M4508" s="140"/>
      <c r="N4508" s="141">
        <f t="shared" si="361"/>
        <v>1</v>
      </c>
      <c r="O4508" s="141"/>
      <c r="P4508" s="141"/>
      <c r="Q4508" s="81">
        <f t="shared" si="362"/>
        <v>14</v>
      </c>
    </row>
    <row r="4509" spans="5:17" ht="13" hidden="1" x14ac:dyDescent="0.3">
      <c r="E4509" s="138">
        <v>40139</v>
      </c>
      <c r="F4509" s="16">
        <v>326</v>
      </c>
      <c r="G4509" s="16">
        <v>2009</v>
      </c>
      <c r="H4509" s="139">
        <f t="shared" si="358"/>
        <v>0</v>
      </c>
      <c r="I4509" s="140">
        <v>5.0354838709677416</v>
      </c>
      <c r="J4509" s="141">
        <f t="shared" si="360"/>
        <v>1</v>
      </c>
      <c r="K4509" s="81">
        <f t="shared" si="359"/>
        <v>14.964516129032258</v>
      </c>
      <c r="L4509" s="142">
        <v>10.1</v>
      </c>
      <c r="M4509" s="140"/>
      <c r="N4509" s="141">
        <f t="shared" si="361"/>
        <v>1</v>
      </c>
      <c r="O4509" s="141"/>
      <c r="P4509" s="141"/>
      <c r="Q4509" s="81">
        <f t="shared" si="362"/>
        <v>9.9</v>
      </c>
    </row>
    <row r="4510" spans="5:17" ht="13" hidden="1" x14ac:dyDescent="0.3">
      <c r="E4510" s="138">
        <v>40140</v>
      </c>
      <c r="F4510" s="16">
        <v>327</v>
      </c>
      <c r="G4510" s="16">
        <v>2009</v>
      </c>
      <c r="H4510" s="139">
        <f t="shared" si="358"/>
        <v>0</v>
      </c>
      <c r="I4510" s="140">
        <v>4.9548387096774213</v>
      </c>
      <c r="J4510" s="141">
        <f t="shared" si="360"/>
        <v>1</v>
      </c>
      <c r="K4510" s="81">
        <f t="shared" si="359"/>
        <v>15.045161290322579</v>
      </c>
      <c r="L4510" s="142">
        <v>10.1</v>
      </c>
      <c r="M4510" s="140"/>
      <c r="N4510" s="141">
        <f t="shared" si="361"/>
        <v>1</v>
      </c>
      <c r="O4510" s="141"/>
      <c r="P4510" s="141"/>
      <c r="Q4510" s="81">
        <f t="shared" si="362"/>
        <v>9.9</v>
      </c>
    </row>
    <row r="4511" spans="5:17" ht="13" hidden="1" x14ac:dyDescent="0.3">
      <c r="E4511" s="138">
        <v>40141</v>
      </c>
      <c r="F4511" s="16">
        <v>328</v>
      </c>
      <c r="G4511" s="16">
        <v>2009</v>
      </c>
      <c r="H4511" s="139">
        <f t="shared" si="358"/>
        <v>0</v>
      </c>
      <c r="I4511" s="140">
        <v>4.8741935483870975</v>
      </c>
      <c r="J4511" s="141">
        <f t="shared" si="360"/>
        <v>1</v>
      </c>
      <c r="K4511" s="81">
        <f t="shared" si="359"/>
        <v>15.125806451612902</v>
      </c>
      <c r="L4511" s="142">
        <v>9.6999999999999993</v>
      </c>
      <c r="M4511" s="140"/>
      <c r="N4511" s="141">
        <f t="shared" si="361"/>
        <v>1</v>
      </c>
      <c r="O4511" s="141"/>
      <c r="P4511" s="141"/>
      <c r="Q4511" s="81">
        <f t="shared" si="362"/>
        <v>10.3</v>
      </c>
    </row>
    <row r="4512" spans="5:17" ht="13" hidden="1" x14ac:dyDescent="0.3">
      <c r="E4512" s="138">
        <v>40142</v>
      </c>
      <c r="F4512" s="16">
        <v>329</v>
      </c>
      <c r="G4512" s="16">
        <v>2009</v>
      </c>
      <c r="H4512" s="139">
        <f t="shared" si="358"/>
        <v>0</v>
      </c>
      <c r="I4512" s="140">
        <v>4.7935483870967737</v>
      </c>
      <c r="J4512" s="141">
        <f t="shared" si="360"/>
        <v>1</v>
      </c>
      <c r="K4512" s="81">
        <f t="shared" si="359"/>
        <v>15.206451612903226</v>
      </c>
      <c r="L4512" s="142">
        <v>8.3000000000000007</v>
      </c>
      <c r="M4512" s="140"/>
      <c r="N4512" s="141">
        <f t="shared" si="361"/>
        <v>1</v>
      </c>
      <c r="O4512" s="141"/>
      <c r="P4512" s="141"/>
      <c r="Q4512" s="81">
        <f t="shared" si="362"/>
        <v>11.7</v>
      </c>
    </row>
    <row r="4513" spans="5:17" ht="13" hidden="1" x14ac:dyDescent="0.3">
      <c r="E4513" s="138">
        <v>40143</v>
      </c>
      <c r="F4513" s="16">
        <v>330</v>
      </c>
      <c r="G4513" s="16">
        <v>2009</v>
      </c>
      <c r="H4513" s="139">
        <f t="shared" si="358"/>
        <v>0</v>
      </c>
      <c r="I4513" s="140">
        <v>4.7129032258064534</v>
      </c>
      <c r="J4513" s="141">
        <f t="shared" si="360"/>
        <v>1</v>
      </c>
      <c r="K4513" s="81">
        <f t="shared" si="359"/>
        <v>15.287096774193547</v>
      </c>
      <c r="L4513" s="142">
        <v>9.3000000000000007</v>
      </c>
      <c r="M4513" s="140"/>
      <c r="N4513" s="141">
        <f t="shared" si="361"/>
        <v>1</v>
      </c>
      <c r="O4513" s="141"/>
      <c r="P4513" s="141"/>
      <c r="Q4513" s="81">
        <f t="shared" si="362"/>
        <v>10.7</v>
      </c>
    </row>
    <row r="4514" spans="5:17" ht="13" hidden="1" x14ac:dyDescent="0.3">
      <c r="E4514" s="138">
        <v>40144</v>
      </c>
      <c r="F4514" s="16">
        <v>331</v>
      </c>
      <c r="G4514" s="16">
        <v>2009</v>
      </c>
      <c r="H4514" s="139">
        <f t="shared" si="358"/>
        <v>0</v>
      </c>
      <c r="I4514" s="140">
        <v>4.6322580645161295</v>
      </c>
      <c r="J4514" s="141">
        <f t="shared" si="360"/>
        <v>1</v>
      </c>
      <c r="K4514" s="81">
        <f t="shared" si="359"/>
        <v>15.36774193548387</v>
      </c>
      <c r="L4514" s="142">
        <v>8.5</v>
      </c>
      <c r="M4514" s="140"/>
      <c r="N4514" s="141">
        <f t="shared" si="361"/>
        <v>1</v>
      </c>
      <c r="O4514" s="141"/>
      <c r="P4514" s="141"/>
      <c r="Q4514" s="81">
        <f t="shared" si="362"/>
        <v>11.5</v>
      </c>
    </row>
    <row r="4515" spans="5:17" ht="13" hidden="1" x14ac:dyDescent="0.3">
      <c r="E4515" s="138">
        <v>40145</v>
      </c>
      <c r="F4515" s="16">
        <v>332</v>
      </c>
      <c r="G4515" s="16">
        <v>2009</v>
      </c>
      <c r="H4515" s="139">
        <f t="shared" ref="H4515:H4578" si="363">IF(AND(E4515&gt;=$D$64,E4515&lt;=$D$65),1,0)</f>
        <v>0</v>
      </c>
      <c r="I4515" s="140">
        <v>4.5516129032258057</v>
      </c>
      <c r="J4515" s="141">
        <f t="shared" si="360"/>
        <v>1</v>
      </c>
      <c r="K4515" s="81">
        <f t="shared" si="359"/>
        <v>15.448387096774194</v>
      </c>
      <c r="L4515" s="142">
        <v>8.1999999999999993</v>
      </c>
      <c r="M4515" s="140"/>
      <c r="N4515" s="141">
        <f t="shared" si="361"/>
        <v>1</v>
      </c>
      <c r="O4515" s="141"/>
      <c r="P4515" s="141"/>
      <c r="Q4515" s="81">
        <f t="shared" si="362"/>
        <v>11.8</v>
      </c>
    </row>
    <row r="4516" spans="5:17" ht="13" hidden="1" x14ac:dyDescent="0.3">
      <c r="E4516" s="138">
        <v>40146</v>
      </c>
      <c r="F4516" s="16">
        <v>333</v>
      </c>
      <c r="G4516" s="16">
        <v>2009</v>
      </c>
      <c r="H4516" s="139">
        <f t="shared" si="363"/>
        <v>0</v>
      </c>
      <c r="I4516" s="140">
        <v>4.4709677419354854</v>
      </c>
      <c r="J4516" s="141">
        <f t="shared" si="360"/>
        <v>1</v>
      </c>
      <c r="K4516" s="81">
        <f t="shared" si="359"/>
        <v>15.529032258064515</v>
      </c>
      <c r="L4516" s="142">
        <v>8.3000000000000007</v>
      </c>
      <c r="M4516" s="140"/>
      <c r="N4516" s="141">
        <f t="shared" si="361"/>
        <v>1</v>
      </c>
      <c r="O4516" s="141"/>
      <c r="P4516" s="141"/>
      <c r="Q4516" s="81">
        <f t="shared" si="362"/>
        <v>11.7</v>
      </c>
    </row>
    <row r="4517" spans="5:17" ht="13" hidden="1" x14ac:dyDescent="0.3">
      <c r="E4517" s="138">
        <v>40147</v>
      </c>
      <c r="F4517" s="16">
        <v>334</v>
      </c>
      <c r="G4517" s="16">
        <v>2009</v>
      </c>
      <c r="H4517" s="139">
        <f t="shared" si="363"/>
        <v>0</v>
      </c>
      <c r="I4517" s="140">
        <v>4.3903225806451616</v>
      </c>
      <c r="J4517" s="141">
        <f t="shared" si="360"/>
        <v>1</v>
      </c>
      <c r="K4517" s="81">
        <f t="shared" si="359"/>
        <v>15.609677419354838</v>
      </c>
      <c r="L4517" s="142">
        <v>3.3</v>
      </c>
      <c r="M4517" s="140"/>
      <c r="N4517" s="141">
        <f t="shared" si="361"/>
        <v>1</v>
      </c>
      <c r="O4517" s="141"/>
      <c r="P4517" s="141"/>
      <c r="Q4517" s="81">
        <f t="shared" si="362"/>
        <v>16.7</v>
      </c>
    </row>
    <row r="4518" spans="5:17" ht="13" hidden="1" x14ac:dyDescent="0.3">
      <c r="E4518" s="138">
        <v>40148</v>
      </c>
      <c r="F4518" s="16">
        <v>335</v>
      </c>
      <c r="G4518" s="16">
        <v>2009</v>
      </c>
      <c r="H4518" s="139">
        <f t="shared" si="363"/>
        <v>0</v>
      </c>
      <c r="I4518" s="140">
        <v>4.3096774193548377</v>
      </c>
      <c r="J4518" s="141">
        <f t="shared" si="360"/>
        <v>1</v>
      </c>
      <c r="K4518" s="81">
        <f t="shared" si="359"/>
        <v>15.690322580645162</v>
      </c>
      <c r="L4518" s="142">
        <v>3.6</v>
      </c>
      <c r="M4518" s="140"/>
      <c r="N4518" s="141">
        <f t="shared" si="361"/>
        <v>1</v>
      </c>
      <c r="O4518" s="141"/>
      <c r="P4518" s="141"/>
      <c r="Q4518" s="81">
        <f t="shared" si="362"/>
        <v>16.399999999999999</v>
      </c>
    </row>
    <row r="4519" spans="5:17" ht="13" hidden="1" x14ac:dyDescent="0.3">
      <c r="E4519" s="138">
        <v>40149</v>
      </c>
      <c r="F4519" s="16">
        <v>336</v>
      </c>
      <c r="G4519" s="16">
        <v>2009</v>
      </c>
      <c r="H4519" s="139">
        <f t="shared" si="363"/>
        <v>0</v>
      </c>
      <c r="I4519" s="140">
        <v>4.2290322580645174</v>
      </c>
      <c r="J4519" s="141">
        <f t="shared" si="360"/>
        <v>1</v>
      </c>
      <c r="K4519" s="81">
        <f t="shared" si="359"/>
        <v>15.770967741935483</v>
      </c>
      <c r="L4519" s="142">
        <v>3</v>
      </c>
      <c r="M4519" s="140"/>
      <c r="N4519" s="141">
        <f t="shared" si="361"/>
        <v>1</v>
      </c>
      <c r="O4519" s="141"/>
      <c r="P4519" s="141"/>
      <c r="Q4519" s="81">
        <f t="shared" si="362"/>
        <v>17</v>
      </c>
    </row>
    <row r="4520" spans="5:17" ht="13" hidden="1" x14ac:dyDescent="0.3">
      <c r="E4520" s="138">
        <v>40150</v>
      </c>
      <c r="F4520" s="16">
        <v>337</v>
      </c>
      <c r="G4520" s="16">
        <v>2009</v>
      </c>
      <c r="H4520" s="139">
        <f t="shared" si="363"/>
        <v>0</v>
      </c>
      <c r="I4520" s="140">
        <v>4.1483870967741936</v>
      </c>
      <c r="J4520" s="141">
        <f t="shared" si="360"/>
        <v>1</v>
      </c>
      <c r="K4520" s="81">
        <f t="shared" si="359"/>
        <v>15.851612903225806</v>
      </c>
      <c r="L4520" s="142">
        <v>4.5999999999999996</v>
      </c>
      <c r="M4520" s="140"/>
      <c r="N4520" s="141">
        <f t="shared" si="361"/>
        <v>1</v>
      </c>
      <c r="O4520" s="141"/>
      <c r="P4520" s="141"/>
      <c r="Q4520" s="81">
        <f t="shared" si="362"/>
        <v>15.4</v>
      </c>
    </row>
    <row r="4521" spans="5:17" ht="13" hidden="1" x14ac:dyDescent="0.3">
      <c r="E4521" s="138">
        <v>40151</v>
      </c>
      <c r="F4521" s="16">
        <v>338</v>
      </c>
      <c r="G4521" s="16">
        <v>2009</v>
      </c>
      <c r="H4521" s="139">
        <f t="shared" si="363"/>
        <v>0</v>
      </c>
      <c r="I4521" s="140">
        <v>4.0677419354838698</v>
      </c>
      <c r="J4521" s="141">
        <f t="shared" si="360"/>
        <v>1</v>
      </c>
      <c r="K4521" s="81">
        <f t="shared" si="359"/>
        <v>15.93225806451613</v>
      </c>
      <c r="L4521" s="142">
        <v>3.9</v>
      </c>
      <c r="M4521" s="140"/>
      <c r="N4521" s="141">
        <f t="shared" si="361"/>
        <v>1</v>
      </c>
      <c r="O4521" s="141"/>
      <c r="P4521" s="141"/>
      <c r="Q4521" s="81">
        <f t="shared" si="362"/>
        <v>16.100000000000001</v>
      </c>
    </row>
    <row r="4522" spans="5:17" ht="13" hidden="1" x14ac:dyDescent="0.3">
      <c r="E4522" s="138">
        <v>40152</v>
      </c>
      <c r="F4522" s="16">
        <v>339</v>
      </c>
      <c r="G4522" s="16">
        <v>2009</v>
      </c>
      <c r="H4522" s="139">
        <f t="shared" si="363"/>
        <v>0</v>
      </c>
      <c r="I4522" s="140">
        <v>3.9870967741935495</v>
      </c>
      <c r="J4522" s="141">
        <f t="shared" si="360"/>
        <v>1</v>
      </c>
      <c r="K4522" s="81">
        <f t="shared" si="359"/>
        <v>16.012903225806451</v>
      </c>
      <c r="L4522" s="142">
        <v>1.9</v>
      </c>
      <c r="M4522" s="140"/>
      <c r="N4522" s="141">
        <f t="shared" si="361"/>
        <v>1</v>
      </c>
      <c r="O4522" s="141"/>
      <c r="P4522" s="141"/>
      <c r="Q4522" s="81">
        <f t="shared" si="362"/>
        <v>18.100000000000001</v>
      </c>
    </row>
    <row r="4523" spans="5:17" ht="13" hidden="1" x14ac:dyDescent="0.3">
      <c r="E4523" s="138">
        <v>40153</v>
      </c>
      <c r="F4523" s="16">
        <v>340</v>
      </c>
      <c r="G4523" s="16">
        <v>2009</v>
      </c>
      <c r="H4523" s="139">
        <f t="shared" si="363"/>
        <v>0</v>
      </c>
      <c r="I4523" s="140">
        <v>3.9064516129032256</v>
      </c>
      <c r="J4523" s="141">
        <f t="shared" si="360"/>
        <v>1</v>
      </c>
      <c r="K4523" s="81">
        <f t="shared" si="359"/>
        <v>16.093548387096774</v>
      </c>
      <c r="L4523" s="142">
        <v>6.2</v>
      </c>
      <c r="M4523" s="140"/>
      <c r="N4523" s="141">
        <f t="shared" si="361"/>
        <v>1</v>
      </c>
      <c r="O4523" s="141"/>
      <c r="P4523" s="141"/>
      <c r="Q4523" s="81">
        <f t="shared" si="362"/>
        <v>13.8</v>
      </c>
    </row>
    <row r="4524" spans="5:17" ht="13" hidden="1" x14ac:dyDescent="0.3">
      <c r="E4524" s="138">
        <v>40154</v>
      </c>
      <c r="F4524" s="16">
        <v>341</v>
      </c>
      <c r="G4524" s="16">
        <v>2009</v>
      </c>
      <c r="H4524" s="139">
        <f t="shared" si="363"/>
        <v>0</v>
      </c>
      <c r="I4524" s="140">
        <v>3.8258064516129053</v>
      </c>
      <c r="J4524" s="141">
        <f t="shared" si="360"/>
        <v>1</v>
      </c>
      <c r="K4524" s="81">
        <f t="shared" si="359"/>
        <v>16.174193548387095</v>
      </c>
      <c r="L4524" s="142">
        <v>8.8000000000000007</v>
      </c>
      <c r="M4524" s="140"/>
      <c r="N4524" s="141">
        <f t="shared" si="361"/>
        <v>1</v>
      </c>
      <c r="O4524" s="141"/>
      <c r="P4524" s="141"/>
      <c r="Q4524" s="81">
        <f t="shared" si="362"/>
        <v>11.2</v>
      </c>
    </row>
    <row r="4525" spans="5:17" ht="13" hidden="1" x14ac:dyDescent="0.3">
      <c r="E4525" s="138">
        <v>40155</v>
      </c>
      <c r="F4525" s="16">
        <v>342</v>
      </c>
      <c r="G4525" s="16">
        <v>2009</v>
      </c>
      <c r="H4525" s="139">
        <f t="shared" si="363"/>
        <v>0</v>
      </c>
      <c r="I4525" s="140">
        <v>3.7451612903225815</v>
      </c>
      <c r="J4525" s="141">
        <f t="shared" si="360"/>
        <v>1</v>
      </c>
      <c r="K4525" s="81">
        <f t="shared" si="359"/>
        <v>16.254838709677419</v>
      </c>
      <c r="L4525" s="142">
        <v>7.1</v>
      </c>
      <c r="M4525" s="140"/>
      <c r="N4525" s="141">
        <f t="shared" si="361"/>
        <v>1</v>
      </c>
      <c r="O4525" s="141"/>
      <c r="P4525" s="141"/>
      <c r="Q4525" s="81">
        <f t="shared" si="362"/>
        <v>12.9</v>
      </c>
    </row>
    <row r="4526" spans="5:17" ht="13" hidden="1" x14ac:dyDescent="0.3">
      <c r="E4526" s="138">
        <v>40156</v>
      </c>
      <c r="F4526" s="16">
        <v>343</v>
      </c>
      <c r="G4526" s="16">
        <v>2009</v>
      </c>
      <c r="H4526" s="139">
        <f t="shared" si="363"/>
        <v>0</v>
      </c>
      <c r="I4526" s="140">
        <v>3.6645161290322577</v>
      </c>
      <c r="J4526" s="141">
        <f t="shared" si="360"/>
        <v>1</v>
      </c>
      <c r="K4526" s="81">
        <f t="shared" si="359"/>
        <v>16.335483870967742</v>
      </c>
      <c r="L4526" s="142">
        <v>4.5</v>
      </c>
      <c r="M4526" s="140"/>
      <c r="N4526" s="141">
        <f t="shared" si="361"/>
        <v>1</v>
      </c>
      <c r="O4526" s="141"/>
      <c r="P4526" s="141"/>
      <c r="Q4526" s="81">
        <f t="shared" si="362"/>
        <v>15.5</v>
      </c>
    </row>
    <row r="4527" spans="5:17" ht="13" hidden="1" x14ac:dyDescent="0.3">
      <c r="E4527" s="138">
        <v>40157</v>
      </c>
      <c r="F4527" s="16">
        <v>344</v>
      </c>
      <c r="G4527" s="16">
        <v>2009</v>
      </c>
      <c r="H4527" s="139">
        <f t="shared" si="363"/>
        <v>0</v>
      </c>
      <c r="I4527" s="140">
        <v>3.5838709677419374</v>
      </c>
      <c r="J4527" s="141">
        <f t="shared" si="360"/>
        <v>1</v>
      </c>
      <c r="K4527" s="81">
        <f t="shared" si="359"/>
        <v>16.416129032258063</v>
      </c>
      <c r="L4527" s="142">
        <v>2.4</v>
      </c>
      <c r="M4527" s="140"/>
      <c r="N4527" s="141">
        <f t="shared" si="361"/>
        <v>1</v>
      </c>
      <c r="O4527" s="141"/>
      <c r="P4527" s="141"/>
      <c r="Q4527" s="81">
        <f t="shared" si="362"/>
        <v>17.600000000000001</v>
      </c>
    </row>
    <row r="4528" spans="5:17" ht="13" hidden="1" x14ac:dyDescent="0.3">
      <c r="E4528" s="138">
        <v>40158</v>
      </c>
      <c r="F4528" s="16">
        <v>345</v>
      </c>
      <c r="G4528" s="16">
        <v>2009</v>
      </c>
      <c r="H4528" s="139">
        <f t="shared" si="363"/>
        <v>0</v>
      </c>
      <c r="I4528" s="140">
        <v>3.5032258064516135</v>
      </c>
      <c r="J4528" s="141">
        <f t="shared" si="360"/>
        <v>1</v>
      </c>
      <c r="K4528" s="81">
        <f t="shared" si="359"/>
        <v>16.496774193548386</v>
      </c>
      <c r="L4528" s="142">
        <v>3.4</v>
      </c>
      <c r="M4528" s="140"/>
      <c r="N4528" s="141">
        <f t="shared" si="361"/>
        <v>1</v>
      </c>
      <c r="O4528" s="141"/>
      <c r="P4528" s="141"/>
      <c r="Q4528" s="81">
        <f t="shared" si="362"/>
        <v>16.600000000000001</v>
      </c>
    </row>
    <row r="4529" spans="5:17" ht="13" hidden="1" x14ac:dyDescent="0.3">
      <c r="E4529" s="138">
        <v>40159</v>
      </c>
      <c r="F4529" s="16">
        <v>346</v>
      </c>
      <c r="G4529" s="16">
        <v>2009</v>
      </c>
      <c r="H4529" s="139">
        <f t="shared" si="363"/>
        <v>0</v>
      </c>
      <c r="I4529" s="140">
        <v>3.4225806451612897</v>
      </c>
      <c r="J4529" s="141">
        <f t="shared" si="360"/>
        <v>1</v>
      </c>
      <c r="K4529" s="81">
        <f t="shared" si="359"/>
        <v>16.57741935483871</v>
      </c>
      <c r="L4529" s="142">
        <v>3.5</v>
      </c>
      <c r="M4529" s="140"/>
      <c r="N4529" s="141">
        <f t="shared" si="361"/>
        <v>1</v>
      </c>
      <c r="O4529" s="141"/>
      <c r="P4529" s="141"/>
      <c r="Q4529" s="81">
        <f t="shared" si="362"/>
        <v>16.5</v>
      </c>
    </row>
    <row r="4530" spans="5:17" ht="13" hidden="1" x14ac:dyDescent="0.3">
      <c r="E4530" s="138">
        <v>40160</v>
      </c>
      <c r="F4530" s="16">
        <v>347</v>
      </c>
      <c r="G4530" s="16">
        <v>2009</v>
      </c>
      <c r="H4530" s="139">
        <f t="shared" si="363"/>
        <v>0</v>
      </c>
      <c r="I4530" s="140">
        <v>3.3419354838709694</v>
      </c>
      <c r="J4530" s="141">
        <f t="shared" si="360"/>
        <v>1</v>
      </c>
      <c r="K4530" s="81">
        <f t="shared" si="359"/>
        <v>16.658064516129031</v>
      </c>
      <c r="L4530" s="142">
        <v>0.9</v>
      </c>
      <c r="M4530" s="140"/>
      <c r="N4530" s="141">
        <f t="shared" si="361"/>
        <v>1</v>
      </c>
      <c r="O4530" s="141"/>
      <c r="P4530" s="141"/>
      <c r="Q4530" s="81">
        <f t="shared" si="362"/>
        <v>19.100000000000001</v>
      </c>
    </row>
    <row r="4531" spans="5:17" ht="13" hidden="1" x14ac:dyDescent="0.3">
      <c r="E4531" s="138">
        <v>40161</v>
      </c>
      <c r="F4531" s="16">
        <v>348</v>
      </c>
      <c r="G4531" s="16">
        <v>2009</v>
      </c>
      <c r="H4531" s="139">
        <f t="shared" si="363"/>
        <v>0</v>
      </c>
      <c r="I4531" s="140">
        <v>3.2612903225806456</v>
      </c>
      <c r="J4531" s="141">
        <f t="shared" si="360"/>
        <v>1</v>
      </c>
      <c r="K4531" s="81">
        <f t="shared" si="359"/>
        <v>16.738709677419354</v>
      </c>
      <c r="L4531" s="142">
        <v>0</v>
      </c>
      <c r="M4531" s="140"/>
      <c r="N4531" s="141">
        <f t="shared" si="361"/>
        <v>1</v>
      </c>
      <c r="O4531" s="141"/>
      <c r="P4531" s="141"/>
      <c r="Q4531" s="81">
        <f t="shared" si="362"/>
        <v>20</v>
      </c>
    </row>
    <row r="4532" spans="5:17" ht="13" hidden="1" x14ac:dyDescent="0.3">
      <c r="E4532" s="138">
        <v>40162</v>
      </c>
      <c r="F4532" s="16">
        <v>349</v>
      </c>
      <c r="G4532" s="16">
        <v>2009</v>
      </c>
      <c r="H4532" s="139">
        <f t="shared" si="363"/>
        <v>0</v>
      </c>
      <c r="I4532" s="140">
        <v>3.1806451612903217</v>
      </c>
      <c r="J4532" s="141">
        <f t="shared" si="360"/>
        <v>1</v>
      </c>
      <c r="K4532" s="81">
        <f t="shared" si="359"/>
        <v>16.819354838709678</v>
      </c>
      <c r="L4532" s="142">
        <v>-1.6</v>
      </c>
      <c r="M4532" s="140"/>
      <c r="N4532" s="141">
        <f t="shared" si="361"/>
        <v>1</v>
      </c>
      <c r="O4532" s="141"/>
      <c r="P4532" s="141"/>
      <c r="Q4532" s="81">
        <f t="shared" si="362"/>
        <v>21.6</v>
      </c>
    </row>
    <row r="4533" spans="5:17" ht="13" hidden="1" x14ac:dyDescent="0.3">
      <c r="E4533" s="138">
        <v>40163</v>
      </c>
      <c r="F4533" s="16">
        <v>350</v>
      </c>
      <c r="G4533" s="16">
        <v>2009</v>
      </c>
      <c r="H4533" s="139">
        <f t="shared" si="363"/>
        <v>0</v>
      </c>
      <c r="I4533" s="140">
        <v>3.1</v>
      </c>
      <c r="J4533" s="141">
        <f t="shared" si="360"/>
        <v>1</v>
      </c>
      <c r="K4533" s="81">
        <f t="shared" si="359"/>
        <v>16.899999999999999</v>
      </c>
      <c r="L4533" s="142">
        <v>-2</v>
      </c>
      <c r="M4533" s="140"/>
      <c r="N4533" s="141">
        <f t="shared" si="361"/>
        <v>1</v>
      </c>
      <c r="O4533" s="141"/>
      <c r="P4533" s="141"/>
      <c r="Q4533" s="81">
        <f t="shared" si="362"/>
        <v>22</v>
      </c>
    </row>
    <row r="4534" spans="5:17" ht="13" hidden="1" x14ac:dyDescent="0.3">
      <c r="E4534" s="138">
        <v>40164</v>
      </c>
      <c r="F4534" s="16">
        <v>351</v>
      </c>
      <c r="G4534" s="16">
        <v>2009</v>
      </c>
      <c r="H4534" s="139">
        <f t="shared" si="363"/>
        <v>0</v>
      </c>
      <c r="I4534" s="140">
        <v>3.0533333333333381</v>
      </c>
      <c r="J4534" s="141">
        <f t="shared" si="360"/>
        <v>1</v>
      </c>
      <c r="K4534" s="81">
        <f t="shared" si="359"/>
        <v>16.946666666666662</v>
      </c>
      <c r="L4534" s="142">
        <v>-2.2000000000000002</v>
      </c>
      <c r="M4534" s="140"/>
      <c r="N4534" s="141">
        <f t="shared" si="361"/>
        <v>1</v>
      </c>
      <c r="O4534" s="141"/>
      <c r="P4534" s="141"/>
      <c r="Q4534" s="81">
        <f t="shared" si="362"/>
        <v>22.2</v>
      </c>
    </row>
    <row r="4535" spans="5:17" ht="13" hidden="1" x14ac:dyDescent="0.3">
      <c r="E4535" s="138">
        <v>40165</v>
      </c>
      <c r="F4535" s="16">
        <v>352</v>
      </c>
      <c r="G4535" s="16">
        <v>2009</v>
      </c>
      <c r="H4535" s="139">
        <f t="shared" si="363"/>
        <v>0</v>
      </c>
      <c r="I4535" s="140">
        <v>3.0066666666666713</v>
      </c>
      <c r="J4535" s="141">
        <f t="shared" si="360"/>
        <v>1</v>
      </c>
      <c r="K4535" s="81">
        <f t="shared" si="359"/>
        <v>16.993333333333329</v>
      </c>
      <c r="L4535" s="142">
        <v>-2.9</v>
      </c>
      <c r="M4535" s="140"/>
      <c r="N4535" s="141">
        <f t="shared" si="361"/>
        <v>1</v>
      </c>
      <c r="O4535" s="141"/>
      <c r="P4535" s="141"/>
      <c r="Q4535" s="81">
        <f t="shared" si="362"/>
        <v>22.9</v>
      </c>
    </row>
    <row r="4536" spans="5:17" ht="13" hidden="1" x14ac:dyDescent="0.3">
      <c r="E4536" s="138">
        <v>40166</v>
      </c>
      <c r="F4536" s="16">
        <v>353</v>
      </c>
      <c r="G4536" s="16">
        <v>2009</v>
      </c>
      <c r="H4536" s="139">
        <f t="shared" si="363"/>
        <v>0</v>
      </c>
      <c r="I4536" s="140">
        <v>2.96</v>
      </c>
      <c r="J4536" s="141">
        <f t="shared" si="360"/>
        <v>1</v>
      </c>
      <c r="K4536" s="81">
        <f t="shared" ref="K4536:K4599" si="364">J4536*($E$116-I4536)</f>
        <v>17.04</v>
      </c>
      <c r="L4536" s="142">
        <v>-5.3</v>
      </c>
      <c r="M4536" s="140"/>
      <c r="N4536" s="141">
        <f t="shared" si="361"/>
        <v>1</v>
      </c>
      <c r="O4536" s="141"/>
      <c r="P4536" s="141"/>
      <c r="Q4536" s="81">
        <f t="shared" si="362"/>
        <v>25.3</v>
      </c>
    </row>
    <row r="4537" spans="5:17" ht="13" hidden="1" x14ac:dyDescent="0.3">
      <c r="E4537" s="138">
        <v>40167</v>
      </c>
      <c r="F4537" s="16">
        <v>354</v>
      </c>
      <c r="G4537" s="16">
        <v>2009</v>
      </c>
      <c r="H4537" s="139">
        <f t="shared" si="363"/>
        <v>0</v>
      </c>
      <c r="I4537" s="140">
        <v>2.9133333333333375</v>
      </c>
      <c r="J4537" s="141">
        <f t="shared" si="360"/>
        <v>1</v>
      </c>
      <c r="K4537" s="81">
        <f t="shared" si="364"/>
        <v>17.086666666666662</v>
      </c>
      <c r="L4537" s="142">
        <v>-6.7</v>
      </c>
      <c r="M4537" s="140"/>
      <c r="N4537" s="141">
        <f t="shared" si="361"/>
        <v>1</v>
      </c>
      <c r="O4537" s="141"/>
      <c r="P4537" s="141"/>
      <c r="Q4537" s="81">
        <f t="shared" si="362"/>
        <v>26.7</v>
      </c>
    </row>
    <row r="4538" spans="5:17" ht="13" hidden="1" x14ac:dyDescent="0.3">
      <c r="E4538" s="138">
        <v>40168</v>
      </c>
      <c r="F4538" s="16">
        <v>355</v>
      </c>
      <c r="G4538" s="16">
        <v>2009</v>
      </c>
      <c r="H4538" s="139">
        <f t="shared" si="363"/>
        <v>0</v>
      </c>
      <c r="I4538" s="140">
        <v>2.8666666666666707</v>
      </c>
      <c r="J4538" s="141">
        <f t="shared" si="360"/>
        <v>1</v>
      </c>
      <c r="K4538" s="81">
        <f t="shared" si="364"/>
        <v>17.133333333333329</v>
      </c>
      <c r="L4538" s="142">
        <v>-0.1</v>
      </c>
      <c r="M4538" s="140"/>
      <c r="N4538" s="141">
        <f t="shared" si="361"/>
        <v>1</v>
      </c>
      <c r="O4538" s="141"/>
      <c r="P4538" s="141"/>
      <c r="Q4538" s="81">
        <f t="shared" si="362"/>
        <v>20.100000000000001</v>
      </c>
    </row>
    <row r="4539" spans="5:17" ht="13" hidden="1" x14ac:dyDescent="0.3">
      <c r="E4539" s="138">
        <v>40169</v>
      </c>
      <c r="F4539" s="16">
        <v>356</v>
      </c>
      <c r="G4539" s="16">
        <v>2009</v>
      </c>
      <c r="H4539" s="139">
        <f t="shared" si="363"/>
        <v>0</v>
      </c>
      <c r="I4539" s="140">
        <v>2.82</v>
      </c>
      <c r="J4539" s="141">
        <f t="shared" si="360"/>
        <v>1</v>
      </c>
      <c r="K4539" s="81">
        <f t="shared" si="364"/>
        <v>17.18</v>
      </c>
      <c r="L4539" s="142">
        <v>5.0999999999999996</v>
      </c>
      <c r="M4539" s="140"/>
      <c r="N4539" s="141">
        <f t="shared" si="361"/>
        <v>1</v>
      </c>
      <c r="O4539" s="141"/>
      <c r="P4539" s="141"/>
      <c r="Q4539" s="81">
        <f t="shared" si="362"/>
        <v>14.9</v>
      </c>
    </row>
    <row r="4540" spans="5:17" ht="13" hidden="1" x14ac:dyDescent="0.3">
      <c r="E4540" s="138">
        <v>40170</v>
      </c>
      <c r="F4540" s="16">
        <v>357</v>
      </c>
      <c r="G4540" s="16">
        <v>2009</v>
      </c>
      <c r="H4540" s="139">
        <f t="shared" si="363"/>
        <v>0</v>
      </c>
      <c r="I4540" s="140">
        <v>2.773333333333337</v>
      </c>
      <c r="J4540" s="141">
        <f t="shared" si="360"/>
        <v>1</v>
      </c>
      <c r="K4540" s="81">
        <f t="shared" si="364"/>
        <v>17.226666666666663</v>
      </c>
      <c r="L4540" s="142">
        <v>4.4000000000000004</v>
      </c>
      <c r="M4540" s="140"/>
      <c r="N4540" s="141">
        <f t="shared" si="361"/>
        <v>1</v>
      </c>
      <c r="O4540" s="141"/>
      <c r="P4540" s="141"/>
      <c r="Q4540" s="81">
        <f t="shared" si="362"/>
        <v>15.6</v>
      </c>
    </row>
    <row r="4541" spans="5:17" ht="13" hidden="1" x14ac:dyDescent="0.3">
      <c r="E4541" s="138">
        <v>40171</v>
      </c>
      <c r="F4541" s="16">
        <v>358</v>
      </c>
      <c r="G4541" s="16">
        <v>2009</v>
      </c>
      <c r="H4541" s="139">
        <f t="shared" si="363"/>
        <v>0</v>
      </c>
      <c r="I4541" s="140">
        <v>2.7266666666666701</v>
      </c>
      <c r="J4541" s="141">
        <f t="shared" si="360"/>
        <v>1</v>
      </c>
      <c r="K4541" s="81">
        <f t="shared" si="364"/>
        <v>17.27333333333333</v>
      </c>
      <c r="L4541" s="142">
        <v>3.6</v>
      </c>
      <c r="M4541" s="140"/>
      <c r="N4541" s="141">
        <f t="shared" si="361"/>
        <v>1</v>
      </c>
      <c r="O4541" s="141"/>
      <c r="P4541" s="141"/>
      <c r="Q4541" s="81">
        <f t="shared" si="362"/>
        <v>16.399999999999999</v>
      </c>
    </row>
    <row r="4542" spans="5:17" ht="13" hidden="1" x14ac:dyDescent="0.3">
      <c r="E4542" s="138">
        <v>40172</v>
      </c>
      <c r="F4542" s="16">
        <v>359</v>
      </c>
      <c r="G4542" s="16">
        <v>2009</v>
      </c>
      <c r="H4542" s="139">
        <f t="shared" si="363"/>
        <v>0</v>
      </c>
      <c r="I4542" s="140">
        <v>2.68</v>
      </c>
      <c r="J4542" s="141">
        <f t="shared" ref="J4542:J4605" si="365">IF(I4542&lt;=$E$117,1,0)</f>
        <v>1</v>
      </c>
      <c r="K4542" s="81">
        <f t="shared" si="364"/>
        <v>17.32</v>
      </c>
      <c r="L4542" s="142">
        <v>4.3</v>
      </c>
      <c r="M4542" s="140"/>
      <c r="N4542" s="141">
        <f t="shared" ref="N4542:N4605" si="366">IF(L4542&lt;=$E$117,1,0)</f>
        <v>1</v>
      </c>
      <c r="O4542" s="141"/>
      <c r="P4542" s="141"/>
      <c r="Q4542" s="81">
        <f t="shared" si="362"/>
        <v>15.7</v>
      </c>
    </row>
    <row r="4543" spans="5:17" ht="13" hidden="1" x14ac:dyDescent="0.3">
      <c r="E4543" s="138">
        <v>40173</v>
      </c>
      <c r="F4543" s="16">
        <v>360</v>
      </c>
      <c r="G4543" s="16">
        <v>2009</v>
      </c>
      <c r="H4543" s="139">
        <f t="shared" si="363"/>
        <v>0</v>
      </c>
      <c r="I4543" s="140">
        <v>2.6333333333333364</v>
      </c>
      <c r="J4543" s="141">
        <f t="shared" si="365"/>
        <v>1</v>
      </c>
      <c r="K4543" s="81">
        <f t="shared" si="364"/>
        <v>17.366666666666664</v>
      </c>
      <c r="L4543" s="142">
        <v>-1</v>
      </c>
      <c r="M4543" s="140"/>
      <c r="N4543" s="141">
        <f t="shared" si="366"/>
        <v>1</v>
      </c>
      <c r="O4543" s="141"/>
      <c r="P4543" s="141"/>
      <c r="Q4543" s="81">
        <f t="shared" si="362"/>
        <v>21</v>
      </c>
    </row>
    <row r="4544" spans="5:17" ht="13" hidden="1" x14ac:dyDescent="0.3">
      <c r="E4544" s="138">
        <v>40174</v>
      </c>
      <c r="F4544" s="16">
        <v>361</v>
      </c>
      <c r="G4544" s="16">
        <v>2009</v>
      </c>
      <c r="H4544" s="139">
        <f t="shared" si="363"/>
        <v>0</v>
      </c>
      <c r="I4544" s="140">
        <v>2.5866666666666696</v>
      </c>
      <c r="J4544" s="141">
        <f t="shared" si="365"/>
        <v>1</v>
      </c>
      <c r="K4544" s="81">
        <f t="shared" si="364"/>
        <v>17.41333333333333</v>
      </c>
      <c r="L4544" s="142">
        <v>0.9</v>
      </c>
      <c r="M4544" s="140"/>
      <c r="N4544" s="141">
        <f t="shared" si="366"/>
        <v>1</v>
      </c>
      <c r="O4544" s="141"/>
      <c r="P4544" s="141"/>
      <c r="Q4544" s="81">
        <f t="shared" si="362"/>
        <v>19.100000000000001</v>
      </c>
    </row>
    <row r="4545" spans="5:17" ht="13" hidden="1" x14ac:dyDescent="0.3">
      <c r="E4545" s="138">
        <v>40175</v>
      </c>
      <c r="F4545" s="16">
        <v>362</v>
      </c>
      <c r="G4545" s="16">
        <v>2009</v>
      </c>
      <c r="H4545" s="139">
        <f t="shared" si="363"/>
        <v>0</v>
      </c>
      <c r="I4545" s="140">
        <v>2.54</v>
      </c>
      <c r="J4545" s="141">
        <f t="shared" si="365"/>
        <v>1</v>
      </c>
      <c r="K4545" s="81">
        <f t="shared" si="364"/>
        <v>17.46</v>
      </c>
      <c r="L4545" s="142">
        <v>1.2</v>
      </c>
      <c r="M4545" s="140"/>
      <c r="N4545" s="141">
        <f t="shared" si="366"/>
        <v>1</v>
      </c>
      <c r="O4545" s="141"/>
      <c r="P4545" s="141"/>
      <c r="Q4545" s="81">
        <f t="shared" ref="Q4545:Q4608" si="367">N4545*($E$116-L4545)</f>
        <v>18.8</v>
      </c>
    </row>
    <row r="4546" spans="5:17" ht="13" hidden="1" x14ac:dyDescent="0.3">
      <c r="E4546" s="138">
        <v>40176</v>
      </c>
      <c r="F4546" s="16">
        <v>363</v>
      </c>
      <c r="G4546" s="16">
        <v>2009</v>
      </c>
      <c r="H4546" s="139">
        <f t="shared" si="363"/>
        <v>0</v>
      </c>
      <c r="I4546" s="140">
        <v>2.4933333333333358</v>
      </c>
      <c r="J4546" s="141">
        <f t="shared" si="365"/>
        <v>1</v>
      </c>
      <c r="K4546" s="81">
        <f t="shared" si="364"/>
        <v>17.506666666666664</v>
      </c>
      <c r="L4546" s="142">
        <v>5.3</v>
      </c>
      <c r="M4546" s="140"/>
      <c r="N4546" s="141">
        <f t="shared" si="366"/>
        <v>1</v>
      </c>
      <c r="O4546" s="141"/>
      <c r="P4546" s="141"/>
      <c r="Q4546" s="81">
        <f t="shared" si="367"/>
        <v>14.7</v>
      </c>
    </row>
    <row r="4547" spans="5:17" ht="13" hidden="1" x14ac:dyDescent="0.3">
      <c r="E4547" s="138">
        <v>40177</v>
      </c>
      <c r="F4547" s="16">
        <v>364</v>
      </c>
      <c r="G4547" s="16">
        <v>2009</v>
      </c>
      <c r="H4547" s="139">
        <f t="shared" si="363"/>
        <v>0</v>
      </c>
      <c r="I4547" s="140">
        <v>2.446666666666669</v>
      </c>
      <c r="J4547" s="141">
        <f t="shared" si="365"/>
        <v>1</v>
      </c>
      <c r="K4547" s="81">
        <f t="shared" si="364"/>
        <v>17.553333333333331</v>
      </c>
      <c r="L4547" s="142">
        <v>8.6</v>
      </c>
      <c r="M4547" s="140"/>
      <c r="N4547" s="141">
        <f t="shared" si="366"/>
        <v>1</v>
      </c>
      <c r="O4547" s="141"/>
      <c r="P4547" s="141"/>
      <c r="Q4547" s="81">
        <f t="shared" si="367"/>
        <v>11.4</v>
      </c>
    </row>
    <row r="4548" spans="5:17" ht="13" hidden="1" x14ac:dyDescent="0.3">
      <c r="E4548" s="138">
        <v>40178</v>
      </c>
      <c r="F4548" s="16">
        <v>365</v>
      </c>
      <c r="G4548" s="16">
        <v>2009</v>
      </c>
      <c r="H4548" s="139">
        <f t="shared" si="363"/>
        <v>0</v>
      </c>
      <c r="I4548" s="140">
        <v>2.4</v>
      </c>
      <c r="J4548" s="141">
        <f t="shared" si="365"/>
        <v>1</v>
      </c>
      <c r="K4548" s="81">
        <f t="shared" si="364"/>
        <v>17.600000000000001</v>
      </c>
      <c r="L4548" s="142">
        <v>6.5</v>
      </c>
      <c r="M4548" s="140"/>
      <c r="N4548" s="141">
        <f t="shared" si="366"/>
        <v>1</v>
      </c>
      <c r="O4548" s="141"/>
      <c r="P4548" s="141"/>
      <c r="Q4548" s="81">
        <f t="shared" si="367"/>
        <v>13.5</v>
      </c>
    </row>
    <row r="4549" spans="5:17" ht="13" hidden="1" x14ac:dyDescent="0.3">
      <c r="E4549" s="133">
        <v>40179</v>
      </c>
      <c r="F4549" s="31">
        <v>1</v>
      </c>
      <c r="G4549" s="31">
        <v>2010</v>
      </c>
      <c r="H4549" s="134">
        <f t="shared" si="363"/>
        <v>0</v>
      </c>
      <c r="I4549" s="135">
        <v>2.3774193548387101</v>
      </c>
      <c r="J4549" s="136">
        <f t="shared" si="365"/>
        <v>1</v>
      </c>
      <c r="K4549" s="81">
        <f t="shared" si="364"/>
        <v>17.622580645161289</v>
      </c>
      <c r="L4549" s="137">
        <v>2.8</v>
      </c>
      <c r="M4549" s="135"/>
      <c r="N4549" s="136">
        <f t="shared" si="366"/>
        <v>1</v>
      </c>
      <c r="O4549" s="136"/>
      <c r="P4549" s="136"/>
      <c r="Q4549" s="81">
        <f t="shared" si="367"/>
        <v>17.2</v>
      </c>
    </row>
    <row r="4550" spans="5:17" ht="13" hidden="1" x14ac:dyDescent="0.3">
      <c r="E4550" s="138">
        <v>40180</v>
      </c>
      <c r="F4550" s="16">
        <v>2</v>
      </c>
      <c r="G4550" s="16">
        <v>2010</v>
      </c>
      <c r="H4550" s="139">
        <f t="shared" si="363"/>
        <v>0</v>
      </c>
      <c r="I4550" s="140">
        <v>2.3322580645161293</v>
      </c>
      <c r="J4550" s="141">
        <f t="shared" si="365"/>
        <v>1</v>
      </c>
      <c r="K4550" s="81">
        <f t="shared" si="364"/>
        <v>17.667741935483871</v>
      </c>
      <c r="L4550" s="142">
        <v>-0.9</v>
      </c>
      <c r="M4550" s="140"/>
      <c r="N4550" s="141">
        <f t="shared" si="366"/>
        <v>1</v>
      </c>
      <c r="O4550" s="141"/>
      <c r="P4550" s="141"/>
      <c r="Q4550" s="81">
        <f t="shared" si="367"/>
        <v>20.9</v>
      </c>
    </row>
    <row r="4551" spans="5:17" ht="13" hidden="1" x14ac:dyDescent="0.3">
      <c r="E4551" s="138">
        <v>40181</v>
      </c>
      <c r="F4551" s="16">
        <v>3</v>
      </c>
      <c r="G4551" s="16">
        <v>2010</v>
      </c>
      <c r="H4551" s="139">
        <f t="shared" si="363"/>
        <v>0</v>
      </c>
      <c r="I4551" s="140">
        <v>2.2870967741935484</v>
      </c>
      <c r="J4551" s="141">
        <f t="shared" si="365"/>
        <v>1</v>
      </c>
      <c r="K4551" s="81">
        <f t="shared" si="364"/>
        <v>17.71290322580645</v>
      </c>
      <c r="L4551" s="142">
        <v>-3.4</v>
      </c>
      <c r="M4551" s="140"/>
      <c r="N4551" s="141">
        <f t="shared" si="366"/>
        <v>1</v>
      </c>
      <c r="O4551" s="141"/>
      <c r="P4551" s="141"/>
      <c r="Q4551" s="81">
        <f t="shared" si="367"/>
        <v>23.4</v>
      </c>
    </row>
    <row r="4552" spans="5:17" ht="13" hidden="1" x14ac:dyDescent="0.3">
      <c r="E4552" s="138">
        <v>40182</v>
      </c>
      <c r="F4552" s="16">
        <v>4</v>
      </c>
      <c r="G4552" s="16">
        <v>2010</v>
      </c>
      <c r="H4552" s="139">
        <f t="shared" si="363"/>
        <v>0</v>
      </c>
      <c r="I4552" s="140">
        <v>2.241935483870968</v>
      </c>
      <c r="J4552" s="141">
        <f t="shared" si="365"/>
        <v>1</v>
      </c>
      <c r="K4552" s="81">
        <f t="shared" si="364"/>
        <v>17.758064516129032</v>
      </c>
      <c r="L4552" s="142">
        <v>-2</v>
      </c>
      <c r="M4552" s="140"/>
      <c r="N4552" s="141">
        <f t="shared" si="366"/>
        <v>1</v>
      </c>
      <c r="O4552" s="141"/>
      <c r="P4552" s="141"/>
      <c r="Q4552" s="81">
        <f t="shared" si="367"/>
        <v>22</v>
      </c>
    </row>
    <row r="4553" spans="5:17" ht="13" hidden="1" x14ac:dyDescent="0.3">
      <c r="E4553" s="138">
        <v>40183</v>
      </c>
      <c r="F4553" s="16">
        <v>5</v>
      </c>
      <c r="G4553" s="16">
        <v>2010</v>
      </c>
      <c r="H4553" s="139">
        <f t="shared" si="363"/>
        <v>0</v>
      </c>
      <c r="I4553" s="140">
        <v>2.1967741935483875</v>
      </c>
      <c r="J4553" s="141">
        <f t="shared" si="365"/>
        <v>1</v>
      </c>
      <c r="K4553" s="81">
        <f t="shared" si="364"/>
        <v>17.803225806451614</v>
      </c>
      <c r="L4553" s="142">
        <v>-1.3</v>
      </c>
      <c r="M4553" s="140"/>
      <c r="N4553" s="141">
        <f t="shared" si="366"/>
        <v>1</v>
      </c>
      <c r="O4553" s="141"/>
      <c r="P4553" s="141"/>
      <c r="Q4553" s="81">
        <f t="shared" si="367"/>
        <v>21.3</v>
      </c>
    </row>
    <row r="4554" spans="5:17" ht="13" hidden="1" x14ac:dyDescent="0.3">
      <c r="E4554" s="138">
        <v>40184</v>
      </c>
      <c r="F4554" s="16">
        <v>6</v>
      </c>
      <c r="G4554" s="16">
        <v>2010</v>
      </c>
      <c r="H4554" s="139">
        <f t="shared" si="363"/>
        <v>0</v>
      </c>
      <c r="I4554" s="140">
        <v>2.1516129032258067</v>
      </c>
      <c r="J4554" s="141">
        <f t="shared" si="365"/>
        <v>1</v>
      </c>
      <c r="K4554" s="81">
        <f t="shared" si="364"/>
        <v>17.848387096774193</v>
      </c>
      <c r="L4554" s="142">
        <v>-0.8</v>
      </c>
      <c r="M4554" s="140"/>
      <c r="N4554" s="141">
        <f t="shared" si="366"/>
        <v>1</v>
      </c>
      <c r="O4554" s="141"/>
      <c r="P4554" s="141"/>
      <c r="Q4554" s="81">
        <f t="shared" si="367"/>
        <v>20.8</v>
      </c>
    </row>
    <row r="4555" spans="5:17" ht="13" hidden="1" x14ac:dyDescent="0.3">
      <c r="E4555" s="138">
        <v>40185</v>
      </c>
      <c r="F4555" s="16">
        <v>7</v>
      </c>
      <c r="G4555" s="16">
        <v>2010</v>
      </c>
      <c r="H4555" s="139">
        <f t="shared" si="363"/>
        <v>0</v>
      </c>
      <c r="I4555" s="140">
        <v>2.1064516129032258</v>
      </c>
      <c r="J4555" s="141">
        <f t="shared" si="365"/>
        <v>1</v>
      </c>
      <c r="K4555" s="81">
        <f t="shared" si="364"/>
        <v>17.893548387096775</v>
      </c>
      <c r="L4555" s="142">
        <v>-3.3</v>
      </c>
      <c r="M4555" s="140"/>
      <c r="N4555" s="141">
        <f t="shared" si="366"/>
        <v>1</v>
      </c>
      <c r="O4555" s="141"/>
      <c r="P4555" s="141"/>
      <c r="Q4555" s="81">
        <f t="shared" si="367"/>
        <v>23.3</v>
      </c>
    </row>
    <row r="4556" spans="5:17" ht="13" hidden="1" x14ac:dyDescent="0.3">
      <c r="E4556" s="138">
        <v>40186</v>
      </c>
      <c r="F4556" s="16">
        <v>8</v>
      </c>
      <c r="G4556" s="16">
        <v>2010</v>
      </c>
      <c r="H4556" s="139">
        <f t="shared" si="363"/>
        <v>0</v>
      </c>
      <c r="I4556" s="140">
        <v>2.0612903225806454</v>
      </c>
      <c r="J4556" s="141">
        <f t="shared" si="365"/>
        <v>1</v>
      </c>
      <c r="K4556" s="81">
        <f t="shared" si="364"/>
        <v>17.938709677419354</v>
      </c>
      <c r="L4556" s="142">
        <v>-0.6</v>
      </c>
      <c r="M4556" s="140"/>
      <c r="N4556" s="141">
        <f t="shared" si="366"/>
        <v>1</v>
      </c>
      <c r="O4556" s="141"/>
      <c r="P4556" s="141"/>
      <c r="Q4556" s="81">
        <f t="shared" si="367"/>
        <v>20.6</v>
      </c>
    </row>
    <row r="4557" spans="5:17" ht="13" hidden="1" x14ac:dyDescent="0.3">
      <c r="E4557" s="138">
        <v>40187</v>
      </c>
      <c r="F4557" s="16">
        <v>9</v>
      </c>
      <c r="G4557" s="16">
        <v>2010</v>
      </c>
      <c r="H4557" s="139">
        <f t="shared" si="363"/>
        <v>0</v>
      </c>
      <c r="I4557" s="140">
        <v>2.0161290322580649</v>
      </c>
      <c r="J4557" s="141">
        <f t="shared" si="365"/>
        <v>1</v>
      </c>
      <c r="K4557" s="81">
        <f t="shared" si="364"/>
        <v>17.983870967741936</v>
      </c>
      <c r="L4557" s="142">
        <v>-2.7</v>
      </c>
      <c r="M4557" s="140"/>
      <c r="N4557" s="141">
        <f t="shared" si="366"/>
        <v>1</v>
      </c>
      <c r="O4557" s="141"/>
      <c r="P4557" s="141"/>
      <c r="Q4557" s="81">
        <f t="shared" si="367"/>
        <v>22.7</v>
      </c>
    </row>
    <row r="4558" spans="5:17" ht="13" hidden="1" x14ac:dyDescent="0.3">
      <c r="E4558" s="138">
        <v>40188</v>
      </c>
      <c r="F4558" s="16">
        <v>10</v>
      </c>
      <c r="G4558" s="16">
        <v>2010</v>
      </c>
      <c r="H4558" s="139">
        <f t="shared" si="363"/>
        <v>0</v>
      </c>
      <c r="I4558" s="140">
        <v>1.9709677419354841</v>
      </c>
      <c r="J4558" s="141">
        <f t="shared" si="365"/>
        <v>1</v>
      </c>
      <c r="K4558" s="81">
        <f t="shared" si="364"/>
        <v>18.029032258064515</v>
      </c>
      <c r="L4558" s="142">
        <v>-4.5999999999999996</v>
      </c>
      <c r="M4558" s="140"/>
      <c r="N4558" s="141">
        <f t="shared" si="366"/>
        <v>1</v>
      </c>
      <c r="O4558" s="141"/>
      <c r="P4558" s="141"/>
      <c r="Q4558" s="81">
        <f t="shared" si="367"/>
        <v>24.6</v>
      </c>
    </row>
    <row r="4559" spans="5:17" ht="13" hidden="1" x14ac:dyDescent="0.3">
      <c r="E4559" s="138">
        <v>40189</v>
      </c>
      <c r="F4559" s="16">
        <v>11</v>
      </c>
      <c r="G4559" s="16">
        <v>2010</v>
      </c>
      <c r="H4559" s="139">
        <f t="shared" si="363"/>
        <v>0</v>
      </c>
      <c r="I4559" s="140">
        <v>1.9258064516129034</v>
      </c>
      <c r="J4559" s="141">
        <f t="shared" si="365"/>
        <v>1</v>
      </c>
      <c r="K4559" s="81">
        <f t="shared" si="364"/>
        <v>18.074193548387097</v>
      </c>
      <c r="L4559" s="142">
        <v>-3.2</v>
      </c>
      <c r="M4559" s="140"/>
      <c r="N4559" s="141">
        <f t="shared" si="366"/>
        <v>1</v>
      </c>
      <c r="O4559" s="141"/>
      <c r="P4559" s="141"/>
      <c r="Q4559" s="81">
        <f t="shared" si="367"/>
        <v>23.2</v>
      </c>
    </row>
    <row r="4560" spans="5:17" ht="13" hidden="1" x14ac:dyDescent="0.3">
      <c r="E4560" s="138">
        <v>40190</v>
      </c>
      <c r="F4560" s="16">
        <v>12</v>
      </c>
      <c r="G4560" s="16">
        <v>2010</v>
      </c>
      <c r="H4560" s="139">
        <f t="shared" si="363"/>
        <v>0</v>
      </c>
      <c r="I4560" s="140">
        <v>1.8806451612903228</v>
      </c>
      <c r="J4560" s="141">
        <f t="shared" si="365"/>
        <v>1</v>
      </c>
      <c r="K4560" s="81">
        <f t="shared" si="364"/>
        <v>18.119354838709675</v>
      </c>
      <c r="L4560" s="142">
        <v>-2.5</v>
      </c>
      <c r="M4560" s="140"/>
      <c r="N4560" s="141">
        <f t="shared" si="366"/>
        <v>1</v>
      </c>
      <c r="O4560" s="141"/>
      <c r="P4560" s="141"/>
      <c r="Q4560" s="81">
        <f t="shared" si="367"/>
        <v>22.5</v>
      </c>
    </row>
    <row r="4561" spans="5:17" ht="13" hidden="1" x14ac:dyDescent="0.3">
      <c r="E4561" s="138">
        <v>40191</v>
      </c>
      <c r="F4561" s="16">
        <v>13</v>
      </c>
      <c r="G4561" s="16">
        <v>2010</v>
      </c>
      <c r="H4561" s="139">
        <f t="shared" si="363"/>
        <v>0</v>
      </c>
      <c r="I4561" s="140">
        <v>1.8354838709677421</v>
      </c>
      <c r="J4561" s="141">
        <f t="shared" si="365"/>
        <v>1</v>
      </c>
      <c r="K4561" s="81">
        <f t="shared" si="364"/>
        <v>18.164516129032258</v>
      </c>
      <c r="L4561" s="142">
        <v>-0.8</v>
      </c>
      <c r="M4561" s="140"/>
      <c r="N4561" s="141">
        <f t="shared" si="366"/>
        <v>1</v>
      </c>
      <c r="O4561" s="141"/>
      <c r="P4561" s="141"/>
      <c r="Q4561" s="81">
        <f t="shared" si="367"/>
        <v>20.8</v>
      </c>
    </row>
    <row r="4562" spans="5:17" ht="13" hidden="1" x14ac:dyDescent="0.3">
      <c r="E4562" s="138">
        <v>40192</v>
      </c>
      <c r="F4562" s="16">
        <v>14</v>
      </c>
      <c r="G4562" s="16">
        <v>2010</v>
      </c>
      <c r="H4562" s="139">
        <f t="shared" si="363"/>
        <v>0</v>
      </c>
      <c r="I4562" s="140">
        <v>1.7903225806451615</v>
      </c>
      <c r="J4562" s="141">
        <f t="shared" si="365"/>
        <v>1</v>
      </c>
      <c r="K4562" s="81">
        <f t="shared" si="364"/>
        <v>18.20967741935484</v>
      </c>
      <c r="L4562" s="142">
        <v>1.3</v>
      </c>
      <c r="M4562" s="140"/>
      <c r="N4562" s="141">
        <f t="shared" si="366"/>
        <v>1</v>
      </c>
      <c r="O4562" s="141"/>
      <c r="P4562" s="141"/>
      <c r="Q4562" s="81">
        <f t="shared" si="367"/>
        <v>18.7</v>
      </c>
    </row>
    <row r="4563" spans="5:17" ht="13" hidden="1" x14ac:dyDescent="0.3">
      <c r="E4563" s="138">
        <v>40193</v>
      </c>
      <c r="F4563" s="16">
        <v>15</v>
      </c>
      <c r="G4563" s="16">
        <v>2010</v>
      </c>
      <c r="H4563" s="139">
        <f t="shared" si="363"/>
        <v>0</v>
      </c>
      <c r="I4563" s="140">
        <v>1.7451612903225808</v>
      </c>
      <c r="J4563" s="141">
        <f t="shared" si="365"/>
        <v>1</v>
      </c>
      <c r="K4563" s="81">
        <f t="shared" si="364"/>
        <v>18.254838709677419</v>
      </c>
      <c r="L4563" s="142">
        <v>1.4</v>
      </c>
      <c r="M4563" s="140"/>
      <c r="N4563" s="141">
        <f t="shared" si="366"/>
        <v>1</v>
      </c>
      <c r="O4563" s="141"/>
      <c r="P4563" s="141"/>
      <c r="Q4563" s="81">
        <f t="shared" si="367"/>
        <v>18.600000000000001</v>
      </c>
    </row>
    <row r="4564" spans="5:17" ht="13" hidden="1" x14ac:dyDescent="0.3">
      <c r="E4564" s="138">
        <v>40194</v>
      </c>
      <c r="F4564" s="16">
        <v>16</v>
      </c>
      <c r="G4564" s="16">
        <v>2010</v>
      </c>
      <c r="H4564" s="139">
        <f t="shared" si="363"/>
        <v>0</v>
      </c>
      <c r="I4564" s="140">
        <v>1.7</v>
      </c>
      <c r="J4564" s="141">
        <f t="shared" si="365"/>
        <v>1</v>
      </c>
      <c r="K4564" s="81">
        <f t="shared" si="364"/>
        <v>18.3</v>
      </c>
      <c r="L4564" s="142">
        <v>1.9</v>
      </c>
      <c r="M4564" s="140"/>
      <c r="N4564" s="141">
        <f t="shared" si="366"/>
        <v>1</v>
      </c>
      <c r="O4564" s="141"/>
      <c r="P4564" s="141"/>
      <c r="Q4564" s="81">
        <f t="shared" si="367"/>
        <v>18.100000000000001</v>
      </c>
    </row>
    <row r="4565" spans="5:17" ht="13" hidden="1" x14ac:dyDescent="0.3">
      <c r="E4565" s="138">
        <v>40195</v>
      </c>
      <c r="F4565" s="16">
        <v>17</v>
      </c>
      <c r="G4565" s="16">
        <v>2010</v>
      </c>
      <c r="H4565" s="139">
        <f t="shared" si="363"/>
        <v>0</v>
      </c>
      <c r="I4565" s="140">
        <v>1.7428571428571429</v>
      </c>
      <c r="J4565" s="141">
        <f t="shared" si="365"/>
        <v>1</v>
      </c>
      <c r="K4565" s="81">
        <f t="shared" si="364"/>
        <v>18.257142857142856</v>
      </c>
      <c r="L4565" s="142">
        <v>4.5</v>
      </c>
      <c r="M4565" s="140"/>
      <c r="N4565" s="141">
        <f t="shared" si="366"/>
        <v>1</v>
      </c>
      <c r="O4565" s="141"/>
      <c r="P4565" s="141"/>
      <c r="Q4565" s="81">
        <f t="shared" si="367"/>
        <v>15.5</v>
      </c>
    </row>
    <row r="4566" spans="5:17" ht="13" hidden="1" x14ac:dyDescent="0.3">
      <c r="E4566" s="138">
        <v>40196</v>
      </c>
      <c r="F4566" s="16">
        <v>18</v>
      </c>
      <c r="G4566" s="16">
        <v>2010</v>
      </c>
      <c r="H4566" s="139">
        <f t="shared" si="363"/>
        <v>0</v>
      </c>
      <c r="I4566" s="140">
        <v>1.7857142857142856</v>
      </c>
      <c r="J4566" s="141">
        <f t="shared" si="365"/>
        <v>1</v>
      </c>
      <c r="K4566" s="81">
        <f t="shared" si="364"/>
        <v>18.214285714285715</v>
      </c>
      <c r="L4566" s="142">
        <v>1.3</v>
      </c>
      <c r="M4566" s="140"/>
      <c r="N4566" s="141">
        <f t="shared" si="366"/>
        <v>1</v>
      </c>
      <c r="O4566" s="141"/>
      <c r="P4566" s="141"/>
      <c r="Q4566" s="81">
        <f t="shared" si="367"/>
        <v>18.7</v>
      </c>
    </row>
    <row r="4567" spans="5:17" ht="13" hidden="1" x14ac:dyDescent="0.3">
      <c r="E4567" s="138">
        <v>40197</v>
      </c>
      <c r="F4567" s="16">
        <v>19</v>
      </c>
      <c r="G4567" s="16">
        <v>2010</v>
      </c>
      <c r="H4567" s="139">
        <f t="shared" si="363"/>
        <v>0</v>
      </c>
      <c r="I4567" s="140">
        <v>1.8285714285714285</v>
      </c>
      <c r="J4567" s="141">
        <f t="shared" si="365"/>
        <v>1</v>
      </c>
      <c r="K4567" s="81">
        <f t="shared" si="364"/>
        <v>18.171428571428571</v>
      </c>
      <c r="L4567" s="142">
        <v>-0.8</v>
      </c>
      <c r="M4567" s="140"/>
      <c r="N4567" s="141">
        <f t="shared" si="366"/>
        <v>1</v>
      </c>
      <c r="O4567" s="141"/>
      <c r="P4567" s="141"/>
      <c r="Q4567" s="81">
        <f t="shared" si="367"/>
        <v>20.8</v>
      </c>
    </row>
    <row r="4568" spans="5:17" ht="13" hidden="1" x14ac:dyDescent="0.3">
      <c r="E4568" s="138">
        <v>40198</v>
      </c>
      <c r="F4568" s="16">
        <v>20</v>
      </c>
      <c r="G4568" s="16">
        <v>2010</v>
      </c>
      <c r="H4568" s="139">
        <f t="shared" si="363"/>
        <v>0</v>
      </c>
      <c r="I4568" s="140">
        <v>1.8714285714285714</v>
      </c>
      <c r="J4568" s="141">
        <f t="shared" si="365"/>
        <v>1</v>
      </c>
      <c r="K4568" s="81">
        <f t="shared" si="364"/>
        <v>18.12857142857143</v>
      </c>
      <c r="L4568" s="142">
        <v>0.1</v>
      </c>
      <c r="M4568" s="140"/>
      <c r="N4568" s="141">
        <f t="shared" si="366"/>
        <v>1</v>
      </c>
      <c r="O4568" s="141"/>
      <c r="P4568" s="141"/>
      <c r="Q4568" s="81">
        <f t="shared" si="367"/>
        <v>19.899999999999999</v>
      </c>
    </row>
    <row r="4569" spans="5:17" ht="13" hidden="1" x14ac:dyDescent="0.3">
      <c r="E4569" s="138">
        <v>40199</v>
      </c>
      <c r="F4569" s="16">
        <v>21</v>
      </c>
      <c r="G4569" s="16">
        <v>2010</v>
      </c>
      <c r="H4569" s="139">
        <f t="shared" si="363"/>
        <v>0</v>
      </c>
      <c r="I4569" s="140">
        <v>1.9142857142857141</v>
      </c>
      <c r="J4569" s="141">
        <f t="shared" si="365"/>
        <v>1</v>
      </c>
      <c r="K4569" s="81">
        <f t="shared" si="364"/>
        <v>18.085714285714285</v>
      </c>
      <c r="L4569" s="142">
        <v>0.5</v>
      </c>
      <c r="M4569" s="140"/>
      <c r="N4569" s="141">
        <f t="shared" si="366"/>
        <v>1</v>
      </c>
      <c r="O4569" s="141"/>
      <c r="P4569" s="141"/>
      <c r="Q4569" s="81">
        <f t="shared" si="367"/>
        <v>19.5</v>
      </c>
    </row>
    <row r="4570" spans="5:17" ht="13" hidden="1" x14ac:dyDescent="0.3">
      <c r="E4570" s="138">
        <v>40200</v>
      </c>
      <c r="F4570" s="16">
        <v>22</v>
      </c>
      <c r="G4570" s="16">
        <v>2010</v>
      </c>
      <c r="H4570" s="139">
        <f t="shared" si="363"/>
        <v>0</v>
      </c>
      <c r="I4570" s="140">
        <v>1.9571428571428571</v>
      </c>
      <c r="J4570" s="141">
        <f t="shared" si="365"/>
        <v>1</v>
      </c>
      <c r="K4570" s="81">
        <f t="shared" si="364"/>
        <v>18.042857142857144</v>
      </c>
      <c r="L4570" s="142">
        <v>1.4</v>
      </c>
      <c r="M4570" s="140"/>
      <c r="N4570" s="141">
        <f t="shared" si="366"/>
        <v>1</v>
      </c>
      <c r="O4570" s="141"/>
      <c r="P4570" s="141"/>
      <c r="Q4570" s="81">
        <f t="shared" si="367"/>
        <v>18.600000000000001</v>
      </c>
    </row>
    <row r="4571" spans="5:17" ht="13" hidden="1" x14ac:dyDescent="0.3">
      <c r="E4571" s="138">
        <v>40201</v>
      </c>
      <c r="F4571" s="16">
        <v>23</v>
      </c>
      <c r="G4571" s="16">
        <v>2010</v>
      </c>
      <c r="H4571" s="139">
        <f t="shared" si="363"/>
        <v>0</v>
      </c>
      <c r="I4571" s="140">
        <v>2</v>
      </c>
      <c r="J4571" s="141">
        <f t="shared" si="365"/>
        <v>1</v>
      </c>
      <c r="K4571" s="81">
        <f t="shared" si="364"/>
        <v>18</v>
      </c>
      <c r="L4571" s="142">
        <v>0.7</v>
      </c>
      <c r="M4571" s="140"/>
      <c r="N4571" s="141">
        <f t="shared" si="366"/>
        <v>1</v>
      </c>
      <c r="O4571" s="141"/>
      <c r="P4571" s="141"/>
      <c r="Q4571" s="81">
        <f t="shared" si="367"/>
        <v>19.3</v>
      </c>
    </row>
    <row r="4572" spans="5:17" ht="13" hidden="1" x14ac:dyDescent="0.3">
      <c r="E4572" s="138">
        <v>40202</v>
      </c>
      <c r="F4572" s="16">
        <v>24</v>
      </c>
      <c r="G4572" s="16">
        <v>2010</v>
      </c>
      <c r="H4572" s="139">
        <f t="shared" si="363"/>
        <v>0</v>
      </c>
      <c r="I4572" s="140">
        <v>2.0428571428571427</v>
      </c>
      <c r="J4572" s="141">
        <f t="shared" si="365"/>
        <v>1</v>
      </c>
      <c r="K4572" s="81">
        <f t="shared" si="364"/>
        <v>17.957142857142856</v>
      </c>
      <c r="L4572" s="142">
        <v>-0.1</v>
      </c>
      <c r="M4572" s="140"/>
      <c r="N4572" s="141">
        <f t="shared" si="366"/>
        <v>1</v>
      </c>
      <c r="O4572" s="141"/>
      <c r="P4572" s="141"/>
      <c r="Q4572" s="81">
        <f t="shared" si="367"/>
        <v>20.100000000000001</v>
      </c>
    </row>
    <row r="4573" spans="5:17" ht="13" hidden="1" x14ac:dyDescent="0.3">
      <c r="E4573" s="138">
        <v>40203</v>
      </c>
      <c r="F4573" s="16">
        <v>25</v>
      </c>
      <c r="G4573" s="16">
        <v>2010</v>
      </c>
      <c r="H4573" s="139">
        <f t="shared" si="363"/>
        <v>0</v>
      </c>
      <c r="I4573" s="140">
        <v>2.0857142857142854</v>
      </c>
      <c r="J4573" s="141">
        <f t="shared" si="365"/>
        <v>1</v>
      </c>
      <c r="K4573" s="81">
        <f t="shared" si="364"/>
        <v>17.914285714285715</v>
      </c>
      <c r="L4573" s="142">
        <v>2.5</v>
      </c>
      <c r="M4573" s="140"/>
      <c r="N4573" s="141">
        <f t="shared" si="366"/>
        <v>1</v>
      </c>
      <c r="O4573" s="141"/>
      <c r="P4573" s="141"/>
      <c r="Q4573" s="81">
        <f t="shared" si="367"/>
        <v>17.5</v>
      </c>
    </row>
    <row r="4574" spans="5:17" ht="13" hidden="1" x14ac:dyDescent="0.3">
      <c r="E4574" s="138">
        <v>40204</v>
      </c>
      <c r="F4574" s="16">
        <v>26</v>
      </c>
      <c r="G4574" s="16">
        <v>2010</v>
      </c>
      <c r="H4574" s="139">
        <f t="shared" si="363"/>
        <v>0</v>
      </c>
      <c r="I4574" s="140">
        <v>2.1285714285714286</v>
      </c>
      <c r="J4574" s="141">
        <f t="shared" si="365"/>
        <v>1</v>
      </c>
      <c r="K4574" s="81">
        <f t="shared" si="364"/>
        <v>17.87142857142857</v>
      </c>
      <c r="L4574" s="142">
        <v>1.5</v>
      </c>
      <c r="M4574" s="140"/>
      <c r="N4574" s="141">
        <f t="shared" si="366"/>
        <v>1</v>
      </c>
      <c r="O4574" s="141"/>
      <c r="P4574" s="141"/>
      <c r="Q4574" s="81">
        <f t="shared" si="367"/>
        <v>18.5</v>
      </c>
    </row>
    <row r="4575" spans="5:17" ht="13" hidden="1" x14ac:dyDescent="0.3">
      <c r="E4575" s="138">
        <v>40205</v>
      </c>
      <c r="F4575" s="16">
        <v>27</v>
      </c>
      <c r="G4575" s="16">
        <v>2010</v>
      </c>
      <c r="H4575" s="139">
        <f t="shared" si="363"/>
        <v>0</v>
      </c>
      <c r="I4575" s="140">
        <v>2.1714285714285717</v>
      </c>
      <c r="J4575" s="141">
        <f t="shared" si="365"/>
        <v>1</v>
      </c>
      <c r="K4575" s="81">
        <f t="shared" si="364"/>
        <v>17.828571428571429</v>
      </c>
      <c r="L4575" s="142">
        <v>-2.2999999999999998</v>
      </c>
      <c r="M4575" s="140"/>
      <c r="N4575" s="141">
        <f t="shared" si="366"/>
        <v>1</v>
      </c>
      <c r="O4575" s="141"/>
      <c r="P4575" s="141"/>
      <c r="Q4575" s="81">
        <f t="shared" si="367"/>
        <v>22.3</v>
      </c>
    </row>
    <row r="4576" spans="5:17" ht="13" hidden="1" x14ac:dyDescent="0.3">
      <c r="E4576" s="138">
        <v>40206</v>
      </c>
      <c r="F4576" s="16">
        <v>28</v>
      </c>
      <c r="G4576" s="16">
        <v>2010</v>
      </c>
      <c r="H4576" s="139">
        <f t="shared" si="363"/>
        <v>0</v>
      </c>
      <c r="I4576" s="140">
        <v>2.2142857142857144</v>
      </c>
      <c r="J4576" s="141">
        <f t="shared" si="365"/>
        <v>1</v>
      </c>
      <c r="K4576" s="81">
        <f t="shared" si="364"/>
        <v>17.785714285714285</v>
      </c>
      <c r="L4576" s="142">
        <v>-1.1000000000000001</v>
      </c>
      <c r="M4576" s="140"/>
      <c r="N4576" s="141">
        <f t="shared" si="366"/>
        <v>1</v>
      </c>
      <c r="O4576" s="141"/>
      <c r="P4576" s="141"/>
      <c r="Q4576" s="81">
        <f t="shared" si="367"/>
        <v>21.1</v>
      </c>
    </row>
    <row r="4577" spans="5:17" ht="13" hidden="1" x14ac:dyDescent="0.3">
      <c r="E4577" s="138">
        <v>40207</v>
      </c>
      <c r="F4577" s="16">
        <v>29</v>
      </c>
      <c r="G4577" s="16">
        <v>2010</v>
      </c>
      <c r="H4577" s="139">
        <f t="shared" si="363"/>
        <v>0</v>
      </c>
      <c r="I4577" s="140">
        <v>2.2571428571428571</v>
      </c>
      <c r="J4577" s="141">
        <f t="shared" si="365"/>
        <v>1</v>
      </c>
      <c r="K4577" s="81">
        <f t="shared" si="364"/>
        <v>17.742857142857144</v>
      </c>
      <c r="L4577" s="142">
        <v>0.2</v>
      </c>
      <c r="M4577" s="140"/>
      <c r="N4577" s="141">
        <f t="shared" si="366"/>
        <v>1</v>
      </c>
      <c r="O4577" s="141"/>
      <c r="P4577" s="141"/>
      <c r="Q4577" s="81">
        <f t="shared" si="367"/>
        <v>19.8</v>
      </c>
    </row>
    <row r="4578" spans="5:17" ht="13" hidden="1" x14ac:dyDescent="0.3">
      <c r="E4578" s="138">
        <v>40208</v>
      </c>
      <c r="F4578" s="16">
        <v>30</v>
      </c>
      <c r="G4578" s="16">
        <v>2010</v>
      </c>
      <c r="H4578" s="139">
        <f t="shared" si="363"/>
        <v>0</v>
      </c>
      <c r="I4578" s="140">
        <v>2.2999999999999998</v>
      </c>
      <c r="J4578" s="141">
        <f t="shared" si="365"/>
        <v>1</v>
      </c>
      <c r="K4578" s="81">
        <f t="shared" si="364"/>
        <v>17.7</v>
      </c>
      <c r="L4578" s="142">
        <v>0.3</v>
      </c>
      <c r="M4578" s="140"/>
      <c r="N4578" s="141">
        <f t="shared" si="366"/>
        <v>1</v>
      </c>
      <c r="O4578" s="141"/>
      <c r="P4578" s="141"/>
      <c r="Q4578" s="81">
        <f t="shared" si="367"/>
        <v>19.7</v>
      </c>
    </row>
    <row r="4579" spans="5:17" ht="13" hidden="1" x14ac:dyDescent="0.3">
      <c r="E4579" s="138">
        <v>40209</v>
      </c>
      <c r="F4579" s="16">
        <v>31</v>
      </c>
      <c r="G4579" s="16">
        <v>2010</v>
      </c>
      <c r="H4579" s="139">
        <f t="shared" ref="H4579:H4642" si="368">IF(AND(E4579&gt;=$D$64,E4579&lt;=$D$65),1,0)</f>
        <v>0</v>
      </c>
      <c r="I4579" s="140">
        <v>2.3428571428571425</v>
      </c>
      <c r="J4579" s="141">
        <f t="shared" si="365"/>
        <v>1</v>
      </c>
      <c r="K4579" s="81">
        <f t="shared" si="364"/>
        <v>17.657142857142858</v>
      </c>
      <c r="L4579" s="142">
        <v>-3.7</v>
      </c>
      <c r="M4579" s="140"/>
      <c r="N4579" s="141">
        <f t="shared" si="366"/>
        <v>1</v>
      </c>
      <c r="O4579" s="141"/>
      <c r="P4579" s="141"/>
      <c r="Q4579" s="81">
        <f t="shared" si="367"/>
        <v>23.7</v>
      </c>
    </row>
    <row r="4580" spans="5:17" ht="13" hidden="1" x14ac:dyDescent="0.3">
      <c r="E4580" s="138">
        <v>40210</v>
      </c>
      <c r="F4580" s="16">
        <v>32</v>
      </c>
      <c r="G4580" s="16">
        <v>2010</v>
      </c>
      <c r="H4580" s="139">
        <f t="shared" si="368"/>
        <v>0</v>
      </c>
      <c r="I4580" s="140">
        <v>2.3857142857142857</v>
      </c>
      <c r="J4580" s="141">
        <f t="shared" si="365"/>
        <v>1</v>
      </c>
      <c r="K4580" s="81">
        <f t="shared" si="364"/>
        <v>17.614285714285714</v>
      </c>
      <c r="L4580" s="142">
        <v>-4.3</v>
      </c>
      <c r="M4580" s="140"/>
      <c r="N4580" s="141">
        <f t="shared" si="366"/>
        <v>1</v>
      </c>
      <c r="O4580" s="141"/>
      <c r="P4580" s="141"/>
      <c r="Q4580" s="81">
        <f t="shared" si="367"/>
        <v>24.3</v>
      </c>
    </row>
    <row r="4581" spans="5:17" ht="13" hidden="1" x14ac:dyDescent="0.3">
      <c r="E4581" s="138">
        <v>40211</v>
      </c>
      <c r="F4581" s="16">
        <v>33</v>
      </c>
      <c r="G4581" s="16">
        <v>2010</v>
      </c>
      <c r="H4581" s="139">
        <f t="shared" si="368"/>
        <v>0</v>
      </c>
      <c r="I4581" s="140">
        <v>2.4285714285714288</v>
      </c>
      <c r="J4581" s="141">
        <f t="shared" si="365"/>
        <v>1</v>
      </c>
      <c r="K4581" s="81">
        <f t="shared" si="364"/>
        <v>17.571428571428569</v>
      </c>
      <c r="L4581" s="142">
        <v>-0.6</v>
      </c>
      <c r="M4581" s="140"/>
      <c r="N4581" s="141">
        <f t="shared" si="366"/>
        <v>1</v>
      </c>
      <c r="O4581" s="141"/>
      <c r="P4581" s="141"/>
      <c r="Q4581" s="81">
        <f t="shared" si="367"/>
        <v>20.6</v>
      </c>
    </row>
    <row r="4582" spans="5:17" ht="13" hidden="1" x14ac:dyDescent="0.3">
      <c r="E4582" s="138">
        <v>40212</v>
      </c>
      <c r="F4582" s="16">
        <v>34</v>
      </c>
      <c r="G4582" s="16">
        <v>2010</v>
      </c>
      <c r="H4582" s="139">
        <f t="shared" si="368"/>
        <v>0</v>
      </c>
      <c r="I4582" s="140">
        <v>2.4714285714285715</v>
      </c>
      <c r="J4582" s="141">
        <f t="shared" si="365"/>
        <v>1</v>
      </c>
      <c r="K4582" s="81">
        <f t="shared" si="364"/>
        <v>17.528571428571428</v>
      </c>
      <c r="L4582" s="142">
        <v>3</v>
      </c>
      <c r="M4582" s="140"/>
      <c r="N4582" s="141">
        <f t="shared" si="366"/>
        <v>1</v>
      </c>
      <c r="O4582" s="141"/>
      <c r="P4582" s="141"/>
      <c r="Q4582" s="81">
        <f t="shared" si="367"/>
        <v>17</v>
      </c>
    </row>
    <row r="4583" spans="5:17" ht="13" hidden="1" x14ac:dyDescent="0.3">
      <c r="E4583" s="138">
        <v>40213</v>
      </c>
      <c r="F4583" s="16">
        <v>35</v>
      </c>
      <c r="G4583" s="16">
        <v>2010</v>
      </c>
      <c r="H4583" s="139">
        <f t="shared" si="368"/>
        <v>0</v>
      </c>
      <c r="I4583" s="140">
        <v>2.5142857142857142</v>
      </c>
      <c r="J4583" s="141">
        <f t="shared" si="365"/>
        <v>1</v>
      </c>
      <c r="K4583" s="81">
        <f t="shared" si="364"/>
        <v>17.485714285714288</v>
      </c>
      <c r="L4583" s="142">
        <v>1.1000000000000001</v>
      </c>
      <c r="M4583" s="140"/>
      <c r="N4583" s="141">
        <f t="shared" si="366"/>
        <v>1</v>
      </c>
      <c r="O4583" s="141"/>
      <c r="P4583" s="141"/>
      <c r="Q4583" s="81">
        <f t="shared" si="367"/>
        <v>18.899999999999999</v>
      </c>
    </row>
    <row r="4584" spans="5:17" ht="13" hidden="1" x14ac:dyDescent="0.3">
      <c r="E4584" s="138">
        <v>40214</v>
      </c>
      <c r="F4584" s="16">
        <v>36</v>
      </c>
      <c r="G4584" s="16">
        <v>2010</v>
      </c>
      <c r="H4584" s="139">
        <f t="shared" si="368"/>
        <v>0</v>
      </c>
      <c r="I4584" s="140">
        <v>2.5571428571428569</v>
      </c>
      <c r="J4584" s="141">
        <f t="shared" si="365"/>
        <v>1</v>
      </c>
      <c r="K4584" s="81">
        <f t="shared" si="364"/>
        <v>17.442857142857143</v>
      </c>
      <c r="L4584" s="142">
        <v>1.8</v>
      </c>
      <c r="M4584" s="140"/>
      <c r="N4584" s="141">
        <f t="shared" si="366"/>
        <v>1</v>
      </c>
      <c r="O4584" s="141"/>
      <c r="P4584" s="141"/>
      <c r="Q4584" s="81">
        <f t="shared" si="367"/>
        <v>18.2</v>
      </c>
    </row>
    <row r="4585" spans="5:17" ht="13" hidden="1" x14ac:dyDescent="0.3">
      <c r="E4585" s="138">
        <v>40215</v>
      </c>
      <c r="F4585" s="16">
        <v>37</v>
      </c>
      <c r="G4585" s="16">
        <v>2010</v>
      </c>
      <c r="H4585" s="139">
        <f t="shared" si="368"/>
        <v>0</v>
      </c>
      <c r="I4585" s="140">
        <v>2.6</v>
      </c>
      <c r="J4585" s="141">
        <f t="shared" si="365"/>
        <v>1</v>
      </c>
      <c r="K4585" s="81">
        <f t="shared" si="364"/>
        <v>17.399999999999999</v>
      </c>
      <c r="L4585" s="142">
        <v>1.1000000000000001</v>
      </c>
      <c r="M4585" s="140"/>
      <c r="N4585" s="141">
        <f t="shared" si="366"/>
        <v>1</v>
      </c>
      <c r="O4585" s="141"/>
      <c r="P4585" s="141"/>
      <c r="Q4585" s="81">
        <f t="shared" si="367"/>
        <v>18.899999999999999</v>
      </c>
    </row>
    <row r="4586" spans="5:17" ht="13" hidden="1" x14ac:dyDescent="0.3">
      <c r="E4586" s="138">
        <v>40216</v>
      </c>
      <c r="F4586" s="16">
        <v>38</v>
      </c>
      <c r="G4586" s="16">
        <v>2010</v>
      </c>
      <c r="H4586" s="139">
        <f t="shared" si="368"/>
        <v>0</v>
      </c>
      <c r="I4586" s="140">
        <v>2.6428571428571428</v>
      </c>
      <c r="J4586" s="141">
        <f t="shared" si="365"/>
        <v>1</v>
      </c>
      <c r="K4586" s="81">
        <f t="shared" si="364"/>
        <v>17.357142857142858</v>
      </c>
      <c r="L4586" s="142">
        <v>3.1</v>
      </c>
      <c r="M4586" s="140"/>
      <c r="N4586" s="141">
        <f t="shared" si="366"/>
        <v>1</v>
      </c>
      <c r="O4586" s="141"/>
      <c r="P4586" s="141"/>
      <c r="Q4586" s="81">
        <f t="shared" si="367"/>
        <v>16.899999999999999</v>
      </c>
    </row>
    <row r="4587" spans="5:17" ht="13" hidden="1" x14ac:dyDescent="0.3">
      <c r="E4587" s="138">
        <v>40217</v>
      </c>
      <c r="F4587" s="16">
        <v>39</v>
      </c>
      <c r="G4587" s="16">
        <v>2010</v>
      </c>
      <c r="H4587" s="139">
        <f t="shared" si="368"/>
        <v>0</v>
      </c>
      <c r="I4587" s="140">
        <v>2.6857142857142859</v>
      </c>
      <c r="J4587" s="141">
        <f t="shared" si="365"/>
        <v>1</v>
      </c>
      <c r="K4587" s="81">
        <f t="shared" si="364"/>
        <v>17.314285714285713</v>
      </c>
      <c r="L4587" s="142">
        <v>1.8</v>
      </c>
      <c r="M4587" s="140"/>
      <c r="N4587" s="141">
        <f t="shared" si="366"/>
        <v>1</v>
      </c>
      <c r="O4587" s="141"/>
      <c r="P4587" s="141"/>
      <c r="Q4587" s="81">
        <f t="shared" si="367"/>
        <v>18.2</v>
      </c>
    </row>
    <row r="4588" spans="5:17" ht="13" hidden="1" x14ac:dyDescent="0.3">
      <c r="E4588" s="138">
        <v>40218</v>
      </c>
      <c r="F4588" s="16">
        <v>40</v>
      </c>
      <c r="G4588" s="16">
        <v>2010</v>
      </c>
      <c r="H4588" s="139">
        <f t="shared" si="368"/>
        <v>0</v>
      </c>
      <c r="I4588" s="140">
        <v>2.7285714285714286</v>
      </c>
      <c r="J4588" s="141">
        <f t="shared" si="365"/>
        <v>1</v>
      </c>
      <c r="K4588" s="81">
        <f t="shared" si="364"/>
        <v>17.271428571428572</v>
      </c>
      <c r="L4588" s="142">
        <v>0.4</v>
      </c>
      <c r="M4588" s="140"/>
      <c r="N4588" s="141">
        <f t="shared" si="366"/>
        <v>1</v>
      </c>
      <c r="O4588" s="141"/>
      <c r="P4588" s="141"/>
      <c r="Q4588" s="81">
        <f t="shared" si="367"/>
        <v>19.600000000000001</v>
      </c>
    </row>
    <row r="4589" spans="5:17" ht="13" hidden="1" x14ac:dyDescent="0.3">
      <c r="E4589" s="138">
        <v>40219</v>
      </c>
      <c r="F4589" s="16">
        <v>41</v>
      </c>
      <c r="G4589" s="16">
        <v>2010</v>
      </c>
      <c r="H4589" s="139">
        <f t="shared" si="368"/>
        <v>0</v>
      </c>
      <c r="I4589" s="140">
        <v>2.7714285714285714</v>
      </c>
      <c r="J4589" s="141">
        <f t="shared" si="365"/>
        <v>1</v>
      </c>
      <c r="K4589" s="81">
        <f t="shared" si="364"/>
        <v>17.228571428571428</v>
      </c>
      <c r="L4589" s="142">
        <v>-1.8</v>
      </c>
      <c r="M4589" s="140"/>
      <c r="N4589" s="141">
        <f t="shared" si="366"/>
        <v>1</v>
      </c>
      <c r="O4589" s="141"/>
      <c r="P4589" s="141"/>
      <c r="Q4589" s="81">
        <f t="shared" si="367"/>
        <v>21.8</v>
      </c>
    </row>
    <row r="4590" spans="5:17" ht="13" hidden="1" x14ac:dyDescent="0.3">
      <c r="E4590" s="138">
        <v>40220</v>
      </c>
      <c r="F4590" s="16">
        <v>42</v>
      </c>
      <c r="G4590" s="16">
        <v>2010</v>
      </c>
      <c r="H4590" s="139">
        <f t="shared" si="368"/>
        <v>0</v>
      </c>
      <c r="I4590" s="140">
        <v>2.8142857142857141</v>
      </c>
      <c r="J4590" s="141">
        <f t="shared" si="365"/>
        <v>1</v>
      </c>
      <c r="K4590" s="81">
        <f t="shared" si="364"/>
        <v>17.185714285714287</v>
      </c>
      <c r="L4590" s="142">
        <v>-4.5999999999999996</v>
      </c>
      <c r="M4590" s="140"/>
      <c r="N4590" s="141">
        <f t="shared" si="366"/>
        <v>1</v>
      </c>
      <c r="O4590" s="141"/>
      <c r="P4590" s="141"/>
      <c r="Q4590" s="81">
        <f t="shared" si="367"/>
        <v>24.6</v>
      </c>
    </row>
    <row r="4591" spans="5:17" ht="13" hidden="1" x14ac:dyDescent="0.3">
      <c r="E4591" s="138">
        <v>40221</v>
      </c>
      <c r="F4591" s="16">
        <v>43</v>
      </c>
      <c r="G4591" s="16">
        <v>2010</v>
      </c>
      <c r="H4591" s="139">
        <f t="shared" si="368"/>
        <v>0</v>
      </c>
      <c r="I4591" s="140">
        <v>2.8571428571428572</v>
      </c>
      <c r="J4591" s="141">
        <f t="shared" si="365"/>
        <v>1</v>
      </c>
      <c r="K4591" s="81">
        <f t="shared" si="364"/>
        <v>17.142857142857142</v>
      </c>
      <c r="L4591" s="142">
        <v>-3.7</v>
      </c>
      <c r="M4591" s="140"/>
      <c r="N4591" s="141">
        <f t="shared" si="366"/>
        <v>1</v>
      </c>
      <c r="O4591" s="141"/>
      <c r="P4591" s="141"/>
      <c r="Q4591" s="81">
        <f t="shared" si="367"/>
        <v>23.7</v>
      </c>
    </row>
    <row r="4592" spans="5:17" ht="13" hidden="1" x14ac:dyDescent="0.3">
      <c r="E4592" s="138">
        <v>40222</v>
      </c>
      <c r="F4592" s="16">
        <v>44</v>
      </c>
      <c r="G4592" s="16">
        <v>2010</v>
      </c>
      <c r="H4592" s="139">
        <f t="shared" si="368"/>
        <v>0</v>
      </c>
      <c r="I4592" s="140">
        <v>2.9</v>
      </c>
      <c r="J4592" s="141">
        <f t="shared" si="365"/>
        <v>1</v>
      </c>
      <c r="K4592" s="81">
        <f t="shared" si="364"/>
        <v>17.100000000000001</v>
      </c>
      <c r="L4592" s="142">
        <v>-3</v>
      </c>
      <c r="M4592" s="140"/>
      <c r="N4592" s="141">
        <f t="shared" si="366"/>
        <v>1</v>
      </c>
      <c r="O4592" s="141"/>
      <c r="P4592" s="141"/>
      <c r="Q4592" s="81">
        <f t="shared" si="367"/>
        <v>23</v>
      </c>
    </row>
    <row r="4593" spans="5:17" ht="13" hidden="1" x14ac:dyDescent="0.3">
      <c r="E4593" s="138">
        <v>40223</v>
      </c>
      <c r="F4593" s="16">
        <v>45</v>
      </c>
      <c r="G4593" s="16">
        <v>2010</v>
      </c>
      <c r="H4593" s="139">
        <f t="shared" si="368"/>
        <v>0</v>
      </c>
      <c r="I4593" s="140">
        <v>3.0161290322580636</v>
      </c>
      <c r="J4593" s="141">
        <f t="shared" si="365"/>
        <v>1</v>
      </c>
      <c r="K4593" s="81">
        <f t="shared" si="364"/>
        <v>16.983870967741936</v>
      </c>
      <c r="L4593" s="142">
        <v>-2.4</v>
      </c>
      <c r="M4593" s="140"/>
      <c r="N4593" s="141">
        <f t="shared" si="366"/>
        <v>1</v>
      </c>
      <c r="O4593" s="141"/>
      <c r="P4593" s="141"/>
      <c r="Q4593" s="81">
        <f t="shared" si="367"/>
        <v>22.4</v>
      </c>
    </row>
    <row r="4594" spans="5:17" ht="13" hidden="1" x14ac:dyDescent="0.3">
      <c r="E4594" s="138">
        <v>40224</v>
      </c>
      <c r="F4594" s="16">
        <v>46</v>
      </c>
      <c r="G4594" s="16">
        <v>2010</v>
      </c>
      <c r="H4594" s="139">
        <f t="shared" si="368"/>
        <v>0</v>
      </c>
      <c r="I4594" s="140">
        <v>3.1322580645161282</v>
      </c>
      <c r="J4594" s="141">
        <f t="shared" si="365"/>
        <v>1</v>
      </c>
      <c r="K4594" s="81">
        <f t="shared" si="364"/>
        <v>16.86774193548387</v>
      </c>
      <c r="L4594" s="142">
        <v>-2.2000000000000002</v>
      </c>
      <c r="M4594" s="140"/>
      <c r="N4594" s="141">
        <f t="shared" si="366"/>
        <v>1</v>
      </c>
      <c r="O4594" s="141"/>
      <c r="P4594" s="141"/>
      <c r="Q4594" s="81">
        <f t="shared" si="367"/>
        <v>22.2</v>
      </c>
    </row>
    <row r="4595" spans="5:17" ht="13" hidden="1" x14ac:dyDescent="0.3">
      <c r="E4595" s="138">
        <v>40225</v>
      </c>
      <c r="F4595" s="16">
        <v>47</v>
      </c>
      <c r="G4595" s="16">
        <v>2010</v>
      </c>
      <c r="H4595" s="139">
        <f t="shared" si="368"/>
        <v>0</v>
      </c>
      <c r="I4595" s="140">
        <v>3.2483870967741928</v>
      </c>
      <c r="J4595" s="141">
        <f t="shared" si="365"/>
        <v>1</v>
      </c>
      <c r="K4595" s="81">
        <f t="shared" si="364"/>
        <v>16.751612903225809</v>
      </c>
      <c r="L4595" s="142">
        <v>-2.1</v>
      </c>
      <c r="M4595" s="140"/>
      <c r="N4595" s="141">
        <f t="shared" si="366"/>
        <v>1</v>
      </c>
      <c r="O4595" s="141"/>
      <c r="P4595" s="141"/>
      <c r="Q4595" s="81">
        <f t="shared" si="367"/>
        <v>22.1</v>
      </c>
    </row>
    <row r="4596" spans="5:17" ht="13" hidden="1" x14ac:dyDescent="0.3">
      <c r="E4596" s="138">
        <v>40226</v>
      </c>
      <c r="F4596" s="16">
        <v>48</v>
      </c>
      <c r="G4596" s="16">
        <v>2010</v>
      </c>
      <c r="H4596" s="139">
        <f t="shared" si="368"/>
        <v>0</v>
      </c>
      <c r="I4596" s="140">
        <v>3.3645161290322574</v>
      </c>
      <c r="J4596" s="141">
        <f t="shared" si="365"/>
        <v>1</v>
      </c>
      <c r="K4596" s="81">
        <f t="shared" si="364"/>
        <v>16.635483870967743</v>
      </c>
      <c r="L4596" s="142">
        <v>2.1</v>
      </c>
      <c r="M4596" s="140"/>
      <c r="N4596" s="141">
        <f t="shared" si="366"/>
        <v>1</v>
      </c>
      <c r="O4596" s="141"/>
      <c r="P4596" s="141"/>
      <c r="Q4596" s="81">
        <f t="shared" si="367"/>
        <v>17.899999999999999</v>
      </c>
    </row>
    <row r="4597" spans="5:17" ht="13" hidden="1" x14ac:dyDescent="0.3">
      <c r="E4597" s="138">
        <v>40227</v>
      </c>
      <c r="F4597" s="16">
        <v>49</v>
      </c>
      <c r="G4597" s="16">
        <v>2010</v>
      </c>
      <c r="H4597" s="139">
        <f t="shared" si="368"/>
        <v>0</v>
      </c>
      <c r="I4597" s="140">
        <v>3.480645161290322</v>
      </c>
      <c r="J4597" s="141">
        <f t="shared" si="365"/>
        <v>1</v>
      </c>
      <c r="K4597" s="81">
        <f t="shared" si="364"/>
        <v>16.519354838709678</v>
      </c>
      <c r="L4597" s="142">
        <v>5.5</v>
      </c>
      <c r="M4597" s="140"/>
      <c r="N4597" s="141">
        <f t="shared" si="366"/>
        <v>1</v>
      </c>
      <c r="O4597" s="141"/>
      <c r="P4597" s="141"/>
      <c r="Q4597" s="81">
        <f t="shared" si="367"/>
        <v>14.5</v>
      </c>
    </row>
    <row r="4598" spans="5:17" ht="13" hidden="1" x14ac:dyDescent="0.3">
      <c r="E4598" s="138">
        <v>40228</v>
      </c>
      <c r="F4598" s="16">
        <v>50</v>
      </c>
      <c r="G4598" s="16">
        <v>2010</v>
      </c>
      <c r="H4598" s="139">
        <f t="shared" si="368"/>
        <v>0</v>
      </c>
      <c r="I4598" s="140">
        <v>3.5967741935483866</v>
      </c>
      <c r="J4598" s="141">
        <f t="shared" si="365"/>
        <v>1</v>
      </c>
      <c r="K4598" s="81">
        <f t="shared" si="364"/>
        <v>16.403225806451612</v>
      </c>
      <c r="L4598" s="142">
        <v>3.7</v>
      </c>
      <c r="M4598" s="140"/>
      <c r="N4598" s="141">
        <f t="shared" si="366"/>
        <v>1</v>
      </c>
      <c r="O4598" s="141"/>
      <c r="P4598" s="141"/>
      <c r="Q4598" s="81">
        <f t="shared" si="367"/>
        <v>16.3</v>
      </c>
    </row>
    <row r="4599" spans="5:17" ht="13" hidden="1" x14ac:dyDescent="0.3">
      <c r="E4599" s="138">
        <v>40229</v>
      </c>
      <c r="F4599" s="16">
        <v>51</v>
      </c>
      <c r="G4599" s="16">
        <v>2010</v>
      </c>
      <c r="H4599" s="139">
        <f t="shared" si="368"/>
        <v>0</v>
      </c>
      <c r="I4599" s="140">
        <v>3.7129032258064512</v>
      </c>
      <c r="J4599" s="141">
        <f t="shared" si="365"/>
        <v>1</v>
      </c>
      <c r="K4599" s="81">
        <f t="shared" si="364"/>
        <v>16.28709677419355</v>
      </c>
      <c r="L4599" s="142">
        <v>1.7</v>
      </c>
      <c r="M4599" s="140"/>
      <c r="N4599" s="141">
        <f t="shared" si="366"/>
        <v>1</v>
      </c>
      <c r="O4599" s="141"/>
      <c r="P4599" s="141"/>
      <c r="Q4599" s="81">
        <f t="shared" si="367"/>
        <v>18.3</v>
      </c>
    </row>
    <row r="4600" spans="5:17" ht="13" hidden="1" x14ac:dyDescent="0.3">
      <c r="E4600" s="138">
        <v>40230</v>
      </c>
      <c r="F4600" s="16">
        <v>52</v>
      </c>
      <c r="G4600" s="16">
        <v>2010</v>
      </c>
      <c r="H4600" s="139">
        <f t="shared" si="368"/>
        <v>0</v>
      </c>
      <c r="I4600" s="140">
        <v>3.8290322580645157</v>
      </c>
      <c r="J4600" s="141">
        <f t="shared" si="365"/>
        <v>1</v>
      </c>
      <c r="K4600" s="81">
        <f t="shared" ref="K4600:K4663" si="369">J4600*($E$116-I4600)</f>
        <v>16.170967741935485</v>
      </c>
      <c r="L4600" s="142">
        <v>4.9000000000000004</v>
      </c>
      <c r="M4600" s="140"/>
      <c r="N4600" s="141">
        <f t="shared" si="366"/>
        <v>1</v>
      </c>
      <c r="O4600" s="141"/>
      <c r="P4600" s="141"/>
      <c r="Q4600" s="81">
        <f t="shared" si="367"/>
        <v>15.1</v>
      </c>
    </row>
    <row r="4601" spans="5:17" ht="13" hidden="1" x14ac:dyDescent="0.3">
      <c r="E4601" s="138">
        <v>40231</v>
      </c>
      <c r="F4601" s="16">
        <v>53</v>
      </c>
      <c r="G4601" s="16">
        <v>2010</v>
      </c>
      <c r="H4601" s="139">
        <f t="shared" si="368"/>
        <v>0</v>
      </c>
      <c r="I4601" s="140">
        <v>3.9451612903225803</v>
      </c>
      <c r="J4601" s="141">
        <f t="shared" si="365"/>
        <v>1</v>
      </c>
      <c r="K4601" s="81">
        <f t="shared" si="369"/>
        <v>16.054838709677419</v>
      </c>
      <c r="L4601" s="142">
        <v>8.5</v>
      </c>
      <c r="M4601" s="140"/>
      <c r="N4601" s="141">
        <f t="shared" si="366"/>
        <v>1</v>
      </c>
      <c r="O4601" s="141"/>
      <c r="P4601" s="141"/>
      <c r="Q4601" s="81">
        <f t="shared" si="367"/>
        <v>11.5</v>
      </c>
    </row>
    <row r="4602" spans="5:17" ht="13" hidden="1" x14ac:dyDescent="0.3">
      <c r="E4602" s="138">
        <v>40232</v>
      </c>
      <c r="F4602" s="16">
        <v>54</v>
      </c>
      <c r="G4602" s="16">
        <v>2010</v>
      </c>
      <c r="H4602" s="139">
        <f t="shared" si="368"/>
        <v>0</v>
      </c>
      <c r="I4602" s="140">
        <v>4.0612903225806445</v>
      </c>
      <c r="J4602" s="141">
        <f t="shared" si="365"/>
        <v>1</v>
      </c>
      <c r="K4602" s="81">
        <f t="shared" si="369"/>
        <v>15.938709677419356</v>
      </c>
      <c r="L4602" s="142">
        <v>7.5</v>
      </c>
      <c r="M4602" s="140"/>
      <c r="N4602" s="141">
        <f t="shared" si="366"/>
        <v>1</v>
      </c>
      <c r="O4602" s="141"/>
      <c r="P4602" s="141"/>
      <c r="Q4602" s="81">
        <f t="shared" si="367"/>
        <v>12.5</v>
      </c>
    </row>
    <row r="4603" spans="5:17" ht="13" hidden="1" x14ac:dyDescent="0.3">
      <c r="E4603" s="138">
        <v>40233</v>
      </c>
      <c r="F4603" s="16">
        <v>55</v>
      </c>
      <c r="G4603" s="16">
        <v>2010</v>
      </c>
      <c r="H4603" s="139">
        <f t="shared" si="368"/>
        <v>0</v>
      </c>
      <c r="I4603" s="140">
        <v>4.17741935483871</v>
      </c>
      <c r="J4603" s="141">
        <f t="shared" si="365"/>
        <v>1</v>
      </c>
      <c r="K4603" s="81">
        <f t="shared" si="369"/>
        <v>15.82258064516129</v>
      </c>
      <c r="L4603" s="142">
        <v>6.7</v>
      </c>
      <c r="M4603" s="140"/>
      <c r="N4603" s="141">
        <f t="shared" si="366"/>
        <v>1</v>
      </c>
      <c r="O4603" s="141"/>
      <c r="P4603" s="141"/>
      <c r="Q4603" s="81">
        <f t="shared" si="367"/>
        <v>13.3</v>
      </c>
    </row>
    <row r="4604" spans="5:17" ht="13" hidden="1" x14ac:dyDescent="0.3">
      <c r="E4604" s="138">
        <v>40234</v>
      </c>
      <c r="F4604" s="16">
        <v>56</v>
      </c>
      <c r="G4604" s="16">
        <v>2010</v>
      </c>
      <c r="H4604" s="139">
        <f t="shared" si="368"/>
        <v>0</v>
      </c>
      <c r="I4604" s="140">
        <v>4.2935483870967737</v>
      </c>
      <c r="J4604" s="141">
        <f t="shared" si="365"/>
        <v>1</v>
      </c>
      <c r="K4604" s="81">
        <f t="shared" si="369"/>
        <v>15.706451612903226</v>
      </c>
      <c r="L4604" s="142">
        <v>7.5</v>
      </c>
      <c r="M4604" s="140"/>
      <c r="N4604" s="141">
        <f t="shared" si="366"/>
        <v>1</v>
      </c>
      <c r="O4604" s="141"/>
      <c r="P4604" s="141"/>
      <c r="Q4604" s="81">
        <f t="shared" si="367"/>
        <v>12.5</v>
      </c>
    </row>
    <row r="4605" spans="5:17" ht="13" hidden="1" x14ac:dyDescent="0.3">
      <c r="E4605" s="138">
        <v>40235</v>
      </c>
      <c r="F4605" s="16">
        <v>57</v>
      </c>
      <c r="G4605" s="16">
        <v>2010</v>
      </c>
      <c r="H4605" s="139">
        <f t="shared" si="368"/>
        <v>0</v>
      </c>
      <c r="I4605" s="140">
        <v>4.4096774193548391</v>
      </c>
      <c r="J4605" s="141">
        <f t="shared" si="365"/>
        <v>1</v>
      </c>
      <c r="K4605" s="81">
        <f t="shared" si="369"/>
        <v>15.590322580645161</v>
      </c>
      <c r="L4605" s="142">
        <v>6.9</v>
      </c>
      <c r="M4605" s="140"/>
      <c r="N4605" s="141">
        <f t="shared" si="366"/>
        <v>1</v>
      </c>
      <c r="O4605" s="141"/>
      <c r="P4605" s="141"/>
      <c r="Q4605" s="81">
        <f t="shared" si="367"/>
        <v>13.1</v>
      </c>
    </row>
    <row r="4606" spans="5:17" ht="13" hidden="1" x14ac:dyDescent="0.3">
      <c r="E4606" s="138">
        <v>40236</v>
      </c>
      <c r="F4606" s="16">
        <v>58</v>
      </c>
      <c r="G4606" s="16">
        <v>2010</v>
      </c>
      <c r="H4606" s="139">
        <f t="shared" si="368"/>
        <v>0</v>
      </c>
      <c r="I4606" s="140">
        <v>4.5258064516129028</v>
      </c>
      <c r="J4606" s="141">
        <f t="shared" ref="J4606:J4669" si="370">IF(I4606&lt;=$E$117,1,0)</f>
        <v>1</v>
      </c>
      <c r="K4606" s="81">
        <f t="shared" si="369"/>
        <v>15.474193548387097</v>
      </c>
      <c r="L4606" s="142">
        <v>4.5999999999999996</v>
      </c>
      <c r="M4606" s="140"/>
      <c r="N4606" s="141">
        <f t="shared" ref="N4606:N4669" si="371">IF(L4606&lt;=$E$117,1,0)</f>
        <v>1</v>
      </c>
      <c r="O4606" s="141"/>
      <c r="P4606" s="141"/>
      <c r="Q4606" s="81">
        <f t="shared" si="367"/>
        <v>15.4</v>
      </c>
    </row>
    <row r="4607" spans="5:17" ht="13" hidden="1" x14ac:dyDescent="0.3">
      <c r="E4607" s="138">
        <v>40237</v>
      </c>
      <c r="F4607" s="16">
        <v>59</v>
      </c>
      <c r="G4607" s="16">
        <v>2010</v>
      </c>
      <c r="H4607" s="139">
        <f t="shared" si="368"/>
        <v>0</v>
      </c>
      <c r="I4607" s="140">
        <v>4.6419354838709666</v>
      </c>
      <c r="J4607" s="141">
        <f t="shared" si="370"/>
        <v>1</v>
      </c>
      <c r="K4607" s="81">
        <f t="shared" si="369"/>
        <v>15.358064516129033</v>
      </c>
      <c r="L4607" s="142">
        <v>8.6999999999999993</v>
      </c>
      <c r="M4607" s="140"/>
      <c r="N4607" s="141">
        <f t="shared" si="371"/>
        <v>1</v>
      </c>
      <c r="O4607" s="141"/>
      <c r="P4607" s="141"/>
      <c r="Q4607" s="81">
        <f t="shared" si="367"/>
        <v>11.3</v>
      </c>
    </row>
    <row r="4608" spans="5:17" ht="13" hidden="1" x14ac:dyDescent="0.3">
      <c r="E4608" s="138">
        <v>40238</v>
      </c>
      <c r="F4608" s="16">
        <v>60</v>
      </c>
      <c r="G4608" s="16">
        <v>2010</v>
      </c>
      <c r="H4608" s="139">
        <f t="shared" si="368"/>
        <v>0</v>
      </c>
      <c r="I4608" s="140">
        <v>4.758064516129032</v>
      </c>
      <c r="J4608" s="141">
        <f t="shared" si="370"/>
        <v>1</v>
      </c>
      <c r="K4608" s="81">
        <f t="shared" si="369"/>
        <v>15.241935483870968</v>
      </c>
      <c r="L4608" s="142">
        <v>6</v>
      </c>
      <c r="M4608" s="140"/>
      <c r="N4608" s="141">
        <f t="shared" si="371"/>
        <v>1</v>
      </c>
      <c r="O4608" s="141"/>
      <c r="P4608" s="141"/>
      <c r="Q4608" s="81">
        <f t="shared" si="367"/>
        <v>14</v>
      </c>
    </row>
    <row r="4609" spans="5:17" ht="13" hidden="1" x14ac:dyDescent="0.3">
      <c r="E4609" s="138">
        <v>40239</v>
      </c>
      <c r="F4609" s="16">
        <v>61</v>
      </c>
      <c r="G4609" s="16">
        <v>2010</v>
      </c>
      <c r="H4609" s="139">
        <f t="shared" si="368"/>
        <v>0</v>
      </c>
      <c r="I4609" s="140">
        <v>4.8741935483870957</v>
      </c>
      <c r="J4609" s="141">
        <f t="shared" si="370"/>
        <v>1</v>
      </c>
      <c r="K4609" s="81">
        <f t="shared" si="369"/>
        <v>15.125806451612904</v>
      </c>
      <c r="L4609" s="142">
        <v>7.3</v>
      </c>
      <c r="M4609" s="140"/>
      <c r="N4609" s="141">
        <f t="shared" si="371"/>
        <v>1</v>
      </c>
      <c r="O4609" s="141"/>
      <c r="P4609" s="141"/>
      <c r="Q4609" s="81">
        <f t="shared" ref="Q4609:Q4672" si="372">N4609*($E$116-L4609)</f>
        <v>12.7</v>
      </c>
    </row>
    <row r="4610" spans="5:17" ht="13" hidden="1" x14ac:dyDescent="0.3">
      <c r="E4610" s="138">
        <v>40240</v>
      </c>
      <c r="F4610" s="16">
        <v>62</v>
      </c>
      <c r="G4610" s="16">
        <v>2010</v>
      </c>
      <c r="H4610" s="139">
        <f t="shared" si="368"/>
        <v>0</v>
      </c>
      <c r="I4610" s="140">
        <v>4.9903225806451612</v>
      </c>
      <c r="J4610" s="141">
        <f t="shared" si="370"/>
        <v>1</v>
      </c>
      <c r="K4610" s="81">
        <f t="shared" si="369"/>
        <v>15.009677419354839</v>
      </c>
      <c r="L4610" s="142">
        <v>4.5</v>
      </c>
      <c r="M4610" s="140"/>
      <c r="N4610" s="141">
        <f t="shared" si="371"/>
        <v>1</v>
      </c>
      <c r="O4610" s="141"/>
      <c r="P4610" s="141"/>
      <c r="Q4610" s="81">
        <f t="shared" si="372"/>
        <v>15.5</v>
      </c>
    </row>
    <row r="4611" spans="5:17" ht="13" hidden="1" x14ac:dyDescent="0.3">
      <c r="E4611" s="138">
        <v>40241</v>
      </c>
      <c r="F4611" s="16">
        <v>63</v>
      </c>
      <c r="G4611" s="16">
        <v>2010</v>
      </c>
      <c r="H4611" s="139">
        <f t="shared" si="368"/>
        <v>0</v>
      </c>
      <c r="I4611" s="140">
        <v>5.1064516129032249</v>
      </c>
      <c r="J4611" s="141">
        <f t="shared" si="370"/>
        <v>1</v>
      </c>
      <c r="K4611" s="81">
        <f t="shared" si="369"/>
        <v>14.893548387096775</v>
      </c>
      <c r="L4611" s="142">
        <v>3.5</v>
      </c>
      <c r="M4611" s="140"/>
      <c r="N4611" s="141">
        <f t="shared" si="371"/>
        <v>1</v>
      </c>
      <c r="O4611" s="141"/>
      <c r="P4611" s="141"/>
      <c r="Q4611" s="81">
        <f t="shared" si="372"/>
        <v>16.5</v>
      </c>
    </row>
    <row r="4612" spans="5:17" ht="13" hidden="1" x14ac:dyDescent="0.3">
      <c r="E4612" s="138">
        <v>40242</v>
      </c>
      <c r="F4612" s="16">
        <v>64</v>
      </c>
      <c r="G4612" s="16">
        <v>2010</v>
      </c>
      <c r="H4612" s="139">
        <f t="shared" si="368"/>
        <v>0</v>
      </c>
      <c r="I4612" s="140">
        <v>5.2225806451612904</v>
      </c>
      <c r="J4612" s="141">
        <f t="shared" si="370"/>
        <v>1</v>
      </c>
      <c r="K4612" s="81">
        <f t="shared" si="369"/>
        <v>14.77741935483871</v>
      </c>
      <c r="L4612" s="142">
        <v>1.2</v>
      </c>
      <c r="M4612" s="140"/>
      <c r="N4612" s="141">
        <f t="shared" si="371"/>
        <v>1</v>
      </c>
      <c r="O4612" s="141"/>
      <c r="P4612" s="141"/>
      <c r="Q4612" s="81">
        <f t="shared" si="372"/>
        <v>18.8</v>
      </c>
    </row>
    <row r="4613" spans="5:17" ht="13" hidden="1" x14ac:dyDescent="0.3">
      <c r="E4613" s="138">
        <v>40243</v>
      </c>
      <c r="F4613" s="16">
        <v>65</v>
      </c>
      <c r="G4613" s="16">
        <v>2010</v>
      </c>
      <c r="H4613" s="139">
        <f t="shared" si="368"/>
        <v>0</v>
      </c>
      <c r="I4613" s="140">
        <v>5.3387096774193541</v>
      </c>
      <c r="J4613" s="141">
        <f t="shared" si="370"/>
        <v>1</v>
      </c>
      <c r="K4613" s="81">
        <f t="shared" si="369"/>
        <v>14.661290322580646</v>
      </c>
      <c r="L4613" s="142">
        <v>-0.5</v>
      </c>
      <c r="M4613" s="140"/>
      <c r="N4613" s="141">
        <f t="shared" si="371"/>
        <v>1</v>
      </c>
      <c r="O4613" s="141"/>
      <c r="P4613" s="141"/>
      <c r="Q4613" s="81">
        <f t="shared" si="372"/>
        <v>20.5</v>
      </c>
    </row>
    <row r="4614" spans="5:17" ht="13" hidden="1" x14ac:dyDescent="0.3">
      <c r="E4614" s="138">
        <v>40244</v>
      </c>
      <c r="F4614" s="16">
        <v>66</v>
      </c>
      <c r="G4614" s="16">
        <v>2010</v>
      </c>
      <c r="H4614" s="139">
        <f t="shared" si="368"/>
        <v>0</v>
      </c>
      <c r="I4614" s="140">
        <v>5.4548387096774196</v>
      </c>
      <c r="J4614" s="141">
        <f t="shared" si="370"/>
        <v>1</v>
      </c>
      <c r="K4614" s="81">
        <f t="shared" si="369"/>
        <v>14.54516129032258</v>
      </c>
      <c r="L4614" s="142">
        <v>-1.5</v>
      </c>
      <c r="M4614" s="140"/>
      <c r="N4614" s="141">
        <f t="shared" si="371"/>
        <v>1</v>
      </c>
      <c r="O4614" s="141"/>
      <c r="P4614" s="141"/>
      <c r="Q4614" s="81">
        <f t="shared" si="372"/>
        <v>21.5</v>
      </c>
    </row>
    <row r="4615" spans="5:17" ht="13" hidden="1" x14ac:dyDescent="0.3">
      <c r="E4615" s="138">
        <v>40245</v>
      </c>
      <c r="F4615" s="16">
        <v>67</v>
      </c>
      <c r="G4615" s="16">
        <v>2010</v>
      </c>
      <c r="H4615" s="139">
        <f t="shared" si="368"/>
        <v>0</v>
      </c>
      <c r="I4615" s="140">
        <v>5.5709677419354833</v>
      </c>
      <c r="J4615" s="141">
        <f t="shared" si="370"/>
        <v>1</v>
      </c>
      <c r="K4615" s="81">
        <f t="shared" si="369"/>
        <v>14.429032258064517</v>
      </c>
      <c r="L4615" s="142">
        <v>-1.4</v>
      </c>
      <c r="M4615" s="140"/>
      <c r="N4615" s="141">
        <f t="shared" si="371"/>
        <v>1</v>
      </c>
      <c r="O4615" s="141"/>
      <c r="P4615" s="141"/>
      <c r="Q4615" s="81">
        <f t="shared" si="372"/>
        <v>21.4</v>
      </c>
    </row>
    <row r="4616" spans="5:17" ht="13" hidden="1" x14ac:dyDescent="0.3">
      <c r="E4616" s="138">
        <v>40246</v>
      </c>
      <c r="F4616" s="16">
        <v>68</v>
      </c>
      <c r="G4616" s="16">
        <v>2010</v>
      </c>
      <c r="H4616" s="139">
        <f t="shared" si="368"/>
        <v>0</v>
      </c>
      <c r="I4616" s="140">
        <v>5.6870967741935488</v>
      </c>
      <c r="J4616" s="141">
        <f t="shared" si="370"/>
        <v>1</v>
      </c>
      <c r="K4616" s="81">
        <f t="shared" si="369"/>
        <v>14.312903225806451</v>
      </c>
      <c r="L4616" s="142">
        <v>-2.9</v>
      </c>
      <c r="M4616" s="140"/>
      <c r="N4616" s="141">
        <f t="shared" si="371"/>
        <v>1</v>
      </c>
      <c r="O4616" s="141"/>
      <c r="P4616" s="141"/>
      <c r="Q4616" s="81">
        <f t="shared" si="372"/>
        <v>22.9</v>
      </c>
    </row>
    <row r="4617" spans="5:17" ht="13" hidden="1" x14ac:dyDescent="0.3">
      <c r="E4617" s="138">
        <v>40247</v>
      </c>
      <c r="F4617" s="16">
        <v>69</v>
      </c>
      <c r="G4617" s="16">
        <v>2010</v>
      </c>
      <c r="H4617" s="139">
        <f t="shared" si="368"/>
        <v>0</v>
      </c>
      <c r="I4617" s="140">
        <v>5.8032258064516125</v>
      </c>
      <c r="J4617" s="141">
        <f t="shared" si="370"/>
        <v>1</v>
      </c>
      <c r="K4617" s="81">
        <f t="shared" si="369"/>
        <v>14.196774193548388</v>
      </c>
      <c r="L4617" s="142">
        <v>-1.2</v>
      </c>
      <c r="M4617" s="140"/>
      <c r="N4617" s="141">
        <f t="shared" si="371"/>
        <v>1</v>
      </c>
      <c r="O4617" s="141"/>
      <c r="P4617" s="141"/>
      <c r="Q4617" s="81">
        <f t="shared" si="372"/>
        <v>21.2</v>
      </c>
    </row>
    <row r="4618" spans="5:17" ht="13" hidden="1" x14ac:dyDescent="0.3">
      <c r="E4618" s="138">
        <v>40248</v>
      </c>
      <c r="F4618" s="16">
        <v>70</v>
      </c>
      <c r="G4618" s="16">
        <v>2010</v>
      </c>
      <c r="H4618" s="139">
        <f t="shared" si="368"/>
        <v>0</v>
      </c>
      <c r="I4618" s="140">
        <v>5.9193548387096762</v>
      </c>
      <c r="J4618" s="141">
        <f t="shared" si="370"/>
        <v>1</v>
      </c>
      <c r="K4618" s="81">
        <f t="shared" si="369"/>
        <v>14.080645161290324</v>
      </c>
      <c r="L4618" s="142">
        <v>-1.6</v>
      </c>
      <c r="M4618" s="140"/>
      <c r="N4618" s="141">
        <f t="shared" si="371"/>
        <v>1</v>
      </c>
      <c r="O4618" s="141"/>
      <c r="P4618" s="141"/>
      <c r="Q4618" s="81">
        <f t="shared" si="372"/>
        <v>21.6</v>
      </c>
    </row>
    <row r="4619" spans="5:17" ht="13" hidden="1" x14ac:dyDescent="0.3">
      <c r="E4619" s="138">
        <v>40249</v>
      </c>
      <c r="F4619" s="16">
        <v>71</v>
      </c>
      <c r="G4619" s="16">
        <v>2010</v>
      </c>
      <c r="H4619" s="139">
        <f t="shared" si="368"/>
        <v>0</v>
      </c>
      <c r="I4619" s="140">
        <v>6.0354838709677416</v>
      </c>
      <c r="J4619" s="141">
        <f t="shared" si="370"/>
        <v>1</v>
      </c>
      <c r="K4619" s="81">
        <f t="shared" si="369"/>
        <v>13.964516129032258</v>
      </c>
      <c r="L4619" s="142">
        <v>-0.7</v>
      </c>
      <c r="M4619" s="140"/>
      <c r="N4619" s="141">
        <f t="shared" si="371"/>
        <v>1</v>
      </c>
      <c r="O4619" s="141"/>
      <c r="P4619" s="141"/>
      <c r="Q4619" s="81">
        <f t="shared" si="372"/>
        <v>20.7</v>
      </c>
    </row>
    <row r="4620" spans="5:17" ht="13" hidden="1" x14ac:dyDescent="0.3">
      <c r="E4620" s="138">
        <v>40250</v>
      </c>
      <c r="F4620" s="16">
        <v>72</v>
      </c>
      <c r="G4620" s="16">
        <v>2010</v>
      </c>
      <c r="H4620" s="139">
        <f t="shared" si="368"/>
        <v>0</v>
      </c>
      <c r="I4620" s="140">
        <v>6.1516129032258053</v>
      </c>
      <c r="J4620" s="141">
        <f t="shared" si="370"/>
        <v>1</v>
      </c>
      <c r="K4620" s="81">
        <f t="shared" si="369"/>
        <v>13.848387096774195</v>
      </c>
      <c r="L4620" s="142">
        <v>1.1000000000000001</v>
      </c>
      <c r="M4620" s="140"/>
      <c r="N4620" s="141">
        <f t="shared" si="371"/>
        <v>1</v>
      </c>
      <c r="O4620" s="141"/>
      <c r="P4620" s="141"/>
      <c r="Q4620" s="81">
        <f t="shared" si="372"/>
        <v>18.899999999999999</v>
      </c>
    </row>
    <row r="4621" spans="5:17" ht="13" hidden="1" x14ac:dyDescent="0.3">
      <c r="E4621" s="138">
        <v>40251</v>
      </c>
      <c r="F4621" s="16">
        <v>73</v>
      </c>
      <c r="G4621" s="16">
        <v>2010</v>
      </c>
      <c r="H4621" s="139">
        <f t="shared" si="368"/>
        <v>0</v>
      </c>
      <c r="I4621" s="140">
        <v>6.2677419354838708</v>
      </c>
      <c r="J4621" s="141">
        <f t="shared" si="370"/>
        <v>1</v>
      </c>
      <c r="K4621" s="81">
        <f t="shared" si="369"/>
        <v>13.732258064516129</v>
      </c>
      <c r="L4621" s="142">
        <v>2.5</v>
      </c>
      <c r="M4621" s="140"/>
      <c r="N4621" s="141">
        <f t="shared" si="371"/>
        <v>1</v>
      </c>
      <c r="O4621" s="141"/>
      <c r="P4621" s="141"/>
      <c r="Q4621" s="81">
        <f t="shared" si="372"/>
        <v>17.5</v>
      </c>
    </row>
    <row r="4622" spans="5:17" ht="13" hidden="1" x14ac:dyDescent="0.3">
      <c r="E4622" s="138">
        <v>40252</v>
      </c>
      <c r="F4622" s="16">
        <v>74</v>
      </c>
      <c r="G4622" s="16">
        <v>2010</v>
      </c>
      <c r="H4622" s="139">
        <f t="shared" si="368"/>
        <v>0</v>
      </c>
      <c r="I4622" s="140">
        <v>6.3838709677419345</v>
      </c>
      <c r="J4622" s="141">
        <f t="shared" si="370"/>
        <v>1</v>
      </c>
      <c r="K4622" s="81">
        <f t="shared" si="369"/>
        <v>13.616129032258065</v>
      </c>
      <c r="L4622" s="142">
        <v>4.3</v>
      </c>
      <c r="M4622" s="140"/>
      <c r="N4622" s="141">
        <f t="shared" si="371"/>
        <v>1</v>
      </c>
      <c r="O4622" s="141"/>
      <c r="P4622" s="141"/>
      <c r="Q4622" s="81">
        <f t="shared" si="372"/>
        <v>15.7</v>
      </c>
    </row>
    <row r="4623" spans="5:17" ht="13" hidden="1" x14ac:dyDescent="0.3">
      <c r="E4623" s="138">
        <v>40253</v>
      </c>
      <c r="F4623" s="16">
        <v>75</v>
      </c>
      <c r="G4623" s="16">
        <v>2010</v>
      </c>
      <c r="H4623" s="139">
        <f t="shared" si="368"/>
        <v>0</v>
      </c>
      <c r="I4623" s="140">
        <v>6.5</v>
      </c>
      <c r="J4623" s="141">
        <f t="shared" si="370"/>
        <v>1</v>
      </c>
      <c r="K4623" s="81">
        <f t="shared" si="369"/>
        <v>13.5</v>
      </c>
      <c r="L4623" s="142">
        <v>4.5</v>
      </c>
      <c r="M4623" s="140"/>
      <c r="N4623" s="141">
        <f t="shared" si="371"/>
        <v>1</v>
      </c>
      <c r="O4623" s="141"/>
      <c r="P4623" s="141"/>
      <c r="Q4623" s="81">
        <f t="shared" si="372"/>
        <v>15.5</v>
      </c>
    </row>
    <row r="4624" spans="5:17" ht="13" hidden="1" x14ac:dyDescent="0.3">
      <c r="E4624" s="138">
        <v>40254</v>
      </c>
      <c r="F4624" s="16">
        <v>76</v>
      </c>
      <c r="G4624" s="16">
        <v>2010</v>
      </c>
      <c r="H4624" s="139">
        <f t="shared" si="368"/>
        <v>0</v>
      </c>
      <c r="I4624" s="140">
        <v>6.5966666666666667</v>
      </c>
      <c r="J4624" s="141">
        <f t="shared" si="370"/>
        <v>1</v>
      </c>
      <c r="K4624" s="81">
        <f t="shared" si="369"/>
        <v>13.403333333333332</v>
      </c>
      <c r="L4624" s="142">
        <v>7</v>
      </c>
      <c r="M4624" s="140"/>
      <c r="N4624" s="141">
        <f t="shared" si="371"/>
        <v>1</v>
      </c>
      <c r="O4624" s="141"/>
      <c r="P4624" s="141"/>
      <c r="Q4624" s="81">
        <f t="shared" si="372"/>
        <v>13</v>
      </c>
    </row>
    <row r="4625" spans="5:17" ht="13" hidden="1" x14ac:dyDescent="0.3">
      <c r="E4625" s="138">
        <v>40255</v>
      </c>
      <c r="F4625" s="16">
        <v>77</v>
      </c>
      <c r="G4625" s="16">
        <v>2010</v>
      </c>
      <c r="H4625" s="139">
        <f t="shared" si="368"/>
        <v>0</v>
      </c>
      <c r="I4625" s="140">
        <v>6.6933333333333334</v>
      </c>
      <c r="J4625" s="141">
        <f t="shared" si="370"/>
        <v>1</v>
      </c>
      <c r="K4625" s="81">
        <f t="shared" si="369"/>
        <v>13.306666666666667</v>
      </c>
      <c r="L4625" s="142">
        <v>9.9</v>
      </c>
      <c r="M4625" s="140"/>
      <c r="N4625" s="141">
        <f t="shared" si="371"/>
        <v>1</v>
      </c>
      <c r="O4625" s="141"/>
      <c r="P4625" s="141"/>
      <c r="Q4625" s="81">
        <f t="shared" si="372"/>
        <v>10.1</v>
      </c>
    </row>
    <row r="4626" spans="5:17" ht="13" hidden="1" x14ac:dyDescent="0.3">
      <c r="E4626" s="138">
        <v>40256</v>
      </c>
      <c r="F4626" s="16">
        <v>78</v>
      </c>
      <c r="G4626" s="16">
        <v>2010</v>
      </c>
      <c r="H4626" s="139">
        <f t="shared" si="368"/>
        <v>0</v>
      </c>
      <c r="I4626" s="140">
        <v>6.79</v>
      </c>
      <c r="J4626" s="141">
        <f t="shared" si="370"/>
        <v>1</v>
      </c>
      <c r="K4626" s="81">
        <f t="shared" si="369"/>
        <v>13.21</v>
      </c>
      <c r="L4626" s="142">
        <v>12.9</v>
      </c>
      <c r="M4626" s="140"/>
      <c r="N4626" s="141">
        <f t="shared" si="371"/>
        <v>1</v>
      </c>
      <c r="O4626" s="141"/>
      <c r="P4626" s="141"/>
      <c r="Q4626" s="81">
        <f t="shared" si="372"/>
        <v>7.1</v>
      </c>
    </row>
    <row r="4627" spans="5:17" ht="13" hidden="1" x14ac:dyDescent="0.3">
      <c r="E4627" s="138">
        <v>40257</v>
      </c>
      <c r="F4627" s="16">
        <v>79</v>
      </c>
      <c r="G4627" s="16">
        <v>2010</v>
      </c>
      <c r="H4627" s="139">
        <f t="shared" si="368"/>
        <v>0</v>
      </c>
      <c r="I4627" s="140">
        <v>6.8866666666666667</v>
      </c>
      <c r="J4627" s="141">
        <f t="shared" si="370"/>
        <v>1</v>
      </c>
      <c r="K4627" s="81">
        <f t="shared" si="369"/>
        <v>13.113333333333333</v>
      </c>
      <c r="L4627" s="142">
        <v>12.4</v>
      </c>
      <c r="M4627" s="140"/>
      <c r="N4627" s="141">
        <f t="shared" si="371"/>
        <v>1</v>
      </c>
      <c r="O4627" s="141"/>
      <c r="P4627" s="141"/>
      <c r="Q4627" s="81">
        <f t="shared" si="372"/>
        <v>7.6</v>
      </c>
    </row>
    <row r="4628" spans="5:17" ht="13" hidden="1" x14ac:dyDescent="0.3">
      <c r="E4628" s="138">
        <v>40258</v>
      </c>
      <c r="F4628" s="16">
        <v>80</v>
      </c>
      <c r="G4628" s="16">
        <v>2010</v>
      </c>
      <c r="H4628" s="139">
        <f t="shared" si="368"/>
        <v>0</v>
      </c>
      <c r="I4628" s="140">
        <v>6.9833333333333334</v>
      </c>
      <c r="J4628" s="141">
        <f t="shared" si="370"/>
        <v>1</v>
      </c>
      <c r="K4628" s="81">
        <f t="shared" si="369"/>
        <v>13.016666666666666</v>
      </c>
      <c r="L4628" s="142">
        <v>11.7</v>
      </c>
      <c r="M4628" s="140"/>
      <c r="N4628" s="141">
        <f t="shared" si="371"/>
        <v>1</v>
      </c>
      <c r="O4628" s="141"/>
      <c r="P4628" s="141"/>
      <c r="Q4628" s="81">
        <f t="shared" si="372"/>
        <v>8.3000000000000007</v>
      </c>
    </row>
    <row r="4629" spans="5:17" ht="13" hidden="1" x14ac:dyDescent="0.3">
      <c r="E4629" s="138">
        <v>40259</v>
      </c>
      <c r="F4629" s="16">
        <v>81</v>
      </c>
      <c r="G4629" s="16">
        <v>2010</v>
      </c>
      <c r="H4629" s="139">
        <f t="shared" si="368"/>
        <v>0</v>
      </c>
      <c r="I4629" s="140">
        <v>7.08</v>
      </c>
      <c r="J4629" s="141">
        <f t="shared" si="370"/>
        <v>1</v>
      </c>
      <c r="K4629" s="81">
        <f t="shared" si="369"/>
        <v>12.92</v>
      </c>
      <c r="L4629" s="142">
        <v>10.4</v>
      </c>
      <c r="M4629" s="140"/>
      <c r="N4629" s="141">
        <f t="shared" si="371"/>
        <v>1</v>
      </c>
      <c r="O4629" s="141"/>
      <c r="P4629" s="141"/>
      <c r="Q4629" s="81">
        <f t="shared" si="372"/>
        <v>9.6</v>
      </c>
    </row>
    <row r="4630" spans="5:17" ht="13" hidden="1" x14ac:dyDescent="0.3">
      <c r="E4630" s="138">
        <v>40260</v>
      </c>
      <c r="F4630" s="16">
        <v>82</v>
      </c>
      <c r="G4630" s="16">
        <v>2010</v>
      </c>
      <c r="H4630" s="139">
        <f t="shared" si="368"/>
        <v>0</v>
      </c>
      <c r="I4630" s="140">
        <v>7.1766666666666667</v>
      </c>
      <c r="J4630" s="141">
        <f t="shared" si="370"/>
        <v>1</v>
      </c>
      <c r="K4630" s="81">
        <f t="shared" si="369"/>
        <v>12.823333333333334</v>
      </c>
      <c r="L4630" s="142">
        <v>9.9</v>
      </c>
      <c r="M4630" s="140"/>
      <c r="N4630" s="141">
        <f t="shared" si="371"/>
        <v>1</v>
      </c>
      <c r="O4630" s="141"/>
      <c r="P4630" s="141"/>
      <c r="Q4630" s="81">
        <f t="shared" si="372"/>
        <v>10.1</v>
      </c>
    </row>
    <row r="4631" spans="5:17" ht="13" hidden="1" x14ac:dyDescent="0.3">
      <c r="E4631" s="138">
        <v>40261</v>
      </c>
      <c r="F4631" s="16">
        <v>83</v>
      </c>
      <c r="G4631" s="16">
        <v>2010</v>
      </c>
      <c r="H4631" s="139">
        <f t="shared" si="368"/>
        <v>0</v>
      </c>
      <c r="I4631" s="140">
        <v>7.2733333333333325</v>
      </c>
      <c r="J4631" s="141">
        <f t="shared" si="370"/>
        <v>1</v>
      </c>
      <c r="K4631" s="81">
        <f t="shared" si="369"/>
        <v>12.726666666666667</v>
      </c>
      <c r="L4631" s="142">
        <v>10.3</v>
      </c>
      <c r="M4631" s="140"/>
      <c r="N4631" s="141">
        <f t="shared" si="371"/>
        <v>1</v>
      </c>
      <c r="O4631" s="141"/>
      <c r="P4631" s="141"/>
      <c r="Q4631" s="81">
        <f t="shared" si="372"/>
        <v>9.6999999999999993</v>
      </c>
    </row>
    <row r="4632" spans="5:17" ht="13" hidden="1" x14ac:dyDescent="0.3">
      <c r="E4632" s="138">
        <v>40262</v>
      </c>
      <c r="F4632" s="16">
        <v>84</v>
      </c>
      <c r="G4632" s="16">
        <v>2010</v>
      </c>
      <c r="H4632" s="139">
        <f t="shared" si="368"/>
        <v>0</v>
      </c>
      <c r="I4632" s="140">
        <v>7.37</v>
      </c>
      <c r="J4632" s="141">
        <f t="shared" si="370"/>
        <v>1</v>
      </c>
      <c r="K4632" s="81">
        <f t="shared" si="369"/>
        <v>12.629999999999999</v>
      </c>
      <c r="L4632" s="142">
        <v>13.4</v>
      </c>
      <c r="M4632" s="140"/>
      <c r="N4632" s="141">
        <f t="shared" si="371"/>
        <v>1</v>
      </c>
      <c r="O4632" s="141"/>
      <c r="P4632" s="141"/>
      <c r="Q4632" s="81">
        <f t="shared" si="372"/>
        <v>6.6</v>
      </c>
    </row>
    <row r="4633" spans="5:17" ht="13" hidden="1" x14ac:dyDescent="0.3">
      <c r="E4633" s="138">
        <v>40263</v>
      </c>
      <c r="F4633" s="16">
        <v>85</v>
      </c>
      <c r="G4633" s="16">
        <v>2010</v>
      </c>
      <c r="H4633" s="139">
        <f t="shared" si="368"/>
        <v>0</v>
      </c>
      <c r="I4633" s="140">
        <v>7.4666666666666677</v>
      </c>
      <c r="J4633" s="141">
        <f t="shared" si="370"/>
        <v>1</v>
      </c>
      <c r="K4633" s="81">
        <f t="shared" si="369"/>
        <v>12.533333333333331</v>
      </c>
      <c r="L4633" s="142">
        <v>8.1999999999999993</v>
      </c>
      <c r="M4633" s="140"/>
      <c r="N4633" s="141">
        <f t="shared" si="371"/>
        <v>1</v>
      </c>
      <c r="O4633" s="141"/>
      <c r="P4633" s="141"/>
      <c r="Q4633" s="81">
        <f t="shared" si="372"/>
        <v>11.8</v>
      </c>
    </row>
    <row r="4634" spans="5:17" ht="13" hidden="1" x14ac:dyDescent="0.3">
      <c r="E4634" s="138">
        <v>40264</v>
      </c>
      <c r="F4634" s="16">
        <v>86</v>
      </c>
      <c r="G4634" s="16">
        <v>2010</v>
      </c>
      <c r="H4634" s="139">
        <f t="shared" si="368"/>
        <v>0</v>
      </c>
      <c r="I4634" s="140">
        <v>7.5633333333333335</v>
      </c>
      <c r="J4634" s="141">
        <f t="shared" si="370"/>
        <v>1</v>
      </c>
      <c r="K4634" s="81">
        <f t="shared" si="369"/>
        <v>12.436666666666667</v>
      </c>
      <c r="L4634" s="142">
        <v>7</v>
      </c>
      <c r="M4634" s="140"/>
      <c r="N4634" s="141">
        <f t="shared" si="371"/>
        <v>1</v>
      </c>
      <c r="O4634" s="141"/>
      <c r="P4634" s="141"/>
      <c r="Q4634" s="81">
        <f t="shared" si="372"/>
        <v>13</v>
      </c>
    </row>
    <row r="4635" spans="5:17" ht="13" hidden="1" x14ac:dyDescent="0.3">
      <c r="E4635" s="138">
        <v>40265</v>
      </c>
      <c r="F4635" s="16">
        <v>87</v>
      </c>
      <c r="G4635" s="16">
        <v>2010</v>
      </c>
      <c r="H4635" s="139">
        <f t="shared" si="368"/>
        <v>0</v>
      </c>
      <c r="I4635" s="140">
        <v>7.66</v>
      </c>
      <c r="J4635" s="141">
        <f t="shared" si="370"/>
        <v>1</v>
      </c>
      <c r="K4635" s="81">
        <f t="shared" si="369"/>
        <v>12.34</v>
      </c>
      <c r="L4635" s="142">
        <v>9</v>
      </c>
      <c r="M4635" s="140"/>
      <c r="N4635" s="141">
        <f t="shared" si="371"/>
        <v>1</v>
      </c>
      <c r="O4635" s="141"/>
      <c r="P4635" s="141"/>
      <c r="Q4635" s="81">
        <f t="shared" si="372"/>
        <v>11</v>
      </c>
    </row>
    <row r="4636" spans="5:17" ht="13" hidden="1" x14ac:dyDescent="0.3">
      <c r="E4636" s="138">
        <v>40266</v>
      </c>
      <c r="F4636" s="16">
        <v>88</v>
      </c>
      <c r="G4636" s="16">
        <v>2010</v>
      </c>
      <c r="H4636" s="139">
        <f t="shared" si="368"/>
        <v>0</v>
      </c>
      <c r="I4636" s="140">
        <v>7.7566666666666668</v>
      </c>
      <c r="J4636" s="141">
        <f t="shared" si="370"/>
        <v>1</v>
      </c>
      <c r="K4636" s="81">
        <f t="shared" si="369"/>
        <v>12.243333333333332</v>
      </c>
      <c r="L4636" s="142">
        <v>11.5</v>
      </c>
      <c r="M4636" s="140"/>
      <c r="N4636" s="141">
        <f t="shared" si="371"/>
        <v>1</v>
      </c>
      <c r="O4636" s="141"/>
      <c r="P4636" s="141"/>
      <c r="Q4636" s="81">
        <f t="shared" si="372"/>
        <v>8.5</v>
      </c>
    </row>
    <row r="4637" spans="5:17" ht="13" hidden="1" x14ac:dyDescent="0.3">
      <c r="E4637" s="138">
        <v>40267</v>
      </c>
      <c r="F4637" s="16">
        <v>89</v>
      </c>
      <c r="G4637" s="16">
        <v>2010</v>
      </c>
      <c r="H4637" s="139">
        <f t="shared" si="368"/>
        <v>0</v>
      </c>
      <c r="I4637" s="140">
        <v>7.8533333333333344</v>
      </c>
      <c r="J4637" s="141">
        <f t="shared" si="370"/>
        <v>1</v>
      </c>
      <c r="K4637" s="81">
        <f t="shared" si="369"/>
        <v>12.146666666666665</v>
      </c>
      <c r="L4637" s="142">
        <v>7.3</v>
      </c>
      <c r="M4637" s="140"/>
      <c r="N4637" s="141">
        <f t="shared" si="371"/>
        <v>1</v>
      </c>
      <c r="O4637" s="141"/>
      <c r="P4637" s="141"/>
      <c r="Q4637" s="81">
        <f t="shared" si="372"/>
        <v>12.7</v>
      </c>
    </row>
    <row r="4638" spans="5:17" ht="13" hidden="1" x14ac:dyDescent="0.3">
      <c r="E4638" s="138">
        <v>40268</v>
      </c>
      <c r="F4638" s="16">
        <v>90</v>
      </c>
      <c r="G4638" s="16">
        <v>2010</v>
      </c>
      <c r="H4638" s="139">
        <f t="shared" si="368"/>
        <v>0</v>
      </c>
      <c r="I4638" s="140">
        <v>7.95</v>
      </c>
      <c r="J4638" s="141">
        <f t="shared" si="370"/>
        <v>1</v>
      </c>
      <c r="K4638" s="81">
        <f t="shared" si="369"/>
        <v>12.05</v>
      </c>
      <c r="L4638" s="142">
        <v>7.1</v>
      </c>
      <c r="M4638" s="140"/>
      <c r="N4638" s="141">
        <f t="shared" si="371"/>
        <v>1</v>
      </c>
      <c r="O4638" s="141"/>
      <c r="P4638" s="141"/>
      <c r="Q4638" s="81">
        <f t="shared" si="372"/>
        <v>12.9</v>
      </c>
    </row>
    <row r="4639" spans="5:17" ht="13" hidden="1" x14ac:dyDescent="0.3">
      <c r="E4639" s="138">
        <v>40269</v>
      </c>
      <c r="F4639" s="16">
        <v>91</v>
      </c>
      <c r="G4639" s="16">
        <v>2010</v>
      </c>
      <c r="H4639" s="139">
        <f t="shared" si="368"/>
        <v>0</v>
      </c>
      <c r="I4639" s="140">
        <v>8.0466666666666669</v>
      </c>
      <c r="J4639" s="141">
        <f t="shared" si="370"/>
        <v>1</v>
      </c>
      <c r="K4639" s="81">
        <f t="shared" si="369"/>
        <v>11.953333333333333</v>
      </c>
      <c r="L4639" s="142">
        <v>4.8</v>
      </c>
      <c r="M4639" s="140"/>
      <c r="N4639" s="141">
        <f t="shared" si="371"/>
        <v>1</v>
      </c>
      <c r="O4639" s="141"/>
      <c r="P4639" s="141"/>
      <c r="Q4639" s="81">
        <f t="shared" si="372"/>
        <v>15.2</v>
      </c>
    </row>
    <row r="4640" spans="5:17" ht="13" hidden="1" x14ac:dyDescent="0.3">
      <c r="E4640" s="138">
        <v>40270</v>
      </c>
      <c r="F4640" s="16">
        <v>92</v>
      </c>
      <c r="G4640" s="16">
        <v>2010</v>
      </c>
      <c r="H4640" s="139">
        <f t="shared" si="368"/>
        <v>0</v>
      </c>
      <c r="I4640" s="140">
        <v>8.1433333333333344</v>
      </c>
      <c r="J4640" s="141">
        <f t="shared" si="370"/>
        <v>1</v>
      </c>
      <c r="K4640" s="81">
        <f t="shared" si="369"/>
        <v>11.856666666666666</v>
      </c>
      <c r="L4640" s="142">
        <v>7.4</v>
      </c>
      <c r="M4640" s="140"/>
      <c r="N4640" s="141">
        <f t="shared" si="371"/>
        <v>1</v>
      </c>
      <c r="O4640" s="141"/>
      <c r="P4640" s="141"/>
      <c r="Q4640" s="81">
        <f t="shared" si="372"/>
        <v>12.6</v>
      </c>
    </row>
    <row r="4641" spans="5:17" ht="13" hidden="1" x14ac:dyDescent="0.3">
      <c r="E4641" s="138">
        <v>40271</v>
      </c>
      <c r="F4641" s="16">
        <v>93</v>
      </c>
      <c r="G4641" s="16">
        <v>2010</v>
      </c>
      <c r="H4641" s="139">
        <f t="shared" si="368"/>
        <v>0</v>
      </c>
      <c r="I4641" s="140">
        <v>8.24</v>
      </c>
      <c r="J4641" s="141">
        <f t="shared" si="370"/>
        <v>1</v>
      </c>
      <c r="K4641" s="81">
        <f t="shared" si="369"/>
        <v>11.76</v>
      </c>
      <c r="L4641" s="142">
        <v>9.6</v>
      </c>
      <c r="M4641" s="140"/>
      <c r="N4641" s="141">
        <f t="shared" si="371"/>
        <v>1</v>
      </c>
      <c r="O4641" s="141"/>
      <c r="P4641" s="141"/>
      <c r="Q4641" s="81">
        <f t="shared" si="372"/>
        <v>10.4</v>
      </c>
    </row>
    <row r="4642" spans="5:17" ht="13" hidden="1" x14ac:dyDescent="0.3">
      <c r="E4642" s="138">
        <v>40272</v>
      </c>
      <c r="F4642" s="16">
        <v>94</v>
      </c>
      <c r="G4642" s="16">
        <v>2010</v>
      </c>
      <c r="H4642" s="139">
        <f t="shared" si="368"/>
        <v>0</v>
      </c>
      <c r="I4642" s="140">
        <v>8.336666666666666</v>
      </c>
      <c r="J4642" s="141">
        <f t="shared" si="370"/>
        <v>1</v>
      </c>
      <c r="K4642" s="81">
        <f t="shared" si="369"/>
        <v>11.663333333333334</v>
      </c>
      <c r="L4642" s="142">
        <v>7.5</v>
      </c>
      <c r="M4642" s="140"/>
      <c r="N4642" s="141">
        <f t="shared" si="371"/>
        <v>1</v>
      </c>
      <c r="O4642" s="141"/>
      <c r="P4642" s="141"/>
      <c r="Q4642" s="81">
        <f t="shared" si="372"/>
        <v>12.5</v>
      </c>
    </row>
    <row r="4643" spans="5:17" ht="13" hidden="1" x14ac:dyDescent="0.3">
      <c r="E4643" s="138">
        <v>40273</v>
      </c>
      <c r="F4643" s="16">
        <v>95</v>
      </c>
      <c r="G4643" s="16">
        <v>2010</v>
      </c>
      <c r="H4643" s="139">
        <f t="shared" ref="H4643:H4706" si="373">IF(AND(E4643&gt;=$D$64,E4643&lt;=$D$65),1,0)</f>
        <v>0</v>
      </c>
      <c r="I4643" s="140">
        <v>8.4333333333333336</v>
      </c>
      <c r="J4643" s="141">
        <f t="shared" si="370"/>
        <v>1</v>
      </c>
      <c r="K4643" s="81">
        <f t="shared" si="369"/>
        <v>11.566666666666666</v>
      </c>
      <c r="L4643" s="142">
        <v>6.8</v>
      </c>
      <c r="M4643" s="140"/>
      <c r="N4643" s="141">
        <f t="shared" si="371"/>
        <v>1</v>
      </c>
      <c r="O4643" s="141"/>
      <c r="P4643" s="141"/>
      <c r="Q4643" s="81">
        <f t="shared" si="372"/>
        <v>13.2</v>
      </c>
    </row>
    <row r="4644" spans="5:17" ht="13" hidden="1" x14ac:dyDescent="0.3">
      <c r="E4644" s="138">
        <v>40274</v>
      </c>
      <c r="F4644" s="16">
        <v>96</v>
      </c>
      <c r="G4644" s="16">
        <v>2010</v>
      </c>
      <c r="H4644" s="139">
        <f t="shared" si="373"/>
        <v>0</v>
      </c>
      <c r="I4644" s="140">
        <v>8.5299999999999994</v>
      </c>
      <c r="J4644" s="141">
        <f t="shared" si="370"/>
        <v>1</v>
      </c>
      <c r="K4644" s="81">
        <f t="shared" si="369"/>
        <v>11.47</v>
      </c>
      <c r="L4644" s="142">
        <v>7.5</v>
      </c>
      <c r="M4644" s="140"/>
      <c r="N4644" s="141">
        <f t="shared" si="371"/>
        <v>1</v>
      </c>
      <c r="O4644" s="141"/>
      <c r="P4644" s="141"/>
      <c r="Q4644" s="81">
        <f t="shared" si="372"/>
        <v>12.5</v>
      </c>
    </row>
    <row r="4645" spans="5:17" ht="13" hidden="1" x14ac:dyDescent="0.3">
      <c r="E4645" s="138">
        <v>40275</v>
      </c>
      <c r="F4645" s="16">
        <v>97</v>
      </c>
      <c r="G4645" s="16">
        <v>2010</v>
      </c>
      <c r="H4645" s="139">
        <f t="shared" si="373"/>
        <v>0</v>
      </c>
      <c r="I4645" s="140">
        <v>8.6266666666666687</v>
      </c>
      <c r="J4645" s="141">
        <f t="shared" si="370"/>
        <v>1</v>
      </c>
      <c r="K4645" s="81">
        <f t="shared" si="369"/>
        <v>11.373333333333331</v>
      </c>
      <c r="L4645" s="142">
        <v>9.1</v>
      </c>
      <c r="M4645" s="140"/>
      <c r="N4645" s="141">
        <f t="shared" si="371"/>
        <v>1</v>
      </c>
      <c r="O4645" s="141"/>
      <c r="P4645" s="141"/>
      <c r="Q4645" s="81">
        <f t="shared" si="372"/>
        <v>10.9</v>
      </c>
    </row>
    <row r="4646" spans="5:17" ht="13" hidden="1" x14ac:dyDescent="0.3">
      <c r="E4646" s="138">
        <v>40276</v>
      </c>
      <c r="F4646" s="16">
        <v>98</v>
      </c>
      <c r="G4646" s="16">
        <v>2010</v>
      </c>
      <c r="H4646" s="139">
        <f t="shared" si="373"/>
        <v>0</v>
      </c>
      <c r="I4646" s="140">
        <v>8.7233333333333327</v>
      </c>
      <c r="J4646" s="141">
        <f t="shared" si="370"/>
        <v>1</v>
      </c>
      <c r="K4646" s="81">
        <f t="shared" si="369"/>
        <v>11.276666666666667</v>
      </c>
      <c r="L4646" s="142">
        <v>9.8000000000000007</v>
      </c>
      <c r="M4646" s="140"/>
      <c r="N4646" s="141">
        <f t="shared" si="371"/>
        <v>1</v>
      </c>
      <c r="O4646" s="141"/>
      <c r="P4646" s="141"/>
      <c r="Q4646" s="81">
        <f t="shared" si="372"/>
        <v>10.199999999999999</v>
      </c>
    </row>
    <row r="4647" spans="5:17" ht="13" hidden="1" x14ac:dyDescent="0.3">
      <c r="E4647" s="138">
        <v>40277</v>
      </c>
      <c r="F4647" s="16">
        <v>99</v>
      </c>
      <c r="G4647" s="16">
        <v>2010</v>
      </c>
      <c r="H4647" s="139">
        <f t="shared" si="373"/>
        <v>0</v>
      </c>
      <c r="I4647" s="140">
        <v>8.82</v>
      </c>
      <c r="J4647" s="141">
        <f t="shared" si="370"/>
        <v>1</v>
      </c>
      <c r="K4647" s="81">
        <f t="shared" si="369"/>
        <v>11.18</v>
      </c>
      <c r="L4647" s="142">
        <v>12.1</v>
      </c>
      <c r="M4647" s="140"/>
      <c r="N4647" s="141">
        <f t="shared" si="371"/>
        <v>1</v>
      </c>
      <c r="O4647" s="141"/>
      <c r="P4647" s="141"/>
      <c r="Q4647" s="81">
        <f t="shared" si="372"/>
        <v>7.9</v>
      </c>
    </row>
    <row r="4648" spans="5:17" ht="13" hidden="1" x14ac:dyDescent="0.3">
      <c r="E4648" s="138">
        <v>40278</v>
      </c>
      <c r="F4648" s="16">
        <v>100</v>
      </c>
      <c r="G4648" s="16">
        <v>2010</v>
      </c>
      <c r="H4648" s="139">
        <f t="shared" si="373"/>
        <v>0</v>
      </c>
      <c r="I4648" s="140">
        <v>8.9166666666666679</v>
      </c>
      <c r="J4648" s="141">
        <f t="shared" si="370"/>
        <v>1</v>
      </c>
      <c r="K4648" s="81">
        <f t="shared" si="369"/>
        <v>11.083333333333332</v>
      </c>
      <c r="L4648" s="142">
        <v>10.5</v>
      </c>
      <c r="M4648" s="140"/>
      <c r="N4648" s="141">
        <f t="shared" si="371"/>
        <v>1</v>
      </c>
      <c r="O4648" s="141"/>
      <c r="P4648" s="141"/>
      <c r="Q4648" s="81">
        <f t="shared" si="372"/>
        <v>9.5</v>
      </c>
    </row>
    <row r="4649" spans="5:17" ht="13" hidden="1" x14ac:dyDescent="0.3">
      <c r="E4649" s="138">
        <v>40279</v>
      </c>
      <c r="F4649" s="16">
        <v>101</v>
      </c>
      <c r="G4649" s="16">
        <v>2010</v>
      </c>
      <c r="H4649" s="139">
        <f t="shared" si="373"/>
        <v>0</v>
      </c>
      <c r="I4649" s="140">
        <v>9.0133333333333354</v>
      </c>
      <c r="J4649" s="141">
        <f t="shared" si="370"/>
        <v>1</v>
      </c>
      <c r="K4649" s="81">
        <f t="shared" si="369"/>
        <v>10.986666666666665</v>
      </c>
      <c r="L4649" s="142">
        <v>8.6999999999999993</v>
      </c>
      <c r="M4649" s="140"/>
      <c r="N4649" s="141">
        <f t="shared" si="371"/>
        <v>1</v>
      </c>
      <c r="O4649" s="141"/>
      <c r="P4649" s="141"/>
      <c r="Q4649" s="81">
        <f t="shared" si="372"/>
        <v>11.3</v>
      </c>
    </row>
    <row r="4650" spans="5:17" ht="13" hidden="1" x14ac:dyDescent="0.3">
      <c r="E4650" s="138">
        <v>40280</v>
      </c>
      <c r="F4650" s="16">
        <v>102</v>
      </c>
      <c r="G4650" s="16">
        <v>2010</v>
      </c>
      <c r="H4650" s="139">
        <f t="shared" si="373"/>
        <v>0</v>
      </c>
      <c r="I4650" s="140">
        <v>9.11</v>
      </c>
      <c r="J4650" s="141">
        <f t="shared" si="370"/>
        <v>1</v>
      </c>
      <c r="K4650" s="81">
        <f t="shared" si="369"/>
        <v>10.89</v>
      </c>
      <c r="L4650" s="142">
        <v>6.8</v>
      </c>
      <c r="M4650" s="140"/>
      <c r="N4650" s="141">
        <f t="shared" si="371"/>
        <v>1</v>
      </c>
      <c r="O4650" s="141"/>
      <c r="P4650" s="141"/>
      <c r="Q4650" s="81">
        <f t="shared" si="372"/>
        <v>13.2</v>
      </c>
    </row>
    <row r="4651" spans="5:17" ht="13" hidden="1" x14ac:dyDescent="0.3">
      <c r="E4651" s="138">
        <v>40281</v>
      </c>
      <c r="F4651" s="16">
        <v>103</v>
      </c>
      <c r="G4651" s="16">
        <v>2010</v>
      </c>
      <c r="H4651" s="139">
        <f t="shared" si="373"/>
        <v>0</v>
      </c>
      <c r="I4651" s="140">
        <v>9.206666666666667</v>
      </c>
      <c r="J4651" s="141">
        <f t="shared" si="370"/>
        <v>1</v>
      </c>
      <c r="K4651" s="81">
        <f t="shared" si="369"/>
        <v>10.793333333333333</v>
      </c>
      <c r="L4651" s="142">
        <v>7</v>
      </c>
      <c r="M4651" s="140"/>
      <c r="N4651" s="141">
        <f t="shared" si="371"/>
        <v>1</v>
      </c>
      <c r="O4651" s="141"/>
      <c r="P4651" s="141"/>
      <c r="Q4651" s="81">
        <f t="shared" si="372"/>
        <v>13</v>
      </c>
    </row>
    <row r="4652" spans="5:17" ht="13" hidden="1" x14ac:dyDescent="0.3">
      <c r="E4652" s="138">
        <v>40282</v>
      </c>
      <c r="F4652" s="16">
        <v>104</v>
      </c>
      <c r="G4652" s="16">
        <v>2010</v>
      </c>
      <c r="H4652" s="139">
        <f t="shared" si="373"/>
        <v>0</v>
      </c>
      <c r="I4652" s="140">
        <v>9.3033333333333346</v>
      </c>
      <c r="J4652" s="141">
        <f t="shared" si="370"/>
        <v>1</v>
      </c>
      <c r="K4652" s="81">
        <f t="shared" si="369"/>
        <v>10.696666666666665</v>
      </c>
      <c r="L4652" s="142">
        <v>7.4</v>
      </c>
      <c r="M4652" s="140"/>
      <c r="N4652" s="141">
        <f t="shared" si="371"/>
        <v>1</v>
      </c>
      <c r="O4652" s="141"/>
      <c r="P4652" s="141"/>
      <c r="Q4652" s="81">
        <f t="shared" si="372"/>
        <v>12.6</v>
      </c>
    </row>
    <row r="4653" spans="5:17" ht="13" hidden="1" x14ac:dyDescent="0.3">
      <c r="E4653" s="138">
        <v>40283</v>
      </c>
      <c r="F4653" s="16">
        <v>105</v>
      </c>
      <c r="G4653" s="16">
        <v>2010</v>
      </c>
      <c r="H4653" s="139">
        <f t="shared" si="373"/>
        <v>0</v>
      </c>
      <c r="I4653" s="140">
        <v>9.4</v>
      </c>
      <c r="J4653" s="141">
        <f t="shared" si="370"/>
        <v>1</v>
      </c>
      <c r="K4653" s="81">
        <f t="shared" si="369"/>
        <v>10.6</v>
      </c>
      <c r="L4653" s="142">
        <v>7.8</v>
      </c>
      <c r="M4653" s="140"/>
      <c r="N4653" s="141">
        <f t="shared" si="371"/>
        <v>1</v>
      </c>
      <c r="O4653" s="141"/>
      <c r="P4653" s="141"/>
      <c r="Q4653" s="81">
        <f t="shared" si="372"/>
        <v>12.2</v>
      </c>
    </row>
    <row r="4654" spans="5:17" ht="13" hidden="1" x14ac:dyDescent="0.3">
      <c r="E4654" s="138">
        <v>40284</v>
      </c>
      <c r="F4654" s="16">
        <v>106</v>
      </c>
      <c r="G4654" s="16">
        <v>2010</v>
      </c>
      <c r="H4654" s="139">
        <f t="shared" si="373"/>
        <v>0</v>
      </c>
      <c r="I4654" s="140">
        <v>9.561290322580648</v>
      </c>
      <c r="J4654" s="141">
        <f t="shared" si="370"/>
        <v>1</v>
      </c>
      <c r="K4654" s="81">
        <f t="shared" si="369"/>
        <v>10.438709677419352</v>
      </c>
      <c r="L4654" s="142">
        <v>8.8000000000000007</v>
      </c>
      <c r="M4654" s="140"/>
      <c r="N4654" s="141">
        <f t="shared" si="371"/>
        <v>1</v>
      </c>
      <c r="O4654" s="141"/>
      <c r="P4654" s="141"/>
      <c r="Q4654" s="81">
        <f t="shared" si="372"/>
        <v>11.2</v>
      </c>
    </row>
    <row r="4655" spans="5:17" ht="13" hidden="1" x14ac:dyDescent="0.3">
      <c r="E4655" s="138">
        <v>40285</v>
      </c>
      <c r="F4655" s="16">
        <v>107</v>
      </c>
      <c r="G4655" s="16">
        <v>2010</v>
      </c>
      <c r="H4655" s="139">
        <f t="shared" si="373"/>
        <v>0</v>
      </c>
      <c r="I4655" s="140">
        <v>9.7225806451612922</v>
      </c>
      <c r="J4655" s="141">
        <f t="shared" si="370"/>
        <v>1</v>
      </c>
      <c r="K4655" s="81">
        <f t="shared" si="369"/>
        <v>10.277419354838708</v>
      </c>
      <c r="L4655" s="142">
        <v>9.8000000000000007</v>
      </c>
      <c r="M4655" s="140"/>
      <c r="N4655" s="141">
        <f t="shared" si="371"/>
        <v>1</v>
      </c>
      <c r="O4655" s="141"/>
      <c r="P4655" s="141"/>
      <c r="Q4655" s="81">
        <f t="shared" si="372"/>
        <v>10.199999999999999</v>
      </c>
    </row>
    <row r="4656" spans="5:17" ht="13" hidden="1" x14ac:dyDescent="0.3">
      <c r="E4656" s="138">
        <v>40286</v>
      </c>
      <c r="F4656" s="16">
        <v>108</v>
      </c>
      <c r="G4656" s="16">
        <v>2010</v>
      </c>
      <c r="H4656" s="139">
        <f t="shared" si="373"/>
        <v>0</v>
      </c>
      <c r="I4656" s="140">
        <v>9.8838709677419363</v>
      </c>
      <c r="J4656" s="141">
        <f t="shared" si="370"/>
        <v>1</v>
      </c>
      <c r="K4656" s="81">
        <f t="shared" si="369"/>
        <v>10.116129032258064</v>
      </c>
      <c r="L4656" s="142">
        <v>11.7</v>
      </c>
      <c r="M4656" s="140"/>
      <c r="N4656" s="141">
        <f t="shared" si="371"/>
        <v>1</v>
      </c>
      <c r="O4656" s="141"/>
      <c r="P4656" s="141"/>
      <c r="Q4656" s="81">
        <f t="shared" si="372"/>
        <v>8.3000000000000007</v>
      </c>
    </row>
    <row r="4657" spans="5:17" ht="13" hidden="1" x14ac:dyDescent="0.3">
      <c r="E4657" s="138">
        <v>40287</v>
      </c>
      <c r="F4657" s="16">
        <v>109</v>
      </c>
      <c r="G4657" s="16">
        <v>2010</v>
      </c>
      <c r="H4657" s="139">
        <f t="shared" si="373"/>
        <v>0</v>
      </c>
      <c r="I4657" s="140">
        <v>10.045161290322584</v>
      </c>
      <c r="J4657" s="141">
        <f t="shared" si="370"/>
        <v>1</v>
      </c>
      <c r="K4657" s="81">
        <f t="shared" si="369"/>
        <v>9.954838709677416</v>
      </c>
      <c r="L4657" s="142">
        <v>12.9</v>
      </c>
      <c r="M4657" s="140"/>
      <c r="N4657" s="141">
        <f t="shared" si="371"/>
        <v>1</v>
      </c>
      <c r="O4657" s="141"/>
      <c r="P4657" s="141"/>
      <c r="Q4657" s="81">
        <f t="shared" si="372"/>
        <v>7.1</v>
      </c>
    </row>
    <row r="4658" spans="5:17" ht="13" hidden="1" x14ac:dyDescent="0.3">
      <c r="E4658" s="138">
        <v>40288</v>
      </c>
      <c r="F4658" s="16">
        <v>110</v>
      </c>
      <c r="G4658" s="16">
        <v>2010</v>
      </c>
      <c r="H4658" s="139">
        <f t="shared" si="373"/>
        <v>0</v>
      </c>
      <c r="I4658" s="140">
        <v>10.206451612903228</v>
      </c>
      <c r="J4658" s="141">
        <f t="shared" si="370"/>
        <v>1</v>
      </c>
      <c r="K4658" s="81">
        <f t="shared" si="369"/>
        <v>9.7935483870967719</v>
      </c>
      <c r="L4658" s="142">
        <v>12.5</v>
      </c>
      <c r="M4658" s="140"/>
      <c r="N4658" s="141">
        <f t="shared" si="371"/>
        <v>1</v>
      </c>
      <c r="O4658" s="141"/>
      <c r="P4658" s="141"/>
      <c r="Q4658" s="81">
        <f t="shared" si="372"/>
        <v>7.5</v>
      </c>
    </row>
    <row r="4659" spans="5:17" ht="13" hidden="1" x14ac:dyDescent="0.3">
      <c r="E4659" s="138">
        <v>40289</v>
      </c>
      <c r="F4659" s="16">
        <v>111</v>
      </c>
      <c r="G4659" s="16">
        <v>2010</v>
      </c>
      <c r="H4659" s="139">
        <f t="shared" si="373"/>
        <v>0</v>
      </c>
      <c r="I4659" s="140">
        <v>10.367741935483872</v>
      </c>
      <c r="J4659" s="141">
        <f t="shared" si="370"/>
        <v>1</v>
      </c>
      <c r="K4659" s="81">
        <f t="shared" si="369"/>
        <v>9.6322580645161278</v>
      </c>
      <c r="L4659" s="142">
        <v>13.5</v>
      </c>
      <c r="M4659" s="140"/>
      <c r="N4659" s="141">
        <f t="shared" si="371"/>
        <v>1</v>
      </c>
      <c r="O4659" s="141"/>
      <c r="P4659" s="141"/>
      <c r="Q4659" s="81">
        <f t="shared" si="372"/>
        <v>6.5</v>
      </c>
    </row>
    <row r="4660" spans="5:17" ht="13" hidden="1" x14ac:dyDescent="0.3">
      <c r="E4660" s="138">
        <v>40290</v>
      </c>
      <c r="F4660" s="16">
        <v>112</v>
      </c>
      <c r="G4660" s="16">
        <v>2010</v>
      </c>
      <c r="H4660" s="139">
        <f t="shared" si="373"/>
        <v>0</v>
      </c>
      <c r="I4660" s="140">
        <v>10.529032258064516</v>
      </c>
      <c r="J4660" s="141">
        <f t="shared" si="370"/>
        <v>1</v>
      </c>
      <c r="K4660" s="81">
        <f t="shared" si="369"/>
        <v>9.4709677419354836</v>
      </c>
      <c r="L4660" s="142">
        <v>12.4</v>
      </c>
      <c r="M4660" s="140"/>
      <c r="N4660" s="141">
        <f t="shared" si="371"/>
        <v>1</v>
      </c>
      <c r="O4660" s="141"/>
      <c r="P4660" s="141"/>
      <c r="Q4660" s="81">
        <f t="shared" si="372"/>
        <v>7.6</v>
      </c>
    </row>
    <row r="4661" spans="5:17" ht="13" hidden="1" x14ac:dyDescent="0.3">
      <c r="E4661" s="138">
        <v>40291</v>
      </c>
      <c r="F4661" s="16">
        <v>113</v>
      </c>
      <c r="G4661" s="16">
        <v>2010</v>
      </c>
      <c r="H4661" s="139">
        <f t="shared" si="373"/>
        <v>0</v>
      </c>
      <c r="I4661" s="140">
        <v>10.690322580645164</v>
      </c>
      <c r="J4661" s="141">
        <f t="shared" si="370"/>
        <v>1</v>
      </c>
      <c r="K4661" s="81">
        <f t="shared" si="369"/>
        <v>9.3096774193548359</v>
      </c>
      <c r="L4661" s="142">
        <v>13.2</v>
      </c>
      <c r="M4661" s="140"/>
      <c r="N4661" s="141">
        <f t="shared" si="371"/>
        <v>1</v>
      </c>
      <c r="O4661" s="141"/>
      <c r="P4661" s="141"/>
      <c r="Q4661" s="81">
        <f t="shared" si="372"/>
        <v>6.8000000000000007</v>
      </c>
    </row>
    <row r="4662" spans="5:17" ht="13" hidden="1" x14ac:dyDescent="0.3">
      <c r="E4662" s="138">
        <v>40292</v>
      </c>
      <c r="F4662" s="16">
        <v>114</v>
      </c>
      <c r="G4662" s="16">
        <v>2010</v>
      </c>
      <c r="H4662" s="139">
        <f t="shared" si="373"/>
        <v>0</v>
      </c>
      <c r="I4662" s="140">
        <v>10.851612903225808</v>
      </c>
      <c r="J4662" s="141">
        <f t="shared" si="370"/>
        <v>1</v>
      </c>
      <c r="K4662" s="81">
        <f t="shared" si="369"/>
        <v>9.1483870967741918</v>
      </c>
      <c r="L4662" s="142">
        <v>14.6</v>
      </c>
      <c r="M4662" s="140"/>
      <c r="N4662" s="141">
        <f t="shared" si="371"/>
        <v>1</v>
      </c>
      <c r="O4662" s="141"/>
      <c r="P4662" s="141"/>
      <c r="Q4662" s="81">
        <f t="shared" si="372"/>
        <v>5.4</v>
      </c>
    </row>
    <row r="4663" spans="5:17" ht="13" hidden="1" x14ac:dyDescent="0.3">
      <c r="E4663" s="138">
        <v>40293</v>
      </c>
      <c r="F4663" s="16">
        <v>115</v>
      </c>
      <c r="G4663" s="16">
        <v>2010</v>
      </c>
      <c r="H4663" s="139">
        <f t="shared" si="373"/>
        <v>0</v>
      </c>
      <c r="I4663" s="140">
        <v>11.012903225806452</v>
      </c>
      <c r="J4663" s="141">
        <f t="shared" si="370"/>
        <v>1</v>
      </c>
      <c r="K4663" s="81">
        <f t="shared" si="369"/>
        <v>8.9870967741935477</v>
      </c>
      <c r="L4663" s="142">
        <v>16.2</v>
      </c>
      <c r="M4663" s="140"/>
      <c r="N4663" s="141">
        <f t="shared" si="371"/>
        <v>0</v>
      </c>
      <c r="O4663" s="141"/>
      <c r="P4663" s="141"/>
      <c r="Q4663" s="81">
        <f t="shared" si="372"/>
        <v>0</v>
      </c>
    </row>
    <row r="4664" spans="5:17" ht="13" hidden="1" x14ac:dyDescent="0.3">
      <c r="E4664" s="138">
        <v>40294</v>
      </c>
      <c r="F4664" s="16">
        <v>116</v>
      </c>
      <c r="G4664" s="16">
        <v>2010</v>
      </c>
      <c r="H4664" s="139">
        <f t="shared" si="373"/>
        <v>0</v>
      </c>
      <c r="I4664" s="140">
        <v>11.1741935483871</v>
      </c>
      <c r="J4664" s="141">
        <f t="shared" si="370"/>
        <v>1</v>
      </c>
      <c r="K4664" s="81">
        <f t="shared" ref="K4664:K4727" si="374">J4664*($E$116-I4664)</f>
        <v>8.8258064516129</v>
      </c>
      <c r="L4664" s="142">
        <v>15.6</v>
      </c>
      <c r="M4664" s="140"/>
      <c r="N4664" s="141">
        <f t="shared" si="371"/>
        <v>1</v>
      </c>
      <c r="O4664" s="141"/>
      <c r="P4664" s="141"/>
      <c r="Q4664" s="81">
        <f t="shared" si="372"/>
        <v>4.4000000000000004</v>
      </c>
    </row>
    <row r="4665" spans="5:17" ht="13" hidden="1" x14ac:dyDescent="0.3">
      <c r="E4665" s="138">
        <v>40295</v>
      </c>
      <c r="F4665" s="16">
        <v>117</v>
      </c>
      <c r="G4665" s="16">
        <v>2010</v>
      </c>
      <c r="H4665" s="139">
        <f t="shared" si="373"/>
        <v>0</v>
      </c>
      <c r="I4665" s="140">
        <v>11.335483870967744</v>
      </c>
      <c r="J4665" s="141">
        <f t="shared" si="370"/>
        <v>1</v>
      </c>
      <c r="K4665" s="81">
        <f t="shared" si="374"/>
        <v>8.6645161290322559</v>
      </c>
      <c r="L4665" s="142">
        <v>14.9</v>
      </c>
      <c r="M4665" s="140"/>
      <c r="N4665" s="141">
        <f t="shared" si="371"/>
        <v>1</v>
      </c>
      <c r="O4665" s="141"/>
      <c r="P4665" s="141"/>
      <c r="Q4665" s="81">
        <f t="shared" si="372"/>
        <v>5.0999999999999996</v>
      </c>
    </row>
    <row r="4666" spans="5:17" ht="13" hidden="1" x14ac:dyDescent="0.3">
      <c r="E4666" s="138">
        <v>40296</v>
      </c>
      <c r="F4666" s="16">
        <v>118</v>
      </c>
      <c r="G4666" s="16">
        <v>2010</v>
      </c>
      <c r="H4666" s="139">
        <f t="shared" si="373"/>
        <v>0</v>
      </c>
      <c r="I4666" s="140">
        <v>11.496774193548388</v>
      </c>
      <c r="J4666" s="141">
        <f t="shared" si="370"/>
        <v>1</v>
      </c>
      <c r="K4666" s="81">
        <f t="shared" si="374"/>
        <v>8.5032258064516117</v>
      </c>
      <c r="L4666" s="142">
        <v>15.8</v>
      </c>
      <c r="M4666" s="140"/>
      <c r="N4666" s="141">
        <f t="shared" si="371"/>
        <v>1</v>
      </c>
      <c r="O4666" s="141"/>
      <c r="P4666" s="141"/>
      <c r="Q4666" s="81">
        <f t="shared" si="372"/>
        <v>4.1999999999999993</v>
      </c>
    </row>
    <row r="4667" spans="5:17" ht="13" hidden="1" x14ac:dyDescent="0.3">
      <c r="E4667" s="138">
        <v>40297</v>
      </c>
      <c r="F4667" s="16">
        <v>119</v>
      </c>
      <c r="G4667" s="16">
        <v>2010</v>
      </c>
      <c r="H4667" s="139">
        <f t="shared" si="373"/>
        <v>0</v>
      </c>
      <c r="I4667" s="140">
        <v>11.658064516129032</v>
      </c>
      <c r="J4667" s="141">
        <f t="shared" si="370"/>
        <v>1</v>
      </c>
      <c r="K4667" s="81">
        <f t="shared" si="374"/>
        <v>8.3419354838709676</v>
      </c>
      <c r="L4667" s="142">
        <v>18.899999999999999</v>
      </c>
      <c r="M4667" s="140"/>
      <c r="N4667" s="141">
        <f t="shared" si="371"/>
        <v>0</v>
      </c>
      <c r="O4667" s="141"/>
      <c r="P4667" s="141"/>
      <c r="Q4667" s="81">
        <f t="shared" si="372"/>
        <v>0</v>
      </c>
    </row>
    <row r="4668" spans="5:17" ht="13" hidden="1" x14ac:dyDescent="0.3">
      <c r="E4668" s="138">
        <v>40298</v>
      </c>
      <c r="F4668" s="16">
        <v>120</v>
      </c>
      <c r="G4668" s="16">
        <v>2010</v>
      </c>
      <c r="H4668" s="139">
        <f t="shared" si="373"/>
        <v>0</v>
      </c>
      <c r="I4668" s="140">
        <v>11.81935483870968</v>
      </c>
      <c r="J4668" s="141">
        <f t="shared" si="370"/>
        <v>1</v>
      </c>
      <c r="K4668" s="81">
        <f t="shared" si="374"/>
        <v>8.1806451612903199</v>
      </c>
      <c r="L4668" s="142">
        <v>17.7</v>
      </c>
      <c r="M4668" s="140"/>
      <c r="N4668" s="141">
        <f t="shared" si="371"/>
        <v>0</v>
      </c>
      <c r="O4668" s="141"/>
      <c r="P4668" s="141"/>
      <c r="Q4668" s="81">
        <f t="shared" si="372"/>
        <v>0</v>
      </c>
    </row>
    <row r="4669" spans="5:17" ht="13" hidden="1" x14ac:dyDescent="0.3">
      <c r="E4669" s="138">
        <v>40299</v>
      </c>
      <c r="F4669" s="16">
        <v>121</v>
      </c>
      <c r="G4669" s="16">
        <v>2010</v>
      </c>
      <c r="H4669" s="139">
        <f t="shared" si="373"/>
        <v>0</v>
      </c>
      <c r="I4669" s="140">
        <v>11.980645161290324</v>
      </c>
      <c r="J4669" s="141">
        <f t="shared" si="370"/>
        <v>1</v>
      </c>
      <c r="K4669" s="81">
        <f t="shared" si="374"/>
        <v>8.0193548387096758</v>
      </c>
      <c r="L4669" s="142">
        <v>13.7</v>
      </c>
      <c r="M4669" s="140"/>
      <c r="N4669" s="141">
        <f t="shared" si="371"/>
        <v>1</v>
      </c>
      <c r="O4669" s="141"/>
      <c r="P4669" s="141"/>
      <c r="Q4669" s="81">
        <f t="shared" si="372"/>
        <v>6.3000000000000007</v>
      </c>
    </row>
    <row r="4670" spans="5:17" ht="13" hidden="1" x14ac:dyDescent="0.3">
      <c r="E4670" s="138">
        <v>40300</v>
      </c>
      <c r="F4670" s="16">
        <v>122</v>
      </c>
      <c r="G4670" s="16">
        <v>2010</v>
      </c>
      <c r="H4670" s="139">
        <f t="shared" si="373"/>
        <v>0</v>
      </c>
      <c r="I4670" s="140">
        <v>12.141935483870968</v>
      </c>
      <c r="J4670" s="141">
        <f t="shared" ref="J4670:J4733" si="375">IF(I4670&lt;=$E$117,1,0)</f>
        <v>1</v>
      </c>
      <c r="K4670" s="81">
        <f t="shared" si="374"/>
        <v>7.8580645161290317</v>
      </c>
      <c r="L4670" s="142">
        <v>11</v>
      </c>
      <c r="M4670" s="140"/>
      <c r="N4670" s="141">
        <f t="shared" ref="N4670:N4733" si="376">IF(L4670&lt;=$E$117,1,0)</f>
        <v>1</v>
      </c>
      <c r="O4670" s="141"/>
      <c r="P4670" s="141"/>
      <c r="Q4670" s="81">
        <f t="shared" si="372"/>
        <v>9</v>
      </c>
    </row>
    <row r="4671" spans="5:17" ht="13" hidden="1" x14ac:dyDescent="0.3">
      <c r="E4671" s="138">
        <v>40301</v>
      </c>
      <c r="F4671" s="16">
        <v>123</v>
      </c>
      <c r="G4671" s="16">
        <v>2010</v>
      </c>
      <c r="H4671" s="139">
        <f t="shared" si="373"/>
        <v>0</v>
      </c>
      <c r="I4671" s="140">
        <v>12.303225806451616</v>
      </c>
      <c r="J4671" s="141">
        <f t="shared" si="375"/>
        <v>1</v>
      </c>
      <c r="K4671" s="81">
        <f t="shared" si="374"/>
        <v>7.696774193548384</v>
      </c>
      <c r="L4671" s="142">
        <v>10.4</v>
      </c>
      <c r="M4671" s="140"/>
      <c r="N4671" s="141">
        <f t="shared" si="376"/>
        <v>1</v>
      </c>
      <c r="O4671" s="141"/>
      <c r="P4671" s="141"/>
      <c r="Q4671" s="81">
        <f t="shared" si="372"/>
        <v>9.6</v>
      </c>
    </row>
    <row r="4672" spans="5:17" ht="13" hidden="1" x14ac:dyDescent="0.3">
      <c r="E4672" s="138">
        <v>40302</v>
      </c>
      <c r="F4672" s="16">
        <v>124</v>
      </c>
      <c r="G4672" s="16">
        <v>2010</v>
      </c>
      <c r="H4672" s="139">
        <f t="shared" si="373"/>
        <v>0</v>
      </c>
      <c r="I4672" s="140">
        <v>12.46451612903226</v>
      </c>
      <c r="J4672" s="141">
        <f t="shared" si="375"/>
        <v>1</v>
      </c>
      <c r="K4672" s="81">
        <f t="shared" si="374"/>
        <v>7.5354838709677399</v>
      </c>
      <c r="L4672" s="142">
        <v>10.7</v>
      </c>
      <c r="M4672" s="140"/>
      <c r="N4672" s="141">
        <f t="shared" si="376"/>
        <v>1</v>
      </c>
      <c r="O4672" s="141"/>
      <c r="P4672" s="141"/>
      <c r="Q4672" s="81">
        <f t="shared" si="372"/>
        <v>9.3000000000000007</v>
      </c>
    </row>
    <row r="4673" spans="5:17" ht="13" hidden="1" x14ac:dyDescent="0.3">
      <c r="E4673" s="138">
        <v>40303</v>
      </c>
      <c r="F4673" s="16">
        <v>125</v>
      </c>
      <c r="G4673" s="16">
        <v>2010</v>
      </c>
      <c r="H4673" s="139">
        <f t="shared" si="373"/>
        <v>0</v>
      </c>
      <c r="I4673" s="140">
        <v>12.625806451612904</v>
      </c>
      <c r="J4673" s="141">
        <f t="shared" si="375"/>
        <v>1</v>
      </c>
      <c r="K4673" s="81">
        <f t="shared" si="374"/>
        <v>7.3741935483870957</v>
      </c>
      <c r="L4673" s="142">
        <v>8.9</v>
      </c>
      <c r="M4673" s="140"/>
      <c r="N4673" s="141">
        <f t="shared" si="376"/>
        <v>1</v>
      </c>
      <c r="O4673" s="141"/>
      <c r="P4673" s="141"/>
      <c r="Q4673" s="81">
        <f t="shared" ref="Q4673:Q4736" si="377">N4673*($E$116-L4673)</f>
        <v>11.1</v>
      </c>
    </row>
    <row r="4674" spans="5:17" ht="13" hidden="1" x14ac:dyDescent="0.3">
      <c r="E4674" s="138">
        <v>40304</v>
      </c>
      <c r="F4674" s="16">
        <v>126</v>
      </c>
      <c r="G4674" s="16">
        <v>2010</v>
      </c>
      <c r="H4674" s="139">
        <f t="shared" si="373"/>
        <v>0</v>
      </c>
      <c r="I4674" s="140">
        <v>12.787096774193548</v>
      </c>
      <c r="J4674" s="141">
        <f t="shared" si="375"/>
        <v>1</v>
      </c>
      <c r="K4674" s="81">
        <f t="shared" si="374"/>
        <v>7.2129032258064516</v>
      </c>
      <c r="L4674" s="142">
        <v>8.4</v>
      </c>
      <c r="M4674" s="140"/>
      <c r="N4674" s="141">
        <f t="shared" si="376"/>
        <v>1</v>
      </c>
      <c r="O4674" s="141"/>
      <c r="P4674" s="141"/>
      <c r="Q4674" s="81">
        <f t="shared" si="377"/>
        <v>11.6</v>
      </c>
    </row>
    <row r="4675" spans="5:17" ht="13" hidden="1" x14ac:dyDescent="0.3">
      <c r="E4675" s="138">
        <v>40305</v>
      </c>
      <c r="F4675" s="16">
        <v>127</v>
      </c>
      <c r="G4675" s="16">
        <v>2010</v>
      </c>
      <c r="H4675" s="139">
        <f t="shared" si="373"/>
        <v>0</v>
      </c>
      <c r="I4675" s="140">
        <v>12.948387096774196</v>
      </c>
      <c r="J4675" s="141">
        <f t="shared" si="375"/>
        <v>1</v>
      </c>
      <c r="K4675" s="81">
        <f t="shared" si="374"/>
        <v>7.0516129032258039</v>
      </c>
      <c r="L4675" s="142">
        <v>9.9</v>
      </c>
      <c r="M4675" s="140"/>
      <c r="N4675" s="141">
        <f t="shared" si="376"/>
        <v>1</v>
      </c>
      <c r="O4675" s="141"/>
      <c r="P4675" s="141"/>
      <c r="Q4675" s="81">
        <f t="shared" si="377"/>
        <v>10.1</v>
      </c>
    </row>
    <row r="4676" spans="5:17" ht="13" hidden="1" x14ac:dyDescent="0.3">
      <c r="E4676" s="138">
        <v>40306</v>
      </c>
      <c r="F4676" s="16">
        <v>128</v>
      </c>
      <c r="G4676" s="16">
        <v>2010</v>
      </c>
      <c r="H4676" s="139">
        <f t="shared" si="373"/>
        <v>0</v>
      </c>
      <c r="I4676" s="140">
        <v>13.10967741935484</v>
      </c>
      <c r="J4676" s="141">
        <f t="shared" si="375"/>
        <v>1</v>
      </c>
      <c r="K4676" s="81">
        <f t="shared" si="374"/>
        <v>6.8903225806451598</v>
      </c>
      <c r="L4676" s="142">
        <v>12.1</v>
      </c>
      <c r="M4676" s="140"/>
      <c r="N4676" s="141">
        <f t="shared" si="376"/>
        <v>1</v>
      </c>
      <c r="O4676" s="141"/>
      <c r="P4676" s="141"/>
      <c r="Q4676" s="81">
        <f t="shared" si="377"/>
        <v>7.9</v>
      </c>
    </row>
    <row r="4677" spans="5:17" ht="13" hidden="1" x14ac:dyDescent="0.3">
      <c r="E4677" s="138">
        <v>40307</v>
      </c>
      <c r="F4677" s="16">
        <v>129</v>
      </c>
      <c r="G4677" s="16">
        <v>2010</v>
      </c>
      <c r="H4677" s="139">
        <f t="shared" si="373"/>
        <v>0</v>
      </c>
      <c r="I4677" s="140">
        <v>13.270967741935484</v>
      </c>
      <c r="J4677" s="141">
        <f t="shared" si="375"/>
        <v>1</v>
      </c>
      <c r="K4677" s="81">
        <f t="shared" si="374"/>
        <v>6.7290322580645157</v>
      </c>
      <c r="L4677" s="142">
        <v>11.1</v>
      </c>
      <c r="M4677" s="140"/>
      <c r="N4677" s="141">
        <f t="shared" si="376"/>
        <v>1</v>
      </c>
      <c r="O4677" s="141"/>
      <c r="P4677" s="141"/>
      <c r="Q4677" s="81">
        <f t="shared" si="377"/>
        <v>8.9</v>
      </c>
    </row>
    <row r="4678" spans="5:17" ht="13" hidden="1" x14ac:dyDescent="0.3">
      <c r="E4678" s="138">
        <v>40308</v>
      </c>
      <c r="F4678" s="16">
        <v>130</v>
      </c>
      <c r="G4678" s="16">
        <v>2010</v>
      </c>
      <c r="H4678" s="139">
        <f t="shared" si="373"/>
        <v>0</v>
      </c>
      <c r="I4678" s="140">
        <v>13.432258064516132</v>
      </c>
      <c r="J4678" s="141">
        <f t="shared" si="375"/>
        <v>1</v>
      </c>
      <c r="K4678" s="81">
        <f t="shared" si="374"/>
        <v>6.567741935483868</v>
      </c>
      <c r="L4678" s="142">
        <v>14</v>
      </c>
      <c r="M4678" s="140"/>
      <c r="N4678" s="141">
        <f t="shared" si="376"/>
        <v>1</v>
      </c>
      <c r="O4678" s="141"/>
      <c r="P4678" s="141"/>
      <c r="Q4678" s="81">
        <f t="shared" si="377"/>
        <v>6</v>
      </c>
    </row>
    <row r="4679" spans="5:17" ht="13" hidden="1" x14ac:dyDescent="0.3">
      <c r="E4679" s="138">
        <v>40309</v>
      </c>
      <c r="F4679" s="16">
        <v>131</v>
      </c>
      <c r="G4679" s="16">
        <v>2010</v>
      </c>
      <c r="H4679" s="139">
        <f t="shared" si="373"/>
        <v>0</v>
      </c>
      <c r="I4679" s="140">
        <v>13.593548387096776</v>
      </c>
      <c r="J4679" s="141">
        <f t="shared" si="375"/>
        <v>1</v>
      </c>
      <c r="K4679" s="81">
        <f t="shared" si="374"/>
        <v>6.4064516129032238</v>
      </c>
      <c r="L4679" s="142">
        <v>11.8</v>
      </c>
      <c r="M4679" s="140"/>
      <c r="N4679" s="141">
        <f t="shared" si="376"/>
        <v>1</v>
      </c>
      <c r="O4679" s="141"/>
      <c r="P4679" s="141"/>
      <c r="Q4679" s="81">
        <f t="shared" si="377"/>
        <v>8.1999999999999993</v>
      </c>
    </row>
    <row r="4680" spans="5:17" ht="13" hidden="1" x14ac:dyDescent="0.3">
      <c r="E4680" s="138">
        <v>40310</v>
      </c>
      <c r="F4680" s="16">
        <v>132</v>
      </c>
      <c r="G4680" s="16">
        <v>2010</v>
      </c>
      <c r="H4680" s="139">
        <f t="shared" si="373"/>
        <v>0</v>
      </c>
      <c r="I4680" s="140">
        <v>13.75483870967742</v>
      </c>
      <c r="J4680" s="141">
        <f t="shared" si="375"/>
        <v>1</v>
      </c>
      <c r="K4680" s="81">
        <f t="shared" si="374"/>
        <v>6.2451612903225797</v>
      </c>
      <c r="L4680" s="142">
        <v>11.6</v>
      </c>
      <c r="M4680" s="140"/>
      <c r="N4680" s="141">
        <f t="shared" si="376"/>
        <v>1</v>
      </c>
      <c r="O4680" s="141"/>
      <c r="P4680" s="141"/>
      <c r="Q4680" s="81">
        <f t="shared" si="377"/>
        <v>8.4</v>
      </c>
    </row>
    <row r="4681" spans="5:17" ht="13" hidden="1" x14ac:dyDescent="0.3">
      <c r="E4681" s="138">
        <v>40311</v>
      </c>
      <c r="F4681" s="16">
        <v>133</v>
      </c>
      <c r="G4681" s="16">
        <v>2010</v>
      </c>
      <c r="H4681" s="139">
        <f t="shared" si="373"/>
        <v>0</v>
      </c>
      <c r="I4681" s="140">
        <v>13.916129032258064</v>
      </c>
      <c r="J4681" s="141">
        <f t="shared" si="375"/>
        <v>1</v>
      </c>
      <c r="K4681" s="81">
        <f t="shared" si="374"/>
        <v>6.0838709677419356</v>
      </c>
      <c r="L4681" s="142">
        <v>10.5</v>
      </c>
      <c r="M4681" s="140"/>
      <c r="N4681" s="141">
        <f t="shared" si="376"/>
        <v>1</v>
      </c>
      <c r="O4681" s="141"/>
      <c r="P4681" s="141"/>
      <c r="Q4681" s="81">
        <f t="shared" si="377"/>
        <v>9.5</v>
      </c>
    </row>
    <row r="4682" spans="5:17" ht="13" hidden="1" x14ac:dyDescent="0.3">
      <c r="E4682" s="138">
        <v>40312</v>
      </c>
      <c r="F4682" s="16">
        <v>134</v>
      </c>
      <c r="G4682" s="16">
        <v>2010</v>
      </c>
      <c r="H4682" s="139">
        <f t="shared" si="373"/>
        <v>0</v>
      </c>
      <c r="I4682" s="140">
        <v>14.077419354838712</v>
      </c>
      <c r="J4682" s="141">
        <f t="shared" si="375"/>
        <v>1</v>
      </c>
      <c r="K4682" s="81">
        <f t="shared" si="374"/>
        <v>5.9225806451612879</v>
      </c>
      <c r="L4682" s="142">
        <v>10.7</v>
      </c>
      <c r="M4682" s="140"/>
      <c r="N4682" s="141">
        <f t="shared" si="376"/>
        <v>1</v>
      </c>
      <c r="O4682" s="141"/>
      <c r="P4682" s="141"/>
      <c r="Q4682" s="81">
        <f t="shared" si="377"/>
        <v>9.3000000000000007</v>
      </c>
    </row>
    <row r="4683" spans="5:17" ht="13" hidden="1" x14ac:dyDescent="0.3">
      <c r="E4683" s="138">
        <v>40313</v>
      </c>
      <c r="F4683" s="16">
        <v>135</v>
      </c>
      <c r="G4683" s="16">
        <v>2010</v>
      </c>
      <c r="H4683" s="139">
        <f t="shared" si="373"/>
        <v>0</v>
      </c>
      <c r="I4683" s="140">
        <v>14.238709677419356</v>
      </c>
      <c r="J4683" s="141">
        <f t="shared" si="375"/>
        <v>1</v>
      </c>
      <c r="K4683" s="81">
        <f t="shared" si="374"/>
        <v>5.7612903225806438</v>
      </c>
      <c r="L4683" s="142">
        <v>9.6999999999999993</v>
      </c>
      <c r="M4683" s="140"/>
      <c r="N4683" s="141">
        <f t="shared" si="376"/>
        <v>1</v>
      </c>
      <c r="O4683" s="141"/>
      <c r="P4683" s="141"/>
      <c r="Q4683" s="81">
        <f t="shared" si="377"/>
        <v>10.3</v>
      </c>
    </row>
    <row r="4684" spans="5:17" ht="13" hidden="1" x14ac:dyDescent="0.3">
      <c r="E4684" s="138">
        <v>40314</v>
      </c>
      <c r="F4684" s="16">
        <v>136</v>
      </c>
      <c r="G4684" s="16">
        <v>2010</v>
      </c>
      <c r="H4684" s="139">
        <f t="shared" si="373"/>
        <v>0</v>
      </c>
      <c r="I4684" s="140">
        <v>14.4</v>
      </c>
      <c r="J4684" s="141">
        <f t="shared" si="375"/>
        <v>1</v>
      </c>
      <c r="K4684" s="81">
        <f t="shared" si="374"/>
        <v>5.6</v>
      </c>
      <c r="L4684" s="142">
        <v>9.9</v>
      </c>
      <c r="M4684" s="140"/>
      <c r="N4684" s="141">
        <f t="shared" si="376"/>
        <v>1</v>
      </c>
      <c r="O4684" s="141"/>
      <c r="P4684" s="141"/>
      <c r="Q4684" s="81">
        <f t="shared" si="377"/>
        <v>10.1</v>
      </c>
    </row>
    <row r="4685" spans="5:17" ht="13" hidden="1" x14ac:dyDescent="0.3">
      <c r="E4685" s="138">
        <v>40315</v>
      </c>
      <c r="F4685" s="16">
        <v>137</v>
      </c>
      <c r="G4685" s="16">
        <v>2010</v>
      </c>
      <c r="H4685" s="139">
        <f t="shared" si="373"/>
        <v>0</v>
      </c>
      <c r="I4685" s="140">
        <v>14.506666666666668</v>
      </c>
      <c r="J4685" s="141">
        <f t="shared" si="375"/>
        <v>1</v>
      </c>
      <c r="K4685" s="81">
        <f t="shared" si="374"/>
        <v>5.4933333333333323</v>
      </c>
      <c r="L4685" s="142">
        <v>10.8</v>
      </c>
      <c r="M4685" s="140"/>
      <c r="N4685" s="141">
        <f t="shared" si="376"/>
        <v>1</v>
      </c>
      <c r="O4685" s="141"/>
      <c r="P4685" s="141"/>
      <c r="Q4685" s="81">
        <f t="shared" si="377"/>
        <v>9.1999999999999993</v>
      </c>
    </row>
    <row r="4686" spans="5:17" ht="13" hidden="1" x14ac:dyDescent="0.3">
      <c r="E4686" s="138">
        <v>40316</v>
      </c>
      <c r="F4686" s="16">
        <v>138</v>
      </c>
      <c r="G4686" s="16">
        <v>2010</v>
      </c>
      <c r="H4686" s="139">
        <f t="shared" si="373"/>
        <v>0</v>
      </c>
      <c r="I4686" s="140">
        <v>14.613333333333333</v>
      </c>
      <c r="J4686" s="141">
        <f t="shared" si="375"/>
        <v>1</v>
      </c>
      <c r="K4686" s="81">
        <f t="shared" si="374"/>
        <v>5.3866666666666667</v>
      </c>
      <c r="L4686" s="142">
        <v>11.5</v>
      </c>
      <c r="M4686" s="140"/>
      <c r="N4686" s="141">
        <f t="shared" si="376"/>
        <v>1</v>
      </c>
      <c r="O4686" s="141"/>
      <c r="P4686" s="141"/>
      <c r="Q4686" s="81">
        <f t="shared" si="377"/>
        <v>8.5</v>
      </c>
    </row>
    <row r="4687" spans="5:17" ht="13" hidden="1" x14ac:dyDescent="0.3">
      <c r="E4687" s="138">
        <v>40317</v>
      </c>
      <c r="F4687" s="16">
        <v>139</v>
      </c>
      <c r="G4687" s="16">
        <v>2010</v>
      </c>
      <c r="H4687" s="139">
        <f t="shared" si="373"/>
        <v>0</v>
      </c>
      <c r="I4687" s="140">
        <v>14.72</v>
      </c>
      <c r="J4687" s="141">
        <f t="shared" si="375"/>
        <v>1</v>
      </c>
      <c r="K4687" s="81">
        <f t="shared" si="374"/>
        <v>5.2799999999999994</v>
      </c>
      <c r="L4687" s="142">
        <v>11.6</v>
      </c>
      <c r="M4687" s="140"/>
      <c r="N4687" s="141">
        <f t="shared" si="376"/>
        <v>1</v>
      </c>
      <c r="O4687" s="141"/>
      <c r="P4687" s="141"/>
      <c r="Q4687" s="81">
        <f t="shared" si="377"/>
        <v>8.4</v>
      </c>
    </row>
    <row r="4688" spans="5:17" ht="13" hidden="1" x14ac:dyDescent="0.3">
      <c r="E4688" s="138">
        <v>40318</v>
      </c>
      <c r="F4688" s="16">
        <v>140</v>
      </c>
      <c r="G4688" s="16">
        <v>2010</v>
      </c>
      <c r="H4688" s="139">
        <f t="shared" si="373"/>
        <v>0</v>
      </c>
      <c r="I4688" s="140">
        <v>14.826666666666668</v>
      </c>
      <c r="J4688" s="141">
        <f t="shared" si="375"/>
        <v>1</v>
      </c>
      <c r="K4688" s="81">
        <f t="shared" si="374"/>
        <v>5.173333333333332</v>
      </c>
      <c r="L4688" s="142">
        <v>12.4</v>
      </c>
      <c r="M4688" s="140"/>
      <c r="N4688" s="141">
        <f t="shared" si="376"/>
        <v>1</v>
      </c>
      <c r="O4688" s="141"/>
      <c r="P4688" s="141"/>
      <c r="Q4688" s="81">
        <f t="shared" si="377"/>
        <v>7.6</v>
      </c>
    </row>
    <row r="4689" spans="5:17" ht="13" hidden="1" x14ac:dyDescent="0.3">
      <c r="E4689" s="138">
        <v>40319</v>
      </c>
      <c r="F4689" s="16">
        <v>141</v>
      </c>
      <c r="G4689" s="16">
        <v>2010</v>
      </c>
      <c r="H4689" s="139">
        <f t="shared" si="373"/>
        <v>0</v>
      </c>
      <c r="I4689" s="140">
        <v>14.933333333333334</v>
      </c>
      <c r="J4689" s="141">
        <f t="shared" si="375"/>
        <v>1</v>
      </c>
      <c r="K4689" s="81">
        <f t="shared" si="374"/>
        <v>5.0666666666666664</v>
      </c>
      <c r="L4689" s="142">
        <v>14.3</v>
      </c>
      <c r="M4689" s="140"/>
      <c r="N4689" s="141">
        <f t="shared" si="376"/>
        <v>1</v>
      </c>
      <c r="O4689" s="141"/>
      <c r="P4689" s="141"/>
      <c r="Q4689" s="81">
        <f t="shared" si="377"/>
        <v>5.6999999999999993</v>
      </c>
    </row>
    <row r="4690" spans="5:17" ht="13" hidden="1" x14ac:dyDescent="0.3">
      <c r="E4690" s="138">
        <v>40320</v>
      </c>
      <c r="F4690" s="16">
        <v>142</v>
      </c>
      <c r="G4690" s="16">
        <v>2010</v>
      </c>
      <c r="H4690" s="139">
        <f t="shared" si="373"/>
        <v>0</v>
      </c>
      <c r="I4690" s="140">
        <v>15.04</v>
      </c>
      <c r="J4690" s="141">
        <f t="shared" si="375"/>
        <v>1</v>
      </c>
      <c r="K4690" s="81">
        <f t="shared" si="374"/>
        <v>4.9600000000000009</v>
      </c>
      <c r="L4690" s="142">
        <v>15.8</v>
      </c>
      <c r="M4690" s="140"/>
      <c r="N4690" s="141">
        <f t="shared" si="376"/>
        <v>1</v>
      </c>
      <c r="O4690" s="141"/>
      <c r="P4690" s="141"/>
      <c r="Q4690" s="81">
        <f t="shared" si="377"/>
        <v>4.1999999999999993</v>
      </c>
    </row>
    <row r="4691" spans="5:17" ht="13" hidden="1" x14ac:dyDescent="0.3">
      <c r="E4691" s="138">
        <v>40321</v>
      </c>
      <c r="F4691" s="16">
        <v>143</v>
      </c>
      <c r="G4691" s="16">
        <v>2010</v>
      </c>
      <c r="H4691" s="139">
        <f t="shared" si="373"/>
        <v>0</v>
      </c>
      <c r="I4691" s="140">
        <v>15.146666666666667</v>
      </c>
      <c r="J4691" s="141">
        <f t="shared" si="375"/>
        <v>1</v>
      </c>
      <c r="K4691" s="81">
        <f t="shared" si="374"/>
        <v>4.8533333333333335</v>
      </c>
      <c r="L4691" s="142">
        <v>17.100000000000001</v>
      </c>
      <c r="M4691" s="140"/>
      <c r="N4691" s="141">
        <f t="shared" si="376"/>
        <v>0</v>
      </c>
      <c r="O4691" s="141"/>
      <c r="P4691" s="141"/>
      <c r="Q4691" s="81">
        <f t="shared" si="377"/>
        <v>0</v>
      </c>
    </row>
    <row r="4692" spans="5:17" ht="13" hidden="1" x14ac:dyDescent="0.3">
      <c r="E4692" s="138">
        <v>40322</v>
      </c>
      <c r="F4692" s="16">
        <v>144</v>
      </c>
      <c r="G4692" s="16">
        <v>2010</v>
      </c>
      <c r="H4692" s="139">
        <f t="shared" si="373"/>
        <v>0</v>
      </c>
      <c r="I4692" s="140">
        <v>15.253333333333334</v>
      </c>
      <c r="J4692" s="141">
        <f t="shared" si="375"/>
        <v>1</v>
      </c>
      <c r="K4692" s="81">
        <f t="shared" si="374"/>
        <v>4.7466666666666661</v>
      </c>
      <c r="L4692" s="142">
        <v>19.100000000000001</v>
      </c>
      <c r="M4692" s="140"/>
      <c r="N4692" s="141">
        <f t="shared" si="376"/>
        <v>0</v>
      </c>
      <c r="O4692" s="141"/>
      <c r="P4692" s="141"/>
      <c r="Q4692" s="81">
        <f t="shared" si="377"/>
        <v>0</v>
      </c>
    </row>
    <row r="4693" spans="5:17" ht="13" hidden="1" x14ac:dyDescent="0.3">
      <c r="E4693" s="138">
        <v>40323</v>
      </c>
      <c r="F4693" s="16">
        <v>145</v>
      </c>
      <c r="G4693" s="16">
        <v>2010</v>
      </c>
      <c r="H4693" s="139">
        <f t="shared" si="373"/>
        <v>0</v>
      </c>
      <c r="I4693" s="140">
        <v>15.36</v>
      </c>
      <c r="J4693" s="141">
        <f t="shared" si="375"/>
        <v>1</v>
      </c>
      <c r="K4693" s="81">
        <f t="shared" si="374"/>
        <v>4.6400000000000006</v>
      </c>
      <c r="L4693" s="142">
        <v>21.4</v>
      </c>
      <c r="M4693" s="140"/>
      <c r="N4693" s="141">
        <f t="shared" si="376"/>
        <v>0</v>
      </c>
      <c r="O4693" s="141"/>
      <c r="P4693" s="141"/>
      <c r="Q4693" s="81">
        <f t="shared" si="377"/>
        <v>0</v>
      </c>
    </row>
    <row r="4694" spans="5:17" ht="13" hidden="1" x14ac:dyDescent="0.3">
      <c r="E4694" s="138">
        <v>40324</v>
      </c>
      <c r="F4694" s="16">
        <v>146</v>
      </c>
      <c r="G4694" s="16">
        <v>2010</v>
      </c>
      <c r="H4694" s="139">
        <f t="shared" si="373"/>
        <v>0</v>
      </c>
      <c r="I4694" s="140">
        <v>15.466666666666667</v>
      </c>
      <c r="J4694" s="141">
        <f t="shared" si="375"/>
        <v>1</v>
      </c>
      <c r="K4694" s="81">
        <f t="shared" si="374"/>
        <v>4.5333333333333332</v>
      </c>
      <c r="L4694" s="142">
        <v>18.2</v>
      </c>
      <c r="M4694" s="140"/>
      <c r="N4694" s="141">
        <f t="shared" si="376"/>
        <v>0</v>
      </c>
      <c r="O4694" s="141"/>
      <c r="P4694" s="141"/>
      <c r="Q4694" s="81">
        <f t="shared" si="377"/>
        <v>0</v>
      </c>
    </row>
    <row r="4695" spans="5:17" ht="13" hidden="1" x14ac:dyDescent="0.3">
      <c r="E4695" s="138">
        <v>40325</v>
      </c>
      <c r="F4695" s="16">
        <v>147</v>
      </c>
      <c r="G4695" s="16">
        <v>2010</v>
      </c>
      <c r="H4695" s="139">
        <f t="shared" si="373"/>
        <v>0</v>
      </c>
      <c r="I4695" s="140">
        <v>15.573333333333334</v>
      </c>
      <c r="J4695" s="141">
        <f t="shared" si="375"/>
        <v>1</v>
      </c>
      <c r="K4695" s="81">
        <f t="shared" si="374"/>
        <v>4.4266666666666659</v>
      </c>
      <c r="L4695" s="142">
        <v>15</v>
      </c>
      <c r="M4695" s="140"/>
      <c r="N4695" s="141">
        <f t="shared" si="376"/>
        <v>1</v>
      </c>
      <c r="O4695" s="141"/>
      <c r="P4695" s="141"/>
      <c r="Q4695" s="81">
        <f t="shared" si="377"/>
        <v>5</v>
      </c>
    </row>
    <row r="4696" spans="5:17" ht="13" hidden="1" x14ac:dyDescent="0.3">
      <c r="E4696" s="138">
        <v>40326</v>
      </c>
      <c r="F4696" s="16">
        <v>148</v>
      </c>
      <c r="G4696" s="16">
        <v>2010</v>
      </c>
      <c r="H4696" s="139">
        <f t="shared" si="373"/>
        <v>0</v>
      </c>
      <c r="I4696" s="140">
        <v>15.68</v>
      </c>
      <c r="J4696" s="141">
        <f t="shared" si="375"/>
        <v>1</v>
      </c>
      <c r="K4696" s="81">
        <f t="shared" si="374"/>
        <v>4.32</v>
      </c>
      <c r="L4696" s="142">
        <v>16.2</v>
      </c>
      <c r="M4696" s="140"/>
      <c r="N4696" s="141">
        <f t="shared" si="376"/>
        <v>0</v>
      </c>
      <c r="O4696" s="141"/>
      <c r="P4696" s="141"/>
      <c r="Q4696" s="81">
        <f t="shared" si="377"/>
        <v>0</v>
      </c>
    </row>
    <row r="4697" spans="5:17" ht="13" hidden="1" x14ac:dyDescent="0.3">
      <c r="E4697" s="138">
        <v>40327</v>
      </c>
      <c r="F4697" s="16">
        <v>149</v>
      </c>
      <c r="G4697" s="16">
        <v>2010</v>
      </c>
      <c r="H4697" s="139">
        <f t="shared" si="373"/>
        <v>0</v>
      </c>
      <c r="I4697" s="140">
        <v>15.786666666666667</v>
      </c>
      <c r="J4697" s="141">
        <f t="shared" si="375"/>
        <v>1</v>
      </c>
      <c r="K4697" s="81">
        <f t="shared" si="374"/>
        <v>4.2133333333333329</v>
      </c>
      <c r="L4697" s="142">
        <v>17.100000000000001</v>
      </c>
      <c r="M4697" s="140"/>
      <c r="N4697" s="141">
        <f t="shared" si="376"/>
        <v>0</v>
      </c>
      <c r="O4697" s="141"/>
      <c r="P4697" s="141"/>
      <c r="Q4697" s="81">
        <f t="shared" si="377"/>
        <v>0</v>
      </c>
    </row>
    <row r="4698" spans="5:17" ht="13" hidden="1" x14ac:dyDescent="0.3">
      <c r="E4698" s="138">
        <v>40328</v>
      </c>
      <c r="F4698" s="16">
        <v>150</v>
      </c>
      <c r="G4698" s="16">
        <v>2010</v>
      </c>
      <c r="H4698" s="139">
        <f t="shared" si="373"/>
        <v>0</v>
      </c>
      <c r="I4698" s="140">
        <v>15.893333333333333</v>
      </c>
      <c r="J4698" s="141">
        <f t="shared" si="375"/>
        <v>1</v>
      </c>
      <c r="K4698" s="81">
        <f t="shared" si="374"/>
        <v>4.1066666666666674</v>
      </c>
      <c r="L4698" s="142">
        <v>15.3</v>
      </c>
      <c r="M4698" s="140"/>
      <c r="N4698" s="141">
        <f t="shared" si="376"/>
        <v>1</v>
      </c>
      <c r="O4698" s="141"/>
      <c r="P4698" s="141"/>
      <c r="Q4698" s="81">
        <f t="shared" si="377"/>
        <v>4.6999999999999993</v>
      </c>
    </row>
    <row r="4699" spans="5:17" ht="13" hidden="1" x14ac:dyDescent="0.3">
      <c r="E4699" s="138">
        <v>40329</v>
      </c>
      <c r="F4699" s="16">
        <v>151</v>
      </c>
      <c r="G4699" s="16">
        <v>2010</v>
      </c>
      <c r="H4699" s="139">
        <f t="shared" si="373"/>
        <v>0</v>
      </c>
      <c r="I4699" s="140">
        <v>16</v>
      </c>
      <c r="J4699" s="141">
        <f t="shared" si="375"/>
        <v>1</v>
      </c>
      <c r="K4699" s="81">
        <f t="shared" si="374"/>
        <v>4</v>
      </c>
      <c r="L4699" s="142">
        <v>13.9</v>
      </c>
      <c r="M4699" s="140"/>
      <c r="N4699" s="141">
        <f t="shared" si="376"/>
        <v>1</v>
      </c>
      <c r="O4699" s="141"/>
      <c r="P4699" s="141"/>
      <c r="Q4699" s="81">
        <f t="shared" si="377"/>
        <v>6.1</v>
      </c>
    </row>
    <row r="4700" spans="5:17" ht="13" hidden="1" x14ac:dyDescent="0.3">
      <c r="E4700" s="138">
        <v>40330</v>
      </c>
      <c r="F4700" s="16">
        <v>152</v>
      </c>
      <c r="G4700" s="16">
        <v>2010</v>
      </c>
      <c r="H4700" s="139">
        <f t="shared" si="373"/>
        <v>0</v>
      </c>
      <c r="I4700" s="140">
        <v>16.106666666666669</v>
      </c>
      <c r="J4700" s="141">
        <f t="shared" si="375"/>
        <v>0</v>
      </c>
      <c r="K4700" s="81">
        <f t="shared" si="374"/>
        <v>0</v>
      </c>
      <c r="L4700" s="142">
        <v>13.1</v>
      </c>
      <c r="M4700" s="140"/>
      <c r="N4700" s="141">
        <f t="shared" si="376"/>
        <v>1</v>
      </c>
      <c r="O4700" s="141"/>
      <c r="P4700" s="141"/>
      <c r="Q4700" s="81">
        <f t="shared" si="377"/>
        <v>6.9</v>
      </c>
    </row>
    <row r="4701" spans="5:17" ht="13" hidden="1" x14ac:dyDescent="0.3">
      <c r="E4701" s="138">
        <v>40331</v>
      </c>
      <c r="F4701" s="16">
        <v>153</v>
      </c>
      <c r="G4701" s="16">
        <v>2010</v>
      </c>
      <c r="H4701" s="139">
        <f t="shared" si="373"/>
        <v>0</v>
      </c>
      <c r="I4701" s="140">
        <v>16.213333333333331</v>
      </c>
      <c r="J4701" s="141">
        <f t="shared" si="375"/>
        <v>0</v>
      </c>
      <c r="K4701" s="81">
        <f t="shared" si="374"/>
        <v>0</v>
      </c>
      <c r="L4701" s="142">
        <v>14.8</v>
      </c>
      <c r="M4701" s="140"/>
      <c r="N4701" s="141">
        <f t="shared" si="376"/>
        <v>1</v>
      </c>
      <c r="O4701" s="141"/>
      <c r="P4701" s="141"/>
      <c r="Q4701" s="81">
        <f t="shared" si="377"/>
        <v>5.1999999999999993</v>
      </c>
    </row>
    <row r="4702" spans="5:17" ht="13" hidden="1" x14ac:dyDescent="0.3">
      <c r="E4702" s="138">
        <v>40332</v>
      </c>
      <c r="F4702" s="16">
        <v>154</v>
      </c>
      <c r="G4702" s="16">
        <v>2010</v>
      </c>
      <c r="H4702" s="139">
        <f t="shared" si="373"/>
        <v>0</v>
      </c>
      <c r="I4702" s="140">
        <v>16.32</v>
      </c>
      <c r="J4702" s="141">
        <f t="shared" si="375"/>
        <v>0</v>
      </c>
      <c r="K4702" s="81">
        <f t="shared" si="374"/>
        <v>0</v>
      </c>
      <c r="L4702" s="142">
        <v>15.8</v>
      </c>
      <c r="M4702" s="140"/>
      <c r="N4702" s="141">
        <f t="shared" si="376"/>
        <v>1</v>
      </c>
      <c r="O4702" s="141"/>
      <c r="P4702" s="141"/>
      <c r="Q4702" s="81">
        <f t="shared" si="377"/>
        <v>4.1999999999999993</v>
      </c>
    </row>
    <row r="4703" spans="5:17" ht="13" hidden="1" x14ac:dyDescent="0.3">
      <c r="E4703" s="138">
        <v>40333</v>
      </c>
      <c r="F4703" s="16">
        <v>155</v>
      </c>
      <c r="G4703" s="16">
        <v>2010</v>
      </c>
      <c r="H4703" s="139">
        <f t="shared" si="373"/>
        <v>0</v>
      </c>
      <c r="I4703" s="140">
        <v>16.426666666666669</v>
      </c>
      <c r="J4703" s="141">
        <f t="shared" si="375"/>
        <v>0</v>
      </c>
      <c r="K4703" s="81">
        <f t="shared" si="374"/>
        <v>0</v>
      </c>
      <c r="L4703" s="142">
        <v>17.2</v>
      </c>
      <c r="M4703" s="140"/>
      <c r="N4703" s="141">
        <f t="shared" si="376"/>
        <v>0</v>
      </c>
      <c r="O4703" s="141"/>
      <c r="P4703" s="141"/>
      <c r="Q4703" s="81">
        <f t="shared" si="377"/>
        <v>0</v>
      </c>
    </row>
    <row r="4704" spans="5:17" ht="13" hidden="1" x14ac:dyDescent="0.3">
      <c r="E4704" s="138">
        <v>40334</v>
      </c>
      <c r="F4704" s="16">
        <v>156</v>
      </c>
      <c r="G4704" s="16">
        <v>2010</v>
      </c>
      <c r="H4704" s="139">
        <f t="shared" si="373"/>
        <v>0</v>
      </c>
      <c r="I4704" s="140">
        <v>16.533333333333331</v>
      </c>
      <c r="J4704" s="141">
        <f t="shared" si="375"/>
        <v>0</v>
      </c>
      <c r="K4704" s="81">
        <f t="shared" si="374"/>
        <v>0</v>
      </c>
      <c r="L4704" s="142">
        <v>20.2</v>
      </c>
      <c r="M4704" s="140"/>
      <c r="N4704" s="141">
        <f t="shared" si="376"/>
        <v>0</v>
      </c>
      <c r="O4704" s="141"/>
      <c r="P4704" s="141"/>
      <c r="Q4704" s="81">
        <f t="shared" si="377"/>
        <v>0</v>
      </c>
    </row>
    <row r="4705" spans="5:17" ht="13" hidden="1" x14ac:dyDescent="0.3">
      <c r="E4705" s="138">
        <v>40335</v>
      </c>
      <c r="F4705" s="16">
        <v>157</v>
      </c>
      <c r="G4705" s="16">
        <v>2010</v>
      </c>
      <c r="H4705" s="139">
        <f t="shared" si="373"/>
        <v>0</v>
      </c>
      <c r="I4705" s="140">
        <v>16.64</v>
      </c>
      <c r="J4705" s="141">
        <f t="shared" si="375"/>
        <v>0</v>
      </c>
      <c r="K4705" s="81">
        <f t="shared" si="374"/>
        <v>0</v>
      </c>
      <c r="L4705" s="142">
        <v>21.3</v>
      </c>
      <c r="M4705" s="140"/>
      <c r="N4705" s="141">
        <f t="shared" si="376"/>
        <v>0</v>
      </c>
      <c r="O4705" s="141"/>
      <c r="P4705" s="141"/>
      <c r="Q4705" s="81">
        <f t="shared" si="377"/>
        <v>0</v>
      </c>
    </row>
    <row r="4706" spans="5:17" ht="13" hidden="1" x14ac:dyDescent="0.3">
      <c r="E4706" s="138">
        <v>40336</v>
      </c>
      <c r="F4706" s="16">
        <v>158</v>
      </c>
      <c r="G4706" s="16">
        <v>2010</v>
      </c>
      <c r="H4706" s="139">
        <f t="shared" si="373"/>
        <v>0</v>
      </c>
      <c r="I4706" s="140">
        <v>16.74666666666667</v>
      </c>
      <c r="J4706" s="141">
        <f t="shared" si="375"/>
        <v>0</v>
      </c>
      <c r="K4706" s="81">
        <f t="shared" si="374"/>
        <v>0</v>
      </c>
      <c r="L4706" s="142">
        <v>18.7</v>
      </c>
      <c r="M4706" s="140"/>
      <c r="N4706" s="141">
        <f t="shared" si="376"/>
        <v>0</v>
      </c>
      <c r="O4706" s="141"/>
      <c r="P4706" s="141"/>
      <c r="Q4706" s="81">
        <f t="shared" si="377"/>
        <v>0</v>
      </c>
    </row>
    <row r="4707" spans="5:17" ht="13" hidden="1" x14ac:dyDescent="0.3">
      <c r="E4707" s="138">
        <v>40337</v>
      </c>
      <c r="F4707" s="16">
        <v>159</v>
      </c>
      <c r="G4707" s="16">
        <v>2010</v>
      </c>
      <c r="H4707" s="139">
        <f t="shared" ref="H4707:H4770" si="378">IF(AND(E4707&gt;=$D$64,E4707&lt;=$D$65),1,0)</f>
        <v>0</v>
      </c>
      <c r="I4707" s="140">
        <v>16.853333333333332</v>
      </c>
      <c r="J4707" s="141">
        <f t="shared" si="375"/>
        <v>0</v>
      </c>
      <c r="K4707" s="81">
        <f t="shared" si="374"/>
        <v>0</v>
      </c>
      <c r="L4707" s="142">
        <v>17.600000000000001</v>
      </c>
      <c r="M4707" s="140"/>
      <c r="N4707" s="141">
        <f t="shared" si="376"/>
        <v>0</v>
      </c>
      <c r="O4707" s="141"/>
      <c r="P4707" s="141"/>
      <c r="Q4707" s="81">
        <f t="shared" si="377"/>
        <v>0</v>
      </c>
    </row>
    <row r="4708" spans="5:17" ht="13" hidden="1" x14ac:dyDescent="0.3">
      <c r="E4708" s="138">
        <v>40338</v>
      </c>
      <c r="F4708" s="16">
        <v>160</v>
      </c>
      <c r="G4708" s="16">
        <v>2010</v>
      </c>
      <c r="H4708" s="139">
        <f t="shared" si="378"/>
        <v>0</v>
      </c>
      <c r="I4708" s="140">
        <v>16.96</v>
      </c>
      <c r="J4708" s="141">
        <f t="shared" si="375"/>
        <v>0</v>
      </c>
      <c r="K4708" s="81">
        <f t="shared" si="374"/>
        <v>0</v>
      </c>
      <c r="L4708" s="142">
        <v>19.600000000000001</v>
      </c>
      <c r="M4708" s="140"/>
      <c r="N4708" s="141">
        <f t="shared" si="376"/>
        <v>0</v>
      </c>
      <c r="O4708" s="141"/>
      <c r="P4708" s="141"/>
      <c r="Q4708" s="81">
        <f t="shared" si="377"/>
        <v>0</v>
      </c>
    </row>
    <row r="4709" spans="5:17" ht="13" hidden="1" x14ac:dyDescent="0.3">
      <c r="E4709" s="138">
        <v>40339</v>
      </c>
      <c r="F4709" s="16">
        <v>161</v>
      </c>
      <c r="G4709" s="16">
        <v>2010</v>
      </c>
      <c r="H4709" s="139">
        <f t="shared" si="378"/>
        <v>0</v>
      </c>
      <c r="I4709" s="140">
        <v>17.06666666666667</v>
      </c>
      <c r="J4709" s="141">
        <f t="shared" si="375"/>
        <v>0</v>
      </c>
      <c r="K4709" s="81">
        <f t="shared" si="374"/>
        <v>0</v>
      </c>
      <c r="L4709" s="142">
        <v>22.7</v>
      </c>
      <c r="M4709" s="140"/>
      <c r="N4709" s="141">
        <f t="shared" si="376"/>
        <v>0</v>
      </c>
      <c r="O4709" s="141"/>
      <c r="P4709" s="141"/>
      <c r="Q4709" s="81">
        <f t="shared" si="377"/>
        <v>0</v>
      </c>
    </row>
    <row r="4710" spans="5:17" ht="13" hidden="1" x14ac:dyDescent="0.3">
      <c r="E4710" s="138">
        <v>40340</v>
      </c>
      <c r="F4710" s="16">
        <v>162</v>
      </c>
      <c r="G4710" s="16">
        <v>2010</v>
      </c>
      <c r="H4710" s="139">
        <f t="shared" si="378"/>
        <v>0</v>
      </c>
      <c r="I4710" s="140">
        <v>17.173333333333332</v>
      </c>
      <c r="J4710" s="141">
        <f t="shared" si="375"/>
        <v>0</v>
      </c>
      <c r="K4710" s="81">
        <f t="shared" si="374"/>
        <v>0</v>
      </c>
      <c r="L4710" s="142">
        <v>19.899999999999999</v>
      </c>
      <c r="M4710" s="140"/>
      <c r="N4710" s="141">
        <f t="shared" si="376"/>
        <v>0</v>
      </c>
      <c r="O4710" s="141"/>
      <c r="P4710" s="141"/>
      <c r="Q4710" s="81">
        <f t="shared" si="377"/>
        <v>0</v>
      </c>
    </row>
    <row r="4711" spans="5:17" ht="13" hidden="1" x14ac:dyDescent="0.3">
      <c r="E4711" s="138">
        <v>40341</v>
      </c>
      <c r="F4711" s="16">
        <v>163</v>
      </c>
      <c r="G4711" s="16">
        <v>2010</v>
      </c>
      <c r="H4711" s="139">
        <f t="shared" si="378"/>
        <v>0</v>
      </c>
      <c r="I4711" s="140">
        <v>17.28</v>
      </c>
      <c r="J4711" s="141">
        <f t="shared" si="375"/>
        <v>0</v>
      </c>
      <c r="K4711" s="81">
        <f t="shared" si="374"/>
        <v>0</v>
      </c>
      <c r="L4711" s="142">
        <v>17.399999999999999</v>
      </c>
      <c r="M4711" s="140"/>
      <c r="N4711" s="141">
        <f t="shared" si="376"/>
        <v>0</v>
      </c>
      <c r="O4711" s="141"/>
      <c r="P4711" s="141"/>
      <c r="Q4711" s="81">
        <f t="shared" si="377"/>
        <v>0</v>
      </c>
    </row>
    <row r="4712" spans="5:17" ht="13" hidden="1" x14ac:dyDescent="0.3">
      <c r="E4712" s="138">
        <v>40342</v>
      </c>
      <c r="F4712" s="16">
        <v>164</v>
      </c>
      <c r="G4712" s="16">
        <v>2010</v>
      </c>
      <c r="H4712" s="139">
        <f t="shared" si="378"/>
        <v>0</v>
      </c>
      <c r="I4712" s="140">
        <v>17.38666666666667</v>
      </c>
      <c r="J4712" s="141">
        <f t="shared" si="375"/>
        <v>0</v>
      </c>
      <c r="K4712" s="81">
        <f t="shared" si="374"/>
        <v>0</v>
      </c>
      <c r="L4712" s="142">
        <v>19</v>
      </c>
      <c r="M4712" s="140"/>
      <c r="N4712" s="141">
        <f t="shared" si="376"/>
        <v>0</v>
      </c>
      <c r="O4712" s="141"/>
      <c r="P4712" s="141"/>
      <c r="Q4712" s="81">
        <f t="shared" si="377"/>
        <v>0</v>
      </c>
    </row>
    <row r="4713" spans="5:17" ht="13" hidden="1" x14ac:dyDescent="0.3">
      <c r="E4713" s="138">
        <v>40343</v>
      </c>
      <c r="F4713" s="16">
        <v>165</v>
      </c>
      <c r="G4713" s="16">
        <v>2010</v>
      </c>
      <c r="H4713" s="139">
        <f t="shared" si="378"/>
        <v>0</v>
      </c>
      <c r="I4713" s="140">
        <v>17.493333333333332</v>
      </c>
      <c r="J4713" s="141">
        <f t="shared" si="375"/>
        <v>0</v>
      </c>
      <c r="K4713" s="81">
        <f t="shared" si="374"/>
        <v>0</v>
      </c>
      <c r="L4713" s="142">
        <v>16.7</v>
      </c>
      <c r="M4713" s="140"/>
      <c r="N4713" s="141">
        <f t="shared" si="376"/>
        <v>0</v>
      </c>
      <c r="O4713" s="141"/>
      <c r="P4713" s="141"/>
      <c r="Q4713" s="81">
        <f t="shared" si="377"/>
        <v>0</v>
      </c>
    </row>
    <row r="4714" spans="5:17" ht="13" hidden="1" x14ac:dyDescent="0.3">
      <c r="E4714" s="138">
        <v>40344</v>
      </c>
      <c r="F4714" s="16">
        <v>166</v>
      </c>
      <c r="G4714" s="16">
        <v>2010</v>
      </c>
      <c r="H4714" s="139">
        <f t="shared" si="378"/>
        <v>0</v>
      </c>
      <c r="I4714" s="140">
        <v>17.600000000000001</v>
      </c>
      <c r="J4714" s="141">
        <f t="shared" si="375"/>
        <v>0</v>
      </c>
      <c r="K4714" s="81">
        <f t="shared" si="374"/>
        <v>0</v>
      </c>
      <c r="L4714" s="142">
        <v>17.2</v>
      </c>
      <c r="M4714" s="140"/>
      <c r="N4714" s="141">
        <f t="shared" si="376"/>
        <v>0</v>
      </c>
      <c r="O4714" s="141"/>
      <c r="P4714" s="141"/>
      <c r="Q4714" s="81">
        <f t="shared" si="377"/>
        <v>0</v>
      </c>
    </row>
    <row r="4715" spans="5:17" ht="13" hidden="1" x14ac:dyDescent="0.3">
      <c r="E4715" s="138">
        <v>40345</v>
      </c>
      <c r="F4715" s="16">
        <v>167</v>
      </c>
      <c r="G4715" s="16">
        <v>2010</v>
      </c>
      <c r="H4715" s="139">
        <f t="shared" si="378"/>
        <v>0</v>
      </c>
      <c r="I4715" s="140">
        <v>17.683870967741939</v>
      </c>
      <c r="J4715" s="141">
        <f t="shared" si="375"/>
        <v>0</v>
      </c>
      <c r="K4715" s="81">
        <f t="shared" si="374"/>
        <v>0</v>
      </c>
      <c r="L4715" s="142">
        <v>16.100000000000001</v>
      </c>
      <c r="M4715" s="140"/>
      <c r="N4715" s="141">
        <f t="shared" si="376"/>
        <v>0</v>
      </c>
      <c r="O4715" s="141"/>
      <c r="P4715" s="141"/>
      <c r="Q4715" s="81">
        <f t="shared" si="377"/>
        <v>0</v>
      </c>
    </row>
    <row r="4716" spans="5:17" ht="13" hidden="1" x14ac:dyDescent="0.3">
      <c r="E4716" s="138">
        <v>40346</v>
      </c>
      <c r="F4716" s="16">
        <v>168</v>
      </c>
      <c r="G4716" s="16">
        <v>2010</v>
      </c>
      <c r="H4716" s="139">
        <f t="shared" si="378"/>
        <v>0</v>
      </c>
      <c r="I4716" s="140">
        <v>17.767741935483873</v>
      </c>
      <c r="J4716" s="141">
        <f t="shared" si="375"/>
        <v>0</v>
      </c>
      <c r="K4716" s="81">
        <f t="shared" si="374"/>
        <v>0</v>
      </c>
      <c r="L4716" s="142">
        <v>14.8</v>
      </c>
      <c r="M4716" s="140"/>
      <c r="N4716" s="141">
        <f t="shared" si="376"/>
        <v>1</v>
      </c>
      <c r="O4716" s="141"/>
      <c r="P4716" s="141"/>
      <c r="Q4716" s="81">
        <f t="shared" si="377"/>
        <v>5.1999999999999993</v>
      </c>
    </row>
    <row r="4717" spans="5:17" ht="13" hidden="1" x14ac:dyDescent="0.3">
      <c r="E4717" s="138">
        <v>40347</v>
      </c>
      <c r="F4717" s="16">
        <v>169</v>
      </c>
      <c r="G4717" s="16">
        <v>2010</v>
      </c>
      <c r="H4717" s="139">
        <f t="shared" si="378"/>
        <v>0</v>
      </c>
      <c r="I4717" s="140">
        <v>17.851612903225806</v>
      </c>
      <c r="J4717" s="141">
        <f t="shared" si="375"/>
        <v>0</v>
      </c>
      <c r="K4717" s="81">
        <f t="shared" si="374"/>
        <v>0</v>
      </c>
      <c r="L4717" s="142">
        <v>15.8</v>
      </c>
      <c r="M4717" s="140"/>
      <c r="N4717" s="141">
        <f t="shared" si="376"/>
        <v>1</v>
      </c>
      <c r="O4717" s="141"/>
      <c r="P4717" s="141"/>
      <c r="Q4717" s="81">
        <f t="shared" si="377"/>
        <v>4.1999999999999993</v>
      </c>
    </row>
    <row r="4718" spans="5:17" ht="13" hidden="1" x14ac:dyDescent="0.3">
      <c r="E4718" s="138">
        <v>40348</v>
      </c>
      <c r="F4718" s="16">
        <v>170</v>
      </c>
      <c r="G4718" s="16">
        <v>2010</v>
      </c>
      <c r="H4718" s="139">
        <f t="shared" si="378"/>
        <v>0</v>
      </c>
      <c r="I4718" s="140">
        <v>17.935483870967744</v>
      </c>
      <c r="J4718" s="141">
        <f t="shared" si="375"/>
        <v>0</v>
      </c>
      <c r="K4718" s="81">
        <f t="shared" si="374"/>
        <v>0</v>
      </c>
      <c r="L4718" s="142">
        <v>13.5</v>
      </c>
      <c r="M4718" s="140"/>
      <c r="N4718" s="141">
        <f t="shared" si="376"/>
        <v>1</v>
      </c>
      <c r="O4718" s="141"/>
      <c r="P4718" s="141"/>
      <c r="Q4718" s="81">
        <f t="shared" si="377"/>
        <v>6.5</v>
      </c>
    </row>
    <row r="4719" spans="5:17" ht="13" hidden="1" x14ac:dyDescent="0.3">
      <c r="E4719" s="138">
        <v>40349</v>
      </c>
      <c r="F4719" s="16">
        <v>171</v>
      </c>
      <c r="G4719" s="16">
        <v>2010</v>
      </c>
      <c r="H4719" s="139">
        <f t="shared" si="378"/>
        <v>0</v>
      </c>
      <c r="I4719" s="140">
        <v>18.019354838709681</v>
      </c>
      <c r="J4719" s="141">
        <f t="shared" si="375"/>
        <v>0</v>
      </c>
      <c r="K4719" s="81">
        <f t="shared" si="374"/>
        <v>0</v>
      </c>
      <c r="L4719" s="142">
        <v>12</v>
      </c>
      <c r="M4719" s="140"/>
      <c r="N4719" s="141">
        <f t="shared" si="376"/>
        <v>1</v>
      </c>
      <c r="O4719" s="141"/>
      <c r="P4719" s="141"/>
      <c r="Q4719" s="81">
        <f t="shared" si="377"/>
        <v>8</v>
      </c>
    </row>
    <row r="4720" spans="5:17" ht="13" hidden="1" x14ac:dyDescent="0.3">
      <c r="E4720" s="138">
        <v>40350</v>
      </c>
      <c r="F4720" s="16">
        <v>172</v>
      </c>
      <c r="G4720" s="16">
        <v>2010</v>
      </c>
      <c r="H4720" s="139">
        <f t="shared" si="378"/>
        <v>0</v>
      </c>
      <c r="I4720" s="140">
        <v>18.103225806451615</v>
      </c>
      <c r="J4720" s="141">
        <f t="shared" si="375"/>
        <v>0</v>
      </c>
      <c r="K4720" s="81">
        <f t="shared" si="374"/>
        <v>0</v>
      </c>
      <c r="L4720" s="142">
        <v>14.2</v>
      </c>
      <c r="M4720" s="140"/>
      <c r="N4720" s="141">
        <f t="shared" si="376"/>
        <v>1</v>
      </c>
      <c r="O4720" s="141"/>
      <c r="P4720" s="141"/>
      <c r="Q4720" s="81">
        <f t="shared" si="377"/>
        <v>5.8000000000000007</v>
      </c>
    </row>
    <row r="4721" spans="5:17" ht="13" hidden="1" x14ac:dyDescent="0.3">
      <c r="E4721" s="138">
        <v>40351</v>
      </c>
      <c r="F4721" s="16">
        <v>173</v>
      </c>
      <c r="G4721" s="16">
        <v>2010</v>
      </c>
      <c r="H4721" s="139">
        <f t="shared" si="378"/>
        <v>0</v>
      </c>
      <c r="I4721" s="140">
        <v>18.187096774193549</v>
      </c>
      <c r="J4721" s="141">
        <f t="shared" si="375"/>
        <v>0</v>
      </c>
      <c r="K4721" s="81">
        <f t="shared" si="374"/>
        <v>0</v>
      </c>
      <c r="L4721" s="142">
        <v>14.9</v>
      </c>
      <c r="M4721" s="140"/>
      <c r="N4721" s="141">
        <f t="shared" si="376"/>
        <v>1</v>
      </c>
      <c r="O4721" s="141"/>
      <c r="P4721" s="141"/>
      <c r="Q4721" s="81">
        <f t="shared" si="377"/>
        <v>5.0999999999999996</v>
      </c>
    </row>
    <row r="4722" spans="5:17" ht="13" hidden="1" x14ac:dyDescent="0.3">
      <c r="E4722" s="138">
        <v>40352</v>
      </c>
      <c r="F4722" s="16">
        <v>174</v>
      </c>
      <c r="G4722" s="16">
        <v>2010</v>
      </c>
      <c r="H4722" s="139">
        <f t="shared" si="378"/>
        <v>0</v>
      </c>
      <c r="I4722" s="140">
        <v>18.270967741935486</v>
      </c>
      <c r="J4722" s="141">
        <f t="shared" si="375"/>
        <v>0</v>
      </c>
      <c r="K4722" s="81">
        <f t="shared" si="374"/>
        <v>0</v>
      </c>
      <c r="L4722" s="142">
        <v>16.100000000000001</v>
      </c>
      <c r="M4722" s="140"/>
      <c r="N4722" s="141">
        <f t="shared" si="376"/>
        <v>0</v>
      </c>
      <c r="O4722" s="141"/>
      <c r="P4722" s="141"/>
      <c r="Q4722" s="81">
        <f t="shared" si="377"/>
        <v>0</v>
      </c>
    </row>
    <row r="4723" spans="5:17" ht="13" hidden="1" x14ac:dyDescent="0.3">
      <c r="E4723" s="138">
        <v>40353</v>
      </c>
      <c r="F4723" s="16">
        <v>175</v>
      </c>
      <c r="G4723" s="16">
        <v>2010</v>
      </c>
      <c r="H4723" s="139">
        <f t="shared" si="378"/>
        <v>0</v>
      </c>
      <c r="I4723" s="140">
        <v>18.354838709677423</v>
      </c>
      <c r="J4723" s="141">
        <f t="shared" si="375"/>
        <v>0</v>
      </c>
      <c r="K4723" s="81">
        <f t="shared" si="374"/>
        <v>0</v>
      </c>
      <c r="L4723" s="142">
        <v>18</v>
      </c>
      <c r="M4723" s="140"/>
      <c r="N4723" s="141">
        <f t="shared" si="376"/>
        <v>0</v>
      </c>
      <c r="O4723" s="141"/>
      <c r="P4723" s="141"/>
      <c r="Q4723" s="81">
        <f t="shared" si="377"/>
        <v>0</v>
      </c>
    </row>
    <row r="4724" spans="5:17" ht="13" hidden="1" x14ac:dyDescent="0.3">
      <c r="E4724" s="138">
        <v>40354</v>
      </c>
      <c r="F4724" s="16">
        <v>176</v>
      </c>
      <c r="G4724" s="16">
        <v>2010</v>
      </c>
      <c r="H4724" s="139">
        <f t="shared" si="378"/>
        <v>0</v>
      </c>
      <c r="I4724" s="140">
        <v>18.438709677419357</v>
      </c>
      <c r="J4724" s="141">
        <f t="shared" si="375"/>
        <v>0</v>
      </c>
      <c r="K4724" s="81">
        <f t="shared" si="374"/>
        <v>0</v>
      </c>
      <c r="L4724" s="142">
        <v>19</v>
      </c>
      <c r="M4724" s="140"/>
      <c r="N4724" s="141">
        <f t="shared" si="376"/>
        <v>0</v>
      </c>
      <c r="O4724" s="141"/>
      <c r="P4724" s="141"/>
      <c r="Q4724" s="81">
        <f t="shared" si="377"/>
        <v>0</v>
      </c>
    </row>
    <row r="4725" spans="5:17" ht="13" hidden="1" x14ac:dyDescent="0.3">
      <c r="E4725" s="138">
        <v>40355</v>
      </c>
      <c r="F4725" s="16">
        <v>177</v>
      </c>
      <c r="G4725" s="16">
        <v>2010</v>
      </c>
      <c r="H4725" s="139">
        <f t="shared" si="378"/>
        <v>0</v>
      </c>
      <c r="I4725" s="140">
        <v>18.522580645161291</v>
      </c>
      <c r="J4725" s="141">
        <f t="shared" si="375"/>
        <v>0</v>
      </c>
      <c r="K4725" s="81">
        <f t="shared" si="374"/>
        <v>0</v>
      </c>
      <c r="L4725" s="142">
        <v>19.5</v>
      </c>
      <c r="M4725" s="140"/>
      <c r="N4725" s="141">
        <f t="shared" si="376"/>
        <v>0</v>
      </c>
      <c r="O4725" s="141"/>
      <c r="P4725" s="141"/>
      <c r="Q4725" s="81">
        <f t="shared" si="377"/>
        <v>0</v>
      </c>
    </row>
    <row r="4726" spans="5:17" ht="13" hidden="1" x14ac:dyDescent="0.3">
      <c r="E4726" s="138">
        <v>40356</v>
      </c>
      <c r="F4726" s="16">
        <v>178</v>
      </c>
      <c r="G4726" s="16">
        <v>2010</v>
      </c>
      <c r="H4726" s="139">
        <f t="shared" si="378"/>
        <v>0</v>
      </c>
      <c r="I4726" s="140">
        <v>18.606451612903228</v>
      </c>
      <c r="J4726" s="141">
        <f t="shared" si="375"/>
        <v>0</v>
      </c>
      <c r="K4726" s="81">
        <f t="shared" si="374"/>
        <v>0</v>
      </c>
      <c r="L4726" s="142">
        <v>21.2</v>
      </c>
      <c r="M4726" s="140"/>
      <c r="N4726" s="141">
        <f t="shared" si="376"/>
        <v>0</v>
      </c>
      <c r="O4726" s="141"/>
      <c r="P4726" s="141"/>
      <c r="Q4726" s="81">
        <f t="shared" si="377"/>
        <v>0</v>
      </c>
    </row>
    <row r="4727" spans="5:17" ht="13" hidden="1" x14ac:dyDescent="0.3">
      <c r="E4727" s="138">
        <v>40357</v>
      </c>
      <c r="F4727" s="16">
        <v>179</v>
      </c>
      <c r="G4727" s="16">
        <v>2010</v>
      </c>
      <c r="H4727" s="139">
        <f t="shared" si="378"/>
        <v>0</v>
      </c>
      <c r="I4727" s="140">
        <v>18.690322580645162</v>
      </c>
      <c r="J4727" s="141">
        <f t="shared" si="375"/>
        <v>0</v>
      </c>
      <c r="K4727" s="81">
        <f t="shared" si="374"/>
        <v>0</v>
      </c>
      <c r="L4727" s="142">
        <v>21.7</v>
      </c>
      <c r="M4727" s="140"/>
      <c r="N4727" s="141">
        <f t="shared" si="376"/>
        <v>0</v>
      </c>
      <c r="O4727" s="141"/>
      <c r="P4727" s="141"/>
      <c r="Q4727" s="81">
        <f t="shared" si="377"/>
        <v>0</v>
      </c>
    </row>
    <row r="4728" spans="5:17" ht="13" hidden="1" x14ac:dyDescent="0.3">
      <c r="E4728" s="138">
        <v>40358</v>
      </c>
      <c r="F4728" s="16">
        <v>180</v>
      </c>
      <c r="G4728" s="16">
        <v>2010</v>
      </c>
      <c r="H4728" s="139">
        <f t="shared" si="378"/>
        <v>0</v>
      </c>
      <c r="I4728" s="140">
        <v>18.774193548387096</v>
      </c>
      <c r="J4728" s="141">
        <f t="shared" si="375"/>
        <v>0</v>
      </c>
      <c r="K4728" s="81">
        <f t="shared" ref="K4728:K4791" si="379">J4728*($E$116-I4728)</f>
        <v>0</v>
      </c>
      <c r="L4728" s="142">
        <v>19.600000000000001</v>
      </c>
      <c r="M4728" s="140"/>
      <c r="N4728" s="141">
        <f t="shared" si="376"/>
        <v>0</v>
      </c>
      <c r="O4728" s="141"/>
      <c r="P4728" s="141"/>
      <c r="Q4728" s="81">
        <f t="shared" si="377"/>
        <v>0</v>
      </c>
    </row>
    <row r="4729" spans="5:17" ht="13" hidden="1" x14ac:dyDescent="0.3">
      <c r="E4729" s="138">
        <v>40359</v>
      </c>
      <c r="F4729" s="16">
        <v>181</v>
      </c>
      <c r="G4729" s="16">
        <v>2010</v>
      </c>
      <c r="H4729" s="139">
        <f t="shared" si="378"/>
        <v>0</v>
      </c>
      <c r="I4729" s="140">
        <v>18.858064516129033</v>
      </c>
      <c r="J4729" s="141">
        <f t="shared" si="375"/>
        <v>0</v>
      </c>
      <c r="K4729" s="81">
        <f t="shared" si="379"/>
        <v>0</v>
      </c>
      <c r="L4729" s="142">
        <v>21.7</v>
      </c>
      <c r="M4729" s="140"/>
      <c r="N4729" s="141">
        <f t="shared" si="376"/>
        <v>0</v>
      </c>
      <c r="O4729" s="141"/>
      <c r="P4729" s="141"/>
      <c r="Q4729" s="81">
        <f t="shared" si="377"/>
        <v>0</v>
      </c>
    </row>
    <row r="4730" spans="5:17" ht="13" hidden="1" x14ac:dyDescent="0.3">
      <c r="E4730" s="138">
        <v>40360</v>
      </c>
      <c r="F4730" s="16">
        <v>182</v>
      </c>
      <c r="G4730" s="16">
        <v>2010</v>
      </c>
      <c r="H4730" s="139">
        <f t="shared" si="378"/>
        <v>0</v>
      </c>
      <c r="I4730" s="140">
        <v>18.941935483870971</v>
      </c>
      <c r="J4730" s="141">
        <f t="shared" si="375"/>
        <v>0</v>
      </c>
      <c r="K4730" s="81">
        <f t="shared" si="379"/>
        <v>0</v>
      </c>
      <c r="L4730" s="142">
        <v>22.7</v>
      </c>
      <c r="M4730" s="140"/>
      <c r="N4730" s="141">
        <f t="shared" si="376"/>
        <v>0</v>
      </c>
      <c r="O4730" s="141"/>
      <c r="P4730" s="141"/>
      <c r="Q4730" s="81">
        <f t="shared" si="377"/>
        <v>0</v>
      </c>
    </row>
    <row r="4731" spans="5:17" ht="13" hidden="1" x14ac:dyDescent="0.3">
      <c r="E4731" s="138">
        <v>40361</v>
      </c>
      <c r="F4731" s="16">
        <v>183</v>
      </c>
      <c r="G4731" s="16">
        <v>2010</v>
      </c>
      <c r="H4731" s="139">
        <f t="shared" si="378"/>
        <v>0</v>
      </c>
      <c r="I4731" s="140">
        <v>19.025806451612905</v>
      </c>
      <c r="J4731" s="141">
        <f t="shared" si="375"/>
        <v>0</v>
      </c>
      <c r="K4731" s="81">
        <f t="shared" si="379"/>
        <v>0</v>
      </c>
      <c r="L4731" s="142">
        <v>24.6</v>
      </c>
      <c r="M4731" s="140"/>
      <c r="N4731" s="141">
        <f t="shared" si="376"/>
        <v>0</v>
      </c>
      <c r="O4731" s="141"/>
      <c r="P4731" s="141"/>
      <c r="Q4731" s="81">
        <f t="shared" si="377"/>
        <v>0</v>
      </c>
    </row>
    <row r="4732" spans="5:17" ht="13" hidden="1" x14ac:dyDescent="0.3">
      <c r="E4732" s="138">
        <v>40362</v>
      </c>
      <c r="F4732" s="16">
        <v>184</v>
      </c>
      <c r="G4732" s="16">
        <v>2010</v>
      </c>
      <c r="H4732" s="139">
        <f t="shared" si="378"/>
        <v>0</v>
      </c>
      <c r="I4732" s="140">
        <v>19.109677419354838</v>
      </c>
      <c r="J4732" s="141">
        <f t="shared" si="375"/>
        <v>0</v>
      </c>
      <c r="K4732" s="81">
        <f t="shared" si="379"/>
        <v>0</v>
      </c>
      <c r="L4732" s="142">
        <v>24.1</v>
      </c>
      <c r="M4732" s="140"/>
      <c r="N4732" s="141">
        <f t="shared" si="376"/>
        <v>0</v>
      </c>
      <c r="O4732" s="141"/>
      <c r="P4732" s="141"/>
      <c r="Q4732" s="81">
        <f t="shared" si="377"/>
        <v>0</v>
      </c>
    </row>
    <row r="4733" spans="5:17" ht="13" hidden="1" x14ac:dyDescent="0.3">
      <c r="E4733" s="138">
        <v>40363</v>
      </c>
      <c r="F4733" s="16">
        <v>185</v>
      </c>
      <c r="G4733" s="16">
        <v>2010</v>
      </c>
      <c r="H4733" s="139">
        <f t="shared" si="378"/>
        <v>0</v>
      </c>
      <c r="I4733" s="140">
        <v>19.193548387096776</v>
      </c>
      <c r="J4733" s="141">
        <f t="shared" si="375"/>
        <v>0</v>
      </c>
      <c r="K4733" s="81">
        <f t="shared" si="379"/>
        <v>0</v>
      </c>
      <c r="L4733" s="142">
        <v>23.5</v>
      </c>
      <c r="M4733" s="140"/>
      <c r="N4733" s="141">
        <f t="shared" si="376"/>
        <v>0</v>
      </c>
      <c r="O4733" s="141"/>
      <c r="P4733" s="141"/>
      <c r="Q4733" s="81">
        <f t="shared" si="377"/>
        <v>0</v>
      </c>
    </row>
    <row r="4734" spans="5:17" ht="13" hidden="1" x14ac:dyDescent="0.3">
      <c r="E4734" s="138">
        <v>40364</v>
      </c>
      <c r="F4734" s="16">
        <v>186</v>
      </c>
      <c r="G4734" s="16">
        <v>2010</v>
      </c>
      <c r="H4734" s="139">
        <f t="shared" si="378"/>
        <v>0</v>
      </c>
      <c r="I4734" s="140">
        <v>19.277419354838713</v>
      </c>
      <c r="J4734" s="141">
        <f t="shared" ref="J4734:J4797" si="380">IF(I4734&lt;=$E$117,1,0)</f>
        <v>0</v>
      </c>
      <c r="K4734" s="81">
        <f t="shared" si="379"/>
        <v>0</v>
      </c>
      <c r="L4734" s="142">
        <v>23.3</v>
      </c>
      <c r="M4734" s="140"/>
      <c r="N4734" s="141">
        <f t="shared" ref="N4734:N4797" si="381">IF(L4734&lt;=$E$117,1,0)</f>
        <v>0</v>
      </c>
      <c r="O4734" s="141"/>
      <c r="P4734" s="141"/>
      <c r="Q4734" s="81">
        <f t="shared" si="377"/>
        <v>0</v>
      </c>
    </row>
    <row r="4735" spans="5:17" ht="13" hidden="1" x14ac:dyDescent="0.3">
      <c r="E4735" s="138">
        <v>40365</v>
      </c>
      <c r="F4735" s="16">
        <v>187</v>
      </c>
      <c r="G4735" s="16">
        <v>2010</v>
      </c>
      <c r="H4735" s="139">
        <f t="shared" si="378"/>
        <v>0</v>
      </c>
      <c r="I4735" s="140">
        <v>19.361290322580643</v>
      </c>
      <c r="J4735" s="141">
        <f t="shared" si="380"/>
        <v>0</v>
      </c>
      <c r="K4735" s="81">
        <f t="shared" si="379"/>
        <v>0</v>
      </c>
      <c r="L4735" s="142">
        <v>22.1</v>
      </c>
      <c r="M4735" s="140"/>
      <c r="N4735" s="141">
        <f t="shared" si="381"/>
        <v>0</v>
      </c>
      <c r="O4735" s="141"/>
      <c r="P4735" s="141"/>
      <c r="Q4735" s="81">
        <f t="shared" si="377"/>
        <v>0</v>
      </c>
    </row>
    <row r="4736" spans="5:17" ht="13" hidden="1" x14ac:dyDescent="0.3">
      <c r="E4736" s="138">
        <v>40366</v>
      </c>
      <c r="F4736" s="16">
        <v>188</v>
      </c>
      <c r="G4736" s="16">
        <v>2010</v>
      </c>
      <c r="H4736" s="139">
        <f t="shared" si="378"/>
        <v>0</v>
      </c>
      <c r="I4736" s="140">
        <v>19.445161290322581</v>
      </c>
      <c r="J4736" s="141">
        <f t="shared" si="380"/>
        <v>0</v>
      </c>
      <c r="K4736" s="81">
        <f t="shared" si="379"/>
        <v>0</v>
      </c>
      <c r="L4736" s="142">
        <v>21.5</v>
      </c>
      <c r="M4736" s="140"/>
      <c r="N4736" s="141">
        <f t="shared" si="381"/>
        <v>0</v>
      </c>
      <c r="O4736" s="141"/>
      <c r="P4736" s="141"/>
      <c r="Q4736" s="81">
        <f t="shared" si="377"/>
        <v>0</v>
      </c>
    </row>
    <row r="4737" spans="5:17" ht="13" hidden="1" x14ac:dyDescent="0.3">
      <c r="E4737" s="138">
        <v>40367</v>
      </c>
      <c r="F4737" s="16">
        <v>189</v>
      </c>
      <c r="G4737" s="16">
        <v>2010</v>
      </c>
      <c r="H4737" s="139">
        <f t="shared" si="378"/>
        <v>0</v>
      </c>
      <c r="I4737" s="140">
        <v>19.529032258064518</v>
      </c>
      <c r="J4737" s="141">
        <f t="shared" si="380"/>
        <v>0</v>
      </c>
      <c r="K4737" s="81">
        <f t="shared" si="379"/>
        <v>0</v>
      </c>
      <c r="L4737" s="142">
        <v>23.9</v>
      </c>
      <c r="M4737" s="140"/>
      <c r="N4737" s="141">
        <f t="shared" si="381"/>
        <v>0</v>
      </c>
      <c r="O4737" s="141"/>
      <c r="P4737" s="141"/>
      <c r="Q4737" s="81">
        <f t="shared" ref="Q4737:Q4800" si="382">N4737*($E$116-L4737)</f>
        <v>0</v>
      </c>
    </row>
    <row r="4738" spans="5:17" ht="13" hidden="1" x14ac:dyDescent="0.3">
      <c r="E4738" s="138">
        <v>40368</v>
      </c>
      <c r="F4738" s="16">
        <v>190</v>
      </c>
      <c r="G4738" s="16">
        <v>2010</v>
      </c>
      <c r="H4738" s="139">
        <f t="shared" si="378"/>
        <v>0</v>
      </c>
      <c r="I4738" s="140">
        <v>19.612903225806452</v>
      </c>
      <c r="J4738" s="141">
        <f t="shared" si="380"/>
        <v>0</v>
      </c>
      <c r="K4738" s="81">
        <f t="shared" si="379"/>
        <v>0</v>
      </c>
      <c r="L4738" s="142">
        <v>25.7</v>
      </c>
      <c r="M4738" s="140"/>
      <c r="N4738" s="141">
        <f t="shared" si="381"/>
        <v>0</v>
      </c>
      <c r="O4738" s="141"/>
      <c r="P4738" s="141"/>
      <c r="Q4738" s="81">
        <f t="shared" si="382"/>
        <v>0</v>
      </c>
    </row>
    <row r="4739" spans="5:17" ht="13" hidden="1" x14ac:dyDescent="0.3">
      <c r="E4739" s="138">
        <v>40369</v>
      </c>
      <c r="F4739" s="16">
        <v>191</v>
      </c>
      <c r="G4739" s="16">
        <v>2010</v>
      </c>
      <c r="H4739" s="139">
        <f t="shared" si="378"/>
        <v>0</v>
      </c>
      <c r="I4739" s="140">
        <v>19.696774193548389</v>
      </c>
      <c r="J4739" s="141">
        <f t="shared" si="380"/>
        <v>0</v>
      </c>
      <c r="K4739" s="81">
        <f t="shared" si="379"/>
        <v>0</v>
      </c>
      <c r="L4739" s="142">
        <v>25.3</v>
      </c>
      <c r="M4739" s="140"/>
      <c r="N4739" s="141">
        <f t="shared" si="381"/>
        <v>0</v>
      </c>
      <c r="O4739" s="141"/>
      <c r="P4739" s="141"/>
      <c r="Q4739" s="81">
        <f t="shared" si="382"/>
        <v>0</v>
      </c>
    </row>
    <row r="4740" spans="5:17" ht="13" hidden="1" x14ac:dyDescent="0.3">
      <c r="E4740" s="138">
        <v>40370</v>
      </c>
      <c r="F4740" s="16">
        <v>192</v>
      </c>
      <c r="G4740" s="16">
        <v>2010</v>
      </c>
      <c r="H4740" s="139">
        <f t="shared" si="378"/>
        <v>0</v>
      </c>
      <c r="I4740" s="140">
        <v>19.780645161290323</v>
      </c>
      <c r="J4740" s="141">
        <f t="shared" si="380"/>
        <v>0</v>
      </c>
      <c r="K4740" s="81">
        <f t="shared" si="379"/>
        <v>0</v>
      </c>
      <c r="L4740" s="142">
        <v>24.9</v>
      </c>
      <c r="M4740" s="140"/>
      <c r="N4740" s="141">
        <f t="shared" si="381"/>
        <v>0</v>
      </c>
      <c r="O4740" s="141"/>
      <c r="P4740" s="141"/>
      <c r="Q4740" s="81">
        <f t="shared" si="382"/>
        <v>0</v>
      </c>
    </row>
    <row r="4741" spans="5:17" ht="13" hidden="1" x14ac:dyDescent="0.3">
      <c r="E4741" s="138">
        <v>40371</v>
      </c>
      <c r="F4741" s="16">
        <v>193</v>
      </c>
      <c r="G4741" s="16">
        <v>2010</v>
      </c>
      <c r="H4741" s="139">
        <f t="shared" si="378"/>
        <v>0</v>
      </c>
      <c r="I4741" s="140">
        <v>19.864516129032257</v>
      </c>
      <c r="J4741" s="141">
        <f t="shared" si="380"/>
        <v>0</v>
      </c>
      <c r="K4741" s="81">
        <f t="shared" si="379"/>
        <v>0</v>
      </c>
      <c r="L4741" s="142">
        <v>24.4</v>
      </c>
      <c r="M4741" s="140"/>
      <c r="N4741" s="141">
        <f t="shared" si="381"/>
        <v>0</v>
      </c>
      <c r="O4741" s="141"/>
      <c r="P4741" s="141"/>
      <c r="Q4741" s="81">
        <f t="shared" si="382"/>
        <v>0</v>
      </c>
    </row>
    <row r="4742" spans="5:17" ht="13" hidden="1" x14ac:dyDescent="0.3">
      <c r="E4742" s="138">
        <v>40372</v>
      </c>
      <c r="F4742" s="16">
        <v>194</v>
      </c>
      <c r="G4742" s="16">
        <v>2010</v>
      </c>
      <c r="H4742" s="139">
        <f t="shared" si="378"/>
        <v>0</v>
      </c>
      <c r="I4742" s="140">
        <v>19.948387096774194</v>
      </c>
      <c r="J4742" s="141">
        <f t="shared" si="380"/>
        <v>0</v>
      </c>
      <c r="K4742" s="81">
        <f t="shared" si="379"/>
        <v>0</v>
      </c>
      <c r="L4742" s="142">
        <v>24.9</v>
      </c>
      <c r="M4742" s="140"/>
      <c r="N4742" s="141">
        <f t="shared" si="381"/>
        <v>0</v>
      </c>
      <c r="O4742" s="141"/>
      <c r="P4742" s="141"/>
      <c r="Q4742" s="81">
        <f t="shared" si="382"/>
        <v>0</v>
      </c>
    </row>
    <row r="4743" spans="5:17" ht="13" hidden="1" x14ac:dyDescent="0.3">
      <c r="E4743" s="138">
        <v>40373</v>
      </c>
      <c r="F4743" s="16">
        <v>195</v>
      </c>
      <c r="G4743" s="16">
        <v>2010</v>
      </c>
      <c r="H4743" s="139">
        <f t="shared" si="378"/>
        <v>0</v>
      </c>
      <c r="I4743" s="140">
        <v>20.032258064516128</v>
      </c>
      <c r="J4743" s="141">
        <f t="shared" si="380"/>
        <v>0</v>
      </c>
      <c r="K4743" s="81">
        <f t="shared" si="379"/>
        <v>0</v>
      </c>
      <c r="L4743" s="142">
        <v>26.8</v>
      </c>
      <c r="M4743" s="140"/>
      <c r="N4743" s="141">
        <f t="shared" si="381"/>
        <v>0</v>
      </c>
      <c r="O4743" s="141"/>
      <c r="P4743" s="141"/>
      <c r="Q4743" s="81">
        <f t="shared" si="382"/>
        <v>0</v>
      </c>
    </row>
    <row r="4744" spans="5:17" ht="13" hidden="1" x14ac:dyDescent="0.3">
      <c r="E4744" s="138">
        <v>40374</v>
      </c>
      <c r="F4744" s="16">
        <v>196</v>
      </c>
      <c r="G4744" s="16">
        <v>2010</v>
      </c>
      <c r="H4744" s="139">
        <f t="shared" si="378"/>
        <v>0</v>
      </c>
      <c r="I4744" s="140">
        <v>20.116129032258065</v>
      </c>
      <c r="J4744" s="141">
        <f t="shared" si="380"/>
        <v>0</v>
      </c>
      <c r="K4744" s="81">
        <f t="shared" si="379"/>
        <v>0</v>
      </c>
      <c r="L4744" s="142">
        <v>24.4</v>
      </c>
      <c r="M4744" s="140"/>
      <c r="N4744" s="141">
        <f t="shared" si="381"/>
        <v>0</v>
      </c>
      <c r="O4744" s="141"/>
      <c r="P4744" s="141"/>
      <c r="Q4744" s="81">
        <f t="shared" si="382"/>
        <v>0</v>
      </c>
    </row>
    <row r="4745" spans="5:17" ht="13" hidden="1" x14ac:dyDescent="0.3">
      <c r="E4745" s="138">
        <v>40375</v>
      </c>
      <c r="F4745" s="16">
        <v>197</v>
      </c>
      <c r="G4745" s="16">
        <v>2010</v>
      </c>
      <c r="H4745" s="139">
        <f t="shared" si="378"/>
        <v>0</v>
      </c>
      <c r="I4745" s="140">
        <v>20.2</v>
      </c>
      <c r="J4745" s="141">
        <f t="shared" si="380"/>
        <v>0</v>
      </c>
      <c r="K4745" s="81">
        <f t="shared" si="379"/>
        <v>0</v>
      </c>
      <c r="L4745" s="142">
        <v>25.1</v>
      </c>
      <c r="M4745" s="140"/>
      <c r="N4745" s="141">
        <f t="shared" si="381"/>
        <v>0</v>
      </c>
      <c r="O4745" s="141"/>
      <c r="P4745" s="141"/>
      <c r="Q4745" s="81">
        <f t="shared" si="382"/>
        <v>0</v>
      </c>
    </row>
    <row r="4746" spans="5:17" ht="13" hidden="1" x14ac:dyDescent="0.3">
      <c r="E4746" s="138">
        <v>40376</v>
      </c>
      <c r="F4746" s="16">
        <v>198</v>
      </c>
      <c r="G4746" s="16">
        <v>2010</v>
      </c>
      <c r="H4746" s="139">
        <f t="shared" si="378"/>
        <v>0</v>
      </c>
      <c r="I4746" s="140">
        <v>20.193548387096772</v>
      </c>
      <c r="J4746" s="141">
        <f t="shared" si="380"/>
        <v>0</v>
      </c>
      <c r="K4746" s="81">
        <f t="shared" si="379"/>
        <v>0</v>
      </c>
      <c r="L4746" s="142">
        <v>21.1</v>
      </c>
      <c r="M4746" s="140"/>
      <c r="N4746" s="141">
        <f t="shared" si="381"/>
        <v>0</v>
      </c>
      <c r="O4746" s="141"/>
      <c r="P4746" s="141"/>
      <c r="Q4746" s="81">
        <f t="shared" si="382"/>
        <v>0</v>
      </c>
    </row>
    <row r="4747" spans="5:17" ht="13" hidden="1" x14ac:dyDescent="0.3">
      <c r="E4747" s="138">
        <v>40377</v>
      </c>
      <c r="F4747" s="16">
        <v>199</v>
      </c>
      <c r="G4747" s="16">
        <v>2010</v>
      </c>
      <c r="H4747" s="139">
        <f t="shared" si="378"/>
        <v>0</v>
      </c>
      <c r="I4747" s="140">
        <v>20.187096774193549</v>
      </c>
      <c r="J4747" s="141">
        <f t="shared" si="380"/>
        <v>0</v>
      </c>
      <c r="K4747" s="81">
        <f t="shared" si="379"/>
        <v>0</v>
      </c>
      <c r="L4747" s="142">
        <v>20.9</v>
      </c>
      <c r="M4747" s="140"/>
      <c r="N4747" s="141">
        <f t="shared" si="381"/>
        <v>0</v>
      </c>
      <c r="O4747" s="141"/>
      <c r="P4747" s="141"/>
      <c r="Q4747" s="81">
        <f t="shared" si="382"/>
        <v>0</v>
      </c>
    </row>
    <row r="4748" spans="5:17" ht="13" hidden="1" x14ac:dyDescent="0.3">
      <c r="E4748" s="138">
        <v>40378</v>
      </c>
      <c r="F4748" s="16">
        <v>200</v>
      </c>
      <c r="G4748" s="16">
        <v>2010</v>
      </c>
      <c r="H4748" s="139">
        <f t="shared" si="378"/>
        <v>0</v>
      </c>
      <c r="I4748" s="140">
        <v>20.180645161290322</v>
      </c>
      <c r="J4748" s="141">
        <f t="shared" si="380"/>
        <v>0</v>
      </c>
      <c r="K4748" s="81">
        <f t="shared" si="379"/>
        <v>0</v>
      </c>
      <c r="L4748" s="142">
        <v>22</v>
      </c>
      <c r="M4748" s="140"/>
      <c r="N4748" s="141">
        <f t="shared" si="381"/>
        <v>0</v>
      </c>
      <c r="O4748" s="141"/>
      <c r="P4748" s="141"/>
      <c r="Q4748" s="81">
        <f t="shared" si="382"/>
        <v>0</v>
      </c>
    </row>
    <row r="4749" spans="5:17" ht="13" hidden="1" x14ac:dyDescent="0.3">
      <c r="E4749" s="138">
        <v>40379</v>
      </c>
      <c r="F4749" s="16">
        <v>201</v>
      </c>
      <c r="G4749" s="16">
        <v>2010</v>
      </c>
      <c r="H4749" s="139">
        <f t="shared" si="378"/>
        <v>0</v>
      </c>
      <c r="I4749" s="140">
        <v>20.174193548387095</v>
      </c>
      <c r="J4749" s="141">
        <f t="shared" si="380"/>
        <v>0</v>
      </c>
      <c r="K4749" s="81">
        <f t="shared" si="379"/>
        <v>0</v>
      </c>
      <c r="L4749" s="142">
        <v>24.2</v>
      </c>
      <c r="M4749" s="140"/>
      <c r="N4749" s="141">
        <f t="shared" si="381"/>
        <v>0</v>
      </c>
      <c r="O4749" s="141"/>
      <c r="P4749" s="141"/>
      <c r="Q4749" s="81">
        <f t="shared" si="382"/>
        <v>0</v>
      </c>
    </row>
    <row r="4750" spans="5:17" ht="13" hidden="1" x14ac:dyDescent="0.3">
      <c r="E4750" s="138">
        <v>40380</v>
      </c>
      <c r="F4750" s="16">
        <v>202</v>
      </c>
      <c r="G4750" s="16">
        <v>2010</v>
      </c>
      <c r="H4750" s="139">
        <f t="shared" si="378"/>
        <v>0</v>
      </c>
      <c r="I4750" s="140">
        <v>20.167741935483871</v>
      </c>
      <c r="J4750" s="141">
        <f t="shared" si="380"/>
        <v>0</v>
      </c>
      <c r="K4750" s="81">
        <f t="shared" si="379"/>
        <v>0</v>
      </c>
      <c r="L4750" s="142">
        <v>25.6</v>
      </c>
      <c r="M4750" s="140"/>
      <c r="N4750" s="141">
        <f t="shared" si="381"/>
        <v>0</v>
      </c>
      <c r="O4750" s="141"/>
      <c r="P4750" s="141"/>
      <c r="Q4750" s="81">
        <f t="shared" si="382"/>
        <v>0</v>
      </c>
    </row>
    <row r="4751" spans="5:17" ht="13" hidden="1" x14ac:dyDescent="0.3">
      <c r="E4751" s="138">
        <v>40381</v>
      </c>
      <c r="F4751" s="16">
        <v>203</v>
      </c>
      <c r="G4751" s="16">
        <v>2010</v>
      </c>
      <c r="H4751" s="139">
        <f t="shared" si="378"/>
        <v>0</v>
      </c>
      <c r="I4751" s="140">
        <v>20.161290322580644</v>
      </c>
      <c r="J4751" s="141">
        <f t="shared" si="380"/>
        <v>0</v>
      </c>
      <c r="K4751" s="81">
        <f t="shared" si="379"/>
        <v>0</v>
      </c>
      <c r="L4751" s="142">
        <v>20.2</v>
      </c>
      <c r="M4751" s="140"/>
      <c r="N4751" s="141">
        <f t="shared" si="381"/>
        <v>0</v>
      </c>
      <c r="O4751" s="141"/>
      <c r="P4751" s="141"/>
      <c r="Q4751" s="81">
        <f t="shared" si="382"/>
        <v>0</v>
      </c>
    </row>
    <row r="4752" spans="5:17" ht="13" hidden="1" x14ac:dyDescent="0.3">
      <c r="E4752" s="138">
        <v>40382</v>
      </c>
      <c r="F4752" s="16">
        <v>204</v>
      </c>
      <c r="G4752" s="16">
        <v>2010</v>
      </c>
      <c r="H4752" s="139">
        <f t="shared" si="378"/>
        <v>0</v>
      </c>
      <c r="I4752" s="140">
        <v>20.154838709677417</v>
      </c>
      <c r="J4752" s="141">
        <f t="shared" si="380"/>
        <v>0</v>
      </c>
      <c r="K4752" s="81">
        <f t="shared" si="379"/>
        <v>0</v>
      </c>
      <c r="L4752" s="142">
        <v>17.7</v>
      </c>
      <c r="M4752" s="140"/>
      <c r="N4752" s="141">
        <f t="shared" si="381"/>
        <v>0</v>
      </c>
      <c r="O4752" s="141"/>
      <c r="P4752" s="141"/>
      <c r="Q4752" s="81">
        <f t="shared" si="382"/>
        <v>0</v>
      </c>
    </row>
    <row r="4753" spans="5:17" ht="13" hidden="1" x14ac:dyDescent="0.3">
      <c r="E4753" s="138">
        <v>40383</v>
      </c>
      <c r="F4753" s="16">
        <v>205</v>
      </c>
      <c r="G4753" s="16">
        <v>2010</v>
      </c>
      <c r="H4753" s="139">
        <f t="shared" si="378"/>
        <v>0</v>
      </c>
      <c r="I4753" s="140">
        <v>20.148387096774194</v>
      </c>
      <c r="J4753" s="141">
        <f t="shared" si="380"/>
        <v>0</v>
      </c>
      <c r="K4753" s="81">
        <f t="shared" si="379"/>
        <v>0</v>
      </c>
      <c r="L4753" s="142">
        <v>16.399999999999999</v>
      </c>
      <c r="M4753" s="140"/>
      <c r="N4753" s="141">
        <f t="shared" si="381"/>
        <v>0</v>
      </c>
      <c r="O4753" s="141"/>
      <c r="P4753" s="141"/>
      <c r="Q4753" s="81">
        <f t="shared" si="382"/>
        <v>0</v>
      </c>
    </row>
    <row r="4754" spans="5:17" ht="13" hidden="1" x14ac:dyDescent="0.3">
      <c r="E4754" s="138">
        <v>40384</v>
      </c>
      <c r="F4754" s="16">
        <v>206</v>
      </c>
      <c r="G4754" s="16">
        <v>2010</v>
      </c>
      <c r="H4754" s="139">
        <f t="shared" si="378"/>
        <v>0</v>
      </c>
      <c r="I4754" s="140">
        <v>20.141935483870967</v>
      </c>
      <c r="J4754" s="141">
        <f t="shared" si="380"/>
        <v>0</v>
      </c>
      <c r="K4754" s="81">
        <f t="shared" si="379"/>
        <v>0</v>
      </c>
      <c r="L4754" s="142">
        <v>17.5</v>
      </c>
      <c r="M4754" s="140"/>
      <c r="N4754" s="141">
        <f t="shared" si="381"/>
        <v>0</v>
      </c>
      <c r="O4754" s="141"/>
      <c r="P4754" s="141"/>
      <c r="Q4754" s="81">
        <f t="shared" si="382"/>
        <v>0</v>
      </c>
    </row>
    <row r="4755" spans="5:17" ht="13" hidden="1" x14ac:dyDescent="0.3">
      <c r="E4755" s="138">
        <v>40385</v>
      </c>
      <c r="F4755" s="16">
        <v>207</v>
      </c>
      <c r="G4755" s="16">
        <v>2010</v>
      </c>
      <c r="H4755" s="139">
        <f t="shared" si="378"/>
        <v>0</v>
      </c>
      <c r="I4755" s="140">
        <v>20.13548387096774</v>
      </c>
      <c r="J4755" s="141">
        <f t="shared" si="380"/>
        <v>0</v>
      </c>
      <c r="K4755" s="81">
        <f t="shared" si="379"/>
        <v>0</v>
      </c>
      <c r="L4755" s="142">
        <v>18.899999999999999</v>
      </c>
      <c r="M4755" s="140"/>
      <c r="N4755" s="141">
        <f t="shared" si="381"/>
        <v>0</v>
      </c>
      <c r="O4755" s="141"/>
      <c r="P4755" s="141"/>
      <c r="Q4755" s="81">
        <f t="shared" si="382"/>
        <v>0</v>
      </c>
    </row>
    <row r="4756" spans="5:17" ht="13" hidden="1" x14ac:dyDescent="0.3">
      <c r="E4756" s="138">
        <v>40386</v>
      </c>
      <c r="F4756" s="16">
        <v>208</v>
      </c>
      <c r="G4756" s="16">
        <v>2010</v>
      </c>
      <c r="H4756" s="139">
        <f t="shared" si="378"/>
        <v>0</v>
      </c>
      <c r="I4756" s="140">
        <v>20.129032258064516</v>
      </c>
      <c r="J4756" s="141">
        <f t="shared" si="380"/>
        <v>0</v>
      </c>
      <c r="K4756" s="81">
        <f t="shared" si="379"/>
        <v>0</v>
      </c>
      <c r="L4756" s="142">
        <v>19.5</v>
      </c>
      <c r="M4756" s="140"/>
      <c r="N4756" s="141">
        <f t="shared" si="381"/>
        <v>0</v>
      </c>
      <c r="O4756" s="141"/>
      <c r="P4756" s="141"/>
      <c r="Q4756" s="81">
        <f t="shared" si="382"/>
        <v>0</v>
      </c>
    </row>
    <row r="4757" spans="5:17" ht="13" hidden="1" x14ac:dyDescent="0.3">
      <c r="E4757" s="138">
        <v>40387</v>
      </c>
      <c r="F4757" s="16">
        <v>209</v>
      </c>
      <c r="G4757" s="16">
        <v>2010</v>
      </c>
      <c r="H4757" s="139">
        <f t="shared" si="378"/>
        <v>0</v>
      </c>
      <c r="I4757" s="140">
        <v>20.122580645161289</v>
      </c>
      <c r="J4757" s="141">
        <f t="shared" si="380"/>
        <v>0</v>
      </c>
      <c r="K4757" s="81">
        <f t="shared" si="379"/>
        <v>0</v>
      </c>
      <c r="L4757" s="142">
        <v>19.3</v>
      </c>
      <c r="M4757" s="140"/>
      <c r="N4757" s="141">
        <f t="shared" si="381"/>
        <v>0</v>
      </c>
      <c r="O4757" s="141"/>
      <c r="P4757" s="141"/>
      <c r="Q4757" s="81">
        <f t="shared" si="382"/>
        <v>0</v>
      </c>
    </row>
    <row r="4758" spans="5:17" ht="13" hidden="1" x14ac:dyDescent="0.3">
      <c r="E4758" s="138">
        <v>40388</v>
      </c>
      <c r="F4758" s="16">
        <v>210</v>
      </c>
      <c r="G4758" s="16">
        <v>2010</v>
      </c>
      <c r="H4758" s="139">
        <f t="shared" si="378"/>
        <v>0</v>
      </c>
      <c r="I4758" s="140">
        <v>20.116129032258065</v>
      </c>
      <c r="J4758" s="141">
        <f t="shared" si="380"/>
        <v>0</v>
      </c>
      <c r="K4758" s="81">
        <f t="shared" si="379"/>
        <v>0</v>
      </c>
      <c r="L4758" s="142">
        <v>18.899999999999999</v>
      </c>
      <c r="M4758" s="140"/>
      <c r="N4758" s="141">
        <f t="shared" si="381"/>
        <v>0</v>
      </c>
      <c r="O4758" s="141"/>
      <c r="P4758" s="141"/>
      <c r="Q4758" s="81">
        <f t="shared" si="382"/>
        <v>0</v>
      </c>
    </row>
    <row r="4759" spans="5:17" ht="13" hidden="1" x14ac:dyDescent="0.3">
      <c r="E4759" s="138">
        <v>40389</v>
      </c>
      <c r="F4759" s="16">
        <v>211</v>
      </c>
      <c r="G4759" s="16">
        <v>2010</v>
      </c>
      <c r="H4759" s="139">
        <f t="shared" si="378"/>
        <v>0</v>
      </c>
      <c r="I4759" s="140">
        <v>20.109677419354838</v>
      </c>
      <c r="J4759" s="141">
        <f t="shared" si="380"/>
        <v>0</v>
      </c>
      <c r="K4759" s="81">
        <f t="shared" si="379"/>
        <v>0</v>
      </c>
      <c r="L4759" s="142">
        <v>17.5</v>
      </c>
      <c r="M4759" s="140"/>
      <c r="N4759" s="141">
        <f t="shared" si="381"/>
        <v>0</v>
      </c>
      <c r="O4759" s="141"/>
      <c r="P4759" s="141"/>
      <c r="Q4759" s="81">
        <f t="shared" si="382"/>
        <v>0</v>
      </c>
    </row>
    <row r="4760" spans="5:17" ht="13" hidden="1" x14ac:dyDescent="0.3">
      <c r="E4760" s="138">
        <v>40390</v>
      </c>
      <c r="F4760" s="16">
        <v>212</v>
      </c>
      <c r="G4760" s="16">
        <v>2010</v>
      </c>
      <c r="H4760" s="139">
        <f t="shared" si="378"/>
        <v>0</v>
      </c>
      <c r="I4760" s="140">
        <v>20.103225806451611</v>
      </c>
      <c r="J4760" s="141">
        <f t="shared" si="380"/>
        <v>0</v>
      </c>
      <c r="K4760" s="81">
        <f t="shared" si="379"/>
        <v>0</v>
      </c>
      <c r="L4760" s="142">
        <v>19.2</v>
      </c>
      <c r="M4760" s="140"/>
      <c r="N4760" s="141">
        <f t="shared" si="381"/>
        <v>0</v>
      </c>
      <c r="O4760" s="141"/>
      <c r="P4760" s="141"/>
      <c r="Q4760" s="81">
        <f t="shared" si="382"/>
        <v>0</v>
      </c>
    </row>
    <row r="4761" spans="5:17" ht="13" hidden="1" x14ac:dyDescent="0.3">
      <c r="E4761" s="138">
        <v>40391</v>
      </c>
      <c r="F4761" s="16">
        <v>213</v>
      </c>
      <c r="G4761" s="16">
        <v>2010</v>
      </c>
      <c r="H4761" s="139">
        <f t="shared" si="378"/>
        <v>0</v>
      </c>
      <c r="I4761" s="140">
        <v>20.096774193548388</v>
      </c>
      <c r="J4761" s="141">
        <f t="shared" si="380"/>
        <v>0</v>
      </c>
      <c r="K4761" s="81">
        <f t="shared" si="379"/>
        <v>0</v>
      </c>
      <c r="L4761" s="142">
        <v>21.9</v>
      </c>
      <c r="M4761" s="140"/>
      <c r="N4761" s="141">
        <f t="shared" si="381"/>
        <v>0</v>
      </c>
      <c r="O4761" s="141"/>
      <c r="P4761" s="141"/>
      <c r="Q4761" s="81">
        <f t="shared" si="382"/>
        <v>0</v>
      </c>
    </row>
    <row r="4762" spans="5:17" ht="13" hidden="1" x14ac:dyDescent="0.3">
      <c r="E4762" s="138">
        <v>40392</v>
      </c>
      <c r="F4762" s="16">
        <v>214</v>
      </c>
      <c r="G4762" s="16">
        <v>2010</v>
      </c>
      <c r="H4762" s="139">
        <f t="shared" si="378"/>
        <v>0</v>
      </c>
      <c r="I4762" s="140">
        <v>20.090322580645161</v>
      </c>
      <c r="J4762" s="141">
        <f t="shared" si="380"/>
        <v>0</v>
      </c>
      <c r="K4762" s="81">
        <f t="shared" si="379"/>
        <v>0</v>
      </c>
      <c r="L4762" s="142">
        <v>18.3</v>
      </c>
      <c r="M4762" s="140"/>
      <c r="N4762" s="141">
        <f t="shared" si="381"/>
        <v>0</v>
      </c>
      <c r="O4762" s="141"/>
      <c r="P4762" s="141"/>
      <c r="Q4762" s="81">
        <f t="shared" si="382"/>
        <v>0</v>
      </c>
    </row>
    <row r="4763" spans="5:17" ht="13" hidden="1" x14ac:dyDescent="0.3">
      <c r="E4763" s="138">
        <v>40393</v>
      </c>
      <c r="F4763" s="16">
        <v>215</v>
      </c>
      <c r="G4763" s="16">
        <v>2010</v>
      </c>
      <c r="H4763" s="139">
        <f t="shared" si="378"/>
        <v>0</v>
      </c>
      <c r="I4763" s="140">
        <v>20.083870967741934</v>
      </c>
      <c r="J4763" s="141">
        <f t="shared" si="380"/>
        <v>0</v>
      </c>
      <c r="K4763" s="81">
        <f t="shared" si="379"/>
        <v>0</v>
      </c>
      <c r="L4763" s="142">
        <v>18.8</v>
      </c>
      <c r="M4763" s="140"/>
      <c r="N4763" s="141">
        <f t="shared" si="381"/>
        <v>0</v>
      </c>
      <c r="O4763" s="141"/>
      <c r="P4763" s="141"/>
      <c r="Q4763" s="81">
        <f t="shared" si="382"/>
        <v>0</v>
      </c>
    </row>
    <row r="4764" spans="5:17" ht="13" hidden="1" x14ac:dyDescent="0.3">
      <c r="E4764" s="138">
        <v>40394</v>
      </c>
      <c r="F4764" s="16">
        <v>216</v>
      </c>
      <c r="G4764" s="16">
        <v>2010</v>
      </c>
      <c r="H4764" s="139">
        <f t="shared" si="378"/>
        <v>0</v>
      </c>
      <c r="I4764" s="140">
        <v>20.07741935483871</v>
      </c>
      <c r="J4764" s="141">
        <f t="shared" si="380"/>
        <v>0</v>
      </c>
      <c r="K4764" s="81">
        <f t="shared" si="379"/>
        <v>0</v>
      </c>
      <c r="L4764" s="142">
        <v>18.600000000000001</v>
      </c>
      <c r="M4764" s="140"/>
      <c r="N4764" s="141">
        <f t="shared" si="381"/>
        <v>0</v>
      </c>
      <c r="O4764" s="141"/>
      <c r="P4764" s="141"/>
      <c r="Q4764" s="81">
        <f t="shared" si="382"/>
        <v>0</v>
      </c>
    </row>
    <row r="4765" spans="5:17" ht="13" hidden="1" x14ac:dyDescent="0.3">
      <c r="E4765" s="138">
        <v>40395</v>
      </c>
      <c r="F4765" s="16">
        <v>217</v>
      </c>
      <c r="G4765" s="16">
        <v>2010</v>
      </c>
      <c r="H4765" s="139">
        <f t="shared" si="378"/>
        <v>0</v>
      </c>
      <c r="I4765" s="140">
        <v>20.070967741935483</v>
      </c>
      <c r="J4765" s="141">
        <f t="shared" si="380"/>
        <v>0</v>
      </c>
      <c r="K4765" s="81">
        <f t="shared" si="379"/>
        <v>0</v>
      </c>
      <c r="L4765" s="142">
        <v>14.8</v>
      </c>
      <c r="M4765" s="140"/>
      <c r="N4765" s="141">
        <f t="shared" si="381"/>
        <v>1</v>
      </c>
      <c r="O4765" s="141"/>
      <c r="P4765" s="141"/>
      <c r="Q4765" s="81">
        <f t="shared" si="382"/>
        <v>5.1999999999999993</v>
      </c>
    </row>
    <row r="4766" spans="5:17" ht="13" hidden="1" x14ac:dyDescent="0.3">
      <c r="E4766" s="138">
        <v>40396</v>
      </c>
      <c r="F4766" s="16">
        <v>218</v>
      </c>
      <c r="G4766" s="16">
        <v>2010</v>
      </c>
      <c r="H4766" s="139">
        <f t="shared" si="378"/>
        <v>0</v>
      </c>
      <c r="I4766" s="140">
        <v>20.064516129032256</v>
      </c>
      <c r="J4766" s="141">
        <f t="shared" si="380"/>
        <v>0</v>
      </c>
      <c r="K4766" s="81">
        <f t="shared" si="379"/>
        <v>0</v>
      </c>
      <c r="L4766" s="142">
        <v>16.100000000000001</v>
      </c>
      <c r="M4766" s="140"/>
      <c r="N4766" s="141">
        <f t="shared" si="381"/>
        <v>0</v>
      </c>
      <c r="O4766" s="141"/>
      <c r="P4766" s="141"/>
      <c r="Q4766" s="81">
        <f t="shared" si="382"/>
        <v>0</v>
      </c>
    </row>
    <row r="4767" spans="5:17" ht="13" hidden="1" x14ac:dyDescent="0.3">
      <c r="E4767" s="138">
        <v>40397</v>
      </c>
      <c r="F4767" s="16">
        <v>219</v>
      </c>
      <c r="G4767" s="16">
        <v>2010</v>
      </c>
      <c r="H4767" s="139">
        <f t="shared" si="378"/>
        <v>0</v>
      </c>
      <c r="I4767" s="140">
        <v>20.058064516129033</v>
      </c>
      <c r="J4767" s="141">
        <f t="shared" si="380"/>
        <v>0</v>
      </c>
      <c r="K4767" s="81">
        <f t="shared" si="379"/>
        <v>0</v>
      </c>
      <c r="L4767" s="142">
        <v>17.100000000000001</v>
      </c>
      <c r="M4767" s="140"/>
      <c r="N4767" s="141">
        <f t="shared" si="381"/>
        <v>0</v>
      </c>
      <c r="O4767" s="141"/>
      <c r="P4767" s="141"/>
      <c r="Q4767" s="81">
        <f t="shared" si="382"/>
        <v>0</v>
      </c>
    </row>
    <row r="4768" spans="5:17" ht="13" hidden="1" x14ac:dyDescent="0.3">
      <c r="E4768" s="138">
        <v>40398</v>
      </c>
      <c r="F4768" s="16">
        <v>220</v>
      </c>
      <c r="G4768" s="16">
        <v>2010</v>
      </c>
      <c r="H4768" s="139">
        <f t="shared" si="378"/>
        <v>0</v>
      </c>
      <c r="I4768" s="140">
        <v>20.051612903225806</v>
      </c>
      <c r="J4768" s="141">
        <f t="shared" si="380"/>
        <v>0</v>
      </c>
      <c r="K4768" s="81">
        <f t="shared" si="379"/>
        <v>0</v>
      </c>
      <c r="L4768" s="142">
        <v>20</v>
      </c>
      <c r="M4768" s="140"/>
      <c r="N4768" s="141">
        <f t="shared" si="381"/>
        <v>0</v>
      </c>
      <c r="O4768" s="141"/>
      <c r="P4768" s="141"/>
      <c r="Q4768" s="81">
        <f t="shared" si="382"/>
        <v>0</v>
      </c>
    </row>
    <row r="4769" spans="5:17" ht="13" hidden="1" x14ac:dyDescent="0.3">
      <c r="E4769" s="138">
        <v>40399</v>
      </c>
      <c r="F4769" s="16">
        <v>221</v>
      </c>
      <c r="G4769" s="16">
        <v>2010</v>
      </c>
      <c r="H4769" s="139">
        <f t="shared" si="378"/>
        <v>0</v>
      </c>
      <c r="I4769" s="140">
        <v>20.045161290322579</v>
      </c>
      <c r="J4769" s="141">
        <f t="shared" si="380"/>
        <v>0</v>
      </c>
      <c r="K4769" s="81">
        <f t="shared" si="379"/>
        <v>0</v>
      </c>
      <c r="L4769" s="142">
        <v>20.3</v>
      </c>
      <c r="M4769" s="140"/>
      <c r="N4769" s="141">
        <f t="shared" si="381"/>
        <v>0</v>
      </c>
      <c r="O4769" s="141"/>
      <c r="P4769" s="141"/>
      <c r="Q4769" s="81">
        <f t="shared" si="382"/>
        <v>0</v>
      </c>
    </row>
    <row r="4770" spans="5:17" ht="13" hidden="1" x14ac:dyDescent="0.3">
      <c r="E4770" s="138">
        <v>40400</v>
      </c>
      <c r="F4770" s="16">
        <v>222</v>
      </c>
      <c r="G4770" s="16">
        <v>2010</v>
      </c>
      <c r="H4770" s="139">
        <f t="shared" si="378"/>
        <v>0</v>
      </c>
      <c r="I4770" s="140">
        <v>20.038709677419355</v>
      </c>
      <c r="J4770" s="141">
        <f t="shared" si="380"/>
        <v>0</v>
      </c>
      <c r="K4770" s="81">
        <f t="shared" si="379"/>
        <v>0</v>
      </c>
      <c r="L4770" s="142">
        <v>22.3</v>
      </c>
      <c r="M4770" s="140"/>
      <c r="N4770" s="141">
        <f t="shared" si="381"/>
        <v>0</v>
      </c>
      <c r="O4770" s="141"/>
      <c r="P4770" s="141"/>
      <c r="Q4770" s="81">
        <f t="shared" si="382"/>
        <v>0</v>
      </c>
    </row>
    <row r="4771" spans="5:17" ht="13" hidden="1" x14ac:dyDescent="0.3">
      <c r="E4771" s="138">
        <v>40401</v>
      </c>
      <c r="F4771" s="16">
        <v>223</v>
      </c>
      <c r="G4771" s="16">
        <v>2010</v>
      </c>
      <c r="H4771" s="139">
        <f t="shared" ref="H4771:H4834" si="383">IF(AND(E4771&gt;=$D$64,E4771&lt;=$D$65),1,0)</f>
        <v>0</v>
      </c>
      <c r="I4771" s="140">
        <v>20.032258064516128</v>
      </c>
      <c r="J4771" s="141">
        <f t="shared" si="380"/>
        <v>0</v>
      </c>
      <c r="K4771" s="81">
        <f t="shared" si="379"/>
        <v>0</v>
      </c>
      <c r="L4771" s="142">
        <v>21.9</v>
      </c>
      <c r="M4771" s="140"/>
      <c r="N4771" s="141">
        <f t="shared" si="381"/>
        <v>0</v>
      </c>
      <c r="O4771" s="141"/>
      <c r="P4771" s="141"/>
      <c r="Q4771" s="81">
        <f t="shared" si="382"/>
        <v>0</v>
      </c>
    </row>
    <row r="4772" spans="5:17" ht="13" hidden="1" x14ac:dyDescent="0.3">
      <c r="E4772" s="138">
        <v>40402</v>
      </c>
      <c r="F4772" s="16">
        <v>224</v>
      </c>
      <c r="G4772" s="16">
        <v>2010</v>
      </c>
      <c r="H4772" s="139">
        <f t="shared" si="383"/>
        <v>0</v>
      </c>
      <c r="I4772" s="140">
        <v>20.025806451612901</v>
      </c>
      <c r="J4772" s="141">
        <f t="shared" si="380"/>
        <v>0</v>
      </c>
      <c r="K4772" s="81">
        <f t="shared" si="379"/>
        <v>0</v>
      </c>
      <c r="L4772" s="142">
        <v>20.100000000000001</v>
      </c>
      <c r="M4772" s="140"/>
      <c r="N4772" s="141">
        <f t="shared" si="381"/>
        <v>0</v>
      </c>
      <c r="O4772" s="141"/>
      <c r="P4772" s="141"/>
      <c r="Q4772" s="81">
        <f t="shared" si="382"/>
        <v>0</v>
      </c>
    </row>
    <row r="4773" spans="5:17" ht="13" hidden="1" x14ac:dyDescent="0.3">
      <c r="E4773" s="138">
        <v>40403</v>
      </c>
      <c r="F4773" s="16">
        <v>225</v>
      </c>
      <c r="G4773" s="16">
        <v>2010</v>
      </c>
      <c r="H4773" s="139">
        <f t="shared" si="383"/>
        <v>0</v>
      </c>
      <c r="I4773" s="140">
        <v>20.019354838709678</v>
      </c>
      <c r="J4773" s="141">
        <f t="shared" si="380"/>
        <v>0</v>
      </c>
      <c r="K4773" s="81">
        <f t="shared" si="379"/>
        <v>0</v>
      </c>
      <c r="L4773" s="142">
        <v>18.7</v>
      </c>
      <c r="M4773" s="140"/>
      <c r="N4773" s="141">
        <f t="shared" si="381"/>
        <v>0</v>
      </c>
      <c r="O4773" s="141"/>
      <c r="P4773" s="141"/>
      <c r="Q4773" s="81">
        <f t="shared" si="382"/>
        <v>0</v>
      </c>
    </row>
    <row r="4774" spans="5:17" ht="13" hidden="1" x14ac:dyDescent="0.3">
      <c r="E4774" s="138">
        <v>40404</v>
      </c>
      <c r="F4774" s="16">
        <v>226</v>
      </c>
      <c r="G4774" s="16">
        <v>2010</v>
      </c>
      <c r="H4774" s="139">
        <f t="shared" si="383"/>
        <v>0</v>
      </c>
      <c r="I4774" s="140">
        <v>20.012903225806451</v>
      </c>
      <c r="J4774" s="141">
        <f t="shared" si="380"/>
        <v>0</v>
      </c>
      <c r="K4774" s="81">
        <f t="shared" si="379"/>
        <v>0</v>
      </c>
      <c r="L4774" s="142">
        <v>16.899999999999999</v>
      </c>
      <c r="M4774" s="140"/>
      <c r="N4774" s="141">
        <f t="shared" si="381"/>
        <v>0</v>
      </c>
      <c r="O4774" s="141"/>
      <c r="P4774" s="141"/>
      <c r="Q4774" s="81">
        <f t="shared" si="382"/>
        <v>0</v>
      </c>
    </row>
    <row r="4775" spans="5:17" ht="13" hidden="1" x14ac:dyDescent="0.3">
      <c r="E4775" s="138">
        <v>40405</v>
      </c>
      <c r="F4775" s="16">
        <v>227</v>
      </c>
      <c r="G4775" s="16">
        <v>2010</v>
      </c>
      <c r="H4775" s="139">
        <f t="shared" si="383"/>
        <v>0</v>
      </c>
      <c r="I4775" s="140">
        <v>20.006451612903227</v>
      </c>
      <c r="J4775" s="141">
        <f t="shared" si="380"/>
        <v>0</v>
      </c>
      <c r="K4775" s="81">
        <f t="shared" si="379"/>
        <v>0</v>
      </c>
      <c r="L4775" s="142">
        <v>14.5</v>
      </c>
      <c r="M4775" s="140"/>
      <c r="N4775" s="141">
        <f t="shared" si="381"/>
        <v>1</v>
      </c>
      <c r="O4775" s="141"/>
      <c r="P4775" s="141"/>
      <c r="Q4775" s="81">
        <f t="shared" si="382"/>
        <v>5.5</v>
      </c>
    </row>
    <row r="4776" spans="5:17" ht="13" hidden="1" x14ac:dyDescent="0.3">
      <c r="E4776" s="138">
        <v>40406</v>
      </c>
      <c r="F4776" s="16">
        <v>228</v>
      </c>
      <c r="G4776" s="16">
        <v>2010</v>
      </c>
      <c r="H4776" s="139">
        <f t="shared" si="383"/>
        <v>0</v>
      </c>
      <c r="I4776" s="140">
        <v>20</v>
      </c>
      <c r="J4776" s="141">
        <f t="shared" si="380"/>
        <v>0</v>
      </c>
      <c r="K4776" s="81">
        <f t="shared" si="379"/>
        <v>0</v>
      </c>
      <c r="L4776" s="142">
        <v>13.6</v>
      </c>
      <c r="M4776" s="140"/>
      <c r="N4776" s="141">
        <f t="shared" si="381"/>
        <v>1</v>
      </c>
      <c r="O4776" s="141"/>
      <c r="P4776" s="141"/>
      <c r="Q4776" s="81">
        <f t="shared" si="382"/>
        <v>6.4</v>
      </c>
    </row>
    <row r="4777" spans="5:17" ht="13" hidden="1" x14ac:dyDescent="0.3">
      <c r="E4777" s="138">
        <v>40407</v>
      </c>
      <c r="F4777" s="16">
        <v>229</v>
      </c>
      <c r="G4777" s="16">
        <v>2010</v>
      </c>
      <c r="H4777" s="139">
        <f t="shared" si="383"/>
        <v>0</v>
      </c>
      <c r="I4777" s="140">
        <v>19.846666666666664</v>
      </c>
      <c r="J4777" s="141">
        <f t="shared" si="380"/>
        <v>0</v>
      </c>
      <c r="K4777" s="81">
        <f t="shared" si="379"/>
        <v>0</v>
      </c>
      <c r="L4777" s="142">
        <v>17.600000000000001</v>
      </c>
      <c r="M4777" s="140"/>
      <c r="N4777" s="141">
        <f t="shared" si="381"/>
        <v>0</v>
      </c>
      <c r="O4777" s="141"/>
      <c r="P4777" s="141"/>
      <c r="Q4777" s="81">
        <f t="shared" si="382"/>
        <v>0</v>
      </c>
    </row>
    <row r="4778" spans="5:17" ht="13" hidden="1" x14ac:dyDescent="0.3">
      <c r="E4778" s="138">
        <v>40408</v>
      </c>
      <c r="F4778" s="16">
        <v>230</v>
      </c>
      <c r="G4778" s="16">
        <v>2010</v>
      </c>
      <c r="H4778" s="139">
        <f t="shared" si="383"/>
        <v>0</v>
      </c>
      <c r="I4778" s="140">
        <v>19.693333333333328</v>
      </c>
      <c r="J4778" s="141">
        <f t="shared" si="380"/>
        <v>0</v>
      </c>
      <c r="K4778" s="81">
        <f t="shared" si="379"/>
        <v>0</v>
      </c>
      <c r="L4778" s="142">
        <v>17.899999999999999</v>
      </c>
      <c r="M4778" s="140"/>
      <c r="N4778" s="141">
        <f t="shared" si="381"/>
        <v>0</v>
      </c>
      <c r="O4778" s="141"/>
      <c r="P4778" s="141"/>
      <c r="Q4778" s="81">
        <f t="shared" si="382"/>
        <v>0</v>
      </c>
    </row>
    <row r="4779" spans="5:17" ht="13" hidden="1" x14ac:dyDescent="0.3">
      <c r="E4779" s="138">
        <v>40409</v>
      </c>
      <c r="F4779" s="16">
        <v>231</v>
      </c>
      <c r="G4779" s="16">
        <v>2010</v>
      </c>
      <c r="H4779" s="139">
        <f t="shared" si="383"/>
        <v>0</v>
      </c>
      <c r="I4779" s="140">
        <v>19.54</v>
      </c>
      <c r="J4779" s="141">
        <f t="shared" si="380"/>
        <v>0</v>
      </c>
      <c r="K4779" s="81">
        <f t="shared" si="379"/>
        <v>0</v>
      </c>
      <c r="L4779" s="142">
        <v>20.8</v>
      </c>
      <c r="M4779" s="140"/>
      <c r="N4779" s="141">
        <f t="shared" si="381"/>
        <v>0</v>
      </c>
      <c r="O4779" s="141"/>
      <c r="P4779" s="141"/>
      <c r="Q4779" s="81">
        <f t="shared" si="382"/>
        <v>0</v>
      </c>
    </row>
    <row r="4780" spans="5:17" ht="13" hidden="1" x14ac:dyDescent="0.3">
      <c r="E4780" s="138">
        <v>40410</v>
      </c>
      <c r="F4780" s="16">
        <v>232</v>
      </c>
      <c r="G4780" s="16">
        <v>2010</v>
      </c>
      <c r="H4780" s="139">
        <f t="shared" si="383"/>
        <v>0</v>
      </c>
      <c r="I4780" s="140">
        <v>19.386666666666663</v>
      </c>
      <c r="J4780" s="141">
        <f t="shared" si="380"/>
        <v>0</v>
      </c>
      <c r="K4780" s="81">
        <f t="shared" si="379"/>
        <v>0</v>
      </c>
      <c r="L4780" s="142">
        <v>20.3</v>
      </c>
      <c r="M4780" s="140"/>
      <c r="N4780" s="141">
        <f t="shared" si="381"/>
        <v>0</v>
      </c>
      <c r="O4780" s="141"/>
      <c r="P4780" s="141"/>
      <c r="Q4780" s="81">
        <f t="shared" si="382"/>
        <v>0</v>
      </c>
    </row>
    <row r="4781" spans="5:17" ht="13" hidden="1" x14ac:dyDescent="0.3">
      <c r="E4781" s="138">
        <v>40411</v>
      </c>
      <c r="F4781" s="16">
        <v>233</v>
      </c>
      <c r="G4781" s="16">
        <v>2010</v>
      </c>
      <c r="H4781" s="139">
        <f t="shared" si="383"/>
        <v>0</v>
      </c>
      <c r="I4781" s="140">
        <v>19.233333333333327</v>
      </c>
      <c r="J4781" s="141">
        <f t="shared" si="380"/>
        <v>0</v>
      </c>
      <c r="K4781" s="81">
        <f t="shared" si="379"/>
        <v>0</v>
      </c>
      <c r="L4781" s="142">
        <v>21.7</v>
      </c>
      <c r="M4781" s="140"/>
      <c r="N4781" s="141">
        <f t="shared" si="381"/>
        <v>0</v>
      </c>
      <c r="O4781" s="141"/>
      <c r="P4781" s="141"/>
      <c r="Q4781" s="81">
        <f t="shared" si="382"/>
        <v>0</v>
      </c>
    </row>
    <row r="4782" spans="5:17" ht="13" hidden="1" x14ac:dyDescent="0.3">
      <c r="E4782" s="138">
        <v>40412</v>
      </c>
      <c r="F4782" s="16">
        <v>234</v>
      </c>
      <c r="G4782" s="16">
        <v>2010</v>
      </c>
      <c r="H4782" s="139">
        <f t="shared" si="383"/>
        <v>0</v>
      </c>
      <c r="I4782" s="140">
        <v>19.079999999999998</v>
      </c>
      <c r="J4782" s="141">
        <f t="shared" si="380"/>
        <v>0</v>
      </c>
      <c r="K4782" s="81">
        <f t="shared" si="379"/>
        <v>0</v>
      </c>
      <c r="L4782" s="142">
        <v>22.5</v>
      </c>
      <c r="M4782" s="140"/>
      <c r="N4782" s="141">
        <f t="shared" si="381"/>
        <v>0</v>
      </c>
      <c r="O4782" s="141"/>
      <c r="P4782" s="141"/>
      <c r="Q4782" s="81">
        <f t="shared" si="382"/>
        <v>0</v>
      </c>
    </row>
    <row r="4783" spans="5:17" ht="13" hidden="1" x14ac:dyDescent="0.3">
      <c r="E4783" s="138">
        <v>40413</v>
      </c>
      <c r="F4783" s="16">
        <v>235</v>
      </c>
      <c r="G4783" s="16">
        <v>2010</v>
      </c>
      <c r="H4783" s="139">
        <f t="shared" si="383"/>
        <v>0</v>
      </c>
      <c r="I4783" s="140">
        <v>18.926666666666662</v>
      </c>
      <c r="J4783" s="141">
        <f t="shared" si="380"/>
        <v>0</v>
      </c>
      <c r="K4783" s="81">
        <f t="shared" si="379"/>
        <v>0</v>
      </c>
      <c r="L4783" s="142">
        <v>22.4</v>
      </c>
      <c r="M4783" s="140"/>
      <c r="N4783" s="141">
        <f t="shared" si="381"/>
        <v>0</v>
      </c>
      <c r="O4783" s="141"/>
      <c r="P4783" s="141"/>
      <c r="Q4783" s="81">
        <f t="shared" si="382"/>
        <v>0</v>
      </c>
    </row>
    <row r="4784" spans="5:17" ht="13" hidden="1" x14ac:dyDescent="0.3">
      <c r="E4784" s="138">
        <v>40414</v>
      </c>
      <c r="F4784" s="16">
        <v>236</v>
      </c>
      <c r="G4784" s="16">
        <v>2010</v>
      </c>
      <c r="H4784" s="139">
        <f t="shared" si="383"/>
        <v>0</v>
      </c>
      <c r="I4784" s="140">
        <v>18.773333333333326</v>
      </c>
      <c r="J4784" s="141">
        <f t="shared" si="380"/>
        <v>0</v>
      </c>
      <c r="K4784" s="81">
        <f t="shared" si="379"/>
        <v>0</v>
      </c>
      <c r="L4784" s="142">
        <v>20.6</v>
      </c>
      <c r="M4784" s="140"/>
      <c r="N4784" s="141">
        <f t="shared" si="381"/>
        <v>0</v>
      </c>
      <c r="O4784" s="141"/>
      <c r="P4784" s="141"/>
      <c r="Q4784" s="81">
        <f t="shared" si="382"/>
        <v>0</v>
      </c>
    </row>
    <row r="4785" spans="5:17" ht="13" hidden="1" x14ac:dyDescent="0.3">
      <c r="E4785" s="138">
        <v>40415</v>
      </c>
      <c r="F4785" s="16">
        <v>237</v>
      </c>
      <c r="G4785" s="16">
        <v>2010</v>
      </c>
      <c r="H4785" s="139">
        <f t="shared" si="383"/>
        <v>0</v>
      </c>
      <c r="I4785" s="140">
        <v>18.62</v>
      </c>
      <c r="J4785" s="141">
        <f t="shared" si="380"/>
        <v>0</v>
      </c>
      <c r="K4785" s="81">
        <f t="shared" si="379"/>
        <v>0</v>
      </c>
      <c r="L4785" s="142">
        <v>18.3</v>
      </c>
      <c r="M4785" s="140"/>
      <c r="N4785" s="141">
        <f t="shared" si="381"/>
        <v>0</v>
      </c>
      <c r="O4785" s="141"/>
      <c r="P4785" s="141"/>
      <c r="Q4785" s="81">
        <f t="shared" si="382"/>
        <v>0</v>
      </c>
    </row>
    <row r="4786" spans="5:17" ht="13" hidden="1" x14ac:dyDescent="0.3">
      <c r="E4786" s="138">
        <v>40416</v>
      </c>
      <c r="F4786" s="16">
        <v>238</v>
      </c>
      <c r="G4786" s="16">
        <v>2010</v>
      </c>
      <c r="H4786" s="139">
        <f t="shared" si="383"/>
        <v>0</v>
      </c>
      <c r="I4786" s="140">
        <v>18.466666666666661</v>
      </c>
      <c r="J4786" s="141">
        <f t="shared" si="380"/>
        <v>0</v>
      </c>
      <c r="K4786" s="81">
        <f t="shared" si="379"/>
        <v>0</v>
      </c>
      <c r="L4786" s="142">
        <v>24</v>
      </c>
      <c r="M4786" s="140"/>
      <c r="N4786" s="141">
        <f t="shared" si="381"/>
        <v>0</v>
      </c>
      <c r="O4786" s="141"/>
      <c r="P4786" s="141"/>
      <c r="Q4786" s="81">
        <f t="shared" si="382"/>
        <v>0</v>
      </c>
    </row>
    <row r="4787" spans="5:17" ht="13" hidden="1" x14ac:dyDescent="0.3">
      <c r="E4787" s="138">
        <v>40417</v>
      </c>
      <c r="F4787" s="16">
        <v>239</v>
      </c>
      <c r="G4787" s="16">
        <v>2010</v>
      </c>
      <c r="H4787" s="139">
        <f t="shared" si="383"/>
        <v>0</v>
      </c>
      <c r="I4787" s="140">
        <v>18.313333333333333</v>
      </c>
      <c r="J4787" s="141">
        <f t="shared" si="380"/>
        <v>0</v>
      </c>
      <c r="K4787" s="81">
        <f t="shared" si="379"/>
        <v>0</v>
      </c>
      <c r="L4787" s="142">
        <v>20.8</v>
      </c>
      <c r="M4787" s="140"/>
      <c r="N4787" s="141">
        <f t="shared" si="381"/>
        <v>0</v>
      </c>
      <c r="O4787" s="141"/>
      <c r="P4787" s="141"/>
      <c r="Q4787" s="81">
        <f t="shared" si="382"/>
        <v>0</v>
      </c>
    </row>
    <row r="4788" spans="5:17" ht="13" hidden="1" x14ac:dyDescent="0.3">
      <c r="E4788" s="138">
        <v>40418</v>
      </c>
      <c r="F4788" s="16">
        <v>240</v>
      </c>
      <c r="G4788" s="16">
        <v>2010</v>
      </c>
      <c r="H4788" s="139">
        <f t="shared" si="383"/>
        <v>0</v>
      </c>
      <c r="I4788" s="140">
        <v>18.16</v>
      </c>
      <c r="J4788" s="141">
        <f t="shared" si="380"/>
        <v>0</v>
      </c>
      <c r="K4788" s="81">
        <f t="shared" si="379"/>
        <v>0</v>
      </c>
      <c r="L4788" s="142">
        <v>16.600000000000001</v>
      </c>
      <c r="M4788" s="140"/>
      <c r="N4788" s="141">
        <f t="shared" si="381"/>
        <v>0</v>
      </c>
      <c r="O4788" s="141"/>
      <c r="P4788" s="141"/>
      <c r="Q4788" s="81">
        <f t="shared" si="382"/>
        <v>0</v>
      </c>
    </row>
    <row r="4789" spans="5:17" ht="13" hidden="1" x14ac:dyDescent="0.3">
      <c r="E4789" s="138">
        <v>40419</v>
      </c>
      <c r="F4789" s="16">
        <v>241</v>
      </c>
      <c r="G4789" s="16">
        <v>2010</v>
      </c>
      <c r="H4789" s="139">
        <f t="shared" si="383"/>
        <v>0</v>
      </c>
      <c r="I4789" s="140">
        <v>18.006666666666661</v>
      </c>
      <c r="J4789" s="141">
        <f t="shared" si="380"/>
        <v>0</v>
      </c>
      <c r="K4789" s="81">
        <f t="shared" si="379"/>
        <v>0</v>
      </c>
      <c r="L4789" s="142">
        <v>14.4</v>
      </c>
      <c r="M4789" s="140"/>
      <c r="N4789" s="141">
        <f t="shared" si="381"/>
        <v>1</v>
      </c>
      <c r="O4789" s="141"/>
      <c r="P4789" s="141"/>
      <c r="Q4789" s="81">
        <f t="shared" si="382"/>
        <v>5.6</v>
      </c>
    </row>
    <row r="4790" spans="5:17" ht="13" hidden="1" x14ac:dyDescent="0.3">
      <c r="E4790" s="138">
        <v>40420</v>
      </c>
      <c r="F4790" s="16">
        <v>242</v>
      </c>
      <c r="G4790" s="16">
        <v>2010</v>
      </c>
      <c r="H4790" s="139">
        <f t="shared" si="383"/>
        <v>0</v>
      </c>
      <c r="I4790" s="140">
        <v>17.853333333333332</v>
      </c>
      <c r="J4790" s="141">
        <f t="shared" si="380"/>
        <v>0</v>
      </c>
      <c r="K4790" s="81">
        <f t="shared" si="379"/>
        <v>0</v>
      </c>
      <c r="L4790" s="142">
        <v>14</v>
      </c>
      <c r="M4790" s="140"/>
      <c r="N4790" s="141">
        <f t="shared" si="381"/>
        <v>1</v>
      </c>
      <c r="O4790" s="141"/>
      <c r="P4790" s="141"/>
      <c r="Q4790" s="81">
        <f t="shared" si="382"/>
        <v>6</v>
      </c>
    </row>
    <row r="4791" spans="5:17" ht="13" hidden="1" x14ac:dyDescent="0.3">
      <c r="E4791" s="138">
        <v>40421</v>
      </c>
      <c r="F4791" s="16">
        <v>243</v>
      </c>
      <c r="G4791" s="16">
        <v>2010</v>
      </c>
      <c r="H4791" s="139">
        <f t="shared" si="383"/>
        <v>0</v>
      </c>
      <c r="I4791" s="140">
        <v>17.7</v>
      </c>
      <c r="J4791" s="141">
        <f t="shared" si="380"/>
        <v>0</v>
      </c>
      <c r="K4791" s="81">
        <f t="shared" si="379"/>
        <v>0</v>
      </c>
      <c r="L4791" s="142">
        <v>14.5</v>
      </c>
      <c r="M4791" s="140"/>
      <c r="N4791" s="141">
        <f t="shared" si="381"/>
        <v>1</v>
      </c>
      <c r="O4791" s="141"/>
      <c r="P4791" s="141"/>
      <c r="Q4791" s="81">
        <f t="shared" si="382"/>
        <v>5.5</v>
      </c>
    </row>
    <row r="4792" spans="5:17" ht="13" hidden="1" x14ac:dyDescent="0.3">
      <c r="E4792" s="138">
        <v>40422</v>
      </c>
      <c r="F4792" s="16">
        <v>244</v>
      </c>
      <c r="G4792" s="16">
        <v>2010</v>
      </c>
      <c r="H4792" s="139">
        <f t="shared" si="383"/>
        <v>0</v>
      </c>
      <c r="I4792" s="140">
        <v>17.546666666666667</v>
      </c>
      <c r="J4792" s="141">
        <f t="shared" si="380"/>
        <v>0</v>
      </c>
      <c r="K4792" s="81">
        <f t="shared" ref="K4792:K4855" si="384">J4792*($E$116-I4792)</f>
        <v>0</v>
      </c>
      <c r="L4792" s="142">
        <v>14.1</v>
      </c>
      <c r="M4792" s="140"/>
      <c r="N4792" s="141">
        <f t="shared" si="381"/>
        <v>1</v>
      </c>
      <c r="O4792" s="141"/>
      <c r="P4792" s="141"/>
      <c r="Q4792" s="81">
        <f t="shared" si="382"/>
        <v>5.9</v>
      </c>
    </row>
    <row r="4793" spans="5:17" ht="13" hidden="1" x14ac:dyDescent="0.3">
      <c r="E4793" s="138">
        <v>40423</v>
      </c>
      <c r="F4793" s="16">
        <v>245</v>
      </c>
      <c r="G4793" s="16">
        <v>2010</v>
      </c>
      <c r="H4793" s="139">
        <f t="shared" si="383"/>
        <v>0</v>
      </c>
      <c r="I4793" s="140">
        <v>17.393333333333331</v>
      </c>
      <c r="J4793" s="141">
        <f t="shared" si="380"/>
        <v>0</v>
      </c>
      <c r="K4793" s="81">
        <f t="shared" si="384"/>
        <v>0</v>
      </c>
      <c r="L4793" s="142">
        <v>14.4</v>
      </c>
      <c r="M4793" s="140"/>
      <c r="N4793" s="141">
        <f t="shared" si="381"/>
        <v>1</v>
      </c>
      <c r="O4793" s="141"/>
      <c r="P4793" s="141"/>
      <c r="Q4793" s="81">
        <f t="shared" si="382"/>
        <v>5.6</v>
      </c>
    </row>
    <row r="4794" spans="5:17" ht="13" hidden="1" x14ac:dyDescent="0.3">
      <c r="E4794" s="138">
        <v>40424</v>
      </c>
      <c r="F4794" s="16">
        <v>246</v>
      </c>
      <c r="G4794" s="16">
        <v>2010</v>
      </c>
      <c r="H4794" s="139">
        <f t="shared" si="383"/>
        <v>0</v>
      </c>
      <c r="I4794" s="140">
        <v>17.239999999999998</v>
      </c>
      <c r="J4794" s="141">
        <f t="shared" si="380"/>
        <v>0</v>
      </c>
      <c r="K4794" s="81">
        <f t="shared" si="384"/>
        <v>0</v>
      </c>
      <c r="L4794" s="142">
        <v>16.5</v>
      </c>
      <c r="M4794" s="140"/>
      <c r="N4794" s="141">
        <f t="shared" si="381"/>
        <v>0</v>
      </c>
      <c r="O4794" s="141"/>
      <c r="P4794" s="141"/>
      <c r="Q4794" s="81">
        <f t="shared" si="382"/>
        <v>0</v>
      </c>
    </row>
    <row r="4795" spans="5:17" ht="13" hidden="1" x14ac:dyDescent="0.3">
      <c r="E4795" s="138">
        <v>40425</v>
      </c>
      <c r="F4795" s="16">
        <v>247</v>
      </c>
      <c r="G4795" s="16">
        <v>2010</v>
      </c>
      <c r="H4795" s="139">
        <f t="shared" si="383"/>
        <v>0</v>
      </c>
      <c r="I4795" s="140">
        <v>17.086666666666666</v>
      </c>
      <c r="J4795" s="141">
        <f t="shared" si="380"/>
        <v>0</v>
      </c>
      <c r="K4795" s="81">
        <f t="shared" si="384"/>
        <v>0</v>
      </c>
      <c r="L4795" s="142">
        <v>17.8</v>
      </c>
      <c r="M4795" s="140"/>
      <c r="N4795" s="141">
        <f t="shared" si="381"/>
        <v>0</v>
      </c>
      <c r="O4795" s="141"/>
      <c r="P4795" s="141"/>
      <c r="Q4795" s="81">
        <f t="shared" si="382"/>
        <v>0</v>
      </c>
    </row>
    <row r="4796" spans="5:17" ht="13" hidden="1" x14ac:dyDescent="0.3">
      <c r="E4796" s="138">
        <v>40426</v>
      </c>
      <c r="F4796" s="16">
        <v>248</v>
      </c>
      <c r="G4796" s="16">
        <v>2010</v>
      </c>
      <c r="H4796" s="139">
        <f t="shared" si="383"/>
        <v>0</v>
      </c>
      <c r="I4796" s="140">
        <v>16.93333333333333</v>
      </c>
      <c r="J4796" s="141">
        <f t="shared" si="380"/>
        <v>0</v>
      </c>
      <c r="K4796" s="81">
        <f t="shared" si="384"/>
        <v>0</v>
      </c>
      <c r="L4796" s="142">
        <v>16.899999999999999</v>
      </c>
      <c r="M4796" s="140"/>
      <c r="N4796" s="141">
        <f t="shared" si="381"/>
        <v>0</v>
      </c>
      <c r="O4796" s="141"/>
      <c r="P4796" s="141"/>
      <c r="Q4796" s="81">
        <f t="shared" si="382"/>
        <v>0</v>
      </c>
    </row>
    <row r="4797" spans="5:17" ht="13" hidden="1" x14ac:dyDescent="0.3">
      <c r="E4797" s="138">
        <v>40427</v>
      </c>
      <c r="F4797" s="16">
        <v>249</v>
      </c>
      <c r="G4797" s="16">
        <v>2010</v>
      </c>
      <c r="H4797" s="139">
        <f t="shared" si="383"/>
        <v>0</v>
      </c>
      <c r="I4797" s="140">
        <v>16.78</v>
      </c>
      <c r="J4797" s="141">
        <f t="shared" si="380"/>
        <v>0</v>
      </c>
      <c r="K4797" s="81">
        <f t="shared" si="384"/>
        <v>0</v>
      </c>
      <c r="L4797" s="142">
        <v>16.5</v>
      </c>
      <c r="M4797" s="140"/>
      <c r="N4797" s="141">
        <f t="shared" si="381"/>
        <v>0</v>
      </c>
      <c r="O4797" s="141"/>
      <c r="P4797" s="141"/>
      <c r="Q4797" s="81">
        <f t="shared" si="382"/>
        <v>0</v>
      </c>
    </row>
    <row r="4798" spans="5:17" ht="13" hidden="1" x14ac:dyDescent="0.3">
      <c r="E4798" s="138">
        <v>40428</v>
      </c>
      <c r="F4798" s="16">
        <v>250</v>
      </c>
      <c r="G4798" s="16">
        <v>2010</v>
      </c>
      <c r="H4798" s="139">
        <f t="shared" si="383"/>
        <v>0</v>
      </c>
      <c r="I4798" s="140">
        <v>16.626666666666665</v>
      </c>
      <c r="J4798" s="141">
        <f t="shared" ref="J4798:J4861" si="385">IF(I4798&lt;=$E$117,1,0)</f>
        <v>0</v>
      </c>
      <c r="K4798" s="81">
        <f t="shared" si="384"/>
        <v>0</v>
      </c>
      <c r="L4798" s="142">
        <v>16.5</v>
      </c>
      <c r="M4798" s="140"/>
      <c r="N4798" s="141">
        <f t="shared" ref="N4798:N4861" si="386">IF(L4798&lt;=$E$117,1,0)</f>
        <v>0</v>
      </c>
      <c r="O4798" s="141"/>
      <c r="P4798" s="141"/>
      <c r="Q4798" s="81">
        <f t="shared" si="382"/>
        <v>0</v>
      </c>
    </row>
    <row r="4799" spans="5:17" ht="13" hidden="1" x14ac:dyDescent="0.3">
      <c r="E4799" s="138">
        <v>40429</v>
      </c>
      <c r="F4799" s="16">
        <v>251</v>
      </c>
      <c r="G4799" s="16">
        <v>2010</v>
      </c>
      <c r="H4799" s="139">
        <f t="shared" si="383"/>
        <v>0</v>
      </c>
      <c r="I4799" s="140">
        <v>16.473333333333329</v>
      </c>
      <c r="J4799" s="141">
        <f t="shared" si="385"/>
        <v>0</v>
      </c>
      <c r="K4799" s="81">
        <f t="shared" si="384"/>
        <v>0</v>
      </c>
      <c r="L4799" s="142">
        <v>16.100000000000001</v>
      </c>
      <c r="M4799" s="140"/>
      <c r="N4799" s="141">
        <f t="shared" si="386"/>
        <v>0</v>
      </c>
      <c r="O4799" s="141"/>
      <c r="P4799" s="141"/>
      <c r="Q4799" s="81">
        <f t="shared" si="382"/>
        <v>0</v>
      </c>
    </row>
    <row r="4800" spans="5:17" ht="13" hidden="1" x14ac:dyDescent="0.3">
      <c r="E4800" s="138">
        <v>40430</v>
      </c>
      <c r="F4800" s="16">
        <v>252</v>
      </c>
      <c r="G4800" s="16">
        <v>2010</v>
      </c>
      <c r="H4800" s="139">
        <f t="shared" si="383"/>
        <v>0</v>
      </c>
      <c r="I4800" s="140">
        <v>16.32</v>
      </c>
      <c r="J4800" s="141">
        <f t="shared" si="385"/>
        <v>0</v>
      </c>
      <c r="K4800" s="81">
        <f t="shared" si="384"/>
        <v>0</v>
      </c>
      <c r="L4800" s="142">
        <v>14.9</v>
      </c>
      <c r="M4800" s="140"/>
      <c r="N4800" s="141">
        <f t="shared" si="386"/>
        <v>1</v>
      </c>
      <c r="O4800" s="141"/>
      <c r="P4800" s="141"/>
      <c r="Q4800" s="81">
        <f t="shared" si="382"/>
        <v>5.0999999999999996</v>
      </c>
    </row>
    <row r="4801" spans="5:17" ht="13" hidden="1" x14ac:dyDescent="0.3">
      <c r="E4801" s="138">
        <v>40431</v>
      </c>
      <c r="F4801" s="16">
        <v>253</v>
      </c>
      <c r="G4801" s="16">
        <v>2010</v>
      </c>
      <c r="H4801" s="139">
        <f t="shared" si="383"/>
        <v>0</v>
      </c>
      <c r="I4801" s="140">
        <v>16.166666666666664</v>
      </c>
      <c r="J4801" s="141">
        <f t="shared" si="385"/>
        <v>0</v>
      </c>
      <c r="K4801" s="81">
        <f t="shared" si="384"/>
        <v>0</v>
      </c>
      <c r="L4801" s="142">
        <v>15.2</v>
      </c>
      <c r="M4801" s="140"/>
      <c r="N4801" s="141">
        <f t="shared" si="386"/>
        <v>1</v>
      </c>
      <c r="O4801" s="141"/>
      <c r="P4801" s="141"/>
      <c r="Q4801" s="81">
        <f t="shared" ref="Q4801:Q4864" si="387">N4801*($E$116-L4801)</f>
        <v>4.8000000000000007</v>
      </c>
    </row>
    <row r="4802" spans="5:17" ht="13" hidden="1" x14ac:dyDescent="0.3">
      <c r="E4802" s="138">
        <v>40432</v>
      </c>
      <c r="F4802" s="16">
        <v>254</v>
      </c>
      <c r="G4802" s="16">
        <v>2010</v>
      </c>
      <c r="H4802" s="139">
        <f t="shared" si="383"/>
        <v>0</v>
      </c>
      <c r="I4802" s="140">
        <v>16.013333333333328</v>
      </c>
      <c r="J4802" s="141">
        <f t="shared" si="385"/>
        <v>0</v>
      </c>
      <c r="K4802" s="81">
        <f t="shared" si="384"/>
        <v>0</v>
      </c>
      <c r="L4802" s="142">
        <v>15.5</v>
      </c>
      <c r="M4802" s="140"/>
      <c r="N4802" s="141">
        <f t="shared" si="386"/>
        <v>1</v>
      </c>
      <c r="O4802" s="141"/>
      <c r="P4802" s="141"/>
      <c r="Q4802" s="81">
        <f t="shared" si="387"/>
        <v>4.5</v>
      </c>
    </row>
    <row r="4803" spans="5:17" ht="13" hidden="1" x14ac:dyDescent="0.3">
      <c r="E4803" s="138">
        <v>40433</v>
      </c>
      <c r="F4803" s="16">
        <v>255</v>
      </c>
      <c r="G4803" s="16">
        <v>2010</v>
      </c>
      <c r="H4803" s="139">
        <f t="shared" si="383"/>
        <v>0</v>
      </c>
      <c r="I4803" s="140">
        <v>15.86</v>
      </c>
      <c r="J4803" s="141">
        <f t="shared" si="385"/>
        <v>1</v>
      </c>
      <c r="K4803" s="81">
        <f t="shared" si="384"/>
        <v>4.1400000000000006</v>
      </c>
      <c r="L4803" s="142">
        <v>17.5</v>
      </c>
      <c r="M4803" s="140"/>
      <c r="N4803" s="141">
        <f t="shared" si="386"/>
        <v>0</v>
      </c>
      <c r="O4803" s="141"/>
      <c r="P4803" s="141"/>
      <c r="Q4803" s="81">
        <f t="shared" si="387"/>
        <v>0</v>
      </c>
    </row>
    <row r="4804" spans="5:17" ht="13" hidden="1" x14ac:dyDescent="0.3">
      <c r="E4804" s="138">
        <v>40434</v>
      </c>
      <c r="F4804" s="16">
        <v>256</v>
      </c>
      <c r="G4804" s="16">
        <v>2010</v>
      </c>
      <c r="H4804" s="139">
        <f t="shared" si="383"/>
        <v>0</v>
      </c>
      <c r="I4804" s="140">
        <v>15.706666666666663</v>
      </c>
      <c r="J4804" s="141">
        <f t="shared" si="385"/>
        <v>1</v>
      </c>
      <c r="K4804" s="81">
        <f t="shared" si="384"/>
        <v>4.2933333333333366</v>
      </c>
      <c r="L4804" s="142">
        <v>15.5</v>
      </c>
      <c r="M4804" s="140"/>
      <c r="N4804" s="141">
        <f t="shared" si="386"/>
        <v>1</v>
      </c>
      <c r="O4804" s="141"/>
      <c r="P4804" s="141"/>
      <c r="Q4804" s="81">
        <f t="shared" si="387"/>
        <v>4.5</v>
      </c>
    </row>
    <row r="4805" spans="5:17" ht="13" hidden="1" x14ac:dyDescent="0.3">
      <c r="E4805" s="138">
        <v>40435</v>
      </c>
      <c r="F4805" s="16">
        <v>257</v>
      </c>
      <c r="G4805" s="16">
        <v>2010</v>
      </c>
      <c r="H4805" s="139">
        <f t="shared" si="383"/>
        <v>0</v>
      </c>
      <c r="I4805" s="140">
        <v>15.553333333333327</v>
      </c>
      <c r="J4805" s="141">
        <f t="shared" si="385"/>
        <v>1</v>
      </c>
      <c r="K4805" s="81">
        <f t="shared" si="384"/>
        <v>4.4466666666666725</v>
      </c>
      <c r="L4805" s="142">
        <v>13.8</v>
      </c>
      <c r="M4805" s="140"/>
      <c r="N4805" s="141">
        <f t="shared" si="386"/>
        <v>1</v>
      </c>
      <c r="O4805" s="141"/>
      <c r="P4805" s="141"/>
      <c r="Q4805" s="81">
        <f t="shared" si="387"/>
        <v>6.1999999999999993</v>
      </c>
    </row>
    <row r="4806" spans="5:17" ht="13" hidden="1" x14ac:dyDescent="0.3">
      <c r="E4806" s="138">
        <v>40436</v>
      </c>
      <c r="F4806" s="16">
        <v>258</v>
      </c>
      <c r="G4806" s="16">
        <v>2010</v>
      </c>
      <c r="H4806" s="139">
        <f t="shared" si="383"/>
        <v>0</v>
      </c>
      <c r="I4806" s="140">
        <v>15.4</v>
      </c>
      <c r="J4806" s="141">
        <f t="shared" si="385"/>
        <v>1</v>
      </c>
      <c r="K4806" s="81">
        <f t="shared" si="384"/>
        <v>4.5999999999999996</v>
      </c>
      <c r="L4806" s="142">
        <v>15.6</v>
      </c>
      <c r="M4806" s="140"/>
      <c r="N4806" s="141">
        <f t="shared" si="386"/>
        <v>1</v>
      </c>
      <c r="O4806" s="141"/>
      <c r="P4806" s="141"/>
      <c r="Q4806" s="81">
        <f t="shared" si="387"/>
        <v>4.4000000000000004</v>
      </c>
    </row>
    <row r="4807" spans="5:17" ht="13" hidden="1" x14ac:dyDescent="0.3">
      <c r="E4807" s="138">
        <v>40437</v>
      </c>
      <c r="F4807" s="16">
        <v>259</v>
      </c>
      <c r="G4807" s="16">
        <v>2010</v>
      </c>
      <c r="H4807" s="139">
        <f t="shared" si="383"/>
        <v>0</v>
      </c>
      <c r="I4807" s="140">
        <v>15.264516129032259</v>
      </c>
      <c r="J4807" s="141">
        <f t="shared" si="385"/>
        <v>1</v>
      </c>
      <c r="K4807" s="81">
        <f t="shared" si="384"/>
        <v>4.7354838709677409</v>
      </c>
      <c r="L4807" s="142">
        <v>17</v>
      </c>
      <c r="M4807" s="140"/>
      <c r="N4807" s="141">
        <f t="shared" si="386"/>
        <v>0</v>
      </c>
      <c r="O4807" s="141"/>
      <c r="P4807" s="141"/>
      <c r="Q4807" s="81">
        <f t="shared" si="387"/>
        <v>0</v>
      </c>
    </row>
    <row r="4808" spans="5:17" ht="13" hidden="1" x14ac:dyDescent="0.3">
      <c r="E4808" s="138">
        <v>40438</v>
      </c>
      <c r="F4808" s="16">
        <v>260</v>
      </c>
      <c r="G4808" s="16">
        <v>2010</v>
      </c>
      <c r="H4808" s="139">
        <f t="shared" si="383"/>
        <v>0</v>
      </c>
      <c r="I4808" s="140">
        <v>15.12903225806452</v>
      </c>
      <c r="J4808" s="141">
        <f t="shared" si="385"/>
        <v>1</v>
      </c>
      <c r="K4808" s="81">
        <f t="shared" si="384"/>
        <v>4.8709677419354804</v>
      </c>
      <c r="L4808" s="142">
        <v>14.9</v>
      </c>
      <c r="M4808" s="140"/>
      <c r="N4808" s="141">
        <f t="shared" si="386"/>
        <v>1</v>
      </c>
      <c r="O4808" s="141"/>
      <c r="P4808" s="141"/>
      <c r="Q4808" s="81">
        <f t="shared" si="387"/>
        <v>5.0999999999999996</v>
      </c>
    </row>
    <row r="4809" spans="5:17" ht="13" hidden="1" x14ac:dyDescent="0.3">
      <c r="E4809" s="138">
        <v>40439</v>
      </c>
      <c r="F4809" s="16">
        <v>261</v>
      </c>
      <c r="G4809" s="16">
        <v>2010</v>
      </c>
      <c r="H4809" s="139">
        <f t="shared" si="383"/>
        <v>0</v>
      </c>
      <c r="I4809" s="140">
        <v>14.993548387096773</v>
      </c>
      <c r="J4809" s="141">
        <f t="shared" si="385"/>
        <v>1</v>
      </c>
      <c r="K4809" s="81">
        <f t="shared" si="384"/>
        <v>5.006451612903227</v>
      </c>
      <c r="L4809" s="142">
        <v>12.9</v>
      </c>
      <c r="M4809" s="140"/>
      <c r="N4809" s="141">
        <f t="shared" si="386"/>
        <v>1</v>
      </c>
      <c r="O4809" s="141"/>
      <c r="P4809" s="141"/>
      <c r="Q4809" s="81">
        <f t="shared" si="387"/>
        <v>7.1</v>
      </c>
    </row>
    <row r="4810" spans="5:17" ht="13" hidden="1" x14ac:dyDescent="0.3">
      <c r="E4810" s="138">
        <v>40440</v>
      </c>
      <c r="F4810" s="16">
        <v>262</v>
      </c>
      <c r="G4810" s="16">
        <v>2010</v>
      </c>
      <c r="H4810" s="139">
        <f t="shared" si="383"/>
        <v>0</v>
      </c>
      <c r="I4810" s="140">
        <v>14.858064516129033</v>
      </c>
      <c r="J4810" s="141">
        <f t="shared" si="385"/>
        <v>1</v>
      </c>
      <c r="K4810" s="81">
        <f t="shared" si="384"/>
        <v>5.1419354838709666</v>
      </c>
      <c r="L4810" s="142">
        <v>12.1</v>
      </c>
      <c r="M4810" s="140"/>
      <c r="N4810" s="141">
        <f t="shared" si="386"/>
        <v>1</v>
      </c>
      <c r="O4810" s="141"/>
      <c r="P4810" s="141"/>
      <c r="Q4810" s="81">
        <f t="shared" si="387"/>
        <v>7.9</v>
      </c>
    </row>
    <row r="4811" spans="5:17" ht="13" hidden="1" x14ac:dyDescent="0.3">
      <c r="E4811" s="138">
        <v>40441</v>
      </c>
      <c r="F4811" s="16">
        <v>263</v>
      </c>
      <c r="G4811" s="16">
        <v>2010</v>
      </c>
      <c r="H4811" s="139">
        <f t="shared" si="383"/>
        <v>0</v>
      </c>
      <c r="I4811" s="140">
        <v>14.722580645161294</v>
      </c>
      <c r="J4811" s="141">
        <f t="shared" si="385"/>
        <v>1</v>
      </c>
      <c r="K4811" s="81">
        <f t="shared" si="384"/>
        <v>5.2774193548387061</v>
      </c>
      <c r="L4811" s="142">
        <v>13.7</v>
      </c>
      <c r="M4811" s="140"/>
      <c r="N4811" s="141">
        <f t="shared" si="386"/>
        <v>1</v>
      </c>
      <c r="O4811" s="141"/>
      <c r="P4811" s="141"/>
      <c r="Q4811" s="81">
        <f t="shared" si="387"/>
        <v>6.3000000000000007</v>
      </c>
    </row>
    <row r="4812" spans="5:17" ht="13" hidden="1" x14ac:dyDescent="0.3">
      <c r="E4812" s="138">
        <v>40442</v>
      </c>
      <c r="F4812" s="16">
        <v>264</v>
      </c>
      <c r="G4812" s="16">
        <v>2010</v>
      </c>
      <c r="H4812" s="139">
        <f t="shared" si="383"/>
        <v>0</v>
      </c>
      <c r="I4812" s="140">
        <v>14.587096774193547</v>
      </c>
      <c r="J4812" s="141">
        <f t="shared" si="385"/>
        <v>1</v>
      </c>
      <c r="K4812" s="81">
        <f t="shared" si="384"/>
        <v>5.4129032258064527</v>
      </c>
      <c r="L4812" s="142">
        <v>14.8</v>
      </c>
      <c r="M4812" s="140"/>
      <c r="N4812" s="141">
        <f t="shared" si="386"/>
        <v>1</v>
      </c>
      <c r="O4812" s="141"/>
      <c r="P4812" s="141"/>
      <c r="Q4812" s="81">
        <f t="shared" si="387"/>
        <v>5.1999999999999993</v>
      </c>
    </row>
    <row r="4813" spans="5:17" ht="13" hidden="1" x14ac:dyDescent="0.3">
      <c r="E4813" s="138">
        <v>40443</v>
      </c>
      <c r="F4813" s="16">
        <v>265</v>
      </c>
      <c r="G4813" s="16">
        <v>2010</v>
      </c>
      <c r="H4813" s="139">
        <f t="shared" si="383"/>
        <v>0</v>
      </c>
      <c r="I4813" s="140">
        <v>14.451612903225808</v>
      </c>
      <c r="J4813" s="141">
        <f t="shared" si="385"/>
        <v>1</v>
      </c>
      <c r="K4813" s="81">
        <f t="shared" si="384"/>
        <v>5.5483870967741922</v>
      </c>
      <c r="L4813" s="142">
        <v>15.6</v>
      </c>
      <c r="M4813" s="140"/>
      <c r="N4813" s="141">
        <f t="shared" si="386"/>
        <v>1</v>
      </c>
      <c r="O4813" s="141"/>
      <c r="P4813" s="141"/>
      <c r="Q4813" s="81">
        <f t="shared" si="387"/>
        <v>4.4000000000000004</v>
      </c>
    </row>
    <row r="4814" spans="5:17" ht="13" hidden="1" x14ac:dyDescent="0.3">
      <c r="E4814" s="138">
        <v>40444</v>
      </c>
      <c r="F4814" s="16">
        <v>266</v>
      </c>
      <c r="G4814" s="16">
        <v>2010</v>
      </c>
      <c r="H4814" s="139">
        <f t="shared" si="383"/>
        <v>0</v>
      </c>
      <c r="I4814" s="140">
        <v>14.316129032258068</v>
      </c>
      <c r="J4814" s="141">
        <f t="shared" si="385"/>
        <v>1</v>
      </c>
      <c r="K4814" s="81">
        <f t="shared" si="384"/>
        <v>5.6838709677419317</v>
      </c>
      <c r="L4814" s="142">
        <v>17.7</v>
      </c>
      <c r="M4814" s="140"/>
      <c r="N4814" s="141">
        <f t="shared" si="386"/>
        <v>0</v>
      </c>
      <c r="O4814" s="141"/>
      <c r="P4814" s="141"/>
      <c r="Q4814" s="81">
        <f t="shared" si="387"/>
        <v>0</v>
      </c>
    </row>
    <row r="4815" spans="5:17" ht="13" hidden="1" x14ac:dyDescent="0.3">
      <c r="E4815" s="138">
        <v>40445</v>
      </c>
      <c r="F4815" s="16">
        <v>267</v>
      </c>
      <c r="G4815" s="16">
        <v>2010</v>
      </c>
      <c r="H4815" s="139">
        <f t="shared" si="383"/>
        <v>0</v>
      </c>
      <c r="I4815" s="140">
        <v>14.180645161290322</v>
      </c>
      <c r="J4815" s="141">
        <f t="shared" si="385"/>
        <v>1</v>
      </c>
      <c r="K4815" s="81">
        <f t="shared" si="384"/>
        <v>5.8193548387096783</v>
      </c>
      <c r="L4815" s="142">
        <v>14.5</v>
      </c>
      <c r="M4815" s="140"/>
      <c r="N4815" s="141">
        <f t="shared" si="386"/>
        <v>1</v>
      </c>
      <c r="O4815" s="141"/>
      <c r="P4815" s="141"/>
      <c r="Q4815" s="81">
        <f t="shared" si="387"/>
        <v>5.5</v>
      </c>
    </row>
    <row r="4816" spans="5:17" ht="13" hidden="1" x14ac:dyDescent="0.3">
      <c r="E4816" s="138">
        <v>40446</v>
      </c>
      <c r="F4816" s="16">
        <v>268</v>
      </c>
      <c r="G4816" s="16">
        <v>2010</v>
      </c>
      <c r="H4816" s="139">
        <f t="shared" si="383"/>
        <v>0</v>
      </c>
      <c r="I4816" s="140">
        <v>14.045161290322582</v>
      </c>
      <c r="J4816" s="141">
        <f t="shared" si="385"/>
        <v>1</v>
      </c>
      <c r="K4816" s="81">
        <f t="shared" si="384"/>
        <v>5.9548387096774178</v>
      </c>
      <c r="L4816" s="142">
        <v>11.1</v>
      </c>
      <c r="M4816" s="140"/>
      <c r="N4816" s="141">
        <f t="shared" si="386"/>
        <v>1</v>
      </c>
      <c r="O4816" s="141"/>
      <c r="P4816" s="141"/>
      <c r="Q4816" s="81">
        <f t="shared" si="387"/>
        <v>8.9</v>
      </c>
    </row>
    <row r="4817" spans="5:17" ht="13" hidden="1" x14ac:dyDescent="0.3">
      <c r="E4817" s="138">
        <v>40447</v>
      </c>
      <c r="F4817" s="16">
        <v>269</v>
      </c>
      <c r="G4817" s="16">
        <v>2010</v>
      </c>
      <c r="H4817" s="139">
        <f t="shared" si="383"/>
        <v>0</v>
      </c>
      <c r="I4817" s="140">
        <v>13.909677419354836</v>
      </c>
      <c r="J4817" s="141">
        <f t="shared" si="385"/>
        <v>1</v>
      </c>
      <c r="K4817" s="81">
        <f t="shared" si="384"/>
        <v>6.0903225806451644</v>
      </c>
      <c r="L4817" s="142">
        <v>9.6</v>
      </c>
      <c r="M4817" s="140"/>
      <c r="N4817" s="141">
        <f t="shared" si="386"/>
        <v>1</v>
      </c>
      <c r="O4817" s="141"/>
      <c r="P4817" s="141"/>
      <c r="Q4817" s="81">
        <f t="shared" si="387"/>
        <v>10.4</v>
      </c>
    </row>
    <row r="4818" spans="5:17" ht="13" hidden="1" x14ac:dyDescent="0.3">
      <c r="E4818" s="138">
        <v>40448</v>
      </c>
      <c r="F4818" s="16">
        <v>270</v>
      </c>
      <c r="G4818" s="16">
        <v>2010</v>
      </c>
      <c r="H4818" s="139">
        <f t="shared" si="383"/>
        <v>0</v>
      </c>
      <c r="I4818" s="140">
        <v>13.774193548387096</v>
      </c>
      <c r="J4818" s="141">
        <f t="shared" si="385"/>
        <v>1</v>
      </c>
      <c r="K4818" s="81">
        <f t="shared" si="384"/>
        <v>6.2258064516129039</v>
      </c>
      <c r="L4818" s="142">
        <v>8.8000000000000007</v>
      </c>
      <c r="M4818" s="140"/>
      <c r="N4818" s="141">
        <f t="shared" si="386"/>
        <v>1</v>
      </c>
      <c r="O4818" s="141"/>
      <c r="P4818" s="141"/>
      <c r="Q4818" s="81">
        <f t="shared" si="387"/>
        <v>11.2</v>
      </c>
    </row>
    <row r="4819" spans="5:17" ht="13" hidden="1" x14ac:dyDescent="0.3">
      <c r="E4819" s="138">
        <v>40449</v>
      </c>
      <c r="F4819" s="16">
        <v>271</v>
      </c>
      <c r="G4819" s="16">
        <v>2010</v>
      </c>
      <c r="H4819" s="139">
        <f t="shared" si="383"/>
        <v>0</v>
      </c>
      <c r="I4819" s="140">
        <v>13.638709677419357</v>
      </c>
      <c r="J4819" s="141">
        <f t="shared" si="385"/>
        <v>1</v>
      </c>
      <c r="K4819" s="81">
        <f t="shared" si="384"/>
        <v>6.3612903225806434</v>
      </c>
      <c r="L4819" s="142">
        <v>8.6999999999999993</v>
      </c>
      <c r="M4819" s="140"/>
      <c r="N4819" s="141">
        <f t="shared" si="386"/>
        <v>1</v>
      </c>
      <c r="O4819" s="141"/>
      <c r="P4819" s="141"/>
      <c r="Q4819" s="81">
        <f t="shared" si="387"/>
        <v>11.3</v>
      </c>
    </row>
    <row r="4820" spans="5:17" ht="13" hidden="1" x14ac:dyDescent="0.3">
      <c r="E4820" s="138">
        <v>40450</v>
      </c>
      <c r="F4820" s="16">
        <v>272</v>
      </c>
      <c r="G4820" s="16">
        <v>2010</v>
      </c>
      <c r="H4820" s="139">
        <f t="shared" si="383"/>
        <v>0</v>
      </c>
      <c r="I4820" s="140">
        <v>13.50322580645161</v>
      </c>
      <c r="J4820" s="141">
        <f t="shared" si="385"/>
        <v>1</v>
      </c>
      <c r="K4820" s="81">
        <f t="shared" si="384"/>
        <v>6.49677419354839</v>
      </c>
      <c r="L4820" s="142">
        <v>10.199999999999999</v>
      </c>
      <c r="M4820" s="140"/>
      <c r="N4820" s="141">
        <f t="shared" si="386"/>
        <v>1</v>
      </c>
      <c r="O4820" s="141"/>
      <c r="P4820" s="141"/>
      <c r="Q4820" s="81">
        <f t="shared" si="387"/>
        <v>9.8000000000000007</v>
      </c>
    </row>
    <row r="4821" spans="5:17" ht="13" hidden="1" x14ac:dyDescent="0.3">
      <c r="E4821" s="138">
        <v>40451</v>
      </c>
      <c r="F4821" s="16">
        <v>273</v>
      </c>
      <c r="G4821" s="16">
        <v>2010</v>
      </c>
      <c r="H4821" s="139">
        <f t="shared" si="383"/>
        <v>0</v>
      </c>
      <c r="I4821" s="140">
        <v>13.36774193548387</v>
      </c>
      <c r="J4821" s="141">
        <f t="shared" si="385"/>
        <v>1</v>
      </c>
      <c r="K4821" s="81">
        <f t="shared" si="384"/>
        <v>6.6322580645161295</v>
      </c>
      <c r="L4821" s="142">
        <v>12.8</v>
      </c>
      <c r="M4821" s="140"/>
      <c r="N4821" s="141">
        <f t="shared" si="386"/>
        <v>1</v>
      </c>
      <c r="O4821" s="141"/>
      <c r="P4821" s="141"/>
      <c r="Q4821" s="81">
        <f t="shared" si="387"/>
        <v>7.1999999999999993</v>
      </c>
    </row>
    <row r="4822" spans="5:17" ht="13" hidden="1" x14ac:dyDescent="0.3">
      <c r="E4822" s="138">
        <v>40452</v>
      </c>
      <c r="F4822" s="16">
        <v>274</v>
      </c>
      <c r="G4822" s="16">
        <v>2010</v>
      </c>
      <c r="H4822" s="139">
        <f t="shared" si="383"/>
        <v>0</v>
      </c>
      <c r="I4822" s="140">
        <v>13.232258064516131</v>
      </c>
      <c r="J4822" s="141">
        <f t="shared" si="385"/>
        <v>1</v>
      </c>
      <c r="K4822" s="81">
        <f t="shared" si="384"/>
        <v>6.767741935483869</v>
      </c>
      <c r="L4822" s="142">
        <v>12.8</v>
      </c>
      <c r="M4822" s="140"/>
      <c r="N4822" s="141">
        <f t="shared" si="386"/>
        <v>1</v>
      </c>
      <c r="O4822" s="141"/>
      <c r="P4822" s="141"/>
      <c r="Q4822" s="81">
        <f t="shared" si="387"/>
        <v>7.1999999999999993</v>
      </c>
    </row>
    <row r="4823" spans="5:17" ht="13" hidden="1" x14ac:dyDescent="0.3">
      <c r="E4823" s="138">
        <v>40453</v>
      </c>
      <c r="F4823" s="16">
        <v>275</v>
      </c>
      <c r="G4823" s="16">
        <v>2010</v>
      </c>
      <c r="H4823" s="139">
        <f t="shared" si="383"/>
        <v>0</v>
      </c>
      <c r="I4823" s="140">
        <v>13.096774193548384</v>
      </c>
      <c r="J4823" s="141">
        <f t="shared" si="385"/>
        <v>1</v>
      </c>
      <c r="K4823" s="81">
        <f t="shared" si="384"/>
        <v>6.9032258064516157</v>
      </c>
      <c r="L4823" s="142">
        <v>15.5</v>
      </c>
      <c r="M4823" s="140"/>
      <c r="N4823" s="141">
        <f t="shared" si="386"/>
        <v>1</v>
      </c>
      <c r="O4823" s="141"/>
      <c r="P4823" s="141"/>
      <c r="Q4823" s="81">
        <f t="shared" si="387"/>
        <v>4.5</v>
      </c>
    </row>
    <row r="4824" spans="5:17" ht="13" hidden="1" x14ac:dyDescent="0.3">
      <c r="E4824" s="138">
        <v>40454</v>
      </c>
      <c r="F4824" s="16">
        <v>276</v>
      </c>
      <c r="G4824" s="16">
        <v>2010</v>
      </c>
      <c r="H4824" s="139">
        <f t="shared" si="383"/>
        <v>0</v>
      </c>
      <c r="I4824" s="140">
        <v>12.961290322580645</v>
      </c>
      <c r="J4824" s="141">
        <f t="shared" si="385"/>
        <v>1</v>
      </c>
      <c r="K4824" s="81">
        <f t="shared" si="384"/>
        <v>7.0387096774193552</v>
      </c>
      <c r="L4824" s="142">
        <v>14.8</v>
      </c>
      <c r="M4824" s="140"/>
      <c r="N4824" s="141">
        <f t="shared" si="386"/>
        <v>1</v>
      </c>
      <c r="O4824" s="141"/>
      <c r="P4824" s="141"/>
      <c r="Q4824" s="81">
        <f t="shared" si="387"/>
        <v>5.1999999999999993</v>
      </c>
    </row>
    <row r="4825" spans="5:17" ht="13" hidden="1" x14ac:dyDescent="0.3">
      <c r="E4825" s="138">
        <v>40455</v>
      </c>
      <c r="F4825" s="16">
        <v>277</v>
      </c>
      <c r="G4825" s="16">
        <v>2010</v>
      </c>
      <c r="H4825" s="139">
        <f t="shared" si="383"/>
        <v>0</v>
      </c>
      <c r="I4825" s="140">
        <v>12.825806451612905</v>
      </c>
      <c r="J4825" s="141">
        <f t="shared" si="385"/>
        <v>1</v>
      </c>
      <c r="K4825" s="81">
        <f t="shared" si="384"/>
        <v>7.1741935483870947</v>
      </c>
      <c r="L4825" s="142">
        <v>14.4</v>
      </c>
      <c r="M4825" s="140"/>
      <c r="N4825" s="141">
        <f t="shared" si="386"/>
        <v>1</v>
      </c>
      <c r="O4825" s="141"/>
      <c r="P4825" s="141"/>
      <c r="Q4825" s="81">
        <f t="shared" si="387"/>
        <v>5.6</v>
      </c>
    </row>
    <row r="4826" spans="5:17" ht="13" hidden="1" x14ac:dyDescent="0.3">
      <c r="E4826" s="138">
        <v>40456</v>
      </c>
      <c r="F4826" s="16">
        <v>278</v>
      </c>
      <c r="G4826" s="16">
        <v>2010</v>
      </c>
      <c r="H4826" s="139">
        <f t="shared" si="383"/>
        <v>0</v>
      </c>
      <c r="I4826" s="140">
        <v>12.690322580645159</v>
      </c>
      <c r="J4826" s="141">
        <f t="shared" si="385"/>
        <v>1</v>
      </c>
      <c r="K4826" s="81">
        <f t="shared" si="384"/>
        <v>7.3096774193548413</v>
      </c>
      <c r="L4826" s="142">
        <v>15</v>
      </c>
      <c r="M4826" s="140"/>
      <c r="N4826" s="141">
        <f t="shared" si="386"/>
        <v>1</v>
      </c>
      <c r="O4826" s="141"/>
      <c r="P4826" s="141"/>
      <c r="Q4826" s="81">
        <f t="shared" si="387"/>
        <v>5</v>
      </c>
    </row>
    <row r="4827" spans="5:17" ht="13" hidden="1" x14ac:dyDescent="0.3">
      <c r="E4827" s="138">
        <v>40457</v>
      </c>
      <c r="F4827" s="16">
        <v>279</v>
      </c>
      <c r="G4827" s="16">
        <v>2010</v>
      </c>
      <c r="H4827" s="139">
        <f t="shared" si="383"/>
        <v>0</v>
      </c>
      <c r="I4827" s="140">
        <v>12.554838709677419</v>
      </c>
      <c r="J4827" s="141">
        <f t="shared" si="385"/>
        <v>1</v>
      </c>
      <c r="K4827" s="81">
        <f t="shared" si="384"/>
        <v>7.4451612903225808</v>
      </c>
      <c r="L4827" s="142">
        <v>13.7</v>
      </c>
      <c r="M4827" s="140"/>
      <c r="N4827" s="141">
        <f t="shared" si="386"/>
        <v>1</v>
      </c>
      <c r="O4827" s="141"/>
      <c r="P4827" s="141"/>
      <c r="Q4827" s="81">
        <f t="shared" si="387"/>
        <v>6.3000000000000007</v>
      </c>
    </row>
    <row r="4828" spans="5:17" ht="13" hidden="1" x14ac:dyDescent="0.3">
      <c r="E4828" s="138">
        <v>40458</v>
      </c>
      <c r="F4828" s="16">
        <v>280</v>
      </c>
      <c r="G4828" s="16">
        <v>2010</v>
      </c>
      <c r="H4828" s="139">
        <f t="shared" si="383"/>
        <v>0</v>
      </c>
      <c r="I4828" s="140">
        <v>12.41935483870968</v>
      </c>
      <c r="J4828" s="141">
        <f t="shared" si="385"/>
        <v>1</v>
      </c>
      <c r="K4828" s="81">
        <f t="shared" si="384"/>
        <v>7.5806451612903203</v>
      </c>
      <c r="L4828" s="142">
        <v>14.5</v>
      </c>
      <c r="M4828" s="140"/>
      <c r="N4828" s="141">
        <f t="shared" si="386"/>
        <v>1</v>
      </c>
      <c r="O4828" s="141"/>
      <c r="P4828" s="141"/>
      <c r="Q4828" s="81">
        <f t="shared" si="387"/>
        <v>5.5</v>
      </c>
    </row>
    <row r="4829" spans="5:17" ht="13" hidden="1" x14ac:dyDescent="0.3">
      <c r="E4829" s="138">
        <v>40459</v>
      </c>
      <c r="F4829" s="16">
        <v>281</v>
      </c>
      <c r="G4829" s="16">
        <v>2010</v>
      </c>
      <c r="H4829" s="139">
        <f t="shared" si="383"/>
        <v>0</v>
      </c>
      <c r="I4829" s="140">
        <v>12.283870967741933</v>
      </c>
      <c r="J4829" s="141">
        <f t="shared" si="385"/>
        <v>1</v>
      </c>
      <c r="K4829" s="81">
        <f t="shared" si="384"/>
        <v>7.7161290322580669</v>
      </c>
      <c r="L4829" s="142">
        <v>14</v>
      </c>
      <c r="M4829" s="140"/>
      <c r="N4829" s="141">
        <f t="shared" si="386"/>
        <v>1</v>
      </c>
      <c r="O4829" s="141"/>
      <c r="P4829" s="141"/>
      <c r="Q4829" s="81">
        <f t="shared" si="387"/>
        <v>6</v>
      </c>
    </row>
    <row r="4830" spans="5:17" ht="13" hidden="1" x14ac:dyDescent="0.3">
      <c r="E4830" s="138">
        <v>40460</v>
      </c>
      <c r="F4830" s="16">
        <v>282</v>
      </c>
      <c r="G4830" s="16">
        <v>2010</v>
      </c>
      <c r="H4830" s="139">
        <f t="shared" si="383"/>
        <v>0</v>
      </c>
      <c r="I4830" s="140">
        <v>12.148387096774194</v>
      </c>
      <c r="J4830" s="141">
        <f t="shared" si="385"/>
        <v>1</v>
      </c>
      <c r="K4830" s="81">
        <f t="shared" si="384"/>
        <v>7.8516129032258064</v>
      </c>
      <c r="L4830" s="142">
        <v>14.1</v>
      </c>
      <c r="M4830" s="140"/>
      <c r="N4830" s="141">
        <f t="shared" si="386"/>
        <v>1</v>
      </c>
      <c r="O4830" s="141"/>
      <c r="P4830" s="141"/>
      <c r="Q4830" s="81">
        <f t="shared" si="387"/>
        <v>5.9</v>
      </c>
    </row>
    <row r="4831" spans="5:17" ht="13" hidden="1" x14ac:dyDescent="0.3">
      <c r="E4831" s="138">
        <v>40461</v>
      </c>
      <c r="F4831" s="16">
        <v>283</v>
      </c>
      <c r="G4831" s="16">
        <v>2010</v>
      </c>
      <c r="H4831" s="139">
        <f t="shared" si="383"/>
        <v>0</v>
      </c>
      <c r="I4831" s="140">
        <v>12.012903225806454</v>
      </c>
      <c r="J4831" s="141">
        <f t="shared" si="385"/>
        <v>1</v>
      </c>
      <c r="K4831" s="81">
        <f t="shared" si="384"/>
        <v>7.9870967741935459</v>
      </c>
      <c r="L4831" s="142">
        <v>13.8</v>
      </c>
      <c r="M4831" s="140"/>
      <c r="N4831" s="141">
        <f t="shared" si="386"/>
        <v>1</v>
      </c>
      <c r="O4831" s="141"/>
      <c r="P4831" s="141"/>
      <c r="Q4831" s="81">
        <f t="shared" si="387"/>
        <v>6.1999999999999993</v>
      </c>
    </row>
    <row r="4832" spans="5:17" ht="13" hidden="1" x14ac:dyDescent="0.3">
      <c r="E4832" s="138">
        <v>40462</v>
      </c>
      <c r="F4832" s="16">
        <v>284</v>
      </c>
      <c r="G4832" s="16">
        <v>2010</v>
      </c>
      <c r="H4832" s="139">
        <f t="shared" si="383"/>
        <v>0</v>
      </c>
      <c r="I4832" s="140">
        <v>11.877419354838707</v>
      </c>
      <c r="J4832" s="141">
        <f t="shared" si="385"/>
        <v>1</v>
      </c>
      <c r="K4832" s="81">
        <f t="shared" si="384"/>
        <v>8.1225806451612925</v>
      </c>
      <c r="L4832" s="142">
        <v>11.6</v>
      </c>
      <c r="M4832" s="140"/>
      <c r="N4832" s="141">
        <f t="shared" si="386"/>
        <v>1</v>
      </c>
      <c r="O4832" s="141"/>
      <c r="P4832" s="141"/>
      <c r="Q4832" s="81">
        <f t="shared" si="387"/>
        <v>8.4</v>
      </c>
    </row>
    <row r="4833" spans="5:17" ht="13" hidden="1" x14ac:dyDescent="0.3">
      <c r="E4833" s="138">
        <v>40463</v>
      </c>
      <c r="F4833" s="16">
        <v>285</v>
      </c>
      <c r="G4833" s="16">
        <v>2010</v>
      </c>
      <c r="H4833" s="139">
        <f t="shared" si="383"/>
        <v>0</v>
      </c>
      <c r="I4833" s="140">
        <v>11.741935483870968</v>
      </c>
      <c r="J4833" s="141">
        <f t="shared" si="385"/>
        <v>1</v>
      </c>
      <c r="K4833" s="81">
        <f t="shared" si="384"/>
        <v>8.258064516129032</v>
      </c>
      <c r="L4833" s="142">
        <v>10.8</v>
      </c>
      <c r="M4833" s="140"/>
      <c r="N4833" s="141">
        <f t="shared" si="386"/>
        <v>1</v>
      </c>
      <c r="O4833" s="141"/>
      <c r="P4833" s="141"/>
      <c r="Q4833" s="81">
        <f t="shared" si="387"/>
        <v>9.1999999999999993</v>
      </c>
    </row>
    <row r="4834" spans="5:17" ht="13" hidden="1" x14ac:dyDescent="0.3">
      <c r="E4834" s="138">
        <v>40464</v>
      </c>
      <c r="F4834" s="16">
        <v>286</v>
      </c>
      <c r="G4834" s="16">
        <v>2010</v>
      </c>
      <c r="H4834" s="139">
        <f t="shared" si="383"/>
        <v>0</v>
      </c>
      <c r="I4834" s="140">
        <v>11.606451612903228</v>
      </c>
      <c r="J4834" s="141">
        <f t="shared" si="385"/>
        <v>1</v>
      </c>
      <c r="K4834" s="81">
        <f t="shared" si="384"/>
        <v>8.3935483870967715</v>
      </c>
      <c r="L4834" s="142">
        <v>10.1</v>
      </c>
      <c r="M4834" s="140"/>
      <c r="N4834" s="141">
        <f t="shared" si="386"/>
        <v>1</v>
      </c>
      <c r="O4834" s="141"/>
      <c r="P4834" s="141"/>
      <c r="Q4834" s="81">
        <f t="shared" si="387"/>
        <v>9.9</v>
      </c>
    </row>
    <row r="4835" spans="5:17" ht="13" hidden="1" x14ac:dyDescent="0.3">
      <c r="E4835" s="138">
        <v>40465</v>
      </c>
      <c r="F4835" s="16">
        <v>287</v>
      </c>
      <c r="G4835" s="16">
        <v>2010</v>
      </c>
      <c r="H4835" s="139">
        <f t="shared" ref="H4835:H4898" si="388">IF(AND(E4835&gt;=$D$64,E4835&lt;=$D$65),1,0)</f>
        <v>0</v>
      </c>
      <c r="I4835" s="140">
        <v>11.470967741935482</v>
      </c>
      <c r="J4835" s="141">
        <f t="shared" si="385"/>
        <v>1</v>
      </c>
      <c r="K4835" s="81">
        <f t="shared" si="384"/>
        <v>8.5290322580645181</v>
      </c>
      <c r="L4835" s="142">
        <v>9.3000000000000007</v>
      </c>
      <c r="M4835" s="140"/>
      <c r="N4835" s="141">
        <f t="shared" si="386"/>
        <v>1</v>
      </c>
      <c r="O4835" s="141"/>
      <c r="P4835" s="141"/>
      <c r="Q4835" s="81">
        <f t="shared" si="387"/>
        <v>10.7</v>
      </c>
    </row>
    <row r="4836" spans="5:17" ht="13" hidden="1" x14ac:dyDescent="0.3">
      <c r="E4836" s="138">
        <v>40466</v>
      </c>
      <c r="F4836" s="16">
        <v>288</v>
      </c>
      <c r="G4836" s="16">
        <v>2010</v>
      </c>
      <c r="H4836" s="139">
        <f t="shared" si="388"/>
        <v>0</v>
      </c>
      <c r="I4836" s="140">
        <v>11.335483870967742</v>
      </c>
      <c r="J4836" s="141">
        <f t="shared" si="385"/>
        <v>1</v>
      </c>
      <c r="K4836" s="81">
        <f t="shared" si="384"/>
        <v>8.6645161290322577</v>
      </c>
      <c r="L4836" s="142">
        <v>8.6</v>
      </c>
      <c r="M4836" s="140"/>
      <c r="N4836" s="141">
        <f t="shared" si="386"/>
        <v>1</v>
      </c>
      <c r="O4836" s="141"/>
      <c r="P4836" s="141"/>
      <c r="Q4836" s="81">
        <f t="shared" si="387"/>
        <v>11.4</v>
      </c>
    </row>
    <row r="4837" spans="5:17" ht="13" hidden="1" x14ac:dyDescent="0.3">
      <c r="E4837" s="138">
        <v>40467</v>
      </c>
      <c r="F4837" s="16">
        <v>289</v>
      </c>
      <c r="G4837" s="16">
        <v>2010</v>
      </c>
      <c r="H4837" s="139">
        <f t="shared" si="388"/>
        <v>0</v>
      </c>
      <c r="I4837" s="140">
        <v>11.2</v>
      </c>
      <c r="J4837" s="141">
        <f t="shared" si="385"/>
        <v>1</v>
      </c>
      <c r="K4837" s="81">
        <f t="shared" si="384"/>
        <v>8.8000000000000007</v>
      </c>
      <c r="L4837" s="142">
        <v>7.9</v>
      </c>
      <c r="M4837" s="140"/>
      <c r="N4837" s="141">
        <f t="shared" si="386"/>
        <v>1</v>
      </c>
      <c r="O4837" s="141"/>
      <c r="P4837" s="141"/>
      <c r="Q4837" s="81">
        <f t="shared" si="387"/>
        <v>12.1</v>
      </c>
    </row>
    <row r="4838" spans="5:17" ht="13" hidden="1" x14ac:dyDescent="0.3">
      <c r="E4838" s="138">
        <v>40468</v>
      </c>
      <c r="F4838" s="16">
        <v>290</v>
      </c>
      <c r="G4838" s="16">
        <v>2010</v>
      </c>
      <c r="H4838" s="139">
        <f t="shared" si="388"/>
        <v>0</v>
      </c>
      <c r="I4838" s="140">
        <v>11.013333333333335</v>
      </c>
      <c r="J4838" s="141">
        <f t="shared" si="385"/>
        <v>1</v>
      </c>
      <c r="K4838" s="81">
        <f t="shared" si="384"/>
        <v>8.9866666666666646</v>
      </c>
      <c r="L4838" s="142">
        <v>8.3000000000000007</v>
      </c>
      <c r="M4838" s="140"/>
      <c r="N4838" s="141">
        <f t="shared" si="386"/>
        <v>1</v>
      </c>
      <c r="O4838" s="141"/>
      <c r="P4838" s="141"/>
      <c r="Q4838" s="81">
        <f t="shared" si="387"/>
        <v>11.7</v>
      </c>
    </row>
    <row r="4839" spans="5:17" ht="13" hidden="1" x14ac:dyDescent="0.3">
      <c r="E4839" s="138">
        <v>40469</v>
      </c>
      <c r="F4839" s="16">
        <v>291</v>
      </c>
      <c r="G4839" s="16">
        <v>2010</v>
      </c>
      <c r="H4839" s="139">
        <f t="shared" si="388"/>
        <v>0</v>
      </c>
      <c r="I4839" s="140">
        <v>10.826666666666668</v>
      </c>
      <c r="J4839" s="141">
        <f t="shared" si="385"/>
        <v>1</v>
      </c>
      <c r="K4839" s="81">
        <f t="shared" si="384"/>
        <v>9.173333333333332</v>
      </c>
      <c r="L4839" s="142">
        <v>8.1</v>
      </c>
      <c r="M4839" s="140"/>
      <c r="N4839" s="141">
        <f t="shared" si="386"/>
        <v>1</v>
      </c>
      <c r="O4839" s="141"/>
      <c r="P4839" s="141"/>
      <c r="Q4839" s="81">
        <f t="shared" si="387"/>
        <v>11.9</v>
      </c>
    </row>
    <row r="4840" spans="5:17" ht="13" hidden="1" x14ac:dyDescent="0.3">
      <c r="E4840" s="138">
        <v>40470</v>
      </c>
      <c r="F4840" s="16">
        <v>292</v>
      </c>
      <c r="G4840" s="16">
        <v>2010</v>
      </c>
      <c r="H4840" s="139">
        <f t="shared" si="388"/>
        <v>0</v>
      </c>
      <c r="I4840" s="140">
        <v>10.64</v>
      </c>
      <c r="J4840" s="141">
        <f t="shared" si="385"/>
        <v>1</v>
      </c>
      <c r="K4840" s="81">
        <f t="shared" si="384"/>
        <v>9.36</v>
      </c>
      <c r="L4840" s="142">
        <v>6.3</v>
      </c>
      <c r="M4840" s="140"/>
      <c r="N4840" s="141">
        <f t="shared" si="386"/>
        <v>1</v>
      </c>
      <c r="O4840" s="141"/>
      <c r="P4840" s="141"/>
      <c r="Q4840" s="81">
        <f t="shared" si="387"/>
        <v>13.7</v>
      </c>
    </row>
    <row r="4841" spans="5:17" ht="13" hidden="1" x14ac:dyDescent="0.3">
      <c r="E4841" s="138">
        <v>40471</v>
      </c>
      <c r="F4841" s="16">
        <v>293</v>
      </c>
      <c r="G4841" s="16">
        <v>2010</v>
      </c>
      <c r="H4841" s="139">
        <f t="shared" si="388"/>
        <v>0</v>
      </c>
      <c r="I4841" s="140">
        <v>10.453333333333333</v>
      </c>
      <c r="J4841" s="141">
        <f t="shared" si="385"/>
        <v>1</v>
      </c>
      <c r="K4841" s="81">
        <f t="shared" si="384"/>
        <v>9.5466666666666669</v>
      </c>
      <c r="L4841" s="142">
        <v>7.9</v>
      </c>
      <c r="M4841" s="140"/>
      <c r="N4841" s="141">
        <f t="shared" si="386"/>
        <v>1</v>
      </c>
      <c r="O4841" s="141"/>
      <c r="P4841" s="141"/>
      <c r="Q4841" s="81">
        <f t="shared" si="387"/>
        <v>12.1</v>
      </c>
    </row>
    <row r="4842" spans="5:17" ht="13" hidden="1" x14ac:dyDescent="0.3">
      <c r="E4842" s="138">
        <v>40472</v>
      </c>
      <c r="F4842" s="16">
        <v>294</v>
      </c>
      <c r="G4842" s="16">
        <v>2010</v>
      </c>
      <c r="H4842" s="139">
        <f t="shared" si="388"/>
        <v>0</v>
      </c>
      <c r="I4842" s="140">
        <v>10.266666666666666</v>
      </c>
      <c r="J4842" s="141">
        <f t="shared" si="385"/>
        <v>1</v>
      </c>
      <c r="K4842" s="81">
        <f t="shared" si="384"/>
        <v>9.7333333333333343</v>
      </c>
      <c r="L4842" s="142">
        <v>3.9</v>
      </c>
      <c r="M4842" s="140"/>
      <c r="N4842" s="141">
        <f t="shared" si="386"/>
        <v>1</v>
      </c>
      <c r="O4842" s="141"/>
      <c r="P4842" s="141"/>
      <c r="Q4842" s="81">
        <f t="shared" si="387"/>
        <v>16.100000000000001</v>
      </c>
    </row>
    <row r="4843" spans="5:17" ht="13" hidden="1" x14ac:dyDescent="0.3">
      <c r="E4843" s="138">
        <v>40473</v>
      </c>
      <c r="F4843" s="16">
        <v>295</v>
      </c>
      <c r="G4843" s="16">
        <v>2010</v>
      </c>
      <c r="H4843" s="139">
        <f t="shared" si="388"/>
        <v>0</v>
      </c>
      <c r="I4843" s="140">
        <v>10.08</v>
      </c>
      <c r="J4843" s="141">
        <f t="shared" si="385"/>
        <v>1</v>
      </c>
      <c r="K4843" s="81">
        <f t="shared" si="384"/>
        <v>9.92</v>
      </c>
      <c r="L4843" s="142">
        <v>5.7</v>
      </c>
      <c r="M4843" s="140"/>
      <c r="N4843" s="141">
        <f t="shared" si="386"/>
        <v>1</v>
      </c>
      <c r="O4843" s="141"/>
      <c r="P4843" s="141"/>
      <c r="Q4843" s="81">
        <f t="shared" si="387"/>
        <v>14.3</v>
      </c>
    </row>
    <row r="4844" spans="5:17" ht="13" hidden="1" x14ac:dyDescent="0.3">
      <c r="E4844" s="138">
        <v>40474</v>
      </c>
      <c r="F4844" s="16">
        <v>296</v>
      </c>
      <c r="G4844" s="16">
        <v>2010</v>
      </c>
      <c r="H4844" s="139">
        <f t="shared" si="388"/>
        <v>0</v>
      </c>
      <c r="I4844" s="140">
        <v>9.8933333333333309</v>
      </c>
      <c r="J4844" s="141">
        <f t="shared" si="385"/>
        <v>1</v>
      </c>
      <c r="K4844" s="81">
        <f t="shared" si="384"/>
        <v>10.106666666666669</v>
      </c>
      <c r="L4844" s="142">
        <v>12.2</v>
      </c>
      <c r="M4844" s="140"/>
      <c r="N4844" s="141">
        <f t="shared" si="386"/>
        <v>1</v>
      </c>
      <c r="O4844" s="141"/>
      <c r="P4844" s="141"/>
      <c r="Q4844" s="81">
        <f t="shared" si="387"/>
        <v>7.8000000000000007</v>
      </c>
    </row>
    <row r="4845" spans="5:17" ht="13" hidden="1" x14ac:dyDescent="0.3">
      <c r="E4845" s="138">
        <v>40475</v>
      </c>
      <c r="F4845" s="16">
        <v>297</v>
      </c>
      <c r="G4845" s="16">
        <v>2010</v>
      </c>
      <c r="H4845" s="139">
        <f t="shared" si="388"/>
        <v>0</v>
      </c>
      <c r="I4845" s="140">
        <v>9.7066666666666634</v>
      </c>
      <c r="J4845" s="141">
        <f t="shared" si="385"/>
        <v>1</v>
      </c>
      <c r="K4845" s="81">
        <f t="shared" si="384"/>
        <v>10.293333333333337</v>
      </c>
      <c r="L4845" s="142">
        <v>7.6</v>
      </c>
      <c r="M4845" s="140"/>
      <c r="N4845" s="141">
        <f t="shared" si="386"/>
        <v>1</v>
      </c>
      <c r="O4845" s="141"/>
      <c r="P4845" s="141"/>
      <c r="Q4845" s="81">
        <f t="shared" si="387"/>
        <v>12.4</v>
      </c>
    </row>
    <row r="4846" spans="5:17" ht="13" hidden="1" x14ac:dyDescent="0.3">
      <c r="E4846" s="138">
        <v>40476</v>
      </c>
      <c r="F4846" s="16">
        <v>298</v>
      </c>
      <c r="G4846" s="16">
        <v>2010</v>
      </c>
      <c r="H4846" s="139">
        <f t="shared" si="388"/>
        <v>0</v>
      </c>
      <c r="I4846" s="140">
        <v>9.52</v>
      </c>
      <c r="J4846" s="141">
        <f t="shared" si="385"/>
        <v>1</v>
      </c>
      <c r="K4846" s="81">
        <f t="shared" si="384"/>
        <v>10.48</v>
      </c>
      <c r="L4846" s="142">
        <v>6.8</v>
      </c>
      <c r="M4846" s="140"/>
      <c r="N4846" s="141">
        <f t="shared" si="386"/>
        <v>1</v>
      </c>
      <c r="O4846" s="141"/>
      <c r="P4846" s="141"/>
      <c r="Q4846" s="81">
        <f t="shared" si="387"/>
        <v>13.2</v>
      </c>
    </row>
    <row r="4847" spans="5:17" ht="13" hidden="1" x14ac:dyDescent="0.3">
      <c r="E4847" s="138">
        <v>40477</v>
      </c>
      <c r="F4847" s="16">
        <v>299</v>
      </c>
      <c r="G4847" s="16">
        <v>2010</v>
      </c>
      <c r="H4847" s="139">
        <f t="shared" si="388"/>
        <v>0</v>
      </c>
      <c r="I4847" s="140">
        <v>9.3333333333333357</v>
      </c>
      <c r="J4847" s="141">
        <f t="shared" si="385"/>
        <v>1</v>
      </c>
      <c r="K4847" s="81">
        <f t="shared" si="384"/>
        <v>10.666666666666664</v>
      </c>
      <c r="L4847" s="142">
        <v>6.3</v>
      </c>
      <c r="M4847" s="140"/>
      <c r="N4847" s="141">
        <f t="shared" si="386"/>
        <v>1</v>
      </c>
      <c r="O4847" s="141"/>
      <c r="P4847" s="141"/>
      <c r="Q4847" s="81">
        <f t="shared" si="387"/>
        <v>13.7</v>
      </c>
    </row>
    <row r="4848" spans="5:17" ht="13" hidden="1" x14ac:dyDescent="0.3">
      <c r="E4848" s="138">
        <v>40478</v>
      </c>
      <c r="F4848" s="16">
        <v>300</v>
      </c>
      <c r="G4848" s="16">
        <v>2010</v>
      </c>
      <c r="H4848" s="139">
        <f t="shared" si="388"/>
        <v>0</v>
      </c>
      <c r="I4848" s="140">
        <v>9.1466666666666683</v>
      </c>
      <c r="J4848" s="141">
        <f t="shared" si="385"/>
        <v>1</v>
      </c>
      <c r="K4848" s="81">
        <f t="shared" si="384"/>
        <v>10.853333333333332</v>
      </c>
      <c r="L4848" s="142">
        <v>3.9</v>
      </c>
      <c r="M4848" s="140"/>
      <c r="N4848" s="141">
        <f t="shared" si="386"/>
        <v>1</v>
      </c>
      <c r="O4848" s="141"/>
      <c r="P4848" s="141"/>
      <c r="Q4848" s="81">
        <f t="shared" si="387"/>
        <v>16.100000000000001</v>
      </c>
    </row>
    <row r="4849" spans="5:17" ht="13" hidden="1" x14ac:dyDescent="0.3">
      <c r="E4849" s="138">
        <v>40479</v>
      </c>
      <c r="F4849" s="16">
        <v>301</v>
      </c>
      <c r="G4849" s="16">
        <v>2010</v>
      </c>
      <c r="H4849" s="139">
        <f t="shared" si="388"/>
        <v>0</v>
      </c>
      <c r="I4849" s="140">
        <v>8.9600000000000009</v>
      </c>
      <c r="J4849" s="141">
        <f t="shared" si="385"/>
        <v>1</v>
      </c>
      <c r="K4849" s="81">
        <f t="shared" si="384"/>
        <v>11.04</v>
      </c>
      <c r="L4849" s="142">
        <v>5.6</v>
      </c>
      <c r="M4849" s="140"/>
      <c r="N4849" s="141">
        <f t="shared" si="386"/>
        <v>1</v>
      </c>
      <c r="O4849" s="141"/>
      <c r="P4849" s="141"/>
      <c r="Q4849" s="81">
        <f t="shared" si="387"/>
        <v>14.4</v>
      </c>
    </row>
    <row r="4850" spans="5:17" ht="13" hidden="1" x14ac:dyDescent="0.3">
      <c r="E4850" s="138">
        <v>40480</v>
      </c>
      <c r="F4850" s="16">
        <v>302</v>
      </c>
      <c r="G4850" s="16">
        <v>2010</v>
      </c>
      <c r="H4850" s="139">
        <f t="shared" si="388"/>
        <v>0</v>
      </c>
      <c r="I4850" s="140">
        <v>8.7733333333333334</v>
      </c>
      <c r="J4850" s="141">
        <f t="shared" si="385"/>
        <v>1</v>
      </c>
      <c r="K4850" s="81">
        <f t="shared" si="384"/>
        <v>11.226666666666667</v>
      </c>
      <c r="L4850" s="142">
        <v>6.7</v>
      </c>
      <c r="M4850" s="140"/>
      <c r="N4850" s="141">
        <f t="shared" si="386"/>
        <v>1</v>
      </c>
      <c r="O4850" s="141"/>
      <c r="P4850" s="141"/>
      <c r="Q4850" s="81">
        <f t="shared" si="387"/>
        <v>13.3</v>
      </c>
    </row>
    <row r="4851" spans="5:17" ht="13" hidden="1" x14ac:dyDescent="0.3">
      <c r="E4851" s="138">
        <v>40481</v>
      </c>
      <c r="F4851" s="16">
        <v>303</v>
      </c>
      <c r="G4851" s="16">
        <v>2010</v>
      </c>
      <c r="H4851" s="139">
        <f t="shared" si="388"/>
        <v>0</v>
      </c>
      <c r="I4851" s="140">
        <v>8.586666666666666</v>
      </c>
      <c r="J4851" s="141">
        <f t="shared" si="385"/>
        <v>1</v>
      </c>
      <c r="K4851" s="81">
        <f t="shared" si="384"/>
        <v>11.413333333333334</v>
      </c>
      <c r="L4851" s="142">
        <v>9.4</v>
      </c>
      <c r="M4851" s="140"/>
      <c r="N4851" s="141">
        <f t="shared" si="386"/>
        <v>1</v>
      </c>
      <c r="O4851" s="141"/>
      <c r="P4851" s="141"/>
      <c r="Q4851" s="81">
        <f t="shared" si="387"/>
        <v>10.6</v>
      </c>
    </row>
    <row r="4852" spans="5:17" ht="13" hidden="1" x14ac:dyDescent="0.3">
      <c r="E4852" s="138">
        <v>40482</v>
      </c>
      <c r="F4852" s="16">
        <v>304</v>
      </c>
      <c r="G4852" s="16">
        <v>2010</v>
      </c>
      <c r="H4852" s="139">
        <f t="shared" si="388"/>
        <v>0</v>
      </c>
      <c r="I4852" s="140">
        <v>8.4</v>
      </c>
      <c r="J4852" s="141">
        <f t="shared" si="385"/>
        <v>1</v>
      </c>
      <c r="K4852" s="81">
        <f t="shared" si="384"/>
        <v>11.6</v>
      </c>
      <c r="L4852" s="142">
        <v>9.1999999999999993</v>
      </c>
      <c r="M4852" s="140"/>
      <c r="N4852" s="141">
        <f t="shared" si="386"/>
        <v>1</v>
      </c>
      <c r="O4852" s="141"/>
      <c r="P4852" s="141"/>
      <c r="Q4852" s="81">
        <f t="shared" si="387"/>
        <v>10.8</v>
      </c>
    </row>
    <row r="4853" spans="5:17" ht="13" hidden="1" x14ac:dyDescent="0.3">
      <c r="E4853" s="138">
        <v>40483</v>
      </c>
      <c r="F4853" s="16">
        <v>305</v>
      </c>
      <c r="G4853" s="16">
        <v>2010</v>
      </c>
      <c r="H4853" s="139">
        <f t="shared" si="388"/>
        <v>0</v>
      </c>
      <c r="I4853" s="140">
        <v>8.2133333333333312</v>
      </c>
      <c r="J4853" s="141">
        <f t="shared" si="385"/>
        <v>1</v>
      </c>
      <c r="K4853" s="81">
        <f t="shared" si="384"/>
        <v>11.786666666666669</v>
      </c>
      <c r="L4853" s="142">
        <v>9.6</v>
      </c>
      <c r="M4853" s="140"/>
      <c r="N4853" s="141">
        <f t="shared" si="386"/>
        <v>1</v>
      </c>
      <c r="O4853" s="141"/>
      <c r="P4853" s="141"/>
      <c r="Q4853" s="81">
        <f t="shared" si="387"/>
        <v>10.4</v>
      </c>
    </row>
    <row r="4854" spans="5:17" ht="13" hidden="1" x14ac:dyDescent="0.3">
      <c r="E4854" s="138">
        <v>40484</v>
      </c>
      <c r="F4854" s="16">
        <v>306</v>
      </c>
      <c r="G4854" s="16">
        <v>2010</v>
      </c>
      <c r="H4854" s="139">
        <f t="shared" si="388"/>
        <v>0</v>
      </c>
      <c r="I4854" s="140">
        <v>8.0266666666666637</v>
      </c>
      <c r="J4854" s="141">
        <f t="shared" si="385"/>
        <v>1</v>
      </c>
      <c r="K4854" s="81">
        <f t="shared" si="384"/>
        <v>11.973333333333336</v>
      </c>
      <c r="L4854" s="142">
        <v>9.3000000000000007</v>
      </c>
      <c r="M4854" s="140"/>
      <c r="N4854" s="141">
        <f t="shared" si="386"/>
        <v>1</v>
      </c>
      <c r="O4854" s="141"/>
      <c r="P4854" s="141"/>
      <c r="Q4854" s="81">
        <f t="shared" si="387"/>
        <v>10.7</v>
      </c>
    </row>
    <row r="4855" spans="5:17" ht="13" hidden="1" x14ac:dyDescent="0.3">
      <c r="E4855" s="138">
        <v>40485</v>
      </c>
      <c r="F4855" s="16">
        <v>307</v>
      </c>
      <c r="G4855" s="16">
        <v>2010</v>
      </c>
      <c r="H4855" s="139">
        <f t="shared" si="388"/>
        <v>0</v>
      </c>
      <c r="I4855" s="140">
        <v>7.84</v>
      </c>
      <c r="J4855" s="141">
        <f t="shared" si="385"/>
        <v>1</v>
      </c>
      <c r="K4855" s="81">
        <f t="shared" si="384"/>
        <v>12.16</v>
      </c>
      <c r="L4855" s="142">
        <v>10.3</v>
      </c>
      <c r="M4855" s="140"/>
      <c r="N4855" s="141">
        <f t="shared" si="386"/>
        <v>1</v>
      </c>
      <c r="O4855" s="141"/>
      <c r="P4855" s="141"/>
      <c r="Q4855" s="81">
        <f t="shared" si="387"/>
        <v>9.6999999999999993</v>
      </c>
    </row>
    <row r="4856" spans="5:17" ht="13" hidden="1" x14ac:dyDescent="0.3">
      <c r="E4856" s="138">
        <v>40486</v>
      </c>
      <c r="F4856" s="16">
        <v>308</v>
      </c>
      <c r="G4856" s="16">
        <v>2010</v>
      </c>
      <c r="H4856" s="139">
        <f t="shared" si="388"/>
        <v>0</v>
      </c>
      <c r="I4856" s="140">
        <v>7.653333333333336</v>
      </c>
      <c r="J4856" s="141">
        <f t="shared" si="385"/>
        <v>1</v>
      </c>
      <c r="K4856" s="81">
        <f t="shared" ref="K4856:K4913" si="389">J4856*($E$116-I4856)</f>
        <v>12.346666666666664</v>
      </c>
      <c r="L4856" s="142">
        <v>11.1</v>
      </c>
      <c r="M4856" s="140"/>
      <c r="N4856" s="141">
        <f t="shared" si="386"/>
        <v>1</v>
      </c>
      <c r="O4856" s="141"/>
      <c r="P4856" s="141"/>
      <c r="Q4856" s="81">
        <f t="shared" si="387"/>
        <v>8.9</v>
      </c>
    </row>
    <row r="4857" spans="5:17" ht="13" hidden="1" x14ac:dyDescent="0.3">
      <c r="E4857" s="138">
        <v>40487</v>
      </c>
      <c r="F4857" s="16">
        <v>309</v>
      </c>
      <c r="G4857" s="16">
        <v>2010</v>
      </c>
      <c r="H4857" s="139">
        <f t="shared" si="388"/>
        <v>0</v>
      </c>
      <c r="I4857" s="140">
        <v>7.4666666666666686</v>
      </c>
      <c r="J4857" s="141">
        <f t="shared" si="385"/>
        <v>1</v>
      </c>
      <c r="K4857" s="81">
        <f t="shared" si="389"/>
        <v>12.533333333333331</v>
      </c>
      <c r="L4857" s="142">
        <v>10.6</v>
      </c>
      <c r="M4857" s="140"/>
      <c r="N4857" s="141">
        <f t="shared" si="386"/>
        <v>1</v>
      </c>
      <c r="O4857" s="141"/>
      <c r="P4857" s="141"/>
      <c r="Q4857" s="81">
        <f t="shared" si="387"/>
        <v>9.4</v>
      </c>
    </row>
    <row r="4858" spans="5:17" ht="13" hidden="1" x14ac:dyDescent="0.3">
      <c r="E4858" s="138">
        <v>40488</v>
      </c>
      <c r="F4858" s="16">
        <v>310</v>
      </c>
      <c r="G4858" s="16">
        <v>2010</v>
      </c>
      <c r="H4858" s="139">
        <f t="shared" si="388"/>
        <v>0</v>
      </c>
      <c r="I4858" s="140">
        <v>7.28</v>
      </c>
      <c r="J4858" s="141">
        <f t="shared" si="385"/>
        <v>1</v>
      </c>
      <c r="K4858" s="81">
        <f t="shared" si="389"/>
        <v>12.719999999999999</v>
      </c>
      <c r="L4858" s="142">
        <v>10.7</v>
      </c>
      <c r="M4858" s="140"/>
      <c r="N4858" s="141">
        <f t="shared" si="386"/>
        <v>1</v>
      </c>
      <c r="O4858" s="141"/>
      <c r="P4858" s="141"/>
      <c r="Q4858" s="81">
        <f t="shared" si="387"/>
        <v>9.3000000000000007</v>
      </c>
    </row>
    <row r="4859" spans="5:17" ht="13" hidden="1" x14ac:dyDescent="0.3">
      <c r="E4859" s="138">
        <v>40489</v>
      </c>
      <c r="F4859" s="16">
        <v>311</v>
      </c>
      <c r="G4859" s="16">
        <v>2010</v>
      </c>
      <c r="H4859" s="139">
        <f t="shared" si="388"/>
        <v>0</v>
      </c>
      <c r="I4859" s="140">
        <v>7.0933333333333337</v>
      </c>
      <c r="J4859" s="141">
        <f t="shared" si="385"/>
        <v>1</v>
      </c>
      <c r="K4859" s="81">
        <f t="shared" si="389"/>
        <v>12.906666666666666</v>
      </c>
      <c r="L4859" s="142">
        <v>8.8000000000000007</v>
      </c>
      <c r="M4859" s="140"/>
      <c r="N4859" s="141">
        <f t="shared" si="386"/>
        <v>1</v>
      </c>
      <c r="O4859" s="141"/>
      <c r="P4859" s="141"/>
      <c r="Q4859" s="81">
        <f t="shared" si="387"/>
        <v>11.2</v>
      </c>
    </row>
    <row r="4860" spans="5:17" ht="13" hidden="1" x14ac:dyDescent="0.3">
      <c r="E4860" s="138">
        <v>40490</v>
      </c>
      <c r="F4860" s="16">
        <v>312</v>
      </c>
      <c r="G4860" s="16">
        <v>2010</v>
      </c>
      <c r="H4860" s="139">
        <f t="shared" si="388"/>
        <v>0</v>
      </c>
      <c r="I4860" s="140">
        <v>6.9066666666666663</v>
      </c>
      <c r="J4860" s="141">
        <f t="shared" si="385"/>
        <v>1</v>
      </c>
      <c r="K4860" s="81">
        <f t="shared" si="389"/>
        <v>13.093333333333334</v>
      </c>
      <c r="L4860" s="142">
        <v>5.5</v>
      </c>
      <c r="M4860" s="140"/>
      <c r="N4860" s="141">
        <f t="shared" si="386"/>
        <v>1</v>
      </c>
      <c r="O4860" s="141"/>
      <c r="P4860" s="141"/>
      <c r="Q4860" s="81">
        <f t="shared" si="387"/>
        <v>14.5</v>
      </c>
    </row>
    <row r="4861" spans="5:17" ht="13" hidden="1" x14ac:dyDescent="0.3">
      <c r="E4861" s="138">
        <v>40491</v>
      </c>
      <c r="F4861" s="16">
        <v>313</v>
      </c>
      <c r="G4861" s="16">
        <v>2010</v>
      </c>
      <c r="H4861" s="139">
        <f t="shared" si="388"/>
        <v>0</v>
      </c>
      <c r="I4861" s="140">
        <v>6.72</v>
      </c>
      <c r="J4861" s="141">
        <f t="shared" si="385"/>
        <v>1</v>
      </c>
      <c r="K4861" s="81">
        <f t="shared" si="389"/>
        <v>13.280000000000001</v>
      </c>
      <c r="L4861" s="142">
        <v>7.7</v>
      </c>
      <c r="M4861" s="140"/>
      <c r="N4861" s="141">
        <f t="shared" si="386"/>
        <v>1</v>
      </c>
      <c r="O4861" s="141"/>
      <c r="P4861" s="141"/>
      <c r="Q4861" s="81">
        <f t="shared" si="387"/>
        <v>12.3</v>
      </c>
    </row>
    <row r="4862" spans="5:17" ht="13" hidden="1" x14ac:dyDescent="0.3">
      <c r="E4862" s="138">
        <v>40492</v>
      </c>
      <c r="F4862" s="16">
        <v>314</v>
      </c>
      <c r="G4862" s="16">
        <v>2010</v>
      </c>
      <c r="H4862" s="139">
        <f t="shared" si="388"/>
        <v>0</v>
      </c>
      <c r="I4862" s="140">
        <v>6.5333333333333314</v>
      </c>
      <c r="J4862" s="141">
        <f t="shared" ref="J4862:J4925" si="390">IF(I4862&lt;=$E$117,1,0)</f>
        <v>1</v>
      </c>
      <c r="K4862" s="81">
        <f t="shared" si="389"/>
        <v>13.466666666666669</v>
      </c>
      <c r="L4862" s="142">
        <v>7.6</v>
      </c>
      <c r="M4862" s="140"/>
      <c r="N4862" s="141">
        <f t="shared" ref="N4862:N4925" si="391">IF(L4862&lt;=$E$117,1,0)</f>
        <v>1</v>
      </c>
      <c r="O4862" s="141"/>
      <c r="P4862" s="141"/>
      <c r="Q4862" s="81">
        <f t="shared" si="387"/>
        <v>12.4</v>
      </c>
    </row>
    <row r="4863" spans="5:17" ht="13" hidden="1" x14ac:dyDescent="0.3">
      <c r="E4863" s="138">
        <v>40493</v>
      </c>
      <c r="F4863" s="16">
        <v>315</v>
      </c>
      <c r="G4863" s="16">
        <v>2010</v>
      </c>
      <c r="H4863" s="139">
        <f t="shared" si="388"/>
        <v>0</v>
      </c>
      <c r="I4863" s="140">
        <v>6.346666666666664</v>
      </c>
      <c r="J4863" s="141">
        <f t="shared" si="390"/>
        <v>1</v>
      </c>
      <c r="K4863" s="81">
        <f t="shared" si="389"/>
        <v>13.653333333333336</v>
      </c>
      <c r="L4863" s="142">
        <v>6.2</v>
      </c>
      <c r="M4863" s="140"/>
      <c r="N4863" s="141">
        <f t="shared" si="391"/>
        <v>1</v>
      </c>
      <c r="O4863" s="141"/>
      <c r="P4863" s="141"/>
      <c r="Q4863" s="81">
        <f t="shared" si="387"/>
        <v>13.8</v>
      </c>
    </row>
    <row r="4864" spans="5:17" ht="13" hidden="1" x14ac:dyDescent="0.3">
      <c r="E4864" s="138">
        <v>40494</v>
      </c>
      <c r="F4864" s="16">
        <v>316</v>
      </c>
      <c r="G4864" s="16">
        <v>2010</v>
      </c>
      <c r="H4864" s="139">
        <f t="shared" si="388"/>
        <v>0</v>
      </c>
      <c r="I4864" s="140">
        <v>6.16</v>
      </c>
      <c r="J4864" s="141">
        <f t="shared" si="390"/>
        <v>1</v>
      </c>
      <c r="K4864" s="81">
        <f t="shared" si="389"/>
        <v>13.84</v>
      </c>
      <c r="L4864" s="142">
        <v>12.2</v>
      </c>
      <c r="M4864" s="140"/>
      <c r="N4864" s="141">
        <f t="shared" si="391"/>
        <v>1</v>
      </c>
      <c r="O4864" s="141"/>
      <c r="P4864" s="141"/>
      <c r="Q4864" s="81">
        <f t="shared" si="387"/>
        <v>7.8000000000000007</v>
      </c>
    </row>
    <row r="4865" spans="5:17" ht="13" hidden="1" x14ac:dyDescent="0.3">
      <c r="E4865" s="138">
        <v>40495</v>
      </c>
      <c r="F4865" s="16">
        <v>317</v>
      </c>
      <c r="G4865" s="16">
        <v>2010</v>
      </c>
      <c r="H4865" s="139">
        <f t="shared" si="388"/>
        <v>0</v>
      </c>
      <c r="I4865" s="140">
        <v>5.9733333333333363</v>
      </c>
      <c r="J4865" s="141">
        <f t="shared" si="390"/>
        <v>1</v>
      </c>
      <c r="K4865" s="81">
        <f t="shared" si="389"/>
        <v>14.026666666666664</v>
      </c>
      <c r="L4865" s="142">
        <v>13.4</v>
      </c>
      <c r="M4865" s="140"/>
      <c r="N4865" s="141">
        <f t="shared" si="391"/>
        <v>1</v>
      </c>
      <c r="O4865" s="141"/>
      <c r="P4865" s="141"/>
      <c r="Q4865" s="81">
        <f t="shared" ref="Q4865:Q4913" si="392">N4865*($E$116-L4865)</f>
        <v>6.6</v>
      </c>
    </row>
    <row r="4866" spans="5:17" ht="13" hidden="1" x14ac:dyDescent="0.3">
      <c r="E4866" s="138">
        <v>40496</v>
      </c>
      <c r="F4866" s="16">
        <v>318</v>
      </c>
      <c r="G4866" s="16">
        <v>2010</v>
      </c>
      <c r="H4866" s="139">
        <f t="shared" si="388"/>
        <v>0</v>
      </c>
      <c r="I4866" s="140">
        <v>5.7866666666666688</v>
      </c>
      <c r="J4866" s="141">
        <f t="shared" si="390"/>
        <v>1</v>
      </c>
      <c r="K4866" s="81">
        <f t="shared" si="389"/>
        <v>14.213333333333331</v>
      </c>
      <c r="L4866" s="142">
        <v>14.1</v>
      </c>
      <c r="M4866" s="140"/>
      <c r="N4866" s="141">
        <f t="shared" si="391"/>
        <v>1</v>
      </c>
      <c r="O4866" s="141"/>
      <c r="P4866" s="141"/>
      <c r="Q4866" s="81">
        <f t="shared" si="392"/>
        <v>5.9</v>
      </c>
    </row>
    <row r="4867" spans="5:17" ht="13" hidden="1" x14ac:dyDescent="0.3">
      <c r="E4867" s="138">
        <v>40497</v>
      </c>
      <c r="F4867" s="16">
        <v>319</v>
      </c>
      <c r="G4867" s="16">
        <v>2010</v>
      </c>
      <c r="H4867" s="139">
        <f t="shared" si="388"/>
        <v>0</v>
      </c>
      <c r="I4867" s="140">
        <v>5.6</v>
      </c>
      <c r="J4867" s="141">
        <f t="shared" si="390"/>
        <v>1</v>
      </c>
      <c r="K4867" s="81">
        <f t="shared" si="389"/>
        <v>14.4</v>
      </c>
      <c r="L4867" s="142">
        <v>8.8000000000000007</v>
      </c>
      <c r="M4867" s="140"/>
      <c r="N4867" s="141">
        <f t="shared" si="391"/>
        <v>1</v>
      </c>
      <c r="O4867" s="141"/>
      <c r="P4867" s="141"/>
      <c r="Q4867" s="81">
        <f t="shared" si="392"/>
        <v>11.2</v>
      </c>
    </row>
    <row r="4868" spans="5:17" ht="13" hidden="1" x14ac:dyDescent="0.3">
      <c r="E4868" s="138">
        <v>40498</v>
      </c>
      <c r="F4868" s="16">
        <v>320</v>
      </c>
      <c r="G4868" s="16">
        <v>2010</v>
      </c>
      <c r="H4868" s="139">
        <f t="shared" si="388"/>
        <v>0</v>
      </c>
      <c r="I4868" s="140">
        <v>5.5193548387096776</v>
      </c>
      <c r="J4868" s="141">
        <f t="shared" si="390"/>
        <v>1</v>
      </c>
      <c r="K4868" s="81">
        <f t="shared" si="389"/>
        <v>14.480645161290322</v>
      </c>
      <c r="L4868" s="142">
        <v>6</v>
      </c>
      <c r="M4868" s="140"/>
      <c r="N4868" s="141">
        <f t="shared" si="391"/>
        <v>1</v>
      </c>
      <c r="O4868" s="141"/>
      <c r="P4868" s="141"/>
      <c r="Q4868" s="81">
        <f t="shared" si="392"/>
        <v>14</v>
      </c>
    </row>
    <row r="4869" spans="5:17" ht="13" hidden="1" x14ac:dyDescent="0.3">
      <c r="E4869" s="138">
        <v>40499</v>
      </c>
      <c r="F4869" s="16">
        <v>321</v>
      </c>
      <c r="G4869" s="16">
        <v>2010</v>
      </c>
      <c r="H4869" s="139">
        <f t="shared" si="388"/>
        <v>0</v>
      </c>
      <c r="I4869" s="140">
        <v>5.4387096774193537</v>
      </c>
      <c r="J4869" s="141">
        <f t="shared" si="390"/>
        <v>1</v>
      </c>
      <c r="K4869" s="81">
        <f t="shared" si="389"/>
        <v>14.561290322580646</v>
      </c>
      <c r="L4869" s="142">
        <v>5.3</v>
      </c>
      <c r="M4869" s="140"/>
      <c r="N4869" s="141">
        <f t="shared" si="391"/>
        <v>1</v>
      </c>
      <c r="O4869" s="141"/>
      <c r="P4869" s="141"/>
      <c r="Q4869" s="81">
        <f t="shared" si="392"/>
        <v>14.7</v>
      </c>
    </row>
    <row r="4870" spans="5:17" ht="13" hidden="1" x14ac:dyDescent="0.3">
      <c r="E4870" s="138">
        <v>40500</v>
      </c>
      <c r="F4870" s="16">
        <v>322</v>
      </c>
      <c r="G4870" s="16">
        <v>2010</v>
      </c>
      <c r="H4870" s="139">
        <f t="shared" si="388"/>
        <v>0</v>
      </c>
      <c r="I4870" s="140">
        <v>5.3580645161290334</v>
      </c>
      <c r="J4870" s="141">
        <f t="shared" si="390"/>
        <v>1</v>
      </c>
      <c r="K4870" s="81">
        <f t="shared" si="389"/>
        <v>14.641935483870967</v>
      </c>
      <c r="L4870" s="142">
        <v>6</v>
      </c>
      <c r="M4870" s="140"/>
      <c r="N4870" s="141">
        <f t="shared" si="391"/>
        <v>1</v>
      </c>
      <c r="O4870" s="141"/>
      <c r="P4870" s="141"/>
      <c r="Q4870" s="81">
        <f t="shared" si="392"/>
        <v>14</v>
      </c>
    </row>
    <row r="4871" spans="5:17" ht="13" hidden="1" x14ac:dyDescent="0.3">
      <c r="E4871" s="138">
        <v>40501</v>
      </c>
      <c r="F4871" s="16">
        <v>323</v>
      </c>
      <c r="G4871" s="16">
        <v>2010</v>
      </c>
      <c r="H4871" s="139">
        <f t="shared" si="388"/>
        <v>0</v>
      </c>
      <c r="I4871" s="140">
        <v>5.2774193548387096</v>
      </c>
      <c r="J4871" s="141">
        <f t="shared" si="390"/>
        <v>1</v>
      </c>
      <c r="K4871" s="81">
        <f t="shared" si="389"/>
        <v>14.72258064516129</v>
      </c>
      <c r="L4871" s="142">
        <v>5.9</v>
      </c>
      <c r="M4871" s="140"/>
      <c r="N4871" s="141">
        <f t="shared" si="391"/>
        <v>1</v>
      </c>
      <c r="O4871" s="141"/>
      <c r="P4871" s="141"/>
      <c r="Q4871" s="81">
        <f t="shared" si="392"/>
        <v>14.1</v>
      </c>
    </row>
    <row r="4872" spans="5:17" ht="13" hidden="1" x14ac:dyDescent="0.3">
      <c r="E4872" s="138">
        <v>40502</v>
      </c>
      <c r="F4872" s="16">
        <v>324</v>
      </c>
      <c r="G4872" s="16">
        <v>2010</v>
      </c>
      <c r="H4872" s="139">
        <f t="shared" si="388"/>
        <v>0</v>
      </c>
      <c r="I4872" s="140">
        <v>5.1967741935483858</v>
      </c>
      <c r="J4872" s="141">
        <f t="shared" si="390"/>
        <v>1</v>
      </c>
      <c r="K4872" s="81">
        <f t="shared" si="389"/>
        <v>14.803225806451614</v>
      </c>
      <c r="L4872" s="142">
        <v>5.2</v>
      </c>
      <c r="M4872" s="140"/>
      <c r="N4872" s="141">
        <f t="shared" si="391"/>
        <v>1</v>
      </c>
      <c r="O4872" s="141"/>
      <c r="P4872" s="141"/>
      <c r="Q4872" s="81">
        <f t="shared" si="392"/>
        <v>14.8</v>
      </c>
    </row>
    <row r="4873" spans="5:17" ht="13" hidden="1" x14ac:dyDescent="0.3">
      <c r="E4873" s="138">
        <v>40503</v>
      </c>
      <c r="F4873" s="16">
        <v>325</v>
      </c>
      <c r="G4873" s="16">
        <v>2010</v>
      </c>
      <c r="H4873" s="139">
        <f t="shared" si="388"/>
        <v>0</v>
      </c>
      <c r="I4873" s="140">
        <v>5.1161290322580655</v>
      </c>
      <c r="J4873" s="141">
        <f t="shared" si="390"/>
        <v>1</v>
      </c>
      <c r="K4873" s="81">
        <f t="shared" si="389"/>
        <v>14.883870967741935</v>
      </c>
      <c r="L4873" s="142">
        <v>5.2</v>
      </c>
      <c r="M4873" s="140"/>
      <c r="N4873" s="141">
        <f t="shared" si="391"/>
        <v>1</v>
      </c>
      <c r="O4873" s="141"/>
      <c r="P4873" s="141"/>
      <c r="Q4873" s="81">
        <f t="shared" si="392"/>
        <v>14.8</v>
      </c>
    </row>
    <row r="4874" spans="5:17" ht="13" hidden="1" x14ac:dyDescent="0.3">
      <c r="E4874" s="138">
        <v>40504</v>
      </c>
      <c r="F4874" s="16">
        <v>326</v>
      </c>
      <c r="G4874" s="16">
        <v>2010</v>
      </c>
      <c r="H4874" s="139">
        <f t="shared" si="388"/>
        <v>0</v>
      </c>
      <c r="I4874" s="140">
        <v>5.0354838709677416</v>
      </c>
      <c r="J4874" s="141">
        <f t="shared" si="390"/>
        <v>1</v>
      </c>
      <c r="K4874" s="81">
        <f t="shared" si="389"/>
        <v>14.964516129032258</v>
      </c>
      <c r="L4874" s="142">
        <v>5.5</v>
      </c>
      <c r="M4874" s="140"/>
      <c r="N4874" s="141">
        <f t="shared" si="391"/>
        <v>1</v>
      </c>
      <c r="O4874" s="141"/>
      <c r="P4874" s="141"/>
      <c r="Q4874" s="81">
        <f t="shared" si="392"/>
        <v>14.5</v>
      </c>
    </row>
    <row r="4875" spans="5:17" ht="13" hidden="1" x14ac:dyDescent="0.3">
      <c r="E4875" s="138">
        <v>40505</v>
      </c>
      <c r="F4875" s="16">
        <v>327</v>
      </c>
      <c r="G4875" s="16">
        <v>2010</v>
      </c>
      <c r="H4875" s="139">
        <f t="shared" si="388"/>
        <v>0</v>
      </c>
      <c r="I4875" s="140">
        <v>4.9548387096774213</v>
      </c>
      <c r="J4875" s="141">
        <f t="shared" si="390"/>
        <v>1</v>
      </c>
      <c r="K4875" s="81">
        <f t="shared" si="389"/>
        <v>15.045161290322579</v>
      </c>
      <c r="L4875" s="142">
        <v>4.3</v>
      </c>
      <c r="M4875" s="140"/>
      <c r="N4875" s="141">
        <f t="shared" si="391"/>
        <v>1</v>
      </c>
      <c r="O4875" s="141"/>
      <c r="P4875" s="141"/>
      <c r="Q4875" s="81">
        <f t="shared" si="392"/>
        <v>15.7</v>
      </c>
    </row>
    <row r="4876" spans="5:17" ht="13" hidden="1" x14ac:dyDescent="0.3">
      <c r="E4876" s="138">
        <v>40506</v>
      </c>
      <c r="F4876" s="16">
        <v>328</v>
      </c>
      <c r="G4876" s="16">
        <v>2010</v>
      </c>
      <c r="H4876" s="139">
        <f t="shared" si="388"/>
        <v>0</v>
      </c>
      <c r="I4876" s="140">
        <v>4.8741935483870975</v>
      </c>
      <c r="J4876" s="141">
        <f t="shared" si="390"/>
        <v>1</v>
      </c>
      <c r="K4876" s="81">
        <f t="shared" si="389"/>
        <v>15.125806451612902</v>
      </c>
      <c r="L4876" s="142">
        <v>3.7</v>
      </c>
      <c r="M4876" s="140"/>
      <c r="N4876" s="141">
        <f t="shared" si="391"/>
        <v>1</v>
      </c>
      <c r="O4876" s="141"/>
      <c r="P4876" s="141"/>
      <c r="Q4876" s="81">
        <f t="shared" si="392"/>
        <v>16.3</v>
      </c>
    </row>
    <row r="4877" spans="5:17" ht="13" hidden="1" x14ac:dyDescent="0.3">
      <c r="E4877" s="138">
        <v>40507</v>
      </c>
      <c r="F4877" s="16">
        <v>329</v>
      </c>
      <c r="G4877" s="16">
        <v>2010</v>
      </c>
      <c r="H4877" s="139">
        <f t="shared" si="388"/>
        <v>0</v>
      </c>
      <c r="I4877" s="140">
        <v>4.7935483870967737</v>
      </c>
      <c r="J4877" s="141">
        <f t="shared" si="390"/>
        <v>1</v>
      </c>
      <c r="K4877" s="81">
        <f t="shared" si="389"/>
        <v>15.206451612903226</v>
      </c>
      <c r="L4877" s="142">
        <v>2.2000000000000002</v>
      </c>
      <c r="M4877" s="140"/>
      <c r="N4877" s="141">
        <f t="shared" si="391"/>
        <v>1</v>
      </c>
      <c r="O4877" s="141"/>
      <c r="P4877" s="141"/>
      <c r="Q4877" s="81">
        <f t="shared" si="392"/>
        <v>17.8</v>
      </c>
    </row>
    <row r="4878" spans="5:17" ht="13" hidden="1" x14ac:dyDescent="0.3">
      <c r="E4878" s="138">
        <v>40508</v>
      </c>
      <c r="F4878" s="16">
        <v>330</v>
      </c>
      <c r="G4878" s="16">
        <v>2010</v>
      </c>
      <c r="H4878" s="139">
        <f t="shared" si="388"/>
        <v>0</v>
      </c>
      <c r="I4878" s="140">
        <v>4.7129032258064534</v>
      </c>
      <c r="J4878" s="141">
        <f t="shared" si="390"/>
        <v>1</v>
      </c>
      <c r="K4878" s="81">
        <f t="shared" si="389"/>
        <v>15.287096774193547</v>
      </c>
      <c r="L4878" s="142">
        <v>-0.1</v>
      </c>
      <c r="M4878" s="140"/>
      <c r="N4878" s="141">
        <f t="shared" si="391"/>
        <v>1</v>
      </c>
      <c r="O4878" s="141"/>
      <c r="P4878" s="141"/>
      <c r="Q4878" s="81">
        <f t="shared" si="392"/>
        <v>20.100000000000001</v>
      </c>
    </row>
    <row r="4879" spans="5:17" ht="13" hidden="1" x14ac:dyDescent="0.3">
      <c r="E4879" s="138">
        <v>40509</v>
      </c>
      <c r="F4879" s="16">
        <v>331</v>
      </c>
      <c r="G4879" s="16">
        <v>2010</v>
      </c>
      <c r="H4879" s="139">
        <f t="shared" si="388"/>
        <v>0</v>
      </c>
      <c r="I4879" s="140">
        <v>4.6322580645161295</v>
      </c>
      <c r="J4879" s="141">
        <f t="shared" si="390"/>
        <v>1</v>
      </c>
      <c r="K4879" s="81">
        <f t="shared" si="389"/>
        <v>15.36774193548387</v>
      </c>
      <c r="L4879" s="142">
        <v>-3.3</v>
      </c>
      <c r="M4879" s="140"/>
      <c r="N4879" s="141">
        <f t="shared" si="391"/>
        <v>1</v>
      </c>
      <c r="O4879" s="141"/>
      <c r="P4879" s="141"/>
      <c r="Q4879" s="81">
        <f t="shared" si="392"/>
        <v>23.3</v>
      </c>
    </row>
    <row r="4880" spans="5:17" ht="13" hidden="1" x14ac:dyDescent="0.3">
      <c r="E4880" s="138">
        <v>40510</v>
      </c>
      <c r="F4880" s="16">
        <v>332</v>
      </c>
      <c r="G4880" s="16">
        <v>2010</v>
      </c>
      <c r="H4880" s="139">
        <f t="shared" si="388"/>
        <v>0</v>
      </c>
      <c r="I4880" s="140">
        <v>4.5516129032258057</v>
      </c>
      <c r="J4880" s="141">
        <f t="shared" si="390"/>
        <v>1</v>
      </c>
      <c r="K4880" s="81">
        <f t="shared" si="389"/>
        <v>15.448387096774194</v>
      </c>
      <c r="L4880" s="142">
        <v>0.5</v>
      </c>
      <c r="M4880" s="140"/>
      <c r="N4880" s="141">
        <f t="shared" si="391"/>
        <v>1</v>
      </c>
      <c r="O4880" s="141"/>
      <c r="P4880" s="141"/>
      <c r="Q4880" s="81">
        <f t="shared" si="392"/>
        <v>19.5</v>
      </c>
    </row>
    <row r="4881" spans="5:17" ht="13" hidden="1" x14ac:dyDescent="0.3">
      <c r="E4881" s="138">
        <v>40511</v>
      </c>
      <c r="F4881" s="16">
        <v>333</v>
      </c>
      <c r="G4881" s="16">
        <v>2010</v>
      </c>
      <c r="H4881" s="139">
        <f t="shared" si="388"/>
        <v>0</v>
      </c>
      <c r="I4881" s="140">
        <v>4.4709677419354854</v>
      </c>
      <c r="J4881" s="141">
        <f t="shared" si="390"/>
        <v>1</v>
      </c>
      <c r="K4881" s="81">
        <f t="shared" si="389"/>
        <v>15.529032258064515</v>
      </c>
      <c r="L4881" s="142">
        <v>0</v>
      </c>
      <c r="M4881" s="140"/>
      <c r="N4881" s="141">
        <f t="shared" si="391"/>
        <v>1</v>
      </c>
      <c r="O4881" s="141"/>
      <c r="P4881" s="141"/>
      <c r="Q4881" s="81">
        <f t="shared" si="392"/>
        <v>20</v>
      </c>
    </row>
    <row r="4882" spans="5:17" ht="13" hidden="1" x14ac:dyDescent="0.3">
      <c r="E4882" s="138">
        <v>40512</v>
      </c>
      <c r="F4882" s="16">
        <v>334</v>
      </c>
      <c r="G4882" s="16">
        <v>2010</v>
      </c>
      <c r="H4882" s="139">
        <f t="shared" si="388"/>
        <v>0</v>
      </c>
      <c r="I4882" s="140">
        <v>4.3903225806451616</v>
      </c>
      <c r="J4882" s="141">
        <f t="shared" si="390"/>
        <v>1</v>
      </c>
      <c r="K4882" s="81">
        <f t="shared" si="389"/>
        <v>15.609677419354838</v>
      </c>
      <c r="L4882" s="142">
        <v>-4</v>
      </c>
      <c r="M4882" s="140"/>
      <c r="N4882" s="141">
        <f t="shared" si="391"/>
        <v>1</v>
      </c>
      <c r="O4882" s="141"/>
      <c r="P4882" s="141"/>
      <c r="Q4882" s="81">
        <f t="shared" si="392"/>
        <v>24</v>
      </c>
    </row>
    <row r="4883" spans="5:17" ht="13" hidden="1" x14ac:dyDescent="0.3">
      <c r="E4883" s="138">
        <v>40513</v>
      </c>
      <c r="F4883" s="16">
        <v>335</v>
      </c>
      <c r="G4883" s="16">
        <v>2010</v>
      </c>
      <c r="H4883" s="139">
        <f t="shared" si="388"/>
        <v>0</v>
      </c>
      <c r="I4883" s="140">
        <v>4.3096774193548377</v>
      </c>
      <c r="J4883" s="141">
        <f t="shared" si="390"/>
        <v>1</v>
      </c>
      <c r="K4883" s="81">
        <f t="shared" si="389"/>
        <v>15.690322580645162</v>
      </c>
      <c r="L4883" s="142">
        <v>-0.8</v>
      </c>
      <c r="M4883" s="140"/>
      <c r="N4883" s="141">
        <f t="shared" si="391"/>
        <v>1</v>
      </c>
      <c r="O4883" s="141"/>
      <c r="P4883" s="141"/>
      <c r="Q4883" s="81">
        <f t="shared" si="392"/>
        <v>20.8</v>
      </c>
    </row>
    <row r="4884" spans="5:17" ht="13" hidden="1" x14ac:dyDescent="0.3">
      <c r="E4884" s="138">
        <v>40514</v>
      </c>
      <c r="F4884" s="16">
        <v>336</v>
      </c>
      <c r="G4884" s="16">
        <v>2010</v>
      </c>
      <c r="H4884" s="139">
        <f t="shared" si="388"/>
        <v>0</v>
      </c>
      <c r="I4884" s="140">
        <v>4.2290322580645174</v>
      </c>
      <c r="J4884" s="141">
        <f t="shared" si="390"/>
        <v>1</v>
      </c>
      <c r="K4884" s="81">
        <f t="shared" si="389"/>
        <v>15.770967741935483</v>
      </c>
      <c r="L4884" s="142">
        <v>-3.7</v>
      </c>
      <c r="M4884" s="140"/>
      <c r="N4884" s="141">
        <f t="shared" si="391"/>
        <v>1</v>
      </c>
      <c r="O4884" s="141"/>
      <c r="P4884" s="141"/>
      <c r="Q4884" s="81">
        <f t="shared" si="392"/>
        <v>23.7</v>
      </c>
    </row>
    <row r="4885" spans="5:17" ht="13" hidden="1" x14ac:dyDescent="0.3">
      <c r="E4885" s="138">
        <v>40515</v>
      </c>
      <c r="F4885" s="16">
        <v>337</v>
      </c>
      <c r="G4885" s="16">
        <v>2010</v>
      </c>
      <c r="H4885" s="139">
        <f t="shared" si="388"/>
        <v>0</v>
      </c>
      <c r="I4885" s="140">
        <v>4.1483870967741936</v>
      </c>
      <c r="J4885" s="141">
        <f t="shared" si="390"/>
        <v>1</v>
      </c>
      <c r="K4885" s="81">
        <f t="shared" si="389"/>
        <v>15.851612903225806</v>
      </c>
      <c r="L4885" s="142">
        <v>-4.3</v>
      </c>
      <c r="M4885" s="140"/>
      <c r="N4885" s="141">
        <f t="shared" si="391"/>
        <v>1</v>
      </c>
      <c r="O4885" s="141"/>
      <c r="P4885" s="141"/>
      <c r="Q4885" s="81">
        <f t="shared" si="392"/>
        <v>24.3</v>
      </c>
    </row>
    <row r="4886" spans="5:17" ht="13" hidden="1" x14ac:dyDescent="0.3">
      <c r="E4886" s="138">
        <v>40516</v>
      </c>
      <c r="F4886" s="16">
        <v>338</v>
      </c>
      <c r="G4886" s="16">
        <v>2010</v>
      </c>
      <c r="H4886" s="139">
        <f t="shared" si="388"/>
        <v>0</v>
      </c>
      <c r="I4886" s="140">
        <v>4.0677419354838698</v>
      </c>
      <c r="J4886" s="141">
        <f t="shared" si="390"/>
        <v>1</v>
      </c>
      <c r="K4886" s="81">
        <f t="shared" si="389"/>
        <v>15.93225806451613</v>
      </c>
      <c r="L4886" s="142">
        <v>-5.2</v>
      </c>
      <c r="M4886" s="140"/>
      <c r="N4886" s="141">
        <f t="shared" si="391"/>
        <v>1</v>
      </c>
      <c r="O4886" s="141"/>
      <c r="P4886" s="141"/>
      <c r="Q4886" s="81">
        <f t="shared" si="392"/>
        <v>25.2</v>
      </c>
    </row>
    <row r="4887" spans="5:17" ht="13" hidden="1" x14ac:dyDescent="0.3">
      <c r="E4887" s="138">
        <v>40517</v>
      </c>
      <c r="F4887" s="16">
        <v>339</v>
      </c>
      <c r="G4887" s="16">
        <v>2010</v>
      </c>
      <c r="H4887" s="139">
        <f t="shared" si="388"/>
        <v>0</v>
      </c>
      <c r="I4887" s="140">
        <v>3.9870967741935495</v>
      </c>
      <c r="J4887" s="141">
        <f t="shared" si="390"/>
        <v>1</v>
      </c>
      <c r="K4887" s="81">
        <f t="shared" si="389"/>
        <v>16.012903225806451</v>
      </c>
      <c r="L4887" s="142">
        <v>-1.3</v>
      </c>
      <c r="M4887" s="140"/>
      <c r="N4887" s="141">
        <f t="shared" si="391"/>
        <v>1</v>
      </c>
      <c r="O4887" s="141"/>
      <c r="P4887" s="141"/>
      <c r="Q4887" s="81">
        <f t="shared" si="392"/>
        <v>21.3</v>
      </c>
    </row>
    <row r="4888" spans="5:17" ht="13" hidden="1" x14ac:dyDescent="0.3">
      <c r="E4888" s="138">
        <v>40518</v>
      </c>
      <c r="F4888" s="16">
        <v>340</v>
      </c>
      <c r="G4888" s="16">
        <v>2010</v>
      </c>
      <c r="H4888" s="139">
        <f t="shared" si="388"/>
        <v>0</v>
      </c>
      <c r="I4888" s="140">
        <v>3.9064516129032256</v>
      </c>
      <c r="J4888" s="141">
        <f t="shared" si="390"/>
        <v>1</v>
      </c>
      <c r="K4888" s="81">
        <f t="shared" si="389"/>
        <v>16.093548387096774</v>
      </c>
      <c r="L4888" s="142">
        <v>4.5</v>
      </c>
      <c r="M4888" s="140"/>
      <c r="N4888" s="141">
        <f t="shared" si="391"/>
        <v>1</v>
      </c>
      <c r="O4888" s="141"/>
      <c r="P4888" s="141"/>
      <c r="Q4888" s="81">
        <f t="shared" si="392"/>
        <v>15.5</v>
      </c>
    </row>
    <row r="4889" spans="5:17" ht="13" hidden="1" x14ac:dyDescent="0.3">
      <c r="E4889" s="138">
        <v>40519</v>
      </c>
      <c r="F4889" s="16">
        <v>341</v>
      </c>
      <c r="G4889" s="16">
        <v>2010</v>
      </c>
      <c r="H4889" s="139">
        <f t="shared" si="388"/>
        <v>0</v>
      </c>
      <c r="I4889" s="140">
        <v>3.8258064516129053</v>
      </c>
      <c r="J4889" s="141">
        <f t="shared" si="390"/>
        <v>1</v>
      </c>
      <c r="K4889" s="81">
        <f t="shared" si="389"/>
        <v>16.174193548387095</v>
      </c>
      <c r="L4889" s="142">
        <v>8.6</v>
      </c>
      <c r="M4889" s="140"/>
      <c r="N4889" s="141">
        <f t="shared" si="391"/>
        <v>1</v>
      </c>
      <c r="O4889" s="141"/>
      <c r="P4889" s="141"/>
      <c r="Q4889" s="81">
        <f t="shared" si="392"/>
        <v>11.4</v>
      </c>
    </row>
    <row r="4890" spans="5:17" ht="13" hidden="1" x14ac:dyDescent="0.3">
      <c r="E4890" s="138">
        <v>40520</v>
      </c>
      <c r="F4890" s="16">
        <v>342</v>
      </c>
      <c r="G4890" s="16">
        <v>2010</v>
      </c>
      <c r="H4890" s="139">
        <f t="shared" si="388"/>
        <v>0</v>
      </c>
      <c r="I4890" s="140">
        <v>3.7451612903225815</v>
      </c>
      <c r="J4890" s="141">
        <f t="shared" si="390"/>
        <v>1</v>
      </c>
      <c r="K4890" s="81">
        <f t="shared" si="389"/>
        <v>16.254838709677419</v>
      </c>
      <c r="L4890" s="142">
        <v>9.8000000000000007</v>
      </c>
      <c r="M4890" s="140"/>
      <c r="N4890" s="141">
        <f t="shared" si="391"/>
        <v>1</v>
      </c>
      <c r="O4890" s="141"/>
      <c r="P4890" s="141"/>
      <c r="Q4890" s="81">
        <f t="shared" si="392"/>
        <v>10.199999999999999</v>
      </c>
    </row>
    <row r="4891" spans="5:17" ht="13" hidden="1" x14ac:dyDescent="0.3">
      <c r="E4891" s="138">
        <v>40521</v>
      </c>
      <c r="F4891" s="16">
        <v>343</v>
      </c>
      <c r="G4891" s="16">
        <v>2010</v>
      </c>
      <c r="H4891" s="139">
        <f t="shared" si="388"/>
        <v>0</v>
      </c>
      <c r="I4891" s="140">
        <v>3.6645161290322577</v>
      </c>
      <c r="J4891" s="141">
        <f t="shared" si="390"/>
        <v>1</v>
      </c>
      <c r="K4891" s="81">
        <f t="shared" si="389"/>
        <v>16.335483870967742</v>
      </c>
      <c r="L4891" s="142">
        <v>3.4</v>
      </c>
      <c r="M4891" s="140"/>
      <c r="N4891" s="141">
        <f t="shared" si="391"/>
        <v>1</v>
      </c>
      <c r="O4891" s="141"/>
      <c r="P4891" s="141"/>
      <c r="Q4891" s="81">
        <f t="shared" si="392"/>
        <v>16.600000000000001</v>
      </c>
    </row>
    <row r="4892" spans="5:17" ht="13" hidden="1" x14ac:dyDescent="0.3">
      <c r="E4892" s="138">
        <v>40522</v>
      </c>
      <c r="F4892" s="16">
        <v>344</v>
      </c>
      <c r="G4892" s="16">
        <v>2010</v>
      </c>
      <c r="H4892" s="139">
        <f t="shared" si="388"/>
        <v>0</v>
      </c>
      <c r="I4892" s="140">
        <v>3.5838709677419374</v>
      </c>
      <c r="J4892" s="141">
        <f t="shared" si="390"/>
        <v>1</v>
      </c>
      <c r="K4892" s="81">
        <f t="shared" si="389"/>
        <v>16.416129032258063</v>
      </c>
      <c r="L4892" s="142">
        <v>-1.1000000000000001</v>
      </c>
      <c r="M4892" s="140"/>
      <c r="N4892" s="141">
        <f t="shared" si="391"/>
        <v>1</v>
      </c>
      <c r="O4892" s="141"/>
      <c r="P4892" s="141"/>
      <c r="Q4892" s="81">
        <f t="shared" si="392"/>
        <v>21.1</v>
      </c>
    </row>
    <row r="4893" spans="5:17" ht="13" hidden="1" x14ac:dyDescent="0.3">
      <c r="E4893" s="138">
        <v>40523</v>
      </c>
      <c r="F4893" s="16">
        <v>345</v>
      </c>
      <c r="G4893" s="16">
        <v>2010</v>
      </c>
      <c r="H4893" s="139">
        <f t="shared" si="388"/>
        <v>0</v>
      </c>
      <c r="I4893" s="140">
        <v>3.5032258064516135</v>
      </c>
      <c r="J4893" s="141">
        <f t="shared" si="390"/>
        <v>1</v>
      </c>
      <c r="K4893" s="81">
        <f t="shared" si="389"/>
        <v>16.496774193548386</v>
      </c>
      <c r="L4893" s="142">
        <v>-0.5</v>
      </c>
      <c r="M4893" s="140"/>
      <c r="N4893" s="141">
        <f t="shared" si="391"/>
        <v>1</v>
      </c>
      <c r="O4893" s="141"/>
      <c r="P4893" s="141"/>
      <c r="Q4893" s="81">
        <f t="shared" si="392"/>
        <v>20.5</v>
      </c>
    </row>
    <row r="4894" spans="5:17" ht="13" hidden="1" x14ac:dyDescent="0.3">
      <c r="E4894" s="138">
        <v>40524</v>
      </c>
      <c r="F4894" s="16">
        <v>346</v>
      </c>
      <c r="G4894" s="16">
        <v>2010</v>
      </c>
      <c r="H4894" s="139">
        <f t="shared" si="388"/>
        <v>0</v>
      </c>
      <c r="I4894" s="140">
        <v>3.4225806451612897</v>
      </c>
      <c r="J4894" s="141">
        <f t="shared" si="390"/>
        <v>1</v>
      </c>
      <c r="K4894" s="81">
        <f t="shared" si="389"/>
        <v>16.57741935483871</v>
      </c>
      <c r="L4894" s="142">
        <v>0.3</v>
      </c>
      <c r="M4894" s="140"/>
      <c r="N4894" s="141">
        <f t="shared" si="391"/>
        <v>1</v>
      </c>
      <c r="O4894" s="141"/>
      <c r="P4894" s="141"/>
      <c r="Q4894" s="81">
        <f t="shared" si="392"/>
        <v>19.7</v>
      </c>
    </row>
    <row r="4895" spans="5:17" ht="13" hidden="1" x14ac:dyDescent="0.3">
      <c r="E4895" s="138">
        <v>40525</v>
      </c>
      <c r="F4895" s="16">
        <v>347</v>
      </c>
      <c r="G4895" s="16">
        <v>2010</v>
      </c>
      <c r="H4895" s="139">
        <f t="shared" si="388"/>
        <v>0</v>
      </c>
      <c r="I4895" s="140">
        <v>3.3419354838709694</v>
      </c>
      <c r="J4895" s="141">
        <f t="shared" si="390"/>
        <v>1</v>
      </c>
      <c r="K4895" s="81">
        <f t="shared" si="389"/>
        <v>16.658064516129031</v>
      </c>
      <c r="L4895" s="142">
        <v>-0.6</v>
      </c>
      <c r="M4895" s="140"/>
      <c r="N4895" s="141">
        <f t="shared" si="391"/>
        <v>1</v>
      </c>
      <c r="O4895" s="141"/>
      <c r="P4895" s="141"/>
      <c r="Q4895" s="81">
        <f t="shared" si="392"/>
        <v>20.6</v>
      </c>
    </row>
    <row r="4896" spans="5:17" ht="13" hidden="1" x14ac:dyDescent="0.3">
      <c r="E4896" s="138">
        <v>40526</v>
      </c>
      <c r="F4896" s="16">
        <v>348</v>
      </c>
      <c r="G4896" s="16">
        <v>2010</v>
      </c>
      <c r="H4896" s="139">
        <f t="shared" si="388"/>
        <v>0</v>
      </c>
      <c r="I4896" s="140">
        <v>3.2612903225806456</v>
      </c>
      <c r="J4896" s="141">
        <f t="shared" si="390"/>
        <v>1</v>
      </c>
      <c r="K4896" s="81">
        <f t="shared" si="389"/>
        <v>16.738709677419354</v>
      </c>
      <c r="L4896" s="142">
        <v>-3.3</v>
      </c>
      <c r="M4896" s="140"/>
      <c r="N4896" s="141">
        <f t="shared" si="391"/>
        <v>1</v>
      </c>
      <c r="O4896" s="141"/>
      <c r="P4896" s="141"/>
      <c r="Q4896" s="81">
        <f t="shared" si="392"/>
        <v>23.3</v>
      </c>
    </row>
    <row r="4897" spans="5:17" ht="13" hidden="1" x14ac:dyDescent="0.3">
      <c r="E4897" s="138">
        <v>40527</v>
      </c>
      <c r="F4897" s="16">
        <v>349</v>
      </c>
      <c r="G4897" s="16">
        <v>2010</v>
      </c>
      <c r="H4897" s="139">
        <f t="shared" si="388"/>
        <v>0</v>
      </c>
      <c r="I4897" s="140">
        <v>3.1806451612903217</v>
      </c>
      <c r="J4897" s="141">
        <f t="shared" si="390"/>
        <v>1</v>
      </c>
      <c r="K4897" s="81">
        <f t="shared" si="389"/>
        <v>16.819354838709678</v>
      </c>
      <c r="L4897" s="142">
        <v>-2.5</v>
      </c>
      <c r="M4897" s="140"/>
      <c r="N4897" s="141">
        <f t="shared" si="391"/>
        <v>1</v>
      </c>
      <c r="O4897" s="141"/>
      <c r="P4897" s="141"/>
      <c r="Q4897" s="81">
        <f t="shared" si="392"/>
        <v>22.5</v>
      </c>
    </row>
    <row r="4898" spans="5:17" ht="13" hidden="1" x14ac:dyDescent="0.3">
      <c r="E4898" s="138">
        <v>40528</v>
      </c>
      <c r="F4898" s="16">
        <v>350</v>
      </c>
      <c r="G4898" s="16">
        <v>2010</v>
      </c>
      <c r="H4898" s="139">
        <f t="shared" si="388"/>
        <v>0</v>
      </c>
      <c r="I4898" s="140">
        <v>3.1</v>
      </c>
      <c r="J4898" s="141">
        <f t="shared" si="390"/>
        <v>1</v>
      </c>
      <c r="K4898" s="81">
        <f t="shared" si="389"/>
        <v>16.899999999999999</v>
      </c>
      <c r="L4898" s="142">
        <v>-3.5</v>
      </c>
      <c r="M4898" s="140"/>
      <c r="N4898" s="141">
        <f t="shared" si="391"/>
        <v>1</v>
      </c>
      <c r="O4898" s="141"/>
      <c r="P4898" s="141"/>
      <c r="Q4898" s="81">
        <f t="shared" si="392"/>
        <v>23.5</v>
      </c>
    </row>
    <row r="4899" spans="5:17" ht="13" hidden="1" x14ac:dyDescent="0.3">
      <c r="E4899" s="138">
        <v>40529</v>
      </c>
      <c r="F4899" s="16">
        <v>351</v>
      </c>
      <c r="G4899" s="16">
        <v>2010</v>
      </c>
      <c r="H4899" s="139">
        <f t="shared" ref="H4899:H4962" si="393">IF(AND(E4899&gt;=$D$64,E4899&lt;=$D$65),1,0)</f>
        <v>0</v>
      </c>
      <c r="I4899" s="140">
        <v>3.0533333333333381</v>
      </c>
      <c r="J4899" s="141">
        <f t="shared" si="390"/>
        <v>1</v>
      </c>
      <c r="K4899" s="81">
        <f t="shared" si="389"/>
        <v>16.946666666666662</v>
      </c>
      <c r="L4899" s="142">
        <v>-0.9</v>
      </c>
      <c r="M4899" s="140"/>
      <c r="N4899" s="141">
        <f t="shared" si="391"/>
        <v>1</v>
      </c>
      <c r="O4899" s="141"/>
      <c r="P4899" s="141"/>
      <c r="Q4899" s="81">
        <f t="shared" si="392"/>
        <v>20.9</v>
      </c>
    </row>
    <row r="4900" spans="5:17" ht="13" hidden="1" x14ac:dyDescent="0.3">
      <c r="E4900" s="138">
        <v>40530</v>
      </c>
      <c r="F4900" s="16">
        <v>352</v>
      </c>
      <c r="G4900" s="16">
        <v>2010</v>
      </c>
      <c r="H4900" s="139">
        <f t="shared" si="393"/>
        <v>0</v>
      </c>
      <c r="I4900" s="140">
        <v>3.0066666666666713</v>
      </c>
      <c r="J4900" s="141">
        <f t="shared" si="390"/>
        <v>1</v>
      </c>
      <c r="K4900" s="81">
        <f t="shared" si="389"/>
        <v>16.993333333333329</v>
      </c>
      <c r="L4900" s="142">
        <v>-4.7</v>
      </c>
      <c r="M4900" s="140"/>
      <c r="N4900" s="141">
        <f t="shared" si="391"/>
        <v>1</v>
      </c>
      <c r="O4900" s="141"/>
      <c r="P4900" s="141"/>
      <c r="Q4900" s="81">
        <f t="shared" si="392"/>
        <v>24.7</v>
      </c>
    </row>
    <row r="4901" spans="5:17" ht="13" hidden="1" x14ac:dyDescent="0.3">
      <c r="E4901" s="138">
        <v>40531</v>
      </c>
      <c r="F4901" s="16">
        <v>353</v>
      </c>
      <c r="G4901" s="16">
        <v>2010</v>
      </c>
      <c r="H4901" s="139">
        <f t="shared" si="393"/>
        <v>0</v>
      </c>
      <c r="I4901" s="140">
        <v>2.96</v>
      </c>
      <c r="J4901" s="141">
        <f t="shared" si="390"/>
        <v>1</v>
      </c>
      <c r="K4901" s="81">
        <f t="shared" si="389"/>
        <v>17.04</v>
      </c>
      <c r="L4901" s="142">
        <v>1.9</v>
      </c>
      <c r="M4901" s="140"/>
      <c r="N4901" s="141">
        <f t="shared" si="391"/>
        <v>1</v>
      </c>
      <c r="O4901" s="141"/>
      <c r="P4901" s="141"/>
      <c r="Q4901" s="81">
        <f t="shared" si="392"/>
        <v>18.100000000000001</v>
      </c>
    </row>
    <row r="4902" spans="5:17" ht="13" hidden="1" x14ac:dyDescent="0.3">
      <c r="E4902" s="138">
        <v>40532</v>
      </c>
      <c r="F4902" s="16">
        <v>354</v>
      </c>
      <c r="G4902" s="16">
        <v>2010</v>
      </c>
      <c r="H4902" s="139">
        <f t="shared" si="393"/>
        <v>0</v>
      </c>
      <c r="I4902" s="140">
        <v>2.9133333333333375</v>
      </c>
      <c r="J4902" s="141">
        <f t="shared" si="390"/>
        <v>1</v>
      </c>
      <c r="K4902" s="81">
        <f t="shared" si="389"/>
        <v>17.086666666666662</v>
      </c>
      <c r="L4902" s="142">
        <v>7.5</v>
      </c>
      <c r="M4902" s="140"/>
      <c r="N4902" s="141">
        <f t="shared" si="391"/>
        <v>1</v>
      </c>
      <c r="O4902" s="141"/>
      <c r="P4902" s="141"/>
      <c r="Q4902" s="81">
        <f t="shared" si="392"/>
        <v>12.5</v>
      </c>
    </row>
    <row r="4903" spans="5:17" ht="13" hidden="1" x14ac:dyDescent="0.3">
      <c r="E4903" s="138">
        <v>40533</v>
      </c>
      <c r="F4903" s="16">
        <v>355</v>
      </c>
      <c r="G4903" s="16">
        <v>2010</v>
      </c>
      <c r="H4903" s="139">
        <f t="shared" si="393"/>
        <v>0</v>
      </c>
      <c r="I4903" s="140">
        <v>2.8666666666666707</v>
      </c>
      <c r="J4903" s="141">
        <f t="shared" si="390"/>
        <v>1</v>
      </c>
      <c r="K4903" s="81">
        <f t="shared" si="389"/>
        <v>17.133333333333329</v>
      </c>
      <c r="L4903" s="142">
        <v>3</v>
      </c>
      <c r="M4903" s="140"/>
      <c r="N4903" s="141">
        <f t="shared" si="391"/>
        <v>1</v>
      </c>
      <c r="O4903" s="141"/>
      <c r="P4903" s="141"/>
      <c r="Q4903" s="81">
        <f t="shared" si="392"/>
        <v>17</v>
      </c>
    </row>
    <row r="4904" spans="5:17" ht="13" hidden="1" x14ac:dyDescent="0.3">
      <c r="E4904" s="138">
        <v>40534</v>
      </c>
      <c r="F4904" s="16">
        <v>356</v>
      </c>
      <c r="G4904" s="16">
        <v>2010</v>
      </c>
      <c r="H4904" s="139">
        <f t="shared" si="393"/>
        <v>0</v>
      </c>
      <c r="I4904" s="140">
        <v>2.82</v>
      </c>
      <c r="J4904" s="141">
        <f t="shared" si="390"/>
        <v>1</v>
      </c>
      <c r="K4904" s="81">
        <f t="shared" si="389"/>
        <v>17.18</v>
      </c>
      <c r="L4904" s="142">
        <v>4.3</v>
      </c>
      <c r="M4904" s="140"/>
      <c r="N4904" s="141">
        <f t="shared" si="391"/>
        <v>1</v>
      </c>
      <c r="O4904" s="141"/>
      <c r="P4904" s="141"/>
      <c r="Q4904" s="81">
        <f t="shared" si="392"/>
        <v>15.7</v>
      </c>
    </row>
    <row r="4905" spans="5:17" ht="13" hidden="1" x14ac:dyDescent="0.3">
      <c r="E4905" s="138">
        <v>40535</v>
      </c>
      <c r="F4905" s="16">
        <v>357</v>
      </c>
      <c r="G4905" s="16">
        <v>2010</v>
      </c>
      <c r="H4905" s="139">
        <f t="shared" si="393"/>
        <v>0</v>
      </c>
      <c r="I4905" s="140">
        <v>2.773333333333337</v>
      </c>
      <c r="J4905" s="141">
        <f t="shared" si="390"/>
        <v>1</v>
      </c>
      <c r="K4905" s="81">
        <f t="shared" si="389"/>
        <v>17.226666666666663</v>
      </c>
      <c r="L4905" s="142">
        <v>4.3</v>
      </c>
      <c r="M4905" s="140"/>
      <c r="N4905" s="141">
        <f t="shared" si="391"/>
        <v>1</v>
      </c>
      <c r="O4905" s="141"/>
      <c r="P4905" s="141"/>
      <c r="Q4905" s="81">
        <f t="shared" si="392"/>
        <v>15.7</v>
      </c>
    </row>
    <row r="4906" spans="5:17" ht="13" hidden="1" x14ac:dyDescent="0.3">
      <c r="E4906" s="138">
        <v>40536</v>
      </c>
      <c r="F4906" s="16">
        <v>358</v>
      </c>
      <c r="G4906" s="16">
        <v>2010</v>
      </c>
      <c r="H4906" s="139">
        <f t="shared" si="393"/>
        <v>0</v>
      </c>
      <c r="I4906" s="140">
        <v>2.7266666666666701</v>
      </c>
      <c r="J4906" s="141">
        <f t="shared" si="390"/>
        <v>1</v>
      </c>
      <c r="K4906" s="81">
        <f t="shared" si="389"/>
        <v>17.27333333333333</v>
      </c>
      <c r="L4906" s="142">
        <v>0.7</v>
      </c>
      <c r="M4906" s="140"/>
      <c r="N4906" s="141">
        <f t="shared" si="391"/>
        <v>1</v>
      </c>
      <c r="O4906" s="141"/>
      <c r="P4906" s="141"/>
      <c r="Q4906" s="81">
        <f t="shared" si="392"/>
        <v>19.3</v>
      </c>
    </row>
    <row r="4907" spans="5:17" ht="13" hidden="1" x14ac:dyDescent="0.3">
      <c r="E4907" s="138">
        <v>40537</v>
      </c>
      <c r="F4907" s="16">
        <v>359</v>
      </c>
      <c r="G4907" s="16">
        <v>2010</v>
      </c>
      <c r="H4907" s="139">
        <f t="shared" si="393"/>
        <v>0</v>
      </c>
      <c r="I4907" s="140">
        <v>2.68</v>
      </c>
      <c r="J4907" s="141">
        <f t="shared" si="390"/>
        <v>1</v>
      </c>
      <c r="K4907" s="81">
        <f t="shared" si="389"/>
        <v>17.32</v>
      </c>
      <c r="L4907" s="142">
        <v>-1.8</v>
      </c>
      <c r="M4907" s="140"/>
      <c r="N4907" s="141">
        <f t="shared" si="391"/>
        <v>1</v>
      </c>
      <c r="O4907" s="141"/>
      <c r="P4907" s="141"/>
      <c r="Q4907" s="81">
        <f t="shared" si="392"/>
        <v>21.8</v>
      </c>
    </row>
    <row r="4908" spans="5:17" ht="13" hidden="1" x14ac:dyDescent="0.3">
      <c r="E4908" s="138">
        <v>40538</v>
      </c>
      <c r="F4908" s="16">
        <v>360</v>
      </c>
      <c r="G4908" s="16">
        <v>2010</v>
      </c>
      <c r="H4908" s="139">
        <f t="shared" si="393"/>
        <v>0</v>
      </c>
      <c r="I4908" s="140">
        <v>2.6333333333333364</v>
      </c>
      <c r="J4908" s="141">
        <f t="shared" si="390"/>
        <v>1</v>
      </c>
      <c r="K4908" s="81">
        <f t="shared" si="389"/>
        <v>17.366666666666664</v>
      </c>
      <c r="L4908" s="142">
        <v>-2.4</v>
      </c>
      <c r="M4908" s="140"/>
      <c r="N4908" s="141">
        <f t="shared" si="391"/>
        <v>1</v>
      </c>
      <c r="O4908" s="141"/>
      <c r="P4908" s="141"/>
      <c r="Q4908" s="81">
        <f t="shared" si="392"/>
        <v>22.4</v>
      </c>
    </row>
    <row r="4909" spans="5:17" ht="13" hidden="1" x14ac:dyDescent="0.3">
      <c r="E4909" s="138">
        <v>40539</v>
      </c>
      <c r="F4909" s="16">
        <v>361</v>
      </c>
      <c r="G4909" s="16">
        <v>2010</v>
      </c>
      <c r="H4909" s="139">
        <f t="shared" si="393"/>
        <v>0</v>
      </c>
      <c r="I4909" s="140">
        <v>2.5866666666666696</v>
      </c>
      <c r="J4909" s="141">
        <f t="shared" si="390"/>
        <v>1</v>
      </c>
      <c r="K4909" s="81">
        <f t="shared" si="389"/>
        <v>17.41333333333333</v>
      </c>
      <c r="L4909" s="142">
        <v>-5</v>
      </c>
      <c r="M4909" s="140"/>
      <c r="N4909" s="141">
        <f t="shared" si="391"/>
        <v>1</v>
      </c>
      <c r="O4909" s="141"/>
      <c r="P4909" s="141"/>
      <c r="Q4909" s="81">
        <f t="shared" si="392"/>
        <v>25</v>
      </c>
    </row>
    <row r="4910" spans="5:17" ht="13" hidden="1" x14ac:dyDescent="0.3">
      <c r="E4910" s="138">
        <v>40540</v>
      </c>
      <c r="F4910" s="16">
        <v>362</v>
      </c>
      <c r="G4910" s="16">
        <v>2010</v>
      </c>
      <c r="H4910" s="139">
        <f t="shared" si="393"/>
        <v>0</v>
      </c>
      <c r="I4910" s="140">
        <v>2.54</v>
      </c>
      <c r="J4910" s="141">
        <f t="shared" si="390"/>
        <v>1</v>
      </c>
      <c r="K4910" s="81">
        <f t="shared" si="389"/>
        <v>17.46</v>
      </c>
      <c r="L4910" s="142">
        <v>-1.8</v>
      </c>
      <c r="M4910" s="140"/>
      <c r="N4910" s="141">
        <f t="shared" si="391"/>
        <v>1</v>
      </c>
      <c r="O4910" s="141"/>
      <c r="P4910" s="141"/>
      <c r="Q4910" s="81">
        <f t="shared" si="392"/>
        <v>21.8</v>
      </c>
    </row>
    <row r="4911" spans="5:17" ht="13" hidden="1" x14ac:dyDescent="0.3">
      <c r="E4911" s="138">
        <v>40541</v>
      </c>
      <c r="F4911" s="16">
        <v>363</v>
      </c>
      <c r="G4911" s="16">
        <v>2010</v>
      </c>
      <c r="H4911" s="139">
        <f t="shared" si="393"/>
        <v>0</v>
      </c>
      <c r="I4911" s="140">
        <v>2.4933333333333358</v>
      </c>
      <c r="J4911" s="141">
        <f t="shared" si="390"/>
        <v>1</v>
      </c>
      <c r="K4911" s="81">
        <f t="shared" si="389"/>
        <v>17.506666666666664</v>
      </c>
      <c r="L4911" s="142">
        <v>0.2</v>
      </c>
      <c r="M4911" s="140"/>
      <c r="N4911" s="141">
        <f t="shared" si="391"/>
        <v>1</v>
      </c>
      <c r="O4911" s="141"/>
      <c r="P4911" s="141"/>
      <c r="Q4911" s="81">
        <f t="shared" si="392"/>
        <v>19.8</v>
      </c>
    </row>
    <row r="4912" spans="5:17" ht="13" hidden="1" x14ac:dyDescent="0.3">
      <c r="E4912" s="138">
        <v>40542</v>
      </c>
      <c r="F4912" s="16">
        <v>364</v>
      </c>
      <c r="G4912" s="16">
        <v>2010</v>
      </c>
      <c r="H4912" s="139">
        <f t="shared" si="393"/>
        <v>0</v>
      </c>
      <c r="I4912" s="140">
        <v>2.446666666666669</v>
      </c>
      <c r="J4912" s="141">
        <f t="shared" si="390"/>
        <v>1</v>
      </c>
      <c r="K4912" s="81">
        <f t="shared" si="389"/>
        <v>17.553333333333331</v>
      </c>
      <c r="L4912" s="142">
        <v>1.4</v>
      </c>
      <c r="M4912" s="140"/>
      <c r="N4912" s="141">
        <f t="shared" si="391"/>
        <v>1</v>
      </c>
      <c r="O4912" s="141"/>
      <c r="P4912" s="141"/>
      <c r="Q4912" s="81">
        <f t="shared" si="392"/>
        <v>18.600000000000001</v>
      </c>
    </row>
    <row r="4913" spans="5:17" ht="13" hidden="1" x14ac:dyDescent="0.3">
      <c r="E4913" s="138">
        <v>40543</v>
      </c>
      <c r="F4913" s="16">
        <v>365</v>
      </c>
      <c r="G4913" s="16">
        <v>2010</v>
      </c>
      <c r="H4913" s="139">
        <f t="shared" si="393"/>
        <v>0</v>
      </c>
      <c r="I4913" s="140">
        <v>2.4</v>
      </c>
      <c r="J4913" s="141">
        <f t="shared" si="390"/>
        <v>1</v>
      </c>
      <c r="K4913" s="81">
        <f t="shared" si="389"/>
        <v>17.600000000000001</v>
      </c>
      <c r="L4913" s="142">
        <v>2</v>
      </c>
      <c r="M4913" s="140"/>
      <c r="N4913" s="141">
        <f t="shared" si="391"/>
        <v>1</v>
      </c>
      <c r="O4913" s="141"/>
      <c r="P4913" s="141"/>
      <c r="Q4913" s="81">
        <f t="shared" si="392"/>
        <v>18</v>
      </c>
    </row>
    <row r="4914" spans="5:17" ht="13" hidden="1" x14ac:dyDescent="0.3">
      <c r="E4914" s="133">
        <v>40544</v>
      </c>
      <c r="F4914" s="31">
        <v>1</v>
      </c>
      <c r="G4914" s="31">
        <v>2011</v>
      </c>
      <c r="H4914" s="134">
        <f t="shared" si="393"/>
        <v>0</v>
      </c>
      <c r="I4914" s="135">
        <v>2.3774193548387101</v>
      </c>
      <c r="J4914" s="136">
        <f t="shared" si="390"/>
        <v>1</v>
      </c>
      <c r="K4914" s="81">
        <f t="shared" ref="K4914:K4977" si="394">J4914*($E$116-I4914)</f>
        <v>17.622580645161289</v>
      </c>
      <c r="L4914" s="137">
        <v>1.9</v>
      </c>
      <c r="M4914" s="135"/>
      <c r="N4914" s="136">
        <f t="shared" si="391"/>
        <v>1</v>
      </c>
      <c r="O4914" s="136"/>
      <c r="P4914" s="136"/>
      <c r="Q4914" s="81">
        <f t="shared" ref="Q4914:Q4977" si="395">N4914*($E$116-L4914)</f>
        <v>18.100000000000001</v>
      </c>
    </row>
    <row r="4915" spans="5:17" ht="13" hidden="1" x14ac:dyDescent="0.3">
      <c r="E4915" s="138">
        <v>40545</v>
      </c>
      <c r="F4915" s="16">
        <v>2</v>
      </c>
      <c r="G4915" s="16">
        <v>2011</v>
      </c>
      <c r="H4915" s="139">
        <f t="shared" si="393"/>
        <v>0</v>
      </c>
      <c r="I4915" s="140">
        <v>2.3322580645161293</v>
      </c>
      <c r="J4915" s="141">
        <f t="shared" si="390"/>
        <v>1</v>
      </c>
      <c r="K4915" s="81">
        <f t="shared" si="394"/>
        <v>17.667741935483871</v>
      </c>
      <c r="L4915" s="142">
        <v>1.7</v>
      </c>
      <c r="M4915" s="140"/>
      <c r="N4915" s="141">
        <f t="shared" si="391"/>
        <v>1</v>
      </c>
      <c r="O4915" s="141"/>
      <c r="P4915" s="141"/>
      <c r="Q4915" s="81">
        <f t="shared" si="395"/>
        <v>18.3</v>
      </c>
    </row>
    <row r="4916" spans="5:17" ht="13" hidden="1" x14ac:dyDescent="0.3">
      <c r="E4916" s="138">
        <v>40546</v>
      </c>
      <c r="F4916" s="16">
        <v>3</v>
      </c>
      <c r="G4916" s="16">
        <v>2011</v>
      </c>
      <c r="H4916" s="139">
        <f t="shared" si="393"/>
        <v>0</v>
      </c>
      <c r="I4916" s="140">
        <v>2.2870967741935484</v>
      </c>
      <c r="J4916" s="141">
        <f t="shared" si="390"/>
        <v>1</v>
      </c>
      <c r="K4916" s="81">
        <f t="shared" si="394"/>
        <v>17.71290322580645</v>
      </c>
      <c r="L4916" s="142">
        <v>-1</v>
      </c>
      <c r="M4916" s="140"/>
      <c r="N4916" s="141">
        <f t="shared" si="391"/>
        <v>1</v>
      </c>
      <c r="O4916" s="141"/>
      <c r="P4916" s="141"/>
      <c r="Q4916" s="81">
        <f t="shared" si="395"/>
        <v>21</v>
      </c>
    </row>
    <row r="4917" spans="5:17" ht="13" hidden="1" x14ac:dyDescent="0.3">
      <c r="E4917" s="138">
        <v>40547</v>
      </c>
      <c r="F4917" s="16">
        <v>4</v>
      </c>
      <c r="G4917" s="16">
        <v>2011</v>
      </c>
      <c r="H4917" s="139">
        <f t="shared" si="393"/>
        <v>0</v>
      </c>
      <c r="I4917" s="140">
        <v>2.241935483870968</v>
      </c>
      <c r="J4917" s="141">
        <f t="shared" si="390"/>
        <v>1</v>
      </c>
      <c r="K4917" s="81">
        <f t="shared" si="394"/>
        <v>17.758064516129032</v>
      </c>
      <c r="L4917" s="142">
        <v>-1.2</v>
      </c>
      <c r="M4917" s="140"/>
      <c r="N4917" s="141">
        <f t="shared" si="391"/>
        <v>1</v>
      </c>
      <c r="O4917" s="141"/>
      <c r="P4917" s="141"/>
      <c r="Q4917" s="81">
        <f t="shared" si="395"/>
        <v>21.2</v>
      </c>
    </row>
    <row r="4918" spans="5:17" ht="13" hidden="1" x14ac:dyDescent="0.3">
      <c r="E4918" s="138">
        <v>40548</v>
      </c>
      <c r="F4918" s="16">
        <v>5</v>
      </c>
      <c r="G4918" s="16">
        <v>2011</v>
      </c>
      <c r="H4918" s="139">
        <f t="shared" si="393"/>
        <v>0</v>
      </c>
      <c r="I4918" s="140">
        <v>2.1967741935483875</v>
      </c>
      <c r="J4918" s="141">
        <f t="shared" si="390"/>
        <v>1</v>
      </c>
      <c r="K4918" s="81">
        <f t="shared" si="394"/>
        <v>17.803225806451614</v>
      </c>
      <c r="L4918" s="142">
        <v>0.5</v>
      </c>
      <c r="M4918" s="140"/>
      <c r="N4918" s="141">
        <f t="shared" si="391"/>
        <v>1</v>
      </c>
      <c r="O4918" s="141"/>
      <c r="P4918" s="141"/>
      <c r="Q4918" s="81">
        <f t="shared" si="395"/>
        <v>19.5</v>
      </c>
    </row>
    <row r="4919" spans="5:17" ht="13" hidden="1" x14ac:dyDescent="0.3">
      <c r="E4919" s="138">
        <v>40549</v>
      </c>
      <c r="F4919" s="16">
        <v>6</v>
      </c>
      <c r="G4919" s="16">
        <v>2011</v>
      </c>
      <c r="H4919" s="139">
        <f t="shared" si="393"/>
        <v>0</v>
      </c>
      <c r="I4919" s="140">
        <v>2.1516129032258067</v>
      </c>
      <c r="J4919" s="141">
        <f t="shared" si="390"/>
        <v>1</v>
      </c>
      <c r="K4919" s="81">
        <f t="shared" si="394"/>
        <v>17.848387096774193</v>
      </c>
      <c r="L4919" s="142">
        <v>6.7</v>
      </c>
      <c r="M4919" s="140"/>
      <c r="N4919" s="141">
        <f t="shared" si="391"/>
        <v>1</v>
      </c>
      <c r="O4919" s="141"/>
      <c r="P4919" s="141"/>
      <c r="Q4919" s="81">
        <f t="shared" si="395"/>
        <v>13.3</v>
      </c>
    </row>
    <row r="4920" spans="5:17" ht="13" hidden="1" x14ac:dyDescent="0.3">
      <c r="E4920" s="138">
        <v>40550</v>
      </c>
      <c r="F4920" s="16">
        <v>7</v>
      </c>
      <c r="G4920" s="16">
        <v>2011</v>
      </c>
      <c r="H4920" s="139">
        <f t="shared" si="393"/>
        <v>0</v>
      </c>
      <c r="I4920" s="140">
        <v>2.1064516129032258</v>
      </c>
      <c r="J4920" s="141">
        <f t="shared" si="390"/>
        <v>1</v>
      </c>
      <c r="K4920" s="81">
        <f t="shared" si="394"/>
        <v>17.893548387096775</v>
      </c>
      <c r="L4920" s="142">
        <v>9</v>
      </c>
      <c r="M4920" s="140"/>
      <c r="N4920" s="141">
        <f t="shared" si="391"/>
        <v>1</v>
      </c>
      <c r="O4920" s="141"/>
      <c r="P4920" s="141"/>
      <c r="Q4920" s="81">
        <f t="shared" si="395"/>
        <v>11</v>
      </c>
    </row>
    <row r="4921" spans="5:17" ht="13" hidden="1" x14ac:dyDescent="0.3">
      <c r="E4921" s="138">
        <v>40551</v>
      </c>
      <c r="F4921" s="16">
        <v>8</v>
      </c>
      <c r="G4921" s="16">
        <v>2011</v>
      </c>
      <c r="H4921" s="139">
        <f t="shared" si="393"/>
        <v>0</v>
      </c>
      <c r="I4921" s="140">
        <v>2.0612903225806454</v>
      </c>
      <c r="J4921" s="141">
        <f t="shared" si="390"/>
        <v>1</v>
      </c>
      <c r="K4921" s="81">
        <f t="shared" si="394"/>
        <v>17.938709677419354</v>
      </c>
      <c r="L4921" s="142">
        <v>11.3</v>
      </c>
      <c r="M4921" s="140"/>
      <c r="N4921" s="141">
        <f t="shared" si="391"/>
        <v>1</v>
      </c>
      <c r="O4921" s="141"/>
      <c r="P4921" s="141"/>
      <c r="Q4921" s="81">
        <f t="shared" si="395"/>
        <v>8.6999999999999993</v>
      </c>
    </row>
    <row r="4922" spans="5:17" ht="13" hidden="1" x14ac:dyDescent="0.3">
      <c r="E4922" s="138">
        <v>40552</v>
      </c>
      <c r="F4922" s="16">
        <v>9</v>
      </c>
      <c r="G4922" s="16">
        <v>2011</v>
      </c>
      <c r="H4922" s="139">
        <f t="shared" si="393"/>
        <v>0</v>
      </c>
      <c r="I4922" s="140">
        <v>2.0161290322580649</v>
      </c>
      <c r="J4922" s="141">
        <f t="shared" si="390"/>
        <v>1</v>
      </c>
      <c r="K4922" s="81">
        <f t="shared" si="394"/>
        <v>17.983870967741936</v>
      </c>
      <c r="L4922" s="142">
        <v>7.6</v>
      </c>
      <c r="M4922" s="140"/>
      <c r="N4922" s="141">
        <f t="shared" si="391"/>
        <v>1</v>
      </c>
      <c r="O4922" s="141"/>
      <c r="P4922" s="141"/>
      <c r="Q4922" s="81">
        <f t="shared" si="395"/>
        <v>12.4</v>
      </c>
    </row>
    <row r="4923" spans="5:17" ht="13" hidden="1" x14ac:dyDescent="0.3">
      <c r="E4923" s="138">
        <v>40553</v>
      </c>
      <c r="F4923" s="16">
        <v>10</v>
      </c>
      <c r="G4923" s="16">
        <v>2011</v>
      </c>
      <c r="H4923" s="139">
        <f t="shared" si="393"/>
        <v>0</v>
      </c>
      <c r="I4923" s="140">
        <v>1.9709677419354841</v>
      </c>
      <c r="J4923" s="141">
        <f t="shared" si="390"/>
        <v>1</v>
      </c>
      <c r="K4923" s="81">
        <f t="shared" si="394"/>
        <v>18.029032258064515</v>
      </c>
      <c r="L4923" s="142">
        <v>5.4</v>
      </c>
      <c r="M4923" s="140"/>
      <c r="N4923" s="141">
        <f t="shared" si="391"/>
        <v>1</v>
      </c>
      <c r="O4923" s="141"/>
      <c r="P4923" s="141"/>
      <c r="Q4923" s="81">
        <f t="shared" si="395"/>
        <v>14.6</v>
      </c>
    </row>
    <row r="4924" spans="5:17" ht="13" hidden="1" x14ac:dyDescent="0.3">
      <c r="E4924" s="138">
        <v>40554</v>
      </c>
      <c r="F4924" s="16">
        <v>11</v>
      </c>
      <c r="G4924" s="16">
        <v>2011</v>
      </c>
      <c r="H4924" s="139">
        <f t="shared" si="393"/>
        <v>0</v>
      </c>
      <c r="I4924" s="140">
        <v>1.9258064516129034</v>
      </c>
      <c r="J4924" s="141">
        <f t="shared" si="390"/>
        <v>1</v>
      </c>
      <c r="K4924" s="81">
        <f t="shared" si="394"/>
        <v>18.074193548387097</v>
      </c>
      <c r="L4924" s="142">
        <v>4.2</v>
      </c>
      <c r="M4924" s="140"/>
      <c r="N4924" s="141">
        <f t="shared" si="391"/>
        <v>1</v>
      </c>
      <c r="O4924" s="141"/>
      <c r="P4924" s="141"/>
      <c r="Q4924" s="81">
        <f t="shared" si="395"/>
        <v>15.8</v>
      </c>
    </row>
    <row r="4925" spans="5:17" ht="13" hidden="1" x14ac:dyDescent="0.3">
      <c r="E4925" s="138">
        <v>40555</v>
      </c>
      <c r="F4925" s="16">
        <v>12</v>
      </c>
      <c r="G4925" s="16">
        <v>2011</v>
      </c>
      <c r="H4925" s="139">
        <f t="shared" si="393"/>
        <v>0</v>
      </c>
      <c r="I4925" s="140">
        <v>1.8806451612903228</v>
      </c>
      <c r="J4925" s="141">
        <f t="shared" si="390"/>
        <v>1</v>
      </c>
      <c r="K4925" s="81">
        <f t="shared" si="394"/>
        <v>18.119354838709675</v>
      </c>
      <c r="L4925" s="142">
        <v>5.2</v>
      </c>
      <c r="M4925" s="140"/>
      <c r="N4925" s="141">
        <f t="shared" si="391"/>
        <v>1</v>
      </c>
      <c r="O4925" s="141"/>
      <c r="P4925" s="141"/>
      <c r="Q4925" s="81">
        <f t="shared" si="395"/>
        <v>14.8</v>
      </c>
    </row>
    <row r="4926" spans="5:17" ht="13" hidden="1" x14ac:dyDescent="0.3">
      <c r="E4926" s="138">
        <v>40556</v>
      </c>
      <c r="F4926" s="16">
        <v>13</v>
      </c>
      <c r="G4926" s="16">
        <v>2011</v>
      </c>
      <c r="H4926" s="139">
        <f t="shared" si="393"/>
        <v>0</v>
      </c>
      <c r="I4926" s="140">
        <v>1.8354838709677421</v>
      </c>
      <c r="J4926" s="141">
        <f t="shared" ref="J4926:J4989" si="396">IF(I4926&lt;=$E$117,1,0)</f>
        <v>1</v>
      </c>
      <c r="K4926" s="81">
        <f t="shared" si="394"/>
        <v>18.164516129032258</v>
      </c>
      <c r="L4926" s="142">
        <v>8.6999999999999993</v>
      </c>
      <c r="M4926" s="140"/>
      <c r="N4926" s="141">
        <f t="shared" ref="N4926:N4989" si="397">IF(L4926&lt;=$E$117,1,0)</f>
        <v>1</v>
      </c>
      <c r="O4926" s="141"/>
      <c r="P4926" s="141"/>
      <c r="Q4926" s="81">
        <f t="shared" si="395"/>
        <v>11.3</v>
      </c>
    </row>
    <row r="4927" spans="5:17" ht="13" hidden="1" x14ac:dyDescent="0.3">
      <c r="E4927" s="138">
        <v>40557</v>
      </c>
      <c r="F4927" s="16">
        <v>14</v>
      </c>
      <c r="G4927" s="16">
        <v>2011</v>
      </c>
      <c r="H4927" s="139">
        <f t="shared" si="393"/>
        <v>0</v>
      </c>
      <c r="I4927" s="140">
        <v>1.7903225806451615</v>
      </c>
      <c r="J4927" s="141">
        <f t="shared" si="396"/>
        <v>1</v>
      </c>
      <c r="K4927" s="81">
        <f t="shared" si="394"/>
        <v>18.20967741935484</v>
      </c>
      <c r="L4927" s="142">
        <v>8.6999999999999993</v>
      </c>
      <c r="M4927" s="140"/>
      <c r="N4927" s="141">
        <f t="shared" si="397"/>
        <v>1</v>
      </c>
      <c r="O4927" s="141"/>
      <c r="P4927" s="141"/>
      <c r="Q4927" s="81">
        <f t="shared" si="395"/>
        <v>11.3</v>
      </c>
    </row>
    <row r="4928" spans="5:17" ht="13" hidden="1" x14ac:dyDescent="0.3">
      <c r="E4928" s="138">
        <v>40558</v>
      </c>
      <c r="F4928" s="16">
        <v>15</v>
      </c>
      <c r="G4928" s="16">
        <v>2011</v>
      </c>
      <c r="H4928" s="139">
        <f t="shared" si="393"/>
        <v>0</v>
      </c>
      <c r="I4928" s="140">
        <v>1.7451612903225808</v>
      </c>
      <c r="J4928" s="141">
        <f t="shared" si="396"/>
        <v>1</v>
      </c>
      <c r="K4928" s="81">
        <f t="shared" si="394"/>
        <v>18.254838709677419</v>
      </c>
      <c r="L4928" s="142">
        <v>6.6</v>
      </c>
      <c r="M4928" s="140"/>
      <c r="N4928" s="141">
        <f t="shared" si="397"/>
        <v>1</v>
      </c>
      <c r="O4928" s="141"/>
      <c r="P4928" s="141"/>
      <c r="Q4928" s="81">
        <f t="shared" si="395"/>
        <v>13.4</v>
      </c>
    </row>
    <row r="4929" spans="5:17" ht="13" hidden="1" x14ac:dyDescent="0.3">
      <c r="E4929" s="138">
        <v>40559</v>
      </c>
      <c r="F4929" s="16">
        <v>16</v>
      </c>
      <c r="G4929" s="16">
        <v>2011</v>
      </c>
      <c r="H4929" s="139">
        <f t="shared" si="393"/>
        <v>0</v>
      </c>
      <c r="I4929" s="140">
        <v>1.7</v>
      </c>
      <c r="J4929" s="141">
        <f t="shared" si="396"/>
        <v>1</v>
      </c>
      <c r="K4929" s="81">
        <f t="shared" si="394"/>
        <v>18.3</v>
      </c>
      <c r="L4929" s="142">
        <v>2.5</v>
      </c>
      <c r="M4929" s="140"/>
      <c r="N4929" s="141">
        <f t="shared" si="397"/>
        <v>1</v>
      </c>
      <c r="O4929" s="141"/>
      <c r="P4929" s="141"/>
      <c r="Q4929" s="81">
        <f t="shared" si="395"/>
        <v>17.5</v>
      </c>
    </row>
    <row r="4930" spans="5:17" ht="13" hidden="1" x14ac:dyDescent="0.3">
      <c r="E4930" s="138">
        <v>40560</v>
      </c>
      <c r="F4930" s="16">
        <v>17</v>
      </c>
      <c r="G4930" s="16">
        <v>2011</v>
      </c>
      <c r="H4930" s="139">
        <f t="shared" si="393"/>
        <v>0</v>
      </c>
      <c r="I4930" s="140">
        <v>1.7428571428571429</v>
      </c>
      <c r="J4930" s="141">
        <f t="shared" si="396"/>
        <v>1</v>
      </c>
      <c r="K4930" s="81">
        <f t="shared" si="394"/>
        <v>18.257142857142856</v>
      </c>
      <c r="L4930" s="142">
        <v>2.7</v>
      </c>
      <c r="M4930" s="140"/>
      <c r="N4930" s="141">
        <f t="shared" si="397"/>
        <v>1</v>
      </c>
      <c r="O4930" s="141"/>
      <c r="P4930" s="141"/>
      <c r="Q4930" s="81">
        <f t="shared" si="395"/>
        <v>17.3</v>
      </c>
    </row>
    <row r="4931" spans="5:17" ht="13" hidden="1" x14ac:dyDescent="0.3">
      <c r="E4931" s="138">
        <v>40561</v>
      </c>
      <c r="F4931" s="16">
        <v>18</v>
      </c>
      <c r="G4931" s="16">
        <v>2011</v>
      </c>
      <c r="H4931" s="139">
        <f t="shared" si="393"/>
        <v>0</v>
      </c>
      <c r="I4931" s="140">
        <v>1.7857142857142856</v>
      </c>
      <c r="J4931" s="141">
        <f t="shared" si="396"/>
        <v>1</v>
      </c>
      <c r="K4931" s="81">
        <f t="shared" si="394"/>
        <v>18.214285714285715</v>
      </c>
      <c r="L4931" s="142">
        <v>2.1</v>
      </c>
      <c r="M4931" s="140"/>
      <c r="N4931" s="141">
        <f t="shared" si="397"/>
        <v>1</v>
      </c>
      <c r="O4931" s="141"/>
      <c r="P4931" s="141"/>
      <c r="Q4931" s="81">
        <f t="shared" si="395"/>
        <v>17.899999999999999</v>
      </c>
    </row>
    <row r="4932" spans="5:17" ht="13" hidden="1" x14ac:dyDescent="0.3">
      <c r="E4932" s="138">
        <v>40562</v>
      </c>
      <c r="F4932" s="16">
        <v>19</v>
      </c>
      <c r="G4932" s="16">
        <v>2011</v>
      </c>
      <c r="H4932" s="139">
        <f t="shared" si="393"/>
        <v>0</v>
      </c>
      <c r="I4932" s="140">
        <v>1.8285714285714285</v>
      </c>
      <c r="J4932" s="141">
        <f t="shared" si="396"/>
        <v>1</v>
      </c>
      <c r="K4932" s="81">
        <f t="shared" si="394"/>
        <v>18.171428571428571</v>
      </c>
      <c r="L4932" s="142">
        <v>2.4</v>
      </c>
      <c r="M4932" s="140"/>
      <c r="N4932" s="141">
        <f t="shared" si="397"/>
        <v>1</v>
      </c>
      <c r="O4932" s="141"/>
      <c r="P4932" s="141"/>
      <c r="Q4932" s="81">
        <f t="shared" si="395"/>
        <v>17.600000000000001</v>
      </c>
    </row>
    <row r="4933" spans="5:17" ht="13" hidden="1" x14ac:dyDescent="0.3">
      <c r="E4933" s="138">
        <v>40563</v>
      </c>
      <c r="F4933" s="16">
        <v>20</v>
      </c>
      <c r="G4933" s="16">
        <v>2011</v>
      </c>
      <c r="H4933" s="139">
        <f t="shared" si="393"/>
        <v>0</v>
      </c>
      <c r="I4933" s="140">
        <v>1.8714285714285714</v>
      </c>
      <c r="J4933" s="141">
        <f t="shared" si="396"/>
        <v>1</v>
      </c>
      <c r="K4933" s="81">
        <f t="shared" si="394"/>
        <v>18.12857142857143</v>
      </c>
      <c r="L4933" s="142">
        <v>0.4</v>
      </c>
      <c r="M4933" s="140"/>
      <c r="N4933" s="141">
        <f t="shared" si="397"/>
        <v>1</v>
      </c>
      <c r="O4933" s="141"/>
      <c r="P4933" s="141"/>
      <c r="Q4933" s="81">
        <f t="shared" si="395"/>
        <v>19.600000000000001</v>
      </c>
    </row>
    <row r="4934" spans="5:17" ht="13" hidden="1" x14ac:dyDescent="0.3">
      <c r="E4934" s="138">
        <v>40564</v>
      </c>
      <c r="F4934" s="16">
        <v>21</v>
      </c>
      <c r="G4934" s="16">
        <v>2011</v>
      </c>
      <c r="H4934" s="139">
        <f t="shared" si="393"/>
        <v>0</v>
      </c>
      <c r="I4934" s="140">
        <v>1.9142857142857141</v>
      </c>
      <c r="J4934" s="141">
        <f t="shared" si="396"/>
        <v>1</v>
      </c>
      <c r="K4934" s="81">
        <f t="shared" si="394"/>
        <v>18.085714285714285</v>
      </c>
      <c r="L4934" s="142">
        <v>0</v>
      </c>
      <c r="M4934" s="140"/>
      <c r="N4934" s="141">
        <f t="shared" si="397"/>
        <v>1</v>
      </c>
      <c r="O4934" s="141"/>
      <c r="P4934" s="141"/>
      <c r="Q4934" s="81">
        <f t="shared" si="395"/>
        <v>20</v>
      </c>
    </row>
    <row r="4935" spans="5:17" ht="13" hidden="1" x14ac:dyDescent="0.3">
      <c r="E4935" s="138">
        <v>40565</v>
      </c>
      <c r="F4935" s="16">
        <v>22</v>
      </c>
      <c r="G4935" s="16">
        <v>2011</v>
      </c>
      <c r="H4935" s="139">
        <f t="shared" si="393"/>
        <v>0</v>
      </c>
      <c r="I4935" s="140">
        <v>1.9571428571428571</v>
      </c>
      <c r="J4935" s="141">
        <f t="shared" si="396"/>
        <v>1</v>
      </c>
      <c r="K4935" s="81">
        <f t="shared" si="394"/>
        <v>18.042857142857144</v>
      </c>
      <c r="L4935" s="142">
        <v>-1.7</v>
      </c>
      <c r="M4935" s="140"/>
      <c r="N4935" s="141">
        <f t="shared" si="397"/>
        <v>1</v>
      </c>
      <c r="O4935" s="141"/>
      <c r="P4935" s="141"/>
      <c r="Q4935" s="81">
        <f t="shared" si="395"/>
        <v>21.7</v>
      </c>
    </row>
    <row r="4936" spans="5:17" ht="13" hidden="1" x14ac:dyDescent="0.3">
      <c r="E4936" s="138">
        <v>40566</v>
      </c>
      <c r="F4936" s="16">
        <v>23</v>
      </c>
      <c r="G4936" s="16">
        <v>2011</v>
      </c>
      <c r="H4936" s="139">
        <f t="shared" si="393"/>
        <v>0</v>
      </c>
      <c r="I4936" s="140">
        <v>2</v>
      </c>
      <c r="J4936" s="141">
        <f t="shared" si="396"/>
        <v>1</v>
      </c>
      <c r="K4936" s="81">
        <f t="shared" si="394"/>
        <v>18</v>
      </c>
      <c r="L4936" s="142">
        <v>-2</v>
      </c>
      <c r="M4936" s="140"/>
      <c r="N4936" s="141">
        <f t="shared" si="397"/>
        <v>1</v>
      </c>
      <c r="O4936" s="141"/>
      <c r="P4936" s="141"/>
      <c r="Q4936" s="81">
        <f t="shared" si="395"/>
        <v>22</v>
      </c>
    </row>
    <row r="4937" spans="5:17" ht="13" hidden="1" x14ac:dyDescent="0.3">
      <c r="E4937" s="138">
        <v>40567</v>
      </c>
      <c r="F4937" s="16">
        <v>24</v>
      </c>
      <c r="G4937" s="16">
        <v>2011</v>
      </c>
      <c r="H4937" s="139">
        <f t="shared" si="393"/>
        <v>0</v>
      </c>
      <c r="I4937" s="140">
        <v>2.0428571428571427</v>
      </c>
      <c r="J4937" s="141">
        <f t="shared" si="396"/>
        <v>1</v>
      </c>
      <c r="K4937" s="81">
        <f t="shared" si="394"/>
        <v>17.957142857142856</v>
      </c>
      <c r="L4937" s="142">
        <v>-2.9</v>
      </c>
      <c r="M4937" s="140"/>
      <c r="N4937" s="141">
        <f t="shared" si="397"/>
        <v>1</v>
      </c>
      <c r="O4937" s="141"/>
      <c r="P4937" s="141"/>
      <c r="Q4937" s="81">
        <f t="shared" si="395"/>
        <v>22.9</v>
      </c>
    </row>
    <row r="4938" spans="5:17" ht="13" hidden="1" x14ac:dyDescent="0.3">
      <c r="E4938" s="138">
        <v>40568</v>
      </c>
      <c r="F4938" s="16">
        <v>25</v>
      </c>
      <c r="G4938" s="16">
        <v>2011</v>
      </c>
      <c r="H4938" s="139">
        <f t="shared" si="393"/>
        <v>0</v>
      </c>
      <c r="I4938" s="140">
        <v>2.0857142857142854</v>
      </c>
      <c r="J4938" s="141">
        <f t="shared" si="396"/>
        <v>1</v>
      </c>
      <c r="K4938" s="81">
        <f t="shared" si="394"/>
        <v>17.914285714285715</v>
      </c>
      <c r="L4938" s="142">
        <v>-0.3</v>
      </c>
      <c r="M4938" s="140"/>
      <c r="N4938" s="141">
        <f t="shared" si="397"/>
        <v>1</v>
      </c>
      <c r="O4938" s="141"/>
      <c r="P4938" s="141"/>
      <c r="Q4938" s="81">
        <f t="shared" si="395"/>
        <v>20.3</v>
      </c>
    </row>
    <row r="4939" spans="5:17" ht="13" hidden="1" x14ac:dyDescent="0.3">
      <c r="E4939" s="138">
        <v>40569</v>
      </c>
      <c r="F4939" s="16">
        <v>26</v>
      </c>
      <c r="G4939" s="16">
        <v>2011</v>
      </c>
      <c r="H4939" s="139">
        <f t="shared" si="393"/>
        <v>0</v>
      </c>
      <c r="I4939" s="140">
        <v>2.1285714285714286</v>
      </c>
      <c r="J4939" s="141">
        <f t="shared" si="396"/>
        <v>1</v>
      </c>
      <c r="K4939" s="81">
        <f t="shared" si="394"/>
        <v>17.87142857142857</v>
      </c>
      <c r="L4939" s="142">
        <v>0.7</v>
      </c>
      <c r="M4939" s="140"/>
      <c r="N4939" s="141">
        <f t="shared" si="397"/>
        <v>1</v>
      </c>
      <c r="O4939" s="141"/>
      <c r="P4939" s="141"/>
      <c r="Q4939" s="81">
        <f t="shared" si="395"/>
        <v>19.3</v>
      </c>
    </row>
    <row r="4940" spans="5:17" ht="13" hidden="1" x14ac:dyDescent="0.3">
      <c r="E4940" s="138">
        <v>40570</v>
      </c>
      <c r="F4940" s="16">
        <v>27</v>
      </c>
      <c r="G4940" s="16">
        <v>2011</v>
      </c>
      <c r="H4940" s="139">
        <f t="shared" si="393"/>
        <v>0</v>
      </c>
      <c r="I4940" s="140">
        <v>2.1714285714285717</v>
      </c>
      <c r="J4940" s="141">
        <f t="shared" si="396"/>
        <v>1</v>
      </c>
      <c r="K4940" s="81">
        <f t="shared" si="394"/>
        <v>17.828571428571429</v>
      </c>
      <c r="L4940" s="142">
        <v>0.8</v>
      </c>
      <c r="M4940" s="140"/>
      <c r="N4940" s="141">
        <f t="shared" si="397"/>
        <v>1</v>
      </c>
      <c r="O4940" s="141"/>
      <c r="P4940" s="141"/>
      <c r="Q4940" s="81">
        <f t="shared" si="395"/>
        <v>19.2</v>
      </c>
    </row>
    <row r="4941" spans="5:17" ht="13" hidden="1" x14ac:dyDescent="0.3">
      <c r="E4941" s="138">
        <v>40571</v>
      </c>
      <c r="F4941" s="16">
        <v>28</v>
      </c>
      <c r="G4941" s="16">
        <v>2011</v>
      </c>
      <c r="H4941" s="139">
        <f t="shared" si="393"/>
        <v>0</v>
      </c>
      <c r="I4941" s="140">
        <v>2.2142857142857144</v>
      </c>
      <c r="J4941" s="141">
        <f t="shared" si="396"/>
        <v>1</v>
      </c>
      <c r="K4941" s="81">
        <f t="shared" si="394"/>
        <v>17.785714285714285</v>
      </c>
      <c r="L4941" s="142">
        <v>0.8</v>
      </c>
      <c r="M4941" s="140"/>
      <c r="N4941" s="141">
        <f t="shared" si="397"/>
        <v>1</v>
      </c>
      <c r="O4941" s="141"/>
      <c r="P4941" s="141"/>
      <c r="Q4941" s="81">
        <f t="shared" si="395"/>
        <v>19.2</v>
      </c>
    </row>
    <row r="4942" spans="5:17" ht="13" hidden="1" x14ac:dyDescent="0.3">
      <c r="E4942" s="138">
        <v>40572</v>
      </c>
      <c r="F4942" s="16">
        <v>29</v>
      </c>
      <c r="G4942" s="16">
        <v>2011</v>
      </c>
      <c r="H4942" s="139">
        <f t="shared" si="393"/>
        <v>0</v>
      </c>
      <c r="I4942" s="140">
        <v>2.2571428571428571</v>
      </c>
      <c r="J4942" s="141">
        <f t="shared" si="396"/>
        <v>1</v>
      </c>
      <c r="K4942" s="81">
        <f t="shared" si="394"/>
        <v>17.742857142857144</v>
      </c>
      <c r="L4942" s="142">
        <v>-0.5</v>
      </c>
      <c r="M4942" s="140"/>
      <c r="N4942" s="141">
        <f t="shared" si="397"/>
        <v>1</v>
      </c>
      <c r="O4942" s="141"/>
      <c r="P4942" s="141"/>
      <c r="Q4942" s="81">
        <f t="shared" si="395"/>
        <v>20.5</v>
      </c>
    </row>
    <row r="4943" spans="5:17" ht="13" hidden="1" x14ac:dyDescent="0.3">
      <c r="E4943" s="138">
        <v>40573</v>
      </c>
      <c r="F4943" s="16">
        <v>30</v>
      </c>
      <c r="G4943" s="16">
        <v>2011</v>
      </c>
      <c r="H4943" s="139">
        <f t="shared" si="393"/>
        <v>0</v>
      </c>
      <c r="I4943" s="140">
        <v>2.2999999999999998</v>
      </c>
      <c r="J4943" s="141">
        <f t="shared" si="396"/>
        <v>1</v>
      </c>
      <c r="K4943" s="81">
        <f t="shared" si="394"/>
        <v>17.7</v>
      </c>
      <c r="L4943" s="142">
        <v>-1</v>
      </c>
      <c r="M4943" s="140"/>
      <c r="N4943" s="141">
        <f t="shared" si="397"/>
        <v>1</v>
      </c>
      <c r="O4943" s="141"/>
      <c r="P4943" s="141"/>
      <c r="Q4943" s="81">
        <f t="shared" si="395"/>
        <v>21</v>
      </c>
    </row>
    <row r="4944" spans="5:17" ht="13" hidden="1" x14ac:dyDescent="0.3">
      <c r="E4944" s="138">
        <v>40574</v>
      </c>
      <c r="F4944" s="16">
        <v>31</v>
      </c>
      <c r="G4944" s="16">
        <v>2011</v>
      </c>
      <c r="H4944" s="139">
        <f t="shared" si="393"/>
        <v>0</v>
      </c>
      <c r="I4944" s="140">
        <v>2.3428571428571425</v>
      </c>
      <c r="J4944" s="141">
        <f t="shared" si="396"/>
        <v>1</v>
      </c>
      <c r="K4944" s="81">
        <f t="shared" si="394"/>
        <v>17.657142857142858</v>
      </c>
      <c r="L4944" s="142">
        <v>-0.9</v>
      </c>
      <c r="M4944" s="140"/>
      <c r="N4944" s="141">
        <f t="shared" si="397"/>
        <v>1</v>
      </c>
      <c r="O4944" s="141"/>
      <c r="P4944" s="141"/>
      <c r="Q4944" s="81">
        <f t="shared" si="395"/>
        <v>20.9</v>
      </c>
    </row>
    <row r="4945" spans="5:17" ht="13" hidden="1" x14ac:dyDescent="0.3">
      <c r="E4945" s="138">
        <v>40575</v>
      </c>
      <c r="F4945" s="16">
        <v>32</v>
      </c>
      <c r="G4945" s="16">
        <v>2011</v>
      </c>
      <c r="H4945" s="139">
        <f t="shared" si="393"/>
        <v>0</v>
      </c>
      <c r="I4945" s="140">
        <v>2.3857142857142857</v>
      </c>
      <c r="J4945" s="141">
        <f t="shared" si="396"/>
        <v>1</v>
      </c>
      <c r="K4945" s="81">
        <f t="shared" si="394"/>
        <v>17.614285714285714</v>
      </c>
      <c r="L4945" s="142">
        <v>-0.9</v>
      </c>
      <c r="M4945" s="140"/>
      <c r="N4945" s="141">
        <f t="shared" si="397"/>
        <v>1</v>
      </c>
      <c r="O4945" s="141"/>
      <c r="P4945" s="141"/>
      <c r="Q4945" s="81">
        <f t="shared" si="395"/>
        <v>20.9</v>
      </c>
    </row>
    <row r="4946" spans="5:17" ht="13" hidden="1" x14ac:dyDescent="0.3">
      <c r="E4946" s="138">
        <v>40576</v>
      </c>
      <c r="F4946" s="16">
        <v>33</v>
      </c>
      <c r="G4946" s="16">
        <v>2011</v>
      </c>
      <c r="H4946" s="139">
        <f t="shared" si="393"/>
        <v>0</v>
      </c>
      <c r="I4946" s="140">
        <v>2.4285714285714288</v>
      </c>
      <c r="J4946" s="141">
        <f t="shared" si="396"/>
        <v>1</v>
      </c>
      <c r="K4946" s="81">
        <f t="shared" si="394"/>
        <v>17.571428571428569</v>
      </c>
      <c r="L4946" s="142">
        <v>-1.1000000000000001</v>
      </c>
      <c r="M4946" s="140"/>
      <c r="N4946" s="141">
        <f t="shared" si="397"/>
        <v>1</v>
      </c>
      <c r="O4946" s="141"/>
      <c r="P4946" s="141"/>
      <c r="Q4946" s="81">
        <f t="shared" si="395"/>
        <v>21.1</v>
      </c>
    </row>
    <row r="4947" spans="5:17" ht="13" hidden="1" x14ac:dyDescent="0.3">
      <c r="E4947" s="138">
        <v>40577</v>
      </c>
      <c r="F4947" s="16">
        <v>34</v>
      </c>
      <c r="G4947" s="16">
        <v>2011</v>
      </c>
      <c r="H4947" s="139">
        <f t="shared" si="393"/>
        <v>0</v>
      </c>
      <c r="I4947" s="140">
        <v>2.4714285714285715</v>
      </c>
      <c r="J4947" s="141">
        <f t="shared" si="396"/>
        <v>1</v>
      </c>
      <c r="K4947" s="81">
        <f t="shared" si="394"/>
        <v>17.528571428571428</v>
      </c>
      <c r="L4947" s="142">
        <v>-1.9</v>
      </c>
      <c r="M4947" s="140"/>
      <c r="N4947" s="141">
        <f t="shared" si="397"/>
        <v>1</v>
      </c>
      <c r="O4947" s="141"/>
      <c r="P4947" s="141"/>
      <c r="Q4947" s="81">
        <f t="shared" si="395"/>
        <v>21.9</v>
      </c>
    </row>
    <row r="4948" spans="5:17" ht="13" hidden="1" x14ac:dyDescent="0.3">
      <c r="E4948" s="138">
        <v>40578</v>
      </c>
      <c r="F4948" s="16">
        <v>35</v>
      </c>
      <c r="G4948" s="16">
        <v>2011</v>
      </c>
      <c r="H4948" s="139">
        <f t="shared" si="393"/>
        <v>0</v>
      </c>
      <c r="I4948" s="140">
        <v>2.5142857142857142</v>
      </c>
      <c r="J4948" s="141">
        <f t="shared" si="396"/>
        <v>1</v>
      </c>
      <c r="K4948" s="81">
        <f t="shared" si="394"/>
        <v>17.485714285714288</v>
      </c>
      <c r="L4948" s="142">
        <v>2.7</v>
      </c>
      <c r="M4948" s="140"/>
      <c r="N4948" s="141">
        <f t="shared" si="397"/>
        <v>1</v>
      </c>
      <c r="O4948" s="141"/>
      <c r="P4948" s="141"/>
      <c r="Q4948" s="81">
        <f t="shared" si="395"/>
        <v>17.3</v>
      </c>
    </row>
    <row r="4949" spans="5:17" ht="13" hidden="1" x14ac:dyDescent="0.3">
      <c r="E4949" s="138">
        <v>40579</v>
      </c>
      <c r="F4949" s="16">
        <v>36</v>
      </c>
      <c r="G4949" s="16">
        <v>2011</v>
      </c>
      <c r="H4949" s="139">
        <f t="shared" si="393"/>
        <v>0</v>
      </c>
      <c r="I4949" s="140">
        <v>2.5571428571428569</v>
      </c>
      <c r="J4949" s="141">
        <f t="shared" si="396"/>
        <v>1</v>
      </c>
      <c r="K4949" s="81">
        <f t="shared" si="394"/>
        <v>17.442857142857143</v>
      </c>
      <c r="L4949" s="142">
        <v>2.5</v>
      </c>
      <c r="M4949" s="140"/>
      <c r="N4949" s="141">
        <f t="shared" si="397"/>
        <v>1</v>
      </c>
      <c r="O4949" s="141"/>
      <c r="P4949" s="141"/>
      <c r="Q4949" s="81">
        <f t="shared" si="395"/>
        <v>17.5</v>
      </c>
    </row>
    <row r="4950" spans="5:17" ht="13" hidden="1" x14ac:dyDescent="0.3">
      <c r="E4950" s="138">
        <v>40580</v>
      </c>
      <c r="F4950" s="16">
        <v>37</v>
      </c>
      <c r="G4950" s="16">
        <v>2011</v>
      </c>
      <c r="H4950" s="139">
        <f t="shared" si="393"/>
        <v>0</v>
      </c>
      <c r="I4950" s="140">
        <v>2.6</v>
      </c>
      <c r="J4950" s="141">
        <f t="shared" si="396"/>
        <v>1</v>
      </c>
      <c r="K4950" s="81">
        <f t="shared" si="394"/>
        <v>17.399999999999999</v>
      </c>
      <c r="L4950" s="142">
        <v>1.6</v>
      </c>
      <c r="M4950" s="140"/>
      <c r="N4950" s="141">
        <f t="shared" si="397"/>
        <v>1</v>
      </c>
      <c r="O4950" s="141"/>
      <c r="P4950" s="141"/>
      <c r="Q4950" s="81">
        <f t="shared" si="395"/>
        <v>18.399999999999999</v>
      </c>
    </row>
    <row r="4951" spans="5:17" ht="13" hidden="1" x14ac:dyDescent="0.3">
      <c r="E4951" s="138">
        <v>40581</v>
      </c>
      <c r="F4951" s="16">
        <v>38</v>
      </c>
      <c r="G4951" s="16">
        <v>2011</v>
      </c>
      <c r="H4951" s="139">
        <f t="shared" si="393"/>
        <v>0</v>
      </c>
      <c r="I4951" s="140">
        <v>2.6428571428571428</v>
      </c>
      <c r="J4951" s="141">
        <f t="shared" si="396"/>
        <v>1</v>
      </c>
      <c r="K4951" s="81">
        <f t="shared" si="394"/>
        <v>17.357142857142858</v>
      </c>
      <c r="L4951" s="142">
        <v>1.9</v>
      </c>
      <c r="M4951" s="140"/>
      <c r="N4951" s="141">
        <f t="shared" si="397"/>
        <v>1</v>
      </c>
      <c r="O4951" s="141"/>
      <c r="P4951" s="141"/>
      <c r="Q4951" s="81">
        <f t="shared" si="395"/>
        <v>18.100000000000001</v>
      </c>
    </row>
    <row r="4952" spans="5:17" ht="13" hidden="1" x14ac:dyDescent="0.3">
      <c r="E4952" s="138">
        <v>40582</v>
      </c>
      <c r="F4952" s="16">
        <v>39</v>
      </c>
      <c r="G4952" s="16">
        <v>2011</v>
      </c>
      <c r="H4952" s="139">
        <f t="shared" si="393"/>
        <v>0</v>
      </c>
      <c r="I4952" s="140">
        <v>2.6857142857142859</v>
      </c>
      <c r="J4952" s="141">
        <f t="shared" si="396"/>
        <v>1</v>
      </c>
      <c r="K4952" s="81">
        <f t="shared" si="394"/>
        <v>17.314285714285713</v>
      </c>
      <c r="L4952" s="142">
        <v>2.4</v>
      </c>
      <c r="M4952" s="140"/>
      <c r="N4952" s="141">
        <f t="shared" si="397"/>
        <v>1</v>
      </c>
      <c r="O4952" s="141"/>
      <c r="P4952" s="141"/>
      <c r="Q4952" s="81">
        <f t="shared" si="395"/>
        <v>17.600000000000001</v>
      </c>
    </row>
    <row r="4953" spans="5:17" ht="13" hidden="1" x14ac:dyDescent="0.3">
      <c r="E4953" s="138">
        <v>40583</v>
      </c>
      <c r="F4953" s="16">
        <v>40</v>
      </c>
      <c r="G4953" s="16">
        <v>2011</v>
      </c>
      <c r="H4953" s="139">
        <f t="shared" si="393"/>
        <v>0</v>
      </c>
      <c r="I4953" s="140">
        <v>2.7285714285714286</v>
      </c>
      <c r="J4953" s="141">
        <f t="shared" si="396"/>
        <v>1</v>
      </c>
      <c r="K4953" s="81">
        <f t="shared" si="394"/>
        <v>17.271428571428572</v>
      </c>
      <c r="L4953" s="142">
        <v>1.7</v>
      </c>
      <c r="M4953" s="140"/>
      <c r="N4953" s="141">
        <f t="shared" si="397"/>
        <v>1</v>
      </c>
      <c r="O4953" s="141"/>
      <c r="P4953" s="141"/>
      <c r="Q4953" s="81">
        <f t="shared" si="395"/>
        <v>18.3</v>
      </c>
    </row>
    <row r="4954" spans="5:17" ht="13" hidden="1" x14ac:dyDescent="0.3">
      <c r="E4954" s="138">
        <v>40584</v>
      </c>
      <c r="F4954" s="16">
        <v>41</v>
      </c>
      <c r="G4954" s="16">
        <v>2011</v>
      </c>
      <c r="H4954" s="139">
        <f t="shared" si="393"/>
        <v>0</v>
      </c>
      <c r="I4954" s="140">
        <v>2.7714285714285714</v>
      </c>
      <c r="J4954" s="141">
        <f t="shared" si="396"/>
        <v>1</v>
      </c>
      <c r="K4954" s="81">
        <f t="shared" si="394"/>
        <v>17.228571428571428</v>
      </c>
      <c r="L4954" s="142">
        <v>1.7</v>
      </c>
      <c r="M4954" s="140"/>
      <c r="N4954" s="141">
        <f t="shared" si="397"/>
        <v>1</v>
      </c>
      <c r="O4954" s="141"/>
      <c r="P4954" s="141"/>
      <c r="Q4954" s="81">
        <f t="shared" si="395"/>
        <v>18.3</v>
      </c>
    </row>
    <row r="4955" spans="5:17" ht="13" hidden="1" x14ac:dyDescent="0.3">
      <c r="E4955" s="138">
        <v>40585</v>
      </c>
      <c r="F4955" s="16">
        <v>42</v>
      </c>
      <c r="G4955" s="16">
        <v>2011</v>
      </c>
      <c r="H4955" s="139">
        <f t="shared" si="393"/>
        <v>0</v>
      </c>
      <c r="I4955" s="140">
        <v>2.8142857142857141</v>
      </c>
      <c r="J4955" s="141">
        <f t="shared" si="396"/>
        <v>1</v>
      </c>
      <c r="K4955" s="81">
        <f t="shared" si="394"/>
        <v>17.185714285714287</v>
      </c>
      <c r="L4955" s="142">
        <v>4.5999999999999996</v>
      </c>
      <c r="M4955" s="140"/>
      <c r="N4955" s="141">
        <f t="shared" si="397"/>
        <v>1</v>
      </c>
      <c r="O4955" s="141"/>
      <c r="P4955" s="141"/>
      <c r="Q4955" s="81">
        <f t="shared" si="395"/>
        <v>15.4</v>
      </c>
    </row>
    <row r="4956" spans="5:17" ht="13" hidden="1" x14ac:dyDescent="0.3">
      <c r="E4956" s="138">
        <v>40586</v>
      </c>
      <c r="F4956" s="16">
        <v>43</v>
      </c>
      <c r="G4956" s="16">
        <v>2011</v>
      </c>
      <c r="H4956" s="139">
        <f t="shared" si="393"/>
        <v>0</v>
      </c>
      <c r="I4956" s="140">
        <v>2.8571428571428572</v>
      </c>
      <c r="J4956" s="141">
        <f t="shared" si="396"/>
        <v>1</v>
      </c>
      <c r="K4956" s="81">
        <f t="shared" si="394"/>
        <v>17.142857142857142</v>
      </c>
      <c r="L4956" s="142">
        <v>3.3</v>
      </c>
      <c r="M4956" s="140"/>
      <c r="N4956" s="141">
        <f t="shared" si="397"/>
        <v>1</v>
      </c>
      <c r="O4956" s="141"/>
      <c r="P4956" s="141"/>
      <c r="Q4956" s="81">
        <f t="shared" si="395"/>
        <v>16.7</v>
      </c>
    </row>
    <row r="4957" spans="5:17" ht="13" hidden="1" x14ac:dyDescent="0.3">
      <c r="E4957" s="138">
        <v>40587</v>
      </c>
      <c r="F4957" s="16">
        <v>44</v>
      </c>
      <c r="G4957" s="16">
        <v>2011</v>
      </c>
      <c r="H4957" s="139">
        <f t="shared" si="393"/>
        <v>0</v>
      </c>
      <c r="I4957" s="140">
        <v>2.9</v>
      </c>
      <c r="J4957" s="141">
        <f t="shared" si="396"/>
        <v>1</v>
      </c>
      <c r="K4957" s="81">
        <f t="shared" si="394"/>
        <v>17.100000000000001</v>
      </c>
      <c r="L4957" s="142">
        <v>5.2</v>
      </c>
      <c r="M4957" s="140"/>
      <c r="N4957" s="141">
        <f t="shared" si="397"/>
        <v>1</v>
      </c>
      <c r="O4957" s="141"/>
      <c r="P4957" s="141"/>
      <c r="Q4957" s="81">
        <f t="shared" si="395"/>
        <v>14.8</v>
      </c>
    </row>
    <row r="4958" spans="5:17" ht="13" hidden="1" x14ac:dyDescent="0.3">
      <c r="E4958" s="138">
        <v>40588</v>
      </c>
      <c r="F4958" s="16">
        <v>45</v>
      </c>
      <c r="G4958" s="16">
        <v>2011</v>
      </c>
      <c r="H4958" s="139">
        <f t="shared" si="393"/>
        <v>0</v>
      </c>
      <c r="I4958" s="140">
        <v>3.0161290322580636</v>
      </c>
      <c r="J4958" s="141">
        <f t="shared" si="396"/>
        <v>1</v>
      </c>
      <c r="K4958" s="81">
        <f t="shared" si="394"/>
        <v>16.983870967741936</v>
      </c>
      <c r="L4958" s="142">
        <v>5.6</v>
      </c>
      <c r="M4958" s="140"/>
      <c r="N4958" s="141">
        <f t="shared" si="397"/>
        <v>1</v>
      </c>
      <c r="O4958" s="141"/>
      <c r="P4958" s="141"/>
      <c r="Q4958" s="81">
        <f t="shared" si="395"/>
        <v>14.4</v>
      </c>
    </row>
    <row r="4959" spans="5:17" ht="13" hidden="1" x14ac:dyDescent="0.3">
      <c r="E4959" s="138">
        <v>40589</v>
      </c>
      <c r="F4959" s="16">
        <v>46</v>
      </c>
      <c r="G4959" s="16">
        <v>2011</v>
      </c>
      <c r="H4959" s="139">
        <f t="shared" si="393"/>
        <v>0</v>
      </c>
      <c r="I4959" s="140">
        <v>3.1322580645161282</v>
      </c>
      <c r="J4959" s="141">
        <f t="shared" si="396"/>
        <v>1</v>
      </c>
      <c r="K4959" s="81">
        <f t="shared" si="394"/>
        <v>16.86774193548387</v>
      </c>
      <c r="L4959" s="142">
        <v>4.8</v>
      </c>
      <c r="M4959" s="140"/>
      <c r="N4959" s="141">
        <f t="shared" si="397"/>
        <v>1</v>
      </c>
      <c r="O4959" s="141"/>
      <c r="P4959" s="141"/>
      <c r="Q4959" s="81">
        <f t="shared" si="395"/>
        <v>15.2</v>
      </c>
    </row>
    <row r="4960" spans="5:17" ht="13" hidden="1" x14ac:dyDescent="0.3">
      <c r="E4960" s="138">
        <v>40590</v>
      </c>
      <c r="F4960" s="16">
        <v>47</v>
      </c>
      <c r="G4960" s="16">
        <v>2011</v>
      </c>
      <c r="H4960" s="139">
        <f t="shared" si="393"/>
        <v>0</v>
      </c>
      <c r="I4960" s="140">
        <v>3.2483870967741928</v>
      </c>
      <c r="J4960" s="141">
        <f t="shared" si="396"/>
        <v>1</v>
      </c>
      <c r="K4960" s="81">
        <f t="shared" si="394"/>
        <v>16.751612903225809</v>
      </c>
      <c r="L4960" s="142">
        <v>3.9</v>
      </c>
      <c r="M4960" s="140"/>
      <c r="N4960" s="141">
        <f t="shared" si="397"/>
        <v>1</v>
      </c>
      <c r="O4960" s="141"/>
      <c r="P4960" s="141"/>
      <c r="Q4960" s="81">
        <f t="shared" si="395"/>
        <v>16.100000000000001</v>
      </c>
    </row>
    <row r="4961" spans="5:17" ht="13" hidden="1" x14ac:dyDescent="0.3">
      <c r="E4961" s="138">
        <v>40591</v>
      </c>
      <c r="F4961" s="16">
        <v>48</v>
      </c>
      <c r="G4961" s="16">
        <v>2011</v>
      </c>
      <c r="H4961" s="139">
        <f t="shared" si="393"/>
        <v>0</v>
      </c>
      <c r="I4961" s="140">
        <v>3.3645161290322574</v>
      </c>
      <c r="J4961" s="141">
        <f t="shared" si="396"/>
        <v>1</v>
      </c>
      <c r="K4961" s="81">
        <f t="shared" si="394"/>
        <v>16.635483870967743</v>
      </c>
      <c r="L4961" s="142">
        <v>4.0999999999999996</v>
      </c>
      <c r="M4961" s="140"/>
      <c r="N4961" s="141">
        <f t="shared" si="397"/>
        <v>1</v>
      </c>
      <c r="O4961" s="141"/>
      <c r="P4961" s="141"/>
      <c r="Q4961" s="81">
        <f t="shared" si="395"/>
        <v>15.9</v>
      </c>
    </row>
    <row r="4962" spans="5:17" ht="13" hidden="1" x14ac:dyDescent="0.3">
      <c r="E4962" s="138">
        <v>40592</v>
      </c>
      <c r="F4962" s="16">
        <v>49</v>
      </c>
      <c r="G4962" s="16">
        <v>2011</v>
      </c>
      <c r="H4962" s="139">
        <f t="shared" si="393"/>
        <v>0</v>
      </c>
      <c r="I4962" s="140">
        <v>3.480645161290322</v>
      </c>
      <c r="J4962" s="141">
        <f t="shared" si="396"/>
        <v>1</v>
      </c>
      <c r="K4962" s="81">
        <f t="shared" si="394"/>
        <v>16.519354838709678</v>
      </c>
      <c r="L4962" s="142">
        <v>2.5</v>
      </c>
      <c r="M4962" s="140"/>
      <c r="N4962" s="141">
        <f t="shared" si="397"/>
        <v>1</v>
      </c>
      <c r="O4962" s="141"/>
      <c r="P4962" s="141"/>
      <c r="Q4962" s="81">
        <f t="shared" si="395"/>
        <v>17.5</v>
      </c>
    </row>
    <row r="4963" spans="5:17" ht="13" hidden="1" x14ac:dyDescent="0.3">
      <c r="E4963" s="138">
        <v>40593</v>
      </c>
      <c r="F4963" s="16">
        <v>50</v>
      </c>
      <c r="G4963" s="16">
        <v>2011</v>
      </c>
      <c r="H4963" s="139">
        <f t="shared" ref="H4963:H5026" si="398">IF(AND(E4963&gt;=$D$64,E4963&lt;=$D$65),1,0)</f>
        <v>0</v>
      </c>
      <c r="I4963" s="140">
        <v>3.5967741935483866</v>
      </c>
      <c r="J4963" s="141">
        <f t="shared" si="396"/>
        <v>1</v>
      </c>
      <c r="K4963" s="81">
        <f t="shared" si="394"/>
        <v>16.403225806451612</v>
      </c>
      <c r="L4963" s="142">
        <v>3.4</v>
      </c>
      <c r="M4963" s="140"/>
      <c r="N4963" s="141">
        <f t="shared" si="397"/>
        <v>1</v>
      </c>
      <c r="O4963" s="141"/>
      <c r="P4963" s="141"/>
      <c r="Q4963" s="81">
        <f t="shared" si="395"/>
        <v>16.600000000000001</v>
      </c>
    </row>
    <row r="4964" spans="5:17" ht="13" hidden="1" x14ac:dyDescent="0.3">
      <c r="E4964" s="138">
        <v>40594</v>
      </c>
      <c r="F4964" s="16">
        <v>51</v>
      </c>
      <c r="G4964" s="16">
        <v>2011</v>
      </c>
      <c r="H4964" s="139">
        <f t="shared" si="398"/>
        <v>0</v>
      </c>
      <c r="I4964" s="140">
        <v>3.7129032258064512</v>
      </c>
      <c r="J4964" s="141">
        <f t="shared" si="396"/>
        <v>1</v>
      </c>
      <c r="K4964" s="81">
        <f t="shared" si="394"/>
        <v>16.28709677419355</v>
      </c>
      <c r="L4964" s="142">
        <v>5.4</v>
      </c>
      <c r="M4964" s="140"/>
      <c r="N4964" s="141">
        <f t="shared" si="397"/>
        <v>1</v>
      </c>
      <c r="O4964" s="141"/>
      <c r="P4964" s="141"/>
      <c r="Q4964" s="81">
        <f t="shared" si="395"/>
        <v>14.6</v>
      </c>
    </row>
    <row r="4965" spans="5:17" ht="13" hidden="1" x14ac:dyDescent="0.3">
      <c r="E4965" s="138">
        <v>40595</v>
      </c>
      <c r="F4965" s="16">
        <v>52</v>
      </c>
      <c r="G4965" s="16">
        <v>2011</v>
      </c>
      <c r="H4965" s="139">
        <f t="shared" si="398"/>
        <v>0</v>
      </c>
      <c r="I4965" s="140">
        <v>3.8290322580645157</v>
      </c>
      <c r="J4965" s="141">
        <f t="shared" si="396"/>
        <v>1</v>
      </c>
      <c r="K4965" s="81">
        <f t="shared" si="394"/>
        <v>16.170967741935485</v>
      </c>
      <c r="L4965" s="142">
        <v>5.0999999999999996</v>
      </c>
      <c r="M4965" s="140"/>
      <c r="N4965" s="141">
        <f t="shared" si="397"/>
        <v>1</v>
      </c>
      <c r="O4965" s="141"/>
      <c r="P4965" s="141"/>
      <c r="Q4965" s="81">
        <f t="shared" si="395"/>
        <v>14.9</v>
      </c>
    </row>
    <row r="4966" spans="5:17" ht="13" hidden="1" x14ac:dyDescent="0.3">
      <c r="E4966" s="138">
        <v>40596</v>
      </c>
      <c r="F4966" s="16">
        <v>53</v>
      </c>
      <c r="G4966" s="16">
        <v>2011</v>
      </c>
      <c r="H4966" s="139">
        <f t="shared" si="398"/>
        <v>0</v>
      </c>
      <c r="I4966" s="140">
        <v>3.9451612903225803</v>
      </c>
      <c r="J4966" s="141">
        <f t="shared" si="396"/>
        <v>1</v>
      </c>
      <c r="K4966" s="81">
        <f t="shared" si="394"/>
        <v>16.054838709677419</v>
      </c>
      <c r="L4966" s="142">
        <v>3.6</v>
      </c>
      <c r="M4966" s="140"/>
      <c r="N4966" s="141">
        <f t="shared" si="397"/>
        <v>1</v>
      </c>
      <c r="O4966" s="141"/>
      <c r="P4966" s="141"/>
      <c r="Q4966" s="81">
        <f t="shared" si="395"/>
        <v>16.399999999999999</v>
      </c>
    </row>
    <row r="4967" spans="5:17" ht="13" hidden="1" x14ac:dyDescent="0.3">
      <c r="E4967" s="138">
        <v>40597</v>
      </c>
      <c r="F4967" s="16">
        <v>54</v>
      </c>
      <c r="G4967" s="16">
        <v>2011</v>
      </c>
      <c r="H4967" s="139">
        <f t="shared" si="398"/>
        <v>0</v>
      </c>
      <c r="I4967" s="140">
        <v>4.0612903225806445</v>
      </c>
      <c r="J4967" s="141">
        <f t="shared" si="396"/>
        <v>1</v>
      </c>
      <c r="K4967" s="81">
        <f t="shared" si="394"/>
        <v>15.938709677419356</v>
      </c>
      <c r="L4967" s="142">
        <v>1.5</v>
      </c>
      <c r="M4967" s="140"/>
      <c r="N4967" s="141">
        <f t="shared" si="397"/>
        <v>1</v>
      </c>
      <c r="O4967" s="141"/>
      <c r="P4967" s="141"/>
      <c r="Q4967" s="81">
        <f t="shared" si="395"/>
        <v>18.5</v>
      </c>
    </row>
    <row r="4968" spans="5:17" ht="13" hidden="1" x14ac:dyDescent="0.3">
      <c r="E4968" s="138">
        <v>40598</v>
      </c>
      <c r="F4968" s="16">
        <v>55</v>
      </c>
      <c r="G4968" s="16">
        <v>2011</v>
      </c>
      <c r="H4968" s="139">
        <f t="shared" si="398"/>
        <v>0</v>
      </c>
      <c r="I4968" s="140">
        <v>4.17741935483871</v>
      </c>
      <c r="J4968" s="141">
        <f t="shared" si="396"/>
        <v>1</v>
      </c>
      <c r="K4968" s="81">
        <f t="shared" si="394"/>
        <v>15.82258064516129</v>
      </c>
      <c r="L4968" s="142">
        <v>2.9</v>
      </c>
      <c r="M4968" s="140"/>
      <c r="N4968" s="141">
        <f t="shared" si="397"/>
        <v>1</v>
      </c>
      <c r="O4968" s="141"/>
      <c r="P4968" s="141"/>
      <c r="Q4968" s="81">
        <f t="shared" si="395"/>
        <v>17.100000000000001</v>
      </c>
    </row>
    <row r="4969" spans="5:17" ht="13" hidden="1" x14ac:dyDescent="0.3">
      <c r="E4969" s="138">
        <v>40599</v>
      </c>
      <c r="F4969" s="16">
        <v>56</v>
      </c>
      <c r="G4969" s="16">
        <v>2011</v>
      </c>
      <c r="H4969" s="139">
        <f t="shared" si="398"/>
        <v>0</v>
      </c>
      <c r="I4969" s="140">
        <v>4.2935483870967737</v>
      </c>
      <c r="J4969" s="141">
        <f t="shared" si="396"/>
        <v>1</v>
      </c>
      <c r="K4969" s="81">
        <f t="shared" si="394"/>
        <v>15.706451612903226</v>
      </c>
      <c r="L4969" s="142">
        <v>5.2</v>
      </c>
      <c r="M4969" s="140"/>
      <c r="N4969" s="141">
        <f t="shared" si="397"/>
        <v>1</v>
      </c>
      <c r="O4969" s="141"/>
      <c r="P4969" s="141"/>
      <c r="Q4969" s="81">
        <f t="shared" si="395"/>
        <v>14.8</v>
      </c>
    </row>
    <row r="4970" spans="5:17" ht="13" hidden="1" x14ac:dyDescent="0.3">
      <c r="E4970" s="138">
        <v>40600</v>
      </c>
      <c r="F4970" s="16">
        <v>57</v>
      </c>
      <c r="G4970" s="16">
        <v>2011</v>
      </c>
      <c r="H4970" s="139">
        <f t="shared" si="398"/>
        <v>0</v>
      </c>
      <c r="I4970" s="140">
        <v>4.4096774193548391</v>
      </c>
      <c r="J4970" s="141">
        <f t="shared" si="396"/>
        <v>1</v>
      </c>
      <c r="K4970" s="81">
        <f t="shared" si="394"/>
        <v>15.590322580645161</v>
      </c>
      <c r="L4970" s="142">
        <v>5.5</v>
      </c>
      <c r="M4970" s="140"/>
      <c r="N4970" s="141">
        <f t="shared" si="397"/>
        <v>1</v>
      </c>
      <c r="O4970" s="141"/>
      <c r="P4970" s="141"/>
      <c r="Q4970" s="81">
        <f t="shared" si="395"/>
        <v>14.5</v>
      </c>
    </row>
    <row r="4971" spans="5:17" ht="13" hidden="1" x14ac:dyDescent="0.3">
      <c r="E4971" s="138">
        <v>40601</v>
      </c>
      <c r="F4971" s="16">
        <v>58</v>
      </c>
      <c r="G4971" s="16">
        <v>2011</v>
      </c>
      <c r="H4971" s="139">
        <f t="shared" si="398"/>
        <v>0</v>
      </c>
      <c r="I4971" s="140">
        <v>4.5258064516129028</v>
      </c>
      <c r="J4971" s="141">
        <f t="shared" si="396"/>
        <v>1</v>
      </c>
      <c r="K4971" s="81">
        <f t="shared" si="394"/>
        <v>15.474193548387097</v>
      </c>
      <c r="L4971" s="142">
        <v>5.0999999999999996</v>
      </c>
      <c r="M4971" s="140"/>
      <c r="N4971" s="141">
        <f t="shared" si="397"/>
        <v>1</v>
      </c>
      <c r="O4971" s="141"/>
      <c r="P4971" s="141"/>
      <c r="Q4971" s="81">
        <f t="shared" si="395"/>
        <v>14.9</v>
      </c>
    </row>
    <row r="4972" spans="5:17" ht="13" hidden="1" x14ac:dyDescent="0.3">
      <c r="E4972" s="138">
        <v>40602</v>
      </c>
      <c r="F4972" s="16">
        <v>59</v>
      </c>
      <c r="G4972" s="16">
        <v>2011</v>
      </c>
      <c r="H4972" s="139">
        <f t="shared" si="398"/>
        <v>0</v>
      </c>
      <c r="I4972" s="140">
        <v>4.6419354838709666</v>
      </c>
      <c r="J4972" s="141">
        <f t="shared" si="396"/>
        <v>1</v>
      </c>
      <c r="K4972" s="81">
        <f t="shared" si="394"/>
        <v>15.358064516129033</v>
      </c>
      <c r="L4972" s="142">
        <v>4.5999999999999996</v>
      </c>
      <c r="M4972" s="140"/>
      <c r="N4972" s="141">
        <f t="shared" si="397"/>
        <v>1</v>
      </c>
      <c r="O4972" s="141"/>
      <c r="P4972" s="141"/>
      <c r="Q4972" s="81">
        <f t="shared" si="395"/>
        <v>15.4</v>
      </c>
    </row>
    <row r="4973" spans="5:17" ht="13" hidden="1" x14ac:dyDescent="0.3">
      <c r="E4973" s="138">
        <v>40603</v>
      </c>
      <c r="F4973" s="16">
        <v>60</v>
      </c>
      <c r="G4973" s="16">
        <v>2011</v>
      </c>
      <c r="H4973" s="139">
        <f t="shared" si="398"/>
        <v>0</v>
      </c>
      <c r="I4973" s="140">
        <v>4.758064516129032</v>
      </c>
      <c r="J4973" s="141">
        <f t="shared" si="396"/>
        <v>1</v>
      </c>
      <c r="K4973" s="81">
        <f t="shared" si="394"/>
        <v>15.241935483870968</v>
      </c>
      <c r="L4973" s="142">
        <v>5.2</v>
      </c>
      <c r="M4973" s="140"/>
      <c r="N4973" s="141">
        <f t="shared" si="397"/>
        <v>1</v>
      </c>
      <c r="O4973" s="141"/>
      <c r="P4973" s="141"/>
      <c r="Q4973" s="81">
        <f t="shared" si="395"/>
        <v>14.8</v>
      </c>
    </row>
    <row r="4974" spans="5:17" ht="13" hidden="1" x14ac:dyDescent="0.3">
      <c r="E4974" s="138">
        <v>40604</v>
      </c>
      <c r="F4974" s="16">
        <v>61</v>
      </c>
      <c r="G4974" s="16">
        <v>2011</v>
      </c>
      <c r="H4974" s="139">
        <f t="shared" si="398"/>
        <v>0</v>
      </c>
      <c r="I4974" s="140">
        <v>4.8741935483870957</v>
      </c>
      <c r="J4974" s="141">
        <f t="shared" si="396"/>
        <v>1</v>
      </c>
      <c r="K4974" s="81">
        <f t="shared" si="394"/>
        <v>15.125806451612904</v>
      </c>
      <c r="L4974" s="142">
        <v>2.1</v>
      </c>
      <c r="M4974" s="140"/>
      <c r="N4974" s="141">
        <f t="shared" si="397"/>
        <v>1</v>
      </c>
      <c r="O4974" s="141"/>
      <c r="P4974" s="141"/>
      <c r="Q4974" s="81">
        <f t="shared" si="395"/>
        <v>17.899999999999999</v>
      </c>
    </row>
    <row r="4975" spans="5:17" ht="13" hidden="1" x14ac:dyDescent="0.3">
      <c r="E4975" s="138">
        <v>40605</v>
      </c>
      <c r="F4975" s="16">
        <v>62</v>
      </c>
      <c r="G4975" s="16">
        <v>2011</v>
      </c>
      <c r="H4975" s="139">
        <f t="shared" si="398"/>
        <v>0</v>
      </c>
      <c r="I4975" s="140">
        <v>4.9903225806451612</v>
      </c>
      <c r="J4975" s="141">
        <f t="shared" si="396"/>
        <v>1</v>
      </c>
      <c r="K4975" s="81">
        <f t="shared" si="394"/>
        <v>15.009677419354839</v>
      </c>
      <c r="L4975" s="142">
        <v>1.7</v>
      </c>
      <c r="M4975" s="140"/>
      <c r="N4975" s="141">
        <f t="shared" si="397"/>
        <v>1</v>
      </c>
      <c r="O4975" s="141"/>
      <c r="P4975" s="141"/>
      <c r="Q4975" s="81">
        <f t="shared" si="395"/>
        <v>18.3</v>
      </c>
    </row>
    <row r="4976" spans="5:17" ht="13" hidden="1" x14ac:dyDescent="0.3">
      <c r="E4976" s="138">
        <v>40606</v>
      </c>
      <c r="F4976" s="16">
        <v>63</v>
      </c>
      <c r="G4976" s="16">
        <v>2011</v>
      </c>
      <c r="H4976" s="139">
        <f t="shared" si="398"/>
        <v>0</v>
      </c>
      <c r="I4976" s="140">
        <v>5.1064516129032249</v>
      </c>
      <c r="J4976" s="141">
        <f t="shared" si="396"/>
        <v>1</v>
      </c>
      <c r="K4976" s="81">
        <f t="shared" si="394"/>
        <v>14.893548387096775</v>
      </c>
      <c r="L4976" s="142">
        <v>1.7</v>
      </c>
      <c r="M4976" s="140"/>
      <c r="N4976" s="141">
        <f t="shared" si="397"/>
        <v>1</v>
      </c>
      <c r="O4976" s="141"/>
      <c r="P4976" s="141"/>
      <c r="Q4976" s="81">
        <f t="shared" si="395"/>
        <v>18.3</v>
      </c>
    </row>
    <row r="4977" spans="5:17" ht="13" hidden="1" x14ac:dyDescent="0.3">
      <c r="E4977" s="138">
        <v>40607</v>
      </c>
      <c r="F4977" s="16">
        <v>64</v>
      </c>
      <c r="G4977" s="16">
        <v>2011</v>
      </c>
      <c r="H4977" s="139">
        <f t="shared" si="398"/>
        <v>0</v>
      </c>
      <c r="I4977" s="140">
        <v>5.2225806451612904</v>
      </c>
      <c r="J4977" s="141">
        <f t="shared" si="396"/>
        <v>1</v>
      </c>
      <c r="K4977" s="81">
        <f t="shared" si="394"/>
        <v>14.77741935483871</v>
      </c>
      <c r="L4977" s="142">
        <v>2.6</v>
      </c>
      <c r="M4977" s="140"/>
      <c r="N4977" s="141">
        <f t="shared" si="397"/>
        <v>1</v>
      </c>
      <c r="O4977" s="141"/>
      <c r="P4977" s="141"/>
      <c r="Q4977" s="81">
        <f t="shared" si="395"/>
        <v>17.399999999999999</v>
      </c>
    </row>
    <row r="4978" spans="5:17" ht="13" hidden="1" x14ac:dyDescent="0.3">
      <c r="E4978" s="138">
        <v>40608</v>
      </c>
      <c r="F4978" s="16">
        <v>65</v>
      </c>
      <c r="G4978" s="16">
        <v>2011</v>
      </c>
      <c r="H4978" s="139">
        <f t="shared" si="398"/>
        <v>0</v>
      </c>
      <c r="I4978" s="140">
        <v>5.3387096774193541</v>
      </c>
      <c r="J4978" s="141">
        <f t="shared" si="396"/>
        <v>1</v>
      </c>
      <c r="K4978" s="81">
        <f>J4978*($E$116-I4978)</f>
        <v>14.661290322580646</v>
      </c>
      <c r="L4978" s="142">
        <v>3.3</v>
      </c>
      <c r="M4978" s="140"/>
      <c r="N4978" s="141">
        <f t="shared" si="397"/>
        <v>1</v>
      </c>
      <c r="O4978" s="141"/>
      <c r="P4978" s="141"/>
      <c r="Q4978" s="81">
        <f>N4978*($E$116-L4978)</f>
        <v>16.7</v>
      </c>
    </row>
    <row r="4979" spans="5:17" ht="13" hidden="1" x14ac:dyDescent="0.3">
      <c r="E4979" s="138">
        <v>40609</v>
      </c>
      <c r="F4979" s="16">
        <v>66</v>
      </c>
      <c r="G4979" s="16">
        <v>2011</v>
      </c>
      <c r="H4979" s="139">
        <f t="shared" si="398"/>
        <v>0</v>
      </c>
      <c r="I4979" s="140">
        <v>5.4548387096774196</v>
      </c>
      <c r="J4979" s="141">
        <f t="shared" si="396"/>
        <v>1</v>
      </c>
      <c r="K4979" s="81">
        <f>J4979*($E$116-I4979)</f>
        <v>14.54516129032258</v>
      </c>
      <c r="L4979" s="142">
        <v>2.5</v>
      </c>
      <c r="M4979" s="140"/>
      <c r="N4979" s="141">
        <f t="shared" si="397"/>
        <v>1</v>
      </c>
      <c r="O4979" s="141"/>
      <c r="P4979" s="141"/>
      <c r="Q4979" s="81">
        <f>N4979*($E$116-L4979)</f>
        <v>17.5</v>
      </c>
    </row>
    <row r="4980" spans="5:17" ht="13" hidden="1" x14ac:dyDescent="0.3">
      <c r="E4980" s="138">
        <v>40610</v>
      </c>
      <c r="F4980" s="16">
        <v>67</v>
      </c>
      <c r="G4980" s="16">
        <v>2011</v>
      </c>
      <c r="H4980" s="139">
        <f t="shared" si="398"/>
        <v>0</v>
      </c>
      <c r="I4980" s="140">
        <v>5.5709677419354833</v>
      </c>
      <c r="J4980" s="141">
        <f t="shared" si="396"/>
        <v>1</v>
      </c>
      <c r="K4980" s="81">
        <f t="shared" ref="K4980:K5043" si="399">J4980*($E$116-I4980)</f>
        <v>14.429032258064517</v>
      </c>
      <c r="L4980" s="142">
        <v>5.8</v>
      </c>
      <c r="M4980" s="140"/>
      <c r="N4980" s="141">
        <f t="shared" si="397"/>
        <v>1</v>
      </c>
      <c r="O4980" s="141"/>
      <c r="P4980" s="141"/>
      <c r="Q4980" s="81">
        <f t="shared" ref="Q4980:Q5043" si="400">N4980*($E$116-L4980)</f>
        <v>14.2</v>
      </c>
    </row>
    <row r="4981" spans="5:17" ht="13" hidden="1" x14ac:dyDescent="0.3">
      <c r="E4981" s="138">
        <v>40611</v>
      </c>
      <c r="F4981" s="16">
        <v>68</v>
      </c>
      <c r="G4981" s="16">
        <v>2011</v>
      </c>
      <c r="H4981" s="139">
        <f t="shared" si="398"/>
        <v>0</v>
      </c>
      <c r="I4981" s="140">
        <v>5.6870967741935488</v>
      </c>
      <c r="J4981" s="141">
        <f t="shared" si="396"/>
        <v>1</v>
      </c>
      <c r="K4981" s="81">
        <f t="shared" si="399"/>
        <v>14.312903225806451</v>
      </c>
      <c r="L4981" s="142">
        <v>5.2</v>
      </c>
      <c r="M4981" s="140"/>
      <c r="N4981" s="141">
        <f t="shared" si="397"/>
        <v>1</v>
      </c>
      <c r="O4981" s="141"/>
      <c r="P4981" s="141"/>
      <c r="Q4981" s="81">
        <f t="shared" si="400"/>
        <v>14.8</v>
      </c>
    </row>
    <row r="4982" spans="5:17" ht="13" hidden="1" x14ac:dyDescent="0.3">
      <c r="E4982" s="138">
        <v>40612</v>
      </c>
      <c r="F4982" s="16">
        <v>69</v>
      </c>
      <c r="G4982" s="16">
        <v>2011</v>
      </c>
      <c r="H4982" s="139">
        <f t="shared" si="398"/>
        <v>0</v>
      </c>
      <c r="I4982" s="140">
        <v>5.8032258064516125</v>
      </c>
      <c r="J4982" s="141">
        <f t="shared" si="396"/>
        <v>1</v>
      </c>
      <c r="K4982" s="81">
        <f t="shared" si="399"/>
        <v>14.196774193548388</v>
      </c>
      <c r="L4982" s="142">
        <v>8.3000000000000007</v>
      </c>
      <c r="M4982" s="140"/>
      <c r="N4982" s="141">
        <f t="shared" si="397"/>
        <v>1</v>
      </c>
      <c r="O4982" s="141"/>
      <c r="P4982" s="141"/>
      <c r="Q4982" s="81">
        <f t="shared" si="400"/>
        <v>11.7</v>
      </c>
    </row>
    <row r="4983" spans="5:17" ht="13" hidden="1" x14ac:dyDescent="0.3">
      <c r="E4983" s="138">
        <v>40613</v>
      </c>
      <c r="F4983" s="16">
        <v>70</v>
      </c>
      <c r="G4983" s="16">
        <v>2011</v>
      </c>
      <c r="H4983" s="139">
        <f t="shared" si="398"/>
        <v>0</v>
      </c>
      <c r="I4983" s="140">
        <v>5.9193548387096762</v>
      </c>
      <c r="J4983" s="141">
        <f t="shared" si="396"/>
        <v>1</v>
      </c>
      <c r="K4983" s="81">
        <f t="shared" si="399"/>
        <v>14.080645161290324</v>
      </c>
      <c r="L4983" s="142">
        <v>7.4</v>
      </c>
      <c r="M4983" s="140"/>
      <c r="N4983" s="141">
        <f t="shared" si="397"/>
        <v>1</v>
      </c>
      <c r="O4983" s="141"/>
      <c r="P4983" s="141"/>
      <c r="Q4983" s="81">
        <f t="shared" si="400"/>
        <v>12.6</v>
      </c>
    </row>
    <row r="4984" spans="5:17" ht="13" hidden="1" x14ac:dyDescent="0.3">
      <c r="E4984" s="138">
        <v>40614</v>
      </c>
      <c r="F4984" s="16">
        <v>71</v>
      </c>
      <c r="G4984" s="16">
        <v>2011</v>
      </c>
      <c r="H4984" s="139">
        <f t="shared" si="398"/>
        <v>0</v>
      </c>
      <c r="I4984" s="140">
        <v>6.0354838709677416</v>
      </c>
      <c r="J4984" s="141">
        <f t="shared" si="396"/>
        <v>1</v>
      </c>
      <c r="K4984" s="81">
        <f t="shared" si="399"/>
        <v>13.964516129032258</v>
      </c>
      <c r="L4984" s="142">
        <v>6.8</v>
      </c>
      <c r="M4984" s="140"/>
      <c r="N4984" s="141">
        <f t="shared" si="397"/>
        <v>1</v>
      </c>
      <c r="O4984" s="141"/>
      <c r="P4984" s="141"/>
      <c r="Q4984" s="81">
        <f t="shared" si="400"/>
        <v>13.2</v>
      </c>
    </row>
    <row r="4985" spans="5:17" ht="13" hidden="1" x14ac:dyDescent="0.3">
      <c r="E4985" s="138">
        <v>40615</v>
      </c>
      <c r="F4985" s="16">
        <v>72</v>
      </c>
      <c r="G4985" s="16">
        <v>2011</v>
      </c>
      <c r="H4985" s="139">
        <f t="shared" si="398"/>
        <v>0</v>
      </c>
      <c r="I4985" s="140">
        <v>6.1516129032258053</v>
      </c>
      <c r="J4985" s="141">
        <f t="shared" si="396"/>
        <v>1</v>
      </c>
      <c r="K4985" s="81">
        <f t="shared" si="399"/>
        <v>13.848387096774195</v>
      </c>
      <c r="L4985" s="142">
        <v>9.3000000000000007</v>
      </c>
      <c r="M4985" s="140"/>
      <c r="N4985" s="141">
        <f t="shared" si="397"/>
        <v>1</v>
      </c>
      <c r="O4985" s="141"/>
      <c r="P4985" s="141"/>
      <c r="Q4985" s="81">
        <f t="shared" si="400"/>
        <v>10.7</v>
      </c>
    </row>
    <row r="4986" spans="5:17" ht="13" hidden="1" x14ac:dyDescent="0.3">
      <c r="E4986" s="138">
        <v>40616</v>
      </c>
      <c r="F4986" s="16">
        <v>73</v>
      </c>
      <c r="G4986" s="16">
        <v>2011</v>
      </c>
      <c r="H4986" s="139">
        <f t="shared" si="398"/>
        <v>0</v>
      </c>
      <c r="I4986" s="140">
        <v>6.2677419354838708</v>
      </c>
      <c r="J4986" s="141">
        <f t="shared" si="396"/>
        <v>1</v>
      </c>
      <c r="K4986" s="81">
        <f t="shared" si="399"/>
        <v>13.732258064516129</v>
      </c>
      <c r="L4986" s="142">
        <v>10</v>
      </c>
      <c r="M4986" s="140"/>
      <c r="N4986" s="141">
        <f t="shared" si="397"/>
        <v>1</v>
      </c>
      <c r="O4986" s="141"/>
      <c r="P4986" s="141"/>
      <c r="Q4986" s="81">
        <f t="shared" si="400"/>
        <v>10</v>
      </c>
    </row>
    <row r="4987" spans="5:17" ht="13" hidden="1" x14ac:dyDescent="0.3">
      <c r="E4987" s="138">
        <v>40617</v>
      </c>
      <c r="F4987" s="16">
        <v>74</v>
      </c>
      <c r="G4987" s="16">
        <v>2011</v>
      </c>
      <c r="H4987" s="139">
        <f t="shared" si="398"/>
        <v>0</v>
      </c>
      <c r="I4987" s="140">
        <v>6.3838709677419345</v>
      </c>
      <c r="J4987" s="141">
        <f t="shared" si="396"/>
        <v>1</v>
      </c>
      <c r="K4987" s="81">
        <f t="shared" si="399"/>
        <v>13.616129032258065</v>
      </c>
      <c r="L4987" s="142">
        <v>8.6999999999999993</v>
      </c>
      <c r="M4987" s="140"/>
      <c r="N4987" s="141">
        <f t="shared" si="397"/>
        <v>1</v>
      </c>
      <c r="O4987" s="141"/>
      <c r="P4987" s="141"/>
      <c r="Q4987" s="81">
        <f t="shared" si="400"/>
        <v>11.3</v>
      </c>
    </row>
    <row r="4988" spans="5:17" ht="13" hidden="1" x14ac:dyDescent="0.3">
      <c r="E4988" s="138">
        <v>40618</v>
      </c>
      <c r="F4988" s="16">
        <v>75</v>
      </c>
      <c r="G4988" s="16">
        <v>2011</v>
      </c>
      <c r="H4988" s="139">
        <f t="shared" si="398"/>
        <v>0</v>
      </c>
      <c r="I4988" s="140">
        <v>6.5</v>
      </c>
      <c r="J4988" s="141">
        <f t="shared" si="396"/>
        <v>1</v>
      </c>
      <c r="K4988" s="81">
        <f t="shared" si="399"/>
        <v>13.5</v>
      </c>
      <c r="L4988" s="142">
        <v>10.5</v>
      </c>
      <c r="M4988" s="140"/>
      <c r="N4988" s="141">
        <f t="shared" si="397"/>
        <v>1</v>
      </c>
      <c r="O4988" s="141"/>
      <c r="P4988" s="141"/>
      <c r="Q4988" s="81">
        <f t="shared" si="400"/>
        <v>9.5</v>
      </c>
    </row>
    <row r="4989" spans="5:17" ht="13" hidden="1" x14ac:dyDescent="0.3">
      <c r="E4989" s="138">
        <v>40619</v>
      </c>
      <c r="F4989" s="16">
        <v>76</v>
      </c>
      <c r="G4989" s="16">
        <v>2011</v>
      </c>
      <c r="H4989" s="139">
        <f t="shared" si="398"/>
        <v>0</v>
      </c>
      <c r="I4989" s="140">
        <v>6.5966666666666667</v>
      </c>
      <c r="J4989" s="141">
        <f t="shared" si="396"/>
        <v>1</v>
      </c>
      <c r="K4989" s="81">
        <f t="shared" si="399"/>
        <v>13.403333333333332</v>
      </c>
      <c r="L4989" s="142">
        <v>8.9</v>
      </c>
      <c r="M4989" s="140"/>
      <c r="N4989" s="141">
        <f t="shared" si="397"/>
        <v>1</v>
      </c>
      <c r="O4989" s="141"/>
      <c r="P4989" s="141"/>
      <c r="Q4989" s="81">
        <f t="shared" si="400"/>
        <v>11.1</v>
      </c>
    </row>
    <row r="4990" spans="5:17" ht="13" hidden="1" x14ac:dyDescent="0.3">
      <c r="E4990" s="138">
        <v>40620</v>
      </c>
      <c r="F4990" s="16">
        <v>77</v>
      </c>
      <c r="G4990" s="16">
        <v>2011</v>
      </c>
      <c r="H4990" s="139">
        <f t="shared" si="398"/>
        <v>0</v>
      </c>
      <c r="I4990" s="140">
        <v>6.6933333333333334</v>
      </c>
      <c r="J4990" s="141">
        <f t="shared" ref="J4990:J5053" si="401">IF(I4990&lt;=$E$117,1,0)</f>
        <v>1</v>
      </c>
      <c r="K4990" s="81">
        <f t="shared" si="399"/>
        <v>13.306666666666667</v>
      </c>
      <c r="L4990" s="142">
        <v>8.6</v>
      </c>
      <c r="M4990" s="140"/>
      <c r="N4990" s="141">
        <f t="shared" ref="N4990:N5053" si="402">IF(L4990&lt;=$E$117,1,0)</f>
        <v>1</v>
      </c>
      <c r="O4990" s="141"/>
      <c r="P4990" s="141"/>
      <c r="Q4990" s="81">
        <f t="shared" si="400"/>
        <v>11.4</v>
      </c>
    </row>
    <row r="4991" spans="5:17" ht="13" hidden="1" x14ac:dyDescent="0.3">
      <c r="E4991" s="138">
        <v>40621</v>
      </c>
      <c r="F4991" s="16">
        <v>78</v>
      </c>
      <c r="G4991" s="16">
        <v>2011</v>
      </c>
      <c r="H4991" s="139">
        <f t="shared" si="398"/>
        <v>0</v>
      </c>
      <c r="I4991" s="140">
        <v>6.79</v>
      </c>
      <c r="J4991" s="141">
        <f t="shared" si="401"/>
        <v>1</v>
      </c>
      <c r="K4991" s="81">
        <f t="shared" si="399"/>
        <v>13.21</v>
      </c>
      <c r="L4991" s="142">
        <v>7.6</v>
      </c>
      <c r="M4991" s="140"/>
      <c r="N4991" s="141">
        <f t="shared" si="402"/>
        <v>1</v>
      </c>
      <c r="O4991" s="141"/>
      <c r="P4991" s="141"/>
      <c r="Q4991" s="81">
        <f t="shared" si="400"/>
        <v>12.4</v>
      </c>
    </row>
    <row r="4992" spans="5:17" ht="13" hidden="1" x14ac:dyDescent="0.3">
      <c r="E4992" s="138">
        <v>40622</v>
      </c>
      <c r="F4992" s="16">
        <v>79</v>
      </c>
      <c r="G4992" s="16">
        <v>2011</v>
      </c>
      <c r="H4992" s="139">
        <f t="shared" si="398"/>
        <v>0</v>
      </c>
      <c r="I4992" s="140">
        <v>6.8866666666666667</v>
      </c>
      <c r="J4992" s="141">
        <f t="shared" si="401"/>
        <v>1</v>
      </c>
      <c r="K4992" s="81">
        <f t="shared" si="399"/>
        <v>13.113333333333333</v>
      </c>
      <c r="L4992" s="142">
        <v>6.3</v>
      </c>
      <c r="M4992" s="140"/>
      <c r="N4992" s="141">
        <f t="shared" si="402"/>
        <v>1</v>
      </c>
      <c r="O4992" s="141"/>
      <c r="P4992" s="141"/>
      <c r="Q4992" s="81">
        <f t="shared" si="400"/>
        <v>13.7</v>
      </c>
    </row>
    <row r="4993" spans="5:17" ht="13" hidden="1" x14ac:dyDescent="0.3">
      <c r="E4993" s="138">
        <v>40623</v>
      </c>
      <c r="F4993" s="16">
        <v>80</v>
      </c>
      <c r="G4993" s="16">
        <v>2011</v>
      </c>
      <c r="H4993" s="139">
        <f t="shared" si="398"/>
        <v>0</v>
      </c>
      <c r="I4993" s="140">
        <v>6.9833333333333334</v>
      </c>
      <c r="J4993" s="141">
        <f t="shared" si="401"/>
        <v>1</v>
      </c>
      <c r="K4993" s="81">
        <f t="shared" si="399"/>
        <v>13.016666666666666</v>
      </c>
      <c r="L4993" s="142">
        <v>6.8</v>
      </c>
      <c r="M4993" s="140"/>
      <c r="N4993" s="141">
        <f t="shared" si="402"/>
        <v>1</v>
      </c>
      <c r="O4993" s="141"/>
      <c r="P4993" s="141"/>
      <c r="Q4993" s="81">
        <f t="shared" si="400"/>
        <v>13.2</v>
      </c>
    </row>
    <row r="4994" spans="5:17" ht="13" hidden="1" x14ac:dyDescent="0.3">
      <c r="E4994" s="138">
        <v>40624</v>
      </c>
      <c r="F4994" s="16">
        <v>81</v>
      </c>
      <c r="G4994" s="16">
        <v>2011</v>
      </c>
      <c r="H4994" s="139">
        <f t="shared" si="398"/>
        <v>0</v>
      </c>
      <c r="I4994" s="140">
        <v>7.08</v>
      </c>
      <c r="J4994" s="141">
        <f t="shared" si="401"/>
        <v>1</v>
      </c>
      <c r="K4994" s="81">
        <f t="shared" si="399"/>
        <v>12.92</v>
      </c>
      <c r="L4994" s="142">
        <v>5.9</v>
      </c>
      <c r="M4994" s="140"/>
      <c r="N4994" s="141">
        <f t="shared" si="402"/>
        <v>1</v>
      </c>
      <c r="O4994" s="141"/>
      <c r="P4994" s="141"/>
      <c r="Q4994" s="81">
        <f t="shared" si="400"/>
        <v>14.1</v>
      </c>
    </row>
    <row r="4995" spans="5:17" ht="13" hidden="1" x14ac:dyDescent="0.3">
      <c r="E4995" s="138">
        <v>40625</v>
      </c>
      <c r="F4995" s="16">
        <v>82</v>
      </c>
      <c r="G4995" s="16">
        <v>2011</v>
      </c>
      <c r="H4995" s="139">
        <f t="shared" si="398"/>
        <v>0</v>
      </c>
      <c r="I4995" s="140">
        <v>7.1766666666666667</v>
      </c>
      <c r="J4995" s="141">
        <f t="shared" si="401"/>
        <v>1</v>
      </c>
      <c r="K4995" s="81">
        <f t="shared" si="399"/>
        <v>12.823333333333334</v>
      </c>
      <c r="L4995" s="142">
        <v>7.7</v>
      </c>
      <c r="M4995" s="140"/>
      <c r="N4995" s="141">
        <f t="shared" si="402"/>
        <v>1</v>
      </c>
      <c r="O4995" s="141"/>
      <c r="P4995" s="141"/>
      <c r="Q4995" s="81">
        <f t="shared" si="400"/>
        <v>12.3</v>
      </c>
    </row>
    <row r="4996" spans="5:17" ht="13" hidden="1" x14ac:dyDescent="0.3">
      <c r="E4996" s="138">
        <v>40626</v>
      </c>
      <c r="F4996" s="16">
        <v>83</v>
      </c>
      <c r="G4996" s="16">
        <v>2011</v>
      </c>
      <c r="H4996" s="139">
        <f t="shared" si="398"/>
        <v>0</v>
      </c>
      <c r="I4996" s="140">
        <v>7.2733333333333325</v>
      </c>
      <c r="J4996" s="141">
        <f t="shared" si="401"/>
        <v>1</v>
      </c>
      <c r="K4996" s="81">
        <f t="shared" si="399"/>
        <v>12.726666666666667</v>
      </c>
      <c r="L4996" s="142">
        <v>8.9</v>
      </c>
      <c r="M4996" s="140"/>
      <c r="N4996" s="141">
        <f t="shared" si="402"/>
        <v>1</v>
      </c>
      <c r="O4996" s="141"/>
      <c r="P4996" s="141"/>
      <c r="Q4996" s="81">
        <f t="shared" si="400"/>
        <v>11.1</v>
      </c>
    </row>
    <row r="4997" spans="5:17" ht="13" hidden="1" x14ac:dyDescent="0.3">
      <c r="E4997" s="138">
        <v>40627</v>
      </c>
      <c r="F4997" s="16">
        <v>84</v>
      </c>
      <c r="G4997" s="16">
        <v>2011</v>
      </c>
      <c r="H4997" s="139">
        <f t="shared" si="398"/>
        <v>0</v>
      </c>
      <c r="I4997" s="140">
        <v>7.37</v>
      </c>
      <c r="J4997" s="141">
        <f t="shared" si="401"/>
        <v>1</v>
      </c>
      <c r="K4997" s="81">
        <f t="shared" si="399"/>
        <v>12.629999999999999</v>
      </c>
      <c r="L4997" s="142">
        <v>11.4</v>
      </c>
      <c r="M4997" s="140"/>
      <c r="N4997" s="141">
        <f t="shared" si="402"/>
        <v>1</v>
      </c>
      <c r="O4997" s="141"/>
      <c r="P4997" s="141"/>
      <c r="Q4997" s="81">
        <f t="shared" si="400"/>
        <v>8.6</v>
      </c>
    </row>
    <row r="4998" spans="5:17" ht="13" hidden="1" x14ac:dyDescent="0.3">
      <c r="E4998" s="138">
        <v>40628</v>
      </c>
      <c r="F4998" s="16">
        <v>85</v>
      </c>
      <c r="G4998" s="16">
        <v>2011</v>
      </c>
      <c r="H4998" s="139">
        <f t="shared" si="398"/>
        <v>0</v>
      </c>
      <c r="I4998" s="140">
        <v>7.4666666666666677</v>
      </c>
      <c r="J4998" s="141">
        <f t="shared" si="401"/>
        <v>1</v>
      </c>
      <c r="K4998" s="81">
        <f t="shared" si="399"/>
        <v>12.533333333333331</v>
      </c>
      <c r="L4998" s="142">
        <v>10.199999999999999</v>
      </c>
      <c r="M4998" s="140"/>
      <c r="N4998" s="141">
        <f t="shared" si="402"/>
        <v>1</v>
      </c>
      <c r="O4998" s="141"/>
      <c r="P4998" s="141"/>
      <c r="Q4998" s="81">
        <f t="shared" si="400"/>
        <v>9.8000000000000007</v>
      </c>
    </row>
    <row r="4999" spans="5:17" ht="13" hidden="1" x14ac:dyDescent="0.3">
      <c r="E4999" s="138">
        <v>40629</v>
      </c>
      <c r="F4999" s="16">
        <v>86</v>
      </c>
      <c r="G4999" s="16">
        <v>2011</v>
      </c>
      <c r="H4999" s="139">
        <f t="shared" si="398"/>
        <v>0</v>
      </c>
      <c r="I4999" s="140">
        <v>7.5633333333333335</v>
      </c>
      <c r="J4999" s="141">
        <f t="shared" si="401"/>
        <v>1</v>
      </c>
      <c r="K4999" s="81">
        <f t="shared" si="399"/>
        <v>12.436666666666667</v>
      </c>
      <c r="L4999" s="142">
        <v>9.1</v>
      </c>
      <c r="M4999" s="140"/>
      <c r="N4999" s="141">
        <f t="shared" si="402"/>
        <v>1</v>
      </c>
      <c r="O4999" s="141"/>
      <c r="P4999" s="141"/>
      <c r="Q4999" s="81">
        <f t="shared" si="400"/>
        <v>10.9</v>
      </c>
    </row>
    <row r="5000" spans="5:17" ht="13" hidden="1" x14ac:dyDescent="0.3">
      <c r="E5000" s="138">
        <v>40630</v>
      </c>
      <c r="F5000" s="16">
        <v>87</v>
      </c>
      <c r="G5000" s="16">
        <v>2011</v>
      </c>
      <c r="H5000" s="139">
        <f t="shared" si="398"/>
        <v>0</v>
      </c>
      <c r="I5000" s="140">
        <v>7.66</v>
      </c>
      <c r="J5000" s="141">
        <f t="shared" si="401"/>
        <v>1</v>
      </c>
      <c r="K5000" s="81">
        <f t="shared" si="399"/>
        <v>12.34</v>
      </c>
      <c r="L5000" s="142">
        <v>9.6</v>
      </c>
      <c r="M5000" s="140"/>
      <c r="N5000" s="141">
        <f t="shared" si="402"/>
        <v>1</v>
      </c>
      <c r="O5000" s="141"/>
      <c r="P5000" s="141"/>
      <c r="Q5000" s="81">
        <f t="shared" si="400"/>
        <v>10.4</v>
      </c>
    </row>
    <row r="5001" spans="5:17" ht="13" hidden="1" x14ac:dyDescent="0.3">
      <c r="E5001" s="138">
        <v>40631</v>
      </c>
      <c r="F5001" s="16">
        <v>88</v>
      </c>
      <c r="G5001" s="16">
        <v>2011</v>
      </c>
      <c r="H5001" s="139">
        <f t="shared" si="398"/>
        <v>0</v>
      </c>
      <c r="I5001" s="140">
        <v>7.7566666666666668</v>
      </c>
      <c r="J5001" s="141">
        <f t="shared" si="401"/>
        <v>1</v>
      </c>
      <c r="K5001" s="81">
        <f t="shared" si="399"/>
        <v>12.243333333333332</v>
      </c>
      <c r="L5001" s="142">
        <v>9.6999999999999993</v>
      </c>
      <c r="M5001" s="140"/>
      <c r="N5001" s="141">
        <f t="shared" si="402"/>
        <v>1</v>
      </c>
      <c r="O5001" s="141"/>
      <c r="P5001" s="141"/>
      <c r="Q5001" s="81">
        <f t="shared" si="400"/>
        <v>10.3</v>
      </c>
    </row>
    <row r="5002" spans="5:17" ht="13" hidden="1" x14ac:dyDescent="0.3">
      <c r="E5002" s="138">
        <v>40632</v>
      </c>
      <c r="F5002" s="16">
        <v>89</v>
      </c>
      <c r="G5002" s="16">
        <v>2011</v>
      </c>
      <c r="H5002" s="139">
        <f t="shared" si="398"/>
        <v>0</v>
      </c>
      <c r="I5002" s="140">
        <v>7.8533333333333344</v>
      </c>
      <c r="J5002" s="141">
        <f t="shared" si="401"/>
        <v>1</v>
      </c>
      <c r="K5002" s="81">
        <f t="shared" si="399"/>
        <v>12.146666666666665</v>
      </c>
      <c r="L5002" s="142">
        <v>11</v>
      </c>
      <c r="M5002" s="140"/>
      <c r="N5002" s="141">
        <f t="shared" si="402"/>
        <v>1</v>
      </c>
      <c r="O5002" s="141"/>
      <c r="P5002" s="141"/>
      <c r="Q5002" s="81">
        <f t="shared" si="400"/>
        <v>9</v>
      </c>
    </row>
    <row r="5003" spans="5:17" ht="13" hidden="1" x14ac:dyDescent="0.3">
      <c r="E5003" s="138">
        <v>40633</v>
      </c>
      <c r="F5003" s="16">
        <v>90</v>
      </c>
      <c r="G5003" s="16">
        <v>2011</v>
      </c>
      <c r="H5003" s="139">
        <f t="shared" si="398"/>
        <v>0</v>
      </c>
      <c r="I5003" s="140">
        <v>7.95</v>
      </c>
      <c r="J5003" s="141">
        <f t="shared" si="401"/>
        <v>1</v>
      </c>
      <c r="K5003" s="81">
        <f t="shared" si="399"/>
        <v>12.05</v>
      </c>
      <c r="L5003" s="142">
        <v>11.8</v>
      </c>
      <c r="M5003" s="140"/>
      <c r="N5003" s="141">
        <f t="shared" si="402"/>
        <v>1</v>
      </c>
      <c r="O5003" s="141"/>
      <c r="P5003" s="141"/>
      <c r="Q5003" s="81">
        <f t="shared" si="400"/>
        <v>8.1999999999999993</v>
      </c>
    </row>
    <row r="5004" spans="5:17" ht="13" hidden="1" x14ac:dyDescent="0.3">
      <c r="E5004" s="138">
        <v>40634</v>
      </c>
      <c r="F5004" s="16">
        <v>91</v>
      </c>
      <c r="G5004" s="16">
        <v>2011</v>
      </c>
      <c r="H5004" s="139">
        <f t="shared" si="398"/>
        <v>0</v>
      </c>
      <c r="I5004" s="140">
        <v>8.0466666666666669</v>
      </c>
      <c r="J5004" s="141">
        <f t="shared" si="401"/>
        <v>1</v>
      </c>
      <c r="K5004" s="81">
        <f t="shared" si="399"/>
        <v>11.953333333333333</v>
      </c>
      <c r="L5004" s="142">
        <v>12</v>
      </c>
      <c r="M5004" s="140"/>
      <c r="N5004" s="141">
        <f t="shared" si="402"/>
        <v>1</v>
      </c>
      <c r="O5004" s="141"/>
      <c r="P5004" s="141"/>
      <c r="Q5004" s="81">
        <f t="shared" si="400"/>
        <v>8</v>
      </c>
    </row>
    <row r="5005" spans="5:17" ht="13" hidden="1" x14ac:dyDescent="0.3">
      <c r="E5005" s="138">
        <v>40635</v>
      </c>
      <c r="F5005" s="16">
        <v>92</v>
      </c>
      <c r="G5005" s="16">
        <v>2011</v>
      </c>
      <c r="H5005" s="139">
        <f t="shared" si="398"/>
        <v>0</v>
      </c>
      <c r="I5005" s="140">
        <v>8.1433333333333344</v>
      </c>
      <c r="J5005" s="141">
        <f t="shared" si="401"/>
        <v>1</v>
      </c>
      <c r="K5005" s="81">
        <f t="shared" si="399"/>
        <v>11.856666666666666</v>
      </c>
      <c r="L5005" s="142">
        <v>13.3</v>
      </c>
      <c r="M5005" s="140"/>
      <c r="N5005" s="141">
        <f t="shared" si="402"/>
        <v>1</v>
      </c>
      <c r="O5005" s="141"/>
      <c r="P5005" s="141"/>
      <c r="Q5005" s="81">
        <f t="shared" si="400"/>
        <v>6.6999999999999993</v>
      </c>
    </row>
    <row r="5006" spans="5:17" ht="13" hidden="1" x14ac:dyDescent="0.3">
      <c r="E5006" s="138">
        <v>40636</v>
      </c>
      <c r="F5006" s="16">
        <v>93</v>
      </c>
      <c r="G5006" s="16">
        <v>2011</v>
      </c>
      <c r="H5006" s="139">
        <f t="shared" si="398"/>
        <v>0</v>
      </c>
      <c r="I5006" s="140">
        <v>8.24</v>
      </c>
      <c r="J5006" s="141">
        <f t="shared" si="401"/>
        <v>1</v>
      </c>
      <c r="K5006" s="81">
        <f t="shared" si="399"/>
        <v>11.76</v>
      </c>
      <c r="L5006" s="142">
        <v>16.399999999999999</v>
      </c>
      <c r="M5006" s="140"/>
      <c r="N5006" s="141">
        <f t="shared" si="402"/>
        <v>0</v>
      </c>
      <c r="O5006" s="141"/>
      <c r="P5006" s="141"/>
      <c r="Q5006" s="81">
        <f t="shared" si="400"/>
        <v>0</v>
      </c>
    </row>
    <row r="5007" spans="5:17" ht="13" hidden="1" x14ac:dyDescent="0.3">
      <c r="E5007" s="138">
        <v>40637</v>
      </c>
      <c r="F5007" s="16">
        <v>94</v>
      </c>
      <c r="G5007" s="16">
        <v>2011</v>
      </c>
      <c r="H5007" s="139">
        <f t="shared" si="398"/>
        <v>0</v>
      </c>
      <c r="I5007" s="140">
        <v>8.336666666666666</v>
      </c>
      <c r="J5007" s="141">
        <f t="shared" si="401"/>
        <v>1</v>
      </c>
      <c r="K5007" s="81">
        <f t="shared" si="399"/>
        <v>11.663333333333334</v>
      </c>
      <c r="L5007" s="142">
        <v>10.5</v>
      </c>
      <c r="M5007" s="140"/>
      <c r="N5007" s="141">
        <f t="shared" si="402"/>
        <v>1</v>
      </c>
      <c r="O5007" s="141"/>
      <c r="P5007" s="141"/>
      <c r="Q5007" s="81">
        <f t="shared" si="400"/>
        <v>9.5</v>
      </c>
    </row>
    <row r="5008" spans="5:17" ht="13" hidden="1" x14ac:dyDescent="0.3">
      <c r="E5008" s="138">
        <v>40638</v>
      </c>
      <c r="F5008" s="16">
        <v>95</v>
      </c>
      <c r="G5008" s="16">
        <v>2011</v>
      </c>
      <c r="H5008" s="139">
        <f t="shared" si="398"/>
        <v>0</v>
      </c>
      <c r="I5008" s="140">
        <v>8.4333333333333336</v>
      </c>
      <c r="J5008" s="141">
        <f t="shared" si="401"/>
        <v>1</v>
      </c>
      <c r="K5008" s="81">
        <f t="shared" si="399"/>
        <v>11.566666666666666</v>
      </c>
      <c r="L5008" s="142">
        <v>9.6999999999999993</v>
      </c>
      <c r="M5008" s="140"/>
      <c r="N5008" s="141">
        <f t="shared" si="402"/>
        <v>1</v>
      </c>
      <c r="O5008" s="141"/>
      <c r="P5008" s="141"/>
      <c r="Q5008" s="81">
        <f t="shared" si="400"/>
        <v>10.3</v>
      </c>
    </row>
    <row r="5009" spans="5:17" ht="13" hidden="1" x14ac:dyDescent="0.3">
      <c r="E5009" s="138">
        <v>40639</v>
      </c>
      <c r="F5009" s="16">
        <v>96</v>
      </c>
      <c r="G5009" s="16">
        <v>2011</v>
      </c>
      <c r="H5009" s="139">
        <f t="shared" si="398"/>
        <v>0</v>
      </c>
      <c r="I5009" s="140">
        <v>8.5299999999999994</v>
      </c>
      <c r="J5009" s="141">
        <f t="shared" si="401"/>
        <v>1</v>
      </c>
      <c r="K5009" s="81">
        <f t="shared" si="399"/>
        <v>11.47</v>
      </c>
      <c r="L5009" s="142">
        <v>13.2</v>
      </c>
      <c r="M5009" s="140"/>
      <c r="N5009" s="141">
        <f t="shared" si="402"/>
        <v>1</v>
      </c>
      <c r="O5009" s="141"/>
      <c r="P5009" s="141"/>
      <c r="Q5009" s="81">
        <f t="shared" si="400"/>
        <v>6.8000000000000007</v>
      </c>
    </row>
    <row r="5010" spans="5:17" ht="13" hidden="1" x14ac:dyDescent="0.3">
      <c r="E5010" s="138">
        <v>40640</v>
      </c>
      <c r="F5010" s="16">
        <v>97</v>
      </c>
      <c r="G5010" s="16">
        <v>2011</v>
      </c>
      <c r="H5010" s="139">
        <f t="shared" si="398"/>
        <v>0</v>
      </c>
      <c r="I5010" s="140">
        <v>8.6266666666666687</v>
      </c>
      <c r="J5010" s="141">
        <f t="shared" si="401"/>
        <v>1</v>
      </c>
      <c r="K5010" s="81">
        <f t="shared" si="399"/>
        <v>11.373333333333331</v>
      </c>
      <c r="L5010" s="142">
        <v>15.6</v>
      </c>
      <c r="M5010" s="140"/>
      <c r="N5010" s="141">
        <f t="shared" si="402"/>
        <v>1</v>
      </c>
      <c r="O5010" s="141"/>
      <c r="P5010" s="141"/>
      <c r="Q5010" s="81">
        <f t="shared" si="400"/>
        <v>4.4000000000000004</v>
      </c>
    </row>
    <row r="5011" spans="5:17" ht="13" hidden="1" x14ac:dyDescent="0.3">
      <c r="E5011" s="138">
        <v>40641</v>
      </c>
      <c r="F5011" s="16">
        <v>98</v>
      </c>
      <c r="G5011" s="16">
        <v>2011</v>
      </c>
      <c r="H5011" s="139">
        <f t="shared" si="398"/>
        <v>0</v>
      </c>
      <c r="I5011" s="140">
        <v>8.7233333333333327</v>
      </c>
      <c r="J5011" s="141">
        <f t="shared" si="401"/>
        <v>1</v>
      </c>
      <c r="K5011" s="81">
        <f t="shared" si="399"/>
        <v>11.276666666666667</v>
      </c>
      <c r="L5011" s="142">
        <v>16.399999999999999</v>
      </c>
      <c r="M5011" s="140"/>
      <c r="N5011" s="141">
        <f t="shared" si="402"/>
        <v>0</v>
      </c>
      <c r="O5011" s="141"/>
      <c r="P5011" s="141"/>
      <c r="Q5011" s="81">
        <f t="shared" si="400"/>
        <v>0</v>
      </c>
    </row>
    <row r="5012" spans="5:17" ht="13" hidden="1" x14ac:dyDescent="0.3">
      <c r="E5012" s="138">
        <v>40642</v>
      </c>
      <c r="F5012" s="16">
        <v>99</v>
      </c>
      <c r="G5012" s="16">
        <v>2011</v>
      </c>
      <c r="H5012" s="139">
        <f t="shared" si="398"/>
        <v>0</v>
      </c>
      <c r="I5012" s="140">
        <v>8.82</v>
      </c>
      <c r="J5012" s="141">
        <f t="shared" si="401"/>
        <v>1</v>
      </c>
      <c r="K5012" s="81">
        <f t="shared" si="399"/>
        <v>11.18</v>
      </c>
      <c r="L5012" s="142">
        <v>15.9</v>
      </c>
      <c r="M5012" s="140"/>
      <c r="N5012" s="141">
        <f t="shared" si="402"/>
        <v>1</v>
      </c>
      <c r="O5012" s="141"/>
      <c r="P5012" s="141"/>
      <c r="Q5012" s="81">
        <f t="shared" si="400"/>
        <v>4.0999999999999996</v>
      </c>
    </row>
    <row r="5013" spans="5:17" ht="13" hidden="1" x14ac:dyDescent="0.3">
      <c r="E5013" s="138">
        <v>40643</v>
      </c>
      <c r="F5013" s="16">
        <v>100</v>
      </c>
      <c r="G5013" s="16">
        <v>2011</v>
      </c>
      <c r="H5013" s="139">
        <f t="shared" si="398"/>
        <v>0</v>
      </c>
      <c r="I5013" s="140">
        <v>8.9166666666666679</v>
      </c>
      <c r="J5013" s="141">
        <f t="shared" si="401"/>
        <v>1</v>
      </c>
      <c r="K5013" s="81">
        <f t="shared" si="399"/>
        <v>11.083333333333332</v>
      </c>
      <c r="L5013" s="142">
        <v>15.4</v>
      </c>
      <c r="M5013" s="140"/>
      <c r="N5013" s="141">
        <f t="shared" si="402"/>
        <v>1</v>
      </c>
      <c r="O5013" s="141"/>
      <c r="P5013" s="141"/>
      <c r="Q5013" s="81">
        <f t="shared" si="400"/>
        <v>4.5999999999999996</v>
      </c>
    </row>
    <row r="5014" spans="5:17" ht="13" hidden="1" x14ac:dyDescent="0.3">
      <c r="E5014" s="138">
        <v>40644</v>
      </c>
      <c r="F5014" s="16">
        <v>101</v>
      </c>
      <c r="G5014" s="16">
        <v>2011</v>
      </c>
      <c r="H5014" s="139">
        <f t="shared" si="398"/>
        <v>0</v>
      </c>
      <c r="I5014" s="140">
        <v>9.0133333333333354</v>
      </c>
      <c r="J5014" s="141">
        <f t="shared" si="401"/>
        <v>1</v>
      </c>
      <c r="K5014" s="81">
        <f t="shared" si="399"/>
        <v>10.986666666666665</v>
      </c>
      <c r="L5014" s="142">
        <v>15</v>
      </c>
      <c r="M5014" s="140"/>
      <c r="N5014" s="141">
        <f t="shared" si="402"/>
        <v>1</v>
      </c>
      <c r="O5014" s="141"/>
      <c r="P5014" s="141"/>
      <c r="Q5014" s="81">
        <f t="shared" si="400"/>
        <v>5</v>
      </c>
    </row>
    <row r="5015" spans="5:17" ht="13" hidden="1" x14ac:dyDescent="0.3">
      <c r="E5015" s="138">
        <v>40645</v>
      </c>
      <c r="F5015" s="16">
        <v>102</v>
      </c>
      <c r="G5015" s="16">
        <v>2011</v>
      </c>
      <c r="H5015" s="139">
        <f t="shared" si="398"/>
        <v>0</v>
      </c>
      <c r="I5015" s="140">
        <v>9.11</v>
      </c>
      <c r="J5015" s="141">
        <f t="shared" si="401"/>
        <v>1</v>
      </c>
      <c r="K5015" s="81">
        <f t="shared" si="399"/>
        <v>10.89</v>
      </c>
      <c r="L5015" s="142">
        <v>12.1</v>
      </c>
      <c r="M5015" s="140"/>
      <c r="N5015" s="141">
        <f t="shared" si="402"/>
        <v>1</v>
      </c>
      <c r="O5015" s="141"/>
      <c r="P5015" s="141"/>
      <c r="Q5015" s="81">
        <f t="shared" si="400"/>
        <v>7.9</v>
      </c>
    </row>
    <row r="5016" spans="5:17" ht="13" hidden="1" x14ac:dyDescent="0.3">
      <c r="E5016" s="138">
        <v>40646</v>
      </c>
      <c r="F5016" s="16">
        <v>103</v>
      </c>
      <c r="G5016" s="16">
        <v>2011</v>
      </c>
      <c r="H5016" s="139">
        <f t="shared" si="398"/>
        <v>0</v>
      </c>
      <c r="I5016" s="140">
        <v>9.206666666666667</v>
      </c>
      <c r="J5016" s="141">
        <f t="shared" si="401"/>
        <v>1</v>
      </c>
      <c r="K5016" s="81">
        <f t="shared" si="399"/>
        <v>10.793333333333333</v>
      </c>
      <c r="L5016" s="142">
        <v>8.8000000000000007</v>
      </c>
      <c r="M5016" s="140"/>
      <c r="N5016" s="141">
        <f t="shared" si="402"/>
        <v>1</v>
      </c>
      <c r="O5016" s="141"/>
      <c r="P5016" s="141"/>
      <c r="Q5016" s="81">
        <f t="shared" si="400"/>
        <v>11.2</v>
      </c>
    </row>
    <row r="5017" spans="5:17" ht="13" hidden="1" x14ac:dyDescent="0.3">
      <c r="E5017" s="138">
        <v>40647</v>
      </c>
      <c r="F5017" s="16">
        <v>104</v>
      </c>
      <c r="G5017" s="16">
        <v>2011</v>
      </c>
      <c r="H5017" s="139">
        <f t="shared" si="398"/>
        <v>0</v>
      </c>
      <c r="I5017" s="140">
        <v>9.3033333333333346</v>
      </c>
      <c r="J5017" s="141">
        <f t="shared" si="401"/>
        <v>1</v>
      </c>
      <c r="K5017" s="81">
        <f t="shared" si="399"/>
        <v>10.696666666666665</v>
      </c>
      <c r="L5017" s="142">
        <v>10</v>
      </c>
      <c r="M5017" s="140"/>
      <c r="N5017" s="141">
        <f t="shared" si="402"/>
        <v>1</v>
      </c>
      <c r="O5017" s="141"/>
      <c r="P5017" s="141"/>
      <c r="Q5017" s="81">
        <f t="shared" si="400"/>
        <v>10</v>
      </c>
    </row>
    <row r="5018" spans="5:17" ht="13" hidden="1" x14ac:dyDescent="0.3">
      <c r="E5018" s="138">
        <v>40648</v>
      </c>
      <c r="F5018" s="16">
        <v>105</v>
      </c>
      <c r="G5018" s="16">
        <v>2011</v>
      </c>
      <c r="H5018" s="139">
        <f t="shared" si="398"/>
        <v>0</v>
      </c>
      <c r="I5018" s="140">
        <v>9.4</v>
      </c>
      <c r="J5018" s="141">
        <f t="shared" si="401"/>
        <v>1</v>
      </c>
      <c r="K5018" s="81">
        <f t="shared" si="399"/>
        <v>10.6</v>
      </c>
      <c r="L5018" s="142">
        <v>9.8000000000000007</v>
      </c>
      <c r="M5018" s="140"/>
      <c r="N5018" s="141">
        <f t="shared" si="402"/>
        <v>1</v>
      </c>
      <c r="O5018" s="141"/>
      <c r="P5018" s="141"/>
      <c r="Q5018" s="81">
        <f t="shared" si="400"/>
        <v>10.199999999999999</v>
      </c>
    </row>
    <row r="5019" spans="5:17" ht="13" hidden="1" x14ac:dyDescent="0.3">
      <c r="E5019" s="138">
        <v>40649</v>
      </c>
      <c r="F5019" s="16">
        <v>106</v>
      </c>
      <c r="G5019" s="16">
        <v>2011</v>
      </c>
      <c r="H5019" s="139">
        <f t="shared" si="398"/>
        <v>0</v>
      </c>
      <c r="I5019" s="140">
        <v>9.561290322580648</v>
      </c>
      <c r="J5019" s="141">
        <f t="shared" si="401"/>
        <v>1</v>
      </c>
      <c r="K5019" s="81">
        <f t="shared" si="399"/>
        <v>10.438709677419352</v>
      </c>
      <c r="L5019" s="142">
        <v>9.1</v>
      </c>
      <c r="M5019" s="140"/>
      <c r="N5019" s="141">
        <f t="shared" si="402"/>
        <v>1</v>
      </c>
      <c r="O5019" s="141"/>
      <c r="P5019" s="141"/>
      <c r="Q5019" s="81">
        <f t="shared" si="400"/>
        <v>10.9</v>
      </c>
    </row>
    <row r="5020" spans="5:17" ht="13" hidden="1" x14ac:dyDescent="0.3">
      <c r="E5020" s="138">
        <v>40650</v>
      </c>
      <c r="F5020" s="16">
        <v>107</v>
      </c>
      <c r="G5020" s="16">
        <v>2011</v>
      </c>
      <c r="H5020" s="139">
        <f t="shared" si="398"/>
        <v>0</v>
      </c>
      <c r="I5020" s="140">
        <v>9.7225806451612922</v>
      </c>
      <c r="J5020" s="141">
        <f t="shared" si="401"/>
        <v>1</v>
      </c>
      <c r="K5020" s="81">
        <f t="shared" si="399"/>
        <v>10.277419354838708</v>
      </c>
      <c r="L5020" s="142">
        <v>10.3</v>
      </c>
      <c r="M5020" s="140"/>
      <c r="N5020" s="141">
        <f t="shared" si="402"/>
        <v>1</v>
      </c>
      <c r="O5020" s="141"/>
      <c r="P5020" s="141"/>
      <c r="Q5020" s="81">
        <f t="shared" si="400"/>
        <v>9.6999999999999993</v>
      </c>
    </row>
    <row r="5021" spans="5:17" ht="13" hidden="1" x14ac:dyDescent="0.3">
      <c r="E5021" s="138">
        <v>40651</v>
      </c>
      <c r="F5021" s="16">
        <v>108</v>
      </c>
      <c r="G5021" s="16">
        <v>2011</v>
      </c>
      <c r="H5021" s="139">
        <f t="shared" si="398"/>
        <v>0</v>
      </c>
      <c r="I5021" s="140">
        <v>9.8838709677419363</v>
      </c>
      <c r="J5021" s="141">
        <f t="shared" si="401"/>
        <v>1</v>
      </c>
      <c r="K5021" s="81">
        <f t="shared" si="399"/>
        <v>10.116129032258064</v>
      </c>
      <c r="L5021" s="142">
        <v>12.2</v>
      </c>
      <c r="M5021" s="140"/>
      <c r="N5021" s="141">
        <f t="shared" si="402"/>
        <v>1</v>
      </c>
      <c r="O5021" s="141"/>
      <c r="P5021" s="141"/>
      <c r="Q5021" s="81">
        <f t="shared" si="400"/>
        <v>7.8000000000000007</v>
      </c>
    </row>
    <row r="5022" spans="5:17" ht="13" hidden="1" x14ac:dyDescent="0.3">
      <c r="E5022" s="138">
        <v>40652</v>
      </c>
      <c r="F5022" s="16">
        <v>109</v>
      </c>
      <c r="G5022" s="16">
        <v>2011</v>
      </c>
      <c r="H5022" s="139">
        <f t="shared" si="398"/>
        <v>0</v>
      </c>
      <c r="I5022" s="140">
        <v>10.045161290322584</v>
      </c>
      <c r="J5022" s="141">
        <f t="shared" si="401"/>
        <v>1</v>
      </c>
      <c r="K5022" s="81">
        <f t="shared" si="399"/>
        <v>9.954838709677416</v>
      </c>
      <c r="L5022" s="142">
        <v>13.1</v>
      </c>
      <c r="M5022" s="140"/>
      <c r="N5022" s="141">
        <f t="shared" si="402"/>
        <v>1</v>
      </c>
      <c r="O5022" s="141"/>
      <c r="P5022" s="141"/>
      <c r="Q5022" s="81">
        <f t="shared" si="400"/>
        <v>6.9</v>
      </c>
    </row>
    <row r="5023" spans="5:17" ht="13" hidden="1" x14ac:dyDescent="0.3">
      <c r="E5023" s="138">
        <v>40653</v>
      </c>
      <c r="F5023" s="16">
        <v>110</v>
      </c>
      <c r="G5023" s="16">
        <v>2011</v>
      </c>
      <c r="H5023" s="139">
        <f t="shared" si="398"/>
        <v>0</v>
      </c>
      <c r="I5023" s="140">
        <v>10.206451612903228</v>
      </c>
      <c r="J5023" s="141">
        <f t="shared" si="401"/>
        <v>1</v>
      </c>
      <c r="K5023" s="81">
        <f t="shared" si="399"/>
        <v>9.7935483870967719</v>
      </c>
      <c r="L5023" s="142">
        <v>15.1</v>
      </c>
      <c r="M5023" s="140"/>
      <c r="N5023" s="141">
        <f t="shared" si="402"/>
        <v>1</v>
      </c>
      <c r="O5023" s="141"/>
      <c r="P5023" s="141"/>
      <c r="Q5023" s="81">
        <f t="shared" si="400"/>
        <v>4.9000000000000004</v>
      </c>
    </row>
    <row r="5024" spans="5:17" ht="13" hidden="1" x14ac:dyDescent="0.3">
      <c r="E5024" s="138">
        <v>40654</v>
      </c>
      <c r="F5024" s="16">
        <v>111</v>
      </c>
      <c r="G5024" s="16">
        <v>2011</v>
      </c>
      <c r="H5024" s="139">
        <f t="shared" si="398"/>
        <v>0</v>
      </c>
      <c r="I5024" s="140">
        <v>10.367741935483872</v>
      </c>
      <c r="J5024" s="141">
        <f t="shared" si="401"/>
        <v>1</v>
      </c>
      <c r="K5024" s="81">
        <f t="shared" si="399"/>
        <v>9.6322580645161278</v>
      </c>
      <c r="L5024" s="142">
        <v>15</v>
      </c>
      <c r="M5024" s="140"/>
      <c r="N5024" s="141">
        <f t="shared" si="402"/>
        <v>1</v>
      </c>
      <c r="O5024" s="141"/>
      <c r="P5024" s="141"/>
      <c r="Q5024" s="81">
        <f t="shared" si="400"/>
        <v>5</v>
      </c>
    </row>
    <row r="5025" spans="5:17" ht="13" hidden="1" x14ac:dyDescent="0.3">
      <c r="E5025" s="138">
        <v>40655</v>
      </c>
      <c r="F5025" s="16">
        <v>112</v>
      </c>
      <c r="G5025" s="16">
        <v>2011</v>
      </c>
      <c r="H5025" s="139">
        <f t="shared" si="398"/>
        <v>0</v>
      </c>
      <c r="I5025" s="140">
        <v>10.529032258064516</v>
      </c>
      <c r="J5025" s="141">
        <f t="shared" si="401"/>
        <v>1</v>
      </c>
      <c r="K5025" s="81">
        <f t="shared" si="399"/>
        <v>9.4709677419354836</v>
      </c>
      <c r="L5025" s="142">
        <v>15.2</v>
      </c>
      <c r="M5025" s="140"/>
      <c r="N5025" s="141">
        <f t="shared" si="402"/>
        <v>1</v>
      </c>
      <c r="O5025" s="141"/>
      <c r="P5025" s="141"/>
      <c r="Q5025" s="81">
        <f t="shared" si="400"/>
        <v>4.8000000000000007</v>
      </c>
    </row>
    <row r="5026" spans="5:17" ht="13" hidden="1" x14ac:dyDescent="0.3">
      <c r="E5026" s="138">
        <v>40656</v>
      </c>
      <c r="F5026" s="16">
        <v>113</v>
      </c>
      <c r="G5026" s="16">
        <v>2011</v>
      </c>
      <c r="H5026" s="139">
        <f t="shared" si="398"/>
        <v>0</v>
      </c>
      <c r="I5026" s="140">
        <v>10.690322580645164</v>
      </c>
      <c r="J5026" s="141">
        <f t="shared" si="401"/>
        <v>1</v>
      </c>
      <c r="K5026" s="81">
        <f t="shared" si="399"/>
        <v>9.3096774193548359</v>
      </c>
      <c r="L5026" s="142">
        <v>15.5</v>
      </c>
      <c r="M5026" s="140"/>
      <c r="N5026" s="141">
        <f t="shared" si="402"/>
        <v>1</v>
      </c>
      <c r="O5026" s="141"/>
      <c r="P5026" s="141"/>
      <c r="Q5026" s="81">
        <f t="shared" si="400"/>
        <v>4.5</v>
      </c>
    </row>
    <row r="5027" spans="5:17" ht="13" hidden="1" x14ac:dyDescent="0.3">
      <c r="E5027" s="138">
        <v>40657</v>
      </c>
      <c r="F5027" s="16">
        <v>114</v>
      </c>
      <c r="G5027" s="16">
        <v>2011</v>
      </c>
      <c r="H5027" s="139">
        <f t="shared" ref="H5027:H5090" si="403">IF(AND(E5027&gt;=$D$64,E5027&lt;=$D$65),1,0)</f>
        <v>0</v>
      </c>
      <c r="I5027" s="140">
        <v>10.851612903225808</v>
      </c>
      <c r="J5027" s="141">
        <f t="shared" si="401"/>
        <v>1</v>
      </c>
      <c r="K5027" s="81">
        <f t="shared" si="399"/>
        <v>9.1483870967741918</v>
      </c>
      <c r="L5027" s="142">
        <v>15.4</v>
      </c>
      <c r="M5027" s="140"/>
      <c r="N5027" s="141">
        <f t="shared" si="402"/>
        <v>1</v>
      </c>
      <c r="O5027" s="141"/>
      <c r="P5027" s="141"/>
      <c r="Q5027" s="81">
        <f t="shared" si="400"/>
        <v>4.5999999999999996</v>
      </c>
    </row>
    <row r="5028" spans="5:17" ht="13" hidden="1" x14ac:dyDescent="0.3">
      <c r="E5028" s="138">
        <v>40658</v>
      </c>
      <c r="F5028" s="16">
        <v>115</v>
      </c>
      <c r="G5028" s="16">
        <v>2011</v>
      </c>
      <c r="H5028" s="139">
        <f t="shared" si="403"/>
        <v>0</v>
      </c>
      <c r="I5028" s="140">
        <v>11.012903225806452</v>
      </c>
      <c r="J5028" s="141">
        <f t="shared" si="401"/>
        <v>1</v>
      </c>
      <c r="K5028" s="81">
        <f t="shared" si="399"/>
        <v>8.9870967741935477</v>
      </c>
      <c r="L5028" s="142">
        <v>17</v>
      </c>
      <c r="M5028" s="140"/>
      <c r="N5028" s="141">
        <f t="shared" si="402"/>
        <v>0</v>
      </c>
      <c r="O5028" s="141"/>
      <c r="P5028" s="141"/>
      <c r="Q5028" s="81">
        <f t="shared" si="400"/>
        <v>0</v>
      </c>
    </row>
    <row r="5029" spans="5:17" ht="13" hidden="1" x14ac:dyDescent="0.3">
      <c r="E5029" s="138">
        <v>40659</v>
      </c>
      <c r="F5029" s="16">
        <v>116</v>
      </c>
      <c r="G5029" s="16">
        <v>2011</v>
      </c>
      <c r="H5029" s="139">
        <f t="shared" si="403"/>
        <v>0</v>
      </c>
      <c r="I5029" s="140">
        <v>11.1741935483871</v>
      </c>
      <c r="J5029" s="141">
        <f t="shared" si="401"/>
        <v>1</v>
      </c>
      <c r="K5029" s="81">
        <f t="shared" si="399"/>
        <v>8.8258064516129</v>
      </c>
      <c r="L5029" s="142">
        <v>15.8</v>
      </c>
      <c r="M5029" s="140"/>
      <c r="N5029" s="141">
        <f t="shared" si="402"/>
        <v>1</v>
      </c>
      <c r="O5029" s="141"/>
      <c r="P5029" s="141"/>
      <c r="Q5029" s="81">
        <f t="shared" si="400"/>
        <v>4.1999999999999993</v>
      </c>
    </row>
    <row r="5030" spans="5:17" ht="13" hidden="1" x14ac:dyDescent="0.3">
      <c r="E5030" s="138">
        <v>40660</v>
      </c>
      <c r="F5030" s="16">
        <v>117</v>
      </c>
      <c r="G5030" s="16">
        <v>2011</v>
      </c>
      <c r="H5030" s="139">
        <f t="shared" si="403"/>
        <v>0</v>
      </c>
      <c r="I5030" s="140">
        <v>11.335483870967744</v>
      </c>
      <c r="J5030" s="141">
        <f t="shared" si="401"/>
        <v>1</v>
      </c>
      <c r="K5030" s="81">
        <f t="shared" si="399"/>
        <v>8.6645161290322559</v>
      </c>
      <c r="L5030" s="142">
        <v>11.9</v>
      </c>
      <c r="M5030" s="140"/>
      <c r="N5030" s="141">
        <f t="shared" si="402"/>
        <v>1</v>
      </c>
      <c r="O5030" s="141"/>
      <c r="P5030" s="141"/>
      <c r="Q5030" s="81">
        <f t="shared" si="400"/>
        <v>8.1</v>
      </c>
    </row>
    <row r="5031" spans="5:17" ht="13" hidden="1" x14ac:dyDescent="0.3">
      <c r="E5031" s="138">
        <v>40661</v>
      </c>
      <c r="F5031" s="16">
        <v>118</v>
      </c>
      <c r="G5031" s="16">
        <v>2011</v>
      </c>
      <c r="H5031" s="139">
        <f t="shared" si="403"/>
        <v>0</v>
      </c>
      <c r="I5031" s="140">
        <v>11.496774193548388</v>
      </c>
      <c r="J5031" s="141">
        <f t="shared" si="401"/>
        <v>1</v>
      </c>
      <c r="K5031" s="81">
        <f t="shared" si="399"/>
        <v>8.5032258064516117</v>
      </c>
      <c r="L5031" s="142">
        <v>10.9</v>
      </c>
      <c r="M5031" s="140"/>
      <c r="N5031" s="141">
        <f t="shared" si="402"/>
        <v>1</v>
      </c>
      <c r="O5031" s="141"/>
      <c r="P5031" s="141"/>
      <c r="Q5031" s="81">
        <f t="shared" si="400"/>
        <v>9.1</v>
      </c>
    </row>
    <row r="5032" spans="5:17" ht="13" hidden="1" x14ac:dyDescent="0.3">
      <c r="E5032" s="138">
        <v>40662</v>
      </c>
      <c r="F5032" s="16">
        <v>119</v>
      </c>
      <c r="G5032" s="16">
        <v>2011</v>
      </c>
      <c r="H5032" s="139">
        <f t="shared" si="403"/>
        <v>0</v>
      </c>
      <c r="I5032" s="140">
        <v>11.658064516129032</v>
      </c>
      <c r="J5032" s="141">
        <f t="shared" si="401"/>
        <v>1</v>
      </c>
      <c r="K5032" s="81">
        <f t="shared" si="399"/>
        <v>8.3419354838709676</v>
      </c>
      <c r="L5032" s="142">
        <v>12</v>
      </c>
      <c r="M5032" s="140"/>
      <c r="N5032" s="141">
        <f t="shared" si="402"/>
        <v>1</v>
      </c>
      <c r="O5032" s="141"/>
      <c r="P5032" s="141"/>
      <c r="Q5032" s="81">
        <f t="shared" si="400"/>
        <v>8</v>
      </c>
    </row>
    <row r="5033" spans="5:17" ht="13" hidden="1" x14ac:dyDescent="0.3">
      <c r="E5033" s="138">
        <v>40663</v>
      </c>
      <c r="F5033" s="16">
        <v>120</v>
      </c>
      <c r="G5033" s="16">
        <v>2011</v>
      </c>
      <c r="H5033" s="139">
        <f t="shared" si="403"/>
        <v>0</v>
      </c>
      <c r="I5033" s="140">
        <v>11.81935483870968</v>
      </c>
      <c r="J5033" s="141">
        <f t="shared" si="401"/>
        <v>1</v>
      </c>
      <c r="K5033" s="81">
        <f t="shared" si="399"/>
        <v>8.1806451612903199</v>
      </c>
      <c r="L5033" s="142">
        <v>12.6</v>
      </c>
      <c r="M5033" s="140"/>
      <c r="N5033" s="141">
        <f t="shared" si="402"/>
        <v>1</v>
      </c>
      <c r="O5033" s="141"/>
      <c r="P5033" s="141"/>
      <c r="Q5033" s="81">
        <f t="shared" si="400"/>
        <v>7.4</v>
      </c>
    </row>
    <row r="5034" spans="5:17" ht="13" hidden="1" x14ac:dyDescent="0.3">
      <c r="E5034" s="138">
        <v>40664</v>
      </c>
      <c r="F5034" s="16">
        <v>121</v>
      </c>
      <c r="G5034" s="16">
        <v>2011</v>
      </c>
      <c r="H5034" s="139">
        <f t="shared" si="403"/>
        <v>0</v>
      </c>
      <c r="I5034" s="140">
        <v>11.980645161290324</v>
      </c>
      <c r="J5034" s="141">
        <f t="shared" si="401"/>
        <v>1</v>
      </c>
      <c r="K5034" s="81">
        <f t="shared" si="399"/>
        <v>8.0193548387096758</v>
      </c>
      <c r="L5034" s="142">
        <v>13.2</v>
      </c>
      <c r="M5034" s="140"/>
      <c r="N5034" s="141">
        <f t="shared" si="402"/>
        <v>1</v>
      </c>
      <c r="O5034" s="141"/>
      <c r="P5034" s="141"/>
      <c r="Q5034" s="81">
        <f t="shared" si="400"/>
        <v>6.8000000000000007</v>
      </c>
    </row>
    <row r="5035" spans="5:17" ht="13" hidden="1" x14ac:dyDescent="0.3">
      <c r="E5035" s="138">
        <v>40665</v>
      </c>
      <c r="F5035" s="16">
        <v>122</v>
      </c>
      <c r="G5035" s="16">
        <v>2011</v>
      </c>
      <c r="H5035" s="139">
        <f t="shared" si="403"/>
        <v>0</v>
      </c>
      <c r="I5035" s="140">
        <v>12.141935483870968</v>
      </c>
      <c r="J5035" s="141">
        <f t="shared" si="401"/>
        <v>1</v>
      </c>
      <c r="K5035" s="81">
        <f t="shared" si="399"/>
        <v>7.8580645161290317</v>
      </c>
      <c r="L5035" s="142">
        <v>14.7</v>
      </c>
      <c r="M5035" s="140"/>
      <c r="N5035" s="141">
        <f t="shared" si="402"/>
        <v>1</v>
      </c>
      <c r="O5035" s="141"/>
      <c r="P5035" s="141"/>
      <c r="Q5035" s="81">
        <f t="shared" si="400"/>
        <v>5.3000000000000007</v>
      </c>
    </row>
    <row r="5036" spans="5:17" ht="13" hidden="1" x14ac:dyDescent="0.3">
      <c r="E5036" s="138">
        <v>40666</v>
      </c>
      <c r="F5036" s="16">
        <v>123</v>
      </c>
      <c r="G5036" s="16">
        <v>2011</v>
      </c>
      <c r="H5036" s="139">
        <f t="shared" si="403"/>
        <v>0</v>
      </c>
      <c r="I5036" s="140">
        <v>12.303225806451616</v>
      </c>
      <c r="J5036" s="141">
        <f t="shared" si="401"/>
        <v>1</v>
      </c>
      <c r="K5036" s="81">
        <f t="shared" si="399"/>
        <v>7.696774193548384</v>
      </c>
      <c r="L5036" s="142">
        <v>11.3</v>
      </c>
      <c r="M5036" s="140"/>
      <c r="N5036" s="141">
        <f t="shared" si="402"/>
        <v>1</v>
      </c>
      <c r="O5036" s="141"/>
      <c r="P5036" s="141"/>
      <c r="Q5036" s="81">
        <f t="shared" si="400"/>
        <v>8.6999999999999993</v>
      </c>
    </row>
    <row r="5037" spans="5:17" ht="13" hidden="1" x14ac:dyDescent="0.3">
      <c r="E5037" s="138">
        <v>40667</v>
      </c>
      <c r="F5037" s="16">
        <v>124</v>
      </c>
      <c r="G5037" s="16">
        <v>2011</v>
      </c>
      <c r="H5037" s="139">
        <f t="shared" si="403"/>
        <v>0</v>
      </c>
      <c r="I5037" s="140">
        <v>12.46451612903226</v>
      </c>
      <c r="J5037" s="141">
        <f t="shared" si="401"/>
        <v>1</v>
      </c>
      <c r="K5037" s="81">
        <f t="shared" si="399"/>
        <v>7.5354838709677399</v>
      </c>
      <c r="L5037" s="142">
        <v>11.3</v>
      </c>
      <c r="M5037" s="140"/>
      <c r="N5037" s="141">
        <f t="shared" si="402"/>
        <v>1</v>
      </c>
      <c r="O5037" s="141"/>
      <c r="P5037" s="141"/>
      <c r="Q5037" s="81">
        <f t="shared" si="400"/>
        <v>8.6999999999999993</v>
      </c>
    </row>
    <row r="5038" spans="5:17" ht="13" hidden="1" x14ac:dyDescent="0.3">
      <c r="E5038" s="138">
        <v>40668</v>
      </c>
      <c r="F5038" s="16">
        <v>125</v>
      </c>
      <c r="G5038" s="16">
        <v>2011</v>
      </c>
      <c r="H5038" s="139">
        <f t="shared" si="403"/>
        <v>0</v>
      </c>
      <c r="I5038" s="140">
        <v>12.625806451612904</v>
      </c>
      <c r="J5038" s="141">
        <f t="shared" si="401"/>
        <v>1</v>
      </c>
      <c r="K5038" s="81">
        <f t="shared" si="399"/>
        <v>7.3741935483870957</v>
      </c>
      <c r="L5038" s="142">
        <v>12</v>
      </c>
      <c r="M5038" s="140"/>
      <c r="N5038" s="141">
        <f t="shared" si="402"/>
        <v>1</v>
      </c>
      <c r="O5038" s="141"/>
      <c r="P5038" s="141"/>
      <c r="Q5038" s="81">
        <f t="shared" si="400"/>
        <v>8</v>
      </c>
    </row>
    <row r="5039" spans="5:17" ht="13" hidden="1" x14ac:dyDescent="0.3">
      <c r="E5039" s="138">
        <v>40669</v>
      </c>
      <c r="F5039" s="16">
        <v>126</v>
      </c>
      <c r="G5039" s="16">
        <v>2011</v>
      </c>
      <c r="H5039" s="139">
        <f t="shared" si="403"/>
        <v>0</v>
      </c>
      <c r="I5039" s="140">
        <v>12.787096774193548</v>
      </c>
      <c r="J5039" s="141">
        <f t="shared" si="401"/>
        <v>1</v>
      </c>
      <c r="K5039" s="81">
        <f t="shared" si="399"/>
        <v>7.2129032258064516</v>
      </c>
      <c r="L5039" s="142">
        <v>16.100000000000001</v>
      </c>
      <c r="M5039" s="140"/>
      <c r="N5039" s="141">
        <f t="shared" si="402"/>
        <v>0</v>
      </c>
      <c r="O5039" s="141"/>
      <c r="P5039" s="141"/>
      <c r="Q5039" s="81">
        <f t="shared" si="400"/>
        <v>0</v>
      </c>
    </row>
    <row r="5040" spans="5:17" ht="13" hidden="1" x14ac:dyDescent="0.3">
      <c r="E5040" s="138">
        <v>40670</v>
      </c>
      <c r="F5040" s="16">
        <v>127</v>
      </c>
      <c r="G5040" s="16">
        <v>2011</v>
      </c>
      <c r="H5040" s="139">
        <f t="shared" si="403"/>
        <v>0</v>
      </c>
      <c r="I5040" s="140">
        <v>12.948387096774196</v>
      </c>
      <c r="J5040" s="141">
        <f t="shared" si="401"/>
        <v>1</v>
      </c>
      <c r="K5040" s="81">
        <f t="shared" si="399"/>
        <v>7.0516129032258039</v>
      </c>
      <c r="L5040" s="142">
        <v>17.3</v>
      </c>
      <c r="M5040" s="140"/>
      <c r="N5040" s="141">
        <f t="shared" si="402"/>
        <v>0</v>
      </c>
      <c r="O5040" s="141"/>
      <c r="P5040" s="141"/>
      <c r="Q5040" s="81">
        <f t="shared" si="400"/>
        <v>0</v>
      </c>
    </row>
    <row r="5041" spans="5:17" ht="13" hidden="1" x14ac:dyDescent="0.3">
      <c r="E5041" s="138">
        <v>40671</v>
      </c>
      <c r="F5041" s="16">
        <v>128</v>
      </c>
      <c r="G5041" s="16">
        <v>2011</v>
      </c>
      <c r="H5041" s="139">
        <f t="shared" si="403"/>
        <v>0</v>
      </c>
      <c r="I5041" s="140">
        <v>13.10967741935484</v>
      </c>
      <c r="J5041" s="141">
        <f t="shared" si="401"/>
        <v>1</v>
      </c>
      <c r="K5041" s="81">
        <f t="shared" si="399"/>
        <v>6.8903225806451598</v>
      </c>
      <c r="L5041" s="142">
        <v>18.5</v>
      </c>
      <c r="M5041" s="140"/>
      <c r="N5041" s="141">
        <f t="shared" si="402"/>
        <v>0</v>
      </c>
      <c r="O5041" s="141"/>
      <c r="P5041" s="141"/>
      <c r="Q5041" s="81">
        <f t="shared" si="400"/>
        <v>0</v>
      </c>
    </row>
    <row r="5042" spans="5:17" ht="13" hidden="1" x14ac:dyDescent="0.3">
      <c r="E5042" s="138">
        <v>40672</v>
      </c>
      <c r="F5042" s="16">
        <v>129</v>
      </c>
      <c r="G5042" s="16">
        <v>2011</v>
      </c>
      <c r="H5042" s="139">
        <f t="shared" si="403"/>
        <v>0</v>
      </c>
      <c r="I5042" s="140">
        <v>13.270967741935484</v>
      </c>
      <c r="J5042" s="141">
        <f t="shared" si="401"/>
        <v>1</v>
      </c>
      <c r="K5042" s="81">
        <f t="shared" si="399"/>
        <v>6.7290322580645157</v>
      </c>
      <c r="L5042" s="142">
        <v>18.899999999999999</v>
      </c>
      <c r="M5042" s="140"/>
      <c r="N5042" s="141">
        <f t="shared" si="402"/>
        <v>0</v>
      </c>
      <c r="O5042" s="141"/>
      <c r="P5042" s="141"/>
      <c r="Q5042" s="81">
        <f t="shared" si="400"/>
        <v>0</v>
      </c>
    </row>
    <row r="5043" spans="5:17" ht="13" hidden="1" x14ac:dyDescent="0.3">
      <c r="E5043" s="138">
        <v>40673</v>
      </c>
      <c r="F5043" s="16">
        <v>130</v>
      </c>
      <c r="G5043" s="16">
        <v>2011</v>
      </c>
      <c r="H5043" s="139">
        <f t="shared" si="403"/>
        <v>0</v>
      </c>
      <c r="I5043" s="140">
        <v>13.432258064516132</v>
      </c>
      <c r="J5043" s="141">
        <f t="shared" si="401"/>
        <v>1</v>
      </c>
      <c r="K5043" s="81">
        <f t="shared" si="399"/>
        <v>6.567741935483868</v>
      </c>
      <c r="L5043" s="142">
        <v>18.7</v>
      </c>
      <c r="M5043" s="140"/>
      <c r="N5043" s="141">
        <f t="shared" si="402"/>
        <v>0</v>
      </c>
      <c r="O5043" s="141"/>
      <c r="P5043" s="141"/>
      <c r="Q5043" s="81">
        <f t="shared" si="400"/>
        <v>0</v>
      </c>
    </row>
    <row r="5044" spans="5:17" ht="13" hidden="1" x14ac:dyDescent="0.3">
      <c r="E5044" s="138">
        <v>40674</v>
      </c>
      <c r="F5044" s="16">
        <v>131</v>
      </c>
      <c r="G5044" s="16">
        <v>2011</v>
      </c>
      <c r="H5044" s="139">
        <f t="shared" si="403"/>
        <v>0</v>
      </c>
      <c r="I5044" s="140">
        <v>13.593548387096776</v>
      </c>
      <c r="J5044" s="141">
        <f t="shared" si="401"/>
        <v>1</v>
      </c>
      <c r="K5044" s="81">
        <f t="shared" ref="K5044:K5107" si="404">J5044*($E$116-I5044)</f>
        <v>6.4064516129032238</v>
      </c>
      <c r="L5044" s="142">
        <v>18.2</v>
      </c>
      <c r="M5044" s="140"/>
      <c r="N5044" s="141">
        <f t="shared" si="402"/>
        <v>0</v>
      </c>
      <c r="O5044" s="141"/>
      <c r="P5044" s="141"/>
      <c r="Q5044" s="81">
        <f t="shared" ref="Q5044:Q5107" si="405">N5044*($E$116-L5044)</f>
        <v>0</v>
      </c>
    </row>
    <row r="5045" spans="5:17" ht="13" hidden="1" x14ac:dyDescent="0.3">
      <c r="E5045" s="138">
        <v>40675</v>
      </c>
      <c r="F5045" s="16">
        <v>132</v>
      </c>
      <c r="G5045" s="16">
        <v>2011</v>
      </c>
      <c r="H5045" s="139">
        <f t="shared" si="403"/>
        <v>0</v>
      </c>
      <c r="I5045" s="140">
        <v>13.75483870967742</v>
      </c>
      <c r="J5045" s="141">
        <f t="shared" si="401"/>
        <v>1</v>
      </c>
      <c r="K5045" s="81">
        <f t="shared" si="404"/>
        <v>6.2451612903225797</v>
      </c>
      <c r="L5045" s="142">
        <v>16.3</v>
      </c>
      <c r="M5045" s="140"/>
      <c r="N5045" s="141">
        <f t="shared" si="402"/>
        <v>0</v>
      </c>
      <c r="O5045" s="141"/>
      <c r="P5045" s="141"/>
      <c r="Q5045" s="81">
        <f t="shared" si="405"/>
        <v>0</v>
      </c>
    </row>
    <row r="5046" spans="5:17" ht="13" hidden="1" x14ac:dyDescent="0.3">
      <c r="E5046" s="138">
        <v>40676</v>
      </c>
      <c r="F5046" s="16">
        <v>133</v>
      </c>
      <c r="G5046" s="16">
        <v>2011</v>
      </c>
      <c r="H5046" s="139">
        <f t="shared" si="403"/>
        <v>0</v>
      </c>
      <c r="I5046" s="140">
        <v>13.916129032258064</v>
      </c>
      <c r="J5046" s="141">
        <f t="shared" si="401"/>
        <v>1</v>
      </c>
      <c r="K5046" s="81">
        <f t="shared" si="404"/>
        <v>6.0838709677419356</v>
      </c>
      <c r="L5046" s="142">
        <v>16.399999999999999</v>
      </c>
      <c r="M5046" s="140"/>
      <c r="N5046" s="141">
        <f t="shared" si="402"/>
        <v>0</v>
      </c>
      <c r="O5046" s="141"/>
      <c r="P5046" s="141"/>
      <c r="Q5046" s="81">
        <f t="shared" si="405"/>
        <v>0</v>
      </c>
    </row>
    <row r="5047" spans="5:17" ht="13" hidden="1" x14ac:dyDescent="0.3">
      <c r="E5047" s="138">
        <v>40677</v>
      </c>
      <c r="F5047" s="16">
        <v>134</v>
      </c>
      <c r="G5047" s="16">
        <v>2011</v>
      </c>
      <c r="H5047" s="139">
        <f t="shared" si="403"/>
        <v>0</v>
      </c>
      <c r="I5047" s="140">
        <v>14.077419354838712</v>
      </c>
      <c r="J5047" s="141">
        <f t="shared" si="401"/>
        <v>1</v>
      </c>
      <c r="K5047" s="81">
        <f t="shared" si="404"/>
        <v>5.9225806451612879</v>
      </c>
      <c r="L5047" s="142">
        <v>14.6</v>
      </c>
      <c r="M5047" s="140"/>
      <c r="N5047" s="141">
        <f t="shared" si="402"/>
        <v>1</v>
      </c>
      <c r="O5047" s="141"/>
      <c r="P5047" s="141"/>
      <c r="Q5047" s="81">
        <f t="shared" si="405"/>
        <v>5.4</v>
      </c>
    </row>
    <row r="5048" spans="5:17" ht="13" hidden="1" x14ac:dyDescent="0.3">
      <c r="E5048" s="138">
        <v>40678</v>
      </c>
      <c r="F5048" s="16">
        <v>135</v>
      </c>
      <c r="G5048" s="16">
        <v>2011</v>
      </c>
      <c r="H5048" s="139">
        <f t="shared" si="403"/>
        <v>0</v>
      </c>
      <c r="I5048" s="140">
        <v>14.238709677419356</v>
      </c>
      <c r="J5048" s="141">
        <f t="shared" si="401"/>
        <v>1</v>
      </c>
      <c r="K5048" s="81">
        <f t="shared" si="404"/>
        <v>5.7612903225806438</v>
      </c>
      <c r="L5048" s="142">
        <v>10.6</v>
      </c>
      <c r="M5048" s="140"/>
      <c r="N5048" s="141">
        <f t="shared" si="402"/>
        <v>1</v>
      </c>
      <c r="O5048" s="141"/>
      <c r="P5048" s="141"/>
      <c r="Q5048" s="81">
        <f t="shared" si="405"/>
        <v>9.4</v>
      </c>
    </row>
    <row r="5049" spans="5:17" ht="13" hidden="1" x14ac:dyDescent="0.3">
      <c r="E5049" s="138">
        <v>40679</v>
      </c>
      <c r="F5049" s="16">
        <v>136</v>
      </c>
      <c r="G5049" s="16">
        <v>2011</v>
      </c>
      <c r="H5049" s="139">
        <f t="shared" si="403"/>
        <v>0</v>
      </c>
      <c r="I5049" s="140">
        <v>14.4</v>
      </c>
      <c r="J5049" s="141">
        <f t="shared" si="401"/>
        <v>1</v>
      </c>
      <c r="K5049" s="81">
        <f t="shared" si="404"/>
        <v>5.6</v>
      </c>
      <c r="L5049" s="142">
        <v>11.7</v>
      </c>
      <c r="M5049" s="140"/>
      <c r="N5049" s="141">
        <f t="shared" si="402"/>
        <v>1</v>
      </c>
      <c r="O5049" s="141"/>
      <c r="P5049" s="141"/>
      <c r="Q5049" s="81">
        <f t="shared" si="405"/>
        <v>8.3000000000000007</v>
      </c>
    </row>
    <row r="5050" spans="5:17" ht="13" hidden="1" x14ac:dyDescent="0.3">
      <c r="E5050" s="138">
        <v>40680</v>
      </c>
      <c r="F5050" s="16">
        <v>137</v>
      </c>
      <c r="G5050" s="16">
        <v>2011</v>
      </c>
      <c r="H5050" s="139">
        <f t="shared" si="403"/>
        <v>0</v>
      </c>
      <c r="I5050" s="140">
        <v>14.506666666666668</v>
      </c>
      <c r="J5050" s="141">
        <f t="shared" si="401"/>
        <v>1</v>
      </c>
      <c r="K5050" s="81">
        <f t="shared" si="404"/>
        <v>5.4933333333333323</v>
      </c>
      <c r="L5050" s="142">
        <v>13.3</v>
      </c>
      <c r="M5050" s="140"/>
      <c r="N5050" s="141">
        <f t="shared" si="402"/>
        <v>1</v>
      </c>
      <c r="O5050" s="141"/>
      <c r="P5050" s="141"/>
      <c r="Q5050" s="81">
        <f t="shared" si="405"/>
        <v>6.6999999999999993</v>
      </c>
    </row>
    <row r="5051" spans="5:17" ht="13" hidden="1" x14ac:dyDescent="0.3">
      <c r="E5051" s="138">
        <v>40681</v>
      </c>
      <c r="F5051" s="16">
        <v>138</v>
      </c>
      <c r="G5051" s="16">
        <v>2011</v>
      </c>
      <c r="H5051" s="139">
        <f t="shared" si="403"/>
        <v>0</v>
      </c>
      <c r="I5051" s="140">
        <v>14.613333333333333</v>
      </c>
      <c r="J5051" s="141">
        <f t="shared" si="401"/>
        <v>1</v>
      </c>
      <c r="K5051" s="81">
        <f t="shared" si="404"/>
        <v>5.3866666666666667</v>
      </c>
      <c r="L5051" s="142">
        <v>16.899999999999999</v>
      </c>
      <c r="M5051" s="140"/>
      <c r="N5051" s="141">
        <f t="shared" si="402"/>
        <v>0</v>
      </c>
      <c r="O5051" s="141"/>
      <c r="P5051" s="141"/>
      <c r="Q5051" s="81">
        <f t="shared" si="405"/>
        <v>0</v>
      </c>
    </row>
    <row r="5052" spans="5:17" ht="13" hidden="1" x14ac:dyDescent="0.3">
      <c r="E5052" s="138">
        <v>40682</v>
      </c>
      <c r="F5052" s="16">
        <v>139</v>
      </c>
      <c r="G5052" s="16">
        <v>2011</v>
      </c>
      <c r="H5052" s="139">
        <f t="shared" si="403"/>
        <v>0</v>
      </c>
      <c r="I5052" s="140">
        <v>14.72</v>
      </c>
      <c r="J5052" s="141">
        <f t="shared" si="401"/>
        <v>1</v>
      </c>
      <c r="K5052" s="81">
        <f t="shared" si="404"/>
        <v>5.2799999999999994</v>
      </c>
      <c r="L5052" s="142">
        <v>18.2</v>
      </c>
      <c r="M5052" s="140"/>
      <c r="N5052" s="141">
        <f t="shared" si="402"/>
        <v>0</v>
      </c>
      <c r="O5052" s="141"/>
      <c r="P5052" s="141"/>
      <c r="Q5052" s="81">
        <f t="shared" si="405"/>
        <v>0</v>
      </c>
    </row>
    <row r="5053" spans="5:17" ht="13" hidden="1" x14ac:dyDescent="0.3">
      <c r="E5053" s="138">
        <v>40683</v>
      </c>
      <c r="F5053" s="16">
        <v>140</v>
      </c>
      <c r="G5053" s="16">
        <v>2011</v>
      </c>
      <c r="H5053" s="139">
        <f t="shared" si="403"/>
        <v>0</v>
      </c>
      <c r="I5053" s="140">
        <v>14.826666666666668</v>
      </c>
      <c r="J5053" s="141">
        <f t="shared" si="401"/>
        <v>1</v>
      </c>
      <c r="K5053" s="81">
        <f t="shared" si="404"/>
        <v>5.173333333333332</v>
      </c>
      <c r="L5053" s="142">
        <v>17</v>
      </c>
      <c r="M5053" s="140"/>
      <c r="N5053" s="141">
        <f t="shared" si="402"/>
        <v>0</v>
      </c>
      <c r="O5053" s="141"/>
      <c r="P5053" s="141"/>
      <c r="Q5053" s="81">
        <f t="shared" si="405"/>
        <v>0</v>
      </c>
    </row>
    <row r="5054" spans="5:17" ht="13" hidden="1" x14ac:dyDescent="0.3">
      <c r="E5054" s="138">
        <v>40684</v>
      </c>
      <c r="F5054" s="16">
        <v>141</v>
      </c>
      <c r="G5054" s="16">
        <v>2011</v>
      </c>
      <c r="H5054" s="139">
        <f t="shared" si="403"/>
        <v>0</v>
      </c>
      <c r="I5054" s="140">
        <v>14.933333333333334</v>
      </c>
      <c r="J5054" s="141">
        <f t="shared" ref="J5054:J5117" si="406">IF(I5054&lt;=$E$117,1,0)</f>
        <v>1</v>
      </c>
      <c r="K5054" s="81">
        <f t="shared" si="404"/>
        <v>5.0666666666666664</v>
      </c>
      <c r="L5054" s="142">
        <v>17.8</v>
      </c>
      <c r="M5054" s="140"/>
      <c r="N5054" s="141">
        <f t="shared" ref="N5054:N5117" si="407">IF(L5054&lt;=$E$117,1,0)</f>
        <v>0</v>
      </c>
      <c r="O5054" s="141"/>
      <c r="P5054" s="141"/>
      <c r="Q5054" s="81">
        <f t="shared" si="405"/>
        <v>0</v>
      </c>
    </row>
    <row r="5055" spans="5:17" ht="13" hidden="1" x14ac:dyDescent="0.3">
      <c r="E5055" s="138">
        <v>40685</v>
      </c>
      <c r="F5055" s="16">
        <v>142</v>
      </c>
      <c r="G5055" s="16">
        <v>2011</v>
      </c>
      <c r="H5055" s="139">
        <f t="shared" si="403"/>
        <v>0</v>
      </c>
      <c r="I5055" s="140">
        <v>15.04</v>
      </c>
      <c r="J5055" s="141">
        <f t="shared" si="406"/>
        <v>1</v>
      </c>
      <c r="K5055" s="81">
        <f t="shared" si="404"/>
        <v>4.9600000000000009</v>
      </c>
      <c r="L5055" s="142">
        <v>19.600000000000001</v>
      </c>
      <c r="M5055" s="140"/>
      <c r="N5055" s="141">
        <f t="shared" si="407"/>
        <v>0</v>
      </c>
      <c r="O5055" s="141"/>
      <c r="P5055" s="141"/>
      <c r="Q5055" s="81">
        <f t="shared" si="405"/>
        <v>0</v>
      </c>
    </row>
    <row r="5056" spans="5:17" ht="13" hidden="1" x14ac:dyDescent="0.3">
      <c r="E5056" s="138">
        <v>40686</v>
      </c>
      <c r="F5056" s="16">
        <v>143</v>
      </c>
      <c r="G5056" s="16">
        <v>2011</v>
      </c>
      <c r="H5056" s="139">
        <f t="shared" si="403"/>
        <v>0</v>
      </c>
      <c r="I5056" s="140">
        <v>15.146666666666667</v>
      </c>
      <c r="J5056" s="141">
        <f t="shared" si="406"/>
        <v>1</v>
      </c>
      <c r="K5056" s="81">
        <f t="shared" si="404"/>
        <v>4.8533333333333335</v>
      </c>
      <c r="L5056" s="142">
        <v>19.100000000000001</v>
      </c>
      <c r="M5056" s="140"/>
      <c r="N5056" s="141">
        <f t="shared" si="407"/>
        <v>0</v>
      </c>
      <c r="O5056" s="141"/>
      <c r="P5056" s="141"/>
      <c r="Q5056" s="81">
        <f t="shared" si="405"/>
        <v>0</v>
      </c>
    </row>
    <row r="5057" spans="5:17" ht="13" hidden="1" x14ac:dyDescent="0.3">
      <c r="E5057" s="138">
        <v>40687</v>
      </c>
      <c r="F5057" s="16">
        <v>144</v>
      </c>
      <c r="G5057" s="16">
        <v>2011</v>
      </c>
      <c r="H5057" s="139">
        <f t="shared" si="403"/>
        <v>0</v>
      </c>
      <c r="I5057" s="140">
        <v>15.253333333333334</v>
      </c>
      <c r="J5057" s="141">
        <f t="shared" si="406"/>
        <v>1</v>
      </c>
      <c r="K5057" s="81">
        <f t="shared" si="404"/>
        <v>4.7466666666666661</v>
      </c>
      <c r="L5057" s="142">
        <v>20.3</v>
      </c>
      <c r="M5057" s="140"/>
      <c r="N5057" s="141">
        <f t="shared" si="407"/>
        <v>0</v>
      </c>
      <c r="O5057" s="141"/>
      <c r="P5057" s="141"/>
      <c r="Q5057" s="81">
        <f t="shared" si="405"/>
        <v>0</v>
      </c>
    </row>
    <row r="5058" spans="5:17" ht="13" hidden="1" x14ac:dyDescent="0.3">
      <c r="E5058" s="138">
        <v>40688</v>
      </c>
      <c r="F5058" s="16">
        <v>145</v>
      </c>
      <c r="G5058" s="16">
        <v>2011</v>
      </c>
      <c r="H5058" s="139">
        <f t="shared" si="403"/>
        <v>0</v>
      </c>
      <c r="I5058" s="140">
        <v>15.36</v>
      </c>
      <c r="J5058" s="141">
        <f t="shared" si="406"/>
        <v>1</v>
      </c>
      <c r="K5058" s="81">
        <f t="shared" si="404"/>
        <v>4.6400000000000006</v>
      </c>
      <c r="L5058" s="142">
        <v>18.8</v>
      </c>
      <c r="M5058" s="140"/>
      <c r="N5058" s="141">
        <f t="shared" si="407"/>
        <v>0</v>
      </c>
      <c r="O5058" s="141"/>
      <c r="P5058" s="141"/>
      <c r="Q5058" s="81">
        <f t="shared" si="405"/>
        <v>0</v>
      </c>
    </row>
    <row r="5059" spans="5:17" ht="13" hidden="1" x14ac:dyDescent="0.3">
      <c r="E5059" s="138">
        <v>40689</v>
      </c>
      <c r="F5059" s="16">
        <v>146</v>
      </c>
      <c r="G5059" s="16">
        <v>2011</v>
      </c>
      <c r="H5059" s="139">
        <f t="shared" si="403"/>
        <v>0</v>
      </c>
      <c r="I5059" s="140">
        <v>15.466666666666667</v>
      </c>
      <c r="J5059" s="141">
        <f t="shared" si="406"/>
        <v>1</v>
      </c>
      <c r="K5059" s="81">
        <f t="shared" si="404"/>
        <v>4.5333333333333332</v>
      </c>
      <c r="L5059" s="142">
        <v>20.7</v>
      </c>
      <c r="M5059" s="140"/>
      <c r="N5059" s="141">
        <f t="shared" si="407"/>
        <v>0</v>
      </c>
      <c r="O5059" s="141"/>
      <c r="P5059" s="141"/>
      <c r="Q5059" s="81">
        <f t="shared" si="405"/>
        <v>0</v>
      </c>
    </row>
    <row r="5060" spans="5:17" ht="13" hidden="1" x14ac:dyDescent="0.3">
      <c r="E5060" s="138">
        <v>40690</v>
      </c>
      <c r="F5060" s="16">
        <v>147</v>
      </c>
      <c r="G5060" s="16">
        <v>2011</v>
      </c>
      <c r="H5060" s="139">
        <f t="shared" si="403"/>
        <v>0</v>
      </c>
      <c r="I5060" s="140">
        <v>15.573333333333334</v>
      </c>
      <c r="J5060" s="141">
        <f t="shared" si="406"/>
        <v>1</v>
      </c>
      <c r="K5060" s="81">
        <f t="shared" si="404"/>
        <v>4.4266666666666659</v>
      </c>
      <c r="L5060" s="142">
        <v>15.3</v>
      </c>
      <c r="M5060" s="140"/>
      <c r="N5060" s="141">
        <f t="shared" si="407"/>
        <v>1</v>
      </c>
      <c r="O5060" s="141"/>
      <c r="P5060" s="141"/>
      <c r="Q5060" s="81">
        <f t="shared" si="405"/>
        <v>4.6999999999999993</v>
      </c>
    </row>
    <row r="5061" spans="5:17" ht="13" hidden="1" x14ac:dyDescent="0.3">
      <c r="E5061" s="138">
        <v>40691</v>
      </c>
      <c r="F5061" s="16">
        <v>148</v>
      </c>
      <c r="G5061" s="16">
        <v>2011</v>
      </c>
      <c r="H5061" s="139">
        <f t="shared" si="403"/>
        <v>0</v>
      </c>
      <c r="I5061" s="140">
        <v>15.68</v>
      </c>
      <c r="J5061" s="141">
        <f t="shared" si="406"/>
        <v>1</v>
      </c>
      <c r="K5061" s="81">
        <f t="shared" si="404"/>
        <v>4.32</v>
      </c>
      <c r="L5061" s="142">
        <v>14.5</v>
      </c>
      <c r="M5061" s="140"/>
      <c r="N5061" s="141">
        <f t="shared" si="407"/>
        <v>1</v>
      </c>
      <c r="O5061" s="141"/>
      <c r="P5061" s="141"/>
      <c r="Q5061" s="81">
        <f t="shared" si="405"/>
        <v>5.5</v>
      </c>
    </row>
    <row r="5062" spans="5:17" ht="13" hidden="1" x14ac:dyDescent="0.3">
      <c r="E5062" s="138">
        <v>40692</v>
      </c>
      <c r="F5062" s="16">
        <v>149</v>
      </c>
      <c r="G5062" s="16">
        <v>2011</v>
      </c>
      <c r="H5062" s="139">
        <f t="shared" si="403"/>
        <v>0</v>
      </c>
      <c r="I5062" s="140">
        <v>15.786666666666667</v>
      </c>
      <c r="J5062" s="141">
        <f t="shared" si="406"/>
        <v>1</v>
      </c>
      <c r="K5062" s="81">
        <f t="shared" si="404"/>
        <v>4.2133333333333329</v>
      </c>
      <c r="L5062" s="142">
        <v>17.2</v>
      </c>
      <c r="M5062" s="140"/>
      <c r="N5062" s="141">
        <f t="shared" si="407"/>
        <v>0</v>
      </c>
      <c r="O5062" s="141"/>
      <c r="P5062" s="141"/>
      <c r="Q5062" s="81">
        <f t="shared" si="405"/>
        <v>0</v>
      </c>
    </row>
    <row r="5063" spans="5:17" ht="13" hidden="1" x14ac:dyDescent="0.3">
      <c r="E5063" s="138">
        <v>40693</v>
      </c>
      <c r="F5063" s="16">
        <v>150</v>
      </c>
      <c r="G5063" s="16">
        <v>2011</v>
      </c>
      <c r="H5063" s="139">
        <f t="shared" si="403"/>
        <v>0</v>
      </c>
      <c r="I5063" s="140">
        <v>15.893333333333333</v>
      </c>
      <c r="J5063" s="141">
        <f t="shared" si="406"/>
        <v>1</v>
      </c>
      <c r="K5063" s="81">
        <f t="shared" si="404"/>
        <v>4.1066666666666674</v>
      </c>
      <c r="L5063" s="142">
        <v>20.7</v>
      </c>
      <c r="M5063" s="140"/>
      <c r="N5063" s="141">
        <f t="shared" si="407"/>
        <v>0</v>
      </c>
      <c r="O5063" s="141"/>
      <c r="P5063" s="141"/>
      <c r="Q5063" s="81">
        <f t="shared" si="405"/>
        <v>0</v>
      </c>
    </row>
    <row r="5064" spans="5:17" ht="13" hidden="1" x14ac:dyDescent="0.3">
      <c r="E5064" s="138">
        <v>40694</v>
      </c>
      <c r="F5064" s="16">
        <v>151</v>
      </c>
      <c r="G5064" s="16">
        <v>2011</v>
      </c>
      <c r="H5064" s="139">
        <f t="shared" si="403"/>
        <v>0</v>
      </c>
      <c r="I5064" s="140">
        <v>16</v>
      </c>
      <c r="J5064" s="141">
        <f t="shared" si="406"/>
        <v>1</v>
      </c>
      <c r="K5064" s="81">
        <f t="shared" si="404"/>
        <v>4</v>
      </c>
      <c r="L5064" s="142">
        <v>14.6</v>
      </c>
      <c r="M5064" s="140"/>
      <c r="N5064" s="141">
        <f t="shared" si="407"/>
        <v>1</v>
      </c>
      <c r="O5064" s="141"/>
      <c r="P5064" s="141"/>
      <c r="Q5064" s="81">
        <f t="shared" si="405"/>
        <v>5.4</v>
      </c>
    </row>
    <row r="5065" spans="5:17" ht="13" hidden="1" x14ac:dyDescent="0.3">
      <c r="E5065" s="138">
        <v>40695</v>
      </c>
      <c r="F5065" s="16">
        <v>152</v>
      </c>
      <c r="G5065" s="16">
        <v>2011</v>
      </c>
      <c r="H5065" s="139">
        <f t="shared" si="403"/>
        <v>0</v>
      </c>
      <c r="I5065" s="140">
        <v>16.106666666666669</v>
      </c>
      <c r="J5065" s="141">
        <f t="shared" si="406"/>
        <v>0</v>
      </c>
      <c r="K5065" s="81">
        <f t="shared" si="404"/>
        <v>0</v>
      </c>
      <c r="L5065" s="142">
        <v>11</v>
      </c>
      <c r="M5065" s="140"/>
      <c r="N5065" s="141">
        <f t="shared" si="407"/>
        <v>1</v>
      </c>
      <c r="O5065" s="141"/>
      <c r="P5065" s="141"/>
      <c r="Q5065" s="81">
        <f t="shared" si="405"/>
        <v>9</v>
      </c>
    </row>
    <row r="5066" spans="5:17" ht="13" hidden="1" x14ac:dyDescent="0.3">
      <c r="E5066" s="138">
        <v>40696</v>
      </c>
      <c r="F5066" s="16">
        <v>153</v>
      </c>
      <c r="G5066" s="16">
        <v>2011</v>
      </c>
      <c r="H5066" s="139">
        <f t="shared" si="403"/>
        <v>0</v>
      </c>
      <c r="I5066" s="140">
        <v>16.213333333333331</v>
      </c>
      <c r="J5066" s="141">
        <f t="shared" si="406"/>
        <v>0</v>
      </c>
      <c r="K5066" s="81">
        <f t="shared" si="404"/>
        <v>0</v>
      </c>
      <c r="L5066" s="142">
        <v>14.2</v>
      </c>
      <c r="M5066" s="140"/>
      <c r="N5066" s="141">
        <f t="shared" si="407"/>
        <v>1</v>
      </c>
      <c r="O5066" s="141"/>
      <c r="P5066" s="141"/>
      <c r="Q5066" s="81">
        <f t="shared" si="405"/>
        <v>5.8000000000000007</v>
      </c>
    </row>
    <row r="5067" spans="5:17" ht="13" hidden="1" x14ac:dyDescent="0.3">
      <c r="E5067" s="138">
        <v>40697</v>
      </c>
      <c r="F5067" s="16">
        <v>154</v>
      </c>
      <c r="G5067" s="16">
        <v>2011</v>
      </c>
      <c r="H5067" s="139">
        <f t="shared" si="403"/>
        <v>0</v>
      </c>
      <c r="I5067" s="140">
        <v>16.32</v>
      </c>
      <c r="J5067" s="141">
        <f t="shared" si="406"/>
        <v>0</v>
      </c>
      <c r="K5067" s="81">
        <f t="shared" si="404"/>
        <v>0</v>
      </c>
      <c r="L5067" s="142">
        <v>17.899999999999999</v>
      </c>
      <c r="M5067" s="140"/>
      <c r="N5067" s="141">
        <f t="shared" si="407"/>
        <v>0</v>
      </c>
      <c r="O5067" s="141"/>
      <c r="P5067" s="141"/>
      <c r="Q5067" s="81">
        <f t="shared" si="405"/>
        <v>0</v>
      </c>
    </row>
    <row r="5068" spans="5:17" ht="13" hidden="1" x14ac:dyDescent="0.3">
      <c r="E5068" s="138">
        <v>40698</v>
      </c>
      <c r="F5068" s="16">
        <v>155</v>
      </c>
      <c r="G5068" s="16">
        <v>2011</v>
      </c>
      <c r="H5068" s="139">
        <f t="shared" si="403"/>
        <v>0</v>
      </c>
      <c r="I5068" s="140">
        <v>16.426666666666669</v>
      </c>
      <c r="J5068" s="141">
        <f t="shared" si="406"/>
        <v>0</v>
      </c>
      <c r="K5068" s="81">
        <f t="shared" si="404"/>
        <v>0</v>
      </c>
      <c r="L5068" s="142">
        <v>18.399999999999999</v>
      </c>
      <c r="M5068" s="140"/>
      <c r="N5068" s="141">
        <f t="shared" si="407"/>
        <v>0</v>
      </c>
      <c r="O5068" s="141"/>
      <c r="P5068" s="141"/>
      <c r="Q5068" s="81">
        <f t="shared" si="405"/>
        <v>0</v>
      </c>
    </row>
    <row r="5069" spans="5:17" ht="13" hidden="1" x14ac:dyDescent="0.3">
      <c r="E5069" s="138">
        <v>40699</v>
      </c>
      <c r="F5069" s="16">
        <v>156</v>
      </c>
      <c r="G5069" s="16">
        <v>2011</v>
      </c>
      <c r="H5069" s="139">
        <f t="shared" si="403"/>
        <v>0</v>
      </c>
      <c r="I5069" s="140">
        <v>16.533333333333331</v>
      </c>
      <c r="J5069" s="141">
        <f t="shared" si="406"/>
        <v>0</v>
      </c>
      <c r="K5069" s="81">
        <f t="shared" si="404"/>
        <v>0</v>
      </c>
      <c r="L5069" s="142">
        <v>17.5</v>
      </c>
      <c r="M5069" s="140"/>
      <c r="N5069" s="141">
        <f t="shared" si="407"/>
        <v>0</v>
      </c>
      <c r="O5069" s="141"/>
      <c r="P5069" s="141"/>
      <c r="Q5069" s="81">
        <f t="shared" si="405"/>
        <v>0</v>
      </c>
    </row>
    <row r="5070" spans="5:17" ht="13" hidden="1" x14ac:dyDescent="0.3">
      <c r="E5070" s="138">
        <v>40700</v>
      </c>
      <c r="F5070" s="16">
        <v>157</v>
      </c>
      <c r="G5070" s="16">
        <v>2011</v>
      </c>
      <c r="H5070" s="139">
        <f t="shared" si="403"/>
        <v>0</v>
      </c>
      <c r="I5070" s="140">
        <v>16.64</v>
      </c>
      <c r="J5070" s="141">
        <f t="shared" si="406"/>
        <v>0</v>
      </c>
      <c r="K5070" s="81">
        <f t="shared" si="404"/>
        <v>0</v>
      </c>
      <c r="L5070" s="142">
        <v>17.8</v>
      </c>
      <c r="M5070" s="140"/>
      <c r="N5070" s="141">
        <f t="shared" si="407"/>
        <v>0</v>
      </c>
      <c r="O5070" s="141"/>
      <c r="P5070" s="141"/>
      <c r="Q5070" s="81">
        <f t="shared" si="405"/>
        <v>0</v>
      </c>
    </row>
    <row r="5071" spans="5:17" ht="13" hidden="1" x14ac:dyDescent="0.3">
      <c r="E5071" s="138">
        <v>40701</v>
      </c>
      <c r="F5071" s="16">
        <v>158</v>
      </c>
      <c r="G5071" s="16">
        <v>2011</v>
      </c>
      <c r="H5071" s="139">
        <f t="shared" si="403"/>
        <v>0</v>
      </c>
      <c r="I5071" s="140">
        <v>16.74666666666667</v>
      </c>
      <c r="J5071" s="141">
        <f t="shared" si="406"/>
        <v>0</v>
      </c>
      <c r="K5071" s="81">
        <f t="shared" si="404"/>
        <v>0</v>
      </c>
      <c r="L5071" s="142">
        <v>16.100000000000001</v>
      </c>
      <c r="M5071" s="140"/>
      <c r="N5071" s="141">
        <f t="shared" si="407"/>
        <v>0</v>
      </c>
      <c r="O5071" s="141"/>
      <c r="P5071" s="141"/>
      <c r="Q5071" s="81">
        <f t="shared" si="405"/>
        <v>0</v>
      </c>
    </row>
    <row r="5072" spans="5:17" ht="13" hidden="1" x14ac:dyDescent="0.3">
      <c r="E5072" s="138">
        <v>40702</v>
      </c>
      <c r="F5072" s="16">
        <v>159</v>
      </c>
      <c r="G5072" s="16">
        <v>2011</v>
      </c>
      <c r="H5072" s="139">
        <f t="shared" si="403"/>
        <v>0</v>
      </c>
      <c r="I5072" s="140">
        <v>16.853333333333332</v>
      </c>
      <c r="J5072" s="141">
        <f t="shared" si="406"/>
        <v>0</v>
      </c>
      <c r="K5072" s="81">
        <f t="shared" si="404"/>
        <v>0</v>
      </c>
      <c r="L5072" s="142">
        <v>13.5</v>
      </c>
      <c r="M5072" s="140"/>
      <c r="N5072" s="141">
        <f t="shared" si="407"/>
        <v>1</v>
      </c>
      <c r="O5072" s="141"/>
      <c r="P5072" s="141"/>
      <c r="Q5072" s="81">
        <f t="shared" si="405"/>
        <v>6.5</v>
      </c>
    </row>
    <row r="5073" spans="5:17" ht="13" hidden="1" x14ac:dyDescent="0.3">
      <c r="E5073" s="138">
        <v>40703</v>
      </c>
      <c r="F5073" s="16">
        <v>160</v>
      </c>
      <c r="G5073" s="16">
        <v>2011</v>
      </c>
      <c r="H5073" s="139">
        <f t="shared" si="403"/>
        <v>0</v>
      </c>
      <c r="I5073" s="140">
        <v>16.96</v>
      </c>
      <c r="J5073" s="141">
        <f t="shared" si="406"/>
        <v>0</v>
      </c>
      <c r="K5073" s="81">
        <f t="shared" si="404"/>
        <v>0</v>
      </c>
      <c r="L5073" s="142">
        <v>13.7</v>
      </c>
      <c r="M5073" s="140"/>
      <c r="N5073" s="141">
        <f t="shared" si="407"/>
        <v>1</v>
      </c>
      <c r="O5073" s="141"/>
      <c r="P5073" s="141"/>
      <c r="Q5073" s="81">
        <f t="shared" si="405"/>
        <v>6.3000000000000007</v>
      </c>
    </row>
    <row r="5074" spans="5:17" ht="13" hidden="1" x14ac:dyDescent="0.3">
      <c r="E5074" s="138">
        <v>40704</v>
      </c>
      <c r="F5074" s="16">
        <v>161</v>
      </c>
      <c r="G5074" s="16">
        <v>2011</v>
      </c>
      <c r="H5074" s="139">
        <f t="shared" si="403"/>
        <v>0</v>
      </c>
      <c r="I5074" s="140">
        <v>17.06666666666667</v>
      </c>
      <c r="J5074" s="141">
        <f t="shared" si="406"/>
        <v>0</v>
      </c>
      <c r="K5074" s="81">
        <f t="shared" si="404"/>
        <v>0</v>
      </c>
      <c r="L5074" s="142">
        <v>14.65</v>
      </c>
      <c r="M5074" s="140"/>
      <c r="N5074" s="141">
        <f t="shared" si="407"/>
        <v>1</v>
      </c>
      <c r="O5074" s="141"/>
      <c r="P5074" s="141"/>
      <c r="Q5074" s="81">
        <f t="shared" si="405"/>
        <v>5.35</v>
      </c>
    </row>
    <row r="5075" spans="5:17" ht="13" hidden="1" x14ac:dyDescent="0.3">
      <c r="E5075" s="138">
        <v>40705</v>
      </c>
      <c r="F5075" s="16">
        <v>162</v>
      </c>
      <c r="G5075" s="16">
        <v>2011</v>
      </c>
      <c r="H5075" s="139">
        <f t="shared" si="403"/>
        <v>0</v>
      </c>
      <c r="I5075" s="140">
        <v>17.173333333333332</v>
      </c>
      <c r="J5075" s="141">
        <f t="shared" si="406"/>
        <v>0</v>
      </c>
      <c r="K5075" s="81">
        <f t="shared" si="404"/>
        <v>0</v>
      </c>
      <c r="L5075" s="142">
        <v>15.6</v>
      </c>
      <c r="M5075" s="140"/>
      <c r="N5075" s="141">
        <f t="shared" si="407"/>
        <v>1</v>
      </c>
      <c r="O5075" s="141"/>
      <c r="P5075" s="141"/>
      <c r="Q5075" s="81">
        <f t="shared" si="405"/>
        <v>4.4000000000000004</v>
      </c>
    </row>
    <row r="5076" spans="5:17" ht="13" hidden="1" x14ac:dyDescent="0.3">
      <c r="E5076" s="138">
        <v>40706</v>
      </c>
      <c r="F5076" s="16">
        <v>163</v>
      </c>
      <c r="G5076" s="16">
        <v>2011</v>
      </c>
      <c r="H5076" s="139">
        <f t="shared" si="403"/>
        <v>0</v>
      </c>
      <c r="I5076" s="140">
        <v>17.28</v>
      </c>
      <c r="J5076" s="141">
        <f t="shared" si="406"/>
        <v>0</v>
      </c>
      <c r="K5076" s="81">
        <f t="shared" si="404"/>
        <v>0</v>
      </c>
      <c r="L5076" s="142">
        <v>17.100000000000001</v>
      </c>
      <c r="M5076" s="140"/>
      <c r="N5076" s="141">
        <f t="shared" si="407"/>
        <v>0</v>
      </c>
      <c r="O5076" s="141"/>
      <c r="P5076" s="141"/>
      <c r="Q5076" s="81">
        <f t="shared" si="405"/>
        <v>0</v>
      </c>
    </row>
    <row r="5077" spans="5:17" ht="13" hidden="1" x14ac:dyDescent="0.3">
      <c r="E5077" s="138">
        <v>40707</v>
      </c>
      <c r="F5077" s="16">
        <v>164</v>
      </c>
      <c r="G5077" s="16">
        <v>2011</v>
      </c>
      <c r="H5077" s="139">
        <f t="shared" si="403"/>
        <v>0</v>
      </c>
      <c r="I5077" s="140">
        <v>17.38666666666667</v>
      </c>
      <c r="J5077" s="141">
        <f t="shared" si="406"/>
        <v>0</v>
      </c>
      <c r="K5077" s="81">
        <f t="shared" si="404"/>
        <v>0</v>
      </c>
      <c r="L5077" s="142">
        <v>18.2</v>
      </c>
      <c r="M5077" s="140"/>
      <c r="N5077" s="141">
        <f t="shared" si="407"/>
        <v>0</v>
      </c>
      <c r="O5077" s="141"/>
      <c r="P5077" s="141"/>
      <c r="Q5077" s="81">
        <f t="shared" si="405"/>
        <v>0</v>
      </c>
    </row>
    <row r="5078" spans="5:17" ht="13" hidden="1" x14ac:dyDescent="0.3">
      <c r="E5078" s="138">
        <v>40708</v>
      </c>
      <c r="F5078" s="16">
        <v>165</v>
      </c>
      <c r="G5078" s="16">
        <v>2011</v>
      </c>
      <c r="H5078" s="139">
        <f t="shared" si="403"/>
        <v>0</v>
      </c>
      <c r="I5078" s="140">
        <v>17.493333333333332</v>
      </c>
      <c r="J5078" s="141">
        <f t="shared" si="406"/>
        <v>0</v>
      </c>
      <c r="K5078" s="81">
        <f t="shared" si="404"/>
        <v>0</v>
      </c>
      <c r="L5078" s="142">
        <v>19.3</v>
      </c>
      <c r="M5078" s="140"/>
      <c r="N5078" s="141">
        <f t="shared" si="407"/>
        <v>0</v>
      </c>
      <c r="O5078" s="141"/>
      <c r="P5078" s="141"/>
      <c r="Q5078" s="81">
        <f t="shared" si="405"/>
        <v>0</v>
      </c>
    </row>
    <row r="5079" spans="5:17" ht="13" hidden="1" x14ac:dyDescent="0.3">
      <c r="E5079" s="138">
        <v>40709</v>
      </c>
      <c r="F5079" s="16">
        <v>166</v>
      </c>
      <c r="G5079" s="16">
        <v>2011</v>
      </c>
      <c r="H5079" s="139">
        <f t="shared" si="403"/>
        <v>0</v>
      </c>
      <c r="I5079" s="140">
        <v>17.600000000000001</v>
      </c>
      <c r="J5079" s="141">
        <f t="shared" si="406"/>
        <v>0</v>
      </c>
      <c r="K5079" s="81">
        <f t="shared" si="404"/>
        <v>0</v>
      </c>
      <c r="L5079" s="142">
        <v>20.3</v>
      </c>
      <c r="M5079" s="140"/>
      <c r="N5079" s="141">
        <f t="shared" si="407"/>
        <v>0</v>
      </c>
      <c r="O5079" s="141"/>
      <c r="P5079" s="141"/>
      <c r="Q5079" s="81">
        <f t="shared" si="405"/>
        <v>0</v>
      </c>
    </row>
    <row r="5080" spans="5:17" ht="13" hidden="1" x14ac:dyDescent="0.3">
      <c r="E5080" s="138">
        <v>40710</v>
      </c>
      <c r="F5080" s="16">
        <v>167</v>
      </c>
      <c r="G5080" s="16">
        <v>2011</v>
      </c>
      <c r="H5080" s="139">
        <f t="shared" si="403"/>
        <v>0</v>
      </c>
      <c r="I5080" s="140">
        <v>17.683870967741939</v>
      </c>
      <c r="J5080" s="141">
        <f t="shared" si="406"/>
        <v>0</v>
      </c>
      <c r="K5080" s="81">
        <f t="shared" si="404"/>
        <v>0</v>
      </c>
      <c r="L5080" s="142">
        <v>18.5</v>
      </c>
      <c r="M5080" s="140"/>
      <c r="N5080" s="141">
        <f t="shared" si="407"/>
        <v>0</v>
      </c>
      <c r="O5080" s="141"/>
      <c r="P5080" s="141"/>
      <c r="Q5080" s="81">
        <f t="shared" si="405"/>
        <v>0</v>
      </c>
    </row>
    <row r="5081" spans="5:17" ht="13" hidden="1" x14ac:dyDescent="0.3">
      <c r="E5081" s="138">
        <v>40711</v>
      </c>
      <c r="F5081" s="16">
        <v>168</v>
      </c>
      <c r="G5081" s="16">
        <v>2011</v>
      </c>
      <c r="H5081" s="139">
        <f t="shared" si="403"/>
        <v>0</v>
      </c>
      <c r="I5081" s="140">
        <v>17.767741935483873</v>
      </c>
      <c r="J5081" s="141">
        <f t="shared" si="406"/>
        <v>0</v>
      </c>
      <c r="K5081" s="81">
        <f t="shared" si="404"/>
        <v>0</v>
      </c>
      <c r="L5081" s="142">
        <v>17.7</v>
      </c>
      <c r="M5081" s="140"/>
      <c r="N5081" s="141">
        <f t="shared" si="407"/>
        <v>0</v>
      </c>
      <c r="O5081" s="141"/>
      <c r="P5081" s="141"/>
      <c r="Q5081" s="81">
        <f t="shared" si="405"/>
        <v>0</v>
      </c>
    </row>
    <row r="5082" spans="5:17" ht="13" hidden="1" x14ac:dyDescent="0.3">
      <c r="E5082" s="138">
        <v>40712</v>
      </c>
      <c r="F5082" s="16">
        <v>169</v>
      </c>
      <c r="G5082" s="16">
        <v>2011</v>
      </c>
      <c r="H5082" s="139">
        <f t="shared" si="403"/>
        <v>0</v>
      </c>
      <c r="I5082" s="140">
        <v>17.851612903225806</v>
      </c>
      <c r="J5082" s="141">
        <f t="shared" si="406"/>
        <v>0</v>
      </c>
      <c r="K5082" s="81">
        <f t="shared" si="404"/>
        <v>0</v>
      </c>
      <c r="L5082" s="142">
        <v>15.1</v>
      </c>
      <c r="M5082" s="140"/>
      <c r="N5082" s="141">
        <f t="shared" si="407"/>
        <v>1</v>
      </c>
      <c r="O5082" s="141"/>
      <c r="P5082" s="141"/>
      <c r="Q5082" s="81">
        <f t="shared" si="405"/>
        <v>4.9000000000000004</v>
      </c>
    </row>
    <row r="5083" spans="5:17" ht="13" hidden="1" x14ac:dyDescent="0.3">
      <c r="E5083" s="138">
        <v>40713</v>
      </c>
      <c r="F5083" s="16">
        <v>170</v>
      </c>
      <c r="G5083" s="16">
        <v>2011</v>
      </c>
      <c r="H5083" s="139">
        <f t="shared" si="403"/>
        <v>0</v>
      </c>
      <c r="I5083" s="140">
        <v>17.935483870967744</v>
      </c>
      <c r="J5083" s="141">
        <f t="shared" si="406"/>
        <v>0</v>
      </c>
      <c r="K5083" s="81">
        <f t="shared" si="404"/>
        <v>0</v>
      </c>
      <c r="L5083" s="142">
        <v>15</v>
      </c>
      <c r="M5083" s="140"/>
      <c r="N5083" s="141">
        <f t="shared" si="407"/>
        <v>1</v>
      </c>
      <c r="O5083" s="141"/>
      <c r="P5083" s="141"/>
      <c r="Q5083" s="81">
        <f t="shared" si="405"/>
        <v>5</v>
      </c>
    </row>
    <row r="5084" spans="5:17" ht="13" hidden="1" x14ac:dyDescent="0.3">
      <c r="E5084" s="138">
        <v>40714</v>
      </c>
      <c r="F5084" s="16">
        <v>171</v>
      </c>
      <c r="G5084" s="16">
        <v>2011</v>
      </c>
      <c r="H5084" s="139">
        <f t="shared" si="403"/>
        <v>0</v>
      </c>
      <c r="I5084" s="140">
        <v>18.019354838709681</v>
      </c>
      <c r="J5084" s="141">
        <f t="shared" si="406"/>
        <v>0</v>
      </c>
      <c r="K5084" s="81">
        <f t="shared" si="404"/>
        <v>0</v>
      </c>
      <c r="L5084" s="142">
        <v>19.100000000000001</v>
      </c>
      <c r="M5084" s="140"/>
      <c r="N5084" s="141">
        <f t="shared" si="407"/>
        <v>0</v>
      </c>
      <c r="O5084" s="141"/>
      <c r="P5084" s="141"/>
      <c r="Q5084" s="81">
        <f t="shared" si="405"/>
        <v>0</v>
      </c>
    </row>
    <row r="5085" spans="5:17" ht="13" hidden="1" x14ac:dyDescent="0.3">
      <c r="E5085" s="138">
        <v>40715</v>
      </c>
      <c r="F5085" s="16">
        <v>172</v>
      </c>
      <c r="G5085" s="16">
        <v>2011</v>
      </c>
      <c r="H5085" s="139">
        <f t="shared" si="403"/>
        <v>0</v>
      </c>
      <c r="I5085" s="140">
        <v>18.103225806451615</v>
      </c>
      <c r="J5085" s="141">
        <f t="shared" si="406"/>
        <v>0</v>
      </c>
      <c r="K5085" s="81">
        <f t="shared" si="404"/>
        <v>0</v>
      </c>
      <c r="L5085" s="142">
        <v>21.6</v>
      </c>
      <c r="M5085" s="140"/>
      <c r="N5085" s="141">
        <f t="shared" si="407"/>
        <v>0</v>
      </c>
      <c r="O5085" s="141"/>
      <c r="P5085" s="141"/>
      <c r="Q5085" s="81">
        <f t="shared" si="405"/>
        <v>0</v>
      </c>
    </row>
    <row r="5086" spans="5:17" ht="13" hidden="1" x14ac:dyDescent="0.3">
      <c r="E5086" s="138">
        <v>40716</v>
      </c>
      <c r="F5086" s="16">
        <v>173</v>
      </c>
      <c r="G5086" s="16">
        <v>2011</v>
      </c>
      <c r="H5086" s="139">
        <f t="shared" si="403"/>
        <v>0</v>
      </c>
      <c r="I5086" s="140">
        <v>18.187096774193549</v>
      </c>
      <c r="J5086" s="141">
        <f t="shared" si="406"/>
        <v>0</v>
      </c>
      <c r="K5086" s="81">
        <f t="shared" si="404"/>
        <v>0</v>
      </c>
      <c r="L5086" s="142">
        <v>19.2</v>
      </c>
      <c r="M5086" s="140"/>
      <c r="N5086" s="141">
        <f t="shared" si="407"/>
        <v>0</v>
      </c>
      <c r="O5086" s="141"/>
      <c r="P5086" s="141"/>
      <c r="Q5086" s="81">
        <f t="shared" si="405"/>
        <v>0</v>
      </c>
    </row>
    <row r="5087" spans="5:17" ht="13" hidden="1" x14ac:dyDescent="0.3">
      <c r="E5087" s="138">
        <v>40717</v>
      </c>
      <c r="F5087" s="16">
        <v>174</v>
      </c>
      <c r="G5087" s="16">
        <v>2011</v>
      </c>
      <c r="H5087" s="139">
        <f t="shared" si="403"/>
        <v>0</v>
      </c>
      <c r="I5087" s="140">
        <v>18.270967741935486</v>
      </c>
      <c r="J5087" s="141">
        <f t="shared" si="406"/>
        <v>0</v>
      </c>
      <c r="K5087" s="81">
        <f t="shared" si="404"/>
        <v>0</v>
      </c>
      <c r="L5087" s="142">
        <v>17.600000000000001</v>
      </c>
      <c r="M5087" s="140"/>
      <c r="N5087" s="141">
        <f t="shared" si="407"/>
        <v>0</v>
      </c>
      <c r="O5087" s="141"/>
      <c r="P5087" s="141"/>
      <c r="Q5087" s="81">
        <f t="shared" si="405"/>
        <v>0</v>
      </c>
    </row>
    <row r="5088" spans="5:17" ht="13" hidden="1" x14ac:dyDescent="0.3">
      <c r="E5088" s="138">
        <v>40718</v>
      </c>
      <c r="F5088" s="16">
        <v>175</v>
      </c>
      <c r="G5088" s="16">
        <v>2011</v>
      </c>
      <c r="H5088" s="139">
        <f t="shared" si="403"/>
        <v>0</v>
      </c>
      <c r="I5088" s="140">
        <v>18.354838709677423</v>
      </c>
      <c r="J5088" s="141">
        <f t="shared" si="406"/>
        <v>0</v>
      </c>
      <c r="K5088" s="81">
        <f t="shared" si="404"/>
        <v>0</v>
      </c>
      <c r="L5088" s="142">
        <v>16.899999999999999</v>
      </c>
      <c r="M5088" s="140"/>
      <c r="N5088" s="141">
        <f t="shared" si="407"/>
        <v>0</v>
      </c>
      <c r="O5088" s="141"/>
      <c r="P5088" s="141"/>
      <c r="Q5088" s="81">
        <f t="shared" si="405"/>
        <v>0</v>
      </c>
    </row>
    <row r="5089" spans="5:17" ht="13" hidden="1" x14ac:dyDescent="0.3">
      <c r="E5089" s="138">
        <v>40719</v>
      </c>
      <c r="F5089" s="16">
        <v>176</v>
      </c>
      <c r="G5089" s="16">
        <v>2011</v>
      </c>
      <c r="H5089" s="139">
        <f t="shared" si="403"/>
        <v>0</v>
      </c>
      <c r="I5089" s="140">
        <v>18.438709677419357</v>
      </c>
      <c r="J5089" s="141">
        <f t="shared" si="406"/>
        <v>0</v>
      </c>
      <c r="K5089" s="81">
        <f t="shared" si="404"/>
        <v>0</v>
      </c>
      <c r="L5089" s="142">
        <v>17.899999999999999</v>
      </c>
      <c r="M5089" s="140"/>
      <c r="N5089" s="141">
        <f t="shared" si="407"/>
        <v>0</v>
      </c>
      <c r="O5089" s="141"/>
      <c r="P5089" s="141"/>
      <c r="Q5089" s="81">
        <f t="shared" si="405"/>
        <v>0</v>
      </c>
    </row>
    <row r="5090" spans="5:17" ht="13" hidden="1" x14ac:dyDescent="0.3">
      <c r="E5090" s="138">
        <v>40720</v>
      </c>
      <c r="F5090" s="16">
        <v>177</v>
      </c>
      <c r="G5090" s="16">
        <v>2011</v>
      </c>
      <c r="H5090" s="139">
        <f t="shared" si="403"/>
        <v>0</v>
      </c>
      <c r="I5090" s="140">
        <v>18.522580645161291</v>
      </c>
      <c r="J5090" s="141">
        <f t="shared" si="406"/>
        <v>0</v>
      </c>
      <c r="K5090" s="81">
        <f t="shared" si="404"/>
        <v>0</v>
      </c>
      <c r="L5090" s="142">
        <v>21.1</v>
      </c>
      <c r="M5090" s="140"/>
      <c r="N5090" s="141">
        <f t="shared" si="407"/>
        <v>0</v>
      </c>
      <c r="O5090" s="141"/>
      <c r="P5090" s="141"/>
      <c r="Q5090" s="81">
        <f t="shared" si="405"/>
        <v>0</v>
      </c>
    </row>
    <row r="5091" spans="5:17" ht="13" hidden="1" x14ac:dyDescent="0.3">
      <c r="E5091" s="138">
        <v>40721</v>
      </c>
      <c r="F5091" s="16">
        <v>178</v>
      </c>
      <c r="G5091" s="16">
        <v>2011</v>
      </c>
      <c r="H5091" s="139">
        <f t="shared" ref="H5091:H5154" si="408">IF(AND(E5091&gt;=$D$64,E5091&lt;=$D$65),1,0)</f>
        <v>0</v>
      </c>
      <c r="I5091" s="140">
        <v>18.606451612903228</v>
      </c>
      <c r="J5091" s="141">
        <f t="shared" si="406"/>
        <v>0</v>
      </c>
      <c r="K5091" s="81">
        <f t="shared" si="404"/>
        <v>0</v>
      </c>
      <c r="L5091" s="142">
        <v>24.4</v>
      </c>
      <c r="M5091" s="140"/>
      <c r="N5091" s="141">
        <f t="shared" si="407"/>
        <v>0</v>
      </c>
      <c r="O5091" s="141"/>
      <c r="P5091" s="141"/>
      <c r="Q5091" s="81">
        <f t="shared" si="405"/>
        <v>0</v>
      </c>
    </row>
    <row r="5092" spans="5:17" ht="13" hidden="1" x14ac:dyDescent="0.3">
      <c r="E5092" s="138">
        <v>40722</v>
      </c>
      <c r="F5092" s="16">
        <v>179</v>
      </c>
      <c r="G5092" s="16">
        <v>2011</v>
      </c>
      <c r="H5092" s="139">
        <f t="shared" si="408"/>
        <v>0</v>
      </c>
      <c r="I5092" s="140">
        <v>18.690322580645162</v>
      </c>
      <c r="J5092" s="141">
        <f t="shared" si="406"/>
        <v>0</v>
      </c>
      <c r="K5092" s="81">
        <f t="shared" si="404"/>
        <v>0</v>
      </c>
      <c r="L5092" s="142">
        <v>24.9</v>
      </c>
      <c r="M5092" s="140"/>
      <c r="N5092" s="141">
        <f t="shared" si="407"/>
        <v>0</v>
      </c>
      <c r="O5092" s="141"/>
      <c r="P5092" s="141"/>
      <c r="Q5092" s="81">
        <f t="shared" si="405"/>
        <v>0</v>
      </c>
    </row>
    <row r="5093" spans="5:17" ht="13" hidden="1" x14ac:dyDescent="0.3">
      <c r="E5093" s="138">
        <v>40723</v>
      </c>
      <c r="F5093" s="16">
        <v>180</v>
      </c>
      <c r="G5093" s="16">
        <v>2011</v>
      </c>
      <c r="H5093" s="139">
        <f t="shared" si="408"/>
        <v>0</v>
      </c>
      <c r="I5093" s="140">
        <v>18.774193548387096</v>
      </c>
      <c r="J5093" s="141">
        <f t="shared" si="406"/>
        <v>0</v>
      </c>
      <c r="K5093" s="81">
        <f t="shared" si="404"/>
        <v>0</v>
      </c>
      <c r="L5093" s="142">
        <v>21.5</v>
      </c>
      <c r="M5093" s="140"/>
      <c r="N5093" s="141">
        <f t="shared" si="407"/>
        <v>0</v>
      </c>
      <c r="O5093" s="141"/>
      <c r="P5093" s="141"/>
      <c r="Q5093" s="81">
        <f t="shared" si="405"/>
        <v>0</v>
      </c>
    </row>
    <row r="5094" spans="5:17" ht="13" hidden="1" x14ac:dyDescent="0.3">
      <c r="E5094" s="138">
        <v>40724</v>
      </c>
      <c r="F5094" s="16">
        <v>181</v>
      </c>
      <c r="G5094" s="16">
        <v>2011</v>
      </c>
      <c r="H5094" s="139">
        <f t="shared" si="408"/>
        <v>0</v>
      </c>
      <c r="I5094" s="140">
        <v>18.858064516129033</v>
      </c>
      <c r="J5094" s="141">
        <f t="shared" si="406"/>
        <v>0</v>
      </c>
      <c r="K5094" s="81">
        <f t="shared" si="404"/>
        <v>0</v>
      </c>
      <c r="L5094" s="142">
        <v>18.899999999999999</v>
      </c>
      <c r="M5094" s="140"/>
      <c r="N5094" s="141">
        <f t="shared" si="407"/>
        <v>0</v>
      </c>
      <c r="O5094" s="141"/>
      <c r="P5094" s="141"/>
      <c r="Q5094" s="81">
        <f t="shared" si="405"/>
        <v>0</v>
      </c>
    </row>
    <row r="5095" spans="5:17" ht="13" hidden="1" x14ac:dyDescent="0.3">
      <c r="E5095" s="138">
        <v>40725</v>
      </c>
      <c r="F5095" s="16">
        <v>182</v>
      </c>
      <c r="G5095" s="16">
        <v>2011</v>
      </c>
      <c r="H5095" s="139">
        <f t="shared" si="408"/>
        <v>0</v>
      </c>
      <c r="I5095" s="140">
        <v>18.941935483870971</v>
      </c>
      <c r="J5095" s="141">
        <f t="shared" si="406"/>
        <v>0</v>
      </c>
      <c r="K5095" s="81">
        <f t="shared" si="404"/>
        <v>0</v>
      </c>
      <c r="L5095" s="142">
        <v>17.3</v>
      </c>
      <c r="M5095" s="140"/>
      <c r="N5095" s="141">
        <f t="shared" si="407"/>
        <v>0</v>
      </c>
      <c r="O5095" s="141"/>
      <c r="P5095" s="141"/>
      <c r="Q5095" s="81">
        <f t="shared" si="405"/>
        <v>0</v>
      </c>
    </row>
    <row r="5096" spans="5:17" ht="13" hidden="1" x14ac:dyDescent="0.3">
      <c r="E5096" s="138">
        <v>40726</v>
      </c>
      <c r="F5096" s="16">
        <v>183</v>
      </c>
      <c r="G5096" s="16">
        <v>2011</v>
      </c>
      <c r="H5096" s="139">
        <f t="shared" si="408"/>
        <v>0</v>
      </c>
      <c r="I5096" s="140">
        <v>19.025806451612905</v>
      </c>
      <c r="J5096" s="141">
        <f t="shared" si="406"/>
        <v>0</v>
      </c>
      <c r="K5096" s="81">
        <f t="shared" si="404"/>
        <v>0</v>
      </c>
      <c r="L5096" s="142">
        <v>17.3</v>
      </c>
      <c r="M5096" s="140"/>
      <c r="N5096" s="141">
        <f t="shared" si="407"/>
        <v>0</v>
      </c>
      <c r="O5096" s="141"/>
      <c r="P5096" s="141"/>
      <c r="Q5096" s="81">
        <f t="shared" si="405"/>
        <v>0</v>
      </c>
    </row>
    <row r="5097" spans="5:17" ht="13" hidden="1" x14ac:dyDescent="0.3">
      <c r="E5097" s="138">
        <v>40727</v>
      </c>
      <c r="F5097" s="16">
        <v>184</v>
      </c>
      <c r="G5097" s="16">
        <v>2011</v>
      </c>
      <c r="H5097" s="139">
        <f t="shared" si="408"/>
        <v>0</v>
      </c>
      <c r="I5097" s="140">
        <v>19.109677419354838</v>
      </c>
      <c r="J5097" s="141">
        <f t="shared" si="406"/>
        <v>0</v>
      </c>
      <c r="K5097" s="81">
        <f t="shared" si="404"/>
        <v>0</v>
      </c>
      <c r="L5097" s="142">
        <v>17.5</v>
      </c>
      <c r="M5097" s="140"/>
      <c r="N5097" s="141">
        <f t="shared" si="407"/>
        <v>0</v>
      </c>
      <c r="O5097" s="141"/>
      <c r="P5097" s="141"/>
      <c r="Q5097" s="81">
        <f t="shared" si="405"/>
        <v>0</v>
      </c>
    </row>
    <row r="5098" spans="5:17" ht="13" hidden="1" x14ac:dyDescent="0.3">
      <c r="E5098" s="138">
        <v>40728</v>
      </c>
      <c r="F5098" s="16">
        <v>185</v>
      </c>
      <c r="G5098" s="16">
        <v>2011</v>
      </c>
      <c r="H5098" s="139">
        <f t="shared" si="408"/>
        <v>0</v>
      </c>
      <c r="I5098" s="140">
        <v>19.193548387096776</v>
      </c>
      <c r="J5098" s="141">
        <f t="shared" si="406"/>
        <v>0</v>
      </c>
      <c r="K5098" s="81">
        <f t="shared" si="404"/>
        <v>0</v>
      </c>
      <c r="L5098" s="142">
        <v>19.3</v>
      </c>
      <c r="M5098" s="140"/>
      <c r="N5098" s="141">
        <f t="shared" si="407"/>
        <v>0</v>
      </c>
      <c r="O5098" s="141"/>
      <c r="P5098" s="141"/>
      <c r="Q5098" s="81">
        <f t="shared" si="405"/>
        <v>0</v>
      </c>
    </row>
    <row r="5099" spans="5:17" ht="13" hidden="1" x14ac:dyDescent="0.3">
      <c r="E5099" s="138">
        <v>40729</v>
      </c>
      <c r="F5099" s="16">
        <v>186</v>
      </c>
      <c r="G5099" s="16">
        <v>2011</v>
      </c>
      <c r="H5099" s="139">
        <f t="shared" si="408"/>
        <v>0</v>
      </c>
      <c r="I5099" s="140">
        <v>19.277419354838713</v>
      </c>
      <c r="J5099" s="141">
        <f t="shared" si="406"/>
        <v>0</v>
      </c>
      <c r="K5099" s="81">
        <f t="shared" si="404"/>
        <v>0</v>
      </c>
      <c r="L5099" s="142">
        <v>21.8</v>
      </c>
      <c r="M5099" s="140"/>
      <c r="N5099" s="141">
        <f t="shared" si="407"/>
        <v>0</v>
      </c>
      <c r="O5099" s="141"/>
      <c r="P5099" s="141"/>
      <c r="Q5099" s="81">
        <f t="shared" si="405"/>
        <v>0</v>
      </c>
    </row>
    <row r="5100" spans="5:17" ht="13" hidden="1" x14ac:dyDescent="0.3">
      <c r="E5100" s="138">
        <v>40730</v>
      </c>
      <c r="F5100" s="16">
        <v>187</v>
      </c>
      <c r="G5100" s="16">
        <v>2011</v>
      </c>
      <c r="H5100" s="139">
        <f t="shared" si="408"/>
        <v>0</v>
      </c>
      <c r="I5100" s="140">
        <v>19.361290322580643</v>
      </c>
      <c r="J5100" s="141">
        <f t="shared" si="406"/>
        <v>0</v>
      </c>
      <c r="K5100" s="81">
        <f t="shared" si="404"/>
        <v>0</v>
      </c>
      <c r="L5100" s="142">
        <v>22.2</v>
      </c>
      <c r="M5100" s="140"/>
      <c r="N5100" s="141">
        <f t="shared" si="407"/>
        <v>0</v>
      </c>
      <c r="O5100" s="141"/>
      <c r="P5100" s="141"/>
      <c r="Q5100" s="81">
        <f t="shared" si="405"/>
        <v>0</v>
      </c>
    </row>
    <row r="5101" spans="5:17" ht="13" hidden="1" x14ac:dyDescent="0.3">
      <c r="E5101" s="138">
        <v>40731</v>
      </c>
      <c r="F5101" s="16">
        <v>188</v>
      </c>
      <c r="G5101" s="16">
        <v>2011</v>
      </c>
      <c r="H5101" s="139">
        <f t="shared" si="408"/>
        <v>0</v>
      </c>
      <c r="I5101" s="140">
        <v>19.445161290322581</v>
      </c>
      <c r="J5101" s="141">
        <f t="shared" si="406"/>
        <v>0</v>
      </c>
      <c r="K5101" s="81">
        <f t="shared" si="404"/>
        <v>0</v>
      </c>
      <c r="L5101" s="142">
        <v>21.1</v>
      </c>
      <c r="M5101" s="140"/>
      <c r="N5101" s="141">
        <f t="shared" si="407"/>
        <v>0</v>
      </c>
      <c r="O5101" s="141"/>
      <c r="P5101" s="141"/>
      <c r="Q5101" s="81">
        <f t="shared" si="405"/>
        <v>0</v>
      </c>
    </row>
    <row r="5102" spans="5:17" ht="13" hidden="1" x14ac:dyDescent="0.3">
      <c r="E5102" s="138">
        <v>40732</v>
      </c>
      <c r="F5102" s="16">
        <v>189</v>
      </c>
      <c r="G5102" s="16">
        <v>2011</v>
      </c>
      <c r="H5102" s="139">
        <f t="shared" si="408"/>
        <v>0</v>
      </c>
      <c r="I5102" s="140">
        <v>19.529032258064518</v>
      </c>
      <c r="J5102" s="141">
        <f t="shared" si="406"/>
        <v>0</v>
      </c>
      <c r="K5102" s="81">
        <f t="shared" si="404"/>
        <v>0</v>
      </c>
      <c r="L5102" s="142">
        <v>18.600000000000001</v>
      </c>
      <c r="M5102" s="140"/>
      <c r="N5102" s="141">
        <f t="shared" si="407"/>
        <v>0</v>
      </c>
      <c r="O5102" s="141"/>
      <c r="P5102" s="141"/>
      <c r="Q5102" s="81">
        <f t="shared" si="405"/>
        <v>0</v>
      </c>
    </row>
    <row r="5103" spans="5:17" ht="13" hidden="1" x14ac:dyDescent="0.3">
      <c r="E5103" s="138">
        <v>40733</v>
      </c>
      <c r="F5103" s="16">
        <v>190</v>
      </c>
      <c r="G5103" s="16">
        <v>2011</v>
      </c>
      <c r="H5103" s="139">
        <f t="shared" si="408"/>
        <v>0</v>
      </c>
      <c r="I5103" s="140">
        <v>19.612903225806452</v>
      </c>
      <c r="J5103" s="141">
        <f t="shared" si="406"/>
        <v>0</v>
      </c>
      <c r="K5103" s="81">
        <f t="shared" si="404"/>
        <v>0</v>
      </c>
      <c r="L5103" s="142">
        <v>22.4</v>
      </c>
      <c r="M5103" s="140"/>
      <c r="N5103" s="141">
        <f t="shared" si="407"/>
        <v>0</v>
      </c>
      <c r="O5103" s="141"/>
      <c r="P5103" s="141"/>
      <c r="Q5103" s="81">
        <f t="shared" si="405"/>
        <v>0</v>
      </c>
    </row>
    <row r="5104" spans="5:17" ht="13" hidden="1" x14ac:dyDescent="0.3">
      <c r="E5104" s="138">
        <v>40734</v>
      </c>
      <c r="F5104" s="16">
        <v>191</v>
      </c>
      <c r="G5104" s="16">
        <v>2011</v>
      </c>
      <c r="H5104" s="139">
        <f t="shared" si="408"/>
        <v>0</v>
      </c>
      <c r="I5104" s="140">
        <v>19.696774193548389</v>
      </c>
      <c r="J5104" s="141">
        <f t="shared" si="406"/>
        <v>0</v>
      </c>
      <c r="K5104" s="81">
        <f t="shared" si="404"/>
        <v>0</v>
      </c>
      <c r="L5104" s="142">
        <v>19.3</v>
      </c>
      <c r="M5104" s="140"/>
      <c r="N5104" s="141">
        <f t="shared" si="407"/>
        <v>0</v>
      </c>
      <c r="O5104" s="141"/>
      <c r="P5104" s="141"/>
      <c r="Q5104" s="81">
        <f t="shared" si="405"/>
        <v>0</v>
      </c>
    </row>
    <row r="5105" spans="5:17" ht="13" hidden="1" x14ac:dyDescent="0.3">
      <c r="E5105" s="138">
        <v>40735</v>
      </c>
      <c r="F5105" s="16">
        <v>192</v>
      </c>
      <c r="G5105" s="16">
        <v>2011</v>
      </c>
      <c r="H5105" s="139">
        <f t="shared" si="408"/>
        <v>0</v>
      </c>
      <c r="I5105" s="140">
        <v>19.780645161290323</v>
      </c>
      <c r="J5105" s="141">
        <f t="shared" si="406"/>
        <v>0</v>
      </c>
      <c r="K5105" s="81">
        <f t="shared" si="404"/>
        <v>0</v>
      </c>
      <c r="L5105" s="142">
        <v>21.7</v>
      </c>
      <c r="M5105" s="140"/>
      <c r="N5105" s="141">
        <f t="shared" si="407"/>
        <v>0</v>
      </c>
      <c r="O5105" s="141"/>
      <c r="P5105" s="141"/>
      <c r="Q5105" s="81">
        <f t="shared" si="405"/>
        <v>0</v>
      </c>
    </row>
    <row r="5106" spans="5:17" ht="13" hidden="1" x14ac:dyDescent="0.3">
      <c r="E5106" s="138">
        <v>40736</v>
      </c>
      <c r="F5106" s="16">
        <v>193</v>
      </c>
      <c r="G5106" s="16">
        <v>2011</v>
      </c>
      <c r="H5106" s="139">
        <f t="shared" si="408"/>
        <v>0</v>
      </c>
      <c r="I5106" s="140">
        <v>19.864516129032257</v>
      </c>
      <c r="J5106" s="141">
        <f t="shared" si="406"/>
        <v>0</v>
      </c>
      <c r="K5106" s="81">
        <f t="shared" si="404"/>
        <v>0</v>
      </c>
      <c r="L5106" s="142">
        <v>22.9</v>
      </c>
      <c r="M5106" s="140"/>
      <c r="N5106" s="141">
        <f t="shared" si="407"/>
        <v>0</v>
      </c>
      <c r="O5106" s="141"/>
      <c r="P5106" s="141"/>
      <c r="Q5106" s="81">
        <f t="shared" si="405"/>
        <v>0</v>
      </c>
    </row>
    <row r="5107" spans="5:17" ht="13" hidden="1" x14ac:dyDescent="0.3">
      <c r="E5107" s="138">
        <v>40737</v>
      </c>
      <c r="F5107" s="16">
        <v>194</v>
      </c>
      <c r="G5107" s="16">
        <v>2011</v>
      </c>
      <c r="H5107" s="139">
        <f t="shared" si="408"/>
        <v>0</v>
      </c>
      <c r="I5107" s="140">
        <v>19.948387096774194</v>
      </c>
      <c r="J5107" s="141">
        <f t="shared" si="406"/>
        <v>0</v>
      </c>
      <c r="K5107" s="81">
        <f t="shared" si="404"/>
        <v>0</v>
      </c>
      <c r="L5107" s="142">
        <v>18.2</v>
      </c>
      <c r="M5107" s="140"/>
      <c r="N5107" s="141">
        <f t="shared" si="407"/>
        <v>0</v>
      </c>
      <c r="O5107" s="141"/>
      <c r="P5107" s="141"/>
      <c r="Q5107" s="81">
        <f t="shared" si="405"/>
        <v>0</v>
      </c>
    </row>
    <row r="5108" spans="5:17" ht="13" hidden="1" x14ac:dyDescent="0.3">
      <c r="E5108" s="138">
        <v>40738</v>
      </c>
      <c r="F5108" s="16">
        <v>195</v>
      </c>
      <c r="G5108" s="16">
        <v>2011</v>
      </c>
      <c r="H5108" s="139">
        <f t="shared" si="408"/>
        <v>0</v>
      </c>
      <c r="I5108" s="140">
        <v>20.032258064516128</v>
      </c>
      <c r="J5108" s="141">
        <f t="shared" si="406"/>
        <v>0</v>
      </c>
      <c r="K5108" s="81">
        <f t="shared" ref="K5108:K5171" si="409">J5108*($E$116-I5108)</f>
        <v>0</v>
      </c>
      <c r="L5108" s="142">
        <v>17.100000000000001</v>
      </c>
      <c r="M5108" s="140"/>
      <c r="N5108" s="141">
        <f t="shared" si="407"/>
        <v>0</v>
      </c>
      <c r="O5108" s="141"/>
      <c r="P5108" s="141"/>
      <c r="Q5108" s="81">
        <f t="shared" ref="Q5108:Q5171" si="410">N5108*($E$116-L5108)</f>
        <v>0</v>
      </c>
    </row>
    <row r="5109" spans="5:17" ht="13" hidden="1" x14ac:dyDescent="0.3">
      <c r="E5109" s="138">
        <v>40739</v>
      </c>
      <c r="F5109" s="16">
        <v>196</v>
      </c>
      <c r="G5109" s="16">
        <v>2011</v>
      </c>
      <c r="H5109" s="139">
        <f t="shared" si="408"/>
        <v>0</v>
      </c>
      <c r="I5109" s="140">
        <v>20.116129032258065</v>
      </c>
      <c r="J5109" s="141">
        <f t="shared" si="406"/>
        <v>0</v>
      </c>
      <c r="K5109" s="81">
        <f t="shared" si="409"/>
        <v>0</v>
      </c>
      <c r="L5109" s="142">
        <v>16.899999999999999</v>
      </c>
      <c r="M5109" s="140"/>
      <c r="N5109" s="141">
        <f t="shared" si="407"/>
        <v>0</v>
      </c>
      <c r="O5109" s="141"/>
      <c r="P5109" s="141"/>
      <c r="Q5109" s="81">
        <f t="shared" si="410"/>
        <v>0</v>
      </c>
    </row>
    <row r="5110" spans="5:17" ht="13" hidden="1" x14ac:dyDescent="0.3">
      <c r="E5110" s="138">
        <v>40740</v>
      </c>
      <c r="F5110" s="16">
        <v>197</v>
      </c>
      <c r="G5110" s="16">
        <v>2011</v>
      </c>
      <c r="H5110" s="139">
        <f t="shared" si="408"/>
        <v>0</v>
      </c>
      <c r="I5110" s="140">
        <v>20.2</v>
      </c>
      <c r="J5110" s="141">
        <f t="shared" si="406"/>
        <v>0</v>
      </c>
      <c r="K5110" s="81">
        <f t="shared" si="409"/>
        <v>0</v>
      </c>
      <c r="L5110" s="142">
        <v>19.7</v>
      </c>
      <c r="M5110" s="140"/>
      <c r="N5110" s="141">
        <f t="shared" si="407"/>
        <v>0</v>
      </c>
      <c r="O5110" s="141"/>
      <c r="P5110" s="141"/>
      <c r="Q5110" s="81">
        <f t="shared" si="410"/>
        <v>0</v>
      </c>
    </row>
    <row r="5111" spans="5:17" ht="13" hidden="1" x14ac:dyDescent="0.3">
      <c r="E5111" s="138">
        <v>40741</v>
      </c>
      <c r="F5111" s="16">
        <v>198</v>
      </c>
      <c r="G5111" s="16">
        <v>2011</v>
      </c>
      <c r="H5111" s="139">
        <f t="shared" si="408"/>
        <v>0</v>
      </c>
      <c r="I5111" s="140">
        <v>20.193548387096772</v>
      </c>
      <c r="J5111" s="141">
        <f t="shared" si="406"/>
        <v>0</v>
      </c>
      <c r="K5111" s="81">
        <f t="shared" si="409"/>
        <v>0</v>
      </c>
      <c r="L5111" s="142">
        <v>16.2</v>
      </c>
      <c r="M5111" s="140"/>
      <c r="N5111" s="141">
        <f t="shared" si="407"/>
        <v>0</v>
      </c>
      <c r="O5111" s="141"/>
      <c r="P5111" s="141"/>
      <c r="Q5111" s="81">
        <f t="shared" si="410"/>
        <v>0</v>
      </c>
    </row>
    <row r="5112" spans="5:17" ht="13" hidden="1" x14ac:dyDescent="0.3">
      <c r="E5112" s="138">
        <v>40742</v>
      </c>
      <c r="F5112" s="16">
        <v>199</v>
      </c>
      <c r="G5112" s="16">
        <v>2011</v>
      </c>
      <c r="H5112" s="139">
        <f t="shared" si="408"/>
        <v>0</v>
      </c>
      <c r="I5112" s="140">
        <v>20.187096774193549</v>
      </c>
      <c r="J5112" s="141">
        <f t="shared" si="406"/>
        <v>0</v>
      </c>
      <c r="K5112" s="81">
        <f t="shared" si="409"/>
        <v>0</v>
      </c>
      <c r="L5112" s="142">
        <v>15.6</v>
      </c>
      <c r="M5112" s="140"/>
      <c r="N5112" s="141">
        <f t="shared" si="407"/>
        <v>1</v>
      </c>
      <c r="O5112" s="141"/>
      <c r="P5112" s="141"/>
      <c r="Q5112" s="81">
        <f t="shared" si="410"/>
        <v>4.4000000000000004</v>
      </c>
    </row>
    <row r="5113" spans="5:17" ht="13" hidden="1" x14ac:dyDescent="0.3">
      <c r="E5113" s="138">
        <v>40743</v>
      </c>
      <c r="F5113" s="16">
        <v>200</v>
      </c>
      <c r="G5113" s="16">
        <v>2011</v>
      </c>
      <c r="H5113" s="139">
        <f t="shared" si="408"/>
        <v>0</v>
      </c>
      <c r="I5113" s="140">
        <v>20.180645161290322</v>
      </c>
      <c r="J5113" s="141">
        <f t="shared" si="406"/>
        <v>0</v>
      </c>
      <c r="K5113" s="81">
        <f t="shared" si="409"/>
        <v>0</v>
      </c>
      <c r="L5113" s="142">
        <v>12.8</v>
      </c>
      <c r="M5113" s="140"/>
      <c r="N5113" s="141">
        <f t="shared" si="407"/>
        <v>1</v>
      </c>
      <c r="O5113" s="141"/>
      <c r="P5113" s="141"/>
      <c r="Q5113" s="81">
        <f t="shared" si="410"/>
        <v>7.1999999999999993</v>
      </c>
    </row>
    <row r="5114" spans="5:17" ht="13" hidden="1" x14ac:dyDescent="0.3">
      <c r="E5114" s="138">
        <v>40744</v>
      </c>
      <c r="F5114" s="16">
        <v>201</v>
      </c>
      <c r="G5114" s="16">
        <v>2011</v>
      </c>
      <c r="H5114" s="139">
        <f t="shared" si="408"/>
        <v>0</v>
      </c>
      <c r="I5114" s="140">
        <v>20.174193548387095</v>
      </c>
      <c r="J5114" s="141">
        <f t="shared" si="406"/>
        <v>0</v>
      </c>
      <c r="K5114" s="81">
        <f t="shared" si="409"/>
        <v>0</v>
      </c>
      <c r="L5114" s="142">
        <v>14</v>
      </c>
      <c r="M5114" s="140"/>
      <c r="N5114" s="141">
        <f t="shared" si="407"/>
        <v>1</v>
      </c>
      <c r="O5114" s="141"/>
      <c r="P5114" s="141"/>
      <c r="Q5114" s="81">
        <f t="shared" si="410"/>
        <v>6</v>
      </c>
    </row>
    <row r="5115" spans="5:17" ht="13" hidden="1" x14ac:dyDescent="0.3">
      <c r="E5115" s="138">
        <v>40745</v>
      </c>
      <c r="F5115" s="16">
        <v>202</v>
      </c>
      <c r="G5115" s="16">
        <v>2011</v>
      </c>
      <c r="H5115" s="139">
        <f t="shared" si="408"/>
        <v>0</v>
      </c>
      <c r="I5115" s="140">
        <v>20.167741935483871</v>
      </c>
      <c r="J5115" s="141">
        <f t="shared" si="406"/>
        <v>0</v>
      </c>
      <c r="K5115" s="81">
        <f t="shared" si="409"/>
        <v>0</v>
      </c>
      <c r="L5115" s="142">
        <v>15.4</v>
      </c>
      <c r="M5115" s="140"/>
      <c r="N5115" s="141">
        <f t="shared" si="407"/>
        <v>1</v>
      </c>
      <c r="O5115" s="141"/>
      <c r="P5115" s="141"/>
      <c r="Q5115" s="81">
        <f t="shared" si="410"/>
        <v>4.5999999999999996</v>
      </c>
    </row>
    <row r="5116" spans="5:17" ht="13" hidden="1" x14ac:dyDescent="0.3">
      <c r="E5116" s="138">
        <v>40746</v>
      </c>
      <c r="F5116" s="16">
        <v>203</v>
      </c>
      <c r="G5116" s="16">
        <v>2011</v>
      </c>
      <c r="H5116" s="139">
        <f t="shared" si="408"/>
        <v>0</v>
      </c>
      <c r="I5116" s="140">
        <v>20.161290322580644</v>
      </c>
      <c r="J5116" s="141">
        <f t="shared" si="406"/>
        <v>0</v>
      </c>
      <c r="K5116" s="81">
        <f t="shared" si="409"/>
        <v>0</v>
      </c>
      <c r="L5116" s="142">
        <v>17.100000000000001</v>
      </c>
      <c r="M5116" s="140"/>
      <c r="N5116" s="141">
        <f t="shared" si="407"/>
        <v>0</v>
      </c>
      <c r="O5116" s="141"/>
      <c r="P5116" s="141"/>
      <c r="Q5116" s="81">
        <f t="shared" si="410"/>
        <v>0</v>
      </c>
    </row>
    <row r="5117" spans="5:17" ht="13" hidden="1" x14ac:dyDescent="0.3">
      <c r="E5117" s="138">
        <v>40747</v>
      </c>
      <c r="F5117" s="16">
        <v>204</v>
      </c>
      <c r="G5117" s="16">
        <v>2011</v>
      </c>
      <c r="H5117" s="139">
        <f t="shared" si="408"/>
        <v>0</v>
      </c>
      <c r="I5117" s="140">
        <v>20.154838709677417</v>
      </c>
      <c r="J5117" s="141">
        <f t="shared" si="406"/>
        <v>0</v>
      </c>
      <c r="K5117" s="81">
        <f t="shared" si="409"/>
        <v>0</v>
      </c>
      <c r="L5117" s="142">
        <v>16.100000000000001</v>
      </c>
      <c r="M5117" s="140"/>
      <c r="N5117" s="141">
        <f t="shared" si="407"/>
        <v>0</v>
      </c>
      <c r="O5117" s="141"/>
      <c r="P5117" s="141"/>
      <c r="Q5117" s="81">
        <f t="shared" si="410"/>
        <v>0</v>
      </c>
    </row>
    <row r="5118" spans="5:17" ht="13" hidden="1" x14ac:dyDescent="0.3">
      <c r="E5118" s="138">
        <v>40748</v>
      </c>
      <c r="F5118" s="16">
        <v>205</v>
      </c>
      <c r="G5118" s="16">
        <v>2011</v>
      </c>
      <c r="H5118" s="139">
        <f t="shared" si="408"/>
        <v>0</v>
      </c>
      <c r="I5118" s="140">
        <v>20.148387096774194</v>
      </c>
      <c r="J5118" s="141">
        <f t="shared" ref="J5118:J5181" si="411">IF(I5118&lt;=$E$117,1,0)</f>
        <v>0</v>
      </c>
      <c r="K5118" s="81">
        <f t="shared" si="409"/>
        <v>0</v>
      </c>
      <c r="L5118" s="142">
        <v>13.1</v>
      </c>
      <c r="M5118" s="140"/>
      <c r="N5118" s="141">
        <f t="shared" ref="N5118:N5181" si="412">IF(L5118&lt;=$E$117,1,0)</f>
        <v>1</v>
      </c>
      <c r="O5118" s="141"/>
      <c r="P5118" s="141"/>
      <c r="Q5118" s="81">
        <f t="shared" si="410"/>
        <v>6.9</v>
      </c>
    </row>
    <row r="5119" spans="5:17" ht="13" hidden="1" x14ac:dyDescent="0.3">
      <c r="E5119" s="138">
        <v>40749</v>
      </c>
      <c r="F5119" s="16">
        <v>206</v>
      </c>
      <c r="G5119" s="16">
        <v>2011</v>
      </c>
      <c r="H5119" s="139">
        <f t="shared" si="408"/>
        <v>0</v>
      </c>
      <c r="I5119" s="140">
        <v>20.141935483870967</v>
      </c>
      <c r="J5119" s="141">
        <f t="shared" si="411"/>
        <v>0</v>
      </c>
      <c r="K5119" s="81">
        <f t="shared" si="409"/>
        <v>0</v>
      </c>
      <c r="L5119" s="142">
        <v>14</v>
      </c>
      <c r="M5119" s="140"/>
      <c r="N5119" s="141">
        <f t="shared" si="412"/>
        <v>1</v>
      </c>
      <c r="O5119" s="141"/>
      <c r="P5119" s="141"/>
      <c r="Q5119" s="81">
        <f t="shared" si="410"/>
        <v>6</v>
      </c>
    </row>
    <row r="5120" spans="5:17" ht="13" hidden="1" x14ac:dyDescent="0.3">
      <c r="E5120" s="138">
        <v>40750</v>
      </c>
      <c r="F5120" s="16">
        <v>207</v>
      </c>
      <c r="G5120" s="16">
        <v>2011</v>
      </c>
      <c r="H5120" s="139">
        <f t="shared" si="408"/>
        <v>0</v>
      </c>
      <c r="I5120" s="140">
        <v>20.13548387096774</v>
      </c>
      <c r="J5120" s="141">
        <f t="shared" si="411"/>
        <v>0</v>
      </c>
      <c r="K5120" s="81">
        <f t="shared" si="409"/>
        <v>0</v>
      </c>
      <c r="L5120" s="142">
        <v>15.9</v>
      </c>
      <c r="M5120" s="140"/>
      <c r="N5120" s="141">
        <f t="shared" si="412"/>
        <v>1</v>
      </c>
      <c r="O5120" s="141"/>
      <c r="P5120" s="141"/>
      <c r="Q5120" s="81">
        <f t="shared" si="410"/>
        <v>4.0999999999999996</v>
      </c>
    </row>
    <row r="5121" spans="5:17" ht="13" hidden="1" x14ac:dyDescent="0.3">
      <c r="E5121" s="138">
        <v>40751</v>
      </c>
      <c r="F5121" s="16">
        <v>208</v>
      </c>
      <c r="G5121" s="16">
        <v>2011</v>
      </c>
      <c r="H5121" s="139">
        <f t="shared" si="408"/>
        <v>0</v>
      </c>
      <c r="I5121" s="140">
        <v>20.129032258064516</v>
      </c>
      <c r="J5121" s="141">
        <f t="shared" si="411"/>
        <v>0</v>
      </c>
      <c r="K5121" s="81">
        <f t="shared" si="409"/>
        <v>0</v>
      </c>
      <c r="L5121" s="142">
        <v>17.2</v>
      </c>
      <c r="M5121" s="140"/>
      <c r="N5121" s="141">
        <f t="shared" si="412"/>
        <v>0</v>
      </c>
      <c r="O5121" s="141"/>
      <c r="P5121" s="141"/>
      <c r="Q5121" s="81">
        <f t="shared" si="410"/>
        <v>0</v>
      </c>
    </row>
    <row r="5122" spans="5:17" ht="13" hidden="1" x14ac:dyDescent="0.3">
      <c r="E5122" s="138">
        <v>40752</v>
      </c>
      <c r="F5122" s="16">
        <v>209</v>
      </c>
      <c r="G5122" s="16">
        <v>2011</v>
      </c>
      <c r="H5122" s="139">
        <f t="shared" si="408"/>
        <v>0</v>
      </c>
      <c r="I5122" s="140">
        <v>20.122580645161289</v>
      </c>
      <c r="J5122" s="141">
        <f t="shared" si="411"/>
        <v>0</v>
      </c>
      <c r="K5122" s="81">
        <f t="shared" si="409"/>
        <v>0</v>
      </c>
      <c r="L5122" s="142">
        <v>17</v>
      </c>
      <c r="M5122" s="140"/>
      <c r="N5122" s="141">
        <f t="shared" si="412"/>
        <v>0</v>
      </c>
      <c r="O5122" s="141"/>
      <c r="P5122" s="141"/>
      <c r="Q5122" s="81">
        <f t="shared" si="410"/>
        <v>0</v>
      </c>
    </row>
    <row r="5123" spans="5:17" ht="13" hidden="1" x14ac:dyDescent="0.3">
      <c r="E5123" s="138">
        <v>40753</v>
      </c>
      <c r="F5123" s="16">
        <v>210</v>
      </c>
      <c r="G5123" s="16">
        <v>2011</v>
      </c>
      <c r="H5123" s="139">
        <f t="shared" si="408"/>
        <v>0</v>
      </c>
      <c r="I5123" s="140">
        <v>20.116129032258065</v>
      </c>
      <c r="J5123" s="141">
        <f t="shared" si="411"/>
        <v>0</v>
      </c>
      <c r="K5123" s="81">
        <f t="shared" si="409"/>
        <v>0</v>
      </c>
      <c r="L5123" s="142">
        <v>18</v>
      </c>
      <c r="M5123" s="140"/>
      <c r="N5123" s="141">
        <f t="shared" si="412"/>
        <v>0</v>
      </c>
      <c r="O5123" s="141"/>
      <c r="P5123" s="141"/>
      <c r="Q5123" s="81">
        <f t="shared" si="410"/>
        <v>0</v>
      </c>
    </row>
    <row r="5124" spans="5:17" ht="13" hidden="1" x14ac:dyDescent="0.3">
      <c r="E5124" s="138">
        <v>40754</v>
      </c>
      <c r="F5124" s="16">
        <v>211</v>
      </c>
      <c r="G5124" s="16">
        <v>2011</v>
      </c>
      <c r="H5124" s="139">
        <f t="shared" si="408"/>
        <v>0</v>
      </c>
      <c r="I5124" s="140">
        <v>20.109677419354838</v>
      </c>
      <c r="J5124" s="141">
        <f t="shared" si="411"/>
        <v>0</v>
      </c>
      <c r="K5124" s="81">
        <f t="shared" si="409"/>
        <v>0</v>
      </c>
      <c r="L5124" s="142">
        <v>18.399999999999999</v>
      </c>
      <c r="M5124" s="140"/>
      <c r="N5124" s="141">
        <f t="shared" si="412"/>
        <v>0</v>
      </c>
      <c r="O5124" s="141"/>
      <c r="P5124" s="141"/>
      <c r="Q5124" s="81">
        <f t="shared" si="410"/>
        <v>0</v>
      </c>
    </row>
    <row r="5125" spans="5:17" ht="13" hidden="1" x14ac:dyDescent="0.3">
      <c r="E5125" s="138">
        <v>40755</v>
      </c>
      <c r="F5125" s="16">
        <v>212</v>
      </c>
      <c r="G5125" s="16">
        <v>2011</v>
      </c>
      <c r="H5125" s="139">
        <f t="shared" si="408"/>
        <v>0</v>
      </c>
      <c r="I5125" s="140">
        <v>20.103225806451611</v>
      </c>
      <c r="J5125" s="141">
        <f t="shared" si="411"/>
        <v>0</v>
      </c>
      <c r="K5125" s="81">
        <f t="shared" si="409"/>
        <v>0</v>
      </c>
      <c r="L5125" s="142">
        <v>17.8</v>
      </c>
      <c r="M5125" s="140"/>
      <c r="N5125" s="141">
        <f t="shared" si="412"/>
        <v>0</v>
      </c>
      <c r="O5125" s="141"/>
      <c r="P5125" s="141"/>
      <c r="Q5125" s="81">
        <f t="shared" si="410"/>
        <v>0</v>
      </c>
    </row>
    <row r="5126" spans="5:17" ht="13" hidden="1" x14ac:dyDescent="0.3">
      <c r="E5126" s="138">
        <v>40756</v>
      </c>
      <c r="F5126" s="16">
        <v>213</v>
      </c>
      <c r="G5126" s="16">
        <v>2011</v>
      </c>
      <c r="H5126" s="139">
        <f t="shared" si="408"/>
        <v>0</v>
      </c>
      <c r="I5126" s="140">
        <v>20.096774193548388</v>
      </c>
      <c r="J5126" s="141">
        <f t="shared" si="411"/>
        <v>0</v>
      </c>
      <c r="K5126" s="81">
        <f t="shared" si="409"/>
        <v>0</v>
      </c>
      <c r="L5126" s="142">
        <v>18.8</v>
      </c>
      <c r="M5126" s="140"/>
      <c r="N5126" s="141">
        <f t="shared" si="412"/>
        <v>0</v>
      </c>
      <c r="O5126" s="141"/>
      <c r="P5126" s="141"/>
      <c r="Q5126" s="81">
        <f t="shared" si="410"/>
        <v>0</v>
      </c>
    </row>
    <row r="5127" spans="5:17" ht="13" hidden="1" x14ac:dyDescent="0.3">
      <c r="E5127" s="138">
        <v>40757</v>
      </c>
      <c r="F5127" s="16">
        <v>214</v>
      </c>
      <c r="G5127" s="16">
        <v>2011</v>
      </c>
      <c r="H5127" s="139">
        <f t="shared" si="408"/>
        <v>0</v>
      </c>
      <c r="I5127" s="140">
        <v>20.090322580645161</v>
      </c>
      <c r="J5127" s="141">
        <f t="shared" si="411"/>
        <v>0</v>
      </c>
      <c r="K5127" s="81">
        <f t="shared" si="409"/>
        <v>0</v>
      </c>
      <c r="L5127" s="142">
        <v>21.3</v>
      </c>
      <c r="M5127" s="140"/>
      <c r="N5127" s="141">
        <f t="shared" si="412"/>
        <v>0</v>
      </c>
      <c r="O5127" s="141"/>
      <c r="P5127" s="141"/>
      <c r="Q5127" s="81">
        <f t="shared" si="410"/>
        <v>0</v>
      </c>
    </row>
    <row r="5128" spans="5:17" ht="13" hidden="1" x14ac:dyDescent="0.3">
      <c r="E5128" s="138">
        <v>40758</v>
      </c>
      <c r="F5128" s="16">
        <v>215</v>
      </c>
      <c r="G5128" s="16">
        <v>2011</v>
      </c>
      <c r="H5128" s="139">
        <f t="shared" si="408"/>
        <v>0</v>
      </c>
      <c r="I5128" s="140">
        <v>20.083870967741934</v>
      </c>
      <c r="J5128" s="141">
        <f t="shared" si="411"/>
        <v>0</v>
      </c>
      <c r="K5128" s="81">
        <f t="shared" si="409"/>
        <v>0</v>
      </c>
      <c r="L5128" s="142">
        <v>22</v>
      </c>
      <c r="M5128" s="140"/>
      <c r="N5128" s="141">
        <f t="shared" si="412"/>
        <v>0</v>
      </c>
      <c r="O5128" s="141"/>
      <c r="P5128" s="141"/>
      <c r="Q5128" s="81">
        <f t="shared" si="410"/>
        <v>0</v>
      </c>
    </row>
    <row r="5129" spans="5:17" ht="13" hidden="1" x14ac:dyDescent="0.3">
      <c r="E5129" s="138">
        <v>40759</v>
      </c>
      <c r="F5129" s="16">
        <v>216</v>
      </c>
      <c r="G5129" s="16">
        <v>2011</v>
      </c>
      <c r="H5129" s="139">
        <f t="shared" si="408"/>
        <v>0</v>
      </c>
      <c r="I5129" s="140">
        <v>20.07741935483871</v>
      </c>
      <c r="J5129" s="141">
        <f t="shared" si="411"/>
        <v>0</v>
      </c>
      <c r="K5129" s="81">
        <f t="shared" si="409"/>
        <v>0</v>
      </c>
      <c r="L5129" s="142">
        <v>21.5</v>
      </c>
      <c r="M5129" s="140"/>
      <c r="N5129" s="141">
        <f t="shared" si="412"/>
        <v>0</v>
      </c>
      <c r="O5129" s="141"/>
      <c r="P5129" s="141"/>
      <c r="Q5129" s="81">
        <f t="shared" si="410"/>
        <v>0</v>
      </c>
    </row>
    <row r="5130" spans="5:17" ht="13" hidden="1" x14ac:dyDescent="0.3">
      <c r="E5130" s="138">
        <v>40760</v>
      </c>
      <c r="F5130" s="16">
        <v>217</v>
      </c>
      <c r="G5130" s="16">
        <v>2011</v>
      </c>
      <c r="H5130" s="139">
        <f t="shared" si="408"/>
        <v>0</v>
      </c>
      <c r="I5130" s="140">
        <v>20.070967741935483</v>
      </c>
      <c r="J5130" s="141">
        <f t="shared" si="411"/>
        <v>0</v>
      </c>
      <c r="K5130" s="81">
        <f t="shared" si="409"/>
        <v>0</v>
      </c>
      <c r="L5130" s="142">
        <v>20.5</v>
      </c>
      <c r="M5130" s="140"/>
      <c r="N5130" s="141">
        <f t="shared" si="412"/>
        <v>0</v>
      </c>
      <c r="O5130" s="141"/>
      <c r="P5130" s="141"/>
      <c r="Q5130" s="81">
        <f t="shared" si="410"/>
        <v>0</v>
      </c>
    </row>
    <row r="5131" spans="5:17" ht="13" hidden="1" x14ac:dyDescent="0.3">
      <c r="E5131" s="138">
        <v>40761</v>
      </c>
      <c r="F5131" s="16">
        <v>218</v>
      </c>
      <c r="G5131" s="16">
        <v>2011</v>
      </c>
      <c r="H5131" s="139">
        <f t="shared" si="408"/>
        <v>0</v>
      </c>
      <c r="I5131" s="140">
        <v>20.064516129032256</v>
      </c>
      <c r="J5131" s="141">
        <f t="shared" si="411"/>
        <v>0</v>
      </c>
      <c r="K5131" s="81">
        <f t="shared" si="409"/>
        <v>0</v>
      </c>
      <c r="L5131" s="142">
        <v>20.100000000000001</v>
      </c>
      <c r="M5131" s="140"/>
      <c r="N5131" s="141">
        <f t="shared" si="412"/>
        <v>0</v>
      </c>
      <c r="O5131" s="141"/>
      <c r="P5131" s="141"/>
      <c r="Q5131" s="81">
        <f t="shared" si="410"/>
        <v>0</v>
      </c>
    </row>
    <row r="5132" spans="5:17" ht="13" hidden="1" x14ac:dyDescent="0.3">
      <c r="E5132" s="138">
        <v>40762</v>
      </c>
      <c r="F5132" s="16">
        <v>219</v>
      </c>
      <c r="G5132" s="16">
        <v>2011</v>
      </c>
      <c r="H5132" s="139">
        <f t="shared" si="408"/>
        <v>0</v>
      </c>
      <c r="I5132" s="140">
        <v>20.058064516129033</v>
      </c>
      <c r="J5132" s="141">
        <f t="shared" si="411"/>
        <v>0</v>
      </c>
      <c r="K5132" s="81">
        <f t="shared" si="409"/>
        <v>0</v>
      </c>
      <c r="L5132" s="142">
        <v>20.2</v>
      </c>
      <c r="M5132" s="140"/>
      <c r="N5132" s="141">
        <f t="shared" si="412"/>
        <v>0</v>
      </c>
      <c r="O5132" s="141"/>
      <c r="P5132" s="141"/>
      <c r="Q5132" s="81">
        <f t="shared" si="410"/>
        <v>0</v>
      </c>
    </row>
    <row r="5133" spans="5:17" ht="13" hidden="1" x14ac:dyDescent="0.3">
      <c r="E5133" s="138">
        <v>40763</v>
      </c>
      <c r="F5133" s="16">
        <v>220</v>
      </c>
      <c r="G5133" s="16">
        <v>2011</v>
      </c>
      <c r="H5133" s="139">
        <f t="shared" si="408"/>
        <v>0</v>
      </c>
      <c r="I5133" s="140">
        <v>20.051612903225806</v>
      </c>
      <c r="J5133" s="141">
        <f t="shared" si="411"/>
        <v>0</v>
      </c>
      <c r="K5133" s="81">
        <f t="shared" si="409"/>
        <v>0</v>
      </c>
      <c r="L5133" s="142">
        <v>18.2</v>
      </c>
      <c r="M5133" s="140"/>
      <c r="N5133" s="141">
        <f t="shared" si="412"/>
        <v>0</v>
      </c>
      <c r="O5133" s="141"/>
      <c r="P5133" s="141"/>
      <c r="Q5133" s="81">
        <f t="shared" si="410"/>
        <v>0</v>
      </c>
    </row>
    <row r="5134" spans="5:17" ht="13" hidden="1" x14ac:dyDescent="0.3">
      <c r="E5134" s="138">
        <v>40764</v>
      </c>
      <c r="F5134" s="16">
        <v>221</v>
      </c>
      <c r="G5134" s="16">
        <v>2011</v>
      </c>
      <c r="H5134" s="139">
        <f t="shared" si="408"/>
        <v>0</v>
      </c>
      <c r="I5134" s="140">
        <v>20.045161290322579</v>
      </c>
      <c r="J5134" s="141">
        <f t="shared" si="411"/>
        <v>0</v>
      </c>
      <c r="K5134" s="81">
        <f t="shared" si="409"/>
        <v>0</v>
      </c>
      <c r="L5134" s="142">
        <v>16.100000000000001</v>
      </c>
      <c r="M5134" s="140"/>
      <c r="N5134" s="141">
        <f t="shared" si="412"/>
        <v>0</v>
      </c>
      <c r="O5134" s="141"/>
      <c r="P5134" s="141"/>
      <c r="Q5134" s="81">
        <f t="shared" si="410"/>
        <v>0</v>
      </c>
    </row>
    <row r="5135" spans="5:17" ht="13" hidden="1" x14ac:dyDescent="0.3">
      <c r="E5135" s="138">
        <v>40765</v>
      </c>
      <c r="F5135" s="16">
        <v>222</v>
      </c>
      <c r="G5135" s="16">
        <v>2011</v>
      </c>
      <c r="H5135" s="139">
        <f t="shared" si="408"/>
        <v>0</v>
      </c>
      <c r="I5135" s="140">
        <v>20.038709677419355</v>
      </c>
      <c r="J5135" s="141">
        <f t="shared" si="411"/>
        <v>0</v>
      </c>
      <c r="K5135" s="81">
        <f t="shared" si="409"/>
        <v>0</v>
      </c>
      <c r="L5135" s="142">
        <v>15.5</v>
      </c>
      <c r="M5135" s="140"/>
      <c r="N5135" s="141">
        <f t="shared" si="412"/>
        <v>1</v>
      </c>
      <c r="O5135" s="141"/>
      <c r="P5135" s="141"/>
      <c r="Q5135" s="81">
        <f t="shared" si="410"/>
        <v>4.5</v>
      </c>
    </row>
    <row r="5136" spans="5:17" ht="13" hidden="1" x14ac:dyDescent="0.3">
      <c r="E5136" s="138">
        <v>40766</v>
      </c>
      <c r="F5136" s="16">
        <v>223</v>
      </c>
      <c r="G5136" s="16">
        <v>2011</v>
      </c>
      <c r="H5136" s="139">
        <f t="shared" si="408"/>
        <v>0</v>
      </c>
      <c r="I5136" s="140">
        <v>20.032258064516128</v>
      </c>
      <c r="J5136" s="141">
        <f t="shared" si="411"/>
        <v>0</v>
      </c>
      <c r="K5136" s="81">
        <f t="shared" si="409"/>
        <v>0</v>
      </c>
      <c r="L5136" s="142">
        <v>18.5</v>
      </c>
      <c r="M5136" s="140"/>
      <c r="N5136" s="141">
        <f t="shared" si="412"/>
        <v>0</v>
      </c>
      <c r="O5136" s="141"/>
      <c r="P5136" s="141"/>
      <c r="Q5136" s="81">
        <f t="shared" si="410"/>
        <v>0</v>
      </c>
    </row>
    <row r="5137" spans="5:17" ht="13" hidden="1" x14ac:dyDescent="0.3">
      <c r="E5137" s="138">
        <v>40767</v>
      </c>
      <c r="F5137" s="16">
        <v>224</v>
      </c>
      <c r="G5137" s="16">
        <v>2011</v>
      </c>
      <c r="H5137" s="139">
        <f t="shared" si="408"/>
        <v>0</v>
      </c>
      <c r="I5137" s="140">
        <v>20.025806451612901</v>
      </c>
      <c r="J5137" s="141">
        <f t="shared" si="411"/>
        <v>0</v>
      </c>
      <c r="K5137" s="81">
        <f t="shared" si="409"/>
        <v>0</v>
      </c>
      <c r="L5137" s="142">
        <v>18.8</v>
      </c>
      <c r="M5137" s="140"/>
      <c r="N5137" s="141">
        <f t="shared" si="412"/>
        <v>0</v>
      </c>
      <c r="O5137" s="141"/>
      <c r="P5137" s="141"/>
      <c r="Q5137" s="81">
        <f t="shared" si="410"/>
        <v>0</v>
      </c>
    </row>
    <row r="5138" spans="5:17" ht="13" hidden="1" x14ac:dyDescent="0.3">
      <c r="E5138" s="138">
        <v>40768</v>
      </c>
      <c r="F5138" s="16">
        <v>225</v>
      </c>
      <c r="G5138" s="16">
        <v>2011</v>
      </c>
      <c r="H5138" s="139">
        <f t="shared" si="408"/>
        <v>0</v>
      </c>
      <c r="I5138" s="140">
        <v>20.019354838709678</v>
      </c>
      <c r="J5138" s="141">
        <f t="shared" si="411"/>
        <v>0</v>
      </c>
      <c r="K5138" s="81">
        <f t="shared" si="409"/>
        <v>0</v>
      </c>
      <c r="L5138" s="142">
        <v>21.1</v>
      </c>
      <c r="M5138" s="140"/>
      <c r="N5138" s="141">
        <f t="shared" si="412"/>
        <v>0</v>
      </c>
      <c r="O5138" s="141"/>
      <c r="P5138" s="141"/>
      <c r="Q5138" s="81">
        <f t="shared" si="410"/>
        <v>0</v>
      </c>
    </row>
    <row r="5139" spans="5:17" ht="13" hidden="1" x14ac:dyDescent="0.3">
      <c r="E5139" s="138">
        <v>40769</v>
      </c>
      <c r="F5139" s="16">
        <v>226</v>
      </c>
      <c r="G5139" s="16">
        <v>2011</v>
      </c>
      <c r="H5139" s="139">
        <f t="shared" si="408"/>
        <v>0</v>
      </c>
      <c r="I5139" s="140">
        <v>20.012903225806451</v>
      </c>
      <c r="J5139" s="141">
        <f t="shared" si="411"/>
        <v>0</v>
      </c>
      <c r="K5139" s="81">
        <f t="shared" si="409"/>
        <v>0</v>
      </c>
      <c r="L5139" s="142">
        <v>20.9</v>
      </c>
      <c r="M5139" s="140"/>
      <c r="N5139" s="141">
        <f t="shared" si="412"/>
        <v>0</v>
      </c>
      <c r="O5139" s="141"/>
      <c r="P5139" s="141"/>
      <c r="Q5139" s="81">
        <f t="shared" si="410"/>
        <v>0</v>
      </c>
    </row>
    <row r="5140" spans="5:17" ht="13" hidden="1" x14ac:dyDescent="0.3">
      <c r="E5140" s="138">
        <v>40770</v>
      </c>
      <c r="F5140" s="16">
        <v>227</v>
      </c>
      <c r="G5140" s="16">
        <v>2011</v>
      </c>
      <c r="H5140" s="139">
        <f t="shared" si="408"/>
        <v>0</v>
      </c>
      <c r="I5140" s="140">
        <v>20.006451612903227</v>
      </c>
      <c r="J5140" s="141">
        <f t="shared" si="411"/>
        <v>0</v>
      </c>
      <c r="K5140" s="81">
        <f t="shared" si="409"/>
        <v>0</v>
      </c>
      <c r="L5140" s="142">
        <v>20.7</v>
      </c>
      <c r="M5140" s="140"/>
      <c r="N5140" s="141">
        <f t="shared" si="412"/>
        <v>0</v>
      </c>
      <c r="O5140" s="141"/>
      <c r="P5140" s="141"/>
      <c r="Q5140" s="81">
        <f t="shared" si="410"/>
        <v>0</v>
      </c>
    </row>
    <row r="5141" spans="5:17" ht="13" hidden="1" x14ac:dyDescent="0.3">
      <c r="E5141" s="138">
        <v>40771</v>
      </c>
      <c r="F5141" s="16">
        <v>228</v>
      </c>
      <c r="G5141" s="16">
        <v>2011</v>
      </c>
      <c r="H5141" s="139">
        <f t="shared" si="408"/>
        <v>0</v>
      </c>
      <c r="I5141" s="140">
        <v>20</v>
      </c>
      <c r="J5141" s="141">
        <f t="shared" si="411"/>
        <v>0</v>
      </c>
      <c r="K5141" s="81">
        <f t="shared" si="409"/>
        <v>0</v>
      </c>
      <c r="L5141" s="142">
        <v>20.3</v>
      </c>
      <c r="M5141" s="140"/>
      <c r="N5141" s="141">
        <f t="shared" si="412"/>
        <v>0</v>
      </c>
      <c r="O5141" s="141"/>
      <c r="P5141" s="141"/>
      <c r="Q5141" s="81">
        <f t="shared" si="410"/>
        <v>0</v>
      </c>
    </row>
    <row r="5142" spans="5:17" ht="13" hidden="1" x14ac:dyDescent="0.3">
      <c r="E5142" s="138">
        <v>40772</v>
      </c>
      <c r="F5142" s="16">
        <v>229</v>
      </c>
      <c r="G5142" s="16">
        <v>2011</v>
      </c>
      <c r="H5142" s="139">
        <f t="shared" si="408"/>
        <v>0</v>
      </c>
      <c r="I5142" s="140">
        <v>19.846666666666664</v>
      </c>
      <c r="J5142" s="141">
        <f t="shared" si="411"/>
        <v>0</v>
      </c>
      <c r="K5142" s="81">
        <f t="shared" si="409"/>
        <v>0</v>
      </c>
      <c r="L5142" s="142">
        <v>21.7</v>
      </c>
      <c r="M5142" s="140"/>
      <c r="N5142" s="141">
        <f t="shared" si="412"/>
        <v>0</v>
      </c>
      <c r="O5142" s="141"/>
      <c r="P5142" s="141"/>
      <c r="Q5142" s="81">
        <f t="shared" si="410"/>
        <v>0</v>
      </c>
    </row>
    <row r="5143" spans="5:17" ht="13" hidden="1" x14ac:dyDescent="0.3">
      <c r="E5143" s="138">
        <v>40773</v>
      </c>
      <c r="F5143" s="16">
        <v>230</v>
      </c>
      <c r="G5143" s="16">
        <v>2011</v>
      </c>
      <c r="H5143" s="139">
        <f t="shared" si="408"/>
        <v>0</v>
      </c>
      <c r="I5143" s="140">
        <v>19.693333333333328</v>
      </c>
      <c r="J5143" s="141">
        <f t="shared" si="411"/>
        <v>0</v>
      </c>
      <c r="K5143" s="81">
        <f t="shared" si="409"/>
        <v>0</v>
      </c>
      <c r="L5143" s="142">
        <v>23.9</v>
      </c>
      <c r="M5143" s="140"/>
      <c r="N5143" s="141">
        <f t="shared" si="412"/>
        <v>0</v>
      </c>
      <c r="O5143" s="141"/>
      <c r="P5143" s="141"/>
      <c r="Q5143" s="81">
        <f t="shared" si="410"/>
        <v>0</v>
      </c>
    </row>
    <row r="5144" spans="5:17" ht="13" hidden="1" x14ac:dyDescent="0.3">
      <c r="E5144" s="138">
        <v>40774</v>
      </c>
      <c r="F5144" s="16">
        <v>231</v>
      </c>
      <c r="G5144" s="16">
        <v>2011</v>
      </c>
      <c r="H5144" s="139">
        <f t="shared" si="408"/>
        <v>0</v>
      </c>
      <c r="I5144" s="140">
        <v>19.54</v>
      </c>
      <c r="J5144" s="141">
        <f t="shared" si="411"/>
        <v>0</v>
      </c>
      <c r="K5144" s="81">
        <f t="shared" si="409"/>
        <v>0</v>
      </c>
      <c r="L5144" s="142">
        <v>24.8</v>
      </c>
      <c r="M5144" s="140"/>
      <c r="N5144" s="141">
        <f t="shared" si="412"/>
        <v>0</v>
      </c>
      <c r="O5144" s="141"/>
      <c r="P5144" s="141"/>
      <c r="Q5144" s="81">
        <f t="shared" si="410"/>
        <v>0</v>
      </c>
    </row>
    <row r="5145" spans="5:17" ht="13" hidden="1" x14ac:dyDescent="0.3">
      <c r="E5145" s="138">
        <v>40775</v>
      </c>
      <c r="F5145" s="16">
        <v>232</v>
      </c>
      <c r="G5145" s="16">
        <v>2011</v>
      </c>
      <c r="H5145" s="139">
        <f t="shared" si="408"/>
        <v>0</v>
      </c>
      <c r="I5145" s="140">
        <v>19.386666666666663</v>
      </c>
      <c r="J5145" s="141">
        <f t="shared" si="411"/>
        <v>0</v>
      </c>
      <c r="K5145" s="81">
        <f t="shared" si="409"/>
        <v>0</v>
      </c>
      <c r="L5145" s="142">
        <v>24.5</v>
      </c>
      <c r="M5145" s="140"/>
      <c r="N5145" s="141">
        <f t="shared" si="412"/>
        <v>0</v>
      </c>
      <c r="O5145" s="141"/>
      <c r="P5145" s="141"/>
      <c r="Q5145" s="81">
        <f t="shared" si="410"/>
        <v>0</v>
      </c>
    </row>
    <row r="5146" spans="5:17" ht="13" hidden="1" x14ac:dyDescent="0.3">
      <c r="E5146" s="138">
        <v>40776</v>
      </c>
      <c r="F5146" s="16">
        <v>233</v>
      </c>
      <c r="G5146" s="16">
        <v>2011</v>
      </c>
      <c r="H5146" s="139">
        <f t="shared" si="408"/>
        <v>0</v>
      </c>
      <c r="I5146" s="140">
        <v>19.233333333333327</v>
      </c>
      <c r="J5146" s="141">
        <f t="shared" si="411"/>
        <v>0</v>
      </c>
      <c r="K5146" s="81">
        <f t="shared" si="409"/>
        <v>0</v>
      </c>
      <c r="L5146" s="142">
        <v>24.1</v>
      </c>
      <c r="M5146" s="140"/>
      <c r="N5146" s="141">
        <f t="shared" si="412"/>
        <v>0</v>
      </c>
      <c r="O5146" s="141"/>
      <c r="P5146" s="141"/>
      <c r="Q5146" s="81">
        <f t="shared" si="410"/>
        <v>0</v>
      </c>
    </row>
    <row r="5147" spans="5:17" ht="13" hidden="1" x14ac:dyDescent="0.3">
      <c r="E5147" s="138">
        <v>40777</v>
      </c>
      <c r="F5147" s="16">
        <v>234</v>
      </c>
      <c r="G5147" s="16">
        <v>2011</v>
      </c>
      <c r="H5147" s="139">
        <f t="shared" si="408"/>
        <v>0</v>
      </c>
      <c r="I5147" s="140">
        <v>19.079999999999998</v>
      </c>
      <c r="J5147" s="141">
        <f t="shared" si="411"/>
        <v>0</v>
      </c>
      <c r="K5147" s="81">
        <f t="shared" si="409"/>
        <v>0</v>
      </c>
      <c r="L5147" s="142">
        <v>25.3</v>
      </c>
      <c r="M5147" s="140"/>
      <c r="N5147" s="141">
        <f t="shared" si="412"/>
        <v>0</v>
      </c>
      <c r="O5147" s="141"/>
      <c r="P5147" s="141"/>
      <c r="Q5147" s="81">
        <f t="shared" si="410"/>
        <v>0</v>
      </c>
    </row>
    <row r="5148" spans="5:17" ht="13" hidden="1" x14ac:dyDescent="0.3">
      <c r="E5148" s="138">
        <v>40778</v>
      </c>
      <c r="F5148" s="16">
        <v>235</v>
      </c>
      <c r="G5148" s="16">
        <v>2011</v>
      </c>
      <c r="H5148" s="139">
        <f t="shared" si="408"/>
        <v>0</v>
      </c>
      <c r="I5148" s="140">
        <v>18.926666666666662</v>
      </c>
      <c r="J5148" s="141">
        <f t="shared" si="411"/>
        <v>0</v>
      </c>
      <c r="K5148" s="81">
        <f t="shared" si="409"/>
        <v>0</v>
      </c>
      <c r="L5148" s="142">
        <v>25.3</v>
      </c>
      <c r="M5148" s="140"/>
      <c r="N5148" s="141">
        <f t="shared" si="412"/>
        <v>0</v>
      </c>
      <c r="O5148" s="141"/>
      <c r="P5148" s="141"/>
      <c r="Q5148" s="81">
        <f t="shared" si="410"/>
        <v>0</v>
      </c>
    </row>
    <row r="5149" spans="5:17" ht="13" hidden="1" x14ac:dyDescent="0.3">
      <c r="E5149" s="138">
        <v>40779</v>
      </c>
      <c r="F5149" s="16">
        <v>236</v>
      </c>
      <c r="G5149" s="16">
        <v>2011</v>
      </c>
      <c r="H5149" s="139">
        <f t="shared" si="408"/>
        <v>0</v>
      </c>
      <c r="I5149" s="140">
        <v>18.773333333333326</v>
      </c>
      <c r="J5149" s="141">
        <f t="shared" si="411"/>
        <v>0</v>
      </c>
      <c r="K5149" s="81">
        <f t="shared" si="409"/>
        <v>0</v>
      </c>
      <c r="L5149" s="142">
        <v>22.4</v>
      </c>
      <c r="M5149" s="140"/>
      <c r="N5149" s="141">
        <f t="shared" si="412"/>
        <v>0</v>
      </c>
      <c r="O5149" s="141"/>
      <c r="P5149" s="141"/>
      <c r="Q5149" s="81">
        <f t="shared" si="410"/>
        <v>0</v>
      </c>
    </row>
    <row r="5150" spans="5:17" ht="13" hidden="1" x14ac:dyDescent="0.3">
      <c r="E5150" s="138">
        <v>40780</v>
      </c>
      <c r="F5150" s="16">
        <v>237</v>
      </c>
      <c r="G5150" s="16">
        <v>2011</v>
      </c>
      <c r="H5150" s="139">
        <f t="shared" si="408"/>
        <v>0</v>
      </c>
      <c r="I5150" s="140">
        <v>18.62</v>
      </c>
      <c r="J5150" s="141">
        <f t="shared" si="411"/>
        <v>0</v>
      </c>
      <c r="K5150" s="81">
        <f t="shared" si="409"/>
        <v>0</v>
      </c>
      <c r="L5150" s="142">
        <v>22.3</v>
      </c>
      <c r="M5150" s="140"/>
      <c r="N5150" s="141">
        <f t="shared" si="412"/>
        <v>0</v>
      </c>
      <c r="O5150" s="141"/>
      <c r="P5150" s="141"/>
      <c r="Q5150" s="81">
        <f t="shared" si="410"/>
        <v>0</v>
      </c>
    </row>
    <row r="5151" spans="5:17" ht="13" hidden="1" x14ac:dyDescent="0.3">
      <c r="E5151" s="138">
        <v>40781</v>
      </c>
      <c r="F5151" s="16">
        <v>238</v>
      </c>
      <c r="G5151" s="16">
        <v>2011</v>
      </c>
      <c r="H5151" s="139">
        <f t="shared" si="408"/>
        <v>0</v>
      </c>
      <c r="I5151" s="140">
        <v>18.466666666666661</v>
      </c>
      <c r="J5151" s="141">
        <f t="shared" si="411"/>
        <v>0</v>
      </c>
      <c r="K5151" s="81">
        <f t="shared" si="409"/>
        <v>0</v>
      </c>
      <c r="L5151" s="142">
        <v>18.8</v>
      </c>
      <c r="M5151" s="140"/>
      <c r="N5151" s="141">
        <f t="shared" si="412"/>
        <v>0</v>
      </c>
      <c r="O5151" s="141"/>
      <c r="P5151" s="141"/>
      <c r="Q5151" s="81">
        <f t="shared" si="410"/>
        <v>0</v>
      </c>
    </row>
    <row r="5152" spans="5:17" ht="13" hidden="1" x14ac:dyDescent="0.3">
      <c r="E5152" s="138">
        <v>40782</v>
      </c>
      <c r="F5152" s="16">
        <v>239</v>
      </c>
      <c r="G5152" s="16">
        <v>2011</v>
      </c>
      <c r="H5152" s="139">
        <f t="shared" si="408"/>
        <v>0</v>
      </c>
      <c r="I5152" s="140">
        <v>18.313333333333333</v>
      </c>
      <c r="J5152" s="141">
        <f t="shared" si="411"/>
        <v>0</v>
      </c>
      <c r="K5152" s="81">
        <f t="shared" si="409"/>
        <v>0</v>
      </c>
      <c r="L5152" s="142">
        <v>13.3</v>
      </c>
      <c r="M5152" s="140"/>
      <c r="N5152" s="141">
        <f t="shared" si="412"/>
        <v>1</v>
      </c>
      <c r="O5152" s="141"/>
      <c r="P5152" s="141"/>
      <c r="Q5152" s="81">
        <f t="shared" si="410"/>
        <v>6.6999999999999993</v>
      </c>
    </row>
    <row r="5153" spans="5:17" ht="13" hidden="1" x14ac:dyDescent="0.3">
      <c r="E5153" s="138">
        <v>40783</v>
      </c>
      <c r="F5153" s="16">
        <v>240</v>
      </c>
      <c r="G5153" s="16">
        <v>2011</v>
      </c>
      <c r="H5153" s="139">
        <f t="shared" si="408"/>
        <v>0</v>
      </c>
      <c r="I5153" s="140">
        <v>18.16</v>
      </c>
      <c r="J5153" s="141">
        <f t="shared" si="411"/>
        <v>0</v>
      </c>
      <c r="K5153" s="81">
        <f t="shared" si="409"/>
        <v>0</v>
      </c>
      <c r="L5153" s="142">
        <v>14.6</v>
      </c>
      <c r="M5153" s="140"/>
      <c r="N5153" s="141">
        <f t="shared" si="412"/>
        <v>1</v>
      </c>
      <c r="O5153" s="141"/>
      <c r="P5153" s="141"/>
      <c r="Q5153" s="81">
        <f t="shared" si="410"/>
        <v>5.4</v>
      </c>
    </row>
    <row r="5154" spans="5:17" ht="13" hidden="1" x14ac:dyDescent="0.3">
      <c r="E5154" s="138">
        <v>40784</v>
      </c>
      <c r="F5154" s="16">
        <v>241</v>
      </c>
      <c r="G5154" s="16">
        <v>2011</v>
      </c>
      <c r="H5154" s="139">
        <f t="shared" si="408"/>
        <v>0</v>
      </c>
      <c r="I5154" s="140">
        <v>18.006666666666661</v>
      </c>
      <c r="J5154" s="141">
        <f t="shared" si="411"/>
        <v>0</v>
      </c>
      <c r="K5154" s="81">
        <f t="shared" si="409"/>
        <v>0</v>
      </c>
      <c r="L5154" s="142">
        <v>16.3</v>
      </c>
      <c r="M5154" s="140"/>
      <c r="N5154" s="141">
        <f t="shared" si="412"/>
        <v>0</v>
      </c>
      <c r="O5154" s="141"/>
      <c r="P5154" s="141"/>
      <c r="Q5154" s="81">
        <f t="shared" si="410"/>
        <v>0</v>
      </c>
    </row>
    <row r="5155" spans="5:17" ht="13" hidden="1" x14ac:dyDescent="0.3">
      <c r="E5155" s="138">
        <v>40785</v>
      </c>
      <c r="F5155" s="16">
        <v>242</v>
      </c>
      <c r="G5155" s="16">
        <v>2011</v>
      </c>
      <c r="H5155" s="139">
        <f t="shared" ref="H5155:H5218" si="413">IF(AND(E5155&gt;=$D$64,E5155&lt;=$D$65),1,0)</f>
        <v>0</v>
      </c>
      <c r="I5155" s="140">
        <v>17.853333333333332</v>
      </c>
      <c r="J5155" s="141">
        <f t="shared" si="411"/>
        <v>0</v>
      </c>
      <c r="K5155" s="81">
        <f t="shared" si="409"/>
        <v>0</v>
      </c>
      <c r="L5155" s="142">
        <v>16.2</v>
      </c>
      <c r="M5155" s="140"/>
      <c r="N5155" s="141">
        <f t="shared" si="412"/>
        <v>0</v>
      </c>
      <c r="O5155" s="141"/>
      <c r="P5155" s="141"/>
      <c r="Q5155" s="81">
        <f t="shared" si="410"/>
        <v>0</v>
      </c>
    </row>
    <row r="5156" spans="5:17" ht="13" hidden="1" x14ac:dyDescent="0.3">
      <c r="E5156" s="138">
        <v>40786</v>
      </c>
      <c r="F5156" s="16">
        <v>243</v>
      </c>
      <c r="G5156" s="16">
        <v>2011</v>
      </c>
      <c r="H5156" s="139">
        <f t="shared" si="413"/>
        <v>0</v>
      </c>
      <c r="I5156" s="140">
        <v>17.7</v>
      </c>
      <c r="J5156" s="141">
        <f t="shared" si="411"/>
        <v>0</v>
      </c>
      <c r="K5156" s="81">
        <f t="shared" si="409"/>
        <v>0</v>
      </c>
      <c r="L5156" s="142">
        <v>19.5</v>
      </c>
      <c r="M5156" s="140"/>
      <c r="N5156" s="141">
        <f t="shared" si="412"/>
        <v>0</v>
      </c>
      <c r="O5156" s="141"/>
      <c r="P5156" s="141"/>
      <c r="Q5156" s="81">
        <f t="shared" si="410"/>
        <v>0</v>
      </c>
    </row>
    <row r="5157" spans="5:17" ht="13" hidden="1" x14ac:dyDescent="0.3">
      <c r="E5157" s="138">
        <v>40787</v>
      </c>
      <c r="F5157" s="16">
        <v>244</v>
      </c>
      <c r="G5157" s="16">
        <v>2011</v>
      </c>
      <c r="H5157" s="139">
        <f t="shared" si="413"/>
        <v>0</v>
      </c>
      <c r="I5157" s="140">
        <v>17.546666666666667</v>
      </c>
      <c r="J5157" s="141">
        <f t="shared" si="411"/>
        <v>0</v>
      </c>
      <c r="K5157" s="81">
        <f t="shared" si="409"/>
        <v>0</v>
      </c>
      <c r="L5157" s="142">
        <v>19.399999999999999</v>
      </c>
      <c r="M5157" s="140"/>
      <c r="N5157" s="141">
        <f t="shared" si="412"/>
        <v>0</v>
      </c>
      <c r="O5157" s="141"/>
      <c r="P5157" s="141"/>
      <c r="Q5157" s="81">
        <f t="shared" si="410"/>
        <v>0</v>
      </c>
    </row>
    <row r="5158" spans="5:17" ht="13" hidden="1" x14ac:dyDescent="0.3">
      <c r="E5158" s="138">
        <v>40788</v>
      </c>
      <c r="F5158" s="16">
        <v>245</v>
      </c>
      <c r="G5158" s="16">
        <v>2011</v>
      </c>
      <c r="H5158" s="139">
        <f t="shared" si="413"/>
        <v>0</v>
      </c>
      <c r="I5158" s="140">
        <v>17.393333333333331</v>
      </c>
      <c r="J5158" s="141">
        <f t="shared" si="411"/>
        <v>0</v>
      </c>
      <c r="K5158" s="81">
        <f t="shared" si="409"/>
        <v>0</v>
      </c>
      <c r="L5158" s="142">
        <v>20.9</v>
      </c>
      <c r="M5158" s="140"/>
      <c r="N5158" s="141">
        <f t="shared" si="412"/>
        <v>0</v>
      </c>
      <c r="O5158" s="141"/>
      <c r="P5158" s="141"/>
      <c r="Q5158" s="81">
        <f t="shared" si="410"/>
        <v>0</v>
      </c>
    </row>
    <row r="5159" spans="5:17" ht="13" hidden="1" x14ac:dyDescent="0.3">
      <c r="E5159" s="138">
        <v>40789</v>
      </c>
      <c r="F5159" s="16">
        <v>246</v>
      </c>
      <c r="G5159" s="16">
        <v>2011</v>
      </c>
      <c r="H5159" s="139">
        <f t="shared" si="413"/>
        <v>0</v>
      </c>
      <c r="I5159" s="140">
        <v>17.239999999999998</v>
      </c>
      <c r="J5159" s="141">
        <f t="shared" si="411"/>
        <v>0</v>
      </c>
      <c r="K5159" s="81">
        <f t="shared" si="409"/>
        <v>0</v>
      </c>
      <c r="L5159" s="142">
        <v>19.600000000000001</v>
      </c>
      <c r="M5159" s="140"/>
      <c r="N5159" s="141">
        <f t="shared" si="412"/>
        <v>0</v>
      </c>
      <c r="O5159" s="141"/>
      <c r="P5159" s="141"/>
      <c r="Q5159" s="81">
        <f t="shared" si="410"/>
        <v>0</v>
      </c>
    </row>
    <row r="5160" spans="5:17" ht="13" hidden="1" x14ac:dyDescent="0.3">
      <c r="E5160" s="138">
        <v>40790</v>
      </c>
      <c r="F5160" s="16">
        <v>247</v>
      </c>
      <c r="G5160" s="16">
        <v>2011</v>
      </c>
      <c r="H5160" s="139">
        <f t="shared" si="413"/>
        <v>0</v>
      </c>
      <c r="I5160" s="140">
        <v>17.086666666666666</v>
      </c>
      <c r="J5160" s="141">
        <f t="shared" si="411"/>
        <v>0</v>
      </c>
      <c r="K5160" s="81">
        <f t="shared" si="409"/>
        <v>0</v>
      </c>
      <c r="L5160" s="142">
        <v>18.899999999999999</v>
      </c>
      <c r="M5160" s="140"/>
      <c r="N5160" s="141">
        <f t="shared" si="412"/>
        <v>0</v>
      </c>
      <c r="O5160" s="141"/>
      <c r="P5160" s="141"/>
      <c r="Q5160" s="81">
        <f t="shared" si="410"/>
        <v>0</v>
      </c>
    </row>
    <row r="5161" spans="5:17" ht="13" hidden="1" x14ac:dyDescent="0.3">
      <c r="E5161" s="138">
        <v>40791</v>
      </c>
      <c r="F5161" s="16">
        <v>248</v>
      </c>
      <c r="G5161" s="16">
        <v>2011</v>
      </c>
      <c r="H5161" s="139">
        <f t="shared" si="413"/>
        <v>0</v>
      </c>
      <c r="I5161" s="140">
        <v>16.93333333333333</v>
      </c>
      <c r="J5161" s="141">
        <f t="shared" si="411"/>
        <v>0</v>
      </c>
      <c r="K5161" s="81">
        <f t="shared" si="409"/>
        <v>0</v>
      </c>
      <c r="L5161" s="142">
        <v>17.100000000000001</v>
      </c>
      <c r="M5161" s="140"/>
      <c r="N5161" s="141">
        <f t="shared" si="412"/>
        <v>0</v>
      </c>
      <c r="O5161" s="141"/>
      <c r="P5161" s="141"/>
      <c r="Q5161" s="81">
        <f t="shared" si="410"/>
        <v>0</v>
      </c>
    </row>
    <row r="5162" spans="5:17" ht="13" hidden="1" x14ac:dyDescent="0.3">
      <c r="E5162" s="138">
        <v>40792</v>
      </c>
      <c r="F5162" s="16">
        <v>249</v>
      </c>
      <c r="G5162" s="16">
        <v>2011</v>
      </c>
      <c r="H5162" s="139">
        <f t="shared" si="413"/>
        <v>0</v>
      </c>
      <c r="I5162" s="140">
        <v>16.78</v>
      </c>
      <c r="J5162" s="141">
        <f t="shared" si="411"/>
        <v>0</v>
      </c>
      <c r="K5162" s="81">
        <f t="shared" si="409"/>
        <v>0</v>
      </c>
      <c r="L5162" s="142">
        <v>16.3</v>
      </c>
      <c r="M5162" s="140"/>
      <c r="N5162" s="141">
        <f t="shared" si="412"/>
        <v>0</v>
      </c>
      <c r="O5162" s="141"/>
      <c r="P5162" s="141"/>
      <c r="Q5162" s="81">
        <f t="shared" si="410"/>
        <v>0</v>
      </c>
    </row>
    <row r="5163" spans="5:17" ht="13" hidden="1" x14ac:dyDescent="0.3">
      <c r="E5163" s="138">
        <v>40793</v>
      </c>
      <c r="F5163" s="16">
        <v>250</v>
      </c>
      <c r="G5163" s="16">
        <v>2011</v>
      </c>
      <c r="H5163" s="139">
        <f t="shared" si="413"/>
        <v>0</v>
      </c>
      <c r="I5163" s="140">
        <v>16.626666666666665</v>
      </c>
      <c r="J5163" s="141">
        <f t="shared" si="411"/>
        <v>0</v>
      </c>
      <c r="K5163" s="81">
        <f t="shared" si="409"/>
        <v>0</v>
      </c>
      <c r="L5163" s="142">
        <v>18</v>
      </c>
      <c r="M5163" s="140"/>
      <c r="N5163" s="141">
        <f t="shared" si="412"/>
        <v>0</v>
      </c>
      <c r="O5163" s="141"/>
      <c r="P5163" s="141"/>
      <c r="Q5163" s="81">
        <f t="shared" si="410"/>
        <v>0</v>
      </c>
    </row>
    <row r="5164" spans="5:17" ht="13" hidden="1" x14ac:dyDescent="0.3">
      <c r="E5164" s="138">
        <v>40794</v>
      </c>
      <c r="F5164" s="16">
        <v>251</v>
      </c>
      <c r="G5164" s="16">
        <v>2011</v>
      </c>
      <c r="H5164" s="139">
        <f t="shared" si="413"/>
        <v>0</v>
      </c>
      <c r="I5164" s="140">
        <v>16.473333333333329</v>
      </c>
      <c r="J5164" s="141">
        <f t="shared" si="411"/>
        <v>0</v>
      </c>
      <c r="K5164" s="81">
        <f t="shared" si="409"/>
        <v>0</v>
      </c>
      <c r="L5164" s="142">
        <v>19.600000000000001</v>
      </c>
      <c r="M5164" s="140"/>
      <c r="N5164" s="141">
        <f t="shared" si="412"/>
        <v>0</v>
      </c>
      <c r="O5164" s="141"/>
      <c r="P5164" s="141"/>
      <c r="Q5164" s="81">
        <f t="shared" si="410"/>
        <v>0</v>
      </c>
    </row>
    <row r="5165" spans="5:17" ht="13" hidden="1" x14ac:dyDescent="0.3">
      <c r="E5165" s="138">
        <v>40795</v>
      </c>
      <c r="F5165" s="16">
        <v>252</v>
      </c>
      <c r="G5165" s="16">
        <v>2011</v>
      </c>
      <c r="H5165" s="139">
        <f t="shared" si="413"/>
        <v>0</v>
      </c>
      <c r="I5165" s="140">
        <v>16.32</v>
      </c>
      <c r="J5165" s="141">
        <f t="shared" si="411"/>
        <v>0</v>
      </c>
      <c r="K5165" s="81">
        <f t="shared" si="409"/>
        <v>0</v>
      </c>
      <c r="L5165" s="142">
        <v>20.2</v>
      </c>
      <c r="M5165" s="140"/>
      <c r="N5165" s="141">
        <f t="shared" si="412"/>
        <v>0</v>
      </c>
      <c r="O5165" s="141"/>
      <c r="P5165" s="141"/>
      <c r="Q5165" s="81">
        <f t="shared" si="410"/>
        <v>0</v>
      </c>
    </row>
    <row r="5166" spans="5:17" ht="13" hidden="1" x14ac:dyDescent="0.3">
      <c r="E5166" s="138">
        <v>40796</v>
      </c>
      <c r="F5166" s="16">
        <v>253</v>
      </c>
      <c r="G5166" s="16">
        <v>2011</v>
      </c>
      <c r="H5166" s="139">
        <f t="shared" si="413"/>
        <v>0</v>
      </c>
      <c r="I5166" s="140">
        <v>16.166666666666664</v>
      </c>
      <c r="J5166" s="141">
        <f t="shared" si="411"/>
        <v>0</v>
      </c>
      <c r="K5166" s="81">
        <f t="shared" si="409"/>
        <v>0</v>
      </c>
      <c r="L5166" s="142">
        <v>21.9</v>
      </c>
      <c r="M5166" s="140"/>
      <c r="N5166" s="141">
        <f t="shared" si="412"/>
        <v>0</v>
      </c>
      <c r="O5166" s="141"/>
      <c r="P5166" s="141"/>
      <c r="Q5166" s="81">
        <f t="shared" si="410"/>
        <v>0</v>
      </c>
    </row>
    <row r="5167" spans="5:17" ht="13" hidden="1" x14ac:dyDescent="0.3">
      <c r="E5167" s="138">
        <v>40797</v>
      </c>
      <c r="F5167" s="16">
        <v>254</v>
      </c>
      <c r="G5167" s="16">
        <v>2011</v>
      </c>
      <c r="H5167" s="139">
        <f t="shared" si="413"/>
        <v>0</v>
      </c>
      <c r="I5167" s="140">
        <v>16.013333333333328</v>
      </c>
      <c r="J5167" s="141">
        <f t="shared" si="411"/>
        <v>0</v>
      </c>
      <c r="K5167" s="81">
        <f t="shared" si="409"/>
        <v>0</v>
      </c>
      <c r="L5167" s="142">
        <v>21</v>
      </c>
      <c r="M5167" s="140"/>
      <c r="N5167" s="141">
        <f t="shared" si="412"/>
        <v>0</v>
      </c>
      <c r="O5167" s="141"/>
      <c r="P5167" s="141"/>
      <c r="Q5167" s="81">
        <f t="shared" si="410"/>
        <v>0</v>
      </c>
    </row>
    <row r="5168" spans="5:17" ht="13" hidden="1" x14ac:dyDescent="0.3">
      <c r="E5168" s="138">
        <v>40798</v>
      </c>
      <c r="F5168" s="16">
        <v>255</v>
      </c>
      <c r="G5168" s="16">
        <v>2011</v>
      </c>
      <c r="H5168" s="139">
        <f t="shared" si="413"/>
        <v>0</v>
      </c>
      <c r="I5168" s="140">
        <v>15.86</v>
      </c>
      <c r="J5168" s="141">
        <f t="shared" si="411"/>
        <v>1</v>
      </c>
      <c r="K5168" s="81">
        <f t="shared" si="409"/>
        <v>4.1400000000000006</v>
      </c>
      <c r="L5168" s="142">
        <v>18.8</v>
      </c>
      <c r="M5168" s="140"/>
      <c r="N5168" s="141">
        <f t="shared" si="412"/>
        <v>0</v>
      </c>
      <c r="O5168" s="141"/>
      <c r="P5168" s="141"/>
      <c r="Q5168" s="81">
        <f t="shared" si="410"/>
        <v>0</v>
      </c>
    </row>
    <row r="5169" spans="5:17" ht="13" hidden="1" x14ac:dyDescent="0.3">
      <c r="E5169" s="138">
        <v>40799</v>
      </c>
      <c r="F5169" s="16">
        <v>256</v>
      </c>
      <c r="G5169" s="16">
        <v>2011</v>
      </c>
      <c r="H5169" s="139">
        <f t="shared" si="413"/>
        <v>0</v>
      </c>
      <c r="I5169" s="140">
        <v>15.706666666666663</v>
      </c>
      <c r="J5169" s="141">
        <f t="shared" si="411"/>
        <v>1</v>
      </c>
      <c r="K5169" s="81">
        <f t="shared" si="409"/>
        <v>4.2933333333333366</v>
      </c>
      <c r="L5169" s="142">
        <v>19</v>
      </c>
      <c r="M5169" s="140"/>
      <c r="N5169" s="141">
        <f t="shared" si="412"/>
        <v>0</v>
      </c>
      <c r="O5169" s="141"/>
      <c r="P5169" s="141"/>
      <c r="Q5169" s="81">
        <f t="shared" si="410"/>
        <v>0</v>
      </c>
    </row>
    <row r="5170" spans="5:17" ht="13" hidden="1" x14ac:dyDescent="0.3">
      <c r="E5170" s="138">
        <v>40800</v>
      </c>
      <c r="F5170" s="16">
        <v>257</v>
      </c>
      <c r="G5170" s="16">
        <v>2011</v>
      </c>
      <c r="H5170" s="139">
        <f t="shared" si="413"/>
        <v>0</v>
      </c>
      <c r="I5170" s="140">
        <v>15.553333333333327</v>
      </c>
      <c r="J5170" s="141">
        <f t="shared" si="411"/>
        <v>1</v>
      </c>
      <c r="K5170" s="81">
        <f t="shared" si="409"/>
        <v>4.4466666666666725</v>
      </c>
      <c r="L5170" s="142">
        <v>19.100000000000001</v>
      </c>
      <c r="M5170" s="140"/>
      <c r="N5170" s="141">
        <f t="shared" si="412"/>
        <v>0</v>
      </c>
      <c r="O5170" s="141"/>
      <c r="P5170" s="141"/>
      <c r="Q5170" s="81">
        <f t="shared" si="410"/>
        <v>0</v>
      </c>
    </row>
    <row r="5171" spans="5:17" ht="13" hidden="1" x14ac:dyDescent="0.3">
      <c r="E5171" s="138">
        <v>40801</v>
      </c>
      <c r="F5171" s="16">
        <v>258</v>
      </c>
      <c r="G5171" s="16">
        <v>2011</v>
      </c>
      <c r="H5171" s="139">
        <f t="shared" si="413"/>
        <v>0</v>
      </c>
      <c r="I5171" s="140">
        <v>15.4</v>
      </c>
      <c r="J5171" s="141">
        <f t="shared" si="411"/>
        <v>1</v>
      </c>
      <c r="K5171" s="81">
        <f t="shared" si="409"/>
        <v>4.5999999999999996</v>
      </c>
      <c r="L5171" s="142">
        <v>16.899999999999999</v>
      </c>
      <c r="M5171" s="140"/>
      <c r="N5171" s="141">
        <f t="shared" si="412"/>
        <v>0</v>
      </c>
      <c r="O5171" s="141"/>
      <c r="P5171" s="141"/>
      <c r="Q5171" s="81">
        <f t="shared" si="410"/>
        <v>0</v>
      </c>
    </row>
    <row r="5172" spans="5:17" ht="13" hidden="1" x14ac:dyDescent="0.3">
      <c r="E5172" s="138">
        <v>40802</v>
      </c>
      <c r="F5172" s="16">
        <v>259</v>
      </c>
      <c r="G5172" s="16">
        <v>2011</v>
      </c>
      <c r="H5172" s="139">
        <f t="shared" si="413"/>
        <v>0</v>
      </c>
      <c r="I5172" s="140">
        <v>15.264516129032259</v>
      </c>
      <c r="J5172" s="141">
        <f t="shared" si="411"/>
        <v>1</v>
      </c>
      <c r="K5172" s="81">
        <f t="shared" ref="K5172:K5235" si="414">J5172*($E$116-I5172)</f>
        <v>4.7354838709677409</v>
      </c>
      <c r="L5172" s="142">
        <v>19.2</v>
      </c>
      <c r="M5172" s="140"/>
      <c r="N5172" s="141">
        <f t="shared" si="412"/>
        <v>0</v>
      </c>
      <c r="O5172" s="141"/>
      <c r="P5172" s="141"/>
      <c r="Q5172" s="81">
        <f t="shared" ref="Q5172:Q5235" si="415">N5172*($E$116-L5172)</f>
        <v>0</v>
      </c>
    </row>
    <row r="5173" spans="5:17" ht="13" hidden="1" x14ac:dyDescent="0.3">
      <c r="E5173" s="138">
        <v>40803</v>
      </c>
      <c r="F5173" s="16">
        <v>260</v>
      </c>
      <c r="G5173" s="16">
        <v>2011</v>
      </c>
      <c r="H5173" s="139">
        <f t="shared" si="413"/>
        <v>0</v>
      </c>
      <c r="I5173" s="140">
        <v>15.12903225806452</v>
      </c>
      <c r="J5173" s="141">
        <f t="shared" si="411"/>
        <v>1</v>
      </c>
      <c r="K5173" s="81">
        <f t="shared" si="414"/>
        <v>4.8709677419354804</v>
      </c>
      <c r="L5173" s="142">
        <v>18.7</v>
      </c>
      <c r="M5173" s="140"/>
      <c r="N5173" s="141">
        <f t="shared" si="412"/>
        <v>0</v>
      </c>
      <c r="O5173" s="141"/>
      <c r="P5173" s="141"/>
      <c r="Q5173" s="81">
        <f t="shared" si="415"/>
        <v>0</v>
      </c>
    </row>
    <row r="5174" spans="5:17" ht="13" hidden="1" x14ac:dyDescent="0.3">
      <c r="E5174" s="138">
        <v>40804</v>
      </c>
      <c r="F5174" s="16">
        <v>261</v>
      </c>
      <c r="G5174" s="16">
        <v>2011</v>
      </c>
      <c r="H5174" s="139">
        <f t="shared" si="413"/>
        <v>0</v>
      </c>
      <c r="I5174" s="140">
        <v>14.993548387096773</v>
      </c>
      <c r="J5174" s="141">
        <f t="shared" si="411"/>
        <v>1</v>
      </c>
      <c r="K5174" s="81">
        <f t="shared" si="414"/>
        <v>5.006451612903227</v>
      </c>
      <c r="L5174" s="142">
        <v>12.8</v>
      </c>
      <c r="M5174" s="140"/>
      <c r="N5174" s="141">
        <f t="shared" si="412"/>
        <v>1</v>
      </c>
      <c r="O5174" s="141"/>
      <c r="P5174" s="141"/>
      <c r="Q5174" s="81">
        <f t="shared" si="415"/>
        <v>7.1999999999999993</v>
      </c>
    </row>
    <row r="5175" spans="5:17" ht="13" hidden="1" x14ac:dyDescent="0.3">
      <c r="E5175" s="138">
        <v>40805</v>
      </c>
      <c r="F5175" s="16">
        <v>262</v>
      </c>
      <c r="G5175" s="16">
        <v>2011</v>
      </c>
      <c r="H5175" s="139">
        <f t="shared" si="413"/>
        <v>0</v>
      </c>
      <c r="I5175" s="140">
        <v>14.858064516129033</v>
      </c>
      <c r="J5175" s="141">
        <f t="shared" si="411"/>
        <v>1</v>
      </c>
      <c r="K5175" s="81">
        <f t="shared" si="414"/>
        <v>5.1419354838709666</v>
      </c>
      <c r="L5175" s="142">
        <v>10.9</v>
      </c>
      <c r="M5175" s="140"/>
      <c r="N5175" s="141">
        <f t="shared" si="412"/>
        <v>1</v>
      </c>
      <c r="O5175" s="141"/>
      <c r="P5175" s="141"/>
      <c r="Q5175" s="81">
        <f t="shared" si="415"/>
        <v>9.1</v>
      </c>
    </row>
    <row r="5176" spans="5:17" ht="13" hidden="1" x14ac:dyDescent="0.3">
      <c r="E5176" s="138">
        <v>40806</v>
      </c>
      <c r="F5176" s="16">
        <v>263</v>
      </c>
      <c r="G5176" s="16">
        <v>2011</v>
      </c>
      <c r="H5176" s="139">
        <f t="shared" si="413"/>
        <v>0</v>
      </c>
      <c r="I5176" s="140">
        <v>14.722580645161294</v>
      </c>
      <c r="J5176" s="141">
        <f t="shared" si="411"/>
        <v>1</v>
      </c>
      <c r="K5176" s="81">
        <f t="shared" si="414"/>
        <v>5.2774193548387061</v>
      </c>
      <c r="L5176" s="142">
        <v>12.1</v>
      </c>
      <c r="M5176" s="140"/>
      <c r="N5176" s="141">
        <f t="shared" si="412"/>
        <v>1</v>
      </c>
      <c r="O5176" s="141"/>
      <c r="P5176" s="141"/>
      <c r="Q5176" s="81">
        <f t="shared" si="415"/>
        <v>7.9</v>
      </c>
    </row>
    <row r="5177" spans="5:17" ht="13" hidden="1" x14ac:dyDescent="0.3">
      <c r="E5177" s="138">
        <v>40807</v>
      </c>
      <c r="F5177" s="16">
        <v>264</v>
      </c>
      <c r="G5177" s="16">
        <v>2011</v>
      </c>
      <c r="H5177" s="139">
        <f t="shared" si="413"/>
        <v>0</v>
      </c>
      <c r="I5177" s="140">
        <v>14.587096774193547</v>
      </c>
      <c r="J5177" s="141">
        <f t="shared" si="411"/>
        <v>1</v>
      </c>
      <c r="K5177" s="81">
        <f t="shared" si="414"/>
        <v>5.4129032258064527</v>
      </c>
      <c r="L5177" s="142">
        <v>13.4</v>
      </c>
      <c r="M5177" s="140"/>
      <c r="N5177" s="141">
        <f t="shared" si="412"/>
        <v>1</v>
      </c>
      <c r="O5177" s="141"/>
      <c r="P5177" s="141"/>
      <c r="Q5177" s="81">
        <f t="shared" si="415"/>
        <v>6.6</v>
      </c>
    </row>
    <row r="5178" spans="5:17" ht="13" hidden="1" x14ac:dyDescent="0.3">
      <c r="E5178" s="138">
        <v>40808</v>
      </c>
      <c r="F5178" s="16">
        <v>265</v>
      </c>
      <c r="G5178" s="16">
        <v>2011</v>
      </c>
      <c r="H5178" s="139">
        <f t="shared" si="413"/>
        <v>0</v>
      </c>
      <c r="I5178" s="140">
        <v>14.451612903225808</v>
      </c>
      <c r="J5178" s="141">
        <f t="shared" si="411"/>
        <v>1</v>
      </c>
      <c r="K5178" s="81">
        <f t="shared" si="414"/>
        <v>5.5483870967741922</v>
      </c>
      <c r="L5178" s="142">
        <v>15</v>
      </c>
      <c r="M5178" s="140"/>
      <c r="N5178" s="141">
        <f t="shared" si="412"/>
        <v>1</v>
      </c>
      <c r="O5178" s="141"/>
      <c r="P5178" s="141"/>
      <c r="Q5178" s="81">
        <f t="shared" si="415"/>
        <v>5</v>
      </c>
    </row>
    <row r="5179" spans="5:17" ht="13" hidden="1" x14ac:dyDescent="0.3">
      <c r="E5179" s="138">
        <v>40809</v>
      </c>
      <c r="F5179" s="16">
        <v>266</v>
      </c>
      <c r="G5179" s="16">
        <v>2011</v>
      </c>
      <c r="H5179" s="139">
        <f t="shared" si="413"/>
        <v>0</v>
      </c>
      <c r="I5179" s="140">
        <v>14.316129032258068</v>
      </c>
      <c r="J5179" s="141">
        <f t="shared" si="411"/>
        <v>1</v>
      </c>
      <c r="K5179" s="81">
        <f t="shared" si="414"/>
        <v>5.6838709677419317</v>
      </c>
      <c r="L5179" s="142">
        <v>14.3</v>
      </c>
      <c r="M5179" s="140"/>
      <c r="N5179" s="141">
        <f t="shared" si="412"/>
        <v>1</v>
      </c>
      <c r="O5179" s="141"/>
      <c r="P5179" s="141"/>
      <c r="Q5179" s="81">
        <f t="shared" si="415"/>
        <v>5.6999999999999993</v>
      </c>
    </row>
    <row r="5180" spans="5:17" ht="13" hidden="1" x14ac:dyDescent="0.3">
      <c r="E5180" s="138">
        <v>40810</v>
      </c>
      <c r="F5180" s="16">
        <v>267</v>
      </c>
      <c r="G5180" s="16">
        <v>2011</v>
      </c>
      <c r="H5180" s="139">
        <f t="shared" si="413"/>
        <v>0</v>
      </c>
      <c r="I5180" s="140">
        <v>14.180645161290322</v>
      </c>
      <c r="J5180" s="141">
        <f t="shared" si="411"/>
        <v>1</v>
      </c>
      <c r="K5180" s="81">
        <f t="shared" si="414"/>
        <v>5.8193548387096783</v>
      </c>
      <c r="L5180" s="142">
        <v>15.2</v>
      </c>
      <c r="M5180" s="140"/>
      <c r="N5180" s="141">
        <f t="shared" si="412"/>
        <v>1</v>
      </c>
      <c r="O5180" s="141"/>
      <c r="P5180" s="141"/>
      <c r="Q5180" s="81">
        <f t="shared" si="415"/>
        <v>4.8000000000000007</v>
      </c>
    </row>
    <row r="5181" spans="5:17" ht="13" hidden="1" x14ac:dyDescent="0.3">
      <c r="E5181" s="138">
        <v>40811</v>
      </c>
      <c r="F5181" s="16">
        <v>268</v>
      </c>
      <c r="G5181" s="16">
        <v>2011</v>
      </c>
      <c r="H5181" s="139">
        <f t="shared" si="413"/>
        <v>0</v>
      </c>
      <c r="I5181" s="140">
        <v>14.045161290322582</v>
      </c>
      <c r="J5181" s="141">
        <f t="shared" si="411"/>
        <v>1</v>
      </c>
      <c r="K5181" s="81">
        <f t="shared" si="414"/>
        <v>5.9548387096774178</v>
      </c>
      <c r="L5181" s="142">
        <v>16.899999999999999</v>
      </c>
      <c r="M5181" s="140"/>
      <c r="N5181" s="141">
        <f t="shared" si="412"/>
        <v>0</v>
      </c>
      <c r="O5181" s="141"/>
      <c r="P5181" s="141"/>
      <c r="Q5181" s="81">
        <f t="shared" si="415"/>
        <v>0</v>
      </c>
    </row>
    <row r="5182" spans="5:17" ht="13" hidden="1" x14ac:dyDescent="0.3">
      <c r="E5182" s="138">
        <v>40812</v>
      </c>
      <c r="F5182" s="16">
        <v>269</v>
      </c>
      <c r="G5182" s="16">
        <v>2011</v>
      </c>
      <c r="H5182" s="139">
        <f t="shared" si="413"/>
        <v>0</v>
      </c>
      <c r="I5182" s="140">
        <v>13.909677419354836</v>
      </c>
      <c r="J5182" s="141">
        <f t="shared" ref="J5182:J5245" si="416">IF(I5182&lt;=$E$117,1,0)</f>
        <v>1</v>
      </c>
      <c r="K5182" s="81">
        <f t="shared" si="414"/>
        <v>6.0903225806451644</v>
      </c>
      <c r="L5182" s="142">
        <v>16.600000000000001</v>
      </c>
      <c r="M5182" s="140"/>
      <c r="N5182" s="141">
        <f t="shared" ref="N5182:N5245" si="417">IF(L5182&lt;=$E$117,1,0)</f>
        <v>0</v>
      </c>
      <c r="O5182" s="141"/>
      <c r="P5182" s="141"/>
      <c r="Q5182" s="81">
        <f t="shared" si="415"/>
        <v>0</v>
      </c>
    </row>
    <row r="5183" spans="5:17" ht="13" hidden="1" x14ac:dyDescent="0.3">
      <c r="E5183" s="138">
        <v>40813</v>
      </c>
      <c r="F5183" s="16">
        <v>270</v>
      </c>
      <c r="G5183" s="16">
        <v>2011</v>
      </c>
      <c r="H5183" s="139">
        <f t="shared" si="413"/>
        <v>0</v>
      </c>
      <c r="I5183" s="140">
        <v>13.774193548387096</v>
      </c>
      <c r="J5183" s="141">
        <f t="shared" si="416"/>
        <v>1</v>
      </c>
      <c r="K5183" s="81">
        <f t="shared" si="414"/>
        <v>6.2258064516129039</v>
      </c>
      <c r="L5183" s="142">
        <v>16.2</v>
      </c>
      <c r="M5183" s="140"/>
      <c r="N5183" s="141">
        <f t="shared" si="417"/>
        <v>0</v>
      </c>
      <c r="O5183" s="141"/>
      <c r="P5183" s="141"/>
      <c r="Q5183" s="81">
        <f t="shared" si="415"/>
        <v>0</v>
      </c>
    </row>
    <row r="5184" spans="5:17" ht="13" hidden="1" x14ac:dyDescent="0.3">
      <c r="E5184" s="138">
        <v>40814</v>
      </c>
      <c r="F5184" s="16">
        <v>271</v>
      </c>
      <c r="G5184" s="16">
        <v>2011</v>
      </c>
      <c r="H5184" s="139">
        <f t="shared" si="413"/>
        <v>0</v>
      </c>
      <c r="I5184" s="140">
        <v>13.638709677419357</v>
      </c>
      <c r="J5184" s="141">
        <f t="shared" si="416"/>
        <v>1</v>
      </c>
      <c r="K5184" s="81">
        <f t="shared" si="414"/>
        <v>6.3612903225806434</v>
      </c>
      <c r="L5184" s="142">
        <v>16.5</v>
      </c>
      <c r="M5184" s="140"/>
      <c r="N5184" s="141">
        <f t="shared" si="417"/>
        <v>0</v>
      </c>
      <c r="O5184" s="141"/>
      <c r="P5184" s="141"/>
      <c r="Q5184" s="81">
        <f t="shared" si="415"/>
        <v>0</v>
      </c>
    </row>
    <row r="5185" spans="5:17" ht="13" hidden="1" x14ac:dyDescent="0.3">
      <c r="E5185" s="138">
        <v>40815</v>
      </c>
      <c r="F5185" s="16">
        <v>272</v>
      </c>
      <c r="G5185" s="16">
        <v>2011</v>
      </c>
      <c r="H5185" s="139">
        <f t="shared" si="413"/>
        <v>0</v>
      </c>
      <c r="I5185" s="140">
        <v>13.50322580645161</v>
      </c>
      <c r="J5185" s="141">
        <f t="shared" si="416"/>
        <v>1</v>
      </c>
      <c r="K5185" s="81">
        <f t="shared" si="414"/>
        <v>6.49677419354839</v>
      </c>
      <c r="L5185" s="142">
        <v>16.3</v>
      </c>
      <c r="M5185" s="140"/>
      <c r="N5185" s="141">
        <f t="shared" si="417"/>
        <v>0</v>
      </c>
      <c r="O5185" s="141"/>
      <c r="P5185" s="141"/>
      <c r="Q5185" s="81">
        <f t="shared" si="415"/>
        <v>0</v>
      </c>
    </row>
    <row r="5186" spans="5:17" ht="13" hidden="1" x14ac:dyDescent="0.3">
      <c r="E5186" s="138">
        <v>40816</v>
      </c>
      <c r="F5186" s="16">
        <v>273</v>
      </c>
      <c r="G5186" s="16">
        <v>2011</v>
      </c>
      <c r="H5186" s="139">
        <f t="shared" si="413"/>
        <v>0</v>
      </c>
      <c r="I5186" s="140">
        <v>13.36774193548387</v>
      </c>
      <c r="J5186" s="141">
        <f t="shared" si="416"/>
        <v>1</v>
      </c>
      <c r="K5186" s="81">
        <f t="shared" si="414"/>
        <v>6.6322580645161295</v>
      </c>
      <c r="L5186" s="142">
        <v>15.8</v>
      </c>
      <c r="M5186" s="140"/>
      <c r="N5186" s="141">
        <f t="shared" si="417"/>
        <v>1</v>
      </c>
      <c r="O5186" s="141"/>
      <c r="P5186" s="141"/>
      <c r="Q5186" s="81">
        <f t="shared" si="415"/>
        <v>4.1999999999999993</v>
      </c>
    </row>
    <row r="5187" spans="5:17" ht="13" hidden="1" x14ac:dyDescent="0.3">
      <c r="E5187" s="138">
        <v>40817</v>
      </c>
      <c r="F5187" s="16">
        <v>274</v>
      </c>
      <c r="G5187" s="16">
        <v>2011</v>
      </c>
      <c r="H5187" s="139">
        <f t="shared" si="413"/>
        <v>0</v>
      </c>
      <c r="I5187" s="140">
        <v>13.232258064516131</v>
      </c>
      <c r="J5187" s="141">
        <f t="shared" si="416"/>
        <v>1</v>
      </c>
      <c r="K5187" s="81">
        <f t="shared" si="414"/>
        <v>6.767741935483869</v>
      </c>
      <c r="L5187" s="142">
        <v>15.4</v>
      </c>
      <c r="M5187" s="140"/>
      <c r="N5187" s="141">
        <f t="shared" si="417"/>
        <v>1</v>
      </c>
      <c r="O5187" s="141"/>
      <c r="P5187" s="141"/>
      <c r="Q5187" s="81">
        <f t="shared" si="415"/>
        <v>4.5999999999999996</v>
      </c>
    </row>
    <row r="5188" spans="5:17" ht="13" hidden="1" x14ac:dyDescent="0.3">
      <c r="E5188" s="138">
        <v>40818</v>
      </c>
      <c r="F5188" s="16">
        <v>275</v>
      </c>
      <c r="G5188" s="16">
        <v>2011</v>
      </c>
      <c r="H5188" s="139">
        <f t="shared" si="413"/>
        <v>0</v>
      </c>
      <c r="I5188" s="140">
        <v>13.096774193548384</v>
      </c>
      <c r="J5188" s="141">
        <f t="shared" si="416"/>
        <v>1</v>
      </c>
      <c r="K5188" s="81">
        <f t="shared" si="414"/>
        <v>6.9032258064516157</v>
      </c>
      <c r="L5188" s="142">
        <v>15.5</v>
      </c>
      <c r="M5188" s="140"/>
      <c r="N5188" s="141">
        <f t="shared" si="417"/>
        <v>1</v>
      </c>
      <c r="O5188" s="141"/>
      <c r="P5188" s="141"/>
      <c r="Q5188" s="81">
        <f t="shared" si="415"/>
        <v>4.5</v>
      </c>
    </row>
    <row r="5189" spans="5:17" ht="13" hidden="1" x14ac:dyDescent="0.3">
      <c r="E5189" s="138">
        <v>40819</v>
      </c>
      <c r="F5189" s="16">
        <v>276</v>
      </c>
      <c r="G5189" s="16">
        <v>2011</v>
      </c>
      <c r="H5189" s="139">
        <f t="shared" si="413"/>
        <v>0</v>
      </c>
      <c r="I5189" s="140">
        <v>12.961290322580645</v>
      </c>
      <c r="J5189" s="141">
        <f t="shared" si="416"/>
        <v>1</v>
      </c>
      <c r="K5189" s="81">
        <f t="shared" si="414"/>
        <v>7.0387096774193552</v>
      </c>
      <c r="L5189" s="142">
        <v>15.9</v>
      </c>
      <c r="M5189" s="140"/>
      <c r="N5189" s="141">
        <f t="shared" si="417"/>
        <v>1</v>
      </c>
      <c r="O5189" s="141"/>
      <c r="P5189" s="141"/>
      <c r="Q5189" s="81">
        <f t="shared" si="415"/>
        <v>4.0999999999999996</v>
      </c>
    </row>
    <row r="5190" spans="5:17" ht="13" hidden="1" x14ac:dyDescent="0.3">
      <c r="E5190" s="138">
        <v>40820</v>
      </c>
      <c r="F5190" s="16">
        <v>277</v>
      </c>
      <c r="G5190" s="16">
        <v>2011</v>
      </c>
      <c r="H5190" s="139">
        <f t="shared" si="413"/>
        <v>0</v>
      </c>
      <c r="I5190" s="140">
        <v>12.825806451612905</v>
      </c>
      <c r="J5190" s="141">
        <f t="shared" si="416"/>
        <v>1</v>
      </c>
      <c r="K5190" s="81">
        <f t="shared" si="414"/>
        <v>7.1741935483870947</v>
      </c>
      <c r="L5190" s="142">
        <v>15.4</v>
      </c>
      <c r="M5190" s="140"/>
      <c r="N5190" s="141">
        <f t="shared" si="417"/>
        <v>1</v>
      </c>
      <c r="O5190" s="141"/>
      <c r="P5190" s="141"/>
      <c r="Q5190" s="81">
        <f t="shared" si="415"/>
        <v>4.5999999999999996</v>
      </c>
    </row>
    <row r="5191" spans="5:17" ht="13" hidden="1" x14ac:dyDescent="0.3">
      <c r="E5191" s="138">
        <v>40821</v>
      </c>
      <c r="F5191" s="16">
        <v>278</v>
      </c>
      <c r="G5191" s="16">
        <v>2011</v>
      </c>
      <c r="H5191" s="139">
        <f t="shared" si="413"/>
        <v>0</v>
      </c>
      <c r="I5191" s="140">
        <v>12.690322580645159</v>
      </c>
      <c r="J5191" s="141">
        <f t="shared" si="416"/>
        <v>1</v>
      </c>
      <c r="K5191" s="81">
        <f t="shared" si="414"/>
        <v>7.3096774193548413</v>
      </c>
      <c r="L5191" s="142">
        <v>14.4</v>
      </c>
      <c r="M5191" s="140"/>
      <c r="N5191" s="141">
        <f t="shared" si="417"/>
        <v>1</v>
      </c>
      <c r="O5191" s="141"/>
      <c r="P5191" s="141"/>
      <c r="Q5191" s="81">
        <f t="shared" si="415"/>
        <v>5.6</v>
      </c>
    </row>
    <row r="5192" spans="5:17" ht="13" hidden="1" x14ac:dyDescent="0.3">
      <c r="E5192" s="138">
        <v>40822</v>
      </c>
      <c r="F5192" s="16">
        <v>279</v>
      </c>
      <c r="G5192" s="16">
        <v>2011</v>
      </c>
      <c r="H5192" s="139">
        <f t="shared" si="413"/>
        <v>0</v>
      </c>
      <c r="I5192" s="140">
        <v>12.554838709677419</v>
      </c>
      <c r="J5192" s="141">
        <f t="shared" si="416"/>
        <v>1</v>
      </c>
      <c r="K5192" s="81">
        <f t="shared" si="414"/>
        <v>7.4451612903225808</v>
      </c>
      <c r="L5192" s="142">
        <v>14.9</v>
      </c>
      <c r="M5192" s="140"/>
      <c r="N5192" s="141">
        <f t="shared" si="417"/>
        <v>1</v>
      </c>
      <c r="O5192" s="141"/>
      <c r="P5192" s="141"/>
      <c r="Q5192" s="81">
        <f t="shared" si="415"/>
        <v>5.0999999999999996</v>
      </c>
    </row>
    <row r="5193" spans="5:17" ht="13" hidden="1" x14ac:dyDescent="0.3">
      <c r="E5193" s="138">
        <v>40823</v>
      </c>
      <c r="F5193" s="16">
        <v>280</v>
      </c>
      <c r="G5193" s="16">
        <v>2011</v>
      </c>
      <c r="H5193" s="139">
        <f t="shared" si="413"/>
        <v>0</v>
      </c>
      <c r="I5193" s="140">
        <v>12.41935483870968</v>
      </c>
      <c r="J5193" s="141">
        <f t="shared" si="416"/>
        <v>1</v>
      </c>
      <c r="K5193" s="81">
        <f t="shared" si="414"/>
        <v>7.5806451612903203</v>
      </c>
      <c r="L5193" s="142">
        <v>10.3</v>
      </c>
      <c r="M5193" s="140"/>
      <c r="N5193" s="141">
        <f t="shared" si="417"/>
        <v>1</v>
      </c>
      <c r="O5193" s="141"/>
      <c r="P5193" s="141"/>
      <c r="Q5193" s="81">
        <f t="shared" si="415"/>
        <v>9.6999999999999993</v>
      </c>
    </row>
    <row r="5194" spans="5:17" ht="13" hidden="1" x14ac:dyDescent="0.3">
      <c r="E5194" s="138">
        <v>40824</v>
      </c>
      <c r="F5194" s="16">
        <v>281</v>
      </c>
      <c r="G5194" s="16">
        <v>2011</v>
      </c>
      <c r="H5194" s="139">
        <f t="shared" si="413"/>
        <v>0</v>
      </c>
      <c r="I5194" s="140">
        <v>12.283870967741933</v>
      </c>
      <c r="J5194" s="141">
        <f t="shared" si="416"/>
        <v>1</v>
      </c>
      <c r="K5194" s="81">
        <f t="shared" si="414"/>
        <v>7.7161290322580669</v>
      </c>
      <c r="L5194" s="142">
        <v>8</v>
      </c>
      <c r="M5194" s="140"/>
      <c r="N5194" s="141">
        <f t="shared" si="417"/>
        <v>1</v>
      </c>
      <c r="O5194" s="141"/>
      <c r="P5194" s="141"/>
      <c r="Q5194" s="81">
        <f t="shared" si="415"/>
        <v>12</v>
      </c>
    </row>
    <row r="5195" spans="5:17" ht="13" hidden="1" x14ac:dyDescent="0.3">
      <c r="E5195" s="138">
        <v>40825</v>
      </c>
      <c r="F5195" s="16">
        <v>282</v>
      </c>
      <c r="G5195" s="16">
        <v>2011</v>
      </c>
      <c r="H5195" s="139">
        <f t="shared" si="413"/>
        <v>0</v>
      </c>
      <c r="I5195" s="140">
        <v>12.148387096774194</v>
      </c>
      <c r="J5195" s="141">
        <f t="shared" si="416"/>
        <v>1</v>
      </c>
      <c r="K5195" s="81">
        <f t="shared" si="414"/>
        <v>7.8516129032258064</v>
      </c>
      <c r="L5195" s="142">
        <v>9</v>
      </c>
      <c r="M5195" s="140"/>
      <c r="N5195" s="141">
        <f t="shared" si="417"/>
        <v>1</v>
      </c>
      <c r="O5195" s="141"/>
      <c r="P5195" s="141"/>
      <c r="Q5195" s="81">
        <f t="shared" si="415"/>
        <v>11</v>
      </c>
    </row>
    <row r="5196" spans="5:17" ht="13" hidden="1" x14ac:dyDescent="0.3">
      <c r="E5196" s="138">
        <v>40826</v>
      </c>
      <c r="F5196" s="16">
        <v>283</v>
      </c>
      <c r="G5196" s="16">
        <v>2011</v>
      </c>
      <c r="H5196" s="139">
        <f t="shared" si="413"/>
        <v>0</v>
      </c>
      <c r="I5196" s="140">
        <v>12.012903225806454</v>
      </c>
      <c r="J5196" s="141">
        <f t="shared" si="416"/>
        <v>1</v>
      </c>
      <c r="K5196" s="81">
        <f t="shared" si="414"/>
        <v>7.9870967741935459</v>
      </c>
      <c r="L5196" s="142">
        <v>13.2</v>
      </c>
      <c r="M5196" s="140"/>
      <c r="N5196" s="141">
        <f t="shared" si="417"/>
        <v>1</v>
      </c>
      <c r="O5196" s="141"/>
      <c r="P5196" s="141"/>
      <c r="Q5196" s="81">
        <f t="shared" si="415"/>
        <v>6.8000000000000007</v>
      </c>
    </row>
    <row r="5197" spans="5:17" ht="13" hidden="1" x14ac:dyDescent="0.3">
      <c r="E5197" s="138">
        <v>40827</v>
      </c>
      <c r="F5197" s="16">
        <v>284</v>
      </c>
      <c r="G5197" s="16">
        <v>2011</v>
      </c>
      <c r="H5197" s="139">
        <f t="shared" si="413"/>
        <v>0</v>
      </c>
      <c r="I5197" s="140">
        <v>11.877419354838707</v>
      </c>
      <c r="J5197" s="141">
        <f t="shared" si="416"/>
        <v>1</v>
      </c>
      <c r="K5197" s="81">
        <f t="shared" si="414"/>
        <v>8.1225806451612925</v>
      </c>
      <c r="L5197" s="142">
        <v>13.3</v>
      </c>
      <c r="M5197" s="140"/>
      <c r="N5197" s="141">
        <f t="shared" si="417"/>
        <v>1</v>
      </c>
      <c r="O5197" s="141"/>
      <c r="P5197" s="141"/>
      <c r="Q5197" s="81">
        <f t="shared" si="415"/>
        <v>6.6999999999999993</v>
      </c>
    </row>
    <row r="5198" spans="5:17" ht="13" hidden="1" x14ac:dyDescent="0.3">
      <c r="E5198" s="138">
        <v>40828</v>
      </c>
      <c r="F5198" s="16">
        <v>285</v>
      </c>
      <c r="G5198" s="16">
        <v>2011</v>
      </c>
      <c r="H5198" s="139">
        <f t="shared" si="413"/>
        <v>0</v>
      </c>
      <c r="I5198" s="140">
        <v>11.741935483870968</v>
      </c>
      <c r="J5198" s="141">
        <f t="shared" si="416"/>
        <v>1</v>
      </c>
      <c r="K5198" s="81">
        <f t="shared" si="414"/>
        <v>8.258064516129032</v>
      </c>
      <c r="L5198" s="142">
        <v>12.9</v>
      </c>
      <c r="M5198" s="140"/>
      <c r="N5198" s="141">
        <f t="shared" si="417"/>
        <v>1</v>
      </c>
      <c r="O5198" s="141"/>
      <c r="P5198" s="141"/>
      <c r="Q5198" s="81">
        <f t="shared" si="415"/>
        <v>7.1</v>
      </c>
    </row>
    <row r="5199" spans="5:17" ht="13" hidden="1" x14ac:dyDescent="0.3">
      <c r="E5199" s="138">
        <v>40829</v>
      </c>
      <c r="F5199" s="16">
        <v>286</v>
      </c>
      <c r="G5199" s="16">
        <v>2011</v>
      </c>
      <c r="H5199" s="139">
        <f t="shared" si="413"/>
        <v>0</v>
      </c>
      <c r="I5199" s="140">
        <v>11.606451612903228</v>
      </c>
      <c r="J5199" s="141">
        <f t="shared" si="416"/>
        <v>1</v>
      </c>
      <c r="K5199" s="81">
        <f t="shared" si="414"/>
        <v>8.3935483870967715</v>
      </c>
      <c r="L5199" s="142">
        <v>14.3</v>
      </c>
      <c r="M5199" s="140"/>
      <c r="N5199" s="141">
        <f t="shared" si="417"/>
        <v>1</v>
      </c>
      <c r="O5199" s="141"/>
      <c r="P5199" s="141"/>
      <c r="Q5199" s="81">
        <f t="shared" si="415"/>
        <v>5.6999999999999993</v>
      </c>
    </row>
    <row r="5200" spans="5:17" ht="13" hidden="1" x14ac:dyDescent="0.3">
      <c r="E5200" s="138">
        <v>40830</v>
      </c>
      <c r="F5200" s="16">
        <v>287</v>
      </c>
      <c r="G5200" s="16">
        <v>2011</v>
      </c>
      <c r="H5200" s="139">
        <f t="shared" si="413"/>
        <v>0</v>
      </c>
      <c r="I5200" s="140">
        <v>11.470967741935482</v>
      </c>
      <c r="J5200" s="141">
        <f t="shared" si="416"/>
        <v>1</v>
      </c>
      <c r="K5200" s="81">
        <f t="shared" si="414"/>
        <v>8.5290322580645181</v>
      </c>
      <c r="L5200" s="142">
        <v>12.3</v>
      </c>
      <c r="M5200" s="140"/>
      <c r="N5200" s="141">
        <f t="shared" si="417"/>
        <v>1</v>
      </c>
      <c r="O5200" s="141"/>
      <c r="P5200" s="141"/>
      <c r="Q5200" s="81">
        <f t="shared" si="415"/>
        <v>7.6999999999999993</v>
      </c>
    </row>
    <row r="5201" spans="5:17" ht="13" hidden="1" x14ac:dyDescent="0.3">
      <c r="E5201" s="138">
        <v>40831</v>
      </c>
      <c r="F5201" s="16">
        <v>288</v>
      </c>
      <c r="G5201" s="16">
        <v>2011</v>
      </c>
      <c r="H5201" s="139">
        <f t="shared" si="413"/>
        <v>0</v>
      </c>
      <c r="I5201" s="140">
        <v>11.335483870967742</v>
      </c>
      <c r="J5201" s="141">
        <f t="shared" si="416"/>
        <v>1</v>
      </c>
      <c r="K5201" s="81">
        <f t="shared" si="414"/>
        <v>8.6645161290322577</v>
      </c>
      <c r="L5201" s="142">
        <v>10.6</v>
      </c>
      <c r="M5201" s="140"/>
      <c r="N5201" s="141">
        <f t="shared" si="417"/>
        <v>1</v>
      </c>
      <c r="O5201" s="141"/>
      <c r="P5201" s="141"/>
      <c r="Q5201" s="81">
        <f t="shared" si="415"/>
        <v>9.4</v>
      </c>
    </row>
    <row r="5202" spans="5:17" ht="13" hidden="1" x14ac:dyDescent="0.3">
      <c r="E5202" s="138">
        <v>40832</v>
      </c>
      <c r="F5202" s="16">
        <v>289</v>
      </c>
      <c r="G5202" s="16">
        <v>2011</v>
      </c>
      <c r="H5202" s="139">
        <f t="shared" si="413"/>
        <v>0</v>
      </c>
      <c r="I5202" s="140">
        <v>11.2</v>
      </c>
      <c r="J5202" s="141">
        <f t="shared" si="416"/>
        <v>1</v>
      </c>
      <c r="K5202" s="81">
        <f t="shared" si="414"/>
        <v>8.8000000000000007</v>
      </c>
      <c r="L5202" s="142">
        <v>10.8</v>
      </c>
      <c r="M5202" s="140"/>
      <c r="N5202" s="141">
        <f t="shared" si="417"/>
        <v>1</v>
      </c>
      <c r="O5202" s="141"/>
      <c r="P5202" s="141"/>
      <c r="Q5202" s="81">
        <f t="shared" si="415"/>
        <v>9.1999999999999993</v>
      </c>
    </row>
    <row r="5203" spans="5:17" ht="13" hidden="1" x14ac:dyDescent="0.3">
      <c r="E5203" s="138">
        <v>40833</v>
      </c>
      <c r="F5203" s="16">
        <v>290</v>
      </c>
      <c r="G5203" s="16">
        <v>2011</v>
      </c>
      <c r="H5203" s="139">
        <f t="shared" si="413"/>
        <v>0</v>
      </c>
      <c r="I5203" s="140">
        <v>11.013333333333335</v>
      </c>
      <c r="J5203" s="141">
        <f t="shared" si="416"/>
        <v>1</v>
      </c>
      <c r="K5203" s="81">
        <f t="shared" si="414"/>
        <v>8.9866666666666646</v>
      </c>
      <c r="L5203" s="142">
        <v>10</v>
      </c>
      <c r="M5203" s="140"/>
      <c r="N5203" s="141">
        <f t="shared" si="417"/>
        <v>1</v>
      </c>
      <c r="O5203" s="141"/>
      <c r="P5203" s="141"/>
      <c r="Q5203" s="81">
        <f t="shared" si="415"/>
        <v>10</v>
      </c>
    </row>
    <row r="5204" spans="5:17" ht="13" hidden="1" x14ac:dyDescent="0.3">
      <c r="E5204" s="138">
        <v>40834</v>
      </c>
      <c r="F5204" s="16">
        <v>291</v>
      </c>
      <c r="G5204" s="16">
        <v>2011</v>
      </c>
      <c r="H5204" s="139">
        <f t="shared" si="413"/>
        <v>0</v>
      </c>
      <c r="I5204" s="140">
        <v>10.826666666666668</v>
      </c>
      <c r="J5204" s="141">
        <f t="shared" si="416"/>
        <v>1</v>
      </c>
      <c r="K5204" s="81">
        <f t="shared" si="414"/>
        <v>9.173333333333332</v>
      </c>
      <c r="L5204" s="142">
        <v>11.6</v>
      </c>
      <c r="M5204" s="140"/>
      <c r="N5204" s="141">
        <f t="shared" si="417"/>
        <v>1</v>
      </c>
      <c r="O5204" s="141"/>
      <c r="P5204" s="141"/>
      <c r="Q5204" s="81">
        <f t="shared" si="415"/>
        <v>8.4</v>
      </c>
    </row>
    <row r="5205" spans="5:17" ht="13" hidden="1" x14ac:dyDescent="0.3">
      <c r="E5205" s="138">
        <v>40835</v>
      </c>
      <c r="F5205" s="16">
        <v>292</v>
      </c>
      <c r="G5205" s="16">
        <v>2011</v>
      </c>
      <c r="H5205" s="139">
        <f t="shared" si="413"/>
        <v>0</v>
      </c>
      <c r="I5205" s="140">
        <v>10.64</v>
      </c>
      <c r="J5205" s="141">
        <f t="shared" si="416"/>
        <v>1</v>
      </c>
      <c r="K5205" s="81">
        <f t="shared" si="414"/>
        <v>9.36</v>
      </c>
      <c r="L5205" s="142">
        <v>10.1</v>
      </c>
      <c r="M5205" s="140"/>
      <c r="N5205" s="141">
        <f t="shared" si="417"/>
        <v>1</v>
      </c>
      <c r="O5205" s="141"/>
      <c r="P5205" s="141"/>
      <c r="Q5205" s="81">
        <f t="shared" si="415"/>
        <v>9.9</v>
      </c>
    </row>
    <row r="5206" spans="5:17" ht="13" hidden="1" x14ac:dyDescent="0.3">
      <c r="E5206" s="138">
        <v>40836</v>
      </c>
      <c r="F5206" s="16">
        <v>293</v>
      </c>
      <c r="G5206" s="16">
        <v>2011</v>
      </c>
      <c r="H5206" s="139">
        <f t="shared" si="413"/>
        <v>0</v>
      </c>
      <c r="I5206" s="140">
        <v>10.453333333333333</v>
      </c>
      <c r="J5206" s="141">
        <f t="shared" si="416"/>
        <v>1</v>
      </c>
      <c r="K5206" s="81">
        <f t="shared" si="414"/>
        <v>9.5466666666666669</v>
      </c>
      <c r="L5206" s="142">
        <v>6.4</v>
      </c>
      <c r="M5206" s="140"/>
      <c r="N5206" s="141">
        <f t="shared" si="417"/>
        <v>1</v>
      </c>
      <c r="O5206" s="141"/>
      <c r="P5206" s="141"/>
      <c r="Q5206" s="81">
        <f t="shared" si="415"/>
        <v>13.6</v>
      </c>
    </row>
    <row r="5207" spans="5:17" ht="13" hidden="1" x14ac:dyDescent="0.3">
      <c r="E5207" s="138">
        <v>40837</v>
      </c>
      <c r="F5207" s="16">
        <v>294</v>
      </c>
      <c r="G5207" s="16">
        <v>2011</v>
      </c>
      <c r="H5207" s="139">
        <f t="shared" si="413"/>
        <v>0</v>
      </c>
      <c r="I5207" s="140">
        <v>10.266666666666666</v>
      </c>
      <c r="J5207" s="141">
        <f t="shared" si="416"/>
        <v>1</v>
      </c>
      <c r="K5207" s="81">
        <f t="shared" si="414"/>
        <v>9.7333333333333343</v>
      </c>
      <c r="L5207" s="142">
        <v>5.5</v>
      </c>
      <c r="M5207" s="140"/>
      <c r="N5207" s="141">
        <f t="shared" si="417"/>
        <v>1</v>
      </c>
      <c r="O5207" s="141"/>
      <c r="P5207" s="141"/>
      <c r="Q5207" s="81">
        <f t="shared" si="415"/>
        <v>14.5</v>
      </c>
    </row>
    <row r="5208" spans="5:17" ht="13" hidden="1" x14ac:dyDescent="0.3">
      <c r="E5208" s="138">
        <v>40838</v>
      </c>
      <c r="F5208" s="16">
        <v>295</v>
      </c>
      <c r="G5208" s="16">
        <v>2011</v>
      </c>
      <c r="H5208" s="139">
        <f t="shared" si="413"/>
        <v>0</v>
      </c>
      <c r="I5208" s="140">
        <v>10.08</v>
      </c>
      <c r="J5208" s="141">
        <f t="shared" si="416"/>
        <v>1</v>
      </c>
      <c r="K5208" s="81">
        <f t="shared" si="414"/>
        <v>9.92</v>
      </c>
      <c r="L5208" s="142">
        <v>4.8</v>
      </c>
      <c r="M5208" s="140"/>
      <c r="N5208" s="141">
        <f t="shared" si="417"/>
        <v>1</v>
      </c>
      <c r="O5208" s="141"/>
      <c r="P5208" s="141"/>
      <c r="Q5208" s="81">
        <f t="shared" si="415"/>
        <v>15.2</v>
      </c>
    </row>
    <row r="5209" spans="5:17" ht="13" hidden="1" x14ac:dyDescent="0.3">
      <c r="E5209" s="138">
        <v>40839</v>
      </c>
      <c r="F5209" s="16">
        <v>296</v>
      </c>
      <c r="G5209" s="16">
        <v>2011</v>
      </c>
      <c r="H5209" s="139">
        <f t="shared" si="413"/>
        <v>0</v>
      </c>
      <c r="I5209" s="140">
        <v>9.8933333333333309</v>
      </c>
      <c r="J5209" s="141">
        <f t="shared" si="416"/>
        <v>1</v>
      </c>
      <c r="K5209" s="81">
        <f t="shared" si="414"/>
        <v>10.106666666666669</v>
      </c>
      <c r="L5209" s="142">
        <v>6.2</v>
      </c>
      <c r="M5209" s="140"/>
      <c r="N5209" s="141">
        <f t="shared" si="417"/>
        <v>1</v>
      </c>
      <c r="O5209" s="141"/>
      <c r="P5209" s="141"/>
      <c r="Q5209" s="81">
        <f t="shared" si="415"/>
        <v>13.8</v>
      </c>
    </row>
    <row r="5210" spans="5:17" ht="13" hidden="1" x14ac:dyDescent="0.3">
      <c r="E5210" s="138">
        <v>40840</v>
      </c>
      <c r="F5210" s="16">
        <v>297</v>
      </c>
      <c r="G5210" s="16">
        <v>2011</v>
      </c>
      <c r="H5210" s="139">
        <f t="shared" si="413"/>
        <v>0</v>
      </c>
      <c r="I5210" s="140">
        <v>9.7066666666666634</v>
      </c>
      <c r="J5210" s="141">
        <f t="shared" si="416"/>
        <v>1</v>
      </c>
      <c r="K5210" s="81">
        <f t="shared" si="414"/>
        <v>10.293333333333337</v>
      </c>
      <c r="L5210" s="142">
        <v>8</v>
      </c>
      <c r="M5210" s="140"/>
      <c r="N5210" s="141">
        <f t="shared" si="417"/>
        <v>1</v>
      </c>
      <c r="O5210" s="141"/>
      <c r="P5210" s="141"/>
      <c r="Q5210" s="81">
        <f t="shared" si="415"/>
        <v>12</v>
      </c>
    </row>
    <row r="5211" spans="5:17" ht="13" hidden="1" x14ac:dyDescent="0.3">
      <c r="E5211" s="138">
        <v>40841</v>
      </c>
      <c r="F5211" s="16">
        <v>298</v>
      </c>
      <c r="G5211" s="16">
        <v>2011</v>
      </c>
      <c r="H5211" s="139">
        <f t="shared" si="413"/>
        <v>0</v>
      </c>
      <c r="I5211" s="140">
        <v>9.52</v>
      </c>
      <c r="J5211" s="141">
        <f t="shared" si="416"/>
        <v>1</v>
      </c>
      <c r="K5211" s="81">
        <f t="shared" si="414"/>
        <v>10.48</v>
      </c>
      <c r="L5211" s="142">
        <v>9.5</v>
      </c>
      <c r="M5211" s="140"/>
      <c r="N5211" s="141">
        <f t="shared" si="417"/>
        <v>1</v>
      </c>
      <c r="O5211" s="141"/>
      <c r="P5211" s="141"/>
      <c r="Q5211" s="81">
        <f t="shared" si="415"/>
        <v>10.5</v>
      </c>
    </row>
    <row r="5212" spans="5:17" ht="13" hidden="1" x14ac:dyDescent="0.3">
      <c r="E5212" s="138">
        <v>40842</v>
      </c>
      <c r="F5212" s="16">
        <v>299</v>
      </c>
      <c r="G5212" s="16">
        <v>2011</v>
      </c>
      <c r="H5212" s="139">
        <f t="shared" si="413"/>
        <v>0</v>
      </c>
      <c r="I5212" s="140">
        <v>9.3333333333333357</v>
      </c>
      <c r="J5212" s="141">
        <f t="shared" si="416"/>
        <v>1</v>
      </c>
      <c r="K5212" s="81">
        <f t="shared" si="414"/>
        <v>10.666666666666664</v>
      </c>
      <c r="L5212" s="142">
        <v>8.4</v>
      </c>
      <c r="M5212" s="140"/>
      <c r="N5212" s="141">
        <f t="shared" si="417"/>
        <v>1</v>
      </c>
      <c r="O5212" s="141"/>
      <c r="P5212" s="141"/>
      <c r="Q5212" s="81">
        <f t="shared" si="415"/>
        <v>11.6</v>
      </c>
    </row>
    <row r="5213" spans="5:17" ht="13" hidden="1" x14ac:dyDescent="0.3">
      <c r="E5213" s="138">
        <v>40843</v>
      </c>
      <c r="F5213" s="16">
        <v>300</v>
      </c>
      <c r="G5213" s="16">
        <v>2011</v>
      </c>
      <c r="H5213" s="139">
        <f t="shared" si="413"/>
        <v>0</v>
      </c>
      <c r="I5213" s="140">
        <v>9.1466666666666683</v>
      </c>
      <c r="J5213" s="141">
        <f t="shared" si="416"/>
        <v>1</v>
      </c>
      <c r="K5213" s="81">
        <f t="shared" si="414"/>
        <v>10.853333333333332</v>
      </c>
      <c r="L5213" s="142">
        <v>8.1999999999999993</v>
      </c>
      <c r="M5213" s="140"/>
      <c r="N5213" s="141">
        <f t="shared" si="417"/>
        <v>1</v>
      </c>
      <c r="O5213" s="141"/>
      <c r="P5213" s="141"/>
      <c r="Q5213" s="81">
        <f t="shared" si="415"/>
        <v>11.8</v>
      </c>
    </row>
    <row r="5214" spans="5:17" ht="13" hidden="1" x14ac:dyDescent="0.3">
      <c r="E5214" s="138">
        <v>40844</v>
      </c>
      <c r="F5214" s="16">
        <v>301</v>
      </c>
      <c r="G5214" s="16">
        <v>2011</v>
      </c>
      <c r="H5214" s="139">
        <f t="shared" si="413"/>
        <v>0</v>
      </c>
      <c r="I5214" s="140">
        <v>8.9600000000000009</v>
      </c>
      <c r="J5214" s="141">
        <f t="shared" si="416"/>
        <v>1</v>
      </c>
      <c r="K5214" s="81">
        <f t="shared" si="414"/>
        <v>11.04</v>
      </c>
      <c r="L5214" s="142">
        <v>10.1</v>
      </c>
      <c r="M5214" s="140"/>
      <c r="N5214" s="141">
        <f t="shared" si="417"/>
        <v>1</v>
      </c>
      <c r="O5214" s="141"/>
      <c r="P5214" s="141"/>
      <c r="Q5214" s="81">
        <f t="shared" si="415"/>
        <v>9.9</v>
      </c>
    </row>
    <row r="5215" spans="5:17" ht="13" hidden="1" x14ac:dyDescent="0.3">
      <c r="E5215" s="138">
        <v>40845</v>
      </c>
      <c r="F5215" s="16">
        <v>302</v>
      </c>
      <c r="G5215" s="16">
        <v>2011</v>
      </c>
      <c r="H5215" s="139">
        <f t="shared" si="413"/>
        <v>0</v>
      </c>
      <c r="I5215" s="140">
        <v>8.7733333333333334</v>
      </c>
      <c r="J5215" s="141">
        <f t="shared" si="416"/>
        <v>1</v>
      </c>
      <c r="K5215" s="81">
        <f t="shared" si="414"/>
        <v>11.226666666666667</v>
      </c>
      <c r="L5215" s="142">
        <v>11.6</v>
      </c>
      <c r="M5215" s="140"/>
      <c r="N5215" s="141">
        <f t="shared" si="417"/>
        <v>1</v>
      </c>
      <c r="O5215" s="141"/>
      <c r="P5215" s="141"/>
      <c r="Q5215" s="81">
        <f t="shared" si="415"/>
        <v>8.4</v>
      </c>
    </row>
    <row r="5216" spans="5:17" ht="13" hidden="1" x14ac:dyDescent="0.3">
      <c r="E5216" s="138">
        <v>40846</v>
      </c>
      <c r="F5216" s="16">
        <v>303</v>
      </c>
      <c r="G5216" s="16">
        <v>2011</v>
      </c>
      <c r="H5216" s="139">
        <f t="shared" si="413"/>
        <v>0</v>
      </c>
      <c r="I5216" s="140">
        <v>8.586666666666666</v>
      </c>
      <c r="J5216" s="141">
        <f t="shared" si="416"/>
        <v>1</v>
      </c>
      <c r="K5216" s="81">
        <f t="shared" si="414"/>
        <v>11.413333333333334</v>
      </c>
      <c r="L5216" s="142">
        <v>12.6</v>
      </c>
      <c r="M5216" s="140"/>
      <c r="N5216" s="141">
        <f t="shared" si="417"/>
        <v>1</v>
      </c>
      <c r="O5216" s="141"/>
      <c r="P5216" s="141"/>
      <c r="Q5216" s="81">
        <f t="shared" si="415"/>
        <v>7.4</v>
      </c>
    </row>
    <row r="5217" spans="5:17" ht="13" hidden="1" x14ac:dyDescent="0.3">
      <c r="E5217" s="138">
        <v>40847</v>
      </c>
      <c r="F5217" s="16">
        <v>304</v>
      </c>
      <c r="G5217" s="16">
        <v>2011</v>
      </c>
      <c r="H5217" s="139">
        <f t="shared" si="413"/>
        <v>0</v>
      </c>
      <c r="I5217" s="140">
        <v>8.4</v>
      </c>
      <c r="J5217" s="141">
        <f t="shared" si="416"/>
        <v>1</v>
      </c>
      <c r="K5217" s="81">
        <f t="shared" si="414"/>
        <v>11.6</v>
      </c>
      <c r="L5217" s="142">
        <v>12</v>
      </c>
      <c r="M5217" s="140"/>
      <c r="N5217" s="141">
        <f t="shared" si="417"/>
        <v>1</v>
      </c>
      <c r="O5217" s="141"/>
      <c r="P5217" s="141"/>
      <c r="Q5217" s="81">
        <f t="shared" si="415"/>
        <v>8</v>
      </c>
    </row>
    <row r="5218" spans="5:17" ht="13" hidden="1" x14ac:dyDescent="0.3">
      <c r="E5218" s="138">
        <v>40848</v>
      </c>
      <c r="F5218" s="16">
        <v>305</v>
      </c>
      <c r="G5218" s="16">
        <v>2011</v>
      </c>
      <c r="H5218" s="139">
        <f t="shared" si="413"/>
        <v>0</v>
      </c>
      <c r="I5218" s="140">
        <v>8.2133333333333312</v>
      </c>
      <c r="J5218" s="141">
        <f t="shared" si="416"/>
        <v>1</v>
      </c>
      <c r="K5218" s="81">
        <f t="shared" si="414"/>
        <v>11.786666666666669</v>
      </c>
      <c r="L5218" s="142">
        <v>12.4</v>
      </c>
      <c r="M5218" s="140"/>
      <c r="N5218" s="141">
        <f t="shared" si="417"/>
        <v>1</v>
      </c>
      <c r="O5218" s="141"/>
      <c r="P5218" s="141"/>
      <c r="Q5218" s="81">
        <f t="shared" si="415"/>
        <v>7.6</v>
      </c>
    </row>
    <row r="5219" spans="5:17" ht="13" hidden="1" x14ac:dyDescent="0.3">
      <c r="E5219" s="138">
        <v>40849</v>
      </c>
      <c r="F5219" s="16">
        <v>306</v>
      </c>
      <c r="G5219" s="16">
        <v>2011</v>
      </c>
      <c r="H5219" s="139">
        <f t="shared" ref="H5219:H5282" si="418">IF(AND(E5219&gt;=$D$64,E5219&lt;=$D$65),1,0)</f>
        <v>0</v>
      </c>
      <c r="I5219" s="140">
        <v>8.0266666666666637</v>
      </c>
      <c r="J5219" s="141">
        <f t="shared" si="416"/>
        <v>1</v>
      </c>
      <c r="K5219" s="81">
        <f t="shared" si="414"/>
        <v>11.973333333333336</v>
      </c>
      <c r="L5219" s="142">
        <v>11.3</v>
      </c>
      <c r="M5219" s="140"/>
      <c r="N5219" s="141">
        <f t="shared" si="417"/>
        <v>1</v>
      </c>
      <c r="O5219" s="141"/>
      <c r="P5219" s="141"/>
      <c r="Q5219" s="81">
        <f t="shared" si="415"/>
        <v>8.6999999999999993</v>
      </c>
    </row>
    <row r="5220" spans="5:17" ht="13" hidden="1" x14ac:dyDescent="0.3">
      <c r="E5220" s="138">
        <v>40850</v>
      </c>
      <c r="F5220" s="16">
        <v>307</v>
      </c>
      <c r="G5220" s="16">
        <v>2011</v>
      </c>
      <c r="H5220" s="139">
        <f t="shared" si="418"/>
        <v>0</v>
      </c>
      <c r="I5220" s="140">
        <v>7.84</v>
      </c>
      <c r="J5220" s="141">
        <f t="shared" si="416"/>
        <v>1</v>
      </c>
      <c r="K5220" s="81">
        <f t="shared" si="414"/>
        <v>12.16</v>
      </c>
      <c r="L5220" s="142">
        <v>10.5</v>
      </c>
      <c r="M5220" s="140"/>
      <c r="N5220" s="141">
        <f t="shared" si="417"/>
        <v>1</v>
      </c>
      <c r="O5220" s="141"/>
      <c r="P5220" s="141"/>
      <c r="Q5220" s="81">
        <f t="shared" si="415"/>
        <v>9.5</v>
      </c>
    </row>
    <row r="5221" spans="5:17" ht="13" hidden="1" x14ac:dyDescent="0.3">
      <c r="E5221" s="138">
        <v>40851</v>
      </c>
      <c r="F5221" s="16">
        <v>308</v>
      </c>
      <c r="G5221" s="16">
        <v>2011</v>
      </c>
      <c r="H5221" s="139">
        <f t="shared" si="418"/>
        <v>0</v>
      </c>
      <c r="I5221" s="140">
        <v>7.653333333333336</v>
      </c>
      <c r="J5221" s="141">
        <f t="shared" si="416"/>
        <v>1</v>
      </c>
      <c r="K5221" s="81">
        <f t="shared" si="414"/>
        <v>12.346666666666664</v>
      </c>
      <c r="L5221" s="142">
        <v>10.6</v>
      </c>
      <c r="M5221" s="140"/>
      <c r="N5221" s="141">
        <f t="shared" si="417"/>
        <v>1</v>
      </c>
      <c r="O5221" s="141"/>
      <c r="P5221" s="141"/>
      <c r="Q5221" s="81">
        <f t="shared" si="415"/>
        <v>9.4</v>
      </c>
    </row>
    <row r="5222" spans="5:17" ht="13" hidden="1" x14ac:dyDescent="0.3">
      <c r="E5222" s="138">
        <v>40852</v>
      </c>
      <c r="F5222" s="16">
        <v>309</v>
      </c>
      <c r="G5222" s="16">
        <v>2011</v>
      </c>
      <c r="H5222" s="139">
        <f t="shared" si="418"/>
        <v>0</v>
      </c>
      <c r="I5222" s="140">
        <v>7.4666666666666686</v>
      </c>
      <c r="J5222" s="141">
        <f t="shared" si="416"/>
        <v>1</v>
      </c>
      <c r="K5222" s="81">
        <f t="shared" si="414"/>
        <v>12.533333333333331</v>
      </c>
      <c r="L5222" s="142">
        <v>10.3</v>
      </c>
      <c r="M5222" s="140"/>
      <c r="N5222" s="141">
        <f t="shared" si="417"/>
        <v>1</v>
      </c>
      <c r="O5222" s="141"/>
      <c r="P5222" s="141"/>
      <c r="Q5222" s="81">
        <f t="shared" si="415"/>
        <v>9.6999999999999993</v>
      </c>
    </row>
    <row r="5223" spans="5:17" ht="13" hidden="1" x14ac:dyDescent="0.3">
      <c r="E5223" s="138">
        <v>40853</v>
      </c>
      <c r="F5223" s="16">
        <v>310</v>
      </c>
      <c r="G5223" s="16">
        <v>2011</v>
      </c>
      <c r="H5223" s="139">
        <f t="shared" si="418"/>
        <v>0</v>
      </c>
      <c r="I5223" s="140">
        <v>7.28</v>
      </c>
      <c r="J5223" s="141">
        <f t="shared" si="416"/>
        <v>1</v>
      </c>
      <c r="K5223" s="81">
        <f t="shared" si="414"/>
        <v>12.719999999999999</v>
      </c>
      <c r="L5223" s="142">
        <v>9.6</v>
      </c>
      <c r="M5223" s="140"/>
      <c r="N5223" s="141">
        <f t="shared" si="417"/>
        <v>1</v>
      </c>
      <c r="O5223" s="141"/>
      <c r="P5223" s="141"/>
      <c r="Q5223" s="81">
        <f t="shared" si="415"/>
        <v>10.4</v>
      </c>
    </row>
    <row r="5224" spans="5:17" ht="13" hidden="1" x14ac:dyDescent="0.3">
      <c r="E5224" s="138">
        <v>40854</v>
      </c>
      <c r="F5224" s="16">
        <v>311</v>
      </c>
      <c r="G5224" s="16">
        <v>2011</v>
      </c>
      <c r="H5224" s="139">
        <f t="shared" si="418"/>
        <v>0</v>
      </c>
      <c r="I5224" s="140">
        <v>7.0933333333333337</v>
      </c>
      <c r="J5224" s="141">
        <f t="shared" si="416"/>
        <v>1</v>
      </c>
      <c r="K5224" s="81">
        <f t="shared" si="414"/>
        <v>12.906666666666666</v>
      </c>
      <c r="L5224" s="142">
        <v>10.7</v>
      </c>
      <c r="M5224" s="140"/>
      <c r="N5224" s="141">
        <f t="shared" si="417"/>
        <v>1</v>
      </c>
      <c r="O5224" s="141"/>
      <c r="P5224" s="141"/>
      <c r="Q5224" s="81">
        <f t="shared" si="415"/>
        <v>9.3000000000000007</v>
      </c>
    </row>
    <row r="5225" spans="5:17" ht="13" hidden="1" x14ac:dyDescent="0.3">
      <c r="E5225" s="138">
        <v>40855</v>
      </c>
      <c r="F5225" s="16">
        <v>312</v>
      </c>
      <c r="G5225" s="16">
        <v>2011</v>
      </c>
      <c r="H5225" s="139">
        <f t="shared" si="418"/>
        <v>0</v>
      </c>
      <c r="I5225" s="140">
        <v>6.9066666666666663</v>
      </c>
      <c r="J5225" s="141">
        <f t="shared" si="416"/>
        <v>1</v>
      </c>
      <c r="K5225" s="81">
        <f t="shared" si="414"/>
        <v>13.093333333333334</v>
      </c>
      <c r="L5225" s="142">
        <v>10.7</v>
      </c>
      <c r="M5225" s="140"/>
      <c r="N5225" s="141">
        <f t="shared" si="417"/>
        <v>1</v>
      </c>
      <c r="O5225" s="141"/>
      <c r="P5225" s="141"/>
      <c r="Q5225" s="81">
        <f t="shared" si="415"/>
        <v>9.3000000000000007</v>
      </c>
    </row>
    <row r="5226" spans="5:17" ht="13" hidden="1" x14ac:dyDescent="0.3">
      <c r="E5226" s="138">
        <v>40856</v>
      </c>
      <c r="F5226" s="16">
        <v>313</v>
      </c>
      <c r="G5226" s="16">
        <v>2011</v>
      </c>
      <c r="H5226" s="139">
        <f t="shared" si="418"/>
        <v>0</v>
      </c>
      <c r="I5226" s="140">
        <v>6.72</v>
      </c>
      <c r="J5226" s="141">
        <f t="shared" si="416"/>
        <v>1</v>
      </c>
      <c r="K5226" s="81">
        <f t="shared" si="414"/>
        <v>13.280000000000001</v>
      </c>
      <c r="L5226" s="142">
        <v>9.6</v>
      </c>
      <c r="M5226" s="140"/>
      <c r="N5226" s="141">
        <f t="shared" si="417"/>
        <v>1</v>
      </c>
      <c r="O5226" s="141"/>
      <c r="P5226" s="141"/>
      <c r="Q5226" s="81">
        <f t="shared" si="415"/>
        <v>10.4</v>
      </c>
    </row>
    <row r="5227" spans="5:17" ht="13" hidden="1" x14ac:dyDescent="0.3">
      <c r="E5227" s="138">
        <v>40857</v>
      </c>
      <c r="F5227" s="16">
        <v>314</v>
      </c>
      <c r="G5227" s="16">
        <v>2011</v>
      </c>
      <c r="H5227" s="139">
        <f t="shared" si="418"/>
        <v>0</v>
      </c>
      <c r="I5227" s="140">
        <v>6.5333333333333314</v>
      </c>
      <c r="J5227" s="141">
        <f t="shared" si="416"/>
        <v>1</v>
      </c>
      <c r="K5227" s="81">
        <f t="shared" si="414"/>
        <v>13.466666666666669</v>
      </c>
      <c r="L5227" s="142">
        <v>8.5</v>
      </c>
      <c r="M5227" s="140"/>
      <c r="N5227" s="141">
        <f t="shared" si="417"/>
        <v>1</v>
      </c>
      <c r="O5227" s="141"/>
      <c r="P5227" s="141"/>
      <c r="Q5227" s="81">
        <f t="shared" si="415"/>
        <v>11.5</v>
      </c>
    </row>
    <row r="5228" spans="5:17" ht="13" hidden="1" x14ac:dyDescent="0.3">
      <c r="E5228" s="138">
        <v>40858</v>
      </c>
      <c r="F5228" s="16">
        <v>315</v>
      </c>
      <c r="G5228" s="16">
        <v>2011</v>
      </c>
      <c r="H5228" s="139">
        <f t="shared" si="418"/>
        <v>0</v>
      </c>
      <c r="I5228" s="140">
        <v>6.346666666666664</v>
      </c>
      <c r="J5228" s="141">
        <f t="shared" si="416"/>
        <v>1</v>
      </c>
      <c r="K5228" s="81">
        <f t="shared" si="414"/>
        <v>13.653333333333336</v>
      </c>
      <c r="L5228" s="142">
        <v>8.1999999999999993</v>
      </c>
      <c r="M5228" s="140"/>
      <c r="N5228" s="141">
        <f t="shared" si="417"/>
        <v>1</v>
      </c>
      <c r="O5228" s="141"/>
      <c r="P5228" s="141"/>
      <c r="Q5228" s="81">
        <f t="shared" si="415"/>
        <v>11.8</v>
      </c>
    </row>
    <row r="5229" spans="5:17" ht="13" hidden="1" x14ac:dyDescent="0.3">
      <c r="E5229" s="138">
        <v>40859</v>
      </c>
      <c r="F5229" s="16">
        <v>316</v>
      </c>
      <c r="G5229" s="16">
        <v>2011</v>
      </c>
      <c r="H5229" s="139">
        <f t="shared" si="418"/>
        <v>0</v>
      </c>
      <c r="I5229" s="140">
        <v>6.16</v>
      </c>
      <c r="J5229" s="141">
        <f t="shared" si="416"/>
        <v>1</v>
      </c>
      <c r="K5229" s="81">
        <f t="shared" si="414"/>
        <v>13.84</v>
      </c>
      <c r="L5229" s="142">
        <v>7.4</v>
      </c>
      <c r="M5229" s="140"/>
      <c r="N5229" s="141">
        <f t="shared" si="417"/>
        <v>1</v>
      </c>
      <c r="O5229" s="141"/>
      <c r="P5229" s="141"/>
      <c r="Q5229" s="81">
        <f t="shared" si="415"/>
        <v>12.6</v>
      </c>
    </row>
    <row r="5230" spans="5:17" ht="13" hidden="1" x14ac:dyDescent="0.3">
      <c r="E5230" s="138">
        <v>40860</v>
      </c>
      <c r="F5230" s="16">
        <v>317</v>
      </c>
      <c r="G5230" s="16">
        <v>2011</v>
      </c>
      <c r="H5230" s="139">
        <f t="shared" si="418"/>
        <v>0</v>
      </c>
      <c r="I5230" s="140">
        <v>5.9733333333333363</v>
      </c>
      <c r="J5230" s="141">
        <f t="shared" si="416"/>
        <v>1</v>
      </c>
      <c r="K5230" s="81">
        <f t="shared" si="414"/>
        <v>14.026666666666664</v>
      </c>
      <c r="L5230" s="142">
        <v>7.5</v>
      </c>
      <c r="M5230" s="140"/>
      <c r="N5230" s="141">
        <f t="shared" si="417"/>
        <v>1</v>
      </c>
      <c r="O5230" s="141"/>
      <c r="P5230" s="141"/>
      <c r="Q5230" s="81">
        <f t="shared" si="415"/>
        <v>12.5</v>
      </c>
    </row>
    <row r="5231" spans="5:17" ht="13" hidden="1" x14ac:dyDescent="0.3">
      <c r="E5231" s="138">
        <v>40861</v>
      </c>
      <c r="F5231" s="16">
        <v>318</v>
      </c>
      <c r="G5231" s="16">
        <v>2011</v>
      </c>
      <c r="H5231" s="139">
        <f t="shared" si="418"/>
        <v>0</v>
      </c>
      <c r="I5231" s="140">
        <v>5.7866666666666688</v>
      </c>
      <c r="J5231" s="141">
        <f t="shared" si="416"/>
        <v>1</v>
      </c>
      <c r="K5231" s="81">
        <f t="shared" si="414"/>
        <v>14.213333333333331</v>
      </c>
      <c r="L5231" s="142">
        <v>6</v>
      </c>
      <c r="M5231" s="140"/>
      <c r="N5231" s="141">
        <f t="shared" si="417"/>
        <v>1</v>
      </c>
      <c r="O5231" s="141"/>
      <c r="P5231" s="141"/>
      <c r="Q5231" s="81">
        <f t="shared" si="415"/>
        <v>14</v>
      </c>
    </row>
    <row r="5232" spans="5:17" ht="13" hidden="1" x14ac:dyDescent="0.3">
      <c r="E5232" s="138">
        <v>40862</v>
      </c>
      <c r="F5232" s="16">
        <v>319</v>
      </c>
      <c r="G5232" s="16">
        <v>2011</v>
      </c>
      <c r="H5232" s="139">
        <f t="shared" si="418"/>
        <v>0</v>
      </c>
      <c r="I5232" s="140">
        <v>5.6</v>
      </c>
      <c r="J5232" s="141">
        <f t="shared" si="416"/>
        <v>1</v>
      </c>
      <c r="K5232" s="81">
        <f t="shared" si="414"/>
        <v>14.4</v>
      </c>
      <c r="L5232" s="142">
        <v>5.3</v>
      </c>
      <c r="M5232" s="140"/>
      <c r="N5232" s="141">
        <f t="shared" si="417"/>
        <v>1</v>
      </c>
      <c r="O5232" s="141"/>
      <c r="P5232" s="141"/>
      <c r="Q5232" s="81">
        <f t="shared" si="415"/>
        <v>14.7</v>
      </c>
    </row>
    <row r="5233" spans="5:17" ht="13" hidden="1" x14ac:dyDescent="0.3">
      <c r="E5233" s="138">
        <v>40863</v>
      </c>
      <c r="F5233" s="16">
        <v>320</v>
      </c>
      <c r="G5233" s="16">
        <v>2011</v>
      </c>
      <c r="H5233" s="139">
        <f t="shared" si="418"/>
        <v>0</v>
      </c>
      <c r="I5233" s="140">
        <v>5.5193548387096776</v>
      </c>
      <c r="J5233" s="141">
        <f t="shared" si="416"/>
        <v>1</v>
      </c>
      <c r="K5233" s="81">
        <f t="shared" si="414"/>
        <v>14.480645161290322</v>
      </c>
      <c r="L5233" s="142">
        <v>4.0999999999999996</v>
      </c>
      <c r="M5233" s="140"/>
      <c r="N5233" s="141">
        <f t="shared" si="417"/>
        <v>1</v>
      </c>
      <c r="O5233" s="141"/>
      <c r="P5233" s="141"/>
      <c r="Q5233" s="81">
        <f t="shared" si="415"/>
        <v>15.9</v>
      </c>
    </row>
    <row r="5234" spans="5:17" ht="13" hidden="1" x14ac:dyDescent="0.3">
      <c r="E5234" s="138">
        <v>40864</v>
      </c>
      <c r="F5234" s="16">
        <v>321</v>
      </c>
      <c r="G5234" s="16">
        <v>2011</v>
      </c>
      <c r="H5234" s="139">
        <f t="shared" si="418"/>
        <v>0</v>
      </c>
      <c r="I5234" s="140">
        <v>5.4387096774193537</v>
      </c>
      <c r="J5234" s="141">
        <f t="shared" si="416"/>
        <v>1</v>
      </c>
      <c r="K5234" s="81">
        <f t="shared" si="414"/>
        <v>14.561290322580646</v>
      </c>
      <c r="L5234" s="142">
        <v>2.8</v>
      </c>
      <c r="M5234" s="140"/>
      <c r="N5234" s="141">
        <f t="shared" si="417"/>
        <v>1</v>
      </c>
      <c r="O5234" s="141"/>
      <c r="P5234" s="141"/>
      <c r="Q5234" s="81">
        <f t="shared" si="415"/>
        <v>17.2</v>
      </c>
    </row>
    <row r="5235" spans="5:17" ht="13" hidden="1" x14ac:dyDescent="0.3">
      <c r="E5235" s="138">
        <v>40865</v>
      </c>
      <c r="F5235" s="16">
        <v>322</v>
      </c>
      <c r="G5235" s="16">
        <v>2011</v>
      </c>
      <c r="H5235" s="139">
        <f t="shared" si="418"/>
        <v>0</v>
      </c>
      <c r="I5235" s="140">
        <v>5.3580645161290334</v>
      </c>
      <c r="J5235" s="141">
        <f t="shared" si="416"/>
        <v>1</v>
      </c>
      <c r="K5235" s="81">
        <f t="shared" si="414"/>
        <v>14.641935483870967</v>
      </c>
      <c r="L5235" s="142">
        <v>2.7</v>
      </c>
      <c r="M5235" s="140"/>
      <c r="N5235" s="141">
        <f t="shared" si="417"/>
        <v>1</v>
      </c>
      <c r="O5235" s="141"/>
      <c r="P5235" s="141"/>
      <c r="Q5235" s="81">
        <f t="shared" si="415"/>
        <v>17.3</v>
      </c>
    </row>
    <row r="5236" spans="5:17" ht="13" hidden="1" x14ac:dyDescent="0.3">
      <c r="E5236" s="138">
        <v>40866</v>
      </c>
      <c r="F5236" s="16">
        <v>323</v>
      </c>
      <c r="G5236" s="16">
        <v>2011</v>
      </c>
      <c r="H5236" s="139">
        <f t="shared" si="418"/>
        <v>0</v>
      </c>
      <c r="I5236" s="140">
        <v>5.2774193548387096</v>
      </c>
      <c r="J5236" s="141">
        <f t="shared" si="416"/>
        <v>1</v>
      </c>
      <c r="K5236" s="81">
        <f t="shared" ref="K5236:K5299" si="419">J5236*($E$116-I5236)</f>
        <v>14.72258064516129</v>
      </c>
      <c r="L5236" s="142">
        <v>3.8</v>
      </c>
      <c r="M5236" s="140"/>
      <c r="N5236" s="141">
        <f t="shared" si="417"/>
        <v>1</v>
      </c>
      <c r="O5236" s="141"/>
      <c r="P5236" s="141"/>
      <c r="Q5236" s="81">
        <f t="shared" ref="Q5236:Q5278" si="420">N5236*($E$116-L5236)</f>
        <v>16.2</v>
      </c>
    </row>
    <row r="5237" spans="5:17" ht="13" hidden="1" x14ac:dyDescent="0.3">
      <c r="E5237" s="138">
        <v>40867</v>
      </c>
      <c r="F5237" s="16">
        <v>324</v>
      </c>
      <c r="G5237" s="16">
        <v>2011</v>
      </c>
      <c r="H5237" s="139">
        <f t="shared" si="418"/>
        <v>0</v>
      </c>
      <c r="I5237" s="140">
        <v>5.1967741935483858</v>
      </c>
      <c r="J5237" s="141">
        <f t="shared" si="416"/>
        <v>1</v>
      </c>
      <c r="K5237" s="81">
        <f t="shared" si="419"/>
        <v>14.803225806451614</v>
      </c>
      <c r="L5237" s="142">
        <v>5.0999999999999996</v>
      </c>
      <c r="M5237" s="140"/>
      <c r="N5237" s="141">
        <f t="shared" si="417"/>
        <v>1</v>
      </c>
      <c r="O5237" s="141"/>
      <c r="P5237" s="141"/>
      <c r="Q5237" s="81">
        <f t="shared" si="420"/>
        <v>14.9</v>
      </c>
    </row>
    <row r="5238" spans="5:17" ht="13" hidden="1" x14ac:dyDescent="0.3">
      <c r="E5238" s="138">
        <v>40868</v>
      </c>
      <c r="F5238" s="16">
        <v>325</v>
      </c>
      <c r="G5238" s="16">
        <v>2011</v>
      </c>
      <c r="H5238" s="139">
        <f t="shared" si="418"/>
        <v>0</v>
      </c>
      <c r="I5238" s="140">
        <v>5.1161290322580655</v>
      </c>
      <c r="J5238" s="141">
        <f t="shared" si="416"/>
        <v>1</v>
      </c>
      <c r="K5238" s="81">
        <f t="shared" si="419"/>
        <v>14.883870967741935</v>
      </c>
      <c r="L5238" s="142">
        <v>3.5</v>
      </c>
      <c r="M5238" s="140"/>
      <c r="N5238" s="141">
        <f t="shared" si="417"/>
        <v>1</v>
      </c>
      <c r="O5238" s="141"/>
      <c r="P5238" s="141"/>
      <c r="Q5238" s="81">
        <f t="shared" si="420"/>
        <v>16.5</v>
      </c>
    </row>
    <row r="5239" spans="5:17" ht="13" hidden="1" x14ac:dyDescent="0.3">
      <c r="E5239" s="138">
        <v>40869</v>
      </c>
      <c r="F5239" s="16">
        <v>326</v>
      </c>
      <c r="G5239" s="16">
        <v>2011</v>
      </c>
      <c r="H5239" s="139">
        <f t="shared" si="418"/>
        <v>0</v>
      </c>
      <c r="I5239" s="140">
        <v>5.0354838709677416</v>
      </c>
      <c r="J5239" s="141">
        <f t="shared" si="416"/>
        <v>1</v>
      </c>
      <c r="K5239" s="81">
        <f t="shared" si="419"/>
        <v>14.964516129032258</v>
      </c>
      <c r="L5239" s="142">
        <v>3.8</v>
      </c>
      <c r="M5239" s="140"/>
      <c r="N5239" s="141">
        <f t="shared" si="417"/>
        <v>1</v>
      </c>
      <c r="O5239" s="141"/>
      <c r="P5239" s="141"/>
      <c r="Q5239" s="81">
        <f t="shared" si="420"/>
        <v>16.2</v>
      </c>
    </row>
    <row r="5240" spans="5:17" ht="13" hidden="1" x14ac:dyDescent="0.3">
      <c r="E5240" s="138">
        <v>40870</v>
      </c>
      <c r="F5240" s="16">
        <v>327</v>
      </c>
      <c r="G5240" s="16">
        <v>2011</v>
      </c>
      <c r="H5240" s="139">
        <f t="shared" si="418"/>
        <v>0</v>
      </c>
      <c r="I5240" s="140">
        <v>4.9548387096774213</v>
      </c>
      <c r="J5240" s="141">
        <f t="shared" si="416"/>
        <v>1</v>
      </c>
      <c r="K5240" s="81">
        <f t="shared" si="419"/>
        <v>15.045161290322579</v>
      </c>
      <c r="L5240" s="142">
        <v>3.4</v>
      </c>
      <c r="M5240" s="140"/>
      <c r="N5240" s="141">
        <f t="shared" si="417"/>
        <v>1</v>
      </c>
      <c r="O5240" s="141"/>
      <c r="P5240" s="141"/>
      <c r="Q5240" s="81">
        <f t="shared" si="420"/>
        <v>16.600000000000001</v>
      </c>
    </row>
    <row r="5241" spans="5:17" ht="13" hidden="1" x14ac:dyDescent="0.3">
      <c r="E5241" s="138">
        <v>40871</v>
      </c>
      <c r="F5241" s="16">
        <v>328</v>
      </c>
      <c r="G5241" s="16">
        <v>2011</v>
      </c>
      <c r="H5241" s="139">
        <f t="shared" si="418"/>
        <v>0</v>
      </c>
      <c r="I5241" s="140">
        <v>4.8741935483870975</v>
      </c>
      <c r="J5241" s="141">
        <f t="shared" si="416"/>
        <v>1</v>
      </c>
      <c r="K5241" s="81">
        <f t="shared" si="419"/>
        <v>15.125806451612902</v>
      </c>
      <c r="L5241" s="142">
        <v>4</v>
      </c>
      <c r="M5241" s="140"/>
      <c r="N5241" s="141">
        <f t="shared" si="417"/>
        <v>1</v>
      </c>
      <c r="O5241" s="141"/>
      <c r="P5241" s="141"/>
      <c r="Q5241" s="81">
        <f t="shared" si="420"/>
        <v>16</v>
      </c>
    </row>
    <row r="5242" spans="5:17" ht="13" hidden="1" x14ac:dyDescent="0.3">
      <c r="E5242" s="138">
        <v>40872</v>
      </c>
      <c r="F5242" s="16">
        <v>329</v>
      </c>
      <c r="G5242" s="16">
        <v>2011</v>
      </c>
      <c r="H5242" s="139">
        <f t="shared" si="418"/>
        <v>0</v>
      </c>
      <c r="I5242" s="140">
        <v>4.7935483870967737</v>
      </c>
      <c r="J5242" s="141">
        <f t="shared" si="416"/>
        <v>1</v>
      </c>
      <c r="K5242" s="81">
        <f t="shared" si="419"/>
        <v>15.206451612903226</v>
      </c>
      <c r="L5242" s="142">
        <v>2.4</v>
      </c>
      <c r="M5242" s="140"/>
      <c r="N5242" s="141">
        <f t="shared" si="417"/>
        <v>1</v>
      </c>
      <c r="O5242" s="141"/>
      <c r="P5242" s="141"/>
      <c r="Q5242" s="81">
        <f t="shared" si="420"/>
        <v>17.600000000000001</v>
      </c>
    </row>
    <row r="5243" spans="5:17" ht="13" hidden="1" x14ac:dyDescent="0.3">
      <c r="E5243" s="138">
        <v>40873</v>
      </c>
      <c r="F5243" s="16">
        <v>330</v>
      </c>
      <c r="G5243" s="16">
        <v>2011</v>
      </c>
      <c r="H5243" s="139">
        <f t="shared" si="418"/>
        <v>0</v>
      </c>
      <c r="I5243" s="140">
        <v>4.7129032258064534</v>
      </c>
      <c r="J5243" s="141">
        <f t="shared" si="416"/>
        <v>1</v>
      </c>
      <c r="K5243" s="81">
        <f t="shared" si="419"/>
        <v>15.287096774193547</v>
      </c>
      <c r="L5243" s="142">
        <v>2.5</v>
      </c>
      <c r="M5243" s="140"/>
      <c r="N5243" s="141">
        <f t="shared" si="417"/>
        <v>1</v>
      </c>
      <c r="O5243" s="141"/>
      <c r="P5243" s="141"/>
      <c r="Q5243" s="81">
        <f t="shared" si="420"/>
        <v>17.5</v>
      </c>
    </row>
    <row r="5244" spans="5:17" ht="13" hidden="1" x14ac:dyDescent="0.3">
      <c r="E5244" s="138">
        <v>40874</v>
      </c>
      <c r="F5244" s="16">
        <v>331</v>
      </c>
      <c r="G5244" s="16">
        <v>2011</v>
      </c>
      <c r="H5244" s="139">
        <f t="shared" si="418"/>
        <v>0</v>
      </c>
      <c r="I5244" s="140">
        <v>4.6322580645161295</v>
      </c>
      <c r="J5244" s="141">
        <f t="shared" si="416"/>
        <v>1</v>
      </c>
      <c r="K5244" s="81">
        <f t="shared" si="419"/>
        <v>15.36774193548387</v>
      </c>
      <c r="L5244" s="142">
        <v>2.4</v>
      </c>
      <c r="M5244" s="140"/>
      <c r="N5244" s="141">
        <f t="shared" si="417"/>
        <v>1</v>
      </c>
      <c r="O5244" s="141"/>
      <c r="P5244" s="141"/>
      <c r="Q5244" s="81">
        <f t="shared" si="420"/>
        <v>17.600000000000001</v>
      </c>
    </row>
    <row r="5245" spans="5:17" ht="13" hidden="1" x14ac:dyDescent="0.3">
      <c r="E5245" s="138">
        <v>40875</v>
      </c>
      <c r="F5245" s="16">
        <v>332</v>
      </c>
      <c r="G5245" s="16">
        <v>2011</v>
      </c>
      <c r="H5245" s="139">
        <f t="shared" si="418"/>
        <v>0</v>
      </c>
      <c r="I5245" s="140">
        <v>4.5516129032258057</v>
      </c>
      <c r="J5245" s="141">
        <f t="shared" si="416"/>
        <v>1</v>
      </c>
      <c r="K5245" s="81">
        <f t="shared" si="419"/>
        <v>15.448387096774194</v>
      </c>
      <c r="L5245" s="142">
        <v>3.5</v>
      </c>
      <c r="M5245" s="140"/>
      <c r="N5245" s="141">
        <f t="shared" si="417"/>
        <v>1</v>
      </c>
      <c r="O5245" s="141"/>
      <c r="P5245" s="141"/>
      <c r="Q5245" s="81">
        <f t="shared" si="420"/>
        <v>16.5</v>
      </c>
    </row>
    <row r="5246" spans="5:17" ht="13" hidden="1" x14ac:dyDescent="0.3">
      <c r="E5246" s="138">
        <v>40876</v>
      </c>
      <c r="F5246" s="16">
        <v>333</v>
      </c>
      <c r="G5246" s="16">
        <v>2011</v>
      </c>
      <c r="H5246" s="139">
        <f t="shared" si="418"/>
        <v>0</v>
      </c>
      <c r="I5246" s="140">
        <v>4.4709677419354854</v>
      </c>
      <c r="J5246" s="141">
        <f t="shared" ref="J5246:J5309" si="421">IF(I5246&lt;=$E$117,1,0)</f>
        <v>1</v>
      </c>
      <c r="K5246" s="81">
        <f t="shared" si="419"/>
        <v>15.529032258064515</v>
      </c>
      <c r="L5246" s="142">
        <v>6.4</v>
      </c>
      <c r="M5246" s="140"/>
      <c r="N5246" s="141">
        <f t="shared" ref="N5246:N5309" si="422">IF(L5246&lt;=$E$117,1,0)</f>
        <v>1</v>
      </c>
      <c r="O5246" s="141"/>
      <c r="P5246" s="141"/>
      <c r="Q5246" s="81">
        <f t="shared" si="420"/>
        <v>13.6</v>
      </c>
    </row>
    <row r="5247" spans="5:17" ht="13" hidden="1" x14ac:dyDescent="0.3">
      <c r="E5247" s="138">
        <v>40877</v>
      </c>
      <c r="F5247" s="16">
        <v>334</v>
      </c>
      <c r="G5247" s="16">
        <v>2011</v>
      </c>
      <c r="H5247" s="139">
        <f t="shared" si="418"/>
        <v>0</v>
      </c>
      <c r="I5247" s="140">
        <v>4.3903225806451616</v>
      </c>
      <c r="J5247" s="141">
        <f t="shared" si="421"/>
        <v>1</v>
      </c>
      <c r="K5247" s="81">
        <f t="shared" si="419"/>
        <v>15.609677419354838</v>
      </c>
      <c r="L5247" s="142">
        <v>6.6</v>
      </c>
      <c r="M5247" s="140"/>
      <c r="N5247" s="141">
        <f t="shared" si="422"/>
        <v>1</v>
      </c>
      <c r="O5247" s="141"/>
      <c r="P5247" s="141"/>
      <c r="Q5247" s="81">
        <f t="shared" si="420"/>
        <v>13.4</v>
      </c>
    </row>
    <row r="5248" spans="5:17" ht="13" hidden="1" x14ac:dyDescent="0.3">
      <c r="E5248" s="138">
        <v>40878</v>
      </c>
      <c r="F5248" s="16">
        <v>335</v>
      </c>
      <c r="G5248" s="16">
        <v>2011</v>
      </c>
      <c r="H5248" s="139">
        <f t="shared" si="418"/>
        <v>0</v>
      </c>
      <c r="I5248" s="140">
        <v>4.3096774193548377</v>
      </c>
      <c r="J5248" s="141">
        <f t="shared" si="421"/>
        <v>1</v>
      </c>
      <c r="K5248" s="81">
        <f t="shared" si="419"/>
        <v>15.690322580645162</v>
      </c>
      <c r="L5248" s="142">
        <v>7.1</v>
      </c>
      <c r="M5248" s="140"/>
      <c r="N5248" s="141">
        <f t="shared" si="422"/>
        <v>1</v>
      </c>
      <c r="O5248" s="141"/>
      <c r="P5248" s="141"/>
      <c r="Q5248" s="81">
        <f t="shared" si="420"/>
        <v>12.9</v>
      </c>
    </row>
    <row r="5249" spans="5:17" ht="13" hidden="1" x14ac:dyDescent="0.3">
      <c r="E5249" s="138">
        <v>40879</v>
      </c>
      <c r="F5249" s="16">
        <v>336</v>
      </c>
      <c r="G5249" s="16">
        <v>2011</v>
      </c>
      <c r="H5249" s="139">
        <f t="shared" si="418"/>
        <v>0</v>
      </c>
      <c r="I5249" s="140">
        <v>4.2290322580645174</v>
      </c>
      <c r="J5249" s="141">
        <f t="shared" si="421"/>
        <v>1</v>
      </c>
      <c r="K5249" s="81">
        <f t="shared" si="419"/>
        <v>15.770967741935483</v>
      </c>
      <c r="L5249" s="142">
        <v>9.6999999999999993</v>
      </c>
      <c r="M5249" s="140"/>
      <c r="N5249" s="141">
        <f t="shared" si="422"/>
        <v>1</v>
      </c>
      <c r="O5249" s="141"/>
      <c r="P5249" s="141"/>
      <c r="Q5249" s="81">
        <f t="shared" si="420"/>
        <v>10.3</v>
      </c>
    </row>
    <row r="5250" spans="5:17" ht="13" hidden="1" x14ac:dyDescent="0.3">
      <c r="E5250" s="138">
        <v>40880</v>
      </c>
      <c r="F5250" s="16">
        <v>337</v>
      </c>
      <c r="G5250" s="16">
        <v>2011</v>
      </c>
      <c r="H5250" s="139">
        <f t="shared" si="418"/>
        <v>0</v>
      </c>
      <c r="I5250" s="140">
        <v>4.1483870967741936</v>
      </c>
      <c r="J5250" s="141">
        <f t="shared" si="421"/>
        <v>1</v>
      </c>
      <c r="K5250" s="81">
        <f t="shared" si="419"/>
        <v>15.851612903225806</v>
      </c>
      <c r="L5250" s="142">
        <v>7.1</v>
      </c>
      <c r="M5250" s="140"/>
      <c r="N5250" s="141">
        <f t="shared" si="422"/>
        <v>1</v>
      </c>
      <c r="O5250" s="141"/>
      <c r="P5250" s="141"/>
      <c r="Q5250" s="81">
        <f t="shared" si="420"/>
        <v>12.9</v>
      </c>
    </row>
    <row r="5251" spans="5:17" ht="13" hidden="1" x14ac:dyDescent="0.3">
      <c r="E5251" s="138">
        <v>40881</v>
      </c>
      <c r="F5251" s="16">
        <v>338</v>
      </c>
      <c r="G5251" s="16">
        <v>2011</v>
      </c>
      <c r="H5251" s="139">
        <f t="shared" si="418"/>
        <v>0</v>
      </c>
      <c r="I5251" s="140">
        <v>4.0677419354838698</v>
      </c>
      <c r="J5251" s="141">
        <f t="shared" si="421"/>
        <v>1</v>
      </c>
      <c r="K5251" s="81">
        <f t="shared" si="419"/>
        <v>15.93225806451613</v>
      </c>
      <c r="L5251" s="142">
        <v>9.1</v>
      </c>
      <c r="M5251" s="140"/>
      <c r="N5251" s="141">
        <f t="shared" si="422"/>
        <v>1</v>
      </c>
      <c r="O5251" s="141"/>
      <c r="P5251" s="141"/>
      <c r="Q5251" s="81">
        <f t="shared" si="420"/>
        <v>10.9</v>
      </c>
    </row>
    <row r="5252" spans="5:17" ht="13" hidden="1" x14ac:dyDescent="0.3">
      <c r="E5252" s="138">
        <v>40882</v>
      </c>
      <c r="F5252" s="16">
        <v>339</v>
      </c>
      <c r="G5252" s="16">
        <v>2011</v>
      </c>
      <c r="H5252" s="139">
        <f t="shared" si="418"/>
        <v>0</v>
      </c>
      <c r="I5252" s="140">
        <v>3.9870967741935495</v>
      </c>
      <c r="J5252" s="141">
        <f t="shared" si="421"/>
        <v>1</v>
      </c>
      <c r="K5252" s="81">
        <f t="shared" si="419"/>
        <v>16.012903225806451</v>
      </c>
      <c r="L5252" s="142">
        <v>7.3</v>
      </c>
      <c r="M5252" s="140"/>
      <c r="N5252" s="141">
        <f t="shared" si="422"/>
        <v>1</v>
      </c>
      <c r="O5252" s="141"/>
      <c r="P5252" s="141"/>
      <c r="Q5252" s="81">
        <f t="shared" si="420"/>
        <v>12.7</v>
      </c>
    </row>
    <row r="5253" spans="5:17" ht="13" hidden="1" x14ac:dyDescent="0.3">
      <c r="E5253" s="138">
        <v>40883</v>
      </c>
      <c r="F5253" s="16">
        <v>340</v>
      </c>
      <c r="G5253" s="16">
        <v>2011</v>
      </c>
      <c r="H5253" s="139">
        <f t="shared" si="418"/>
        <v>0</v>
      </c>
      <c r="I5253" s="140">
        <v>3.9064516129032256</v>
      </c>
      <c r="J5253" s="141">
        <f t="shared" si="421"/>
        <v>1</v>
      </c>
      <c r="K5253" s="81">
        <f t="shared" si="419"/>
        <v>16.093548387096774</v>
      </c>
      <c r="L5253" s="142">
        <v>5</v>
      </c>
      <c r="M5253" s="140"/>
      <c r="N5253" s="141">
        <f t="shared" si="422"/>
        <v>1</v>
      </c>
      <c r="O5253" s="141"/>
      <c r="P5253" s="141"/>
      <c r="Q5253" s="81">
        <f t="shared" si="420"/>
        <v>15</v>
      </c>
    </row>
    <row r="5254" spans="5:17" ht="13" hidden="1" x14ac:dyDescent="0.3">
      <c r="E5254" s="138">
        <v>40884</v>
      </c>
      <c r="F5254" s="16">
        <v>341</v>
      </c>
      <c r="G5254" s="16">
        <v>2011</v>
      </c>
      <c r="H5254" s="139">
        <f t="shared" si="418"/>
        <v>0</v>
      </c>
      <c r="I5254" s="140">
        <v>3.8258064516129053</v>
      </c>
      <c r="J5254" s="141">
        <f t="shared" si="421"/>
        <v>1</v>
      </c>
      <c r="K5254" s="81">
        <f t="shared" si="419"/>
        <v>16.174193548387095</v>
      </c>
      <c r="L5254" s="142">
        <v>7</v>
      </c>
      <c r="M5254" s="140"/>
      <c r="N5254" s="141">
        <f t="shared" si="422"/>
        <v>1</v>
      </c>
      <c r="O5254" s="141"/>
      <c r="P5254" s="141"/>
      <c r="Q5254" s="81">
        <f t="shared" si="420"/>
        <v>13</v>
      </c>
    </row>
    <row r="5255" spans="5:17" ht="13" hidden="1" x14ac:dyDescent="0.3">
      <c r="E5255" s="138">
        <v>40885</v>
      </c>
      <c r="F5255" s="16">
        <v>342</v>
      </c>
      <c r="G5255" s="16">
        <v>2011</v>
      </c>
      <c r="H5255" s="139">
        <f t="shared" si="418"/>
        <v>0</v>
      </c>
      <c r="I5255" s="140">
        <v>3.7451612903225815</v>
      </c>
      <c r="J5255" s="141">
        <f t="shared" si="421"/>
        <v>1</v>
      </c>
      <c r="K5255" s="81">
        <f t="shared" si="419"/>
        <v>16.254838709677419</v>
      </c>
      <c r="L5255" s="142">
        <v>5.8</v>
      </c>
      <c r="M5255" s="140"/>
      <c r="N5255" s="141">
        <f t="shared" si="422"/>
        <v>1</v>
      </c>
      <c r="O5255" s="141"/>
      <c r="P5255" s="141"/>
      <c r="Q5255" s="81">
        <f t="shared" si="420"/>
        <v>14.2</v>
      </c>
    </row>
    <row r="5256" spans="5:17" ht="13" hidden="1" x14ac:dyDescent="0.3">
      <c r="E5256" s="138">
        <v>40886</v>
      </c>
      <c r="F5256" s="16">
        <v>343</v>
      </c>
      <c r="G5256" s="16">
        <v>2011</v>
      </c>
      <c r="H5256" s="139">
        <f t="shared" si="418"/>
        <v>0</v>
      </c>
      <c r="I5256" s="140">
        <v>3.6645161290322577</v>
      </c>
      <c r="J5256" s="141">
        <f t="shared" si="421"/>
        <v>1</v>
      </c>
      <c r="K5256" s="81">
        <f t="shared" si="419"/>
        <v>16.335483870967742</v>
      </c>
      <c r="L5256" s="142">
        <v>6.5</v>
      </c>
      <c r="M5256" s="140"/>
      <c r="N5256" s="141">
        <f t="shared" si="422"/>
        <v>1</v>
      </c>
      <c r="O5256" s="141"/>
      <c r="P5256" s="141"/>
      <c r="Q5256" s="81">
        <f t="shared" si="420"/>
        <v>13.5</v>
      </c>
    </row>
    <row r="5257" spans="5:17" ht="13" hidden="1" x14ac:dyDescent="0.3">
      <c r="E5257" s="138">
        <v>40887</v>
      </c>
      <c r="F5257" s="16">
        <v>344</v>
      </c>
      <c r="G5257" s="16">
        <v>2011</v>
      </c>
      <c r="H5257" s="139">
        <f t="shared" si="418"/>
        <v>0</v>
      </c>
      <c r="I5257" s="140">
        <v>3.5838709677419374</v>
      </c>
      <c r="J5257" s="141">
        <f t="shared" si="421"/>
        <v>1</v>
      </c>
      <c r="K5257" s="81">
        <f t="shared" si="419"/>
        <v>16.416129032258063</v>
      </c>
      <c r="L5257" s="142">
        <v>7.9</v>
      </c>
      <c r="M5257" s="140"/>
      <c r="N5257" s="141">
        <f t="shared" si="422"/>
        <v>1</v>
      </c>
      <c r="O5257" s="141"/>
      <c r="P5257" s="141"/>
      <c r="Q5257" s="81">
        <f t="shared" si="420"/>
        <v>12.1</v>
      </c>
    </row>
    <row r="5258" spans="5:17" ht="13" hidden="1" x14ac:dyDescent="0.3">
      <c r="E5258" s="138">
        <v>40888</v>
      </c>
      <c r="F5258" s="16">
        <v>345</v>
      </c>
      <c r="G5258" s="16">
        <v>2011</v>
      </c>
      <c r="H5258" s="139">
        <f t="shared" si="418"/>
        <v>0</v>
      </c>
      <c r="I5258" s="140">
        <v>3.5032258064516135</v>
      </c>
      <c r="J5258" s="141">
        <f t="shared" si="421"/>
        <v>1</v>
      </c>
      <c r="K5258" s="81">
        <f t="shared" si="419"/>
        <v>16.496774193548386</v>
      </c>
      <c r="L5258" s="142">
        <v>4.7</v>
      </c>
      <c r="M5258" s="140"/>
      <c r="N5258" s="141">
        <f t="shared" si="422"/>
        <v>1</v>
      </c>
      <c r="O5258" s="141"/>
      <c r="P5258" s="141"/>
      <c r="Q5258" s="81">
        <f t="shared" si="420"/>
        <v>15.3</v>
      </c>
    </row>
    <row r="5259" spans="5:17" ht="13" hidden="1" x14ac:dyDescent="0.3">
      <c r="E5259" s="138">
        <v>40889</v>
      </c>
      <c r="F5259" s="16">
        <v>346</v>
      </c>
      <c r="G5259" s="16">
        <v>2011</v>
      </c>
      <c r="H5259" s="139">
        <f t="shared" si="418"/>
        <v>0</v>
      </c>
      <c r="I5259" s="140">
        <v>3.4225806451612897</v>
      </c>
      <c r="J5259" s="141">
        <f t="shared" si="421"/>
        <v>1</v>
      </c>
      <c r="K5259" s="81">
        <f t="shared" si="419"/>
        <v>16.57741935483871</v>
      </c>
      <c r="L5259" s="142">
        <v>5</v>
      </c>
      <c r="M5259" s="140"/>
      <c r="N5259" s="141">
        <f t="shared" si="422"/>
        <v>1</v>
      </c>
      <c r="O5259" s="141"/>
      <c r="P5259" s="141"/>
      <c r="Q5259" s="81">
        <f t="shared" si="420"/>
        <v>15</v>
      </c>
    </row>
    <row r="5260" spans="5:17" ht="13" hidden="1" x14ac:dyDescent="0.3">
      <c r="E5260" s="138">
        <v>40890</v>
      </c>
      <c r="F5260" s="16">
        <v>347</v>
      </c>
      <c r="G5260" s="16">
        <v>2011</v>
      </c>
      <c r="H5260" s="139">
        <f t="shared" si="418"/>
        <v>0</v>
      </c>
      <c r="I5260" s="140">
        <v>3.3419354838709694</v>
      </c>
      <c r="J5260" s="141">
        <f t="shared" si="421"/>
        <v>1</v>
      </c>
      <c r="K5260" s="81">
        <f t="shared" si="419"/>
        <v>16.658064516129031</v>
      </c>
      <c r="L5260" s="142">
        <v>3.8</v>
      </c>
      <c r="M5260" s="140"/>
      <c r="N5260" s="141">
        <f t="shared" si="422"/>
        <v>1</v>
      </c>
      <c r="O5260" s="141"/>
      <c r="P5260" s="141"/>
      <c r="Q5260" s="81">
        <f t="shared" si="420"/>
        <v>16.2</v>
      </c>
    </row>
    <row r="5261" spans="5:17" ht="13" hidden="1" x14ac:dyDescent="0.3">
      <c r="E5261" s="138">
        <v>40891</v>
      </c>
      <c r="F5261" s="16">
        <v>348</v>
      </c>
      <c r="G5261" s="16">
        <v>2011</v>
      </c>
      <c r="H5261" s="139">
        <f t="shared" si="418"/>
        <v>0</v>
      </c>
      <c r="I5261" s="140">
        <v>3.2612903225806456</v>
      </c>
      <c r="J5261" s="141">
        <f t="shared" si="421"/>
        <v>1</v>
      </c>
      <c r="K5261" s="81">
        <f t="shared" si="419"/>
        <v>16.738709677419354</v>
      </c>
      <c r="L5261" s="142">
        <v>7.9</v>
      </c>
      <c r="M5261" s="140"/>
      <c r="N5261" s="141">
        <f t="shared" si="422"/>
        <v>1</v>
      </c>
      <c r="O5261" s="141"/>
      <c r="P5261" s="141"/>
      <c r="Q5261" s="81">
        <f t="shared" si="420"/>
        <v>12.1</v>
      </c>
    </row>
    <row r="5262" spans="5:17" ht="13" hidden="1" x14ac:dyDescent="0.3">
      <c r="E5262" s="138">
        <v>40892</v>
      </c>
      <c r="F5262" s="16">
        <v>349</v>
      </c>
      <c r="G5262" s="16">
        <v>2011</v>
      </c>
      <c r="H5262" s="139">
        <f t="shared" si="418"/>
        <v>0</v>
      </c>
      <c r="I5262" s="140">
        <v>3.1806451612903217</v>
      </c>
      <c r="J5262" s="141">
        <f t="shared" si="421"/>
        <v>1</v>
      </c>
      <c r="K5262" s="81">
        <f t="shared" si="419"/>
        <v>16.819354838709678</v>
      </c>
      <c r="L5262" s="142">
        <v>6.1</v>
      </c>
      <c r="M5262" s="140"/>
      <c r="N5262" s="141">
        <f t="shared" si="422"/>
        <v>1</v>
      </c>
      <c r="O5262" s="141"/>
      <c r="P5262" s="141"/>
      <c r="Q5262" s="81">
        <f t="shared" si="420"/>
        <v>13.9</v>
      </c>
    </row>
    <row r="5263" spans="5:17" ht="13" hidden="1" x14ac:dyDescent="0.3">
      <c r="E5263" s="138">
        <v>40893</v>
      </c>
      <c r="F5263" s="16">
        <v>350</v>
      </c>
      <c r="G5263" s="16">
        <v>2011</v>
      </c>
      <c r="H5263" s="139">
        <f t="shared" si="418"/>
        <v>0</v>
      </c>
      <c r="I5263" s="140">
        <v>3.1</v>
      </c>
      <c r="J5263" s="141">
        <f t="shared" si="421"/>
        <v>1</v>
      </c>
      <c r="K5263" s="81">
        <f t="shared" si="419"/>
        <v>16.899999999999999</v>
      </c>
      <c r="L5263" s="142">
        <v>7</v>
      </c>
      <c r="M5263" s="140"/>
      <c r="N5263" s="141">
        <f t="shared" si="422"/>
        <v>1</v>
      </c>
      <c r="O5263" s="141"/>
      <c r="P5263" s="141"/>
      <c r="Q5263" s="81">
        <f t="shared" si="420"/>
        <v>13</v>
      </c>
    </row>
    <row r="5264" spans="5:17" ht="13" hidden="1" x14ac:dyDescent="0.3">
      <c r="E5264" s="138">
        <v>40894</v>
      </c>
      <c r="F5264" s="16">
        <v>351</v>
      </c>
      <c r="G5264" s="16">
        <v>2011</v>
      </c>
      <c r="H5264" s="139">
        <f t="shared" si="418"/>
        <v>0</v>
      </c>
      <c r="I5264" s="140">
        <v>3.0533333333333381</v>
      </c>
      <c r="J5264" s="141">
        <f t="shared" si="421"/>
        <v>1</v>
      </c>
      <c r="K5264" s="81">
        <f t="shared" si="419"/>
        <v>16.946666666666662</v>
      </c>
      <c r="L5264" s="142">
        <v>2.4</v>
      </c>
      <c r="M5264" s="140"/>
      <c r="N5264" s="141">
        <f t="shared" si="422"/>
        <v>1</v>
      </c>
      <c r="O5264" s="141"/>
      <c r="P5264" s="141"/>
      <c r="Q5264" s="81">
        <f t="shared" si="420"/>
        <v>17.600000000000001</v>
      </c>
    </row>
    <row r="5265" spans="5:17" ht="13" hidden="1" x14ac:dyDescent="0.3">
      <c r="E5265" s="138">
        <v>40895</v>
      </c>
      <c r="F5265" s="16">
        <v>352</v>
      </c>
      <c r="G5265" s="16">
        <v>2011</v>
      </c>
      <c r="H5265" s="139">
        <f t="shared" si="418"/>
        <v>0</v>
      </c>
      <c r="I5265" s="140">
        <v>3.0066666666666713</v>
      </c>
      <c r="J5265" s="141">
        <f t="shared" si="421"/>
        <v>1</v>
      </c>
      <c r="K5265" s="81">
        <f t="shared" si="419"/>
        <v>16.993333333333329</v>
      </c>
      <c r="L5265" s="142">
        <v>0.8</v>
      </c>
      <c r="M5265" s="140"/>
      <c r="N5265" s="141">
        <f t="shared" si="422"/>
        <v>1</v>
      </c>
      <c r="O5265" s="141"/>
      <c r="P5265" s="141"/>
      <c r="Q5265" s="81">
        <f t="shared" si="420"/>
        <v>19.2</v>
      </c>
    </row>
    <row r="5266" spans="5:17" ht="13" hidden="1" x14ac:dyDescent="0.3">
      <c r="E5266" s="138">
        <v>40896</v>
      </c>
      <c r="F5266" s="16">
        <v>353</v>
      </c>
      <c r="G5266" s="16">
        <v>2011</v>
      </c>
      <c r="H5266" s="139">
        <f t="shared" si="418"/>
        <v>0</v>
      </c>
      <c r="I5266" s="140">
        <v>2.96</v>
      </c>
      <c r="J5266" s="141">
        <f t="shared" si="421"/>
        <v>1</v>
      </c>
      <c r="K5266" s="81">
        <f t="shared" si="419"/>
        <v>17.04</v>
      </c>
      <c r="L5266" s="142">
        <v>-1.4</v>
      </c>
      <c r="M5266" s="140"/>
      <c r="N5266" s="141">
        <f t="shared" si="422"/>
        <v>1</v>
      </c>
      <c r="O5266" s="141"/>
      <c r="P5266" s="141"/>
      <c r="Q5266" s="81">
        <f t="shared" si="420"/>
        <v>21.4</v>
      </c>
    </row>
    <row r="5267" spans="5:17" ht="13" hidden="1" x14ac:dyDescent="0.3">
      <c r="E5267" s="138">
        <v>40897</v>
      </c>
      <c r="F5267" s="16">
        <v>354</v>
      </c>
      <c r="G5267" s="16">
        <v>2011</v>
      </c>
      <c r="H5267" s="139">
        <f t="shared" si="418"/>
        <v>0</v>
      </c>
      <c r="I5267" s="140">
        <v>2.9133333333333375</v>
      </c>
      <c r="J5267" s="141">
        <f t="shared" si="421"/>
        <v>1</v>
      </c>
      <c r="K5267" s="81">
        <f t="shared" si="419"/>
        <v>17.086666666666662</v>
      </c>
      <c r="L5267" s="142">
        <v>-0.3</v>
      </c>
      <c r="M5267" s="140"/>
      <c r="N5267" s="141">
        <f t="shared" si="422"/>
        <v>1</v>
      </c>
      <c r="O5267" s="141"/>
      <c r="P5267" s="141"/>
      <c r="Q5267" s="81">
        <f t="shared" si="420"/>
        <v>20.3</v>
      </c>
    </row>
    <row r="5268" spans="5:17" ht="13" hidden="1" x14ac:dyDescent="0.3">
      <c r="E5268" s="138">
        <v>40898</v>
      </c>
      <c r="F5268" s="16">
        <v>355</v>
      </c>
      <c r="G5268" s="16">
        <v>2011</v>
      </c>
      <c r="H5268" s="139">
        <f t="shared" si="418"/>
        <v>0</v>
      </c>
      <c r="I5268" s="140">
        <v>2.8666666666666707</v>
      </c>
      <c r="J5268" s="141">
        <f t="shared" si="421"/>
        <v>1</v>
      </c>
      <c r="K5268" s="81">
        <f t="shared" si="419"/>
        <v>17.133333333333329</v>
      </c>
      <c r="L5268" s="142">
        <v>1.6</v>
      </c>
      <c r="M5268" s="140"/>
      <c r="N5268" s="141">
        <f t="shared" si="422"/>
        <v>1</v>
      </c>
      <c r="O5268" s="141"/>
      <c r="P5268" s="141"/>
      <c r="Q5268" s="81">
        <f t="shared" si="420"/>
        <v>18.399999999999999</v>
      </c>
    </row>
    <row r="5269" spans="5:17" ht="13" hidden="1" x14ac:dyDescent="0.3">
      <c r="E5269" s="138">
        <v>40899</v>
      </c>
      <c r="F5269" s="16">
        <v>356</v>
      </c>
      <c r="G5269" s="16">
        <v>2011</v>
      </c>
      <c r="H5269" s="139">
        <f t="shared" si="418"/>
        <v>0</v>
      </c>
      <c r="I5269" s="140">
        <v>2.82</v>
      </c>
      <c r="J5269" s="141">
        <f t="shared" si="421"/>
        <v>1</v>
      </c>
      <c r="K5269" s="81">
        <f t="shared" si="419"/>
        <v>17.18</v>
      </c>
      <c r="L5269" s="142">
        <v>4</v>
      </c>
      <c r="M5269" s="140"/>
      <c r="N5269" s="141">
        <f t="shared" si="422"/>
        <v>1</v>
      </c>
      <c r="O5269" s="141"/>
      <c r="P5269" s="141"/>
      <c r="Q5269" s="81">
        <f t="shared" si="420"/>
        <v>16</v>
      </c>
    </row>
    <row r="5270" spans="5:17" ht="13" hidden="1" x14ac:dyDescent="0.3">
      <c r="E5270" s="138">
        <v>40900</v>
      </c>
      <c r="F5270" s="16">
        <v>357</v>
      </c>
      <c r="G5270" s="16">
        <v>2011</v>
      </c>
      <c r="H5270" s="139">
        <f t="shared" si="418"/>
        <v>0</v>
      </c>
      <c r="I5270" s="140">
        <v>2.773333333333337</v>
      </c>
      <c r="J5270" s="141">
        <f t="shared" si="421"/>
        <v>1</v>
      </c>
      <c r="K5270" s="81">
        <f t="shared" si="419"/>
        <v>17.226666666666663</v>
      </c>
      <c r="L5270" s="142">
        <v>4.7</v>
      </c>
      <c r="M5270" s="140"/>
      <c r="N5270" s="141">
        <f t="shared" si="422"/>
        <v>1</v>
      </c>
      <c r="O5270" s="141"/>
      <c r="P5270" s="141"/>
      <c r="Q5270" s="81">
        <f t="shared" si="420"/>
        <v>15.3</v>
      </c>
    </row>
    <row r="5271" spans="5:17" ht="13" hidden="1" x14ac:dyDescent="0.3">
      <c r="E5271" s="138">
        <v>40901</v>
      </c>
      <c r="F5271" s="16">
        <v>358</v>
      </c>
      <c r="G5271" s="16">
        <v>2011</v>
      </c>
      <c r="H5271" s="139">
        <f t="shared" si="418"/>
        <v>0</v>
      </c>
      <c r="I5271" s="140">
        <v>2.7266666666666701</v>
      </c>
      <c r="J5271" s="141">
        <f t="shared" si="421"/>
        <v>1</v>
      </c>
      <c r="K5271" s="81">
        <f t="shared" si="419"/>
        <v>17.27333333333333</v>
      </c>
      <c r="L5271" s="142">
        <v>3.5</v>
      </c>
      <c r="M5271" s="140"/>
      <c r="N5271" s="141">
        <f t="shared" si="422"/>
        <v>1</v>
      </c>
      <c r="O5271" s="141"/>
      <c r="P5271" s="141"/>
      <c r="Q5271" s="81">
        <f t="shared" si="420"/>
        <v>16.5</v>
      </c>
    </row>
    <row r="5272" spans="5:17" ht="13" hidden="1" x14ac:dyDescent="0.3">
      <c r="E5272" s="138">
        <v>40902</v>
      </c>
      <c r="F5272" s="16">
        <v>359</v>
      </c>
      <c r="G5272" s="16">
        <v>2011</v>
      </c>
      <c r="H5272" s="139">
        <f t="shared" si="418"/>
        <v>0</v>
      </c>
      <c r="I5272" s="140">
        <v>2.68</v>
      </c>
      <c r="J5272" s="141">
        <f t="shared" si="421"/>
        <v>1</v>
      </c>
      <c r="K5272" s="81">
        <f t="shared" si="419"/>
        <v>17.32</v>
      </c>
      <c r="L5272" s="142">
        <v>-0.5</v>
      </c>
      <c r="M5272" s="140"/>
      <c r="N5272" s="141">
        <f t="shared" si="422"/>
        <v>1</v>
      </c>
      <c r="O5272" s="141"/>
      <c r="P5272" s="141"/>
      <c r="Q5272" s="81">
        <f t="shared" si="420"/>
        <v>20.5</v>
      </c>
    </row>
    <row r="5273" spans="5:17" ht="13" hidden="1" x14ac:dyDescent="0.3">
      <c r="E5273" s="138">
        <v>40903</v>
      </c>
      <c r="F5273" s="16">
        <v>360</v>
      </c>
      <c r="G5273" s="16">
        <v>2011</v>
      </c>
      <c r="H5273" s="139">
        <f t="shared" si="418"/>
        <v>0</v>
      </c>
      <c r="I5273" s="140">
        <v>2.6333333333333364</v>
      </c>
      <c r="J5273" s="141">
        <f t="shared" si="421"/>
        <v>1</v>
      </c>
      <c r="K5273" s="81">
        <f t="shared" si="419"/>
        <v>17.366666666666664</v>
      </c>
      <c r="L5273" s="142">
        <v>-0.7</v>
      </c>
      <c r="M5273" s="140"/>
      <c r="N5273" s="141">
        <f t="shared" si="422"/>
        <v>1</v>
      </c>
      <c r="O5273" s="141"/>
      <c r="P5273" s="141"/>
      <c r="Q5273" s="81">
        <f t="shared" si="420"/>
        <v>20.7</v>
      </c>
    </row>
    <row r="5274" spans="5:17" ht="13" hidden="1" x14ac:dyDescent="0.3">
      <c r="E5274" s="138">
        <v>40904</v>
      </c>
      <c r="F5274" s="16">
        <v>361</v>
      </c>
      <c r="G5274" s="16">
        <v>2011</v>
      </c>
      <c r="H5274" s="139">
        <f t="shared" si="418"/>
        <v>0</v>
      </c>
      <c r="I5274" s="140">
        <v>2.5866666666666696</v>
      </c>
      <c r="J5274" s="141">
        <f t="shared" si="421"/>
        <v>1</v>
      </c>
      <c r="K5274" s="81">
        <f t="shared" si="419"/>
        <v>17.41333333333333</v>
      </c>
      <c r="L5274" s="142">
        <v>-0.3</v>
      </c>
      <c r="M5274" s="140"/>
      <c r="N5274" s="141">
        <f t="shared" si="422"/>
        <v>1</v>
      </c>
      <c r="O5274" s="141"/>
      <c r="P5274" s="141"/>
      <c r="Q5274" s="81">
        <f t="shared" si="420"/>
        <v>20.3</v>
      </c>
    </row>
    <row r="5275" spans="5:17" ht="13" hidden="1" x14ac:dyDescent="0.3">
      <c r="E5275" s="138">
        <v>40905</v>
      </c>
      <c r="F5275" s="16">
        <v>362</v>
      </c>
      <c r="G5275" s="16">
        <v>2011</v>
      </c>
      <c r="H5275" s="139">
        <f t="shared" si="418"/>
        <v>0</v>
      </c>
      <c r="I5275" s="140">
        <v>2.54</v>
      </c>
      <c r="J5275" s="141">
        <f t="shared" si="421"/>
        <v>1</v>
      </c>
      <c r="K5275" s="81">
        <f t="shared" si="419"/>
        <v>17.46</v>
      </c>
      <c r="L5275" s="142">
        <v>-0.7</v>
      </c>
      <c r="M5275" s="140"/>
      <c r="N5275" s="141">
        <f t="shared" si="422"/>
        <v>1</v>
      </c>
      <c r="O5275" s="141"/>
      <c r="P5275" s="141"/>
      <c r="Q5275" s="81">
        <f t="shared" si="420"/>
        <v>20.7</v>
      </c>
    </row>
    <row r="5276" spans="5:17" ht="13" hidden="1" x14ac:dyDescent="0.3">
      <c r="E5276" s="138">
        <v>40906</v>
      </c>
      <c r="F5276" s="16">
        <v>363</v>
      </c>
      <c r="G5276" s="16">
        <v>2011</v>
      </c>
      <c r="H5276" s="139">
        <f t="shared" si="418"/>
        <v>0</v>
      </c>
      <c r="I5276" s="140">
        <v>2.4933333333333358</v>
      </c>
      <c r="J5276" s="141">
        <f t="shared" si="421"/>
        <v>1</v>
      </c>
      <c r="K5276" s="81">
        <f t="shared" si="419"/>
        <v>17.506666666666664</v>
      </c>
      <c r="L5276" s="142">
        <v>2.9</v>
      </c>
      <c r="M5276" s="140"/>
      <c r="N5276" s="141">
        <f t="shared" si="422"/>
        <v>1</v>
      </c>
      <c r="O5276" s="141"/>
      <c r="P5276" s="141"/>
      <c r="Q5276" s="81">
        <f t="shared" si="420"/>
        <v>17.100000000000001</v>
      </c>
    </row>
    <row r="5277" spans="5:17" ht="13" hidden="1" x14ac:dyDescent="0.3">
      <c r="E5277" s="138">
        <v>40907</v>
      </c>
      <c r="F5277" s="16">
        <v>364</v>
      </c>
      <c r="G5277" s="16">
        <v>2011</v>
      </c>
      <c r="H5277" s="139">
        <f t="shared" si="418"/>
        <v>0</v>
      </c>
      <c r="I5277" s="140">
        <v>2.446666666666669</v>
      </c>
      <c r="J5277" s="141">
        <f t="shared" si="421"/>
        <v>1</v>
      </c>
      <c r="K5277" s="81">
        <f t="shared" si="419"/>
        <v>17.553333333333331</v>
      </c>
      <c r="L5277" s="142">
        <v>2.1</v>
      </c>
      <c r="M5277" s="140"/>
      <c r="N5277" s="141">
        <f t="shared" si="422"/>
        <v>1</v>
      </c>
      <c r="O5277" s="141"/>
      <c r="P5277" s="141"/>
      <c r="Q5277" s="81">
        <f t="shared" si="420"/>
        <v>17.899999999999999</v>
      </c>
    </row>
    <row r="5278" spans="5:17" ht="13" hidden="1" x14ac:dyDescent="0.3">
      <c r="E5278" s="138">
        <v>40908</v>
      </c>
      <c r="F5278" s="16">
        <v>365</v>
      </c>
      <c r="G5278" s="16">
        <v>2011</v>
      </c>
      <c r="H5278" s="139">
        <f t="shared" si="418"/>
        <v>0</v>
      </c>
      <c r="I5278" s="140">
        <v>2.4</v>
      </c>
      <c r="J5278" s="141">
        <f t="shared" si="421"/>
        <v>1</v>
      </c>
      <c r="K5278" s="81">
        <f t="shared" si="419"/>
        <v>17.600000000000001</v>
      </c>
      <c r="L5278" s="142">
        <v>3.8</v>
      </c>
      <c r="M5278" s="140"/>
      <c r="N5278" s="141">
        <f t="shared" si="422"/>
        <v>1</v>
      </c>
      <c r="O5278" s="141"/>
      <c r="P5278" s="141"/>
      <c r="Q5278" s="81">
        <f t="shared" si="420"/>
        <v>16.2</v>
      </c>
    </row>
    <row r="5279" spans="5:17" ht="13" hidden="1" x14ac:dyDescent="0.3">
      <c r="E5279" s="133">
        <v>40909</v>
      </c>
      <c r="F5279" s="31">
        <v>1</v>
      </c>
      <c r="G5279" s="31">
        <v>2012</v>
      </c>
      <c r="H5279" s="134">
        <f t="shared" si="418"/>
        <v>0</v>
      </c>
      <c r="I5279" s="135">
        <v>2.3774193548387101</v>
      </c>
      <c r="J5279" s="136">
        <f t="shared" si="421"/>
        <v>1</v>
      </c>
      <c r="K5279" s="81">
        <f t="shared" si="419"/>
        <v>17.622580645161289</v>
      </c>
      <c r="L5279" s="137">
        <v>7.5</v>
      </c>
      <c r="M5279" s="135"/>
      <c r="N5279" s="136">
        <f t="shared" si="422"/>
        <v>1</v>
      </c>
      <c r="O5279" s="136"/>
      <c r="P5279" s="136"/>
      <c r="Q5279" s="81">
        <f t="shared" ref="Q5279:Q5342" si="423">N5279*($E$116-L5279)</f>
        <v>12.5</v>
      </c>
    </row>
    <row r="5280" spans="5:17" ht="13" hidden="1" x14ac:dyDescent="0.3">
      <c r="E5280" s="138">
        <v>40910</v>
      </c>
      <c r="F5280" s="16">
        <v>2</v>
      </c>
      <c r="G5280" s="16">
        <v>2012</v>
      </c>
      <c r="H5280" s="139">
        <f t="shared" si="418"/>
        <v>0</v>
      </c>
      <c r="I5280" s="140">
        <v>2.3322580645161293</v>
      </c>
      <c r="J5280" s="141">
        <f t="shared" si="421"/>
        <v>1</v>
      </c>
      <c r="K5280" s="81">
        <f t="shared" si="419"/>
        <v>17.667741935483871</v>
      </c>
      <c r="L5280" s="142">
        <v>7</v>
      </c>
      <c r="M5280" s="140"/>
      <c r="N5280" s="141">
        <f t="shared" si="422"/>
        <v>1</v>
      </c>
      <c r="O5280" s="141"/>
      <c r="P5280" s="141"/>
      <c r="Q5280" s="81">
        <f t="shared" si="423"/>
        <v>13</v>
      </c>
    </row>
    <row r="5281" spans="5:17" ht="13" hidden="1" x14ac:dyDescent="0.3">
      <c r="E5281" s="138">
        <v>40911</v>
      </c>
      <c r="F5281" s="16">
        <v>3</v>
      </c>
      <c r="G5281" s="16">
        <v>2012</v>
      </c>
      <c r="H5281" s="139">
        <f t="shared" si="418"/>
        <v>0</v>
      </c>
      <c r="I5281" s="140">
        <v>2.2870967741935484</v>
      </c>
      <c r="J5281" s="141">
        <f t="shared" si="421"/>
        <v>1</v>
      </c>
      <c r="K5281" s="81">
        <f t="shared" si="419"/>
        <v>17.71290322580645</v>
      </c>
      <c r="L5281" s="142">
        <v>3.4</v>
      </c>
      <c r="M5281" s="140"/>
      <c r="N5281" s="141">
        <f t="shared" si="422"/>
        <v>1</v>
      </c>
      <c r="O5281" s="141"/>
      <c r="P5281" s="141"/>
      <c r="Q5281" s="81">
        <f t="shared" si="423"/>
        <v>16.600000000000001</v>
      </c>
    </row>
    <row r="5282" spans="5:17" ht="13" hidden="1" x14ac:dyDescent="0.3">
      <c r="E5282" s="138">
        <v>40912</v>
      </c>
      <c r="F5282" s="16">
        <v>4</v>
      </c>
      <c r="G5282" s="16">
        <v>2012</v>
      </c>
      <c r="H5282" s="139">
        <f t="shared" si="418"/>
        <v>0</v>
      </c>
      <c r="I5282" s="140">
        <v>2.241935483870968</v>
      </c>
      <c r="J5282" s="141">
        <f t="shared" si="421"/>
        <v>1</v>
      </c>
      <c r="K5282" s="81">
        <f t="shared" si="419"/>
        <v>17.758064516129032</v>
      </c>
      <c r="L5282" s="142">
        <v>5.3</v>
      </c>
      <c r="M5282" s="140"/>
      <c r="N5282" s="141">
        <f t="shared" si="422"/>
        <v>1</v>
      </c>
      <c r="O5282" s="141"/>
      <c r="P5282" s="141"/>
      <c r="Q5282" s="81">
        <f t="shared" si="423"/>
        <v>14.7</v>
      </c>
    </row>
    <row r="5283" spans="5:17" ht="13" hidden="1" x14ac:dyDescent="0.3">
      <c r="E5283" s="138">
        <v>40913</v>
      </c>
      <c r="F5283" s="16">
        <v>5</v>
      </c>
      <c r="G5283" s="16">
        <v>2012</v>
      </c>
      <c r="H5283" s="139">
        <f t="shared" ref="H5283:H5346" si="424">IF(AND(E5283&gt;=$D$64,E5283&lt;=$D$65),1,0)</f>
        <v>0</v>
      </c>
      <c r="I5283" s="140">
        <v>2.1967741935483875</v>
      </c>
      <c r="J5283" s="141">
        <f t="shared" si="421"/>
        <v>1</v>
      </c>
      <c r="K5283" s="81">
        <f t="shared" si="419"/>
        <v>17.803225806451614</v>
      </c>
      <c r="L5283" s="142">
        <v>4.7</v>
      </c>
      <c r="M5283" s="140"/>
      <c r="N5283" s="141">
        <f t="shared" si="422"/>
        <v>1</v>
      </c>
      <c r="O5283" s="141"/>
      <c r="P5283" s="141"/>
      <c r="Q5283" s="81">
        <f t="shared" si="423"/>
        <v>15.3</v>
      </c>
    </row>
    <row r="5284" spans="5:17" ht="13" hidden="1" x14ac:dyDescent="0.3">
      <c r="E5284" s="138">
        <v>40914</v>
      </c>
      <c r="F5284" s="16">
        <v>6</v>
      </c>
      <c r="G5284" s="16">
        <v>2012</v>
      </c>
      <c r="H5284" s="139">
        <f t="shared" si="424"/>
        <v>0</v>
      </c>
      <c r="I5284" s="140">
        <v>2.1516129032258067</v>
      </c>
      <c r="J5284" s="141">
        <f t="shared" si="421"/>
        <v>1</v>
      </c>
      <c r="K5284" s="81">
        <f t="shared" si="419"/>
        <v>17.848387096774193</v>
      </c>
      <c r="L5284" s="142">
        <v>1.9</v>
      </c>
      <c r="M5284" s="140"/>
      <c r="N5284" s="141">
        <f t="shared" si="422"/>
        <v>1</v>
      </c>
      <c r="O5284" s="141"/>
      <c r="P5284" s="141"/>
      <c r="Q5284" s="81">
        <f t="shared" si="423"/>
        <v>18.100000000000001</v>
      </c>
    </row>
    <row r="5285" spans="5:17" ht="13" hidden="1" x14ac:dyDescent="0.3">
      <c r="E5285" s="138">
        <v>40915</v>
      </c>
      <c r="F5285" s="16">
        <v>7</v>
      </c>
      <c r="G5285" s="16">
        <v>2012</v>
      </c>
      <c r="H5285" s="139">
        <f t="shared" si="424"/>
        <v>0</v>
      </c>
      <c r="I5285" s="140">
        <v>2.1064516129032258</v>
      </c>
      <c r="J5285" s="141">
        <f t="shared" si="421"/>
        <v>1</v>
      </c>
      <c r="K5285" s="81">
        <f t="shared" si="419"/>
        <v>17.893548387096775</v>
      </c>
      <c r="L5285" s="142">
        <v>0.5</v>
      </c>
      <c r="M5285" s="140"/>
      <c r="N5285" s="141">
        <f t="shared" si="422"/>
        <v>1</v>
      </c>
      <c r="O5285" s="141"/>
      <c r="P5285" s="141"/>
      <c r="Q5285" s="81">
        <f t="shared" si="423"/>
        <v>19.5</v>
      </c>
    </row>
    <row r="5286" spans="5:17" ht="13" hidden="1" x14ac:dyDescent="0.3">
      <c r="E5286" s="138">
        <v>40916</v>
      </c>
      <c r="F5286" s="16">
        <v>8</v>
      </c>
      <c r="G5286" s="16">
        <v>2012</v>
      </c>
      <c r="H5286" s="139">
        <f t="shared" si="424"/>
        <v>0</v>
      </c>
      <c r="I5286" s="140">
        <v>2.0612903225806454</v>
      </c>
      <c r="J5286" s="141">
        <f t="shared" si="421"/>
        <v>1</v>
      </c>
      <c r="K5286" s="81">
        <f t="shared" si="419"/>
        <v>17.938709677419354</v>
      </c>
      <c r="L5286" s="142">
        <v>4.2</v>
      </c>
      <c r="M5286" s="140"/>
      <c r="N5286" s="141">
        <f t="shared" si="422"/>
        <v>1</v>
      </c>
      <c r="O5286" s="141"/>
      <c r="P5286" s="141"/>
      <c r="Q5286" s="81">
        <f t="shared" si="423"/>
        <v>15.8</v>
      </c>
    </row>
    <row r="5287" spans="5:17" ht="13" hidden="1" x14ac:dyDescent="0.3">
      <c r="E5287" s="138">
        <v>40917</v>
      </c>
      <c r="F5287" s="16">
        <v>9</v>
      </c>
      <c r="G5287" s="16">
        <v>2012</v>
      </c>
      <c r="H5287" s="139">
        <f t="shared" si="424"/>
        <v>0</v>
      </c>
      <c r="I5287" s="140">
        <v>2.0161290322580649</v>
      </c>
      <c r="J5287" s="141">
        <f t="shared" si="421"/>
        <v>1</v>
      </c>
      <c r="K5287" s="81">
        <f t="shared" si="419"/>
        <v>17.983870967741936</v>
      </c>
      <c r="L5287" s="142">
        <v>2.8</v>
      </c>
      <c r="M5287" s="140"/>
      <c r="N5287" s="141">
        <f t="shared" si="422"/>
        <v>1</v>
      </c>
      <c r="O5287" s="141"/>
      <c r="P5287" s="141"/>
      <c r="Q5287" s="81">
        <f t="shared" si="423"/>
        <v>17.2</v>
      </c>
    </row>
    <row r="5288" spans="5:17" ht="13" hidden="1" x14ac:dyDescent="0.3">
      <c r="E5288" s="138">
        <v>40918</v>
      </c>
      <c r="F5288" s="16">
        <v>10</v>
      </c>
      <c r="G5288" s="16">
        <v>2012</v>
      </c>
      <c r="H5288" s="139">
        <f t="shared" si="424"/>
        <v>0</v>
      </c>
      <c r="I5288" s="140">
        <v>1.9709677419354841</v>
      </c>
      <c r="J5288" s="141">
        <f t="shared" si="421"/>
        <v>1</v>
      </c>
      <c r="K5288" s="81">
        <f t="shared" si="419"/>
        <v>18.029032258064515</v>
      </c>
      <c r="L5288" s="142">
        <v>2.8</v>
      </c>
      <c r="M5288" s="140"/>
      <c r="N5288" s="141">
        <f t="shared" si="422"/>
        <v>1</v>
      </c>
      <c r="O5288" s="141"/>
      <c r="P5288" s="141"/>
      <c r="Q5288" s="81">
        <f t="shared" si="423"/>
        <v>17.2</v>
      </c>
    </row>
    <row r="5289" spans="5:17" ht="13" hidden="1" x14ac:dyDescent="0.3">
      <c r="E5289" s="138">
        <v>40919</v>
      </c>
      <c r="F5289" s="16">
        <v>11</v>
      </c>
      <c r="G5289" s="16">
        <v>2012</v>
      </c>
      <c r="H5289" s="139">
        <f t="shared" si="424"/>
        <v>0</v>
      </c>
      <c r="I5289" s="140">
        <v>1.9258064516129034</v>
      </c>
      <c r="J5289" s="141">
        <f t="shared" si="421"/>
        <v>1</v>
      </c>
      <c r="K5289" s="81">
        <f t="shared" si="419"/>
        <v>18.074193548387097</v>
      </c>
      <c r="L5289" s="142">
        <v>2.5</v>
      </c>
      <c r="M5289" s="140"/>
      <c r="N5289" s="141">
        <f t="shared" si="422"/>
        <v>1</v>
      </c>
      <c r="O5289" s="141"/>
      <c r="P5289" s="141"/>
      <c r="Q5289" s="81">
        <f t="shared" si="423"/>
        <v>17.5</v>
      </c>
    </row>
    <row r="5290" spans="5:17" ht="13" hidden="1" x14ac:dyDescent="0.3">
      <c r="E5290" s="138">
        <v>40920</v>
      </c>
      <c r="F5290" s="16">
        <v>12</v>
      </c>
      <c r="G5290" s="16">
        <v>2012</v>
      </c>
      <c r="H5290" s="139">
        <f t="shared" si="424"/>
        <v>0</v>
      </c>
      <c r="I5290" s="140">
        <v>1.8806451612903228</v>
      </c>
      <c r="J5290" s="141">
        <f t="shared" si="421"/>
        <v>1</v>
      </c>
      <c r="K5290" s="81">
        <f t="shared" si="419"/>
        <v>18.119354838709675</v>
      </c>
      <c r="L5290" s="142">
        <v>1.5</v>
      </c>
      <c r="M5290" s="140"/>
      <c r="N5290" s="141">
        <f t="shared" si="422"/>
        <v>1</v>
      </c>
      <c r="O5290" s="141"/>
      <c r="P5290" s="141"/>
      <c r="Q5290" s="81">
        <f t="shared" si="423"/>
        <v>18.5</v>
      </c>
    </row>
    <row r="5291" spans="5:17" ht="13" hidden="1" x14ac:dyDescent="0.3">
      <c r="E5291" s="138">
        <v>40921</v>
      </c>
      <c r="F5291" s="16">
        <v>13</v>
      </c>
      <c r="G5291" s="16">
        <v>2012</v>
      </c>
      <c r="H5291" s="139">
        <f t="shared" si="424"/>
        <v>0</v>
      </c>
      <c r="I5291" s="140">
        <v>1.8354838709677421</v>
      </c>
      <c r="J5291" s="141">
        <f t="shared" si="421"/>
        <v>1</v>
      </c>
      <c r="K5291" s="81">
        <f t="shared" si="419"/>
        <v>18.164516129032258</v>
      </c>
      <c r="L5291" s="142">
        <v>0.5</v>
      </c>
      <c r="M5291" s="140"/>
      <c r="N5291" s="141">
        <f t="shared" si="422"/>
        <v>1</v>
      </c>
      <c r="O5291" s="141"/>
      <c r="P5291" s="141"/>
      <c r="Q5291" s="81">
        <f t="shared" si="423"/>
        <v>19.5</v>
      </c>
    </row>
    <row r="5292" spans="5:17" ht="13" hidden="1" x14ac:dyDescent="0.3">
      <c r="E5292" s="138">
        <v>40922</v>
      </c>
      <c r="F5292" s="16">
        <v>14</v>
      </c>
      <c r="G5292" s="16">
        <v>2012</v>
      </c>
      <c r="H5292" s="139">
        <f t="shared" si="424"/>
        <v>0</v>
      </c>
      <c r="I5292" s="140">
        <v>1.7903225806451615</v>
      </c>
      <c r="J5292" s="141">
        <f t="shared" si="421"/>
        <v>1</v>
      </c>
      <c r="K5292" s="81">
        <f t="shared" si="419"/>
        <v>18.20967741935484</v>
      </c>
      <c r="L5292" s="142">
        <v>2.1</v>
      </c>
      <c r="M5292" s="140"/>
      <c r="N5292" s="141">
        <f t="shared" si="422"/>
        <v>1</v>
      </c>
      <c r="O5292" s="141"/>
      <c r="P5292" s="141"/>
      <c r="Q5292" s="81">
        <f t="shared" si="423"/>
        <v>17.899999999999999</v>
      </c>
    </row>
    <row r="5293" spans="5:17" ht="13" hidden="1" x14ac:dyDescent="0.3">
      <c r="E5293" s="138">
        <v>40923</v>
      </c>
      <c r="F5293" s="16">
        <v>15</v>
      </c>
      <c r="G5293" s="16">
        <v>2012</v>
      </c>
      <c r="H5293" s="139">
        <f t="shared" si="424"/>
        <v>0</v>
      </c>
      <c r="I5293" s="140">
        <v>1.7451612903225808</v>
      </c>
      <c r="J5293" s="141">
        <f t="shared" si="421"/>
        <v>1</v>
      </c>
      <c r="K5293" s="81">
        <f t="shared" si="419"/>
        <v>18.254838709677419</v>
      </c>
      <c r="L5293" s="142">
        <v>-0.7</v>
      </c>
      <c r="M5293" s="140"/>
      <c r="N5293" s="141">
        <f t="shared" si="422"/>
        <v>1</v>
      </c>
      <c r="O5293" s="141"/>
      <c r="P5293" s="141"/>
      <c r="Q5293" s="81">
        <f t="shared" si="423"/>
        <v>20.7</v>
      </c>
    </row>
    <row r="5294" spans="5:17" ht="13" hidden="1" x14ac:dyDescent="0.3">
      <c r="E5294" s="138">
        <v>40924</v>
      </c>
      <c r="F5294" s="16">
        <v>16</v>
      </c>
      <c r="G5294" s="16">
        <v>2012</v>
      </c>
      <c r="H5294" s="139">
        <f t="shared" si="424"/>
        <v>0</v>
      </c>
      <c r="I5294" s="140">
        <v>1.7</v>
      </c>
      <c r="J5294" s="141">
        <f t="shared" si="421"/>
        <v>1</v>
      </c>
      <c r="K5294" s="81">
        <f t="shared" si="419"/>
        <v>18.3</v>
      </c>
      <c r="L5294" s="142">
        <v>-2.8</v>
      </c>
      <c r="M5294" s="140"/>
      <c r="N5294" s="141">
        <f t="shared" si="422"/>
        <v>1</v>
      </c>
      <c r="O5294" s="141"/>
      <c r="P5294" s="141"/>
      <c r="Q5294" s="81">
        <f t="shared" si="423"/>
        <v>22.8</v>
      </c>
    </row>
    <row r="5295" spans="5:17" ht="13" hidden="1" x14ac:dyDescent="0.3">
      <c r="E5295" s="138">
        <v>40925</v>
      </c>
      <c r="F5295" s="16">
        <v>17</v>
      </c>
      <c r="G5295" s="16">
        <v>2012</v>
      </c>
      <c r="H5295" s="139">
        <f t="shared" si="424"/>
        <v>0</v>
      </c>
      <c r="I5295" s="140">
        <v>1.7428571428571429</v>
      </c>
      <c r="J5295" s="141">
        <f t="shared" si="421"/>
        <v>1</v>
      </c>
      <c r="K5295" s="81">
        <f t="shared" si="419"/>
        <v>18.257142857142856</v>
      </c>
      <c r="L5295" s="142">
        <v>-3.3</v>
      </c>
      <c r="M5295" s="140"/>
      <c r="N5295" s="141">
        <f t="shared" si="422"/>
        <v>1</v>
      </c>
      <c r="O5295" s="141"/>
      <c r="P5295" s="141"/>
      <c r="Q5295" s="81">
        <f t="shared" si="423"/>
        <v>23.3</v>
      </c>
    </row>
    <row r="5296" spans="5:17" ht="13" hidden="1" x14ac:dyDescent="0.3">
      <c r="E5296" s="138">
        <v>40926</v>
      </c>
      <c r="F5296" s="16">
        <v>18</v>
      </c>
      <c r="G5296" s="16">
        <v>2012</v>
      </c>
      <c r="H5296" s="139">
        <f t="shared" si="424"/>
        <v>0</v>
      </c>
      <c r="I5296" s="140">
        <v>1.7857142857142856</v>
      </c>
      <c r="J5296" s="141">
        <f t="shared" si="421"/>
        <v>1</v>
      </c>
      <c r="K5296" s="81">
        <f t="shared" si="419"/>
        <v>18.214285714285715</v>
      </c>
      <c r="L5296" s="142">
        <v>-1.6</v>
      </c>
      <c r="M5296" s="140"/>
      <c r="N5296" s="141">
        <f t="shared" si="422"/>
        <v>1</v>
      </c>
      <c r="O5296" s="141"/>
      <c r="P5296" s="141"/>
      <c r="Q5296" s="81">
        <f t="shared" si="423"/>
        <v>21.6</v>
      </c>
    </row>
    <row r="5297" spans="5:17" ht="13" hidden="1" x14ac:dyDescent="0.3">
      <c r="E5297" s="138">
        <v>40927</v>
      </c>
      <c r="F5297" s="16">
        <v>19</v>
      </c>
      <c r="G5297" s="16">
        <v>2012</v>
      </c>
      <c r="H5297" s="139">
        <f t="shared" si="424"/>
        <v>0</v>
      </c>
      <c r="I5297" s="140">
        <v>1.8285714285714285</v>
      </c>
      <c r="J5297" s="141">
        <f t="shared" si="421"/>
        <v>1</v>
      </c>
      <c r="K5297" s="81">
        <f t="shared" si="419"/>
        <v>18.171428571428571</v>
      </c>
      <c r="L5297" s="142">
        <v>4.2</v>
      </c>
      <c r="M5297" s="140"/>
      <c r="N5297" s="141">
        <f t="shared" si="422"/>
        <v>1</v>
      </c>
      <c r="O5297" s="141"/>
      <c r="P5297" s="141"/>
      <c r="Q5297" s="81">
        <f t="shared" si="423"/>
        <v>15.8</v>
      </c>
    </row>
    <row r="5298" spans="5:17" ht="13" hidden="1" x14ac:dyDescent="0.3">
      <c r="E5298" s="138">
        <v>40928</v>
      </c>
      <c r="F5298" s="16">
        <v>20</v>
      </c>
      <c r="G5298" s="16">
        <v>2012</v>
      </c>
      <c r="H5298" s="139">
        <f t="shared" si="424"/>
        <v>0</v>
      </c>
      <c r="I5298" s="140">
        <v>1.8714285714285714</v>
      </c>
      <c r="J5298" s="141">
        <f t="shared" si="421"/>
        <v>1</v>
      </c>
      <c r="K5298" s="81">
        <f t="shared" si="419"/>
        <v>18.12857142857143</v>
      </c>
      <c r="L5298" s="142">
        <v>5.6</v>
      </c>
      <c r="M5298" s="140"/>
      <c r="N5298" s="141">
        <f t="shared" si="422"/>
        <v>1</v>
      </c>
      <c r="O5298" s="141"/>
      <c r="P5298" s="141"/>
      <c r="Q5298" s="81">
        <f t="shared" si="423"/>
        <v>14.4</v>
      </c>
    </row>
    <row r="5299" spans="5:17" ht="13" hidden="1" x14ac:dyDescent="0.3">
      <c r="E5299" s="138">
        <v>40929</v>
      </c>
      <c r="F5299" s="16">
        <v>21</v>
      </c>
      <c r="G5299" s="16">
        <v>2012</v>
      </c>
      <c r="H5299" s="139">
        <f t="shared" si="424"/>
        <v>0</v>
      </c>
      <c r="I5299" s="140">
        <v>1.9142857142857141</v>
      </c>
      <c r="J5299" s="141">
        <f t="shared" si="421"/>
        <v>1</v>
      </c>
      <c r="K5299" s="81">
        <f t="shared" si="419"/>
        <v>18.085714285714285</v>
      </c>
      <c r="L5299" s="142">
        <v>5</v>
      </c>
      <c r="M5299" s="140"/>
      <c r="N5299" s="141">
        <f t="shared" si="422"/>
        <v>1</v>
      </c>
      <c r="O5299" s="141"/>
      <c r="P5299" s="141"/>
      <c r="Q5299" s="81">
        <f t="shared" si="423"/>
        <v>15</v>
      </c>
    </row>
    <row r="5300" spans="5:17" ht="13" hidden="1" x14ac:dyDescent="0.3">
      <c r="E5300" s="138">
        <v>40930</v>
      </c>
      <c r="F5300" s="16">
        <v>22</v>
      </c>
      <c r="G5300" s="16">
        <v>2012</v>
      </c>
      <c r="H5300" s="139">
        <f t="shared" si="424"/>
        <v>0</v>
      </c>
      <c r="I5300" s="140">
        <v>1.9571428571428571</v>
      </c>
      <c r="J5300" s="141">
        <f t="shared" si="421"/>
        <v>1</v>
      </c>
      <c r="K5300" s="81">
        <f t="shared" ref="K5300:K5363" si="425">J5300*($E$116-I5300)</f>
        <v>18.042857142857144</v>
      </c>
      <c r="L5300" s="142">
        <v>7.4</v>
      </c>
      <c r="M5300" s="140"/>
      <c r="N5300" s="141">
        <f t="shared" si="422"/>
        <v>1</v>
      </c>
      <c r="O5300" s="141"/>
      <c r="P5300" s="141"/>
      <c r="Q5300" s="81">
        <f t="shared" si="423"/>
        <v>12.6</v>
      </c>
    </row>
    <row r="5301" spans="5:17" ht="13" hidden="1" x14ac:dyDescent="0.3">
      <c r="E5301" s="138">
        <v>40931</v>
      </c>
      <c r="F5301" s="16">
        <v>23</v>
      </c>
      <c r="G5301" s="16">
        <v>2012</v>
      </c>
      <c r="H5301" s="139">
        <f t="shared" si="424"/>
        <v>0</v>
      </c>
      <c r="I5301" s="140">
        <v>2</v>
      </c>
      <c r="J5301" s="141">
        <f t="shared" si="421"/>
        <v>1</v>
      </c>
      <c r="K5301" s="81">
        <f t="shared" si="425"/>
        <v>18</v>
      </c>
      <c r="L5301" s="142">
        <v>5.0999999999999996</v>
      </c>
      <c r="M5301" s="140"/>
      <c r="N5301" s="141">
        <f t="shared" si="422"/>
        <v>1</v>
      </c>
      <c r="O5301" s="141"/>
      <c r="P5301" s="141"/>
      <c r="Q5301" s="81">
        <f t="shared" si="423"/>
        <v>14.9</v>
      </c>
    </row>
    <row r="5302" spans="5:17" ht="13" hidden="1" x14ac:dyDescent="0.3">
      <c r="E5302" s="138">
        <v>40932</v>
      </c>
      <c r="F5302" s="16">
        <v>24</v>
      </c>
      <c r="G5302" s="16">
        <v>2012</v>
      </c>
      <c r="H5302" s="139">
        <f t="shared" si="424"/>
        <v>0</v>
      </c>
      <c r="I5302" s="140">
        <v>2.0428571428571427</v>
      </c>
      <c r="J5302" s="141">
        <f t="shared" si="421"/>
        <v>1</v>
      </c>
      <c r="K5302" s="81">
        <f t="shared" si="425"/>
        <v>17.957142857142856</v>
      </c>
      <c r="L5302" s="142">
        <v>4.5999999999999996</v>
      </c>
      <c r="M5302" s="140"/>
      <c r="N5302" s="141">
        <f t="shared" si="422"/>
        <v>1</v>
      </c>
      <c r="O5302" s="141"/>
      <c r="P5302" s="141"/>
      <c r="Q5302" s="81">
        <f t="shared" si="423"/>
        <v>15.4</v>
      </c>
    </row>
    <row r="5303" spans="5:17" ht="13" hidden="1" x14ac:dyDescent="0.3">
      <c r="E5303" s="138">
        <v>40933</v>
      </c>
      <c r="F5303" s="16">
        <v>25</v>
      </c>
      <c r="G5303" s="16">
        <v>2012</v>
      </c>
      <c r="H5303" s="139">
        <f t="shared" si="424"/>
        <v>0</v>
      </c>
      <c r="I5303" s="140">
        <v>2.0857142857142854</v>
      </c>
      <c r="J5303" s="141">
        <f t="shared" si="421"/>
        <v>1</v>
      </c>
      <c r="K5303" s="81">
        <f t="shared" si="425"/>
        <v>17.914285714285715</v>
      </c>
      <c r="L5303" s="142">
        <v>4.3</v>
      </c>
      <c r="M5303" s="140"/>
      <c r="N5303" s="141">
        <f t="shared" si="422"/>
        <v>1</v>
      </c>
      <c r="O5303" s="141"/>
      <c r="P5303" s="141"/>
      <c r="Q5303" s="81">
        <f t="shared" si="423"/>
        <v>15.7</v>
      </c>
    </row>
    <row r="5304" spans="5:17" ht="13" hidden="1" x14ac:dyDescent="0.3">
      <c r="E5304" s="138">
        <v>40934</v>
      </c>
      <c r="F5304" s="16">
        <v>26</v>
      </c>
      <c r="G5304" s="16">
        <v>2012</v>
      </c>
      <c r="H5304" s="139">
        <f t="shared" si="424"/>
        <v>0</v>
      </c>
      <c r="I5304" s="140">
        <v>2.1285714285714286</v>
      </c>
      <c r="J5304" s="141">
        <f t="shared" si="421"/>
        <v>1</v>
      </c>
      <c r="K5304" s="81">
        <f t="shared" si="425"/>
        <v>17.87142857142857</v>
      </c>
      <c r="L5304" s="142">
        <v>5.0999999999999996</v>
      </c>
      <c r="M5304" s="140"/>
      <c r="N5304" s="141">
        <f t="shared" si="422"/>
        <v>1</v>
      </c>
      <c r="O5304" s="141"/>
      <c r="P5304" s="141"/>
      <c r="Q5304" s="81">
        <f t="shared" si="423"/>
        <v>14.9</v>
      </c>
    </row>
    <row r="5305" spans="5:17" ht="13" hidden="1" x14ac:dyDescent="0.3">
      <c r="E5305" s="138">
        <v>40935</v>
      </c>
      <c r="F5305" s="16">
        <v>27</v>
      </c>
      <c r="G5305" s="16">
        <v>2012</v>
      </c>
      <c r="H5305" s="139">
        <f t="shared" si="424"/>
        <v>0</v>
      </c>
      <c r="I5305" s="140">
        <v>2.1714285714285717</v>
      </c>
      <c r="J5305" s="141">
        <f t="shared" si="421"/>
        <v>1</v>
      </c>
      <c r="K5305" s="81">
        <f t="shared" si="425"/>
        <v>17.828571428571429</v>
      </c>
      <c r="L5305" s="142">
        <v>5</v>
      </c>
      <c r="M5305" s="140"/>
      <c r="N5305" s="141">
        <f t="shared" si="422"/>
        <v>1</v>
      </c>
      <c r="O5305" s="141"/>
      <c r="P5305" s="141"/>
      <c r="Q5305" s="81">
        <f t="shared" si="423"/>
        <v>15</v>
      </c>
    </row>
    <row r="5306" spans="5:17" ht="13" hidden="1" x14ac:dyDescent="0.3">
      <c r="E5306" s="138">
        <v>40936</v>
      </c>
      <c r="F5306" s="16">
        <v>28</v>
      </c>
      <c r="G5306" s="16">
        <v>2012</v>
      </c>
      <c r="H5306" s="139">
        <f t="shared" si="424"/>
        <v>0</v>
      </c>
      <c r="I5306" s="140">
        <v>2.2142857142857144</v>
      </c>
      <c r="J5306" s="141">
        <f t="shared" si="421"/>
        <v>1</v>
      </c>
      <c r="K5306" s="81">
        <f t="shared" si="425"/>
        <v>17.785714285714285</v>
      </c>
      <c r="L5306" s="142">
        <v>3</v>
      </c>
      <c r="M5306" s="140"/>
      <c r="N5306" s="141">
        <f t="shared" si="422"/>
        <v>1</v>
      </c>
      <c r="O5306" s="141"/>
      <c r="P5306" s="141"/>
      <c r="Q5306" s="81">
        <f t="shared" si="423"/>
        <v>17</v>
      </c>
    </row>
    <row r="5307" spans="5:17" ht="13" hidden="1" x14ac:dyDescent="0.3">
      <c r="E5307" s="138">
        <v>40937</v>
      </c>
      <c r="F5307" s="16">
        <v>29</v>
      </c>
      <c r="G5307" s="16">
        <v>2012</v>
      </c>
      <c r="H5307" s="139">
        <f t="shared" si="424"/>
        <v>0</v>
      </c>
      <c r="I5307" s="140">
        <v>2.2571428571428571</v>
      </c>
      <c r="J5307" s="141">
        <f t="shared" si="421"/>
        <v>1</v>
      </c>
      <c r="K5307" s="81">
        <f t="shared" si="425"/>
        <v>17.742857142857144</v>
      </c>
      <c r="L5307" s="142">
        <v>2.1</v>
      </c>
      <c r="M5307" s="140"/>
      <c r="N5307" s="141">
        <f t="shared" si="422"/>
        <v>1</v>
      </c>
      <c r="O5307" s="141"/>
      <c r="P5307" s="141"/>
      <c r="Q5307" s="81">
        <f t="shared" si="423"/>
        <v>17.899999999999999</v>
      </c>
    </row>
    <row r="5308" spans="5:17" ht="13" hidden="1" x14ac:dyDescent="0.3">
      <c r="E5308" s="138">
        <v>40938</v>
      </c>
      <c r="F5308" s="16">
        <v>30</v>
      </c>
      <c r="G5308" s="16">
        <v>2012</v>
      </c>
      <c r="H5308" s="139">
        <f t="shared" si="424"/>
        <v>0</v>
      </c>
      <c r="I5308" s="140">
        <v>2.2999999999999998</v>
      </c>
      <c r="J5308" s="141">
        <f t="shared" si="421"/>
        <v>1</v>
      </c>
      <c r="K5308" s="81">
        <f t="shared" si="425"/>
        <v>17.7</v>
      </c>
      <c r="L5308" s="142">
        <v>1.3</v>
      </c>
      <c r="M5308" s="140"/>
      <c r="N5308" s="141">
        <f t="shared" si="422"/>
        <v>1</v>
      </c>
      <c r="O5308" s="141"/>
      <c r="P5308" s="141"/>
      <c r="Q5308" s="81">
        <f t="shared" si="423"/>
        <v>18.7</v>
      </c>
    </row>
    <row r="5309" spans="5:17" ht="13" hidden="1" x14ac:dyDescent="0.3">
      <c r="E5309" s="138">
        <v>40939</v>
      </c>
      <c r="F5309" s="16">
        <v>31</v>
      </c>
      <c r="G5309" s="16">
        <v>2012</v>
      </c>
      <c r="H5309" s="139">
        <f t="shared" si="424"/>
        <v>0</v>
      </c>
      <c r="I5309" s="140">
        <v>2.3428571428571425</v>
      </c>
      <c r="J5309" s="141">
        <f t="shared" si="421"/>
        <v>1</v>
      </c>
      <c r="K5309" s="81">
        <f t="shared" si="425"/>
        <v>17.657142857142858</v>
      </c>
      <c r="L5309" s="142">
        <v>-0.5</v>
      </c>
      <c r="M5309" s="140"/>
      <c r="N5309" s="141">
        <f t="shared" si="422"/>
        <v>1</v>
      </c>
      <c r="O5309" s="141"/>
      <c r="P5309" s="141"/>
      <c r="Q5309" s="81">
        <f t="shared" si="423"/>
        <v>20.5</v>
      </c>
    </row>
    <row r="5310" spans="5:17" ht="13" hidden="1" x14ac:dyDescent="0.3">
      <c r="E5310" s="138">
        <v>40940</v>
      </c>
      <c r="F5310" s="16">
        <v>32</v>
      </c>
      <c r="G5310" s="16">
        <v>2012</v>
      </c>
      <c r="H5310" s="139">
        <f t="shared" si="424"/>
        <v>0</v>
      </c>
      <c r="I5310" s="140">
        <v>2.3857142857142857</v>
      </c>
      <c r="J5310" s="141">
        <f t="shared" ref="J5310:J5373" si="426">IF(I5310&lt;=$E$117,1,0)</f>
        <v>1</v>
      </c>
      <c r="K5310" s="81">
        <f t="shared" si="425"/>
        <v>17.614285714285714</v>
      </c>
      <c r="L5310" s="142">
        <v>-2.5</v>
      </c>
      <c r="M5310" s="140"/>
      <c r="N5310" s="141">
        <f t="shared" ref="N5310:N5373" si="427">IF(L5310&lt;=$E$117,1,0)</f>
        <v>1</v>
      </c>
      <c r="O5310" s="141"/>
      <c r="P5310" s="141"/>
      <c r="Q5310" s="81">
        <f t="shared" si="423"/>
        <v>22.5</v>
      </c>
    </row>
    <row r="5311" spans="5:17" ht="13" hidden="1" x14ac:dyDescent="0.3">
      <c r="E5311" s="138">
        <v>40941</v>
      </c>
      <c r="F5311" s="16">
        <v>33</v>
      </c>
      <c r="G5311" s="16">
        <v>2012</v>
      </c>
      <c r="H5311" s="139">
        <f t="shared" si="424"/>
        <v>0</v>
      </c>
      <c r="I5311" s="140">
        <v>2.4285714285714288</v>
      </c>
      <c r="J5311" s="141">
        <f t="shared" si="426"/>
        <v>1</v>
      </c>
      <c r="K5311" s="81">
        <f t="shared" si="425"/>
        <v>17.571428571428569</v>
      </c>
      <c r="L5311" s="142">
        <v>-5.5</v>
      </c>
      <c r="M5311" s="140"/>
      <c r="N5311" s="141">
        <f t="shared" si="427"/>
        <v>1</v>
      </c>
      <c r="O5311" s="141"/>
      <c r="P5311" s="141"/>
      <c r="Q5311" s="81">
        <f t="shared" si="423"/>
        <v>25.5</v>
      </c>
    </row>
    <row r="5312" spans="5:17" ht="13" hidden="1" x14ac:dyDescent="0.3">
      <c r="E5312" s="138">
        <v>40942</v>
      </c>
      <c r="F5312" s="16">
        <v>34</v>
      </c>
      <c r="G5312" s="16">
        <v>2012</v>
      </c>
      <c r="H5312" s="139">
        <f t="shared" si="424"/>
        <v>0</v>
      </c>
      <c r="I5312" s="140">
        <v>2.4714285714285715</v>
      </c>
      <c r="J5312" s="141">
        <f t="shared" si="426"/>
        <v>1</v>
      </c>
      <c r="K5312" s="81">
        <f t="shared" si="425"/>
        <v>17.528571428571428</v>
      </c>
      <c r="L5312" s="142">
        <v>-8.1</v>
      </c>
      <c r="M5312" s="140"/>
      <c r="N5312" s="141">
        <f t="shared" si="427"/>
        <v>1</v>
      </c>
      <c r="O5312" s="141"/>
      <c r="P5312" s="141"/>
      <c r="Q5312" s="81">
        <f t="shared" si="423"/>
        <v>28.1</v>
      </c>
    </row>
    <row r="5313" spans="5:17" ht="13" hidden="1" x14ac:dyDescent="0.3">
      <c r="E5313" s="138">
        <v>40943</v>
      </c>
      <c r="F5313" s="16">
        <v>35</v>
      </c>
      <c r="G5313" s="16">
        <v>2012</v>
      </c>
      <c r="H5313" s="139">
        <f t="shared" si="424"/>
        <v>0</v>
      </c>
      <c r="I5313" s="140">
        <v>2.5142857142857142</v>
      </c>
      <c r="J5313" s="141">
        <f t="shared" si="426"/>
        <v>1</v>
      </c>
      <c r="K5313" s="81">
        <f t="shared" si="425"/>
        <v>17.485714285714288</v>
      </c>
      <c r="L5313" s="142">
        <v>-8.8000000000000007</v>
      </c>
      <c r="M5313" s="140"/>
      <c r="N5313" s="141">
        <f t="shared" si="427"/>
        <v>1</v>
      </c>
      <c r="O5313" s="141"/>
      <c r="P5313" s="141"/>
      <c r="Q5313" s="81">
        <f t="shared" si="423"/>
        <v>28.8</v>
      </c>
    </row>
    <row r="5314" spans="5:17" ht="13" hidden="1" x14ac:dyDescent="0.3">
      <c r="E5314" s="138">
        <v>40944</v>
      </c>
      <c r="F5314" s="16">
        <v>36</v>
      </c>
      <c r="G5314" s="16">
        <v>2012</v>
      </c>
      <c r="H5314" s="139">
        <f t="shared" si="424"/>
        <v>0</v>
      </c>
      <c r="I5314" s="140">
        <v>2.5571428571428569</v>
      </c>
      <c r="J5314" s="141">
        <f t="shared" si="426"/>
        <v>1</v>
      </c>
      <c r="K5314" s="81">
        <f t="shared" si="425"/>
        <v>17.442857142857143</v>
      </c>
      <c r="L5314" s="142">
        <v>-9.1999999999999993</v>
      </c>
      <c r="M5314" s="140"/>
      <c r="N5314" s="141">
        <f t="shared" si="427"/>
        <v>1</v>
      </c>
      <c r="O5314" s="141"/>
      <c r="P5314" s="141"/>
      <c r="Q5314" s="81">
        <f t="shared" si="423"/>
        <v>29.2</v>
      </c>
    </row>
    <row r="5315" spans="5:17" ht="13" hidden="1" x14ac:dyDescent="0.3">
      <c r="E5315" s="138">
        <v>40945</v>
      </c>
      <c r="F5315" s="16">
        <v>37</v>
      </c>
      <c r="G5315" s="16">
        <v>2012</v>
      </c>
      <c r="H5315" s="139">
        <f t="shared" si="424"/>
        <v>0</v>
      </c>
      <c r="I5315" s="140">
        <v>2.6</v>
      </c>
      <c r="J5315" s="141">
        <f t="shared" si="426"/>
        <v>1</v>
      </c>
      <c r="K5315" s="81">
        <f t="shared" si="425"/>
        <v>17.399999999999999</v>
      </c>
      <c r="L5315" s="142">
        <v>-8.3000000000000007</v>
      </c>
      <c r="M5315" s="140"/>
      <c r="N5315" s="141">
        <f t="shared" si="427"/>
        <v>1</v>
      </c>
      <c r="O5315" s="141"/>
      <c r="P5315" s="141"/>
      <c r="Q5315" s="81">
        <f t="shared" si="423"/>
        <v>28.3</v>
      </c>
    </row>
    <row r="5316" spans="5:17" ht="13" hidden="1" x14ac:dyDescent="0.3">
      <c r="E5316" s="138">
        <v>40946</v>
      </c>
      <c r="F5316" s="16">
        <v>38</v>
      </c>
      <c r="G5316" s="16">
        <v>2012</v>
      </c>
      <c r="H5316" s="139">
        <f t="shared" si="424"/>
        <v>0</v>
      </c>
      <c r="I5316" s="140">
        <v>2.6428571428571428</v>
      </c>
      <c r="J5316" s="141">
        <f t="shared" si="426"/>
        <v>1</v>
      </c>
      <c r="K5316" s="81">
        <f t="shared" si="425"/>
        <v>17.357142857142858</v>
      </c>
      <c r="L5316" s="142">
        <v>-9.1</v>
      </c>
      <c r="M5316" s="140"/>
      <c r="N5316" s="141">
        <f t="shared" si="427"/>
        <v>1</v>
      </c>
      <c r="O5316" s="141"/>
      <c r="P5316" s="141"/>
      <c r="Q5316" s="81">
        <f t="shared" si="423"/>
        <v>29.1</v>
      </c>
    </row>
    <row r="5317" spans="5:17" ht="13" hidden="1" x14ac:dyDescent="0.3">
      <c r="E5317" s="138">
        <v>40947</v>
      </c>
      <c r="F5317" s="16">
        <v>39</v>
      </c>
      <c r="G5317" s="16">
        <v>2012</v>
      </c>
      <c r="H5317" s="139">
        <f t="shared" si="424"/>
        <v>0</v>
      </c>
      <c r="I5317" s="140">
        <v>2.6857142857142859</v>
      </c>
      <c r="J5317" s="141">
        <f t="shared" si="426"/>
        <v>1</v>
      </c>
      <c r="K5317" s="81">
        <f t="shared" si="425"/>
        <v>17.314285714285713</v>
      </c>
      <c r="L5317" s="142">
        <v>-7.6</v>
      </c>
      <c r="M5317" s="140"/>
      <c r="N5317" s="141">
        <f t="shared" si="427"/>
        <v>1</v>
      </c>
      <c r="O5317" s="141"/>
      <c r="P5317" s="141"/>
      <c r="Q5317" s="81">
        <f t="shared" si="423"/>
        <v>27.6</v>
      </c>
    </row>
    <row r="5318" spans="5:17" ht="13" hidden="1" x14ac:dyDescent="0.3">
      <c r="E5318" s="138">
        <v>40948</v>
      </c>
      <c r="F5318" s="16">
        <v>40</v>
      </c>
      <c r="G5318" s="16">
        <v>2012</v>
      </c>
      <c r="H5318" s="139">
        <f t="shared" si="424"/>
        <v>0</v>
      </c>
      <c r="I5318" s="140">
        <v>2.7285714285714286</v>
      </c>
      <c r="J5318" s="141">
        <f t="shared" si="426"/>
        <v>1</v>
      </c>
      <c r="K5318" s="81">
        <f t="shared" si="425"/>
        <v>17.271428571428572</v>
      </c>
      <c r="L5318" s="142">
        <v>-5.5</v>
      </c>
      <c r="M5318" s="140"/>
      <c r="N5318" s="141">
        <f t="shared" si="427"/>
        <v>1</v>
      </c>
      <c r="O5318" s="141"/>
      <c r="P5318" s="141"/>
      <c r="Q5318" s="81">
        <f t="shared" si="423"/>
        <v>25.5</v>
      </c>
    </row>
    <row r="5319" spans="5:17" ht="13" hidden="1" x14ac:dyDescent="0.3">
      <c r="E5319" s="138">
        <v>40949</v>
      </c>
      <c r="F5319" s="16">
        <v>41</v>
      </c>
      <c r="G5319" s="16">
        <v>2012</v>
      </c>
      <c r="H5319" s="139">
        <f t="shared" si="424"/>
        <v>0</v>
      </c>
      <c r="I5319" s="140">
        <v>2.7714285714285714</v>
      </c>
      <c r="J5319" s="141">
        <f t="shared" si="426"/>
        <v>1</v>
      </c>
      <c r="K5319" s="81">
        <f t="shared" si="425"/>
        <v>17.228571428571428</v>
      </c>
      <c r="L5319" s="142">
        <v>-6</v>
      </c>
      <c r="M5319" s="140"/>
      <c r="N5319" s="141">
        <f t="shared" si="427"/>
        <v>1</v>
      </c>
      <c r="O5319" s="141"/>
      <c r="P5319" s="141"/>
      <c r="Q5319" s="81">
        <f t="shared" si="423"/>
        <v>26</v>
      </c>
    </row>
    <row r="5320" spans="5:17" ht="13" hidden="1" x14ac:dyDescent="0.3">
      <c r="E5320" s="138">
        <v>40950</v>
      </c>
      <c r="F5320" s="16">
        <v>42</v>
      </c>
      <c r="G5320" s="16">
        <v>2012</v>
      </c>
      <c r="H5320" s="139">
        <f t="shared" si="424"/>
        <v>0</v>
      </c>
      <c r="I5320" s="140">
        <v>2.8142857142857141</v>
      </c>
      <c r="J5320" s="141">
        <f t="shared" si="426"/>
        <v>1</v>
      </c>
      <c r="K5320" s="81">
        <f t="shared" si="425"/>
        <v>17.185714285714287</v>
      </c>
      <c r="L5320" s="142">
        <v>-7.5</v>
      </c>
      <c r="M5320" s="140"/>
      <c r="N5320" s="141">
        <f t="shared" si="427"/>
        <v>1</v>
      </c>
      <c r="O5320" s="141"/>
      <c r="P5320" s="141"/>
      <c r="Q5320" s="81">
        <f t="shared" si="423"/>
        <v>27.5</v>
      </c>
    </row>
    <row r="5321" spans="5:17" ht="13" hidden="1" x14ac:dyDescent="0.3">
      <c r="E5321" s="138">
        <v>40951</v>
      </c>
      <c r="F5321" s="16">
        <v>43</v>
      </c>
      <c r="G5321" s="16">
        <v>2012</v>
      </c>
      <c r="H5321" s="139">
        <f t="shared" si="424"/>
        <v>0</v>
      </c>
      <c r="I5321" s="140">
        <v>2.8571428571428572</v>
      </c>
      <c r="J5321" s="141">
        <f t="shared" si="426"/>
        <v>1</v>
      </c>
      <c r="K5321" s="81">
        <f t="shared" si="425"/>
        <v>17.142857142857142</v>
      </c>
      <c r="L5321" s="142">
        <v>-6.8</v>
      </c>
      <c r="M5321" s="140"/>
      <c r="N5321" s="141">
        <f t="shared" si="427"/>
        <v>1</v>
      </c>
      <c r="O5321" s="141"/>
      <c r="P5321" s="141"/>
      <c r="Q5321" s="81">
        <f t="shared" si="423"/>
        <v>26.8</v>
      </c>
    </row>
    <row r="5322" spans="5:17" ht="13" hidden="1" x14ac:dyDescent="0.3">
      <c r="E5322" s="138">
        <v>40952</v>
      </c>
      <c r="F5322" s="16">
        <v>44</v>
      </c>
      <c r="G5322" s="16">
        <v>2012</v>
      </c>
      <c r="H5322" s="139">
        <f t="shared" si="424"/>
        <v>0</v>
      </c>
      <c r="I5322" s="140">
        <v>2.9</v>
      </c>
      <c r="J5322" s="141">
        <f t="shared" si="426"/>
        <v>1</v>
      </c>
      <c r="K5322" s="81">
        <f t="shared" si="425"/>
        <v>17.100000000000001</v>
      </c>
      <c r="L5322" s="142">
        <v>-5.7</v>
      </c>
      <c r="M5322" s="140"/>
      <c r="N5322" s="141">
        <f t="shared" si="427"/>
        <v>1</v>
      </c>
      <c r="O5322" s="141"/>
      <c r="P5322" s="141"/>
      <c r="Q5322" s="81">
        <f t="shared" si="423"/>
        <v>25.7</v>
      </c>
    </row>
    <row r="5323" spans="5:17" ht="13" hidden="1" x14ac:dyDescent="0.3">
      <c r="E5323" s="138">
        <v>40953</v>
      </c>
      <c r="F5323" s="16">
        <v>45</v>
      </c>
      <c r="G5323" s="16">
        <v>2012</v>
      </c>
      <c r="H5323" s="139">
        <f t="shared" si="424"/>
        <v>0</v>
      </c>
      <c r="I5323" s="140">
        <v>3.0161290322580636</v>
      </c>
      <c r="J5323" s="141">
        <f t="shared" si="426"/>
        <v>1</v>
      </c>
      <c r="K5323" s="81">
        <f t="shared" si="425"/>
        <v>16.983870967741936</v>
      </c>
      <c r="L5323" s="142">
        <v>-2.2999999999999998</v>
      </c>
      <c r="M5323" s="140"/>
      <c r="N5323" s="141">
        <f t="shared" si="427"/>
        <v>1</v>
      </c>
      <c r="O5323" s="141"/>
      <c r="P5323" s="141"/>
      <c r="Q5323" s="81">
        <f t="shared" si="423"/>
        <v>22.3</v>
      </c>
    </row>
    <row r="5324" spans="5:17" ht="13" hidden="1" x14ac:dyDescent="0.3">
      <c r="E5324" s="138">
        <v>40954</v>
      </c>
      <c r="F5324" s="16">
        <v>46</v>
      </c>
      <c r="G5324" s="16">
        <v>2012</v>
      </c>
      <c r="H5324" s="139">
        <f t="shared" si="424"/>
        <v>0</v>
      </c>
      <c r="I5324" s="140">
        <v>3.1322580645161282</v>
      </c>
      <c r="J5324" s="141">
        <f t="shared" si="426"/>
        <v>1</v>
      </c>
      <c r="K5324" s="81">
        <f t="shared" si="425"/>
        <v>16.86774193548387</v>
      </c>
      <c r="L5324" s="142">
        <v>0.5</v>
      </c>
      <c r="M5324" s="140"/>
      <c r="N5324" s="141">
        <f t="shared" si="427"/>
        <v>1</v>
      </c>
      <c r="O5324" s="141"/>
      <c r="P5324" s="141"/>
      <c r="Q5324" s="81">
        <f t="shared" si="423"/>
        <v>19.5</v>
      </c>
    </row>
    <row r="5325" spans="5:17" ht="13" hidden="1" x14ac:dyDescent="0.3">
      <c r="E5325" s="138">
        <v>40955</v>
      </c>
      <c r="F5325" s="16">
        <v>47</v>
      </c>
      <c r="G5325" s="16">
        <v>2012</v>
      </c>
      <c r="H5325" s="139">
        <f t="shared" si="424"/>
        <v>0</v>
      </c>
      <c r="I5325" s="140">
        <v>3.2483870967741928</v>
      </c>
      <c r="J5325" s="141">
        <f t="shared" si="426"/>
        <v>1</v>
      </c>
      <c r="K5325" s="81">
        <f t="shared" si="425"/>
        <v>16.751612903225809</v>
      </c>
      <c r="L5325" s="142">
        <v>2.2999999999999998</v>
      </c>
      <c r="M5325" s="140"/>
      <c r="N5325" s="141">
        <f t="shared" si="427"/>
        <v>1</v>
      </c>
      <c r="O5325" s="141"/>
      <c r="P5325" s="141"/>
      <c r="Q5325" s="81">
        <f t="shared" si="423"/>
        <v>17.7</v>
      </c>
    </row>
    <row r="5326" spans="5:17" ht="13" hidden="1" x14ac:dyDescent="0.3">
      <c r="E5326" s="138">
        <v>40956</v>
      </c>
      <c r="F5326" s="16">
        <v>48</v>
      </c>
      <c r="G5326" s="16">
        <v>2012</v>
      </c>
      <c r="H5326" s="139">
        <f t="shared" si="424"/>
        <v>0</v>
      </c>
      <c r="I5326" s="140">
        <v>3.3645161290322574</v>
      </c>
      <c r="J5326" s="141">
        <f t="shared" si="426"/>
        <v>1</v>
      </c>
      <c r="K5326" s="81">
        <f t="shared" si="425"/>
        <v>16.635483870967743</v>
      </c>
      <c r="L5326" s="142">
        <v>1.1000000000000001</v>
      </c>
      <c r="M5326" s="140"/>
      <c r="N5326" s="141">
        <f t="shared" si="427"/>
        <v>1</v>
      </c>
      <c r="O5326" s="141"/>
      <c r="P5326" s="141"/>
      <c r="Q5326" s="81">
        <f t="shared" si="423"/>
        <v>18.899999999999999</v>
      </c>
    </row>
    <row r="5327" spans="5:17" ht="13" hidden="1" x14ac:dyDescent="0.3">
      <c r="E5327" s="138">
        <v>40957</v>
      </c>
      <c r="F5327" s="16">
        <v>49</v>
      </c>
      <c r="G5327" s="16">
        <v>2012</v>
      </c>
      <c r="H5327" s="139">
        <f t="shared" si="424"/>
        <v>0</v>
      </c>
      <c r="I5327" s="140">
        <v>3.480645161290322</v>
      </c>
      <c r="J5327" s="141">
        <f t="shared" si="426"/>
        <v>1</v>
      </c>
      <c r="K5327" s="81">
        <f t="shared" si="425"/>
        <v>16.519354838709678</v>
      </c>
      <c r="L5327" s="142">
        <v>0.6</v>
      </c>
      <c r="M5327" s="140"/>
      <c r="N5327" s="141">
        <f t="shared" si="427"/>
        <v>1</v>
      </c>
      <c r="O5327" s="141"/>
      <c r="P5327" s="141"/>
      <c r="Q5327" s="81">
        <f t="shared" si="423"/>
        <v>19.399999999999999</v>
      </c>
    </row>
    <row r="5328" spans="5:17" ht="13" hidden="1" x14ac:dyDescent="0.3">
      <c r="E5328" s="138">
        <v>40958</v>
      </c>
      <c r="F5328" s="16">
        <v>50</v>
      </c>
      <c r="G5328" s="16">
        <v>2012</v>
      </c>
      <c r="H5328" s="139">
        <f t="shared" si="424"/>
        <v>0</v>
      </c>
      <c r="I5328" s="140">
        <v>3.5967741935483866</v>
      </c>
      <c r="J5328" s="141">
        <f t="shared" si="426"/>
        <v>1</v>
      </c>
      <c r="K5328" s="81">
        <f t="shared" si="425"/>
        <v>16.403225806451612</v>
      </c>
      <c r="L5328" s="142">
        <v>3.6</v>
      </c>
      <c r="M5328" s="140"/>
      <c r="N5328" s="141">
        <f t="shared" si="427"/>
        <v>1</v>
      </c>
      <c r="O5328" s="141"/>
      <c r="P5328" s="141"/>
      <c r="Q5328" s="81">
        <f t="shared" si="423"/>
        <v>16.399999999999999</v>
      </c>
    </row>
    <row r="5329" spans="5:17" ht="13" hidden="1" x14ac:dyDescent="0.3">
      <c r="E5329" s="138">
        <v>40959</v>
      </c>
      <c r="F5329" s="16">
        <v>51</v>
      </c>
      <c r="G5329" s="16">
        <v>2012</v>
      </c>
      <c r="H5329" s="139">
        <f t="shared" si="424"/>
        <v>0</v>
      </c>
      <c r="I5329" s="140">
        <v>3.7129032258064512</v>
      </c>
      <c r="J5329" s="141">
        <f t="shared" si="426"/>
        <v>1</v>
      </c>
      <c r="K5329" s="81">
        <f t="shared" si="425"/>
        <v>16.28709677419355</v>
      </c>
      <c r="L5329" s="142">
        <v>1.2</v>
      </c>
      <c r="M5329" s="140"/>
      <c r="N5329" s="141">
        <f t="shared" si="427"/>
        <v>1</v>
      </c>
      <c r="O5329" s="141"/>
      <c r="P5329" s="141"/>
      <c r="Q5329" s="81">
        <f t="shared" si="423"/>
        <v>18.8</v>
      </c>
    </row>
    <row r="5330" spans="5:17" ht="13" hidden="1" x14ac:dyDescent="0.3">
      <c r="E5330" s="138">
        <v>40960</v>
      </c>
      <c r="F5330" s="16">
        <v>52</v>
      </c>
      <c r="G5330" s="16">
        <v>2012</v>
      </c>
      <c r="H5330" s="139">
        <f t="shared" si="424"/>
        <v>0</v>
      </c>
      <c r="I5330" s="140">
        <v>3.8290322580645157</v>
      </c>
      <c r="J5330" s="141">
        <f t="shared" si="426"/>
        <v>1</v>
      </c>
      <c r="K5330" s="81">
        <f t="shared" si="425"/>
        <v>16.170967741935485</v>
      </c>
      <c r="L5330" s="142">
        <v>-0.7</v>
      </c>
      <c r="M5330" s="140"/>
      <c r="N5330" s="141">
        <f t="shared" si="427"/>
        <v>1</v>
      </c>
      <c r="O5330" s="141"/>
      <c r="P5330" s="141"/>
      <c r="Q5330" s="81">
        <f t="shared" si="423"/>
        <v>20.7</v>
      </c>
    </row>
    <row r="5331" spans="5:17" ht="13" hidden="1" x14ac:dyDescent="0.3">
      <c r="E5331" s="138">
        <v>40961</v>
      </c>
      <c r="F5331" s="16">
        <v>53</v>
      </c>
      <c r="G5331" s="16">
        <v>2012</v>
      </c>
      <c r="H5331" s="139">
        <f t="shared" si="424"/>
        <v>0</v>
      </c>
      <c r="I5331" s="140">
        <v>3.9451612903225803</v>
      </c>
      <c r="J5331" s="141">
        <f t="shared" si="426"/>
        <v>1</v>
      </c>
      <c r="K5331" s="81">
        <f t="shared" si="425"/>
        <v>16.054838709677419</v>
      </c>
      <c r="L5331" s="142">
        <v>-0.6</v>
      </c>
      <c r="M5331" s="140"/>
      <c r="N5331" s="141">
        <f t="shared" si="427"/>
        <v>1</v>
      </c>
      <c r="O5331" s="141"/>
      <c r="P5331" s="141"/>
      <c r="Q5331" s="81">
        <f t="shared" si="423"/>
        <v>20.6</v>
      </c>
    </row>
    <row r="5332" spans="5:17" ht="13" hidden="1" x14ac:dyDescent="0.3">
      <c r="E5332" s="138">
        <v>40962</v>
      </c>
      <c r="F5332" s="16">
        <v>54</v>
      </c>
      <c r="G5332" s="16">
        <v>2012</v>
      </c>
      <c r="H5332" s="139">
        <f t="shared" si="424"/>
        <v>0</v>
      </c>
      <c r="I5332" s="140">
        <v>4.0612903225806445</v>
      </c>
      <c r="J5332" s="141">
        <f t="shared" si="426"/>
        <v>1</v>
      </c>
      <c r="K5332" s="81">
        <f t="shared" si="425"/>
        <v>15.938709677419356</v>
      </c>
      <c r="L5332" s="142">
        <v>0.8</v>
      </c>
      <c r="M5332" s="140"/>
      <c r="N5332" s="141">
        <f t="shared" si="427"/>
        <v>1</v>
      </c>
      <c r="O5332" s="141"/>
      <c r="P5332" s="141"/>
      <c r="Q5332" s="81">
        <f t="shared" si="423"/>
        <v>19.2</v>
      </c>
    </row>
    <row r="5333" spans="5:17" ht="13" hidden="1" x14ac:dyDescent="0.3">
      <c r="E5333" s="138">
        <v>40963</v>
      </c>
      <c r="F5333" s="16">
        <v>55</v>
      </c>
      <c r="G5333" s="16">
        <v>2012</v>
      </c>
      <c r="H5333" s="139">
        <f t="shared" si="424"/>
        <v>0</v>
      </c>
      <c r="I5333" s="140">
        <v>4.17741935483871</v>
      </c>
      <c r="J5333" s="141">
        <f t="shared" si="426"/>
        <v>1</v>
      </c>
      <c r="K5333" s="81">
        <f t="shared" si="425"/>
        <v>15.82258064516129</v>
      </c>
      <c r="L5333" s="142">
        <v>3.5</v>
      </c>
      <c r="M5333" s="140"/>
      <c r="N5333" s="141">
        <f t="shared" si="427"/>
        <v>1</v>
      </c>
      <c r="O5333" s="141"/>
      <c r="P5333" s="141"/>
      <c r="Q5333" s="81">
        <f t="shared" si="423"/>
        <v>16.5</v>
      </c>
    </row>
    <row r="5334" spans="5:17" ht="13" hidden="1" x14ac:dyDescent="0.3">
      <c r="E5334" s="138">
        <v>40964</v>
      </c>
      <c r="F5334" s="16">
        <v>56</v>
      </c>
      <c r="G5334" s="16">
        <v>2012</v>
      </c>
      <c r="H5334" s="139">
        <f t="shared" si="424"/>
        <v>0</v>
      </c>
      <c r="I5334" s="140">
        <v>4.2935483870967737</v>
      </c>
      <c r="J5334" s="141">
        <f t="shared" si="426"/>
        <v>1</v>
      </c>
      <c r="K5334" s="81">
        <f t="shared" si="425"/>
        <v>15.706451612903226</v>
      </c>
      <c r="L5334" s="142">
        <v>4.4000000000000004</v>
      </c>
      <c r="M5334" s="140"/>
      <c r="N5334" s="141">
        <f t="shared" si="427"/>
        <v>1</v>
      </c>
      <c r="O5334" s="141"/>
      <c r="P5334" s="141"/>
      <c r="Q5334" s="81">
        <f t="shared" si="423"/>
        <v>15.6</v>
      </c>
    </row>
    <row r="5335" spans="5:17" ht="13" hidden="1" x14ac:dyDescent="0.3">
      <c r="E5335" s="138">
        <v>40965</v>
      </c>
      <c r="F5335" s="16">
        <v>57</v>
      </c>
      <c r="G5335" s="16">
        <v>2012</v>
      </c>
      <c r="H5335" s="139">
        <f t="shared" si="424"/>
        <v>0</v>
      </c>
      <c r="I5335" s="140">
        <v>4.4096774193548391</v>
      </c>
      <c r="J5335" s="141">
        <f t="shared" si="426"/>
        <v>1</v>
      </c>
      <c r="K5335" s="81">
        <f t="shared" si="425"/>
        <v>15.590322580645161</v>
      </c>
      <c r="L5335" s="142">
        <v>4.5999999999999996</v>
      </c>
      <c r="M5335" s="140"/>
      <c r="N5335" s="141">
        <f t="shared" si="427"/>
        <v>1</v>
      </c>
      <c r="O5335" s="141"/>
      <c r="P5335" s="141"/>
      <c r="Q5335" s="81">
        <f t="shared" si="423"/>
        <v>15.4</v>
      </c>
    </row>
    <row r="5336" spans="5:17" ht="13" hidden="1" x14ac:dyDescent="0.3">
      <c r="E5336" s="138">
        <v>40966</v>
      </c>
      <c r="F5336" s="16">
        <v>58</v>
      </c>
      <c r="G5336" s="16">
        <v>2012</v>
      </c>
      <c r="H5336" s="139">
        <f t="shared" si="424"/>
        <v>0</v>
      </c>
      <c r="I5336" s="140">
        <v>4.5258064516129028</v>
      </c>
      <c r="J5336" s="141">
        <f t="shared" si="426"/>
        <v>1</v>
      </c>
      <c r="K5336" s="81">
        <f t="shared" si="425"/>
        <v>15.474193548387097</v>
      </c>
      <c r="L5336" s="142">
        <v>2.6</v>
      </c>
      <c r="M5336" s="140"/>
      <c r="N5336" s="141">
        <f t="shared" si="427"/>
        <v>1</v>
      </c>
      <c r="O5336" s="141"/>
      <c r="P5336" s="141"/>
      <c r="Q5336" s="81">
        <f t="shared" si="423"/>
        <v>17.399999999999999</v>
      </c>
    </row>
    <row r="5337" spans="5:17" ht="13" hidden="1" x14ac:dyDescent="0.3">
      <c r="E5337" s="138">
        <v>40967</v>
      </c>
      <c r="F5337" s="16">
        <v>59</v>
      </c>
      <c r="G5337" s="16">
        <v>2012</v>
      </c>
      <c r="H5337" s="139">
        <f t="shared" si="424"/>
        <v>0</v>
      </c>
      <c r="I5337" s="140">
        <v>4.6419354838709666</v>
      </c>
      <c r="J5337" s="141">
        <f t="shared" si="426"/>
        <v>1</v>
      </c>
      <c r="K5337" s="81">
        <f t="shared" si="425"/>
        <v>15.358064516129033</v>
      </c>
      <c r="L5337" s="142">
        <v>3.5</v>
      </c>
      <c r="M5337" s="140"/>
      <c r="N5337" s="141">
        <f t="shared" si="427"/>
        <v>1</v>
      </c>
      <c r="O5337" s="141"/>
      <c r="P5337" s="141"/>
      <c r="Q5337" s="81">
        <f t="shared" si="423"/>
        <v>16.5</v>
      </c>
    </row>
    <row r="5338" spans="5:17" ht="13" hidden="1" x14ac:dyDescent="0.3">
      <c r="E5338" s="138">
        <v>40968</v>
      </c>
      <c r="F5338" s="16">
        <v>60</v>
      </c>
      <c r="G5338" s="16">
        <v>2012</v>
      </c>
      <c r="H5338" s="139">
        <f t="shared" si="424"/>
        <v>0</v>
      </c>
      <c r="I5338" s="140">
        <v>4.7</v>
      </c>
      <c r="J5338" s="141">
        <f t="shared" si="426"/>
        <v>1</v>
      </c>
      <c r="K5338" s="81">
        <f t="shared" si="425"/>
        <v>15.3</v>
      </c>
      <c r="L5338" s="142">
        <v>5.4</v>
      </c>
      <c r="M5338" s="140"/>
      <c r="N5338" s="141">
        <f t="shared" si="427"/>
        <v>1</v>
      </c>
      <c r="O5338" s="141"/>
      <c r="P5338" s="141"/>
      <c r="Q5338" s="81">
        <f t="shared" si="423"/>
        <v>14.6</v>
      </c>
    </row>
    <row r="5339" spans="5:17" ht="13" hidden="1" x14ac:dyDescent="0.3">
      <c r="E5339" s="138">
        <v>40969</v>
      </c>
      <c r="F5339" s="16">
        <v>61</v>
      </c>
      <c r="G5339" s="16">
        <v>2012</v>
      </c>
      <c r="H5339" s="139">
        <f t="shared" si="424"/>
        <v>0</v>
      </c>
      <c r="I5339" s="140">
        <v>4.758064516129032</v>
      </c>
      <c r="J5339" s="141">
        <f t="shared" si="426"/>
        <v>1</v>
      </c>
      <c r="K5339" s="81">
        <f t="shared" si="425"/>
        <v>15.241935483870968</v>
      </c>
      <c r="L5339" s="142">
        <v>5.9</v>
      </c>
      <c r="M5339" s="140"/>
      <c r="N5339" s="141">
        <f t="shared" si="427"/>
        <v>1</v>
      </c>
      <c r="O5339" s="141"/>
      <c r="P5339" s="141"/>
      <c r="Q5339" s="81">
        <f t="shared" si="423"/>
        <v>14.1</v>
      </c>
    </row>
    <row r="5340" spans="5:17" ht="13" hidden="1" x14ac:dyDescent="0.3">
      <c r="E5340" s="138">
        <v>40970</v>
      </c>
      <c r="F5340" s="16">
        <v>62</v>
      </c>
      <c r="G5340" s="16">
        <v>2012</v>
      </c>
      <c r="H5340" s="139">
        <f t="shared" si="424"/>
        <v>0</v>
      </c>
      <c r="I5340" s="140">
        <v>4.8741935483870957</v>
      </c>
      <c r="J5340" s="141">
        <f t="shared" si="426"/>
        <v>1</v>
      </c>
      <c r="K5340" s="81">
        <f t="shared" si="425"/>
        <v>15.125806451612904</v>
      </c>
      <c r="L5340" s="142">
        <v>7.2</v>
      </c>
      <c r="M5340" s="140"/>
      <c r="N5340" s="141">
        <f t="shared" si="427"/>
        <v>1</v>
      </c>
      <c r="O5340" s="141"/>
      <c r="P5340" s="141"/>
      <c r="Q5340" s="81">
        <f t="shared" si="423"/>
        <v>12.8</v>
      </c>
    </row>
    <row r="5341" spans="5:17" ht="13" hidden="1" x14ac:dyDescent="0.3">
      <c r="E5341" s="138">
        <v>40971</v>
      </c>
      <c r="F5341" s="16">
        <v>63</v>
      </c>
      <c r="G5341" s="16">
        <v>2012</v>
      </c>
      <c r="H5341" s="139">
        <f t="shared" si="424"/>
        <v>0</v>
      </c>
      <c r="I5341" s="140">
        <v>4.9903225806451612</v>
      </c>
      <c r="J5341" s="141">
        <f t="shared" si="426"/>
        <v>1</v>
      </c>
      <c r="K5341" s="81">
        <f t="shared" si="425"/>
        <v>15.009677419354839</v>
      </c>
      <c r="L5341" s="142">
        <v>9</v>
      </c>
      <c r="M5341" s="140"/>
      <c r="N5341" s="141">
        <f t="shared" si="427"/>
        <v>1</v>
      </c>
      <c r="O5341" s="141"/>
      <c r="P5341" s="141"/>
      <c r="Q5341" s="81">
        <f t="shared" si="423"/>
        <v>11</v>
      </c>
    </row>
    <row r="5342" spans="5:17" ht="13" hidden="1" x14ac:dyDescent="0.3">
      <c r="E5342" s="138">
        <v>40972</v>
      </c>
      <c r="F5342" s="16">
        <v>64</v>
      </c>
      <c r="G5342" s="16">
        <v>2012</v>
      </c>
      <c r="H5342" s="139">
        <f t="shared" si="424"/>
        <v>0</v>
      </c>
      <c r="I5342" s="140">
        <v>5.1064516129032249</v>
      </c>
      <c r="J5342" s="141">
        <f t="shared" si="426"/>
        <v>1</v>
      </c>
      <c r="K5342" s="81">
        <f t="shared" si="425"/>
        <v>14.893548387096775</v>
      </c>
      <c r="L5342" s="142">
        <v>7.6</v>
      </c>
      <c r="M5342" s="140"/>
      <c r="N5342" s="141">
        <f t="shared" si="427"/>
        <v>1</v>
      </c>
      <c r="O5342" s="141"/>
      <c r="P5342" s="141"/>
      <c r="Q5342" s="81">
        <f t="shared" si="423"/>
        <v>12.4</v>
      </c>
    </row>
    <row r="5343" spans="5:17" ht="13" hidden="1" x14ac:dyDescent="0.3">
      <c r="E5343" s="138">
        <v>40973</v>
      </c>
      <c r="F5343" s="16">
        <v>65</v>
      </c>
      <c r="G5343" s="16">
        <v>2012</v>
      </c>
      <c r="H5343" s="139">
        <f t="shared" si="424"/>
        <v>0</v>
      </c>
      <c r="I5343" s="140">
        <v>5.2225806451612904</v>
      </c>
      <c r="J5343" s="141">
        <f t="shared" si="426"/>
        <v>1</v>
      </c>
      <c r="K5343" s="81">
        <f t="shared" si="425"/>
        <v>14.77741935483871</v>
      </c>
      <c r="L5343" s="142">
        <v>4.9000000000000004</v>
      </c>
      <c r="M5343" s="140"/>
      <c r="N5343" s="141">
        <f t="shared" si="427"/>
        <v>1</v>
      </c>
      <c r="O5343" s="141"/>
      <c r="P5343" s="141"/>
      <c r="Q5343" s="81">
        <f t="shared" ref="Q5343:Q5406" si="428">N5343*($E$116-L5343)</f>
        <v>15.1</v>
      </c>
    </row>
    <row r="5344" spans="5:17" ht="13" hidden="1" x14ac:dyDescent="0.3">
      <c r="E5344" s="138">
        <v>40974</v>
      </c>
      <c r="F5344" s="16">
        <v>66</v>
      </c>
      <c r="G5344" s="16">
        <v>2012</v>
      </c>
      <c r="H5344" s="139">
        <f t="shared" si="424"/>
        <v>0</v>
      </c>
      <c r="I5344" s="140">
        <v>5.3387096774193541</v>
      </c>
      <c r="J5344" s="141">
        <f t="shared" si="426"/>
        <v>1</v>
      </c>
      <c r="K5344" s="81">
        <f t="shared" si="425"/>
        <v>14.661290322580646</v>
      </c>
      <c r="L5344" s="142">
        <v>4.2</v>
      </c>
      <c r="M5344" s="140"/>
      <c r="N5344" s="141">
        <f t="shared" si="427"/>
        <v>1</v>
      </c>
      <c r="O5344" s="141"/>
      <c r="P5344" s="141"/>
      <c r="Q5344" s="81">
        <f t="shared" si="428"/>
        <v>15.8</v>
      </c>
    </row>
    <row r="5345" spans="5:17" ht="13" hidden="1" x14ac:dyDescent="0.3">
      <c r="E5345" s="138">
        <v>40975</v>
      </c>
      <c r="F5345" s="16">
        <v>67</v>
      </c>
      <c r="G5345" s="16">
        <v>2012</v>
      </c>
      <c r="H5345" s="139">
        <f t="shared" si="424"/>
        <v>0</v>
      </c>
      <c r="I5345" s="140">
        <v>5.4548387096774196</v>
      </c>
      <c r="J5345" s="141">
        <f t="shared" si="426"/>
        <v>1</v>
      </c>
      <c r="K5345" s="81">
        <f t="shared" si="425"/>
        <v>14.54516129032258</v>
      </c>
      <c r="L5345" s="142">
        <v>4.7</v>
      </c>
      <c r="M5345" s="140"/>
      <c r="N5345" s="141">
        <f t="shared" si="427"/>
        <v>1</v>
      </c>
      <c r="O5345" s="141"/>
      <c r="P5345" s="141"/>
      <c r="Q5345" s="81">
        <f t="shared" si="428"/>
        <v>15.3</v>
      </c>
    </row>
    <row r="5346" spans="5:17" ht="13" hidden="1" x14ac:dyDescent="0.3">
      <c r="E5346" s="138">
        <v>40976</v>
      </c>
      <c r="F5346" s="16">
        <v>68</v>
      </c>
      <c r="G5346" s="16">
        <v>2012</v>
      </c>
      <c r="H5346" s="139">
        <f t="shared" si="424"/>
        <v>0</v>
      </c>
      <c r="I5346" s="140">
        <v>5.5709677419354833</v>
      </c>
      <c r="J5346" s="141">
        <f t="shared" si="426"/>
        <v>1</v>
      </c>
      <c r="K5346" s="81">
        <f t="shared" si="425"/>
        <v>14.429032258064517</v>
      </c>
      <c r="L5346" s="142">
        <v>5.6</v>
      </c>
      <c r="M5346" s="140"/>
      <c r="N5346" s="141">
        <f t="shared" si="427"/>
        <v>1</v>
      </c>
      <c r="O5346" s="141"/>
      <c r="P5346" s="141"/>
      <c r="Q5346" s="81">
        <f t="shared" si="428"/>
        <v>14.4</v>
      </c>
    </row>
    <row r="5347" spans="5:17" ht="13" hidden="1" x14ac:dyDescent="0.3">
      <c r="E5347" s="138">
        <v>40977</v>
      </c>
      <c r="F5347" s="16">
        <v>69</v>
      </c>
      <c r="G5347" s="16">
        <v>2012</v>
      </c>
      <c r="H5347" s="139">
        <f t="shared" ref="H5347:H5410" si="429">IF(AND(E5347&gt;=$D$64,E5347&lt;=$D$65),1,0)</f>
        <v>0</v>
      </c>
      <c r="I5347" s="140">
        <v>5.6870967741935488</v>
      </c>
      <c r="J5347" s="141">
        <f t="shared" si="426"/>
        <v>1</v>
      </c>
      <c r="K5347" s="81">
        <f t="shared" si="425"/>
        <v>14.312903225806451</v>
      </c>
      <c r="L5347" s="142">
        <v>5.2</v>
      </c>
      <c r="M5347" s="140"/>
      <c r="N5347" s="141">
        <f t="shared" si="427"/>
        <v>1</v>
      </c>
      <c r="O5347" s="141"/>
      <c r="P5347" s="141"/>
      <c r="Q5347" s="81">
        <f t="shared" si="428"/>
        <v>14.8</v>
      </c>
    </row>
    <row r="5348" spans="5:17" ht="13" hidden="1" x14ac:dyDescent="0.3">
      <c r="E5348" s="138">
        <v>40978</v>
      </c>
      <c r="F5348" s="16">
        <v>70</v>
      </c>
      <c r="G5348" s="16">
        <v>2012</v>
      </c>
      <c r="H5348" s="139">
        <f t="shared" si="429"/>
        <v>0</v>
      </c>
      <c r="I5348" s="140">
        <v>5.8032258064516125</v>
      </c>
      <c r="J5348" s="141">
        <f t="shared" si="426"/>
        <v>1</v>
      </c>
      <c r="K5348" s="81">
        <f t="shared" si="425"/>
        <v>14.196774193548388</v>
      </c>
      <c r="L5348" s="142">
        <v>5.2</v>
      </c>
      <c r="M5348" s="140"/>
      <c r="N5348" s="141">
        <f t="shared" si="427"/>
        <v>1</v>
      </c>
      <c r="O5348" s="141"/>
      <c r="P5348" s="141"/>
      <c r="Q5348" s="81">
        <f t="shared" si="428"/>
        <v>14.8</v>
      </c>
    </row>
    <row r="5349" spans="5:17" ht="13" hidden="1" x14ac:dyDescent="0.3">
      <c r="E5349" s="138">
        <v>40979</v>
      </c>
      <c r="F5349" s="16">
        <v>71</v>
      </c>
      <c r="G5349" s="16">
        <v>2012</v>
      </c>
      <c r="H5349" s="139">
        <f t="shared" si="429"/>
        <v>0</v>
      </c>
      <c r="I5349" s="140">
        <v>5.9193548387096762</v>
      </c>
      <c r="J5349" s="141">
        <f t="shared" si="426"/>
        <v>1</v>
      </c>
      <c r="K5349" s="81">
        <f t="shared" si="425"/>
        <v>14.080645161290324</v>
      </c>
      <c r="L5349" s="142">
        <v>8.6</v>
      </c>
      <c r="M5349" s="140"/>
      <c r="N5349" s="141">
        <f t="shared" si="427"/>
        <v>1</v>
      </c>
      <c r="O5349" s="141"/>
      <c r="P5349" s="141"/>
      <c r="Q5349" s="81">
        <f t="shared" si="428"/>
        <v>11.4</v>
      </c>
    </row>
    <row r="5350" spans="5:17" ht="13" hidden="1" x14ac:dyDescent="0.3">
      <c r="E5350" s="138">
        <v>40980</v>
      </c>
      <c r="F5350" s="16">
        <v>72</v>
      </c>
      <c r="G5350" s="16">
        <v>2012</v>
      </c>
      <c r="H5350" s="139">
        <f t="shared" si="429"/>
        <v>0</v>
      </c>
      <c r="I5350" s="140">
        <v>6.0354838709677416</v>
      </c>
      <c r="J5350" s="141">
        <f t="shared" si="426"/>
        <v>1</v>
      </c>
      <c r="K5350" s="81">
        <f t="shared" si="425"/>
        <v>13.964516129032258</v>
      </c>
      <c r="L5350" s="142">
        <v>9.6999999999999993</v>
      </c>
      <c r="M5350" s="140"/>
      <c r="N5350" s="141">
        <f t="shared" si="427"/>
        <v>1</v>
      </c>
      <c r="O5350" s="141"/>
      <c r="P5350" s="141"/>
      <c r="Q5350" s="81">
        <f t="shared" si="428"/>
        <v>10.3</v>
      </c>
    </row>
    <row r="5351" spans="5:17" ht="13" hidden="1" x14ac:dyDescent="0.3">
      <c r="E5351" s="138">
        <v>40981</v>
      </c>
      <c r="F5351" s="16">
        <v>73</v>
      </c>
      <c r="G5351" s="16">
        <v>2012</v>
      </c>
      <c r="H5351" s="139">
        <f t="shared" si="429"/>
        <v>0</v>
      </c>
      <c r="I5351" s="140">
        <v>6.1516129032258053</v>
      </c>
      <c r="J5351" s="141">
        <f t="shared" si="426"/>
        <v>1</v>
      </c>
      <c r="K5351" s="81">
        <f t="shared" si="425"/>
        <v>13.848387096774195</v>
      </c>
      <c r="L5351" s="142">
        <v>9.6</v>
      </c>
      <c r="M5351" s="140"/>
      <c r="N5351" s="141">
        <f t="shared" si="427"/>
        <v>1</v>
      </c>
      <c r="O5351" s="141"/>
      <c r="P5351" s="141"/>
      <c r="Q5351" s="81">
        <f t="shared" si="428"/>
        <v>10.4</v>
      </c>
    </row>
    <row r="5352" spans="5:17" ht="13" hidden="1" x14ac:dyDescent="0.3">
      <c r="E5352" s="138">
        <v>40982</v>
      </c>
      <c r="F5352" s="16">
        <v>74</v>
      </c>
      <c r="G5352" s="16">
        <v>2012</v>
      </c>
      <c r="H5352" s="139">
        <f t="shared" si="429"/>
        <v>0</v>
      </c>
      <c r="I5352" s="140">
        <v>6.2677419354838708</v>
      </c>
      <c r="J5352" s="141">
        <f t="shared" si="426"/>
        <v>1</v>
      </c>
      <c r="K5352" s="81">
        <f t="shared" si="425"/>
        <v>13.732258064516129</v>
      </c>
      <c r="L5352" s="142">
        <v>8.3000000000000007</v>
      </c>
      <c r="M5352" s="140"/>
      <c r="N5352" s="141">
        <f t="shared" si="427"/>
        <v>1</v>
      </c>
      <c r="O5352" s="141"/>
      <c r="P5352" s="141"/>
      <c r="Q5352" s="81">
        <f t="shared" si="428"/>
        <v>11.7</v>
      </c>
    </row>
    <row r="5353" spans="5:17" ht="13" hidden="1" x14ac:dyDescent="0.3">
      <c r="E5353" s="138">
        <v>40983</v>
      </c>
      <c r="F5353" s="16">
        <v>75</v>
      </c>
      <c r="G5353" s="16">
        <v>2012</v>
      </c>
      <c r="H5353" s="139">
        <f t="shared" si="429"/>
        <v>0</v>
      </c>
      <c r="I5353" s="140">
        <v>6.3838709677419345</v>
      </c>
      <c r="J5353" s="141">
        <f t="shared" si="426"/>
        <v>1</v>
      </c>
      <c r="K5353" s="81">
        <f t="shared" si="425"/>
        <v>13.616129032258065</v>
      </c>
      <c r="L5353" s="142">
        <v>8.4</v>
      </c>
      <c r="M5353" s="140"/>
      <c r="N5353" s="141">
        <f t="shared" si="427"/>
        <v>1</v>
      </c>
      <c r="O5353" s="141"/>
      <c r="P5353" s="141"/>
      <c r="Q5353" s="81">
        <f t="shared" si="428"/>
        <v>11.6</v>
      </c>
    </row>
    <row r="5354" spans="5:17" ht="13" hidden="1" x14ac:dyDescent="0.3">
      <c r="E5354" s="138">
        <v>40984</v>
      </c>
      <c r="F5354" s="16">
        <v>76</v>
      </c>
      <c r="G5354" s="16">
        <v>2012</v>
      </c>
      <c r="H5354" s="139">
        <f t="shared" si="429"/>
        <v>0</v>
      </c>
      <c r="I5354" s="140">
        <v>6.5</v>
      </c>
      <c r="J5354" s="141">
        <f t="shared" si="426"/>
        <v>1</v>
      </c>
      <c r="K5354" s="81">
        <f t="shared" si="425"/>
        <v>13.5</v>
      </c>
      <c r="L5354" s="142">
        <v>10.9</v>
      </c>
      <c r="M5354" s="140"/>
      <c r="N5354" s="141">
        <f t="shared" si="427"/>
        <v>1</v>
      </c>
      <c r="O5354" s="141"/>
      <c r="P5354" s="141"/>
      <c r="Q5354" s="81">
        <f t="shared" si="428"/>
        <v>9.1</v>
      </c>
    </row>
    <row r="5355" spans="5:17" ht="13" hidden="1" x14ac:dyDescent="0.3">
      <c r="E5355" s="138">
        <v>40985</v>
      </c>
      <c r="F5355" s="16">
        <v>77</v>
      </c>
      <c r="G5355" s="16">
        <v>2012</v>
      </c>
      <c r="H5355" s="139">
        <f t="shared" si="429"/>
        <v>0</v>
      </c>
      <c r="I5355" s="140">
        <v>6.5966666666666667</v>
      </c>
      <c r="J5355" s="141">
        <f t="shared" si="426"/>
        <v>1</v>
      </c>
      <c r="K5355" s="81">
        <f t="shared" si="425"/>
        <v>13.403333333333332</v>
      </c>
      <c r="L5355" s="142">
        <v>11.4</v>
      </c>
      <c r="M5355" s="140"/>
      <c r="N5355" s="141">
        <f t="shared" si="427"/>
        <v>1</v>
      </c>
      <c r="O5355" s="141"/>
      <c r="P5355" s="141"/>
      <c r="Q5355" s="81">
        <f t="shared" si="428"/>
        <v>8.6</v>
      </c>
    </row>
    <row r="5356" spans="5:17" ht="13" hidden="1" x14ac:dyDescent="0.3">
      <c r="E5356" s="138">
        <v>40986</v>
      </c>
      <c r="F5356" s="16">
        <v>78</v>
      </c>
      <c r="G5356" s="16">
        <v>2012</v>
      </c>
      <c r="H5356" s="139">
        <f t="shared" si="429"/>
        <v>0</v>
      </c>
      <c r="I5356" s="140">
        <v>6.6933333333333334</v>
      </c>
      <c r="J5356" s="141">
        <f t="shared" si="426"/>
        <v>1</v>
      </c>
      <c r="K5356" s="81">
        <f t="shared" si="425"/>
        <v>13.306666666666667</v>
      </c>
      <c r="L5356" s="142">
        <v>7</v>
      </c>
      <c r="M5356" s="140"/>
      <c r="N5356" s="141">
        <f t="shared" si="427"/>
        <v>1</v>
      </c>
      <c r="O5356" s="141"/>
      <c r="P5356" s="141"/>
      <c r="Q5356" s="81">
        <f t="shared" si="428"/>
        <v>13</v>
      </c>
    </row>
    <row r="5357" spans="5:17" ht="13" hidden="1" x14ac:dyDescent="0.3">
      <c r="E5357" s="138">
        <v>40987</v>
      </c>
      <c r="F5357" s="16">
        <v>79</v>
      </c>
      <c r="G5357" s="16">
        <v>2012</v>
      </c>
      <c r="H5357" s="139">
        <f t="shared" si="429"/>
        <v>0</v>
      </c>
      <c r="I5357" s="140">
        <v>6.79</v>
      </c>
      <c r="J5357" s="141">
        <f t="shared" si="426"/>
        <v>1</v>
      </c>
      <c r="K5357" s="81">
        <f t="shared" si="425"/>
        <v>13.21</v>
      </c>
      <c r="L5357" s="142">
        <v>5</v>
      </c>
      <c r="M5357" s="140"/>
      <c r="N5357" s="141">
        <f t="shared" si="427"/>
        <v>1</v>
      </c>
      <c r="O5357" s="141"/>
      <c r="P5357" s="141"/>
      <c r="Q5357" s="81">
        <f t="shared" si="428"/>
        <v>15</v>
      </c>
    </row>
    <row r="5358" spans="5:17" ht="13" hidden="1" x14ac:dyDescent="0.3">
      <c r="E5358" s="138">
        <v>40988</v>
      </c>
      <c r="F5358" s="16">
        <v>80</v>
      </c>
      <c r="G5358" s="16">
        <v>2012</v>
      </c>
      <c r="H5358" s="139">
        <f t="shared" si="429"/>
        <v>0</v>
      </c>
      <c r="I5358" s="140">
        <v>6.8866666666666667</v>
      </c>
      <c r="J5358" s="141">
        <f t="shared" si="426"/>
        <v>1</v>
      </c>
      <c r="K5358" s="81">
        <f t="shared" si="425"/>
        <v>13.113333333333333</v>
      </c>
      <c r="L5358" s="142">
        <v>6.6</v>
      </c>
      <c r="M5358" s="140"/>
      <c r="N5358" s="141">
        <f t="shared" si="427"/>
        <v>1</v>
      </c>
      <c r="O5358" s="141"/>
      <c r="P5358" s="141"/>
      <c r="Q5358" s="81">
        <f t="shared" si="428"/>
        <v>13.4</v>
      </c>
    </row>
    <row r="5359" spans="5:17" ht="13" hidden="1" x14ac:dyDescent="0.3">
      <c r="E5359" s="138">
        <v>40989</v>
      </c>
      <c r="F5359" s="16">
        <v>81</v>
      </c>
      <c r="G5359" s="16">
        <v>2012</v>
      </c>
      <c r="H5359" s="139">
        <f t="shared" si="429"/>
        <v>0</v>
      </c>
      <c r="I5359" s="140">
        <v>6.9833333333333334</v>
      </c>
      <c r="J5359" s="141">
        <f t="shared" si="426"/>
        <v>1</v>
      </c>
      <c r="K5359" s="81">
        <f t="shared" si="425"/>
        <v>13.016666666666666</v>
      </c>
      <c r="L5359" s="142">
        <v>8.8000000000000007</v>
      </c>
      <c r="M5359" s="140"/>
      <c r="N5359" s="141">
        <f t="shared" si="427"/>
        <v>1</v>
      </c>
      <c r="O5359" s="141"/>
      <c r="P5359" s="141"/>
      <c r="Q5359" s="81">
        <f t="shared" si="428"/>
        <v>11.2</v>
      </c>
    </row>
    <row r="5360" spans="5:17" ht="13" hidden="1" x14ac:dyDescent="0.3">
      <c r="E5360" s="138">
        <v>40990</v>
      </c>
      <c r="F5360" s="16">
        <v>82</v>
      </c>
      <c r="G5360" s="16">
        <v>2012</v>
      </c>
      <c r="H5360" s="139">
        <f t="shared" si="429"/>
        <v>0</v>
      </c>
      <c r="I5360" s="140">
        <v>7.08</v>
      </c>
      <c r="J5360" s="141">
        <f t="shared" si="426"/>
        <v>1</v>
      </c>
      <c r="K5360" s="81">
        <f t="shared" si="425"/>
        <v>12.92</v>
      </c>
      <c r="L5360" s="142">
        <v>9.3000000000000007</v>
      </c>
      <c r="M5360" s="140"/>
      <c r="N5360" s="141">
        <f t="shared" si="427"/>
        <v>1</v>
      </c>
      <c r="O5360" s="141"/>
      <c r="P5360" s="141"/>
      <c r="Q5360" s="81">
        <f t="shared" si="428"/>
        <v>10.7</v>
      </c>
    </row>
    <row r="5361" spans="5:17" ht="13" hidden="1" x14ac:dyDescent="0.3">
      <c r="E5361" s="138">
        <v>40991</v>
      </c>
      <c r="F5361" s="16">
        <v>83</v>
      </c>
      <c r="G5361" s="16">
        <v>2012</v>
      </c>
      <c r="H5361" s="139">
        <f t="shared" si="429"/>
        <v>0</v>
      </c>
      <c r="I5361" s="140">
        <v>7.1766666666666667</v>
      </c>
      <c r="J5361" s="141">
        <f t="shared" si="426"/>
        <v>1</v>
      </c>
      <c r="K5361" s="81">
        <f t="shared" si="425"/>
        <v>12.823333333333334</v>
      </c>
      <c r="L5361" s="142">
        <v>10.3</v>
      </c>
      <c r="M5361" s="140"/>
      <c r="N5361" s="141">
        <f t="shared" si="427"/>
        <v>1</v>
      </c>
      <c r="O5361" s="141"/>
      <c r="P5361" s="141"/>
      <c r="Q5361" s="81">
        <f t="shared" si="428"/>
        <v>9.6999999999999993</v>
      </c>
    </row>
    <row r="5362" spans="5:17" ht="13" hidden="1" x14ac:dyDescent="0.3">
      <c r="E5362" s="138">
        <v>40992</v>
      </c>
      <c r="F5362" s="16">
        <v>84</v>
      </c>
      <c r="G5362" s="16">
        <v>2012</v>
      </c>
      <c r="H5362" s="139">
        <f t="shared" si="429"/>
        <v>0</v>
      </c>
      <c r="I5362" s="140">
        <v>7.2733333333333325</v>
      </c>
      <c r="J5362" s="141">
        <f t="shared" si="426"/>
        <v>1</v>
      </c>
      <c r="K5362" s="81">
        <f t="shared" si="425"/>
        <v>12.726666666666667</v>
      </c>
      <c r="L5362" s="142">
        <v>10.7</v>
      </c>
      <c r="M5362" s="140"/>
      <c r="N5362" s="141">
        <f t="shared" si="427"/>
        <v>1</v>
      </c>
      <c r="O5362" s="141"/>
      <c r="P5362" s="141"/>
      <c r="Q5362" s="81">
        <f t="shared" si="428"/>
        <v>9.3000000000000007</v>
      </c>
    </row>
    <row r="5363" spans="5:17" ht="13" hidden="1" x14ac:dyDescent="0.3">
      <c r="E5363" s="138">
        <v>40993</v>
      </c>
      <c r="F5363" s="16">
        <v>85</v>
      </c>
      <c r="G5363" s="16">
        <v>2012</v>
      </c>
      <c r="H5363" s="139">
        <f t="shared" si="429"/>
        <v>0</v>
      </c>
      <c r="I5363" s="140">
        <v>7.37</v>
      </c>
      <c r="J5363" s="141">
        <f t="shared" si="426"/>
        <v>1</v>
      </c>
      <c r="K5363" s="81">
        <f t="shared" si="425"/>
        <v>12.629999999999999</v>
      </c>
      <c r="L5363" s="142">
        <v>11.6</v>
      </c>
      <c r="M5363" s="140"/>
      <c r="N5363" s="141">
        <f t="shared" si="427"/>
        <v>1</v>
      </c>
      <c r="O5363" s="141"/>
      <c r="P5363" s="141"/>
      <c r="Q5363" s="81">
        <f t="shared" si="428"/>
        <v>8.4</v>
      </c>
    </row>
    <row r="5364" spans="5:17" ht="13" hidden="1" x14ac:dyDescent="0.3">
      <c r="E5364" s="138">
        <v>40994</v>
      </c>
      <c r="F5364" s="16">
        <v>86</v>
      </c>
      <c r="G5364" s="16">
        <v>2012</v>
      </c>
      <c r="H5364" s="139">
        <f t="shared" si="429"/>
        <v>0</v>
      </c>
      <c r="I5364" s="140">
        <v>7.4666666666666677</v>
      </c>
      <c r="J5364" s="141">
        <f t="shared" si="426"/>
        <v>1</v>
      </c>
      <c r="K5364" s="81">
        <f t="shared" ref="K5364:K5427" si="430">J5364*($E$116-I5364)</f>
        <v>12.533333333333331</v>
      </c>
      <c r="L5364" s="142">
        <v>11</v>
      </c>
      <c r="M5364" s="140"/>
      <c r="N5364" s="141">
        <f t="shared" si="427"/>
        <v>1</v>
      </c>
      <c r="O5364" s="141"/>
      <c r="P5364" s="141"/>
      <c r="Q5364" s="81">
        <f t="shared" si="428"/>
        <v>9</v>
      </c>
    </row>
    <row r="5365" spans="5:17" ht="13" hidden="1" x14ac:dyDescent="0.3">
      <c r="E5365" s="138">
        <v>40995</v>
      </c>
      <c r="F5365" s="16">
        <v>87</v>
      </c>
      <c r="G5365" s="16">
        <v>2012</v>
      </c>
      <c r="H5365" s="139">
        <f t="shared" si="429"/>
        <v>0</v>
      </c>
      <c r="I5365" s="140">
        <v>7.5633333333333335</v>
      </c>
      <c r="J5365" s="141">
        <f t="shared" si="426"/>
        <v>1</v>
      </c>
      <c r="K5365" s="81">
        <f t="shared" si="430"/>
        <v>12.436666666666667</v>
      </c>
      <c r="L5365" s="142">
        <v>11.2</v>
      </c>
      <c r="M5365" s="140"/>
      <c r="N5365" s="141">
        <f t="shared" si="427"/>
        <v>1</v>
      </c>
      <c r="O5365" s="141"/>
      <c r="P5365" s="141"/>
      <c r="Q5365" s="81">
        <f t="shared" si="428"/>
        <v>8.8000000000000007</v>
      </c>
    </row>
    <row r="5366" spans="5:17" ht="13" hidden="1" x14ac:dyDescent="0.3">
      <c r="E5366" s="138">
        <v>40996</v>
      </c>
      <c r="F5366" s="16">
        <v>88</v>
      </c>
      <c r="G5366" s="16">
        <v>2012</v>
      </c>
      <c r="H5366" s="139">
        <f t="shared" si="429"/>
        <v>0</v>
      </c>
      <c r="I5366" s="140">
        <v>7.66</v>
      </c>
      <c r="J5366" s="141">
        <f t="shared" si="426"/>
        <v>1</v>
      </c>
      <c r="K5366" s="81">
        <f t="shared" si="430"/>
        <v>12.34</v>
      </c>
      <c r="L5366" s="142">
        <v>11</v>
      </c>
      <c r="M5366" s="140"/>
      <c r="N5366" s="141">
        <f t="shared" si="427"/>
        <v>1</v>
      </c>
      <c r="O5366" s="141"/>
      <c r="P5366" s="141"/>
      <c r="Q5366" s="81">
        <f t="shared" si="428"/>
        <v>9</v>
      </c>
    </row>
    <row r="5367" spans="5:17" ht="13" hidden="1" x14ac:dyDescent="0.3">
      <c r="E5367" s="138">
        <v>40997</v>
      </c>
      <c r="F5367" s="16">
        <v>89</v>
      </c>
      <c r="G5367" s="16">
        <v>2012</v>
      </c>
      <c r="H5367" s="139">
        <f t="shared" si="429"/>
        <v>0</v>
      </c>
      <c r="I5367" s="140">
        <v>7.7566666666666668</v>
      </c>
      <c r="J5367" s="141">
        <f t="shared" si="426"/>
        <v>1</v>
      </c>
      <c r="K5367" s="81">
        <f t="shared" si="430"/>
        <v>12.243333333333332</v>
      </c>
      <c r="L5367" s="142">
        <v>12.5</v>
      </c>
      <c r="M5367" s="140"/>
      <c r="N5367" s="141">
        <f t="shared" si="427"/>
        <v>1</v>
      </c>
      <c r="O5367" s="141"/>
      <c r="P5367" s="141"/>
      <c r="Q5367" s="81">
        <f t="shared" si="428"/>
        <v>7.5</v>
      </c>
    </row>
    <row r="5368" spans="5:17" ht="13" hidden="1" x14ac:dyDescent="0.3">
      <c r="E5368" s="138">
        <v>40998</v>
      </c>
      <c r="F5368" s="16">
        <v>90</v>
      </c>
      <c r="G5368" s="16">
        <v>2012</v>
      </c>
      <c r="H5368" s="139">
        <f t="shared" si="429"/>
        <v>0</v>
      </c>
      <c r="I5368" s="140">
        <v>7.8533333333333344</v>
      </c>
      <c r="J5368" s="141">
        <f t="shared" si="426"/>
        <v>1</v>
      </c>
      <c r="K5368" s="81">
        <f t="shared" si="430"/>
        <v>12.146666666666665</v>
      </c>
      <c r="L5368" s="142">
        <v>12.8</v>
      </c>
      <c r="M5368" s="140"/>
      <c r="N5368" s="141">
        <f t="shared" si="427"/>
        <v>1</v>
      </c>
      <c r="O5368" s="141"/>
      <c r="P5368" s="141"/>
      <c r="Q5368" s="81">
        <f t="shared" si="428"/>
        <v>7.1999999999999993</v>
      </c>
    </row>
    <row r="5369" spans="5:17" ht="13" hidden="1" x14ac:dyDescent="0.3">
      <c r="E5369" s="138">
        <v>40999</v>
      </c>
      <c r="F5369" s="16">
        <v>91</v>
      </c>
      <c r="G5369" s="16">
        <v>2012</v>
      </c>
      <c r="H5369" s="139">
        <f t="shared" si="429"/>
        <v>0</v>
      </c>
      <c r="I5369" s="140">
        <v>7.95</v>
      </c>
      <c r="J5369" s="141">
        <f t="shared" si="426"/>
        <v>1</v>
      </c>
      <c r="K5369" s="81">
        <f t="shared" si="430"/>
        <v>12.05</v>
      </c>
      <c r="L5369" s="142">
        <v>11.5</v>
      </c>
      <c r="M5369" s="140"/>
      <c r="N5369" s="141">
        <f t="shared" si="427"/>
        <v>1</v>
      </c>
      <c r="O5369" s="141"/>
      <c r="P5369" s="141"/>
      <c r="Q5369" s="81">
        <f t="shared" si="428"/>
        <v>8.5</v>
      </c>
    </row>
    <row r="5370" spans="5:17" ht="13" hidden="1" x14ac:dyDescent="0.3">
      <c r="E5370" s="138">
        <v>41000</v>
      </c>
      <c r="F5370" s="16">
        <v>92</v>
      </c>
      <c r="G5370" s="16">
        <v>2012</v>
      </c>
      <c r="H5370" s="139">
        <f t="shared" si="429"/>
        <v>0</v>
      </c>
      <c r="I5370" s="140">
        <v>8.0466666666666669</v>
      </c>
      <c r="J5370" s="141">
        <f t="shared" si="426"/>
        <v>1</v>
      </c>
      <c r="K5370" s="81">
        <f t="shared" si="430"/>
        <v>11.953333333333333</v>
      </c>
      <c r="L5370" s="142">
        <v>9.6</v>
      </c>
      <c r="M5370" s="140"/>
      <c r="N5370" s="141">
        <f t="shared" si="427"/>
        <v>1</v>
      </c>
      <c r="O5370" s="141"/>
      <c r="P5370" s="141"/>
      <c r="Q5370" s="81">
        <f t="shared" si="428"/>
        <v>10.4</v>
      </c>
    </row>
    <row r="5371" spans="5:17" ht="13" hidden="1" x14ac:dyDescent="0.3">
      <c r="E5371" s="138">
        <v>41001</v>
      </c>
      <c r="F5371" s="16">
        <v>93</v>
      </c>
      <c r="G5371" s="16">
        <v>2012</v>
      </c>
      <c r="H5371" s="139">
        <f t="shared" si="429"/>
        <v>0</v>
      </c>
      <c r="I5371" s="140">
        <v>8.1433333333333344</v>
      </c>
      <c r="J5371" s="141">
        <f t="shared" si="426"/>
        <v>1</v>
      </c>
      <c r="K5371" s="81">
        <f t="shared" si="430"/>
        <v>11.856666666666666</v>
      </c>
      <c r="L5371" s="142">
        <v>11.1</v>
      </c>
      <c r="M5371" s="140"/>
      <c r="N5371" s="141">
        <f t="shared" si="427"/>
        <v>1</v>
      </c>
      <c r="O5371" s="141"/>
      <c r="P5371" s="141"/>
      <c r="Q5371" s="81">
        <f t="shared" si="428"/>
        <v>8.9</v>
      </c>
    </row>
    <row r="5372" spans="5:17" ht="13" hidden="1" x14ac:dyDescent="0.3">
      <c r="E5372" s="138">
        <v>41002</v>
      </c>
      <c r="F5372" s="16">
        <v>94</v>
      </c>
      <c r="G5372" s="16">
        <v>2012</v>
      </c>
      <c r="H5372" s="139">
        <f t="shared" si="429"/>
        <v>0</v>
      </c>
      <c r="I5372" s="140">
        <v>8.24</v>
      </c>
      <c r="J5372" s="141">
        <f t="shared" si="426"/>
        <v>1</v>
      </c>
      <c r="K5372" s="81">
        <f t="shared" si="430"/>
        <v>11.76</v>
      </c>
      <c r="L5372" s="142">
        <v>14</v>
      </c>
      <c r="M5372" s="140"/>
      <c r="N5372" s="141">
        <f t="shared" si="427"/>
        <v>1</v>
      </c>
      <c r="O5372" s="141"/>
      <c r="P5372" s="141"/>
      <c r="Q5372" s="81">
        <f t="shared" si="428"/>
        <v>6</v>
      </c>
    </row>
    <row r="5373" spans="5:17" ht="13" hidden="1" x14ac:dyDescent="0.3">
      <c r="E5373" s="138">
        <v>41003</v>
      </c>
      <c r="F5373" s="16">
        <v>95</v>
      </c>
      <c r="G5373" s="16">
        <v>2012</v>
      </c>
      <c r="H5373" s="139">
        <f t="shared" si="429"/>
        <v>0</v>
      </c>
      <c r="I5373" s="140">
        <v>8.336666666666666</v>
      </c>
      <c r="J5373" s="141">
        <f t="shared" si="426"/>
        <v>1</v>
      </c>
      <c r="K5373" s="81">
        <f t="shared" si="430"/>
        <v>11.663333333333334</v>
      </c>
      <c r="L5373" s="142">
        <v>11.4</v>
      </c>
      <c r="M5373" s="140"/>
      <c r="N5373" s="141">
        <f t="shared" si="427"/>
        <v>1</v>
      </c>
      <c r="O5373" s="141"/>
      <c r="P5373" s="141"/>
      <c r="Q5373" s="81">
        <f t="shared" si="428"/>
        <v>8.6</v>
      </c>
    </row>
    <row r="5374" spans="5:17" ht="13" hidden="1" x14ac:dyDescent="0.3">
      <c r="E5374" s="138">
        <v>41004</v>
      </c>
      <c r="F5374" s="16">
        <v>96</v>
      </c>
      <c r="G5374" s="16">
        <v>2012</v>
      </c>
      <c r="H5374" s="139">
        <f t="shared" si="429"/>
        <v>0</v>
      </c>
      <c r="I5374" s="140">
        <v>8.4333333333333336</v>
      </c>
      <c r="J5374" s="141">
        <f t="shared" ref="J5374:J5437" si="431">IF(I5374&lt;=$E$117,1,0)</f>
        <v>1</v>
      </c>
      <c r="K5374" s="81">
        <f t="shared" si="430"/>
        <v>11.566666666666666</v>
      </c>
      <c r="L5374" s="142">
        <v>10.9</v>
      </c>
      <c r="M5374" s="140"/>
      <c r="N5374" s="141">
        <f t="shared" ref="N5374:N5437" si="432">IF(L5374&lt;=$E$117,1,0)</f>
        <v>1</v>
      </c>
      <c r="O5374" s="141"/>
      <c r="P5374" s="141"/>
      <c r="Q5374" s="81">
        <f t="shared" si="428"/>
        <v>9.1</v>
      </c>
    </row>
    <row r="5375" spans="5:17" ht="13" hidden="1" x14ac:dyDescent="0.3">
      <c r="E5375" s="138">
        <v>41005</v>
      </c>
      <c r="F5375" s="16">
        <v>97</v>
      </c>
      <c r="G5375" s="16">
        <v>2012</v>
      </c>
      <c r="H5375" s="139">
        <f t="shared" si="429"/>
        <v>0</v>
      </c>
      <c r="I5375" s="140">
        <v>8.5299999999999994</v>
      </c>
      <c r="J5375" s="141">
        <f t="shared" si="431"/>
        <v>1</v>
      </c>
      <c r="K5375" s="81">
        <f t="shared" si="430"/>
        <v>11.47</v>
      </c>
      <c r="L5375" s="142">
        <v>11.7</v>
      </c>
      <c r="M5375" s="140"/>
      <c r="N5375" s="141">
        <f t="shared" si="432"/>
        <v>1</v>
      </c>
      <c r="O5375" s="141"/>
      <c r="P5375" s="141"/>
      <c r="Q5375" s="81">
        <f t="shared" si="428"/>
        <v>8.3000000000000007</v>
      </c>
    </row>
    <row r="5376" spans="5:17" ht="13" hidden="1" x14ac:dyDescent="0.3">
      <c r="E5376" s="138">
        <v>41006</v>
      </c>
      <c r="F5376" s="16">
        <v>98</v>
      </c>
      <c r="G5376" s="16">
        <v>2012</v>
      </c>
      <c r="H5376" s="139">
        <f t="shared" si="429"/>
        <v>0</v>
      </c>
      <c r="I5376" s="140">
        <v>8.6266666666666687</v>
      </c>
      <c r="J5376" s="141">
        <f t="shared" si="431"/>
        <v>1</v>
      </c>
      <c r="K5376" s="81">
        <f t="shared" si="430"/>
        <v>11.373333333333331</v>
      </c>
      <c r="L5376" s="142">
        <v>9.5</v>
      </c>
      <c r="M5376" s="140"/>
      <c r="N5376" s="141">
        <f t="shared" si="432"/>
        <v>1</v>
      </c>
      <c r="O5376" s="141"/>
      <c r="P5376" s="141"/>
      <c r="Q5376" s="81">
        <f t="shared" si="428"/>
        <v>10.5</v>
      </c>
    </row>
    <row r="5377" spans="5:17" ht="13" hidden="1" x14ac:dyDescent="0.3">
      <c r="E5377" s="138">
        <v>41007</v>
      </c>
      <c r="F5377" s="16">
        <v>99</v>
      </c>
      <c r="G5377" s="16">
        <v>2012</v>
      </c>
      <c r="H5377" s="139">
        <f t="shared" si="429"/>
        <v>0</v>
      </c>
      <c r="I5377" s="140">
        <v>8.7233333333333327</v>
      </c>
      <c r="J5377" s="141">
        <f t="shared" si="431"/>
        <v>1</v>
      </c>
      <c r="K5377" s="81">
        <f t="shared" si="430"/>
        <v>11.276666666666667</v>
      </c>
      <c r="L5377" s="142">
        <v>6.1</v>
      </c>
      <c r="M5377" s="140"/>
      <c r="N5377" s="141">
        <f t="shared" si="432"/>
        <v>1</v>
      </c>
      <c r="O5377" s="141"/>
      <c r="P5377" s="141"/>
      <c r="Q5377" s="81">
        <f t="shared" si="428"/>
        <v>13.9</v>
      </c>
    </row>
    <row r="5378" spans="5:17" ht="13" hidden="1" x14ac:dyDescent="0.3">
      <c r="E5378" s="138">
        <v>41008</v>
      </c>
      <c r="F5378" s="16">
        <v>100</v>
      </c>
      <c r="G5378" s="16">
        <v>2012</v>
      </c>
      <c r="H5378" s="139">
        <f t="shared" si="429"/>
        <v>0</v>
      </c>
      <c r="I5378" s="140">
        <v>8.82</v>
      </c>
      <c r="J5378" s="141">
        <f t="shared" si="431"/>
        <v>1</v>
      </c>
      <c r="K5378" s="81">
        <f t="shared" si="430"/>
        <v>11.18</v>
      </c>
      <c r="L5378" s="142">
        <v>7</v>
      </c>
      <c r="M5378" s="140"/>
      <c r="N5378" s="141">
        <f t="shared" si="432"/>
        <v>1</v>
      </c>
      <c r="O5378" s="141"/>
      <c r="P5378" s="141"/>
      <c r="Q5378" s="81">
        <f t="shared" si="428"/>
        <v>13</v>
      </c>
    </row>
    <row r="5379" spans="5:17" ht="13" hidden="1" x14ac:dyDescent="0.3">
      <c r="E5379" s="138">
        <v>41009</v>
      </c>
      <c r="F5379" s="16">
        <v>101</v>
      </c>
      <c r="G5379" s="16">
        <v>2012</v>
      </c>
      <c r="H5379" s="139">
        <f t="shared" si="429"/>
        <v>0</v>
      </c>
      <c r="I5379" s="140">
        <v>8.9166666666666679</v>
      </c>
      <c r="J5379" s="141">
        <f t="shared" si="431"/>
        <v>1</v>
      </c>
      <c r="K5379" s="81">
        <f t="shared" si="430"/>
        <v>11.083333333333332</v>
      </c>
      <c r="L5379" s="142">
        <v>11.5</v>
      </c>
      <c r="M5379" s="140"/>
      <c r="N5379" s="141">
        <f t="shared" si="432"/>
        <v>1</v>
      </c>
      <c r="O5379" s="141"/>
      <c r="P5379" s="141"/>
      <c r="Q5379" s="81">
        <f t="shared" si="428"/>
        <v>8.5</v>
      </c>
    </row>
    <row r="5380" spans="5:17" ht="13" hidden="1" x14ac:dyDescent="0.3">
      <c r="E5380" s="138">
        <v>41010</v>
      </c>
      <c r="F5380" s="16">
        <v>102</v>
      </c>
      <c r="G5380" s="16">
        <v>2012</v>
      </c>
      <c r="H5380" s="139">
        <f t="shared" si="429"/>
        <v>0</v>
      </c>
      <c r="I5380" s="140">
        <v>9.0133333333333354</v>
      </c>
      <c r="J5380" s="141">
        <f t="shared" si="431"/>
        <v>1</v>
      </c>
      <c r="K5380" s="81">
        <f t="shared" si="430"/>
        <v>10.986666666666665</v>
      </c>
      <c r="L5380" s="142">
        <v>7.6</v>
      </c>
      <c r="M5380" s="140"/>
      <c r="N5380" s="141">
        <f t="shared" si="432"/>
        <v>1</v>
      </c>
      <c r="O5380" s="141"/>
      <c r="P5380" s="141"/>
      <c r="Q5380" s="81">
        <f t="shared" si="428"/>
        <v>12.4</v>
      </c>
    </row>
    <row r="5381" spans="5:17" ht="13" hidden="1" x14ac:dyDescent="0.3">
      <c r="E5381" s="138">
        <v>41011</v>
      </c>
      <c r="F5381" s="16">
        <v>103</v>
      </c>
      <c r="G5381" s="16">
        <v>2012</v>
      </c>
      <c r="H5381" s="139">
        <f t="shared" si="429"/>
        <v>0</v>
      </c>
      <c r="I5381" s="140">
        <v>9.11</v>
      </c>
      <c r="J5381" s="141">
        <f t="shared" si="431"/>
        <v>1</v>
      </c>
      <c r="K5381" s="81">
        <f t="shared" si="430"/>
        <v>10.89</v>
      </c>
      <c r="L5381" s="142">
        <v>7.8</v>
      </c>
      <c r="M5381" s="140"/>
      <c r="N5381" s="141">
        <f t="shared" si="432"/>
        <v>1</v>
      </c>
      <c r="O5381" s="141"/>
      <c r="P5381" s="141"/>
      <c r="Q5381" s="81">
        <f t="shared" si="428"/>
        <v>12.2</v>
      </c>
    </row>
    <row r="5382" spans="5:17" ht="13" hidden="1" x14ac:dyDescent="0.3">
      <c r="E5382" s="138">
        <v>41012</v>
      </c>
      <c r="F5382" s="16">
        <v>104</v>
      </c>
      <c r="G5382" s="16">
        <v>2012</v>
      </c>
      <c r="H5382" s="139">
        <f t="shared" si="429"/>
        <v>0</v>
      </c>
      <c r="I5382" s="140">
        <v>9.206666666666667</v>
      </c>
      <c r="J5382" s="141">
        <f t="shared" si="431"/>
        <v>1</v>
      </c>
      <c r="K5382" s="81">
        <f t="shared" si="430"/>
        <v>10.793333333333333</v>
      </c>
      <c r="L5382" s="142">
        <v>8.9</v>
      </c>
      <c r="M5382" s="140"/>
      <c r="N5382" s="141">
        <f t="shared" si="432"/>
        <v>1</v>
      </c>
      <c r="O5382" s="141"/>
      <c r="P5382" s="141"/>
      <c r="Q5382" s="81">
        <f t="shared" si="428"/>
        <v>11.1</v>
      </c>
    </row>
    <row r="5383" spans="5:17" ht="13" hidden="1" x14ac:dyDescent="0.3">
      <c r="E5383" s="138">
        <v>41013</v>
      </c>
      <c r="F5383" s="16">
        <v>105</v>
      </c>
      <c r="G5383" s="16">
        <v>2012</v>
      </c>
      <c r="H5383" s="139">
        <f t="shared" si="429"/>
        <v>0</v>
      </c>
      <c r="I5383" s="140">
        <v>9.3033333333333346</v>
      </c>
      <c r="J5383" s="141">
        <f t="shared" si="431"/>
        <v>1</v>
      </c>
      <c r="K5383" s="81">
        <f t="shared" si="430"/>
        <v>10.696666666666665</v>
      </c>
      <c r="L5383" s="142">
        <v>7.7</v>
      </c>
      <c r="M5383" s="140"/>
      <c r="N5383" s="141">
        <f t="shared" si="432"/>
        <v>1</v>
      </c>
      <c r="O5383" s="141"/>
      <c r="P5383" s="141"/>
      <c r="Q5383" s="81">
        <f t="shared" si="428"/>
        <v>12.3</v>
      </c>
    </row>
    <row r="5384" spans="5:17" ht="13" hidden="1" x14ac:dyDescent="0.3">
      <c r="E5384" s="138">
        <v>41014</v>
      </c>
      <c r="F5384" s="16">
        <v>106</v>
      </c>
      <c r="G5384" s="16">
        <v>2012</v>
      </c>
      <c r="H5384" s="139">
        <f t="shared" si="429"/>
        <v>0</v>
      </c>
      <c r="I5384" s="140">
        <v>9.4</v>
      </c>
      <c r="J5384" s="141">
        <f t="shared" si="431"/>
        <v>1</v>
      </c>
      <c r="K5384" s="81">
        <f t="shared" si="430"/>
        <v>10.6</v>
      </c>
      <c r="L5384" s="142">
        <v>6.9</v>
      </c>
      <c r="M5384" s="140"/>
      <c r="N5384" s="141">
        <f t="shared" si="432"/>
        <v>1</v>
      </c>
      <c r="O5384" s="141"/>
      <c r="P5384" s="141"/>
      <c r="Q5384" s="81">
        <f t="shared" si="428"/>
        <v>13.1</v>
      </c>
    </row>
    <row r="5385" spans="5:17" ht="13" hidden="1" x14ac:dyDescent="0.3">
      <c r="E5385" s="138">
        <v>41015</v>
      </c>
      <c r="F5385" s="16">
        <v>107</v>
      </c>
      <c r="G5385" s="16">
        <v>2012</v>
      </c>
      <c r="H5385" s="139">
        <f t="shared" si="429"/>
        <v>0</v>
      </c>
      <c r="I5385" s="140">
        <v>9.561290322580648</v>
      </c>
      <c r="J5385" s="141">
        <f t="shared" si="431"/>
        <v>1</v>
      </c>
      <c r="K5385" s="81">
        <f t="shared" si="430"/>
        <v>10.438709677419352</v>
      </c>
      <c r="L5385" s="142">
        <v>7.6</v>
      </c>
      <c r="M5385" s="140"/>
      <c r="N5385" s="141">
        <f t="shared" si="432"/>
        <v>1</v>
      </c>
      <c r="O5385" s="141"/>
      <c r="P5385" s="141"/>
      <c r="Q5385" s="81">
        <f t="shared" si="428"/>
        <v>12.4</v>
      </c>
    </row>
    <row r="5386" spans="5:17" ht="13" hidden="1" x14ac:dyDescent="0.3">
      <c r="E5386" s="138">
        <v>41016</v>
      </c>
      <c r="F5386" s="16">
        <v>108</v>
      </c>
      <c r="G5386" s="16">
        <v>2012</v>
      </c>
      <c r="H5386" s="139">
        <f t="shared" si="429"/>
        <v>0</v>
      </c>
      <c r="I5386" s="140">
        <v>9.7225806451612922</v>
      </c>
      <c r="J5386" s="141">
        <f t="shared" si="431"/>
        <v>1</v>
      </c>
      <c r="K5386" s="81">
        <f t="shared" si="430"/>
        <v>10.277419354838708</v>
      </c>
      <c r="L5386" s="145">
        <v>8.4</v>
      </c>
      <c r="M5386" s="146"/>
      <c r="N5386" s="141">
        <f t="shared" si="432"/>
        <v>1</v>
      </c>
      <c r="O5386" s="141"/>
      <c r="P5386" s="141"/>
      <c r="Q5386" s="81">
        <f t="shared" si="428"/>
        <v>11.6</v>
      </c>
    </row>
    <row r="5387" spans="5:17" ht="13" hidden="1" x14ac:dyDescent="0.3">
      <c r="E5387" s="138">
        <v>41017</v>
      </c>
      <c r="F5387" s="16">
        <v>109</v>
      </c>
      <c r="G5387" s="16">
        <v>2012</v>
      </c>
      <c r="H5387" s="139">
        <f t="shared" si="429"/>
        <v>0</v>
      </c>
      <c r="I5387" s="140">
        <v>9.8838709677419363</v>
      </c>
      <c r="J5387" s="141">
        <f t="shared" si="431"/>
        <v>1</v>
      </c>
      <c r="K5387" s="81">
        <f t="shared" si="430"/>
        <v>10.116129032258064</v>
      </c>
      <c r="L5387" s="145">
        <v>8.9</v>
      </c>
      <c r="M5387" s="146"/>
      <c r="N5387" s="141">
        <f t="shared" si="432"/>
        <v>1</v>
      </c>
      <c r="O5387" s="141"/>
      <c r="P5387" s="141"/>
      <c r="Q5387" s="81">
        <f t="shared" si="428"/>
        <v>11.1</v>
      </c>
    </row>
    <row r="5388" spans="5:17" ht="13" hidden="1" x14ac:dyDescent="0.3">
      <c r="E5388" s="138">
        <v>41018</v>
      </c>
      <c r="F5388" s="16">
        <v>110</v>
      </c>
      <c r="G5388" s="16">
        <v>2012</v>
      </c>
      <c r="H5388" s="139">
        <f t="shared" si="429"/>
        <v>0</v>
      </c>
      <c r="I5388" s="140">
        <v>10.045161290322584</v>
      </c>
      <c r="J5388" s="141">
        <f t="shared" si="431"/>
        <v>1</v>
      </c>
      <c r="K5388" s="81">
        <f t="shared" si="430"/>
        <v>9.954838709677416</v>
      </c>
      <c r="L5388" s="145">
        <v>7.4</v>
      </c>
      <c r="M5388" s="146"/>
      <c r="N5388" s="141">
        <f t="shared" si="432"/>
        <v>1</v>
      </c>
      <c r="O5388" s="141"/>
      <c r="P5388" s="141"/>
      <c r="Q5388" s="81">
        <f t="shared" si="428"/>
        <v>12.6</v>
      </c>
    </row>
    <row r="5389" spans="5:17" ht="13" hidden="1" x14ac:dyDescent="0.3">
      <c r="E5389" s="138">
        <v>41019</v>
      </c>
      <c r="F5389" s="16">
        <v>111</v>
      </c>
      <c r="G5389" s="16">
        <v>2012</v>
      </c>
      <c r="H5389" s="139">
        <f t="shared" si="429"/>
        <v>0</v>
      </c>
      <c r="I5389" s="140">
        <v>10.206451612903228</v>
      </c>
      <c r="J5389" s="141">
        <f t="shared" si="431"/>
        <v>1</v>
      </c>
      <c r="K5389" s="81">
        <f t="shared" si="430"/>
        <v>9.7935483870967719</v>
      </c>
      <c r="L5389" s="145">
        <v>8.1999999999999993</v>
      </c>
      <c r="M5389" s="146"/>
      <c r="N5389" s="141">
        <f t="shared" si="432"/>
        <v>1</v>
      </c>
      <c r="O5389" s="141"/>
      <c r="P5389" s="141"/>
      <c r="Q5389" s="81">
        <f t="shared" si="428"/>
        <v>11.8</v>
      </c>
    </row>
    <row r="5390" spans="5:17" ht="13" hidden="1" x14ac:dyDescent="0.3">
      <c r="E5390" s="138">
        <v>41020</v>
      </c>
      <c r="F5390" s="16">
        <v>112</v>
      </c>
      <c r="G5390" s="16">
        <v>2012</v>
      </c>
      <c r="H5390" s="139">
        <f t="shared" si="429"/>
        <v>0</v>
      </c>
      <c r="I5390" s="140">
        <v>10.367741935483872</v>
      </c>
      <c r="J5390" s="141">
        <f t="shared" si="431"/>
        <v>1</v>
      </c>
      <c r="K5390" s="81">
        <f t="shared" si="430"/>
        <v>9.6322580645161278</v>
      </c>
      <c r="L5390" s="145">
        <v>9.6</v>
      </c>
      <c r="M5390" s="146"/>
      <c r="N5390" s="141">
        <f t="shared" si="432"/>
        <v>1</v>
      </c>
      <c r="O5390" s="141"/>
      <c r="P5390" s="141"/>
      <c r="Q5390" s="81">
        <f t="shared" si="428"/>
        <v>10.4</v>
      </c>
    </row>
    <row r="5391" spans="5:17" ht="13" hidden="1" x14ac:dyDescent="0.3">
      <c r="E5391" s="138">
        <v>41021</v>
      </c>
      <c r="F5391" s="16">
        <v>113</v>
      </c>
      <c r="G5391" s="16">
        <v>2012</v>
      </c>
      <c r="H5391" s="139">
        <f t="shared" si="429"/>
        <v>0</v>
      </c>
      <c r="I5391" s="140">
        <v>10.529032258064516</v>
      </c>
      <c r="J5391" s="141">
        <f t="shared" si="431"/>
        <v>1</v>
      </c>
      <c r="K5391" s="81">
        <f t="shared" si="430"/>
        <v>9.4709677419354836</v>
      </c>
      <c r="L5391" s="145">
        <v>8.9</v>
      </c>
      <c r="M5391" s="146"/>
      <c r="N5391" s="141">
        <f t="shared" si="432"/>
        <v>1</v>
      </c>
      <c r="O5391" s="141"/>
      <c r="P5391" s="141"/>
      <c r="Q5391" s="81">
        <f t="shared" si="428"/>
        <v>11.1</v>
      </c>
    </row>
    <row r="5392" spans="5:17" ht="13" hidden="1" x14ac:dyDescent="0.3">
      <c r="E5392" s="138">
        <v>41022</v>
      </c>
      <c r="F5392" s="16">
        <v>114</v>
      </c>
      <c r="G5392" s="16">
        <v>2012</v>
      </c>
      <c r="H5392" s="139">
        <f t="shared" si="429"/>
        <v>0</v>
      </c>
      <c r="I5392" s="140">
        <v>10.690322580645164</v>
      </c>
      <c r="J5392" s="141">
        <f t="shared" si="431"/>
        <v>1</v>
      </c>
      <c r="K5392" s="81">
        <f t="shared" si="430"/>
        <v>9.3096774193548359</v>
      </c>
      <c r="L5392" s="145">
        <v>8.5</v>
      </c>
      <c r="M5392" s="146"/>
      <c r="N5392" s="141">
        <f t="shared" si="432"/>
        <v>1</v>
      </c>
      <c r="O5392" s="141"/>
      <c r="P5392" s="141"/>
      <c r="Q5392" s="81">
        <f t="shared" si="428"/>
        <v>11.5</v>
      </c>
    </row>
    <row r="5393" spans="5:17" ht="13" hidden="1" x14ac:dyDescent="0.3">
      <c r="E5393" s="138">
        <v>41023</v>
      </c>
      <c r="F5393" s="16">
        <v>115</v>
      </c>
      <c r="G5393" s="16">
        <v>2012</v>
      </c>
      <c r="H5393" s="139">
        <f t="shared" si="429"/>
        <v>0</v>
      </c>
      <c r="I5393" s="140">
        <v>10.851612903225808</v>
      </c>
      <c r="J5393" s="141">
        <f t="shared" si="431"/>
        <v>1</v>
      </c>
      <c r="K5393" s="81">
        <f t="shared" si="430"/>
        <v>9.1483870967741918</v>
      </c>
      <c r="L5393" s="145">
        <v>7</v>
      </c>
      <c r="M5393" s="146"/>
      <c r="N5393" s="141">
        <f t="shared" si="432"/>
        <v>1</v>
      </c>
      <c r="O5393" s="141"/>
      <c r="P5393" s="141"/>
      <c r="Q5393" s="81">
        <f t="shared" si="428"/>
        <v>13</v>
      </c>
    </row>
    <row r="5394" spans="5:17" ht="13" hidden="1" x14ac:dyDescent="0.3">
      <c r="E5394" s="138">
        <v>41024</v>
      </c>
      <c r="F5394" s="16">
        <v>116</v>
      </c>
      <c r="G5394" s="16">
        <v>2012</v>
      </c>
      <c r="H5394" s="139">
        <f t="shared" si="429"/>
        <v>0</v>
      </c>
      <c r="I5394" s="140">
        <v>11.012903225806452</v>
      </c>
      <c r="J5394" s="141">
        <f t="shared" si="431"/>
        <v>1</v>
      </c>
      <c r="K5394" s="81">
        <f t="shared" si="430"/>
        <v>8.9870967741935477</v>
      </c>
      <c r="L5394" s="145">
        <v>10.7</v>
      </c>
      <c r="M5394" s="146"/>
      <c r="N5394" s="141">
        <f t="shared" si="432"/>
        <v>1</v>
      </c>
      <c r="O5394" s="141"/>
      <c r="P5394" s="141"/>
      <c r="Q5394" s="81">
        <f t="shared" si="428"/>
        <v>9.3000000000000007</v>
      </c>
    </row>
    <row r="5395" spans="5:17" ht="13" hidden="1" x14ac:dyDescent="0.3">
      <c r="E5395" s="138">
        <v>41025</v>
      </c>
      <c r="F5395" s="16">
        <v>117</v>
      </c>
      <c r="G5395" s="16">
        <v>2012</v>
      </c>
      <c r="H5395" s="139">
        <f t="shared" si="429"/>
        <v>0</v>
      </c>
      <c r="I5395" s="140">
        <v>11.1741935483871</v>
      </c>
      <c r="J5395" s="141">
        <f t="shared" si="431"/>
        <v>1</v>
      </c>
      <c r="K5395" s="81">
        <f t="shared" si="430"/>
        <v>8.8258064516129</v>
      </c>
      <c r="L5395" s="145">
        <v>16.3</v>
      </c>
      <c r="M5395" s="146"/>
      <c r="N5395" s="141">
        <f t="shared" si="432"/>
        <v>0</v>
      </c>
      <c r="O5395" s="141"/>
      <c r="P5395" s="141"/>
      <c r="Q5395" s="81">
        <f t="shared" si="428"/>
        <v>0</v>
      </c>
    </row>
    <row r="5396" spans="5:17" ht="13" hidden="1" x14ac:dyDescent="0.3">
      <c r="E5396" s="138">
        <v>41026</v>
      </c>
      <c r="F5396" s="16">
        <v>118</v>
      </c>
      <c r="G5396" s="16">
        <v>2012</v>
      </c>
      <c r="H5396" s="139">
        <f t="shared" si="429"/>
        <v>0</v>
      </c>
      <c r="I5396" s="140">
        <v>11.335483870967744</v>
      </c>
      <c r="J5396" s="141">
        <f t="shared" si="431"/>
        <v>1</v>
      </c>
      <c r="K5396" s="81">
        <f t="shared" si="430"/>
        <v>8.6645161290322559</v>
      </c>
      <c r="L5396" s="145">
        <v>14.2</v>
      </c>
      <c r="M5396" s="146"/>
      <c r="N5396" s="141">
        <f t="shared" si="432"/>
        <v>1</v>
      </c>
      <c r="O5396" s="141"/>
      <c r="P5396" s="141"/>
      <c r="Q5396" s="81">
        <f t="shared" si="428"/>
        <v>5.8000000000000007</v>
      </c>
    </row>
    <row r="5397" spans="5:17" ht="13" hidden="1" x14ac:dyDescent="0.3">
      <c r="E5397" s="138">
        <v>41027</v>
      </c>
      <c r="F5397" s="16">
        <v>119</v>
      </c>
      <c r="G5397" s="16">
        <v>2012</v>
      </c>
      <c r="H5397" s="139">
        <f t="shared" si="429"/>
        <v>0</v>
      </c>
      <c r="I5397" s="140">
        <v>11.496774193548388</v>
      </c>
      <c r="J5397" s="141">
        <f t="shared" si="431"/>
        <v>1</v>
      </c>
      <c r="K5397" s="81">
        <f t="shared" si="430"/>
        <v>8.5032258064516117</v>
      </c>
      <c r="L5397" s="145">
        <v>18</v>
      </c>
      <c r="M5397" s="146"/>
      <c r="N5397" s="141">
        <f t="shared" si="432"/>
        <v>0</v>
      </c>
      <c r="O5397" s="141"/>
      <c r="P5397" s="141"/>
      <c r="Q5397" s="81">
        <f t="shared" si="428"/>
        <v>0</v>
      </c>
    </row>
    <row r="5398" spans="5:17" ht="13" hidden="1" x14ac:dyDescent="0.3">
      <c r="E5398" s="138">
        <v>41028</v>
      </c>
      <c r="F5398" s="16">
        <v>120</v>
      </c>
      <c r="G5398" s="16">
        <v>2012</v>
      </c>
      <c r="H5398" s="139">
        <f t="shared" si="429"/>
        <v>0</v>
      </c>
      <c r="I5398" s="140">
        <v>11.658064516129032</v>
      </c>
      <c r="J5398" s="141">
        <f t="shared" si="431"/>
        <v>1</v>
      </c>
      <c r="K5398" s="81">
        <f t="shared" si="430"/>
        <v>8.3419354838709676</v>
      </c>
      <c r="L5398" s="145">
        <v>18.5</v>
      </c>
      <c r="M5398" s="146"/>
      <c r="N5398" s="141">
        <f t="shared" si="432"/>
        <v>0</v>
      </c>
      <c r="O5398" s="141"/>
      <c r="P5398" s="141"/>
      <c r="Q5398" s="81">
        <f t="shared" si="428"/>
        <v>0</v>
      </c>
    </row>
    <row r="5399" spans="5:17" ht="13" hidden="1" x14ac:dyDescent="0.3">
      <c r="E5399" s="138">
        <v>41029</v>
      </c>
      <c r="F5399" s="16">
        <v>121</v>
      </c>
      <c r="G5399" s="16">
        <v>2012</v>
      </c>
      <c r="H5399" s="139">
        <f t="shared" si="429"/>
        <v>0</v>
      </c>
      <c r="I5399" s="140">
        <v>11.81935483870968</v>
      </c>
      <c r="J5399" s="141">
        <f t="shared" si="431"/>
        <v>1</v>
      </c>
      <c r="K5399" s="81">
        <f t="shared" si="430"/>
        <v>8.1806451612903199</v>
      </c>
      <c r="L5399" s="145">
        <v>12.5</v>
      </c>
      <c r="M5399" s="146"/>
      <c r="N5399" s="141">
        <f t="shared" si="432"/>
        <v>1</v>
      </c>
      <c r="O5399" s="141"/>
      <c r="P5399" s="141"/>
      <c r="Q5399" s="81">
        <f t="shared" si="428"/>
        <v>7.5</v>
      </c>
    </row>
    <row r="5400" spans="5:17" ht="13" hidden="1" x14ac:dyDescent="0.3">
      <c r="E5400" s="138">
        <v>41030</v>
      </c>
      <c r="F5400" s="16">
        <v>122</v>
      </c>
      <c r="G5400" s="16">
        <v>2012</v>
      </c>
      <c r="H5400" s="139">
        <f t="shared" si="429"/>
        <v>0</v>
      </c>
      <c r="I5400" s="140">
        <v>11.980645161290324</v>
      </c>
      <c r="J5400" s="141">
        <f t="shared" si="431"/>
        <v>1</v>
      </c>
      <c r="K5400" s="81">
        <f t="shared" si="430"/>
        <v>8.0193548387096758</v>
      </c>
      <c r="L5400" s="145">
        <v>12.4</v>
      </c>
      <c r="M5400" s="146"/>
      <c r="N5400" s="141">
        <f t="shared" si="432"/>
        <v>1</v>
      </c>
      <c r="O5400" s="141"/>
      <c r="P5400" s="141"/>
      <c r="Q5400" s="81">
        <f t="shared" si="428"/>
        <v>7.6</v>
      </c>
    </row>
    <row r="5401" spans="5:17" ht="13" hidden="1" x14ac:dyDescent="0.3">
      <c r="E5401" s="138">
        <v>41031</v>
      </c>
      <c r="F5401" s="16">
        <v>123</v>
      </c>
      <c r="G5401" s="16">
        <v>2012</v>
      </c>
      <c r="H5401" s="139">
        <f t="shared" si="429"/>
        <v>0</v>
      </c>
      <c r="I5401" s="140">
        <v>12.141935483870968</v>
      </c>
      <c r="J5401" s="141">
        <f t="shared" si="431"/>
        <v>1</v>
      </c>
      <c r="K5401" s="81">
        <f t="shared" si="430"/>
        <v>7.8580645161290317</v>
      </c>
      <c r="L5401" s="145">
        <v>12.4</v>
      </c>
      <c r="M5401" s="146"/>
      <c r="N5401" s="141">
        <f t="shared" si="432"/>
        <v>1</v>
      </c>
      <c r="O5401" s="141"/>
      <c r="P5401" s="141"/>
      <c r="Q5401" s="81">
        <f t="shared" si="428"/>
        <v>7.6</v>
      </c>
    </row>
    <row r="5402" spans="5:17" ht="13" hidden="1" x14ac:dyDescent="0.3">
      <c r="E5402" s="138">
        <v>41032</v>
      </c>
      <c r="F5402" s="16">
        <v>124</v>
      </c>
      <c r="G5402" s="16">
        <v>2012</v>
      </c>
      <c r="H5402" s="139">
        <f t="shared" si="429"/>
        <v>0</v>
      </c>
      <c r="I5402" s="140">
        <v>12.303225806451616</v>
      </c>
      <c r="J5402" s="141">
        <f t="shared" si="431"/>
        <v>1</v>
      </c>
      <c r="K5402" s="81">
        <f t="shared" si="430"/>
        <v>7.696774193548384</v>
      </c>
      <c r="L5402" s="145">
        <v>13.3</v>
      </c>
      <c r="M5402" s="146"/>
      <c r="N5402" s="141">
        <f t="shared" si="432"/>
        <v>1</v>
      </c>
      <c r="O5402" s="141"/>
      <c r="P5402" s="141"/>
      <c r="Q5402" s="81">
        <f t="shared" si="428"/>
        <v>6.6999999999999993</v>
      </c>
    </row>
    <row r="5403" spans="5:17" ht="13" hidden="1" x14ac:dyDescent="0.3">
      <c r="E5403" s="138">
        <v>41033</v>
      </c>
      <c r="F5403" s="16">
        <v>125</v>
      </c>
      <c r="G5403" s="16">
        <v>2012</v>
      </c>
      <c r="H5403" s="139">
        <f t="shared" si="429"/>
        <v>0</v>
      </c>
      <c r="I5403" s="140">
        <v>12.46451612903226</v>
      </c>
      <c r="J5403" s="141">
        <f t="shared" si="431"/>
        <v>1</v>
      </c>
      <c r="K5403" s="81">
        <f t="shared" si="430"/>
        <v>7.5354838709677399</v>
      </c>
      <c r="L5403" s="145">
        <v>15.2</v>
      </c>
      <c r="M5403" s="146"/>
      <c r="N5403" s="141">
        <f t="shared" si="432"/>
        <v>1</v>
      </c>
      <c r="O5403" s="141"/>
      <c r="P5403" s="141"/>
      <c r="Q5403" s="81">
        <f t="shared" si="428"/>
        <v>4.8000000000000007</v>
      </c>
    </row>
    <row r="5404" spans="5:17" ht="13" hidden="1" x14ac:dyDescent="0.3">
      <c r="E5404" s="138">
        <v>41034</v>
      </c>
      <c r="F5404" s="16">
        <v>126</v>
      </c>
      <c r="G5404" s="16">
        <v>2012</v>
      </c>
      <c r="H5404" s="139">
        <f t="shared" si="429"/>
        <v>0</v>
      </c>
      <c r="I5404" s="140">
        <v>12.625806451612904</v>
      </c>
      <c r="J5404" s="141">
        <f t="shared" si="431"/>
        <v>1</v>
      </c>
      <c r="K5404" s="81">
        <f t="shared" si="430"/>
        <v>7.3741935483870957</v>
      </c>
      <c r="L5404" s="145">
        <v>13.3</v>
      </c>
      <c r="M5404" s="146"/>
      <c r="N5404" s="141">
        <f t="shared" si="432"/>
        <v>1</v>
      </c>
      <c r="O5404" s="141"/>
      <c r="P5404" s="141"/>
      <c r="Q5404" s="81">
        <f t="shared" si="428"/>
        <v>6.6999999999999993</v>
      </c>
    </row>
    <row r="5405" spans="5:17" ht="13" hidden="1" x14ac:dyDescent="0.3">
      <c r="E5405" s="138">
        <v>41035</v>
      </c>
      <c r="F5405" s="16">
        <v>127</v>
      </c>
      <c r="G5405" s="16">
        <v>2012</v>
      </c>
      <c r="H5405" s="139">
        <f t="shared" si="429"/>
        <v>0</v>
      </c>
      <c r="I5405" s="140">
        <v>12.787096774193548</v>
      </c>
      <c r="J5405" s="141">
        <f t="shared" si="431"/>
        <v>1</v>
      </c>
      <c r="K5405" s="81">
        <f t="shared" si="430"/>
        <v>7.2129032258064516</v>
      </c>
      <c r="L5405" s="145">
        <v>12.9</v>
      </c>
      <c r="M5405" s="146"/>
      <c r="N5405" s="141">
        <f t="shared" si="432"/>
        <v>1</v>
      </c>
      <c r="O5405" s="141"/>
      <c r="P5405" s="141"/>
      <c r="Q5405" s="81">
        <f t="shared" si="428"/>
        <v>7.1</v>
      </c>
    </row>
    <row r="5406" spans="5:17" ht="13" hidden="1" x14ac:dyDescent="0.3">
      <c r="E5406" s="138">
        <v>41036</v>
      </c>
      <c r="F5406" s="16">
        <v>128</v>
      </c>
      <c r="G5406" s="16">
        <v>2012</v>
      </c>
      <c r="H5406" s="139">
        <f t="shared" si="429"/>
        <v>0</v>
      </c>
      <c r="I5406" s="140">
        <v>12.948387096774196</v>
      </c>
      <c r="J5406" s="141">
        <f t="shared" si="431"/>
        <v>1</v>
      </c>
      <c r="K5406" s="81">
        <f t="shared" si="430"/>
        <v>7.0516129032258039</v>
      </c>
      <c r="L5406" s="145">
        <v>13.3</v>
      </c>
      <c r="M5406" s="146"/>
      <c r="N5406" s="141">
        <f t="shared" si="432"/>
        <v>1</v>
      </c>
      <c r="O5406" s="141"/>
      <c r="P5406" s="141"/>
      <c r="Q5406" s="81">
        <f t="shared" si="428"/>
        <v>6.6999999999999993</v>
      </c>
    </row>
    <row r="5407" spans="5:17" ht="13" hidden="1" x14ac:dyDescent="0.3">
      <c r="E5407" s="138">
        <v>41037</v>
      </c>
      <c r="F5407" s="16">
        <v>129</v>
      </c>
      <c r="G5407" s="16">
        <v>2012</v>
      </c>
      <c r="H5407" s="139">
        <f t="shared" si="429"/>
        <v>0</v>
      </c>
      <c r="I5407" s="140">
        <v>13.10967741935484</v>
      </c>
      <c r="J5407" s="141">
        <f t="shared" si="431"/>
        <v>1</v>
      </c>
      <c r="K5407" s="81">
        <f t="shared" si="430"/>
        <v>6.8903225806451598</v>
      </c>
      <c r="L5407" s="145">
        <v>11.9</v>
      </c>
      <c r="M5407" s="146"/>
      <c r="N5407" s="141">
        <f t="shared" si="432"/>
        <v>1</v>
      </c>
      <c r="O5407" s="141"/>
      <c r="P5407" s="141"/>
      <c r="Q5407" s="81">
        <f t="shared" ref="Q5407:Q5470" si="433">N5407*($E$116-L5407)</f>
        <v>8.1</v>
      </c>
    </row>
    <row r="5408" spans="5:17" ht="13" hidden="1" x14ac:dyDescent="0.3">
      <c r="E5408" s="138">
        <v>41038</v>
      </c>
      <c r="F5408" s="16">
        <v>130</v>
      </c>
      <c r="G5408" s="16">
        <v>2012</v>
      </c>
      <c r="H5408" s="139">
        <f t="shared" si="429"/>
        <v>0</v>
      </c>
      <c r="I5408" s="140">
        <v>13.270967741935484</v>
      </c>
      <c r="J5408" s="141">
        <f t="shared" si="431"/>
        <v>1</v>
      </c>
      <c r="K5408" s="81">
        <f t="shared" si="430"/>
        <v>6.7290322580645157</v>
      </c>
      <c r="L5408" s="145">
        <v>16.7</v>
      </c>
      <c r="M5408" s="146"/>
      <c r="N5408" s="141">
        <f t="shared" si="432"/>
        <v>0</v>
      </c>
      <c r="O5408" s="141"/>
      <c r="P5408" s="141"/>
      <c r="Q5408" s="81">
        <f t="shared" si="433"/>
        <v>0</v>
      </c>
    </row>
    <row r="5409" spans="5:17" ht="13" hidden="1" x14ac:dyDescent="0.3">
      <c r="E5409" s="138">
        <v>41039</v>
      </c>
      <c r="F5409" s="16">
        <v>131</v>
      </c>
      <c r="G5409" s="16">
        <v>2012</v>
      </c>
      <c r="H5409" s="139">
        <f t="shared" si="429"/>
        <v>0</v>
      </c>
      <c r="I5409" s="140">
        <v>13.432258064516132</v>
      </c>
      <c r="J5409" s="141">
        <f t="shared" si="431"/>
        <v>1</v>
      </c>
      <c r="K5409" s="81">
        <f t="shared" si="430"/>
        <v>6.567741935483868</v>
      </c>
      <c r="L5409" s="145">
        <v>18.899999999999999</v>
      </c>
      <c r="M5409" s="146"/>
      <c r="N5409" s="141">
        <f t="shared" si="432"/>
        <v>0</v>
      </c>
      <c r="O5409" s="141"/>
      <c r="P5409" s="141"/>
      <c r="Q5409" s="81">
        <f t="shared" si="433"/>
        <v>0</v>
      </c>
    </row>
    <row r="5410" spans="5:17" ht="13" hidden="1" x14ac:dyDescent="0.3">
      <c r="E5410" s="138">
        <v>41040</v>
      </c>
      <c r="F5410" s="16">
        <v>132</v>
      </c>
      <c r="G5410" s="16">
        <v>2012</v>
      </c>
      <c r="H5410" s="139">
        <f t="shared" si="429"/>
        <v>0</v>
      </c>
      <c r="I5410" s="140">
        <v>13.593548387096776</v>
      </c>
      <c r="J5410" s="141">
        <f t="shared" si="431"/>
        <v>1</v>
      </c>
      <c r="K5410" s="81">
        <f t="shared" si="430"/>
        <v>6.4064516129032238</v>
      </c>
      <c r="L5410" s="145">
        <v>22</v>
      </c>
      <c r="M5410" s="146"/>
      <c r="N5410" s="141">
        <f t="shared" si="432"/>
        <v>0</v>
      </c>
      <c r="O5410" s="141"/>
      <c r="P5410" s="141"/>
      <c r="Q5410" s="81">
        <f t="shared" si="433"/>
        <v>0</v>
      </c>
    </row>
    <row r="5411" spans="5:17" ht="13" hidden="1" x14ac:dyDescent="0.3">
      <c r="E5411" s="138">
        <v>41041</v>
      </c>
      <c r="F5411" s="16">
        <v>133</v>
      </c>
      <c r="G5411" s="16">
        <v>2012</v>
      </c>
      <c r="H5411" s="139">
        <f t="shared" ref="H5411:H5474" si="434">IF(AND(E5411&gt;=$D$64,E5411&lt;=$D$65),1,0)</f>
        <v>0</v>
      </c>
      <c r="I5411" s="140">
        <v>13.75483870967742</v>
      </c>
      <c r="J5411" s="141">
        <f t="shared" si="431"/>
        <v>1</v>
      </c>
      <c r="K5411" s="81">
        <f t="shared" si="430"/>
        <v>6.2451612903225797</v>
      </c>
      <c r="L5411" s="145">
        <v>16</v>
      </c>
      <c r="M5411" s="146"/>
      <c r="N5411" s="141">
        <f t="shared" si="432"/>
        <v>1</v>
      </c>
      <c r="O5411" s="141"/>
      <c r="P5411" s="141"/>
      <c r="Q5411" s="81">
        <f t="shared" si="433"/>
        <v>4</v>
      </c>
    </row>
    <row r="5412" spans="5:17" ht="13" hidden="1" x14ac:dyDescent="0.3">
      <c r="E5412" s="138">
        <v>41042</v>
      </c>
      <c r="F5412" s="16">
        <v>134</v>
      </c>
      <c r="G5412" s="16">
        <v>2012</v>
      </c>
      <c r="H5412" s="139">
        <f t="shared" si="434"/>
        <v>0</v>
      </c>
      <c r="I5412" s="140">
        <v>13.916129032258064</v>
      </c>
      <c r="J5412" s="141">
        <f t="shared" si="431"/>
        <v>1</v>
      </c>
      <c r="K5412" s="81">
        <f t="shared" si="430"/>
        <v>6.0838709677419356</v>
      </c>
      <c r="L5412" s="145">
        <v>11.8</v>
      </c>
      <c r="M5412" s="146"/>
      <c r="N5412" s="141">
        <f t="shared" si="432"/>
        <v>1</v>
      </c>
      <c r="O5412" s="141"/>
      <c r="P5412" s="141"/>
      <c r="Q5412" s="81">
        <f t="shared" si="433"/>
        <v>8.1999999999999993</v>
      </c>
    </row>
    <row r="5413" spans="5:17" ht="13" hidden="1" x14ac:dyDescent="0.3">
      <c r="E5413" s="138">
        <v>41043</v>
      </c>
      <c r="F5413" s="16">
        <v>135</v>
      </c>
      <c r="G5413" s="16">
        <v>2012</v>
      </c>
      <c r="H5413" s="139">
        <f t="shared" si="434"/>
        <v>0</v>
      </c>
      <c r="I5413" s="140">
        <v>14.077419354838712</v>
      </c>
      <c r="J5413" s="141">
        <f t="shared" si="431"/>
        <v>1</v>
      </c>
      <c r="K5413" s="81">
        <f t="shared" si="430"/>
        <v>5.9225806451612879</v>
      </c>
      <c r="L5413" s="145">
        <v>11.5</v>
      </c>
      <c r="M5413" s="146"/>
      <c r="N5413" s="141">
        <f t="shared" si="432"/>
        <v>1</v>
      </c>
      <c r="O5413" s="141"/>
      <c r="P5413" s="141"/>
      <c r="Q5413" s="81">
        <f t="shared" si="433"/>
        <v>8.5</v>
      </c>
    </row>
    <row r="5414" spans="5:17" ht="13" hidden="1" x14ac:dyDescent="0.3">
      <c r="E5414" s="138">
        <v>41044</v>
      </c>
      <c r="F5414" s="16">
        <v>136</v>
      </c>
      <c r="G5414" s="16">
        <v>2012</v>
      </c>
      <c r="H5414" s="139">
        <f t="shared" si="434"/>
        <v>0</v>
      </c>
      <c r="I5414" s="140">
        <v>14.238709677419356</v>
      </c>
      <c r="J5414" s="141">
        <f t="shared" si="431"/>
        <v>1</v>
      </c>
      <c r="K5414" s="81">
        <f t="shared" si="430"/>
        <v>5.7612903225806438</v>
      </c>
      <c r="L5414" s="145">
        <v>10.9</v>
      </c>
      <c r="M5414" s="146"/>
      <c r="N5414" s="141">
        <f t="shared" si="432"/>
        <v>1</v>
      </c>
      <c r="O5414" s="141"/>
      <c r="P5414" s="141"/>
      <c r="Q5414" s="81">
        <f t="shared" si="433"/>
        <v>9.1</v>
      </c>
    </row>
    <row r="5415" spans="5:17" ht="13" hidden="1" x14ac:dyDescent="0.3">
      <c r="E5415" s="138">
        <v>41045</v>
      </c>
      <c r="F5415" s="16">
        <v>137</v>
      </c>
      <c r="G5415" s="16">
        <v>2012</v>
      </c>
      <c r="H5415" s="139">
        <f t="shared" si="434"/>
        <v>0</v>
      </c>
      <c r="I5415" s="140">
        <v>14.4</v>
      </c>
      <c r="J5415" s="141">
        <f t="shared" si="431"/>
        <v>1</v>
      </c>
      <c r="K5415" s="81">
        <f t="shared" si="430"/>
        <v>5.6</v>
      </c>
      <c r="L5415" s="145">
        <v>7.7</v>
      </c>
      <c r="M5415" s="146"/>
      <c r="N5415" s="141">
        <f t="shared" si="432"/>
        <v>1</v>
      </c>
      <c r="O5415" s="141"/>
      <c r="P5415" s="141"/>
      <c r="Q5415" s="81">
        <f t="shared" si="433"/>
        <v>12.3</v>
      </c>
    </row>
    <row r="5416" spans="5:17" ht="13" hidden="1" x14ac:dyDescent="0.3">
      <c r="E5416" s="138">
        <v>41046</v>
      </c>
      <c r="F5416" s="16">
        <v>138</v>
      </c>
      <c r="G5416" s="16">
        <v>2012</v>
      </c>
      <c r="H5416" s="139">
        <f t="shared" si="434"/>
        <v>0</v>
      </c>
      <c r="I5416" s="140">
        <v>14.506666666666668</v>
      </c>
      <c r="J5416" s="141">
        <f t="shared" si="431"/>
        <v>1</v>
      </c>
      <c r="K5416" s="81">
        <f t="shared" si="430"/>
        <v>5.4933333333333323</v>
      </c>
      <c r="L5416" s="145">
        <v>10</v>
      </c>
      <c r="M5416" s="146"/>
      <c r="N5416" s="141">
        <f t="shared" si="432"/>
        <v>1</v>
      </c>
      <c r="O5416" s="141"/>
      <c r="P5416" s="141"/>
      <c r="Q5416" s="81">
        <f t="shared" si="433"/>
        <v>10</v>
      </c>
    </row>
    <row r="5417" spans="5:17" ht="13" hidden="1" x14ac:dyDescent="0.3">
      <c r="E5417" s="138">
        <v>41047</v>
      </c>
      <c r="F5417" s="16">
        <v>139</v>
      </c>
      <c r="G5417" s="16">
        <v>2012</v>
      </c>
      <c r="H5417" s="139">
        <f t="shared" si="434"/>
        <v>0</v>
      </c>
      <c r="I5417" s="140">
        <v>14.613333333333333</v>
      </c>
      <c r="J5417" s="141">
        <f t="shared" si="431"/>
        <v>1</v>
      </c>
      <c r="K5417" s="81">
        <f t="shared" si="430"/>
        <v>5.3866666666666667</v>
      </c>
      <c r="L5417" s="145">
        <v>14.4</v>
      </c>
      <c r="M5417" s="146"/>
      <c r="N5417" s="141">
        <f t="shared" si="432"/>
        <v>1</v>
      </c>
      <c r="O5417" s="141"/>
      <c r="P5417" s="141"/>
      <c r="Q5417" s="81">
        <f t="shared" si="433"/>
        <v>5.6</v>
      </c>
    </row>
    <row r="5418" spans="5:17" ht="13" hidden="1" x14ac:dyDescent="0.3">
      <c r="E5418" s="138">
        <v>41048</v>
      </c>
      <c r="F5418" s="16">
        <v>140</v>
      </c>
      <c r="G5418" s="16">
        <v>2012</v>
      </c>
      <c r="H5418" s="139">
        <f t="shared" si="434"/>
        <v>0</v>
      </c>
      <c r="I5418" s="140">
        <v>14.72</v>
      </c>
      <c r="J5418" s="141">
        <f t="shared" si="431"/>
        <v>1</v>
      </c>
      <c r="K5418" s="81">
        <f t="shared" si="430"/>
        <v>5.2799999999999994</v>
      </c>
      <c r="L5418" s="145">
        <v>14.5</v>
      </c>
      <c r="M5418" s="146"/>
      <c r="N5418" s="141">
        <f t="shared" si="432"/>
        <v>1</v>
      </c>
      <c r="O5418" s="141"/>
      <c r="P5418" s="141"/>
      <c r="Q5418" s="81">
        <f t="shared" si="433"/>
        <v>5.5</v>
      </c>
    </row>
    <row r="5419" spans="5:17" ht="13" hidden="1" x14ac:dyDescent="0.3">
      <c r="E5419" s="138">
        <v>41049</v>
      </c>
      <c r="F5419" s="16">
        <v>141</v>
      </c>
      <c r="G5419" s="16">
        <v>2012</v>
      </c>
      <c r="H5419" s="139">
        <f t="shared" si="434"/>
        <v>0</v>
      </c>
      <c r="I5419" s="140">
        <v>14.826666666666668</v>
      </c>
      <c r="J5419" s="141">
        <f t="shared" si="431"/>
        <v>1</v>
      </c>
      <c r="K5419" s="81">
        <f t="shared" si="430"/>
        <v>5.173333333333332</v>
      </c>
      <c r="L5419" s="145">
        <v>16.7</v>
      </c>
      <c r="M5419" s="146"/>
      <c r="N5419" s="141">
        <f t="shared" si="432"/>
        <v>0</v>
      </c>
      <c r="O5419" s="141"/>
      <c r="P5419" s="141"/>
      <c r="Q5419" s="81">
        <f t="shared" si="433"/>
        <v>0</v>
      </c>
    </row>
    <row r="5420" spans="5:17" ht="13" hidden="1" x14ac:dyDescent="0.3">
      <c r="E5420" s="138">
        <v>41050</v>
      </c>
      <c r="F5420" s="16">
        <v>142</v>
      </c>
      <c r="G5420" s="16">
        <v>2012</v>
      </c>
      <c r="H5420" s="139">
        <f t="shared" si="434"/>
        <v>0</v>
      </c>
      <c r="I5420" s="140">
        <v>14.933333333333334</v>
      </c>
      <c r="J5420" s="141">
        <f t="shared" si="431"/>
        <v>1</v>
      </c>
      <c r="K5420" s="81">
        <f t="shared" si="430"/>
        <v>5.0666666666666664</v>
      </c>
      <c r="L5420" s="145">
        <v>13.6</v>
      </c>
      <c r="M5420" s="146"/>
      <c r="N5420" s="141">
        <f t="shared" si="432"/>
        <v>1</v>
      </c>
      <c r="O5420" s="141"/>
      <c r="P5420" s="141"/>
      <c r="Q5420" s="81">
        <f t="shared" si="433"/>
        <v>6.4</v>
      </c>
    </row>
    <row r="5421" spans="5:17" ht="13" hidden="1" x14ac:dyDescent="0.3">
      <c r="E5421" s="138">
        <v>41051</v>
      </c>
      <c r="F5421" s="16">
        <v>143</v>
      </c>
      <c r="G5421" s="16">
        <v>2012</v>
      </c>
      <c r="H5421" s="139">
        <f t="shared" si="434"/>
        <v>0</v>
      </c>
      <c r="I5421" s="140">
        <v>15.04</v>
      </c>
      <c r="J5421" s="141">
        <f t="shared" si="431"/>
        <v>1</v>
      </c>
      <c r="K5421" s="81">
        <f t="shared" si="430"/>
        <v>4.9600000000000009</v>
      </c>
      <c r="L5421" s="145">
        <v>12.8</v>
      </c>
      <c r="M5421" s="146"/>
      <c r="N5421" s="141">
        <f t="shared" si="432"/>
        <v>1</v>
      </c>
      <c r="O5421" s="141"/>
      <c r="P5421" s="141"/>
      <c r="Q5421" s="81">
        <f t="shared" si="433"/>
        <v>7.1999999999999993</v>
      </c>
    </row>
    <row r="5422" spans="5:17" ht="13" hidden="1" x14ac:dyDescent="0.3">
      <c r="E5422" s="138">
        <v>41052</v>
      </c>
      <c r="F5422" s="16">
        <v>144</v>
      </c>
      <c r="G5422" s="16">
        <v>2012</v>
      </c>
      <c r="H5422" s="139">
        <f t="shared" si="434"/>
        <v>0</v>
      </c>
      <c r="I5422" s="140">
        <v>15.146666666666667</v>
      </c>
      <c r="J5422" s="141">
        <f t="shared" si="431"/>
        <v>1</v>
      </c>
      <c r="K5422" s="81">
        <f t="shared" si="430"/>
        <v>4.8533333333333335</v>
      </c>
      <c r="L5422" s="145">
        <v>16.7</v>
      </c>
      <c r="M5422" s="146"/>
      <c r="N5422" s="141">
        <f t="shared" si="432"/>
        <v>0</v>
      </c>
      <c r="O5422" s="141"/>
      <c r="P5422" s="141"/>
      <c r="Q5422" s="81">
        <f t="shared" si="433"/>
        <v>0</v>
      </c>
    </row>
    <row r="5423" spans="5:17" ht="13" hidden="1" x14ac:dyDescent="0.3">
      <c r="E5423" s="138">
        <v>41053</v>
      </c>
      <c r="F5423" s="16">
        <v>145</v>
      </c>
      <c r="G5423" s="16">
        <v>2012</v>
      </c>
      <c r="H5423" s="139">
        <f t="shared" si="434"/>
        <v>0</v>
      </c>
      <c r="I5423" s="140">
        <v>15.253333333333334</v>
      </c>
      <c r="J5423" s="141">
        <f t="shared" si="431"/>
        <v>1</v>
      </c>
      <c r="K5423" s="81">
        <f t="shared" si="430"/>
        <v>4.7466666666666661</v>
      </c>
      <c r="L5423" s="145">
        <v>19</v>
      </c>
      <c r="M5423" s="146"/>
      <c r="N5423" s="141">
        <f t="shared" si="432"/>
        <v>0</v>
      </c>
      <c r="O5423" s="141"/>
      <c r="P5423" s="141"/>
      <c r="Q5423" s="81">
        <f t="shared" si="433"/>
        <v>0</v>
      </c>
    </row>
    <row r="5424" spans="5:17" ht="13" hidden="1" x14ac:dyDescent="0.3">
      <c r="E5424" s="138">
        <v>41054</v>
      </c>
      <c r="F5424" s="16">
        <v>146</v>
      </c>
      <c r="G5424" s="16">
        <v>2012</v>
      </c>
      <c r="H5424" s="139">
        <f t="shared" si="434"/>
        <v>0</v>
      </c>
      <c r="I5424" s="140">
        <v>15.36</v>
      </c>
      <c r="J5424" s="141">
        <f t="shared" si="431"/>
        <v>1</v>
      </c>
      <c r="K5424" s="81">
        <f t="shared" si="430"/>
        <v>4.6400000000000006</v>
      </c>
      <c r="L5424" s="145">
        <v>18.8</v>
      </c>
      <c r="M5424" s="146"/>
      <c r="N5424" s="141">
        <f t="shared" si="432"/>
        <v>0</v>
      </c>
      <c r="O5424" s="141"/>
      <c r="P5424" s="141"/>
      <c r="Q5424" s="81">
        <f t="shared" si="433"/>
        <v>0</v>
      </c>
    </row>
    <row r="5425" spans="5:17" ht="13" hidden="1" x14ac:dyDescent="0.3">
      <c r="E5425" s="138">
        <v>41055</v>
      </c>
      <c r="F5425" s="16">
        <v>147</v>
      </c>
      <c r="G5425" s="16">
        <v>2012</v>
      </c>
      <c r="H5425" s="139">
        <f t="shared" si="434"/>
        <v>0</v>
      </c>
      <c r="I5425" s="140">
        <v>15.466666666666667</v>
      </c>
      <c r="J5425" s="141">
        <f t="shared" si="431"/>
        <v>1</v>
      </c>
      <c r="K5425" s="81">
        <f t="shared" si="430"/>
        <v>4.5333333333333332</v>
      </c>
      <c r="L5425" s="145">
        <v>17.7</v>
      </c>
      <c r="M5425" s="146"/>
      <c r="N5425" s="141">
        <f t="shared" si="432"/>
        <v>0</v>
      </c>
      <c r="O5425" s="141"/>
      <c r="P5425" s="141"/>
      <c r="Q5425" s="81">
        <f t="shared" si="433"/>
        <v>0</v>
      </c>
    </row>
    <row r="5426" spans="5:17" ht="13" hidden="1" x14ac:dyDescent="0.3">
      <c r="E5426" s="138">
        <v>41056</v>
      </c>
      <c r="F5426" s="16">
        <v>148</v>
      </c>
      <c r="G5426" s="16">
        <v>2012</v>
      </c>
      <c r="H5426" s="139">
        <f t="shared" si="434"/>
        <v>0</v>
      </c>
      <c r="I5426" s="140">
        <v>15.573333333333334</v>
      </c>
      <c r="J5426" s="141">
        <f t="shared" si="431"/>
        <v>1</v>
      </c>
      <c r="K5426" s="81">
        <f t="shared" si="430"/>
        <v>4.4266666666666659</v>
      </c>
      <c r="L5426" s="145">
        <v>18.5</v>
      </c>
      <c r="M5426" s="146"/>
      <c r="N5426" s="141">
        <f t="shared" si="432"/>
        <v>0</v>
      </c>
      <c r="O5426" s="141"/>
      <c r="P5426" s="141"/>
      <c r="Q5426" s="81">
        <f t="shared" si="433"/>
        <v>0</v>
      </c>
    </row>
    <row r="5427" spans="5:17" ht="13" hidden="1" x14ac:dyDescent="0.3">
      <c r="E5427" s="138">
        <v>41057</v>
      </c>
      <c r="F5427" s="16">
        <v>149</v>
      </c>
      <c r="G5427" s="16">
        <v>2012</v>
      </c>
      <c r="H5427" s="139">
        <f t="shared" si="434"/>
        <v>0</v>
      </c>
      <c r="I5427" s="140">
        <v>15.68</v>
      </c>
      <c r="J5427" s="141">
        <f t="shared" si="431"/>
        <v>1</v>
      </c>
      <c r="K5427" s="81">
        <f t="shared" si="430"/>
        <v>4.32</v>
      </c>
      <c r="L5427" s="145">
        <v>17.899999999999999</v>
      </c>
      <c r="M5427" s="146"/>
      <c r="N5427" s="141">
        <f t="shared" si="432"/>
        <v>0</v>
      </c>
      <c r="O5427" s="141"/>
      <c r="P5427" s="141"/>
      <c r="Q5427" s="81">
        <f t="shared" si="433"/>
        <v>0</v>
      </c>
    </row>
    <row r="5428" spans="5:17" ht="13" hidden="1" x14ac:dyDescent="0.3">
      <c r="E5428" s="138">
        <v>41058</v>
      </c>
      <c r="F5428" s="16">
        <v>150</v>
      </c>
      <c r="G5428" s="16">
        <v>2012</v>
      </c>
      <c r="H5428" s="139">
        <f t="shared" si="434"/>
        <v>0</v>
      </c>
      <c r="I5428" s="140">
        <v>15.786666666666667</v>
      </c>
      <c r="J5428" s="141">
        <f t="shared" si="431"/>
        <v>1</v>
      </c>
      <c r="K5428" s="81">
        <f t="shared" ref="K5428:K5491" si="435">J5428*($E$116-I5428)</f>
        <v>4.2133333333333329</v>
      </c>
      <c r="L5428" s="145">
        <v>18.5</v>
      </c>
      <c r="M5428" s="146"/>
      <c r="N5428" s="141">
        <f t="shared" si="432"/>
        <v>0</v>
      </c>
      <c r="O5428" s="141"/>
      <c r="P5428" s="141"/>
      <c r="Q5428" s="81">
        <f t="shared" si="433"/>
        <v>0</v>
      </c>
    </row>
    <row r="5429" spans="5:17" ht="13" hidden="1" x14ac:dyDescent="0.3">
      <c r="E5429" s="138">
        <v>41059</v>
      </c>
      <c r="F5429" s="16">
        <v>151</v>
      </c>
      <c r="G5429" s="16">
        <v>2012</v>
      </c>
      <c r="H5429" s="139">
        <f t="shared" si="434"/>
        <v>0</v>
      </c>
      <c r="I5429" s="140">
        <v>15.893333333333333</v>
      </c>
      <c r="J5429" s="141">
        <f t="shared" si="431"/>
        <v>1</v>
      </c>
      <c r="K5429" s="81">
        <f t="shared" si="435"/>
        <v>4.1066666666666674</v>
      </c>
      <c r="L5429" s="145">
        <v>19.5</v>
      </c>
      <c r="M5429" s="146"/>
      <c r="N5429" s="141">
        <f t="shared" si="432"/>
        <v>0</v>
      </c>
      <c r="O5429" s="141"/>
      <c r="P5429" s="141"/>
      <c r="Q5429" s="81">
        <f t="shared" si="433"/>
        <v>0</v>
      </c>
    </row>
    <row r="5430" spans="5:17" ht="13" hidden="1" x14ac:dyDescent="0.3">
      <c r="E5430" s="138">
        <v>41060</v>
      </c>
      <c r="F5430" s="16">
        <v>152</v>
      </c>
      <c r="G5430" s="16">
        <v>2012</v>
      </c>
      <c r="H5430" s="139">
        <f t="shared" si="434"/>
        <v>0</v>
      </c>
      <c r="I5430" s="140">
        <v>16</v>
      </c>
      <c r="J5430" s="141">
        <f t="shared" si="431"/>
        <v>1</v>
      </c>
      <c r="K5430" s="81">
        <f t="shared" si="435"/>
        <v>4</v>
      </c>
      <c r="L5430" s="145">
        <v>19.600000000000001</v>
      </c>
      <c r="M5430" s="146"/>
      <c r="N5430" s="141">
        <f t="shared" si="432"/>
        <v>0</v>
      </c>
      <c r="O5430" s="141"/>
      <c r="P5430" s="141"/>
      <c r="Q5430" s="81">
        <f t="shared" si="433"/>
        <v>0</v>
      </c>
    </row>
    <row r="5431" spans="5:17" ht="13" hidden="1" x14ac:dyDescent="0.3">
      <c r="E5431" s="138">
        <v>41061</v>
      </c>
      <c r="F5431" s="16">
        <v>153</v>
      </c>
      <c r="G5431" s="16">
        <v>2012</v>
      </c>
      <c r="H5431" s="139">
        <f t="shared" si="434"/>
        <v>0</v>
      </c>
      <c r="I5431" s="140">
        <v>16.106666666666669</v>
      </c>
      <c r="J5431" s="141">
        <f t="shared" si="431"/>
        <v>0</v>
      </c>
      <c r="K5431" s="81">
        <f t="shared" si="435"/>
        <v>0</v>
      </c>
      <c r="L5431" s="145">
        <v>20</v>
      </c>
      <c r="M5431" s="146"/>
      <c r="N5431" s="141">
        <f t="shared" si="432"/>
        <v>0</v>
      </c>
      <c r="O5431" s="141"/>
      <c r="P5431" s="141"/>
      <c r="Q5431" s="81">
        <f t="shared" si="433"/>
        <v>0</v>
      </c>
    </row>
    <row r="5432" spans="5:17" ht="13" hidden="1" x14ac:dyDescent="0.3">
      <c r="E5432" s="138">
        <v>41062</v>
      </c>
      <c r="F5432" s="16">
        <v>154</v>
      </c>
      <c r="G5432" s="16">
        <v>2012</v>
      </c>
      <c r="H5432" s="139">
        <f t="shared" si="434"/>
        <v>0</v>
      </c>
      <c r="I5432" s="140">
        <v>16.213333333333331</v>
      </c>
      <c r="J5432" s="141">
        <f t="shared" si="431"/>
        <v>0</v>
      </c>
      <c r="K5432" s="81">
        <f t="shared" si="435"/>
        <v>0</v>
      </c>
      <c r="L5432" s="145">
        <v>20.9</v>
      </c>
      <c r="M5432" s="146"/>
      <c r="N5432" s="141">
        <f t="shared" si="432"/>
        <v>0</v>
      </c>
      <c r="O5432" s="141"/>
      <c r="P5432" s="141"/>
      <c r="Q5432" s="81">
        <f t="shared" si="433"/>
        <v>0</v>
      </c>
    </row>
    <row r="5433" spans="5:17" ht="13" hidden="1" x14ac:dyDescent="0.3">
      <c r="E5433" s="138">
        <v>41063</v>
      </c>
      <c r="F5433" s="16">
        <v>155</v>
      </c>
      <c r="G5433" s="16">
        <v>2012</v>
      </c>
      <c r="H5433" s="139">
        <f t="shared" si="434"/>
        <v>0</v>
      </c>
      <c r="I5433" s="140">
        <v>16.32</v>
      </c>
      <c r="J5433" s="141">
        <f t="shared" si="431"/>
        <v>0</v>
      </c>
      <c r="K5433" s="81">
        <f t="shared" si="435"/>
        <v>0</v>
      </c>
      <c r="L5433" s="145">
        <v>16.7</v>
      </c>
      <c r="M5433" s="146"/>
      <c r="N5433" s="141">
        <f t="shared" si="432"/>
        <v>0</v>
      </c>
      <c r="O5433" s="141"/>
      <c r="P5433" s="141"/>
      <c r="Q5433" s="81">
        <f t="shared" si="433"/>
        <v>0</v>
      </c>
    </row>
    <row r="5434" spans="5:17" ht="13" hidden="1" x14ac:dyDescent="0.3">
      <c r="E5434" s="138">
        <v>41064</v>
      </c>
      <c r="F5434" s="16">
        <v>156</v>
      </c>
      <c r="G5434" s="16">
        <v>2012</v>
      </c>
      <c r="H5434" s="139">
        <f t="shared" si="434"/>
        <v>0</v>
      </c>
      <c r="I5434" s="140">
        <v>16.426666666666669</v>
      </c>
      <c r="J5434" s="141">
        <f t="shared" si="431"/>
        <v>0</v>
      </c>
      <c r="K5434" s="81">
        <f t="shared" si="435"/>
        <v>0</v>
      </c>
      <c r="L5434" s="145">
        <v>14.8</v>
      </c>
      <c r="M5434" s="146"/>
      <c r="N5434" s="141">
        <f t="shared" si="432"/>
        <v>1</v>
      </c>
      <c r="O5434" s="141"/>
      <c r="P5434" s="141"/>
      <c r="Q5434" s="81">
        <f t="shared" si="433"/>
        <v>5.1999999999999993</v>
      </c>
    </row>
    <row r="5435" spans="5:17" ht="13" hidden="1" x14ac:dyDescent="0.3">
      <c r="E5435" s="138">
        <v>41065</v>
      </c>
      <c r="F5435" s="16">
        <v>157</v>
      </c>
      <c r="G5435" s="16">
        <v>2012</v>
      </c>
      <c r="H5435" s="139">
        <f t="shared" si="434"/>
        <v>0</v>
      </c>
      <c r="I5435" s="140">
        <v>16.533333333333331</v>
      </c>
      <c r="J5435" s="141">
        <f t="shared" si="431"/>
        <v>0</v>
      </c>
      <c r="K5435" s="81">
        <f t="shared" si="435"/>
        <v>0</v>
      </c>
      <c r="L5435" s="145">
        <v>16.8</v>
      </c>
      <c r="M5435" s="146"/>
      <c r="N5435" s="141">
        <f t="shared" si="432"/>
        <v>0</v>
      </c>
      <c r="O5435" s="141"/>
      <c r="P5435" s="141"/>
      <c r="Q5435" s="81">
        <f t="shared" si="433"/>
        <v>0</v>
      </c>
    </row>
    <row r="5436" spans="5:17" ht="13" hidden="1" x14ac:dyDescent="0.3">
      <c r="E5436" s="138">
        <v>41066</v>
      </c>
      <c r="F5436" s="16">
        <v>158</v>
      </c>
      <c r="G5436" s="16">
        <v>2012</v>
      </c>
      <c r="H5436" s="139">
        <f t="shared" si="434"/>
        <v>0</v>
      </c>
      <c r="I5436" s="140">
        <v>16.64</v>
      </c>
      <c r="J5436" s="141">
        <f t="shared" si="431"/>
        <v>0</v>
      </c>
      <c r="K5436" s="81">
        <f t="shared" si="435"/>
        <v>0</v>
      </c>
      <c r="L5436" s="145">
        <v>16</v>
      </c>
      <c r="M5436" s="146"/>
      <c r="N5436" s="141">
        <f t="shared" si="432"/>
        <v>1</v>
      </c>
      <c r="O5436" s="141"/>
      <c r="P5436" s="141"/>
      <c r="Q5436" s="81">
        <f t="shared" si="433"/>
        <v>4</v>
      </c>
    </row>
    <row r="5437" spans="5:17" ht="13" hidden="1" x14ac:dyDescent="0.3">
      <c r="E5437" s="138">
        <v>41067</v>
      </c>
      <c r="F5437" s="16">
        <v>159</v>
      </c>
      <c r="G5437" s="16">
        <v>2012</v>
      </c>
      <c r="H5437" s="139">
        <f t="shared" si="434"/>
        <v>0</v>
      </c>
      <c r="I5437" s="140">
        <v>16.74666666666667</v>
      </c>
      <c r="J5437" s="141">
        <f t="shared" si="431"/>
        <v>0</v>
      </c>
      <c r="K5437" s="81">
        <f t="shared" si="435"/>
        <v>0</v>
      </c>
      <c r="L5437" s="145">
        <v>19.100000000000001</v>
      </c>
      <c r="M5437" s="146"/>
      <c r="N5437" s="141">
        <f t="shared" si="432"/>
        <v>0</v>
      </c>
      <c r="O5437" s="141"/>
      <c r="P5437" s="141"/>
      <c r="Q5437" s="81">
        <f t="shared" si="433"/>
        <v>0</v>
      </c>
    </row>
    <row r="5438" spans="5:17" ht="13" hidden="1" x14ac:dyDescent="0.3">
      <c r="E5438" s="138">
        <v>41068</v>
      </c>
      <c r="F5438" s="16">
        <v>160</v>
      </c>
      <c r="G5438" s="16">
        <v>2012</v>
      </c>
      <c r="H5438" s="139">
        <f t="shared" si="434"/>
        <v>0</v>
      </c>
      <c r="I5438" s="140">
        <v>16.853333333333332</v>
      </c>
      <c r="J5438" s="141">
        <f t="shared" ref="J5438:J5501" si="436">IF(I5438&lt;=$E$117,1,0)</f>
        <v>0</v>
      </c>
      <c r="K5438" s="81">
        <f t="shared" si="435"/>
        <v>0</v>
      </c>
      <c r="L5438" s="145">
        <v>16.2</v>
      </c>
      <c r="M5438" s="146"/>
      <c r="N5438" s="141">
        <f t="shared" ref="N5438:N5501" si="437">IF(L5438&lt;=$E$117,1,0)</f>
        <v>0</v>
      </c>
      <c r="O5438" s="141"/>
      <c r="P5438" s="141"/>
      <c r="Q5438" s="81">
        <f t="shared" si="433"/>
        <v>0</v>
      </c>
    </row>
    <row r="5439" spans="5:17" ht="13" hidden="1" x14ac:dyDescent="0.3">
      <c r="E5439" s="138">
        <v>41069</v>
      </c>
      <c r="F5439" s="16">
        <v>161</v>
      </c>
      <c r="G5439" s="16">
        <v>2012</v>
      </c>
      <c r="H5439" s="139">
        <f t="shared" si="434"/>
        <v>0</v>
      </c>
      <c r="I5439" s="140">
        <v>16.96</v>
      </c>
      <c r="J5439" s="141">
        <f t="shared" si="436"/>
        <v>0</v>
      </c>
      <c r="K5439" s="81">
        <f t="shared" si="435"/>
        <v>0</v>
      </c>
      <c r="L5439" s="145">
        <v>16.2</v>
      </c>
      <c r="M5439" s="146"/>
      <c r="N5439" s="141">
        <f t="shared" si="437"/>
        <v>0</v>
      </c>
      <c r="O5439" s="141"/>
      <c r="P5439" s="141"/>
      <c r="Q5439" s="81">
        <f t="shared" si="433"/>
        <v>0</v>
      </c>
    </row>
    <row r="5440" spans="5:17" ht="13" hidden="1" x14ac:dyDescent="0.3">
      <c r="E5440" s="138">
        <v>41070</v>
      </c>
      <c r="F5440" s="16">
        <v>162</v>
      </c>
      <c r="G5440" s="16">
        <v>2012</v>
      </c>
      <c r="H5440" s="139">
        <f t="shared" si="434"/>
        <v>0</v>
      </c>
      <c r="I5440" s="140">
        <v>17.06666666666667</v>
      </c>
      <c r="J5440" s="141">
        <f t="shared" si="436"/>
        <v>0</v>
      </c>
      <c r="K5440" s="81">
        <f t="shared" si="435"/>
        <v>0</v>
      </c>
      <c r="L5440" s="145">
        <v>14.4</v>
      </c>
      <c r="M5440" s="146"/>
      <c r="N5440" s="141">
        <f t="shared" si="437"/>
        <v>1</v>
      </c>
      <c r="O5440" s="141"/>
      <c r="P5440" s="141"/>
      <c r="Q5440" s="81">
        <f t="shared" si="433"/>
        <v>5.6</v>
      </c>
    </row>
    <row r="5441" spans="5:17" ht="13" hidden="1" x14ac:dyDescent="0.3">
      <c r="E5441" s="138">
        <v>41071</v>
      </c>
      <c r="F5441" s="16">
        <v>163</v>
      </c>
      <c r="G5441" s="16">
        <v>2012</v>
      </c>
      <c r="H5441" s="139">
        <f t="shared" si="434"/>
        <v>0</v>
      </c>
      <c r="I5441" s="140">
        <v>17.173333333333332</v>
      </c>
      <c r="J5441" s="141">
        <f t="shared" si="436"/>
        <v>0</v>
      </c>
      <c r="K5441" s="81">
        <f t="shared" si="435"/>
        <v>0</v>
      </c>
      <c r="L5441" s="145">
        <v>14.9</v>
      </c>
      <c r="M5441" s="146"/>
      <c r="N5441" s="141">
        <f t="shared" si="437"/>
        <v>1</v>
      </c>
      <c r="O5441" s="141"/>
      <c r="P5441" s="141"/>
      <c r="Q5441" s="81">
        <f t="shared" si="433"/>
        <v>5.0999999999999996</v>
      </c>
    </row>
    <row r="5442" spans="5:17" ht="13" hidden="1" x14ac:dyDescent="0.3">
      <c r="E5442" s="138">
        <v>41072</v>
      </c>
      <c r="F5442" s="16">
        <v>164</v>
      </c>
      <c r="G5442" s="16">
        <v>2012</v>
      </c>
      <c r="H5442" s="139">
        <f t="shared" si="434"/>
        <v>0</v>
      </c>
      <c r="I5442" s="140">
        <v>17.28</v>
      </c>
      <c r="J5442" s="141">
        <f t="shared" si="436"/>
        <v>0</v>
      </c>
      <c r="K5442" s="81">
        <f t="shared" si="435"/>
        <v>0</v>
      </c>
      <c r="L5442" s="145">
        <v>12.8</v>
      </c>
      <c r="M5442" s="146"/>
      <c r="N5442" s="141">
        <f t="shared" si="437"/>
        <v>1</v>
      </c>
      <c r="O5442" s="141"/>
      <c r="P5442" s="141"/>
      <c r="Q5442" s="81">
        <f t="shared" si="433"/>
        <v>7.1999999999999993</v>
      </c>
    </row>
    <row r="5443" spans="5:17" ht="13" hidden="1" x14ac:dyDescent="0.3">
      <c r="E5443" s="138">
        <v>41073</v>
      </c>
      <c r="F5443" s="16">
        <v>165</v>
      </c>
      <c r="G5443" s="16">
        <v>2012</v>
      </c>
      <c r="H5443" s="139">
        <f t="shared" si="434"/>
        <v>0</v>
      </c>
      <c r="I5443" s="140">
        <v>17.38666666666667</v>
      </c>
      <c r="J5443" s="141">
        <f t="shared" si="436"/>
        <v>0</v>
      </c>
      <c r="K5443" s="81">
        <f t="shared" si="435"/>
        <v>0</v>
      </c>
      <c r="L5443" s="145">
        <v>13</v>
      </c>
      <c r="M5443" s="146"/>
      <c r="N5443" s="141">
        <f t="shared" si="437"/>
        <v>1</v>
      </c>
      <c r="O5443" s="141"/>
      <c r="P5443" s="141"/>
      <c r="Q5443" s="81">
        <f t="shared" si="433"/>
        <v>7</v>
      </c>
    </row>
    <row r="5444" spans="5:17" ht="13" hidden="1" x14ac:dyDescent="0.3">
      <c r="E5444" s="138">
        <v>41074</v>
      </c>
      <c r="F5444" s="16">
        <v>166</v>
      </c>
      <c r="G5444" s="16">
        <v>2012</v>
      </c>
      <c r="H5444" s="139">
        <f t="shared" si="434"/>
        <v>0</v>
      </c>
      <c r="I5444" s="140">
        <v>17.493333333333332</v>
      </c>
      <c r="J5444" s="141">
        <f t="shared" si="436"/>
        <v>0</v>
      </c>
      <c r="K5444" s="81">
        <f t="shared" si="435"/>
        <v>0</v>
      </c>
      <c r="L5444" s="145">
        <v>15</v>
      </c>
      <c r="M5444" s="146"/>
      <c r="N5444" s="141">
        <f t="shared" si="437"/>
        <v>1</v>
      </c>
      <c r="O5444" s="141"/>
      <c r="P5444" s="141"/>
      <c r="Q5444" s="81">
        <f t="shared" si="433"/>
        <v>5</v>
      </c>
    </row>
    <row r="5445" spans="5:17" ht="13" hidden="1" x14ac:dyDescent="0.3">
      <c r="E5445" s="138">
        <v>41075</v>
      </c>
      <c r="F5445" s="16">
        <v>167</v>
      </c>
      <c r="G5445" s="16">
        <v>2012</v>
      </c>
      <c r="H5445" s="139">
        <f t="shared" si="434"/>
        <v>0</v>
      </c>
      <c r="I5445" s="140">
        <v>17.600000000000001</v>
      </c>
      <c r="J5445" s="141">
        <f t="shared" si="436"/>
        <v>0</v>
      </c>
      <c r="K5445" s="81">
        <f t="shared" si="435"/>
        <v>0</v>
      </c>
      <c r="L5445" s="145">
        <v>20.2</v>
      </c>
      <c r="M5445" s="146"/>
      <c r="N5445" s="141">
        <f t="shared" si="437"/>
        <v>0</v>
      </c>
      <c r="O5445" s="141"/>
      <c r="P5445" s="141"/>
      <c r="Q5445" s="81">
        <f t="shared" si="433"/>
        <v>0</v>
      </c>
    </row>
    <row r="5446" spans="5:17" ht="13" hidden="1" x14ac:dyDescent="0.3">
      <c r="E5446" s="138">
        <v>41076</v>
      </c>
      <c r="F5446" s="16">
        <v>168</v>
      </c>
      <c r="G5446" s="16">
        <v>2012</v>
      </c>
      <c r="H5446" s="139">
        <f t="shared" si="434"/>
        <v>0</v>
      </c>
      <c r="I5446" s="140">
        <v>17.683870967741939</v>
      </c>
      <c r="J5446" s="141">
        <f t="shared" si="436"/>
        <v>0</v>
      </c>
      <c r="K5446" s="81">
        <f t="shared" si="435"/>
        <v>0</v>
      </c>
      <c r="L5446" s="145">
        <v>22.7</v>
      </c>
      <c r="M5446" s="146"/>
      <c r="N5446" s="141">
        <f t="shared" si="437"/>
        <v>0</v>
      </c>
      <c r="O5446" s="141"/>
      <c r="P5446" s="141"/>
      <c r="Q5446" s="81">
        <f t="shared" si="433"/>
        <v>0</v>
      </c>
    </row>
    <row r="5447" spans="5:17" ht="13" hidden="1" x14ac:dyDescent="0.3">
      <c r="E5447" s="138">
        <v>41077</v>
      </c>
      <c r="F5447" s="16">
        <v>169</v>
      </c>
      <c r="G5447" s="16">
        <v>2012</v>
      </c>
      <c r="H5447" s="139">
        <f t="shared" si="434"/>
        <v>0</v>
      </c>
      <c r="I5447" s="140">
        <v>17.767741935483873</v>
      </c>
      <c r="J5447" s="141">
        <f t="shared" si="436"/>
        <v>0</v>
      </c>
      <c r="K5447" s="81">
        <f t="shared" si="435"/>
        <v>0</v>
      </c>
      <c r="L5447" s="145">
        <v>21.4</v>
      </c>
      <c r="M5447" s="146"/>
      <c r="N5447" s="141">
        <f t="shared" si="437"/>
        <v>0</v>
      </c>
      <c r="O5447" s="141"/>
      <c r="P5447" s="141"/>
      <c r="Q5447" s="81">
        <f t="shared" si="433"/>
        <v>0</v>
      </c>
    </row>
    <row r="5448" spans="5:17" ht="13" hidden="1" x14ac:dyDescent="0.3">
      <c r="E5448" s="138">
        <v>41078</v>
      </c>
      <c r="F5448" s="16">
        <v>170</v>
      </c>
      <c r="G5448" s="16">
        <v>2012</v>
      </c>
      <c r="H5448" s="139">
        <f t="shared" si="434"/>
        <v>0</v>
      </c>
      <c r="I5448" s="140">
        <v>17.851612903225806</v>
      </c>
      <c r="J5448" s="141">
        <f t="shared" si="436"/>
        <v>0</v>
      </c>
      <c r="K5448" s="81">
        <f t="shared" si="435"/>
        <v>0</v>
      </c>
      <c r="L5448" s="145">
        <v>22.9</v>
      </c>
      <c r="M5448" s="146"/>
      <c r="N5448" s="141">
        <f t="shared" si="437"/>
        <v>0</v>
      </c>
      <c r="O5448" s="141"/>
      <c r="P5448" s="141"/>
      <c r="Q5448" s="81">
        <f t="shared" si="433"/>
        <v>0</v>
      </c>
    </row>
    <row r="5449" spans="5:17" ht="13" hidden="1" x14ac:dyDescent="0.3">
      <c r="E5449" s="138">
        <v>41079</v>
      </c>
      <c r="F5449" s="16">
        <v>171</v>
      </c>
      <c r="G5449" s="16">
        <v>2012</v>
      </c>
      <c r="H5449" s="139">
        <f t="shared" si="434"/>
        <v>0</v>
      </c>
      <c r="I5449" s="140">
        <v>17.935483870967744</v>
      </c>
      <c r="J5449" s="141">
        <f t="shared" si="436"/>
        <v>0</v>
      </c>
      <c r="K5449" s="81">
        <f t="shared" si="435"/>
        <v>0</v>
      </c>
      <c r="L5449" s="145">
        <v>20.3</v>
      </c>
      <c r="M5449" s="146"/>
      <c r="N5449" s="141">
        <f t="shared" si="437"/>
        <v>0</v>
      </c>
      <c r="O5449" s="141"/>
      <c r="P5449" s="141"/>
      <c r="Q5449" s="81">
        <f t="shared" si="433"/>
        <v>0</v>
      </c>
    </row>
    <row r="5450" spans="5:17" ht="13" hidden="1" x14ac:dyDescent="0.3">
      <c r="E5450" s="138">
        <v>41080</v>
      </c>
      <c r="F5450" s="16">
        <v>172</v>
      </c>
      <c r="G5450" s="16">
        <v>2012</v>
      </c>
      <c r="H5450" s="139">
        <f t="shared" si="434"/>
        <v>0</v>
      </c>
      <c r="I5450" s="140">
        <v>18.019354838709681</v>
      </c>
      <c r="J5450" s="141">
        <f t="shared" si="436"/>
        <v>0</v>
      </c>
      <c r="K5450" s="81">
        <f t="shared" si="435"/>
        <v>0</v>
      </c>
      <c r="L5450" s="145">
        <v>20.7</v>
      </c>
      <c r="M5450" s="146"/>
      <c r="N5450" s="141">
        <f t="shared" si="437"/>
        <v>0</v>
      </c>
      <c r="O5450" s="141"/>
      <c r="P5450" s="141"/>
      <c r="Q5450" s="81">
        <f t="shared" si="433"/>
        <v>0</v>
      </c>
    </row>
    <row r="5451" spans="5:17" ht="13" hidden="1" x14ac:dyDescent="0.3">
      <c r="E5451" s="138">
        <v>41081</v>
      </c>
      <c r="F5451" s="16">
        <v>173</v>
      </c>
      <c r="G5451" s="16">
        <v>2012</v>
      </c>
      <c r="H5451" s="139">
        <f t="shared" si="434"/>
        <v>0</v>
      </c>
      <c r="I5451" s="140">
        <v>18.103225806451615</v>
      </c>
      <c r="J5451" s="141">
        <f t="shared" si="436"/>
        <v>0</v>
      </c>
      <c r="K5451" s="81">
        <f t="shared" si="435"/>
        <v>0</v>
      </c>
      <c r="L5451" s="145">
        <v>20.9</v>
      </c>
      <c r="M5451" s="146"/>
      <c r="N5451" s="141">
        <f t="shared" si="437"/>
        <v>0</v>
      </c>
      <c r="O5451" s="141"/>
      <c r="P5451" s="141"/>
      <c r="Q5451" s="81">
        <f t="shared" si="433"/>
        <v>0</v>
      </c>
    </row>
    <row r="5452" spans="5:17" ht="13" hidden="1" x14ac:dyDescent="0.3">
      <c r="E5452" s="138">
        <v>41082</v>
      </c>
      <c r="F5452" s="16">
        <v>174</v>
      </c>
      <c r="G5452" s="16">
        <v>2012</v>
      </c>
      <c r="H5452" s="139">
        <f t="shared" si="434"/>
        <v>0</v>
      </c>
      <c r="I5452" s="140">
        <v>18.187096774193549</v>
      </c>
      <c r="J5452" s="141">
        <f t="shared" si="436"/>
        <v>0</v>
      </c>
      <c r="K5452" s="81">
        <f t="shared" si="435"/>
        <v>0</v>
      </c>
      <c r="L5452" s="145">
        <v>18.899999999999999</v>
      </c>
      <c r="M5452" s="146"/>
      <c r="N5452" s="141">
        <f t="shared" si="437"/>
        <v>0</v>
      </c>
      <c r="O5452" s="141"/>
      <c r="P5452" s="141"/>
      <c r="Q5452" s="81">
        <f t="shared" si="433"/>
        <v>0</v>
      </c>
    </row>
    <row r="5453" spans="5:17" ht="13" hidden="1" x14ac:dyDescent="0.3">
      <c r="E5453" s="138">
        <v>41083</v>
      </c>
      <c r="F5453" s="16">
        <v>175</v>
      </c>
      <c r="G5453" s="16">
        <v>2012</v>
      </c>
      <c r="H5453" s="139">
        <f t="shared" si="434"/>
        <v>0</v>
      </c>
      <c r="I5453" s="140">
        <v>18.270967741935486</v>
      </c>
      <c r="J5453" s="141">
        <f t="shared" si="436"/>
        <v>0</v>
      </c>
      <c r="K5453" s="81">
        <f t="shared" si="435"/>
        <v>0</v>
      </c>
      <c r="L5453" s="145">
        <v>18.2</v>
      </c>
      <c r="M5453" s="146"/>
      <c r="N5453" s="141">
        <f t="shared" si="437"/>
        <v>0</v>
      </c>
      <c r="O5453" s="141"/>
      <c r="P5453" s="141"/>
      <c r="Q5453" s="81">
        <f t="shared" si="433"/>
        <v>0</v>
      </c>
    </row>
    <row r="5454" spans="5:17" ht="13" hidden="1" x14ac:dyDescent="0.3">
      <c r="E5454" s="138">
        <v>41084</v>
      </c>
      <c r="F5454" s="16">
        <v>176</v>
      </c>
      <c r="G5454" s="16">
        <v>2012</v>
      </c>
      <c r="H5454" s="139">
        <f t="shared" si="434"/>
        <v>0</v>
      </c>
      <c r="I5454" s="140">
        <v>18.354838709677423</v>
      </c>
      <c r="J5454" s="141">
        <f t="shared" si="436"/>
        <v>0</v>
      </c>
      <c r="K5454" s="81">
        <f t="shared" si="435"/>
        <v>0</v>
      </c>
      <c r="L5454" s="145">
        <v>20.8</v>
      </c>
      <c r="M5454" s="146"/>
      <c r="N5454" s="141">
        <f t="shared" si="437"/>
        <v>0</v>
      </c>
      <c r="O5454" s="141"/>
      <c r="P5454" s="141"/>
      <c r="Q5454" s="81">
        <f t="shared" si="433"/>
        <v>0</v>
      </c>
    </row>
    <row r="5455" spans="5:17" ht="13" hidden="1" x14ac:dyDescent="0.3">
      <c r="E5455" s="138">
        <v>41085</v>
      </c>
      <c r="F5455" s="16">
        <v>177</v>
      </c>
      <c r="G5455" s="16">
        <v>2012</v>
      </c>
      <c r="H5455" s="139">
        <f t="shared" si="434"/>
        <v>0</v>
      </c>
      <c r="I5455" s="140">
        <v>18.438709677419357</v>
      </c>
      <c r="J5455" s="141">
        <f t="shared" si="436"/>
        <v>0</v>
      </c>
      <c r="K5455" s="81">
        <f t="shared" si="435"/>
        <v>0</v>
      </c>
      <c r="L5455" s="145">
        <v>20.7</v>
      </c>
      <c r="M5455" s="146"/>
      <c r="N5455" s="141">
        <f t="shared" si="437"/>
        <v>0</v>
      </c>
      <c r="O5455" s="141"/>
      <c r="P5455" s="141"/>
      <c r="Q5455" s="81">
        <f t="shared" si="433"/>
        <v>0</v>
      </c>
    </row>
    <row r="5456" spans="5:17" ht="13" hidden="1" x14ac:dyDescent="0.3">
      <c r="E5456" s="138">
        <v>41086</v>
      </c>
      <c r="F5456" s="16">
        <v>178</v>
      </c>
      <c r="G5456" s="16">
        <v>2012</v>
      </c>
      <c r="H5456" s="139">
        <f t="shared" si="434"/>
        <v>0</v>
      </c>
      <c r="I5456" s="140">
        <v>18.522580645161291</v>
      </c>
      <c r="J5456" s="141">
        <f t="shared" si="436"/>
        <v>0</v>
      </c>
      <c r="K5456" s="81">
        <f t="shared" si="435"/>
        <v>0</v>
      </c>
      <c r="L5456" s="145">
        <v>20.7</v>
      </c>
      <c r="M5456" s="146"/>
      <c r="N5456" s="141">
        <f t="shared" si="437"/>
        <v>0</v>
      </c>
      <c r="O5456" s="141"/>
      <c r="P5456" s="141"/>
      <c r="Q5456" s="81">
        <f t="shared" si="433"/>
        <v>0</v>
      </c>
    </row>
    <row r="5457" spans="5:17" ht="13" hidden="1" x14ac:dyDescent="0.3">
      <c r="E5457" s="138">
        <v>41087</v>
      </c>
      <c r="F5457" s="16">
        <v>179</v>
      </c>
      <c r="G5457" s="16">
        <v>2012</v>
      </c>
      <c r="H5457" s="139">
        <f t="shared" si="434"/>
        <v>0</v>
      </c>
      <c r="I5457" s="140">
        <v>18.606451612903228</v>
      </c>
      <c r="J5457" s="141">
        <f t="shared" si="436"/>
        <v>0</v>
      </c>
      <c r="K5457" s="81">
        <f t="shared" si="435"/>
        <v>0</v>
      </c>
      <c r="L5457" s="145">
        <v>21.6</v>
      </c>
      <c r="M5457" s="146"/>
      <c r="N5457" s="141">
        <f t="shared" si="437"/>
        <v>0</v>
      </c>
      <c r="O5457" s="141"/>
      <c r="P5457" s="141"/>
      <c r="Q5457" s="81">
        <f t="shared" si="433"/>
        <v>0</v>
      </c>
    </row>
    <row r="5458" spans="5:17" ht="13" hidden="1" x14ac:dyDescent="0.3">
      <c r="E5458" s="138">
        <v>41088</v>
      </c>
      <c r="F5458" s="16">
        <v>180</v>
      </c>
      <c r="G5458" s="16">
        <v>2012</v>
      </c>
      <c r="H5458" s="139">
        <f t="shared" si="434"/>
        <v>0</v>
      </c>
      <c r="I5458" s="140">
        <v>18.690322580645162</v>
      </c>
      <c r="J5458" s="141">
        <f t="shared" si="436"/>
        <v>0</v>
      </c>
      <c r="K5458" s="81">
        <f t="shared" si="435"/>
        <v>0</v>
      </c>
      <c r="L5458" s="145">
        <v>24.3</v>
      </c>
      <c r="M5458" s="146"/>
      <c r="N5458" s="141">
        <f t="shared" si="437"/>
        <v>0</v>
      </c>
      <c r="O5458" s="141"/>
      <c r="P5458" s="141"/>
      <c r="Q5458" s="81">
        <f t="shared" si="433"/>
        <v>0</v>
      </c>
    </row>
    <row r="5459" spans="5:17" ht="13" hidden="1" x14ac:dyDescent="0.3">
      <c r="E5459" s="138">
        <v>41089</v>
      </c>
      <c r="F5459" s="16">
        <v>181</v>
      </c>
      <c r="G5459" s="16">
        <v>2012</v>
      </c>
      <c r="H5459" s="139">
        <f t="shared" si="434"/>
        <v>0</v>
      </c>
      <c r="I5459" s="140">
        <v>18.774193548387096</v>
      </c>
      <c r="J5459" s="141">
        <f t="shared" si="436"/>
        <v>0</v>
      </c>
      <c r="K5459" s="81">
        <f t="shared" si="435"/>
        <v>0</v>
      </c>
      <c r="L5459" s="145">
        <v>26.3</v>
      </c>
      <c r="M5459" s="146"/>
      <c r="N5459" s="141">
        <f t="shared" si="437"/>
        <v>0</v>
      </c>
      <c r="O5459" s="141"/>
      <c r="P5459" s="141"/>
      <c r="Q5459" s="81">
        <f t="shared" si="433"/>
        <v>0</v>
      </c>
    </row>
    <row r="5460" spans="5:17" ht="13" hidden="1" x14ac:dyDescent="0.3">
      <c r="E5460" s="138">
        <v>41090</v>
      </c>
      <c r="F5460" s="16">
        <v>182</v>
      </c>
      <c r="G5460" s="16">
        <v>2012</v>
      </c>
      <c r="H5460" s="139">
        <f t="shared" si="434"/>
        <v>0</v>
      </c>
      <c r="I5460" s="140">
        <v>18.858064516129033</v>
      </c>
      <c r="J5460" s="141">
        <f t="shared" si="436"/>
        <v>0</v>
      </c>
      <c r="K5460" s="81">
        <f t="shared" si="435"/>
        <v>0</v>
      </c>
      <c r="L5460" s="145">
        <v>24.6</v>
      </c>
      <c r="M5460" s="146"/>
      <c r="N5460" s="141">
        <f t="shared" si="437"/>
        <v>0</v>
      </c>
      <c r="O5460" s="141"/>
      <c r="P5460" s="141"/>
      <c r="Q5460" s="81">
        <f t="shared" si="433"/>
        <v>0</v>
      </c>
    </row>
    <row r="5461" spans="5:17" ht="13" hidden="1" x14ac:dyDescent="0.3">
      <c r="E5461" s="138">
        <v>41091</v>
      </c>
      <c r="F5461" s="16">
        <v>183</v>
      </c>
      <c r="G5461" s="16">
        <v>2012</v>
      </c>
      <c r="H5461" s="139">
        <f t="shared" si="434"/>
        <v>0</v>
      </c>
      <c r="I5461" s="140">
        <v>18.941935483870971</v>
      </c>
      <c r="J5461" s="141">
        <f t="shared" si="436"/>
        <v>0</v>
      </c>
      <c r="K5461" s="81">
        <f t="shared" si="435"/>
        <v>0</v>
      </c>
      <c r="L5461" s="145">
        <v>17.899999999999999</v>
      </c>
      <c r="M5461" s="146"/>
      <c r="N5461" s="141">
        <f t="shared" si="437"/>
        <v>0</v>
      </c>
      <c r="O5461" s="141"/>
      <c r="P5461" s="141"/>
      <c r="Q5461" s="81">
        <f t="shared" si="433"/>
        <v>0</v>
      </c>
    </row>
    <row r="5462" spans="5:17" ht="13" hidden="1" x14ac:dyDescent="0.3">
      <c r="E5462" s="138">
        <v>41092</v>
      </c>
      <c r="F5462" s="16">
        <v>184</v>
      </c>
      <c r="G5462" s="16">
        <v>2012</v>
      </c>
      <c r="H5462" s="139">
        <f t="shared" si="434"/>
        <v>0</v>
      </c>
      <c r="I5462" s="140">
        <v>19.025806451612905</v>
      </c>
      <c r="J5462" s="141">
        <f t="shared" si="436"/>
        <v>0</v>
      </c>
      <c r="K5462" s="81">
        <f t="shared" si="435"/>
        <v>0</v>
      </c>
      <c r="L5462" s="145">
        <v>16.600000000000001</v>
      </c>
      <c r="M5462" s="146"/>
      <c r="N5462" s="141">
        <f t="shared" si="437"/>
        <v>0</v>
      </c>
      <c r="O5462" s="141"/>
      <c r="P5462" s="141"/>
      <c r="Q5462" s="81">
        <f t="shared" si="433"/>
        <v>0</v>
      </c>
    </row>
    <row r="5463" spans="5:17" ht="13" hidden="1" x14ac:dyDescent="0.3">
      <c r="E5463" s="138">
        <v>41093</v>
      </c>
      <c r="F5463" s="16">
        <v>185</v>
      </c>
      <c r="G5463" s="16">
        <v>2012</v>
      </c>
      <c r="H5463" s="139">
        <f t="shared" si="434"/>
        <v>0</v>
      </c>
      <c r="I5463" s="140">
        <v>19.109677419354838</v>
      </c>
      <c r="J5463" s="141">
        <f t="shared" si="436"/>
        <v>0</v>
      </c>
      <c r="K5463" s="81">
        <f t="shared" si="435"/>
        <v>0</v>
      </c>
      <c r="L5463" s="145">
        <v>19.3</v>
      </c>
      <c r="M5463" s="146"/>
      <c r="N5463" s="141">
        <f t="shared" si="437"/>
        <v>0</v>
      </c>
      <c r="O5463" s="141"/>
      <c r="P5463" s="141"/>
      <c r="Q5463" s="81">
        <f t="shared" si="433"/>
        <v>0</v>
      </c>
    </row>
    <row r="5464" spans="5:17" ht="13" hidden="1" x14ac:dyDescent="0.3">
      <c r="E5464" s="138">
        <v>41094</v>
      </c>
      <c r="F5464" s="16">
        <v>186</v>
      </c>
      <c r="G5464" s="16">
        <v>2012</v>
      </c>
      <c r="H5464" s="139">
        <f t="shared" si="434"/>
        <v>0</v>
      </c>
      <c r="I5464" s="140">
        <v>19.193548387096776</v>
      </c>
      <c r="J5464" s="141">
        <f t="shared" si="436"/>
        <v>0</v>
      </c>
      <c r="K5464" s="81">
        <f t="shared" si="435"/>
        <v>0</v>
      </c>
      <c r="L5464" s="145">
        <v>19.8</v>
      </c>
      <c r="M5464" s="146"/>
      <c r="N5464" s="141">
        <f t="shared" si="437"/>
        <v>0</v>
      </c>
      <c r="O5464" s="141"/>
      <c r="P5464" s="141"/>
      <c r="Q5464" s="81">
        <f t="shared" si="433"/>
        <v>0</v>
      </c>
    </row>
    <row r="5465" spans="5:17" ht="13" hidden="1" x14ac:dyDescent="0.3">
      <c r="E5465" s="138">
        <v>41095</v>
      </c>
      <c r="F5465" s="16">
        <v>187</v>
      </c>
      <c r="G5465" s="16">
        <v>2012</v>
      </c>
      <c r="H5465" s="139">
        <f t="shared" si="434"/>
        <v>0</v>
      </c>
      <c r="I5465" s="140">
        <v>19.277419354838713</v>
      </c>
      <c r="J5465" s="141">
        <f t="shared" si="436"/>
        <v>0</v>
      </c>
      <c r="K5465" s="81">
        <f t="shared" si="435"/>
        <v>0</v>
      </c>
      <c r="L5465" s="145">
        <v>19.7</v>
      </c>
      <c r="M5465" s="146"/>
      <c r="N5465" s="141">
        <f t="shared" si="437"/>
        <v>0</v>
      </c>
      <c r="O5465" s="141"/>
      <c r="P5465" s="141"/>
      <c r="Q5465" s="81">
        <f t="shared" si="433"/>
        <v>0</v>
      </c>
    </row>
    <row r="5466" spans="5:17" ht="13" hidden="1" x14ac:dyDescent="0.3">
      <c r="E5466" s="138">
        <v>41096</v>
      </c>
      <c r="F5466" s="16">
        <v>188</v>
      </c>
      <c r="G5466" s="16">
        <v>2012</v>
      </c>
      <c r="H5466" s="139">
        <f t="shared" si="434"/>
        <v>0</v>
      </c>
      <c r="I5466" s="140">
        <v>19.361290322580643</v>
      </c>
      <c r="J5466" s="141">
        <f t="shared" si="436"/>
        <v>0</v>
      </c>
      <c r="K5466" s="81">
        <f t="shared" si="435"/>
        <v>0</v>
      </c>
      <c r="L5466" s="145">
        <v>19.399999999999999</v>
      </c>
      <c r="M5466" s="146"/>
      <c r="N5466" s="141">
        <f t="shared" si="437"/>
        <v>0</v>
      </c>
      <c r="O5466" s="141"/>
      <c r="P5466" s="141"/>
      <c r="Q5466" s="81">
        <f t="shared" si="433"/>
        <v>0</v>
      </c>
    </row>
    <row r="5467" spans="5:17" ht="13" hidden="1" x14ac:dyDescent="0.3">
      <c r="E5467" s="138">
        <v>41097</v>
      </c>
      <c r="F5467" s="16">
        <v>189</v>
      </c>
      <c r="G5467" s="16">
        <v>2012</v>
      </c>
      <c r="H5467" s="139">
        <f t="shared" si="434"/>
        <v>0</v>
      </c>
      <c r="I5467" s="140">
        <v>19.445161290322581</v>
      </c>
      <c r="J5467" s="141">
        <f t="shared" si="436"/>
        <v>0</v>
      </c>
      <c r="K5467" s="81">
        <f t="shared" si="435"/>
        <v>0</v>
      </c>
      <c r="L5467" s="145">
        <v>21.4</v>
      </c>
      <c r="M5467" s="146"/>
      <c r="N5467" s="141">
        <f t="shared" si="437"/>
        <v>0</v>
      </c>
      <c r="O5467" s="141"/>
      <c r="P5467" s="141"/>
      <c r="Q5467" s="81">
        <f t="shared" si="433"/>
        <v>0</v>
      </c>
    </row>
    <row r="5468" spans="5:17" ht="13" hidden="1" x14ac:dyDescent="0.3">
      <c r="E5468" s="138">
        <v>41098</v>
      </c>
      <c r="F5468" s="16">
        <v>190</v>
      </c>
      <c r="G5468" s="16">
        <v>2012</v>
      </c>
      <c r="H5468" s="139">
        <f t="shared" si="434"/>
        <v>0</v>
      </c>
      <c r="I5468" s="140">
        <v>19.529032258064518</v>
      </c>
      <c r="J5468" s="141">
        <f t="shared" si="436"/>
        <v>0</v>
      </c>
      <c r="K5468" s="81">
        <f t="shared" si="435"/>
        <v>0</v>
      </c>
      <c r="L5468" s="145">
        <v>20.7</v>
      </c>
      <c r="M5468" s="146"/>
      <c r="N5468" s="141">
        <f t="shared" si="437"/>
        <v>0</v>
      </c>
      <c r="O5468" s="141"/>
      <c r="P5468" s="141"/>
      <c r="Q5468" s="81">
        <f t="shared" si="433"/>
        <v>0</v>
      </c>
    </row>
    <row r="5469" spans="5:17" ht="13" hidden="1" x14ac:dyDescent="0.3">
      <c r="E5469" s="138">
        <v>41099</v>
      </c>
      <c r="F5469" s="16">
        <v>191</v>
      </c>
      <c r="G5469" s="16">
        <v>2012</v>
      </c>
      <c r="H5469" s="139">
        <f t="shared" si="434"/>
        <v>0</v>
      </c>
      <c r="I5469" s="140">
        <v>19.612903225806452</v>
      </c>
      <c r="J5469" s="141">
        <f t="shared" si="436"/>
        <v>0</v>
      </c>
      <c r="K5469" s="81">
        <f t="shared" si="435"/>
        <v>0</v>
      </c>
      <c r="L5469" s="145">
        <v>21.2</v>
      </c>
      <c r="M5469" s="146"/>
      <c r="N5469" s="141">
        <f t="shared" si="437"/>
        <v>0</v>
      </c>
      <c r="O5469" s="141"/>
      <c r="P5469" s="141"/>
      <c r="Q5469" s="81">
        <f t="shared" si="433"/>
        <v>0</v>
      </c>
    </row>
    <row r="5470" spans="5:17" ht="13" hidden="1" x14ac:dyDescent="0.3">
      <c r="E5470" s="138">
        <v>41100</v>
      </c>
      <c r="F5470" s="16">
        <v>192</v>
      </c>
      <c r="G5470" s="16">
        <v>2012</v>
      </c>
      <c r="H5470" s="139">
        <f t="shared" si="434"/>
        <v>0</v>
      </c>
      <c r="I5470" s="140">
        <v>19.696774193548389</v>
      </c>
      <c r="J5470" s="141">
        <f t="shared" si="436"/>
        <v>0</v>
      </c>
      <c r="K5470" s="81">
        <f t="shared" si="435"/>
        <v>0</v>
      </c>
      <c r="L5470" s="145">
        <v>19.100000000000001</v>
      </c>
      <c r="M5470" s="146"/>
      <c r="N5470" s="141">
        <f t="shared" si="437"/>
        <v>0</v>
      </c>
      <c r="O5470" s="141"/>
      <c r="P5470" s="141"/>
      <c r="Q5470" s="81">
        <f t="shared" si="433"/>
        <v>0</v>
      </c>
    </row>
    <row r="5471" spans="5:17" ht="13" hidden="1" x14ac:dyDescent="0.3">
      <c r="E5471" s="138">
        <v>41101</v>
      </c>
      <c r="F5471" s="16">
        <v>193</v>
      </c>
      <c r="G5471" s="16">
        <v>2012</v>
      </c>
      <c r="H5471" s="139">
        <f t="shared" si="434"/>
        <v>0</v>
      </c>
      <c r="I5471" s="140">
        <v>19.780645161290323</v>
      </c>
      <c r="J5471" s="141">
        <f t="shared" si="436"/>
        <v>0</v>
      </c>
      <c r="K5471" s="81">
        <f t="shared" si="435"/>
        <v>0</v>
      </c>
      <c r="L5471" s="145">
        <v>19.399999999999999</v>
      </c>
      <c r="M5471" s="146"/>
      <c r="N5471" s="141">
        <f t="shared" si="437"/>
        <v>0</v>
      </c>
      <c r="O5471" s="141"/>
      <c r="P5471" s="141"/>
      <c r="Q5471" s="81">
        <f t="shared" ref="Q5471:Q5534" si="438">N5471*($E$116-L5471)</f>
        <v>0</v>
      </c>
    </row>
    <row r="5472" spans="5:17" ht="13" hidden="1" x14ac:dyDescent="0.3">
      <c r="E5472" s="138">
        <v>41102</v>
      </c>
      <c r="F5472" s="16">
        <v>194</v>
      </c>
      <c r="G5472" s="16">
        <v>2012</v>
      </c>
      <c r="H5472" s="139">
        <f t="shared" si="434"/>
        <v>0</v>
      </c>
      <c r="I5472" s="140">
        <v>19.864516129032257</v>
      </c>
      <c r="J5472" s="141">
        <f t="shared" si="436"/>
        <v>0</v>
      </c>
      <c r="K5472" s="81">
        <f t="shared" si="435"/>
        <v>0</v>
      </c>
      <c r="L5472" s="145">
        <v>17.7</v>
      </c>
      <c r="M5472" s="146"/>
      <c r="N5472" s="141">
        <f t="shared" si="437"/>
        <v>0</v>
      </c>
      <c r="O5472" s="141"/>
      <c r="P5472" s="141"/>
      <c r="Q5472" s="81">
        <f t="shared" si="438"/>
        <v>0</v>
      </c>
    </row>
    <row r="5473" spans="5:17" ht="13" hidden="1" x14ac:dyDescent="0.3">
      <c r="E5473" s="138">
        <v>41103</v>
      </c>
      <c r="F5473" s="16">
        <v>195</v>
      </c>
      <c r="G5473" s="16">
        <v>2012</v>
      </c>
      <c r="H5473" s="139">
        <f t="shared" si="434"/>
        <v>0</v>
      </c>
      <c r="I5473" s="140">
        <v>19.948387096774194</v>
      </c>
      <c r="J5473" s="141">
        <f t="shared" si="436"/>
        <v>0</v>
      </c>
      <c r="K5473" s="81">
        <f t="shared" si="435"/>
        <v>0</v>
      </c>
      <c r="L5473" s="145">
        <v>18.8</v>
      </c>
      <c r="M5473" s="146"/>
      <c r="N5473" s="141">
        <f t="shared" si="437"/>
        <v>0</v>
      </c>
      <c r="O5473" s="141"/>
      <c r="P5473" s="141"/>
      <c r="Q5473" s="81">
        <f t="shared" si="438"/>
        <v>0</v>
      </c>
    </row>
    <row r="5474" spans="5:17" ht="13" hidden="1" x14ac:dyDescent="0.3">
      <c r="E5474" s="138">
        <v>41104</v>
      </c>
      <c r="F5474" s="16">
        <v>196</v>
      </c>
      <c r="G5474" s="16">
        <v>2012</v>
      </c>
      <c r="H5474" s="139">
        <f t="shared" si="434"/>
        <v>0</v>
      </c>
      <c r="I5474" s="140">
        <v>20.032258064516128</v>
      </c>
      <c r="J5474" s="141">
        <f t="shared" si="436"/>
        <v>0</v>
      </c>
      <c r="K5474" s="81">
        <f t="shared" si="435"/>
        <v>0</v>
      </c>
      <c r="L5474" s="145">
        <v>19.3</v>
      </c>
      <c r="M5474" s="146"/>
      <c r="N5474" s="141">
        <f t="shared" si="437"/>
        <v>0</v>
      </c>
      <c r="O5474" s="141"/>
      <c r="P5474" s="141"/>
      <c r="Q5474" s="81">
        <f t="shared" si="438"/>
        <v>0</v>
      </c>
    </row>
    <row r="5475" spans="5:17" ht="13" hidden="1" x14ac:dyDescent="0.3">
      <c r="E5475" s="138">
        <v>41105</v>
      </c>
      <c r="F5475" s="16">
        <v>197</v>
      </c>
      <c r="G5475" s="16">
        <v>2012</v>
      </c>
      <c r="H5475" s="139">
        <f t="shared" ref="H5475:H5538" si="439">IF(AND(E5475&gt;=$D$64,E5475&lt;=$D$65),1,0)</f>
        <v>0</v>
      </c>
      <c r="I5475" s="140">
        <v>20.116129032258065</v>
      </c>
      <c r="J5475" s="141">
        <f t="shared" si="436"/>
        <v>0</v>
      </c>
      <c r="K5475" s="81">
        <f t="shared" si="435"/>
        <v>0</v>
      </c>
      <c r="L5475" s="145">
        <v>15.8</v>
      </c>
      <c r="M5475" s="146"/>
      <c r="N5475" s="141">
        <f t="shared" si="437"/>
        <v>1</v>
      </c>
      <c r="O5475" s="141"/>
      <c r="P5475" s="141"/>
      <c r="Q5475" s="81">
        <f t="shared" si="438"/>
        <v>4.1999999999999993</v>
      </c>
    </row>
    <row r="5476" spans="5:17" ht="13" hidden="1" x14ac:dyDescent="0.3">
      <c r="E5476" s="138">
        <v>41106</v>
      </c>
      <c r="F5476" s="16">
        <v>198</v>
      </c>
      <c r="G5476" s="16">
        <v>2012</v>
      </c>
      <c r="H5476" s="139">
        <f t="shared" si="439"/>
        <v>0</v>
      </c>
      <c r="I5476" s="140">
        <v>20.2</v>
      </c>
      <c r="J5476" s="141">
        <f t="shared" si="436"/>
        <v>0</v>
      </c>
      <c r="K5476" s="81">
        <f t="shared" si="435"/>
        <v>0</v>
      </c>
      <c r="L5476" s="145">
        <v>16</v>
      </c>
      <c r="M5476" s="146"/>
      <c r="N5476" s="141">
        <f t="shared" si="437"/>
        <v>1</v>
      </c>
      <c r="O5476" s="141"/>
      <c r="P5476" s="141"/>
      <c r="Q5476" s="81">
        <f t="shared" si="438"/>
        <v>4</v>
      </c>
    </row>
    <row r="5477" spans="5:17" ht="13" hidden="1" x14ac:dyDescent="0.3">
      <c r="E5477" s="138">
        <v>41107</v>
      </c>
      <c r="F5477" s="16">
        <v>199</v>
      </c>
      <c r="G5477" s="16">
        <v>2012</v>
      </c>
      <c r="H5477" s="139">
        <f t="shared" si="439"/>
        <v>0</v>
      </c>
      <c r="I5477" s="140">
        <v>20.193548387096772</v>
      </c>
      <c r="J5477" s="141">
        <f t="shared" si="436"/>
        <v>0</v>
      </c>
      <c r="K5477" s="81">
        <f t="shared" si="435"/>
        <v>0</v>
      </c>
      <c r="L5477" s="145">
        <v>19.2</v>
      </c>
      <c r="M5477" s="146"/>
      <c r="N5477" s="141">
        <f t="shared" si="437"/>
        <v>0</v>
      </c>
      <c r="O5477" s="141"/>
      <c r="P5477" s="141"/>
      <c r="Q5477" s="81">
        <f t="shared" si="438"/>
        <v>0</v>
      </c>
    </row>
    <row r="5478" spans="5:17" ht="13" hidden="1" x14ac:dyDescent="0.3">
      <c r="E5478" s="138">
        <v>41108</v>
      </c>
      <c r="F5478" s="16">
        <v>200</v>
      </c>
      <c r="G5478" s="16">
        <v>2012</v>
      </c>
      <c r="H5478" s="139">
        <f t="shared" si="439"/>
        <v>0</v>
      </c>
      <c r="I5478" s="140">
        <v>20.187096774193549</v>
      </c>
      <c r="J5478" s="141">
        <f t="shared" si="436"/>
        <v>0</v>
      </c>
      <c r="K5478" s="81">
        <f t="shared" si="435"/>
        <v>0</v>
      </c>
      <c r="L5478" s="145">
        <v>22.1</v>
      </c>
      <c r="M5478" s="146"/>
      <c r="N5478" s="141">
        <f t="shared" si="437"/>
        <v>0</v>
      </c>
      <c r="O5478" s="141"/>
      <c r="P5478" s="141"/>
      <c r="Q5478" s="81">
        <f t="shared" si="438"/>
        <v>0</v>
      </c>
    </row>
    <row r="5479" spans="5:17" ht="13" hidden="1" x14ac:dyDescent="0.3">
      <c r="E5479" s="138">
        <v>41109</v>
      </c>
      <c r="F5479" s="16">
        <v>201</v>
      </c>
      <c r="G5479" s="16">
        <v>2012</v>
      </c>
      <c r="H5479" s="139">
        <f t="shared" si="439"/>
        <v>0</v>
      </c>
      <c r="I5479" s="140">
        <v>20.180645161290322</v>
      </c>
      <c r="J5479" s="141">
        <f t="shared" si="436"/>
        <v>0</v>
      </c>
      <c r="K5479" s="81">
        <f t="shared" si="435"/>
        <v>0</v>
      </c>
      <c r="L5479" s="145">
        <v>22.5</v>
      </c>
      <c r="M5479" s="146"/>
      <c r="N5479" s="141">
        <f t="shared" si="437"/>
        <v>0</v>
      </c>
      <c r="O5479" s="141"/>
      <c r="P5479" s="141"/>
      <c r="Q5479" s="81">
        <f t="shared" si="438"/>
        <v>0</v>
      </c>
    </row>
    <row r="5480" spans="5:17" ht="13" hidden="1" x14ac:dyDescent="0.3">
      <c r="E5480" s="138">
        <v>41110</v>
      </c>
      <c r="F5480" s="16">
        <v>202</v>
      </c>
      <c r="G5480" s="16">
        <v>2012</v>
      </c>
      <c r="H5480" s="139">
        <f t="shared" si="439"/>
        <v>0</v>
      </c>
      <c r="I5480" s="140">
        <v>20.174193548387095</v>
      </c>
      <c r="J5480" s="141">
        <f t="shared" si="436"/>
        <v>0</v>
      </c>
      <c r="K5480" s="81">
        <f t="shared" si="435"/>
        <v>0</v>
      </c>
      <c r="L5480" s="145">
        <v>18.8</v>
      </c>
      <c r="M5480" s="146"/>
      <c r="N5480" s="141">
        <f t="shared" si="437"/>
        <v>0</v>
      </c>
      <c r="O5480" s="141"/>
      <c r="P5480" s="141"/>
      <c r="Q5480" s="81">
        <f t="shared" si="438"/>
        <v>0</v>
      </c>
    </row>
    <row r="5481" spans="5:17" ht="13" hidden="1" x14ac:dyDescent="0.3">
      <c r="E5481" s="138">
        <v>41111</v>
      </c>
      <c r="F5481" s="16">
        <v>203</v>
      </c>
      <c r="G5481" s="16">
        <v>2012</v>
      </c>
      <c r="H5481" s="139">
        <f t="shared" si="439"/>
        <v>0</v>
      </c>
      <c r="I5481" s="140">
        <v>20.167741935483871</v>
      </c>
      <c r="J5481" s="141">
        <f t="shared" si="436"/>
        <v>0</v>
      </c>
      <c r="K5481" s="81">
        <f t="shared" si="435"/>
        <v>0</v>
      </c>
      <c r="L5481" s="145">
        <v>17.5</v>
      </c>
      <c r="M5481" s="146"/>
      <c r="N5481" s="141">
        <f t="shared" si="437"/>
        <v>0</v>
      </c>
      <c r="O5481" s="141"/>
      <c r="P5481" s="141"/>
      <c r="Q5481" s="81">
        <f t="shared" si="438"/>
        <v>0</v>
      </c>
    </row>
    <row r="5482" spans="5:17" ht="13" hidden="1" x14ac:dyDescent="0.3">
      <c r="E5482" s="138">
        <v>41112</v>
      </c>
      <c r="F5482" s="16">
        <v>204</v>
      </c>
      <c r="G5482" s="16">
        <v>2012</v>
      </c>
      <c r="H5482" s="139">
        <f t="shared" si="439"/>
        <v>0</v>
      </c>
      <c r="I5482" s="140">
        <v>20.161290322580644</v>
      </c>
      <c r="J5482" s="141">
        <f t="shared" si="436"/>
        <v>0</v>
      </c>
      <c r="K5482" s="81">
        <f t="shared" si="435"/>
        <v>0</v>
      </c>
      <c r="L5482" s="145">
        <v>17.899999999999999</v>
      </c>
      <c r="M5482" s="146"/>
      <c r="N5482" s="141">
        <f t="shared" si="437"/>
        <v>0</v>
      </c>
      <c r="O5482" s="141"/>
      <c r="P5482" s="141"/>
      <c r="Q5482" s="81">
        <f t="shared" si="438"/>
        <v>0</v>
      </c>
    </row>
    <row r="5483" spans="5:17" ht="13" hidden="1" x14ac:dyDescent="0.3">
      <c r="E5483" s="138">
        <v>41113</v>
      </c>
      <c r="F5483" s="16">
        <v>205</v>
      </c>
      <c r="G5483" s="16">
        <v>2012</v>
      </c>
      <c r="H5483" s="139">
        <f t="shared" si="439"/>
        <v>0</v>
      </c>
      <c r="I5483" s="140">
        <v>20.154838709677417</v>
      </c>
      <c r="J5483" s="141">
        <f t="shared" si="436"/>
        <v>0</v>
      </c>
      <c r="K5483" s="81">
        <f t="shared" si="435"/>
        <v>0</v>
      </c>
      <c r="L5483" s="145">
        <v>18.5</v>
      </c>
      <c r="M5483" s="146"/>
      <c r="N5483" s="141">
        <f t="shared" si="437"/>
        <v>0</v>
      </c>
      <c r="O5483" s="141"/>
      <c r="P5483" s="141"/>
      <c r="Q5483" s="81">
        <f t="shared" si="438"/>
        <v>0</v>
      </c>
    </row>
    <row r="5484" spans="5:17" ht="13" hidden="1" x14ac:dyDescent="0.3">
      <c r="E5484" s="138">
        <v>41114</v>
      </c>
      <c r="F5484" s="16">
        <v>206</v>
      </c>
      <c r="G5484" s="16">
        <v>2012</v>
      </c>
      <c r="H5484" s="139">
        <f t="shared" si="439"/>
        <v>0</v>
      </c>
      <c r="I5484" s="140">
        <v>20.148387096774194</v>
      </c>
      <c r="J5484" s="141">
        <f t="shared" si="436"/>
        <v>0</v>
      </c>
      <c r="K5484" s="81">
        <f t="shared" si="435"/>
        <v>0</v>
      </c>
      <c r="L5484" s="145">
        <v>20.5</v>
      </c>
      <c r="M5484" s="146"/>
      <c r="N5484" s="141">
        <f t="shared" si="437"/>
        <v>0</v>
      </c>
      <c r="O5484" s="141"/>
      <c r="P5484" s="141"/>
      <c r="Q5484" s="81">
        <f t="shared" si="438"/>
        <v>0</v>
      </c>
    </row>
    <row r="5485" spans="5:17" ht="13" hidden="1" x14ac:dyDescent="0.3">
      <c r="E5485" s="138">
        <v>41115</v>
      </c>
      <c r="F5485" s="16">
        <v>207</v>
      </c>
      <c r="G5485" s="16">
        <v>2012</v>
      </c>
      <c r="H5485" s="139">
        <f t="shared" si="439"/>
        <v>0</v>
      </c>
      <c r="I5485" s="140">
        <v>20.141935483870967</v>
      </c>
      <c r="J5485" s="141">
        <f t="shared" si="436"/>
        <v>0</v>
      </c>
      <c r="K5485" s="81">
        <f t="shared" si="435"/>
        <v>0</v>
      </c>
      <c r="L5485" s="145">
        <v>22.4</v>
      </c>
      <c r="M5485" s="146"/>
      <c r="N5485" s="141">
        <f t="shared" si="437"/>
        <v>0</v>
      </c>
      <c r="O5485" s="141"/>
      <c r="P5485" s="141"/>
      <c r="Q5485" s="81">
        <f t="shared" si="438"/>
        <v>0</v>
      </c>
    </row>
    <row r="5486" spans="5:17" ht="13" hidden="1" x14ac:dyDescent="0.3">
      <c r="E5486" s="138">
        <v>41116</v>
      </c>
      <c r="F5486" s="16">
        <v>208</v>
      </c>
      <c r="G5486" s="16">
        <v>2012</v>
      </c>
      <c r="H5486" s="139">
        <f t="shared" si="439"/>
        <v>0</v>
      </c>
      <c r="I5486" s="140">
        <v>20.13548387096774</v>
      </c>
      <c r="J5486" s="141">
        <f t="shared" si="436"/>
        <v>0</v>
      </c>
      <c r="K5486" s="81">
        <f t="shared" si="435"/>
        <v>0</v>
      </c>
      <c r="L5486" s="145">
        <v>23.4</v>
      </c>
      <c r="M5486" s="146"/>
      <c r="N5486" s="141">
        <f t="shared" si="437"/>
        <v>0</v>
      </c>
      <c r="O5486" s="141"/>
      <c r="P5486" s="141"/>
      <c r="Q5486" s="81">
        <f t="shared" si="438"/>
        <v>0</v>
      </c>
    </row>
    <row r="5487" spans="5:17" ht="13" hidden="1" x14ac:dyDescent="0.3">
      <c r="E5487" s="138">
        <v>41117</v>
      </c>
      <c r="F5487" s="16">
        <v>209</v>
      </c>
      <c r="G5487" s="16">
        <v>2012</v>
      </c>
      <c r="H5487" s="139">
        <f t="shared" si="439"/>
        <v>0</v>
      </c>
      <c r="I5487" s="140">
        <v>20.129032258064516</v>
      </c>
      <c r="J5487" s="141">
        <f t="shared" si="436"/>
        <v>0</v>
      </c>
      <c r="K5487" s="81">
        <f t="shared" si="435"/>
        <v>0</v>
      </c>
      <c r="L5487" s="145">
        <v>25.6</v>
      </c>
      <c r="M5487" s="146"/>
      <c r="N5487" s="141">
        <f t="shared" si="437"/>
        <v>0</v>
      </c>
      <c r="O5487" s="141"/>
      <c r="P5487" s="141"/>
      <c r="Q5487" s="81">
        <f t="shared" si="438"/>
        <v>0</v>
      </c>
    </row>
    <row r="5488" spans="5:17" ht="13" hidden="1" x14ac:dyDescent="0.3">
      <c r="E5488" s="138">
        <v>41118</v>
      </c>
      <c r="F5488" s="16">
        <v>210</v>
      </c>
      <c r="G5488" s="16">
        <v>2012</v>
      </c>
      <c r="H5488" s="139">
        <f t="shared" si="439"/>
        <v>0</v>
      </c>
      <c r="I5488" s="140">
        <v>20.122580645161289</v>
      </c>
      <c r="J5488" s="141">
        <f t="shared" si="436"/>
        <v>0</v>
      </c>
      <c r="K5488" s="81">
        <f t="shared" si="435"/>
        <v>0</v>
      </c>
      <c r="L5488" s="145">
        <v>22.7</v>
      </c>
      <c r="M5488" s="146"/>
      <c r="N5488" s="141">
        <f t="shared" si="437"/>
        <v>0</v>
      </c>
      <c r="O5488" s="141"/>
      <c r="P5488" s="141"/>
      <c r="Q5488" s="81">
        <f t="shared" si="438"/>
        <v>0</v>
      </c>
    </row>
    <row r="5489" spans="5:17" ht="13" hidden="1" x14ac:dyDescent="0.3">
      <c r="E5489" s="138">
        <v>41119</v>
      </c>
      <c r="F5489" s="16">
        <v>211</v>
      </c>
      <c r="G5489" s="16">
        <v>2012</v>
      </c>
      <c r="H5489" s="139">
        <f t="shared" si="439"/>
        <v>0</v>
      </c>
      <c r="I5489" s="140">
        <v>20.116129032258065</v>
      </c>
      <c r="J5489" s="141">
        <f t="shared" si="436"/>
        <v>0</v>
      </c>
      <c r="K5489" s="81">
        <f t="shared" si="435"/>
        <v>0</v>
      </c>
      <c r="L5489" s="145">
        <v>19.7</v>
      </c>
      <c r="M5489" s="146"/>
      <c r="N5489" s="141">
        <f t="shared" si="437"/>
        <v>0</v>
      </c>
      <c r="O5489" s="141"/>
      <c r="P5489" s="141"/>
      <c r="Q5489" s="81">
        <f t="shared" si="438"/>
        <v>0</v>
      </c>
    </row>
    <row r="5490" spans="5:17" ht="13" hidden="1" x14ac:dyDescent="0.3">
      <c r="E5490" s="138">
        <v>41120</v>
      </c>
      <c r="F5490" s="16">
        <v>212</v>
      </c>
      <c r="G5490" s="16">
        <v>2012</v>
      </c>
      <c r="H5490" s="139">
        <f t="shared" si="439"/>
        <v>0</v>
      </c>
      <c r="I5490" s="140">
        <v>20.109677419354838</v>
      </c>
      <c r="J5490" s="141">
        <f t="shared" si="436"/>
        <v>0</v>
      </c>
      <c r="K5490" s="81">
        <f t="shared" si="435"/>
        <v>0</v>
      </c>
      <c r="L5490" s="145">
        <v>19.600000000000001</v>
      </c>
      <c r="M5490" s="146"/>
      <c r="N5490" s="141">
        <f t="shared" si="437"/>
        <v>0</v>
      </c>
      <c r="O5490" s="141"/>
      <c r="P5490" s="141"/>
      <c r="Q5490" s="81">
        <f t="shared" si="438"/>
        <v>0</v>
      </c>
    </row>
    <row r="5491" spans="5:17" ht="13" hidden="1" x14ac:dyDescent="0.3">
      <c r="E5491" s="138">
        <v>41121</v>
      </c>
      <c r="F5491" s="16">
        <v>213</v>
      </c>
      <c r="G5491" s="16">
        <v>2012</v>
      </c>
      <c r="H5491" s="139">
        <f t="shared" si="439"/>
        <v>0</v>
      </c>
      <c r="I5491" s="140">
        <v>20.103225806451611</v>
      </c>
      <c r="J5491" s="141">
        <f t="shared" si="436"/>
        <v>0</v>
      </c>
      <c r="K5491" s="81">
        <f t="shared" si="435"/>
        <v>0</v>
      </c>
      <c r="L5491" s="147">
        <v>21</v>
      </c>
      <c r="M5491" s="82"/>
      <c r="N5491" s="141">
        <f t="shared" si="437"/>
        <v>0</v>
      </c>
      <c r="O5491" s="141"/>
      <c r="P5491" s="141"/>
      <c r="Q5491" s="81">
        <f t="shared" si="438"/>
        <v>0</v>
      </c>
    </row>
    <row r="5492" spans="5:17" ht="13" hidden="1" x14ac:dyDescent="0.3">
      <c r="E5492" s="138">
        <v>41122</v>
      </c>
      <c r="F5492" s="16">
        <v>214</v>
      </c>
      <c r="G5492" s="16">
        <v>2012</v>
      </c>
      <c r="H5492" s="139">
        <f t="shared" si="439"/>
        <v>0</v>
      </c>
      <c r="I5492" s="140">
        <v>20.096774193548388</v>
      </c>
      <c r="J5492" s="141">
        <f t="shared" si="436"/>
        <v>0</v>
      </c>
      <c r="K5492" s="81">
        <f t="shared" ref="K5492:K5555" si="440">J5492*($E$116-I5492)</f>
        <v>0</v>
      </c>
      <c r="L5492" s="147">
        <v>22.5</v>
      </c>
      <c r="M5492" s="82"/>
      <c r="N5492" s="141">
        <f t="shared" si="437"/>
        <v>0</v>
      </c>
      <c r="O5492" s="141"/>
      <c r="P5492" s="141"/>
      <c r="Q5492" s="81">
        <f t="shared" si="438"/>
        <v>0</v>
      </c>
    </row>
    <row r="5493" spans="5:17" ht="13" hidden="1" x14ac:dyDescent="0.3">
      <c r="E5493" s="138">
        <v>41123</v>
      </c>
      <c r="F5493" s="16">
        <v>215</v>
      </c>
      <c r="G5493" s="16">
        <v>2012</v>
      </c>
      <c r="H5493" s="139">
        <f t="shared" si="439"/>
        <v>0</v>
      </c>
      <c r="I5493" s="140">
        <v>20.090322580645161</v>
      </c>
      <c r="J5493" s="141">
        <f t="shared" si="436"/>
        <v>0</v>
      </c>
      <c r="K5493" s="81">
        <f t="shared" si="440"/>
        <v>0</v>
      </c>
      <c r="L5493" s="147">
        <v>23.4</v>
      </c>
      <c r="M5493" s="82"/>
      <c r="N5493" s="141">
        <f t="shared" si="437"/>
        <v>0</v>
      </c>
      <c r="O5493" s="141"/>
      <c r="P5493" s="141"/>
      <c r="Q5493" s="81">
        <f t="shared" si="438"/>
        <v>0</v>
      </c>
    </row>
    <row r="5494" spans="5:17" ht="13" hidden="1" x14ac:dyDescent="0.3">
      <c r="E5494" s="138">
        <v>41124</v>
      </c>
      <c r="F5494" s="16">
        <v>216</v>
      </c>
      <c r="G5494" s="16">
        <v>2012</v>
      </c>
      <c r="H5494" s="139">
        <f t="shared" si="439"/>
        <v>0</v>
      </c>
      <c r="I5494" s="140">
        <v>20.083870967741934</v>
      </c>
      <c r="J5494" s="141">
        <f t="shared" si="436"/>
        <v>0</v>
      </c>
      <c r="K5494" s="81">
        <f t="shared" si="440"/>
        <v>0</v>
      </c>
      <c r="L5494" s="147">
        <v>22.3</v>
      </c>
      <c r="M5494" s="82"/>
      <c r="N5494" s="141">
        <f t="shared" si="437"/>
        <v>0</v>
      </c>
      <c r="O5494" s="141"/>
      <c r="P5494" s="141"/>
      <c r="Q5494" s="81">
        <f t="shared" si="438"/>
        <v>0</v>
      </c>
    </row>
    <row r="5495" spans="5:17" ht="13" hidden="1" x14ac:dyDescent="0.3">
      <c r="E5495" s="138">
        <v>41125</v>
      </c>
      <c r="F5495" s="16">
        <v>217</v>
      </c>
      <c r="G5495" s="16">
        <v>2012</v>
      </c>
      <c r="H5495" s="139">
        <f t="shared" si="439"/>
        <v>0</v>
      </c>
      <c r="I5495" s="140">
        <v>20.07741935483871</v>
      </c>
      <c r="J5495" s="141">
        <f t="shared" si="436"/>
        <v>0</v>
      </c>
      <c r="K5495" s="81">
        <f t="shared" si="440"/>
        <v>0</v>
      </c>
      <c r="L5495" s="147">
        <v>20.6</v>
      </c>
      <c r="M5495" s="82"/>
      <c r="N5495" s="141">
        <f t="shared" si="437"/>
        <v>0</v>
      </c>
      <c r="O5495" s="141"/>
      <c r="P5495" s="141"/>
      <c r="Q5495" s="81">
        <f t="shared" si="438"/>
        <v>0</v>
      </c>
    </row>
    <row r="5496" spans="5:17" ht="13" hidden="1" x14ac:dyDescent="0.3">
      <c r="E5496" s="138">
        <v>41126</v>
      </c>
      <c r="F5496" s="16">
        <v>218</v>
      </c>
      <c r="G5496" s="16">
        <v>2012</v>
      </c>
      <c r="H5496" s="139">
        <f t="shared" si="439"/>
        <v>0</v>
      </c>
      <c r="I5496" s="140">
        <v>20.070967741935483</v>
      </c>
      <c r="J5496" s="141">
        <f t="shared" si="436"/>
        <v>0</v>
      </c>
      <c r="K5496" s="81">
        <f t="shared" si="440"/>
        <v>0</v>
      </c>
      <c r="L5496" s="147">
        <v>19.399999999999999</v>
      </c>
      <c r="M5496" s="82"/>
      <c r="N5496" s="141">
        <f t="shared" si="437"/>
        <v>0</v>
      </c>
      <c r="O5496" s="141"/>
      <c r="P5496" s="141"/>
      <c r="Q5496" s="81">
        <f t="shared" si="438"/>
        <v>0</v>
      </c>
    </row>
    <row r="5497" spans="5:17" ht="13" hidden="1" x14ac:dyDescent="0.3">
      <c r="E5497" s="138">
        <v>41127</v>
      </c>
      <c r="F5497" s="16">
        <v>219</v>
      </c>
      <c r="G5497" s="16">
        <v>2012</v>
      </c>
      <c r="H5497" s="139">
        <f t="shared" si="439"/>
        <v>0</v>
      </c>
      <c r="I5497" s="140">
        <v>20.064516129032256</v>
      </c>
      <c r="J5497" s="141">
        <f t="shared" si="436"/>
        <v>0</v>
      </c>
      <c r="K5497" s="81">
        <f t="shared" si="440"/>
        <v>0</v>
      </c>
      <c r="L5497" s="147">
        <v>17.8</v>
      </c>
      <c r="M5497" s="82"/>
      <c r="N5497" s="141">
        <f t="shared" si="437"/>
        <v>0</v>
      </c>
      <c r="O5497" s="141"/>
      <c r="P5497" s="141"/>
      <c r="Q5497" s="81">
        <f t="shared" si="438"/>
        <v>0</v>
      </c>
    </row>
    <row r="5498" spans="5:17" ht="13" hidden="1" x14ac:dyDescent="0.3">
      <c r="E5498" s="138">
        <v>41128</v>
      </c>
      <c r="F5498" s="16">
        <v>220</v>
      </c>
      <c r="G5498" s="16">
        <v>2012</v>
      </c>
      <c r="H5498" s="139">
        <f t="shared" si="439"/>
        <v>0</v>
      </c>
      <c r="I5498" s="140">
        <v>20.058064516129033</v>
      </c>
      <c r="J5498" s="141">
        <f t="shared" si="436"/>
        <v>0</v>
      </c>
      <c r="K5498" s="81">
        <f t="shared" si="440"/>
        <v>0</v>
      </c>
      <c r="L5498" s="147">
        <v>17.8</v>
      </c>
      <c r="M5498" s="82"/>
      <c r="N5498" s="141">
        <f t="shared" si="437"/>
        <v>0</v>
      </c>
      <c r="O5498" s="141"/>
      <c r="P5498" s="141"/>
      <c r="Q5498" s="81">
        <f t="shared" si="438"/>
        <v>0</v>
      </c>
    </row>
    <row r="5499" spans="5:17" ht="13" hidden="1" x14ac:dyDescent="0.3">
      <c r="E5499" s="138">
        <v>41129</v>
      </c>
      <c r="F5499" s="16">
        <v>221</v>
      </c>
      <c r="G5499" s="16">
        <v>2012</v>
      </c>
      <c r="H5499" s="139">
        <f t="shared" si="439"/>
        <v>0</v>
      </c>
      <c r="I5499" s="140">
        <v>20.051612903225806</v>
      </c>
      <c r="J5499" s="141">
        <f t="shared" si="436"/>
        <v>0</v>
      </c>
      <c r="K5499" s="81">
        <f t="shared" si="440"/>
        <v>0</v>
      </c>
      <c r="L5499" s="147">
        <v>19</v>
      </c>
      <c r="M5499" s="82"/>
      <c r="N5499" s="141">
        <f t="shared" si="437"/>
        <v>0</v>
      </c>
      <c r="O5499" s="141"/>
      <c r="P5499" s="141"/>
      <c r="Q5499" s="81">
        <f t="shared" si="438"/>
        <v>0</v>
      </c>
    </row>
    <row r="5500" spans="5:17" ht="13" hidden="1" x14ac:dyDescent="0.3">
      <c r="E5500" s="138">
        <v>41130</v>
      </c>
      <c r="F5500" s="16">
        <v>222</v>
      </c>
      <c r="G5500" s="16">
        <v>2012</v>
      </c>
      <c r="H5500" s="139">
        <f t="shared" si="439"/>
        <v>0</v>
      </c>
      <c r="I5500" s="140">
        <v>20.045161290322579</v>
      </c>
      <c r="J5500" s="141">
        <f t="shared" si="436"/>
        <v>0</v>
      </c>
      <c r="K5500" s="81">
        <f t="shared" si="440"/>
        <v>0</v>
      </c>
      <c r="L5500" s="147">
        <v>20.2</v>
      </c>
      <c r="M5500" s="82"/>
      <c r="N5500" s="141">
        <f t="shared" si="437"/>
        <v>0</v>
      </c>
      <c r="O5500" s="141"/>
      <c r="P5500" s="141"/>
      <c r="Q5500" s="81">
        <f t="shared" si="438"/>
        <v>0</v>
      </c>
    </row>
    <row r="5501" spans="5:17" ht="13" hidden="1" x14ac:dyDescent="0.3">
      <c r="E5501" s="138">
        <v>41131</v>
      </c>
      <c r="F5501" s="16">
        <v>223</v>
      </c>
      <c r="G5501" s="16">
        <v>2012</v>
      </c>
      <c r="H5501" s="139">
        <f t="shared" si="439"/>
        <v>0</v>
      </c>
      <c r="I5501" s="140">
        <v>20.038709677419355</v>
      </c>
      <c r="J5501" s="141">
        <f t="shared" si="436"/>
        <v>0</v>
      </c>
      <c r="K5501" s="81">
        <f t="shared" si="440"/>
        <v>0</v>
      </c>
      <c r="L5501" s="147">
        <v>20.7</v>
      </c>
      <c r="M5501" s="82"/>
      <c r="N5501" s="141">
        <f t="shared" si="437"/>
        <v>0</v>
      </c>
      <c r="O5501" s="141"/>
      <c r="P5501" s="141"/>
      <c r="Q5501" s="81">
        <f t="shared" si="438"/>
        <v>0</v>
      </c>
    </row>
    <row r="5502" spans="5:17" ht="13" hidden="1" x14ac:dyDescent="0.3">
      <c r="E5502" s="138">
        <v>41132</v>
      </c>
      <c r="F5502" s="16">
        <v>224</v>
      </c>
      <c r="G5502" s="16">
        <v>2012</v>
      </c>
      <c r="H5502" s="139">
        <f t="shared" si="439"/>
        <v>0</v>
      </c>
      <c r="I5502" s="140">
        <v>20.032258064516128</v>
      </c>
      <c r="J5502" s="141">
        <f t="shared" ref="J5502:J5565" si="441">IF(I5502&lt;=$E$117,1,0)</f>
        <v>0</v>
      </c>
      <c r="K5502" s="81">
        <f t="shared" si="440"/>
        <v>0</v>
      </c>
      <c r="L5502" s="147">
        <v>19.899999999999999</v>
      </c>
      <c r="M5502" s="82"/>
      <c r="N5502" s="141">
        <f t="shared" ref="N5502:N5565" si="442">IF(L5502&lt;=$E$117,1,0)</f>
        <v>0</v>
      </c>
      <c r="O5502" s="141"/>
      <c r="P5502" s="141"/>
      <c r="Q5502" s="81">
        <f t="shared" si="438"/>
        <v>0</v>
      </c>
    </row>
    <row r="5503" spans="5:17" ht="13" hidden="1" x14ac:dyDescent="0.3">
      <c r="E5503" s="138">
        <v>41133</v>
      </c>
      <c r="F5503" s="16">
        <v>225</v>
      </c>
      <c r="G5503" s="16">
        <v>2012</v>
      </c>
      <c r="H5503" s="139">
        <f t="shared" si="439"/>
        <v>0</v>
      </c>
      <c r="I5503" s="140">
        <v>20.025806451612901</v>
      </c>
      <c r="J5503" s="141">
        <f t="shared" si="441"/>
        <v>0</v>
      </c>
      <c r="K5503" s="81">
        <f t="shared" si="440"/>
        <v>0</v>
      </c>
      <c r="L5503" s="147">
        <v>20.2</v>
      </c>
      <c r="M5503" s="82"/>
      <c r="N5503" s="141">
        <f t="shared" si="442"/>
        <v>0</v>
      </c>
      <c r="O5503" s="141"/>
      <c r="P5503" s="141"/>
      <c r="Q5503" s="81">
        <f t="shared" si="438"/>
        <v>0</v>
      </c>
    </row>
    <row r="5504" spans="5:17" ht="13" hidden="1" x14ac:dyDescent="0.3">
      <c r="E5504" s="138">
        <v>41134</v>
      </c>
      <c r="F5504" s="16">
        <v>226</v>
      </c>
      <c r="G5504" s="16">
        <v>2012</v>
      </c>
      <c r="H5504" s="139">
        <f t="shared" si="439"/>
        <v>0</v>
      </c>
      <c r="I5504" s="140">
        <v>20.019354838709678</v>
      </c>
      <c r="J5504" s="141">
        <f t="shared" si="441"/>
        <v>0</v>
      </c>
      <c r="K5504" s="81">
        <f t="shared" si="440"/>
        <v>0</v>
      </c>
      <c r="L5504" s="147">
        <v>20.7</v>
      </c>
      <c r="M5504" s="82"/>
      <c r="N5504" s="141">
        <f t="shared" si="442"/>
        <v>0</v>
      </c>
      <c r="O5504" s="141"/>
      <c r="P5504" s="141"/>
      <c r="Q5504" s="81">
        <f t="shared" si="438"/>
        <v>0</v>
      </c>
    </row>
    <row r="5505" spans="5:17" ht="13" hidden="1" x14ac:dyDescent="0.3">
      <c r="E5505" s="138">
        <v>41135</v>
      </c>
      <c r="F5505" s="16">
        <v>227</v>
      </c>
      <c r="G5505" s="16">
        <v>2012</v>
      </c>
      <c r="H5505" s="139">
        <f t="shared" si="439"/>
        <v>0</v>
      </c>
      <c r="I5505" s="140">
        <v>20.012903225806451</v>
      </c>
      <c r="J5505" s="141">
        <f t="shared" si="441"/>
        <v>0</v>
      </c>
      <c r="K5505" s="81">
        <f t="shared" si="440"/>
        <v>0</v>
      </c>
      <c r="L5505" s="147">
        <v>21.3</v>
      </c>
      <c r="M5505" s="82"/>
      <c r="N5505" s="141">
        <f t="shared" si="442"/>
        <v>0</v>
      </c>
      <c r="O5505" s="141"/>
      <c r="P5505" s="141"/>
      <c r="Q5505" s="81">
        <f t="shared" si="438"/>
        <v>0</v>
      </c>
    </row>
    <row r="5506" spans="5:17" ht="13" hidden="1" x14ac:dyDescent="0.3">
      <c r="E5506" s="138">
        <v>41136</v>
      </c>
      <c r="F5506" s="16">
        <v>228</v>
      </c>
      <c r="G5506" s="16">
        <v>2012</v>
      </c>
      <c r="H5506" s="139">
        <f t="shared" si="439"/>
        <v>0</v>
      </c>
      <c r="I5506" s="140">
        <v>20.006451612903227</v>
      </c>
      <c r="J5506" s="141">
        <f t="shared" si="441"/>
        <v>0</v>
      </c>
      <c r="K5506" s="81">
        <f t="shared" si="440"/>
        <v>0</v>
      </c>
      <c r="L5506" s="147">
        <v>23.6</v>
      </c>
      <c r="M5506" s="82"/>
      <c r="N5506" s="141">
        <f t="shared" si="442"/>
        <v>0</v>
      </c>
      <c r="O5506" s="141"/>
      <c r="P5506" s="141"/>
      <c r="Q5506" s="81">
        <f t="shared" si="438"/>
        <v>0</v>
      </c>
    </row>
    <row r="5507" spans="5:17" ht="13" hidden="1" x14ac:dyDescent="0.3">
      <c r="E5507" s="138">
        <v>41137</v>
      </c>
      <c r="F5507" s="16">
        <v>229</v>
      </c>
      <c r="G5507" s="16">
        <v>2012</v>
      </c>
      <c r="H5507" s="139">
        <f t="shared" si="439"/>
        <v>0</v>
      </c>
      <c r="I5507" s="140">
        <v>20</v>
      </c>
      <c r="J5507" s="141">
        <f t="shared" si="441"/>
        <v>0</v>
      </c>
      <c r="K5507" s="81">
        <f t="shared" si="440"/>
        <v>0</v>
      </c>
      <c r="L5507" s="147">
        <v>19.7</v>
      </c>
      <c r="M5507" s="82"/>
      <c r="N5507" s="141">
        <f t="shared" si="442"/>
        <v>0</v>
      </c>
      <c r="O5507" s="141"/>
      <c r="P5507" s="141"/>
      <c r="Q5507" s="81">
        <f t="shared" si="438"/>
        <v>0</v>
      </c>
    </row>
    <row r="5508" spans="5:17" ht="13" hidden="1" x14ac:dyDescent="0.3">
      <c r="E5508" s="138">
        <v>41138</v>
      </c>
      <c r="F5508" s="16">
        <v>230</v>
      </c>
      <c r="G5508" s="16">
        <v>2012</v>
      </c>
      <c r="H5508" s="139">
        <f t="shared" si="439"/>
        <v>0</v>
      </c>
      <c r="I5508" s="140">
        <v>19.846666666666664</v>
      </c>
      <c r="J5508" s="141">
        <f t="shared" si="441"/>
        <v>0</v>
      </c>
      <c r="K5508" s="81">
        <f t="shared" si="440"/>
        <v>0</v>
      </c>
      <c r="L5508" s="147">
        <v>20.6</v>
      </c>
      <c r="M5508" s="82"/>
      <c r="N5508" s="141">
        <f t="shared" si="442"/>
        <v>0</v>
      </c>
      <c r="O5508" s="141"/>
      <c r="P5508" s="141"/>
      <c r="Q5508" s="81">
        <f t="shared" si="438"/>
        <v>0</v>
      </c>
    </row>
    <row r="5509" spans="5:17" ht="13" hidden="1" x14ac:dyDescent="0.3">
      <c r="E5509" s="138">
        <v>41139</v>
      </c>
      <c r="F5509" s="16">
        <v>231</v>
      </c>
      <c r="G5509" s="16">
        <v>2012</v>
      </c>
      <c r="H5509" s="139">
        <f t="shared" si="439"/>
        <v>0</v>
      </c>
      <c r="I5509" s="140">
        <v>19.693333333333328</v>
      </c>
      <c r="J5509" s="141">
        <f t="shared" si="441"/>
        <v>0</v>
      </c>
      <c r="K5509" s="81">
        <f t="shared" si="440"/>
        <v>0</v>
      </c>
      <c r="L5509" s="147">
        <v>22.5</v>
      </c>
      <c r="M5509" s="82"/>
      <c r="N5509" s="141">
        <f t="shared" si="442"/>
        <v>0</v>
      </c>
      <c r="O5509" s="141"/>
      <c r="P5509" s="141"/>
      <c r="Q5509" s="81">
        <f t="shared" si="438"/>
        <v>0</v>
      </c>
    </row>
    <row r="5510" spans="5:17" ht="13" hidden="1" x14ac:dyDescent="0.3">
      <c r="E5510" s="138">
        <v>41140</v>
      </c>
      <c r="F5510" s="16">
        <v>232</v>
      </c>
      <c r="G5510" s="16">
        <v>2012</v>
      </c>
      <c r="H5510" s="139">
        <f t="shared" si="439"/>
        <v>0</v>
      </c>
      <c r="I5510" s="140">
        <v>19.54</v>
      </c>
      <c r="J5510" s="141">
        <f t="shared" si="441"/>
        <v>0</v>
      </c>
      <c r="K5510" s="81">
        <f t="shared" si="440"/>
        <v>0</v>
      </c>
      <c r="L5510" s="147">
        <v>24.1</v>
      </c>
      <c r="M5510" s="82"/>
      <c r="N5510" s="141">
        <f t="shared" si="442"/>
        <v>0</v>
      </c>
      <c r="O5510" s="141"/>
      <c r="P5510" s="141"/>
      <c r="Q5510" s="81">
        <f t="shared" si="438"/>
        <v>0</v>
      </c>
    </row>
    <row r="5511" spans="5:17" ht="13" hidden="1" x14ac:dyDescent="0.3">
      <c r="E5511" s="138">
        <v>41141</v>
      </c>
      <c r="F5511" s="16">
        <v>233</v>
      </c>
      <c r="G5511" s="16">
        <v>2012</v>
      </c>
      <c r="H5511" s="139">
        <f t="shared" si="439"/>
        <v>0</v>
      </c>
      <c r="I5511" s="140">
        <v>19.386666666666663</v>
      </c>
      <c r="J5511" s="141">
        <f t="shared" si="441"/>
        <v>0</v>
      </c>
      <c r="K5511" s="81">
        <f t="shared" si="440"/>
        <v>0</v>
      </c>
      <c r="L5511" s="147">
        <v>25.5</v>
      </c>
      <c r="M5511" s="82"/>
      <c r="N5511" s="141">
        <f t="shared" si="442"/>
        <v>0</v>
      </c>
      <c r="O5511" s="141"/>
      <c r="P5511" s="141"/>
      <c r="Q5511" s="81">
        <f t="shared" si="438"/>
        <v>0</v>
      </c>
    </row>
    <row r="5512" spans="5:17" ht="13" hidden="1" x14ac:dyDescent="0.3">
      <c r="E5512" s="138">
        <v>41142</v>
      </c>
      <c r="F5512" s="16">
        <v>234</v>
      </c>
      <c r="G5512" s="16">
        <v>2012</v>
      </c>
      <c r="H5512" s="139">
        <f t="shared" si="439"/>
        <v>0</v>
      </c>
      <c r="I5512" s="140">
        <v>19.233333333333327</v>
      </c>
      <c r="J5512" s="141">
        <f t="shared" si="441"/>
        <v>0</v>
      </c>
      <c r="K5512" s="81">
        <f t="shared" si="440"/>
        <v>0</v>
      </c>
      <c r="L5512" s="147">
        <v>25</v>
      </c>
      <c r="M5512" s="82"/>
      <c r="N5512" s="141">
        <f t="shared" si="442"/>
        <v>0</v>
      </c>
      <c r="O5512" s="141"/>
      <c r="P5512" s="141"/>
      <c r="Q5512" s="81">
        <f t="shared" si="438"/>
        <v>0</v>
      </c>
    </row>
    <row r="5513" spans="5:17" ht="13" hidden="1" x14ac:dyDescent="0.3">
      <c r="E5513" s="138">
        <v>41143</v>
      </c>
      <c r="F5513" s="16">
        <v>235</v>
      </c>
      <c r="G5513" s="16">
        <v>2012</v>
      </c>
      <c r="H5513" s="139">
        <f t="shared" si="439"/>
        <v>0</v>
      </c>
      <c r="I5513" s="140">
        <v>19.079999999999998</v>
      </c>
      <c r="J5513" s="141">
        <f t="shared" si="441"/>
        <v>0</v>
      </c>
      <c r="K5513" s="81">
        <f t="shared" si="440"/>
        <v>0</v>
      </c>
      <c r="L5513" s="147">
        <v>25.6</v>
      </c>
      <c r="M5513" s="82"/>
      <c r="N5513" s="141">
        <f t="shared" si="442"/>
        <v>0</v>
      </c>
      <c r="O5513" s="141"/>
      <c r="P5513" s="141"/>
      <c r="Q5513" s="81">
        <f t="shared" si="438"/>
        <v>0</v>
      </c>
    </row>
    <row r="5514" spans="5:17" ht="13" hidden="1" x14ac:dyDescent="0.3">
      <c r="E5514" s="138">
        <v>41144</v>
      </c>
      <c r="F5514" s="16">
        <v>236</v>
      </c>
      <c r="G5514" s="16">
        <v>2012</v>
      </c>
      <c r="H5514" s="139">
        <f t="shared" si="439"/>
        <v>0</v>
      </c>
      <c r="I5514" s="140">
        <v>18.926666666666662</v>
      </c>
      <c r="J5514" s="141">
        <f t="shared" si="441"/>
        <v>0</v>
      </c>
      <c r="K5514" s="81">
        <f t="shared" si="440"/>
        <v>0</v>
      </c>
      <c r="L5514" s="147">
        <v>23.5</v>
      </c>
      <c r="M5514" s="82"/>
      <c r="N5514" s="141">
        <f t="shared" si="442"/>
        <v>0</v>
      </c>
      <c r="O5514" s="141"/>
      <c r="P5514" s="141"/>
      <c r="Q5514" s="81">
        <f t="shared" si="438"/>
        <v>0</v>
      </c>
    </row>
    <row r="5515" spans="5:17" ht="13" hidden="1" x14ac:dyDescent="0.3">
      <c r="E5515" s="138">
        <v>41145</v>
      </c>
      <c r="F5515" s="16">
        <v>237</v>
      </c>
      <c r="G5515" s="16">
        <v>2012</v>
      </c>
      <c r="H5515" s="139">
        <f t="shared" si="439"/>
        <v>0</v>
      </c>
      <c r="I5515" s="140">
        <v>18.773333333333326</v>
      </c>
      <c r="J5515" s="141">
        <f t="shared" si="441"/>
        <v>0</v>
      </c>
      <c r="K5515" s="81">
        <f t="shared" si="440"/>
        <v>0</v>
      </c>
      <c r="L5515" s="147">
        <v>22.6</v>
      </c>
      <c r="M5515" s="82"/>
      <c r="N5515" s="141">
        <f t="shared" si="442"/>
        <v>0</v>
      </c>
      <c r="O5515" s="141"/>
      <c r="P5515" s="141"/>
      <c r="Q5515" s="81">
        <f t="shared" si="438"/>
        <v>0</v>
      </c>
    </row>
    <row r="5516" spans="5:17" ht="13" hidden="1" x14ac:dyDescent="0.3">
      <c r="E5516" s="138">
        <v>41146</v>
      </c>
      <c r="F5516" s="16">
        <v>238</v>
      </c>
      <c r="G5516" s="16">
        <v>2012</v>
      </c>
      <c r="H5516" s="139">
        <f t="shared" si="439"/>
        <v>0</v>
      </c>
      <c r="I5516" s="140">
        <v>18.62</v>
      </c>
      <c r="J5516" s="141">
        <f t="shared" si="441"/>
        <v>0</v>
      </c>
      <c r="K5516" s="81">
        <f t="shared" si="440"/>
        <v>0</v>
      </c>
      <c r="L5516" s="147">
        <v>20.9</v>
      </c>
      <c r="M5516" s="82"/>
      <c r="N5516" s="141">
        <f t="shared" si="442"/>
        <v>0</v>
      </c>
      <c r="O5516" s="141"/>
      <c r="P5516" s="141"/>
      <c r="Q5516" s="81">
        <f t="shared" si="438"/>
        <v>0</v>
      </c>
    </row>
    <row r="5517" spans="5:17" ht="13" hidden="1" x14ac:dyDescent="0.3">
      <c r="E5517" s="138">
        <v>41147</v>
      </c>
      <c r="F5517" s="16">
        <v>239</v>
      </c>
      <c r="G5517" s="16">
        <v>2012</v>
      </c>
      <c r="H5517" s="139">
        <f t="shared" si="439"/>
        <v>0</v>
      </c>
      <c r="I5517" s="140">
        <v>18.466666666666661</v>
      </c>
      <c r="J5517" s="141">
        <f t="shared" si="441"/>
        <v>0</v>
      </c>
      <c r="K5517" s="81">
        <f t="shared" si="440"/>
        <v>0</v>
      </c>
      <c r="L5517" s="147">
        <v>17.5</v>
      </c>
      <c r="M5517" s="82"/>
      <c r="N5517" s="141">
        <f t="shared" si="442"/>
        <v>0</v>
      </c>
      <c r="O5517" s="141"/>
      <c r="P5517" s="141"/>
      <c r="Q5517" s="81">
        <f t="shared" si="438"/>
        <v>0</v>
      </c>
    </row>
    <row r="5518" spans="5:17" ht="13" hidden="1" x14ac:dyDescent="0.3">
      <c r="E5518" s="138">
        <v>41148</v>
      </c>
      <c r="F5518" s="16">
        <v>240</v>
      </c>
      <c r="G5518" s="16">
        <v>2012</v>
      </c>
      <c r="H5518" s="139">
        <f t="shared" si="439"/>
        <v>0</v>
      </c>
      <c r="I5518" s="140">
        <v>18.313333333333333</v>
      </c>
      <c r="J5518" s="141">
        <f t="shared" si="441"/>
        <v>0</v>
      </c>
      <c r="K5518" s="81">
        <f t="shared" si="440"/>
        <v>0</v>
      </c>
      <c r="L5518" s="147">
        <v>16.600000000000001</v>
      </c>
      <c r="M5518" s="82"/>
      <c r="N5518" s="141">
        <f t="shared" si="442"/>
        <v>0</v>
      </c>
      <c r="O5518" s="141"/>
      <c r="P5518" s="141"/>
      <c r="Q5518" s="81">
        <f t="shared" si="438"/>
        <v>0</v>
      </c>
    </row>
    <row r="5519" spans="5:17" ht="13" hidden="1" x14ac:dyDescent="0.3">
      <c r="E5519" s="138">
        <v>41149</v>
      </c>
      <c r="F5519" s="16">
        <v>241</v>
      </c>
      <c r="G5519" s="16">
        <v>2012</v>
      </c>
      <c r="H5519" s="139">
        <f t="shared" si="439"/>
        <v>0</v>
      </c>
      <c r="I5519" s="140">
        <v>18.16</v>
      </c>
      <c r="J5519" s="141">
        <f t="shared" si="441"/>
        <v>0</v>
      </c>
      <c r="K5519" s="81">
        <f t="shared" si="440"/>
        <v>0</v>
      </c>
      <c r="L5519" s="147">
        <v>19</v>
      </c>
      <c r="M5519" s="82"/>
      <c r="N5519" s="141">
        <f t="shared" si="442"/>
        <v>0</v>
      </c>
      <c r="O5519" s="141"/>
      <c r="P5519" s="141"/>
      <c r="Q5519" s="81">
        <f t="shared" si="438"/>
        <v>0</v>
      </c>
    </row>
    <row r="5520" spans="5:17" ht="13" hidden="1" x14ac:dyDescent="0.3">
      <c r="E5520" s="138">
        <v>41150</v>
      </c>
      <c r="F5520" s="16">
        <v>242</v>
      </c>
      <c r="G5520" s="16">
        <v>2012</v>
      </c>
      <c r="H5520" s="139">
        <f t="shared" si="439"/>
        <v>0</v>
      </c>
      <c r="I5520" s="140">
        <v>18.006666666666661</v>
      </c>
      <c r="J5520" s="141">
        <f t="shared" si="441"/>
        <v>0</v>
      </c>
      <c r="K5520" s="81">
        <f t="shared" si="440"/>
        <v>0</v>
      </c>
      <c r="L5520" s="147">
        <v>19.100000000000001</v>
      </c>
      <c r="M5520" s="82"/>
      <c r="N5520" s="141">
        <f t="shared" si="442"/>
        <v>0</v>
      </c>
      <c r="O5520" s="141"/>
      <c r="P5520" s="141"/>
      <c r="Q5520" s="81">
        <f t="shared" si="438"/>
        <v>0</v>
      </c>
    </row>
    <row r="5521" spans="5:17" ht="13" hidden="1" x14ac:dyDescent="0.3">
      <c r="E5521" s="138">
        <v>41151</v>
      </c>
      <c r="F5521" s="16">
        <v>243</v>
      </c>
      <c r="G5521" s="16">
        <v>2012</v>
      </c>
      <c r="H5521" s="139">
        <f t="shared" si="439"/>
        <v>0</v>
      </c>
      <c r="I5521" s="140">
        <v>17.853333333333332</v>
      </c>
      <c r="J5521" s="141">
        <f t="shared" si="441"/>
        <v>0</v>
      </c>
      <c r="K5521" s="81">
        <f t="shared" si="440"/>
        <v>0</v>
      </c>
      <c r="L5521" s="147">
        <v>17</v>
      </c>
      <c r="M5521" s="82"/>
      <c r="N5521" s="141">
        <f t="shared" si="442"/>
        <v>0</v>
      </c>
      <c r="O5521" s="141"/>
      <c r="P5521" s="141"/>
      <c r="Q5521" s="81">
        <f t="shared" si="438"/>
        <v>0</v>
      </c>
    </row>
    <row r="5522" spans="5:17" ht="13" hidden="1" x14ac:dyDescent="0.3">
      <c r="E5522" s="138">
        <v>41152</v>
      </c>
      <c r="F5522" s="16">
        <v>244</v>
      </c>
      <c r="G5522" s="16">
        <v>2012</v>
      </c>
      <c r="H5522" s="139">
        <f t="shared" si="439"/>
        <v>0</v>
      </c>
      <c r="I5522" s="140">
        <v>17.7</v>
      </c>
      <c r="J5522" s="141">
        <f t="shared" si="441"/>
        <v>0</v>
      </c>
      <c r="K5522" s="81">
        <f t="shared" si="440"/>
        <v>0</v>
      </c>
      <c r="L5522" s="147">
        <v>12.7</v>
      </c>
      <c r="M5522" s="82"/>
      <c r="N5522" s="141">
        <f t="shared" si="442"/>
        <v>1</v>
      </c>
      <c r="O5522" s="141"/>
      <c r="P5522" s="141"/>
      <c r="Q5522" s="81">
        <f t="shared" si="438"/>
        <v>7.3000000000000007</v>
      </c>
    </row>
    <row r="5523" spans="5:17" ht="13" hidden="1" x14ac:dyDescent="0.3">
      <c r="E5523" s="138">
        <v>41153</v>
      </c>
      <c r="F5523" s="16">
        <v>245</v>
      </c>
      <c r="G5523" s="16">
        <v>2012</v>
      </c>
      <c r="H5523" s="139">
        <f t="shared" si="439"/>
        <v>0</v>
      </c>
      <c r="I5523" s="140">
        <v>17.546666666666667</v>
      </c>
      <c r="J5523" s="141">
        <f t="shared" si="441"/>
        <v>0</v>
      </c>
      <c r="K5523" s="81">
        <f t="shared" si="440"/>
        <v>0</v>
      </c>
      <c r="L5523" s="147">
        <v>13.4</v>
      </c>
      <c r="M5523" s="82"/>
      <c r="N5523" s="141">
        <f t="shared" si="442"/>
        <v>1</v>
      </c>
      <c r="O5523" s="141"/>
      <c r="P5523" s="141"/>
      <c r="Q5523" s="81">
        <f t="shared" si="438"/>
        <v>6.6</v>
      </c>
    </row>
    <row r="5524" spans="5:17" ht="13" hidden="1" x14ac:dyDescent="0.3">
      <c r="E5524" s="138">
        <v>41154</v>
      </c>
      <c r="F5524" s="16">
        <v>246</v>
      </c>
      <c r="G5524" s="16">
        <v>2012</v>
      </c>
      <c r="H5524" s="139">
        <f t="shared" si="439"/>
        <v>0</v>
      </c>
      <c r="I5524" s="140">
        <v>17.393333333333331</v>
      </c>
      <c r="J5524" s="141">
        <f t="shared" si="441"/>
        <v>0</v>
      </c>
      <c r="K5524" s="81">
        <f t="shared" si="440"/>
        <v>0</v>
      </c>
      <c r="L5524" s="147">
        <v>15.7</v>
      </c>
      <c r="M5524" s="82"/>
      <c r="N5524" s="141">
        <f t="shared" si="442"/>
        <v>1</v>
      </c>
      <c r="O5524" s="141"/>
      <c r="P5524" s="141"/>
      <c r="Q5524" s="81">
        <f t="shared" si="438"/>
        <v>4.3000000000000007</v>
      </c>
    </row>
    <row r="5525" spans="5:17" ht="13" hidden="1" x14ac:dyDescent="0.3">
      <c r="E5525" s="138">
        <v>41155</v>
      </c>
      <c r="F5525" s="16">
        <v>247</v>
      </c>
      <c r="G5525" s="16">
        <v>2012</v>
      </c>
      <c r="H5525" s="139">
        <f t="shared" si="439"/>
        <v>0</v>
      </c>
      <c r="I5525" s="140">
        <v>17.239999999999998</v>
      </c>
      <c r="J5525" s="141">
        <f t="shared" si="441"/>
        <v>0</v>
      </c>
      <c r="K5525" s="81">
        <f t="shared" si="440"/>
        <v>0</v>
      </c>
      <c r="L5525" s="147">
        <v>18.2</v>
      </c>
      <c r="M5525" s="82"/>
      <c r="N5525" s="141">
        <f t="shared" si="442"/>
        <v>0</v>
      </c>
      <c r="O5525" s="141"/>
      <c r="P5525" s="141"/>
      <c r="Q5525" s="81">
        <f t="shared" si="438"/>
        <v>0</v>
      </c>
    </row>
    <row r="5526" spans="5:17" ht="13" hidden="1" x14ac:dyDescent="0.3">
      <c r="E5526" s="138">
        <v>41156</v>
      </c>
      <c r="F5526" s="16">
        <v>248</v>
      </c>
      <c r="G5526" s="16">
        <v>2012</v>
      </c>
      <c r="H5526" s="139">
        <f t="shared" si="439"/>
        <v>0</v>
      </c>
      <c r="I5526" s="140">
        <v>17.086666666666666</v>
      </c>
      <c r="J5526" s="141">
        <f t="shared" si="441"/>
        <v>0</v>
      </c>
      <c r="K5526" s="81">
        <f t="shared" si="440"/>
        <v>0</v>
      </c>
      <c r="L5526" s="147">
        <v>19.600000000000001</v>
      </c>
      <c r="M5526" s="82"/>
      <c r="N5526" s="141">
        <f t="shared" si="442"/>
        <v>0</v>
      </c>
      <c r="O5526" s="141"/>
      <c r="P5526" s="141"/>
      <c r="Q5526" s="81">
        <f t="shared" si="438"/>
        <v>0</v>
      </c>
    </row>
    <row r="5527" spans="5:17" ht="13" hidden="1" x14ac:dyDescent="0.3">
      <c r="E5527" s="138">
        <v>41157</v>
      </c>
      <c r="F5527" s="16">
        <v>249</v>
      </c>
      <c r="G5527" s="16">
        <v>2012</v>
      </c>
      <c r="H5527" s="139">
        <f t="shared" si="439"/>
        <v>0</v>
      </c>
      <c r="I5527" s="140">
        <v>16.93333333333333</v>
      </c>
      <c r="J5527" s="141">
        <f t="shared" si="441"/>
        <v>0</v>
      </c>
      <c r="K5527" s="81">
        <f t="shared" si="440"/>
        <v>0</v>
      </c>
      <c r="L5527" s="147">
        <v>19</v>
      </c>
      <c r="M5527" s="82"/>
      <c r="N5527" s="141">
        <f t="shared" si="442"/>
        <v>0</v>
      </c>
      <c r="O5527" s="141"/>
      <c r="P5527" s="141"/>
      <c r="Q5527" s="81">
        <f t="shared" si="438"/>
        <v>0</v>
      </c>
    </row>
    <row r="5528" spans="5:17" ht="13" hidden="1" x14ac:dyDescent="0.3">
      <c r="E5528" s="138">
        <v>41158</v>
      </c>
      <c r="F5528" s="16">
        <v>250</v>
      </c>
      <c r="G5528" s="16">
        <v>2012</v>
      </c>
      <c r="H5528" s="139">
        <f t="shared" si="439"/>
        <v>0</v>
      </c>
      <c r="I5528" s="140">
        <v>16.78</v>
      </c>
      <c r="J5528" s="141">
        <f t="shared" si="441"/>
        <v>0</v>
      </c>
      <c r="K5528" s="81">
        <f t="shared" si="440"/>
        <v>0</v>
      </c>
      <c r="L5528" s="147">
        <v>18.7</v>
      </c>
      <c r="M5528" s="82"/>
      <c r="N5528" s="141">
        <f t="shared" si="442"/>
        <v>0</v>
      </c>
      <c r="O5528" s="141"/>
      <c r="P5528" s="141"/>
      <c r="Q5528" s="81">
        <f t="shared" si="438"/>
        <v>0</v>
      </c>
    </row>
    <row r="5529" spans="5:17" ht="13" hidden="1" x14ac:dyDescent="0.3">
      <c r="E5529" s="138">
        <v>41159</v>
      </c>
      <c r="F5529" s="16">
        <v>251</v>
      </c>
      <c r="G5529" s="16">
        <v>2012</v>
      </c>
      <c r="H5529" s="139">
        <f t="shared" si="439"/>
        <v>0</v>
      </c>
      <c r="I5529" s="140">
        <v>16.626666666666665</v>
      </c>
      <c r="J5529" s="141">
        <f t="shared" si="441"/>
        <v>0</v>
      </c>
      <c r="K5529" s="81">
        <f t="shared" si="440"/>
        <v>0</v>
      </c>
      <c r="L5529" s="147">
        <v>17</v>
      </c>
      <c r="M5529" s="82"/>
      <c r="N5529" s="141">
        <f t="shared" si="442"/>
        <v>0</v>
      </c>
      <c r="O5529" s="141"/>
      <c r="P5529" s="141"/>
      <c r="Q5529" s="81">
        <f t="shared" si="438"/>
        <v>0</v>
      </c>
    </row>
    <row r="5530" spans="5:17" ht="13" hidden="1" x14ac:dyDescent="0.3">
      <c r="E5530" s="138">
        <v>41160</v>
      </c>
      <c r="F5530" s="16">
        <v>252</v>
      </c>
      <c r="G5530" s="16">
        <v>2012</v>
      </c>
      <c r="H5530" s="139">
        <f t="shared" si="439"/>
        <v>0</v>
      </c>
      <c r="I5530" s="140">
        <v>16.473333333333329</v>
      </c>
      <c r="J5530" s="141">
        <f t="shared" si="441"/>
        <v>0</v>
      </c>
      <c r="K5530" s="81">
        <f t="shared" si="440"/>
        <v>0</v>
      </c>
      <c r="L5530" s="147">
        <v>18</v>
      </c>
      <c r="M5530" s="82"/>
      <c r="N5530" s="141">
        <f t="shared" si="442"/>
        <v>0</v>
      </c>
      <c r="O5530" s="141"/>
      <c r="P5530" s="141"/>
      <c r="Q5530" s="81">
        <f t="shared" si="438"/>
        <v>0</v>
      </c>
    </row>
    <row r="5531" spans="5:17" ht="13" hidden="1" x14ac:dyDescent="0.3">
      <c r="E5531" s="138">
        <v>41161</v>
      </c>
      <c r="F5531" s="16">
        <v>253</v>
      </c>
      <c r="G5531" s="16">
        <v>2012</v>
      </c>
      <c r="H5531" s="139">
        <f t="shared" si="439"/>
        <v>0</v>
      </c>
      <c r="I5531" s="140">
        <v>16.32</v>
      </c>
      <c r="J5531" s="141">
        <f t="shared" si="441"/>
        <v>0</v>
      </c>
      <c r="K5531" s="81">
        <f t="shared" si="440"/>
        <v>0</v>
      </c>
      <c r="L5531" s="147">
        <v>20.9</v>
      </c>
      <c r="M5531" s="82"/>
      <c r="N5531" s="141">
        <f t="shared" si="442"/>
        <v>0</v>
      </c>
      <c r="O5531" s="141"/>
      <c r="P5531" s="141"/>
      <c r="Q5531" s="81">
        <f t="shared" si="438"/>
        <v>0</v>
      </c>
    </row>
    <row r="5532" spans="5:17" ht="13" hidden="1" x14ac:dyDescent="0.3">
      <c r="E5532" s="138">
        <v>41162</v>
      </c>
      <c r="F5532" s="16">
        <v>254</v>
      </c>
      <c r="G5532" s="16">
        <v>2012</v>
      </c>
      <c r="H5532" s="139">
        <f t="shared" si="439"/>
        <v>0</v>
      </c>
      <c r="I5532" s="140">
        <v>16.166666666666664</v>
      </c>
      <c r="J5532" s="141">
        <f t="shared" si="441"/>
        <v>0</v>
      </c>
      <c r="K5532" s="81">
        <f t="shared" si="440"/>
        <v>0</v>
      </c>
      <c r="L5532" s="147">
        <v>19.399999999999999</v>
      </c>
      <c r="M5532" s="82"/>
      <c r="N5532" s="141">
        <f t="shared" si="442"/>
        <v>0</v>
      </c>
      <c r="O5532" s="141"/>
      <c r="P5532" s="141"/>
      <c r="Q5532" s="81">
        <f t="shared" si="438"/>
        <v>0</v>
      </c>
    </row>
    <row r="5533" spans="5:17" ht="13" hidden="1" x14ac:dyDescent="0.3">
      <c r="E5533" s="138">
        <v>41163</v>
      </c>
      <c r="F5533" s="16">
        <v>255</v>
      </c>
      <c r="G5533" s="16">
        <v>2012</v>
      </c>
      <c r="H5533" s="139">
        <f t="shared" si="439"/>
        <v>0</v>
      </c>
      <c r="I5533" s="140">
        <v>16.013333333333328</v>
      </c>
      <c r="J5533" s="141">
        <f t="shared" si="441"/>
        <v>0</v>
      </c>
      <c r="K5533" s="81">
        <f t="shared" si="440"/>
        <v>0</v>
      </c>
      <c r="L5533" s="147">
        <v>19.5</v>
      </c>
      <c r="M5533" s="82"/>
      <c r="N5533" s="141">
        <f t="shared" si="442"/>
        <v>0</v>
      </c>
      <c r="O5533" s="141"/>
      <c r="P5533" s="141"/>
      <c r="Q5533" s="81">
        <f t="shared" si="438"/>
        <v>0</v>
      </c>
    </row>
    <row r="5534" spans="5:17" ht="13" hidden="1" x14ac:dyDescent="0.3">
      <c r="E5534" s="138">
        <v>41164</v>
      </c>
      <c r="F5534" s="16">
        <v>256</v>
      </c>
      <c r="G5534" s="16">
        <v>2012</v>
      </c>
      <c r="H5534" s="139">
        <f t="shared" si="439"/>
        <v>0</v>
      </c>
      <c r="I5534" s="140">
        <v>15.86</v>
      </c>
      <c r="J5534" s="141">
        <f t="shared" si="441"/>
        <v>1</v>
      </c>
      <c r="K5534" s="81">
        <f t="shared" si="440"/>
        <v>4.1400000000000006</v>
      </c>
      <c r="L5534" s="147">
        <v>13.2</v>
      </c>
      <c r="M5534" s="82"/>
      <c r="N5534" s="141">
        <f t="shared" si="442"/>
        <v>1</v>
      </c>
      <c r="O5534" s="141"/>
      <c r="P5534" s="141"/>
      <c r="Q5534" s="81">
        <f t="shared" si="438"/>
        <v>6.8000000000000007</v>
      </c>
    </row>
    <row r="5535" spans="5:17" ht="13" hidden="1" x14ac:dyDescent="0.3">
      <c r="E5535" s="138">
        <v>41165</v>
      </c>
      <c r="F5535" s="16">
        <v>257</v>
      </c>
      <c r="G5535" s="16">
        <v>2012</v>
      </c>
      <c r="H5535" s="139">
        <f t="shared" si="439"/>
        <v>0</v>
      </c>
      <c r="I5535" s="140">
        <v>15.706666666666663</v>
      </c>
      <c r="J5535" s="141">
        <f t="shared" si="441"/>
        <v>1</v>
      </c>
      <c r="K5535" s="81">
        <f t="shared" si="440"/>
        <v>4.2933333333333366</v>
      </c>
      <c r="L5535" s="147">
        <v>12.8</v>
      </c>
      <c r="M5535" s="82"/>
      <c r="N5535" s="141">
        <f t="shared" si="442"/>
        <v>1</v>
      </c>
      <c r="O5535" s="141"/>
      <c r="P5535" s="141"/>
      <c r="Q5535" s="81">
        <f t="shared" ref="Q5535:Q5598" si="443">N5535*($E$116-L5535)</f>
        <v>7.1999999999999993</v>
      </c>
    </row>
    <row r="5536" spans="5:17" ht="13" hidden="1" x14ac:dyDescent="0.3">
      <c r="E5536" s="138">
        <v>41166</v>
      </c>
      <c r="F5536" s="16">
        <v>258</v>
      </c>
      <c r="G5536" s="16">
        <v>2012</v>
      </c>
      <c r="H5536" s="139">
        <f t="shared" si="439"/>
        <v>0</v>
      </c>
      <c r="I5536" s="140">
        <v>15.553333333333327</v>
      </c>
      <c r="J5536" s="141">
        <f t="shared" si="441"/>
        <v>1</v>
      </c>
      <c r="K5536" s="81">
        <f t="shared" si="440"/>
        <v>4.4466666666666725</v>
      </c>
      <c r="L5536" s="147">
        <v>14.1</v>
      </c>
      <c r="M5536" s="82"/>
      <c r="N5536" s="141">
        <f t="shared" si="442"/>
        <v>1</v>
      </c>
      <c r="O5536" s="141"/>
      <c r="P5536" s="141"/>
      <c r="Q5536" s="81">
        <f t="shared" si="443"/>
        <v>5.9</v>
      </c>
    </row>
    <row r="5537" spans="5:17" ht="13" hidden="1" x14ac:dyDescent="0.3">
      <c r="E5537" s="138">
        <v>41167</v>
      </c>
      <c r="F5537" s="16">
        <v>259</v>
      </c>
      <c r="G5537" s="16">
        <v>2012</v>
      </c>
      <c r="H5537" s="139">
        <f t="shared" si="439"/>
        <v>0</v>
      </c>
      <c r="I5537" s="140">
        <v>15.4</v>
      </c>
      <c r="J5537" s="141">
        <f t="shared" si="441"/>
        <v>1</v>
      </c>
      <c r="K5537" s="81">
        <f t="shared" si="440"/>
        <v>4.5999999999999996</v>
      </c>
      <c r="L5537" s="147">
        <v>13.5</v>
      </c>
      <c r="M5537" s="82"/>
      <c r="N5537" s="141">
        <f t="shared" si="442"/>
        <v>1</v>
      </c>
      <c r="O5537" s="141"/>
      <c r="P5537" s="141"/>
      <c r="Q5537" s="81">
        <f t="shared" si="443"/>
        <v>6.5</v>
      </c>
    </row>
    <row r="5538" spans="5:17" ht="13" hidden="1" x14ac:dyDescent="0.3">
      <c r="E5538" s="138">
        <v>41168</v>
      </c>
      <c r="F5538" s="16">
        <v>260</v>
      </c>
      <c r="G5538" s="16">
        <v>2012</v>
      </c>
      <c r="H5538" s="139">
        <f t="shared" si="439"/>
        <v>0</v>
      </c>
      <c r="I5538" s="140">
        <v>15.264516129032259</v>
      </c>
      <c r="J5538" s="141">
        <f t="shared" si="441"/>
        <v>1</v>
      </c>
      <c r="K5538" s="81">
        <f t="shared" si="440"/>
        <v>4.7354838709677409</v>
      </c>
      <c r="L5538" s="147">
        <v>14.5</v>
      </c>
      <c r="M5538" s="82"/>
      <c r="N5538" s="141">
        <f t="shared" si="442"/>
        <v>1</v>
      </c>
      <c r="O5538" s="141"/>
      <c r="P5538" s="141"/>
      <c r="Q5538" s="81">
        <f t="shared" si="443"/>
        <v>5.5</v>
      </c>
    </row>
    <row r="5539" spans="5:17" ht="13" hidden="1" x14ac:dyDescent="0.3">
      <c r="E5539" s="138">
        <v>41169</v>
      </c>
      <c r="F5539" s="16">
        <v>261</v>
      </c>
      <c r="G5539" s="16">
        <v>2012</v>
      </c>
      <c r="H5539" s="139">
        <f t="shared" ref="H5539:H5602" si="444">IF(AND(E5539&gt;=$D$64,E5539&lt;=$D$65),1,0)</f>
        <v>0</v>
      </c>
      <c r="I5539" s="140">
        <v>15.12903225806452</v>
      </c>
      <c r="J5539" s="141">
        <f t="shared" si="441"/>
        <v>1</v>
      </c>
      <c r="K5539" s="81">
        <f t="shared" si="440"/>
        <v>4.8709677419354804</v>
      </c>
      <c r="L5539" s="147">
        <v>16.7</v>
      </c>
      <c r="M5539" s="82"/>
      <c r="N5539" s="141">
        <f t="shared" si="442"/>
        <v>0</v>
      </c>
      <c r="O5539" s="141"/>
      <c r="P5539" s="141"/>
      <c r="Q5539" s="81">
        <f t="shared" si="443"/>
        <v>0</v>
      </c>
    </row>
    <row r="5540" spans="5:17" ht="13" hidden="1" x14ac:dyDescent="0.3">
      <c r="E5540" s="138">
        <v>41170</v>
      </c>
      <c r="F5540" s="16">
        <v>262</v>
      </c>
      <c r="G5540" s="16">
        <v>2012</v>
      </c>
      <c r="H5540" s="139">
        <f t="shared" si="444"/>
        <v>0</v>
      </c>
      <c r="I5540" s="140">
        <v>14.993548387096773</v>
      </c>
      <c r="J5540" s="141">
        <f t="shared" si="441"/>
        <v>1</v>
      </c>
      <c r="K5540" s="81">
        <f t="shared" si="440"/>
        <v>5.006451612903227</v>
      </c>
      <c r="L5540" s="147">
        <v>15.9</v>
      </c>
      <c r="M5540" s="82"/>
      <c r="N5540" s="141">
        <f t="shared" si="442"/>
        <v>1</v>
      </c>
      <c r="O5540" s="141"/>
      <c r="P5540" s="141"/>
      <c r="Q5540" s="81">
        <f t="shared" si="443"/>
        <v>4.0999999999999996</v>
      </c>
    </row>
    <row r="5541" spans="5:17" ht="13" hidden="1" x14ac:dyDescent="0.3">
      <c r="E5541" s="138">
        <v>41171</v>
      </c>
      <c r="F5541" s="16">
        <v>263</v>
      </c>
      <c r="G5541" s="16">
        <v>2012</v>
      </c>
      <c r="H5541" s="139">
        <f t="shared" si="444"/>
        <v>0</v>
      </c>
      <c r="I5541" s="140">
        <v>14.858064516129033</v>
      </c>
      <c r="J5541" s="141">
        <f t="shared" si="441"/>
        <v>1</v>
      </c>
      <c r="K5541" s="81">
        <f t="shared" si="440"/>
        <v>5.1419354838709666</v>
      </c>
      <c r="L5541" s="147">
        <v>13.6</v>
      </c>
      <c r="M5541" s="82"/>
      <c r="N5541" s="141">
        <f t="shared" si="442"/>
        <v>1</v>
      </c>
      <c r="O5541" s="141"/>
      <c r="P5541" s="141"/>
      <c r="Q5541" s="81">
        <f t="shared" si="443"/>
        <v>6.4</v>
      </c>
    </row>
    <row r="5542" spans="5:17" ht="13" hidden="1" x14ac:dyDescent="0.3">
      <c r="E5542" s="138">
        <v>41172</v>
      </c>
      <c r="F5542" s="16">
        <v>264</v>
      </c>
      <c r="G5542" s="16">
        <v>2012</v>
      </c>
      <c r="H5542" s="139">
        <f t="shared" si="444"/>
        <v>0</v>
      </c>
      <c r="I5542" s="140">
        <v>14.722580645161294</v>
      </c>
      <c r="J5542" s="141">
        <f t="shared" si="441"/>
        <v>1</v>
      </c>
      <c r="K5542" s="81">
        <f t="shared" si="440"/>
        <v>5.2774193548387061</v>
      </c>
      <c r="L5542" s="147">
        <v>10.8</v>
      </c>
      <c r="M5542" s="82"/>
      <c r="N5542" s="141">
        <f t="shared" si="442"/>
        <v>1</v>
      </c>
      <c r="O5542" s="141"/>
      <c r="P5542" s="141"/>
      <c r="Q5542" s="81">
        <f t="shared" si="443"/>
        <v>9.1999999999999993</v>
      </c>
    </row>
    <row r="5543" spans="5:17" ht="13" hidden="1" x14ac:dyDescent="0.3">
      <c r="E5543" s="138">
        <v>41173</v>
      </c>
      <c r="F5543" s="16">
        <v>265</v>
      </c>
      <c r="G5543" s="16">
        <v>2012</v>
      </c>
      <c r="H5543" s="139">
        <f t="shared" si="444"/>
        <v>0</v>
      </c>
      <c r="I5543" s="140">
        <v>14.587096774193547</v>
      </c>
      <c r="J5543" s="141">
        <f t="shared" si="441"/>
        <v>1</v>
      </c>
      <c r="K5543" s="81">
        <f t="shared" si="440"/>
        <v>5.4129032258064527</v>
      </c>
      <c r="L5543" s="147">
        <v>15.5</v>
      </c>
      <c r="M5543" s="82"/>
      <c r="N5543" s="141">
        <f t="shared" si="442"/>
        <v>1</v>
      </c>
      <c r="O5543" s="141"/>
      <c r="P5543" s="141"/>
      <c r="Q5543" s="81">
        <f t="shared" si="443"/>
        <v>4.5</v>
      </c>
    </row>
    <row r="5544" spans="5:17" ht="13" hidden="1" x14ac:dyDescent="0.3">
      <c r="E5544" s="138">
        <v>41174</v>
      </c>
      <c r="F5544" s="16">
        <v>266</v>
      </c>
      <c r="G5544" s="16">
        <v>2012</v>
      </c>
      <c r="H5544" s="139">
        <f t="shared" si="444"/>
        <v>0</v>
      </c>
      <c r="I5544" s="140">
        <v>14.451612903225808</v>
      </c>
      <c r="J5544" s="141">
        <f t="shared" si="441"/>
        <v>1</v>
      </c>
      <c r="K5544" s="81">
        <f t="shared" si="440"/>
        <v>5.5483870967741922</v>
      </c>
      <c r="L5544" s="147">
        <v>17.3</v>
      </c>
      <c r="M5544" s="82"/>
      <c r="N5544" s="141">
        <f t="shared" si="442"/>
        <v>0</v>
      </c>
      <c r="O5544" s="141"/>
      <c r="P5544" s="141"/>
      <c r="Q5544" s="81">
        <f t="shared" si="443"/>
        <v>0</v>
      </c>
    </row>
    <row r="5545" spans="5:17" ht="13" hidden="1" x14ac:dyDescent="0.3">
      <c r="E5545" s="138">
        <v>41175</v>
      </c>
      <c r="F5545" s="16">
        <v>267</v>
      </c>
      <c r="G5545" s="16">
        <v>2012</v>
      </c>
      <c r="H5545" s="139">
        <f t="shared" si="444"/>
        <v>0</v>
      </c>
      <c r="I5545" s="140">
        <v>14.316129032258068</v>
      </c>
      <c r="J5545" s="141">
        <f t="shared" si="441"/>
        <v>1</v>
      </c>
      <c r="K5545" s="81">
        <f t="shared" si="440"/>
        <v>5.6838709677419317</v>
      </c>
      <c r="L5545" s="147">
        <v>17</v>
      </c>
      <c r="M5545" s="82"/>
      <c r="N5545" s="141">
        <f t="shared" si="442"/>
        <v>0</v>
      </c>
      <c r="O5545" s="141"/>
      <c r="P5545" s="141"/>
      <c r="Q5545" s="81">
        <f t="shared" si="443"/>
        <v>0</v>
      </c>
    </row>
    <row r="5546" spans="5:17" ht="13" hidden="1" x14ac:dyDescent="0.3">
      <c r="E5546" s="138">
        <v>41176</v>
      </c>
      <c r="F5546" s="16">
        <v>268</v>
      </c>
      <c r="G5546" s="16">
        <v>2012</v>
      </c>
      <c r="H5546" s="139">
        <f t="shared" si="444"/>
        <v>0</v>
      </c>
      <c r="I5546" s="140">
        <v>14.180645161290322</v>
      </c>
      <c r="J5546" s="141">
        <f t="shared" si="441"/>
        <v>1</v>
      </c>
      <c r="K5546" s="81">
        <f t="shared" si="440"/>
        <v>5.8193548387096783</v>
      </c>
      <c r="L5546" s="147">
        <v>16</v>
      </c>
      <c r="M5546" s="82"/>
      <c r="N5546" s="141">
        <f t="shared" si="442"/>
        <v>1</v>
      </c>
      <c r="O5546" s="141"/>
      <c r="P5546" s="141"/>
      <c r="Q5546" s="81">
        <f t="shared" si="443"/>
        <v>4</v>
      </c>
    </row>
    <row r="5547" spans="5:17" ht="13" hidden="1" x14ac:dyDescent="0.3">
      <c r="E5547" s="138">
        <v>41177</v>
      </c>
      <c r="F5547" s="16">
        <v>269</v>
      </c>
      <c r="G5547" s="16">
        <v>2012</v>
      </c>
      <c r="H5547" s="139">
        <f t="shared" si="444"/>
        <v>0</v>
      </c>
      <c r="I5547" s="140">
        <v>14.045161290322582</v>
      </c>
      <c r="J5547" s="141">
        <f t="shared" si="441"/>
        <v>1</v>
      </c>
      <c r="K5547" s="81">
        <f t="shared" si="440"/>
        <v>5.9548387096774178</v>
      </c>
      <c r="L5547" s="147">
        <v>15.4</v>
      </c>
      <c r="M5547" s="82"/>
      <c r="N5547" s="141">
        <f t="shared" si="442"/>
        <v>1</v>
      </c>
      <c r="O5547" s="141"/>
      <c r="P5547" s="141"/>
      <c r="Q5547" s="81">
        <f t="shared" si="443"/>
        <v>4.5999999999999996</v>
      </c>
    </row>
    <row r="5548" spans="5:17" ht="13" hidden="1" x14ac:dyDescent="0.3">
      <c r="E5548" s="138">
        <v>41178</v>
      </c>
      <c r="F5548" s="16">
        <v>270</v>
      </c>
      <c r="G5548" s="16">
        <v>2012</v>
      </c>
      <c r="H5548" s="139">
        <f t="shared" si="444"/>
        <v>0</v>
      </c>
      <c r="I5548" s="140">
        <v>13.909677419354836</v>
      </c>
      <c r="J5548" s="141">
        <f t="shared" si="441"/>
        <v>1</v>
      </c>
      <c r="K5548" s="81">
        <f t="shared" si="440"/>
        <v>6.0903225806451644</v>
      </c>
      <c r="L5548" s="147">
        <v>12.4</v>
      </c>
      <c r="M5548" s="82"/>
      <c r="N5548" s="141">
        <f t="shared" si="442"/>
        <v>1</v>
      </c>
      <c r="O5548" s="141"/>
      <c r="P5548" s="141"/>
      <c r="Q5548" s="81">
        <f t="shared" si="443"/>
        <v>7.6</v>
      </c>
    </row>
    <row r="5549" spans="5:17" ht="13" hidden="1" x14ac:dyDescent="0.3">
      <c r="E5549" s="138">
        <v>41179</v>
      </c>
      <c r="F5549" s="16">
        <v>271</v>
      </c>
      <c r="G5549" s="16">
        <v>2012</v>
      </c>
      <c r="H5549" s="139">
        <f t="shared" si="444"/>
        <v>0</v>
      </c>
      <c r="I5549" s="140">
        <v>13.774193548387096</v>
      </c>
      <c r="J5549" s="141">
        <f t="shared" si="441"/>
        <v>1</v>
      </c>
      <c r="K5549" s="81">
        <f t="shared" si="440"/>
        <v>6.2258064516129039</v>
      </c>
      <c r="L5549" s="147">
        <v>11.7</v>
      </c>
      <c r="M5549" s="82"/>
      <c r="N5549" s="141">
        <f t="shared" si="442"/>
        <v>1</v>
      </c>
      <c r="O5549" s="141"/>
      <c r="P5549" s="141"/>
      <c r="Q5549" s="81">
        <f t="shared" si="443"/>
        <v>8.3000000000000007</v>
      </c>
    </row>
    <row r="5550" spans="5:17" ht="13" hidden="1" x14ac:dyDescent="0.3">
      <c r="E5550" s="138">
        <v>41180</v>
      </c>
      <c r="F5550" s="16">
        <v>272</v>
      </c>
      <c r="G5550" s="16">
        <v>2012</v>
      </c>
      <c r="H5550" s="139">
        <f t="shared" si="444"/>
        <v>0</v>
      </c>
      <c r="I5550" s="140">
        <v>13.638709677419357</v>
      </c>
      <c r="J5550" s="141">
        <f t="shared" si="441"/>
        <v>1</v>
      </c>
      <c r="K5550" s="81">
        <f t="shared" si="440"/>
        <v>6.3612903225806434</v>
      </c>
      <c r="L5550" s="147">
        <v>11.5</v>
      </c>
      <c r="M5550" s="82"/>
      <c r="N5550" s="141">
        <f t="shared" si="442"/>
        <v>1</v>
      </c>
      <c r="O5550" s="141"/>
      <c r="P5550" s="141"/>
      <c r="Q5550" s="81">
        <f t="shared" si="443"/>
        <v>8.5</v>
      </c>
    </row>
    <row r="5551" spans="5:17" ht="13" hidden="1" x14ac:dyDescent="0.3">
      <c r="E5551" s="138">
        <v>41181</v>
      </c>
      <c r="F5551" s="16">
        <v>273</v>
      </c>
      <c r="G5551" s="16">
        <v>2012</v>
      </c>
      <c r="H5551" s="139">
        <f t="shared" si="444"/>
        <v>0</v>
      </c>
      <c r="I5551" s="140">
        <v>13.50322580645161</v>
      </c>
      <c r="J5551" s="141">
        <f t="shared" si="441"/>
        <v>1</v>
      </c>
      <c r="K5551" s="81">
        <f t="shared" si="440"/>
        <v>6.49677419354839</v>
      </c>
      <c r="L5551" s="147">
        <v>12.4</v>
      </c>
      <c r="M5551" s="82"/>
      <c r="N5551" s="141">
        <f t="shared" si="442"/>
        <v>1</v>
      </c>
      <c r="O5551" s="141"/>
      <c r="P5551" s="141"/>
      <c r="Q5551" s="81">
        <f t="shared" si="443"/>
        <v>7.6</v>
      </c>
    </row>
    <row r="5552" spans="5:17" ht="13" hidden="1" x14ac:dyDescent="0.3">
      <c r="E5552" s="138">
        <v>41182</v>
      </c>
      <c r="F5552" s="16">
        <v>274</v>
      </c>
      <c r="G5552" s="16">
        <v>2012</v>
      </c>
      <c r="H5552" s="139">
        <f t="shared" si="444"/>
        <v>0</v>
      </c>
      <c r="I5552" s="140">
        <v>13.36774193548387</v>
      </c>
      <c r="J5552" s="141">
        <f t="shared" si="441"/>
        <v>1</v>
      </c>
      <c r="K5552" s="81">
        <f t="shared" si="440"/>
        <v>6.6322580645161295</v>
      </c>
      <c r="L5552" s="147">
        <v>12.7</v>
      </c>
      <c r="M5552" s="82"/>
      <c r="N5552" s="141">
        <f t="shared" si="442"/>
        <v>1</v>
      </c>
      <c r="O5552" s="141"/>
      <c r="P5552" s="141"/>
      <c r="Q5552" s="81">
        <f t="shared" si="443"/>
        <v>7.3000000000000007</v>
      </c>
    </row>
    <row r="5553" spans="5:17" ht="13" hidden="1" x14ac:dyDescent="0.3">
      <c r="E5553" s="138">
        <v>41183</v>
      </c>
      <c r="F5553" s="16">
        <v>275</v>
      </c>
      <c r="G5553" s="16">
        <v>2012</v>
      </c>
      <c r="H5553" s="139">
        <f t="shared" si="444"/>
        <v>0</v>
      </c>
      <c r="I5553" s="140">
        <v>13.232258064516131</v>
      </c>
      <c r="J5553" s="141">
        <f t="shared" si="441"/>
        <v>1</v>
      </c>
      <c r="K5553" s="81">
        <f t="shared" si="440"/>
        <v>6.767741935483869</v>
      </c>
      <c r="L5553" s="147">
        <v>13.7</v>
      </c>
      <c r="M5553" s="82"/>
      <c r="N5553" s="141">
        <f t="shared" si="442"/>
        <v>1</v>
      </c>
      <c r="O5553" s="141"/>
      <c r="P5553" s="141"/>
      <c r="Q5553" s="81">
        <f t="shared" si="443"/>
        <v>6.3000000000000007</v>
      </c>
    </row>
    <row r="5554" spans="5:17" ht="13" hidden="1" x14ac:dyDescent="0.3">
      <c r="E5554" s="138">
        <v>41184</v>
      </c>
      <c r="F5554" s="16">
        <v>276</v>
      </c>
      <c r="G5554" s="16">
        <v>2012</v>
      </c>
      <c r="H5554" s="139">
        <f t="shared" si="444"/>
        <v>0</v>
      </c>
      <c r="I5554" s="140">
        <v>13.096774193548384</v>
      </c>
      <c r="J5554" s="141">
        <f t="shared" si="441"/>
        <v>1</v>
      </c>
      <c r="K5554" s="81">
        <f t="shared" si="440"/>
        <v>6.9032258064516157</v>
      </c>
      <c r="L5554" s="147">
        <v>12.9</v>
      </c>
      <c r="M5554" s="82"/>
      <c r="N5554" s="141">
        <f t="shared" si="442"/>
        <v>1</v>
      </c>
      <c r="O5554" s="141"/>
      <c r="P5554" s="141"/>
      <c r="Q5554" s="81">
        <f t="shared" si="443"/>
        <v>7.1</v>
      </c>
    </row>
    <row r="5555" spans="5:17" ht="13" hidden="1" x14ac:dyDescent="0.3">
      <c r="E5555" s="138">
        <v>41185</v>
      </c>
      <c r="F5555" s="16">
        <v>277</v>
      </c>
      <c r="G5555" s="16">
        <v>2012</v>
      </c>
      <c r="H5555" s="139">
        <f t="shared" si="444"/>
        <v>0</v>
      </c>
      <c r="I5555" s="140">
        <v>12.961290322580645</v>
      </c>
      <c r="J5555" s="141">
        <f t="shared" si="441"/>
        <v>1</v>
      </c>
      <c r="K5555" s="81">
        <f t="shared" si="440"/>
        <v>7.0387096774193552</v>
      </c>
      <c r="L5555" s="147">
        <v>15.1</v>
      </c>
      <c r="M5555" s="82"/>
      <c r="N5555" s="141">
        <f t="shared" si="442"/>
        <v>1</v>
      </c>
      <c r="O5555" s="141"/>
      <c r="P5555" s="141"/>
      <c r="Q5555" s="81">
        <f t="shared" si="443"/>
        <v>4.9000000000000004</v>
      </c>
    </row>
    <row r="5556" spans="5:17" ht="13" hidden="1" x14ac:dyDescent="0.3">
      <c r="E5556" s="138">
        <v>41186</v>
      </c>
      <c r="F5556" s="16">
        <v>278</v>
      </c>
      <c r="G5556" s="16">
        <v>2012</v>
      </c>
      <c r="H5556" s="139">
        <f t="shared" si="444"/>
        <v>0</v>
      </c>
      <c r="I5556" s="140">
        <v>12.825806451612905</v>
      </c>
      <c r="J5556" s="141">
        <f t="shared" si="441"/>
        <v>1</v>
      </c>
      <c r="K5556" s="81">
        <f t="shared" ref="K5556:K5619" si="445">J5556*($E$116-I5556)</f>
        <v>7.1741935483870947</v>
      </c>
      <c r="L5556" s="147">
        <v>15.9</v>
      </c>
      <c r="M5556" s="82"/>
      <c r="N5556" s="141">
        <f t="shared" si="442"/>
        <v>1</v>
      </c>
      <c r="O5556" s="141"/>
      <c r="P5556" s="141"/>
      <c r="Q5556" s="81">
        <f t="shared" si="443"/>
        <v>4.0999999999999996</v>
      </c>
    </row>
    <row r="5557" spans="5:17" ht="13" hidden="1" x14ac:dyDescent="0.3">
      <c r="E5557" s="138">
        <v>41187</v>
      </c>
      <c r="F5557" s="16">
        <v>279</v>
      </c>
      <c r="G5557" s="16">
        <v>2012</v>
      </c>
      <c r="H5557" s="139">
        <f t="shared" si="444"/>
        <v>0</v>
      </c>
      <c r="I5557" s="140">
        <v>12.690322580645159</v>
      </c>
      <c r="J5557" s="141">
        <f t="shared" si="441"/>
        <v>1</v>
      </c>
      <c r="K5557" s="81">
        <f t="shared" si="445"/>
        <v>7.3096774193548413</v>
      </c>
      <c r="L5557" s="147">
        <v>14.9</v>
      </c>
      <c r="M5557" s="82"/>
      <c r="N5557" s="141">
        <f t="shared" si="442"/>
        <v>1</v>
      </c>
      <c r="O5557" s="141"/>
      <c r="P5557" s="141"/>
      <c r="Q5557" s="81">
        <f t="shared" si="443"/>
        <v>5.0999999999999996</v>
      </c>
    </row>
    <row r="5558" spans="5:17" ht="13" hidden="1" x14ac:dyDescent="0.3">
      <c r="E5558" s="138">
        <v>41188</v>
      </c>
      <c r="F5558" s="16">
        <v>280</v>
      </c>
      <c r="G5558" s="16">
        <v>2012</v>
      </c>
      <c r="H5558" s="139">
        <f t="shared" si="444"/>
        <v>0</v>
      </c>
      <c r="I5558" s="140">
        <v>12.554838709677419</v>
      </c>
      <c r="J5558" s="141">
        <f t="shared" si="441"/>
        <v>1</v>
      </c>
      <c r="K5558" s="81">
        <f t="shared" si="445"/>
        <v>7.4451612903225808</v>
      </c>
      <c r="L5558" s="147">
        <v>16.2</v>
      </c>
      <c r="M5558" s="82"/>
      <c r="N5558" s="141">
        <f t="shared" si="442"/>
        <v>0</v>
      </c>
      <c r="O5558" s="141"/>
      <c r="P5558" s="141"/>
      <c r="Q5558" s="81">
        <f t="shared" si="443"/>
        <v>0</v>
      </c>
    </row>
    <row r="5559" spans="5:17" ht="13" hidden="1" x14ac:dyDescent="0.3">
      <c r="E5559" s="138">
        <v>41189</v>
      </c>
      <c r="F5559" s="16">
        <v>281</v>
      </c>
      <c r="G5559" s="16">
        <v>2012</v>
      </c>
      <c r="H5559" s="139">
        <f t="shared" si="444"/>
        <v>0</v>
      </c>
      <c r="I5559" s="140">
        <v>12.41935483870968</v>
      </c>
      <c r="J5559" s="141">
        <f t="shared" si="441"/>
        <v>1</v>
      </c>
      <c r="K5559" s="81">
        <f t="shared" si="445"/>
        <v>7.5806451612903203</v>
      </c>
      <c r="L5559" s="147">
        <v>15.8</v>
      </c>
      <c r="M5559" s="82"/>
      <c r="N5559" s="141">
        <f t="shared" si="442"/>
        <v>1</v>
      </c>
      <c r="O5559" s="141"/>
      <c r="P5559" s="141"/>
      <c r="Q5559" s="81">
        <f t="shared" si="443"/>
        <v>4.1999999999999993</v>
      </c>
    </row>
    <row r="5560" spans="5:17" ht="13" hidden="1" x14ac:dyDescent="0.3">
      <c r="E5560" s="138">
        <v>41190</v>
      </c>
      <c r="F5560" s="16">
        <v>282</v>
      </c>
      <c r="G5560" s="16">
        <v>2012</v>
      </c>
      <c r="H5560" s="139">
        <f t="shared" si="444"/>
        <v>0</v>
      </c>
      <c r="I5560" s="140">
        <v>12.283870967741933</v>
      </c>
      <c r="J5560" s="141">
        <f t="shared" si="441"/>
        <v>1</v>
      </c>
      <c r="K5560" s="81">
        <f t="shared" si="445"/>
        <v>7.7161290322580669</v>
      </c>
      <c r="L5560" s="147">
        <v>14.1</v>
      </c>
      <c r="M5560" s="82"/>
      <c r="N5560" s="141">
        <f t="shared" si="442"/>
        <v>1</v>
      </c>
      <c r="O5560" s="141"/>
      <c r="P5560" s="141"/>
      <c r="Q5560" s="81">
        <f t="shared" si="443"/>
        <v>5.9</v>
      </c>
    </row>
    <row r="5561" spans="5:17" ht="13" hidden="1" x14ac:dyDescent="0.3">
      <c r="E5561" s="138">
        <v>41191</v>
      </c>
      <c r="F5561" s="16">
        <v>283</v>
      </c>
      <c r="G5561" s="16">
        <v>2012</v>
      </c>
      <c r="H5561" s="139">
        <f t="shared" si="444"/>
        <v>0</v>
      </c>
      <c r="I5561" s="140">
        <v>12.148387096774194</v>
      </c>
      <c r="J5561" s="141">
        <f t="shared" si="441"/>
        <v>1</v>
      </c>
      <c r="K5561" s="81">
        <f t="shared" si="445"/>
        <v>7.8516129032258064</v>
      </c>
      <c r="L5561" s="147">
        <v>16.8</v>
      </c>
      <c r="M5561" s="82"/>
      <c r="N5561" s="141">
        <f t="shared" si="442"/>
        <v>0</v>
      </c>
      <c r="O5561" s="141"/>
      <c r="P5561" s="141"/>
      <c r="Q5561" s="81">
        <f t="shared" si="443"/>
        <v>0</v>
      </c>
    </row>
    <row r="5562" spans="5:17" ht="13" hidden="1" x14ac:dyDescent="0.3">
      <c r="E5562" s="138">
        <v>41192</v>
      </c>
      <c r="F5562" s="16">
        <v>284</v>
      </c>
      <c r="G5562" s="16">
        <v>2012</v>
      </c>
      <c r="H5562" s="139">
        <f t="shared" si="444"/>
        <v>0</v>
      </c>
      <c r="I5562" s="140">
        <v>12.012903225806454</v>
      </c>
      <c r="J5562" s="141">
        <f t="shared" si="441"/>
        <v>1</v>
      </c>
      <c r="K5562" s="81">
        <f t="shared" si="445"/>
        <v>7.9870967741935459</v>
      </c>
      <c r="L5562" s="147">
        <v>15.5</v>
      </c>
      <c r="M5562" s="82"/>
      <c r="N5562" s="141">
        <f t="shared" si="442"/>
        <v>1</v>
      </c>
      <c r="O5562" s="141"/>
      <c r="P5562" s="141"/>
      <c r="Q5562" s="81">
        <f t="shared" si="443"/>
        <v>4.5</v>
      </c>
    </row>
    <row r="5563" spans="5:17" ht="13" hidden="1" x14ac:dyDescent="0.3">
      <c r="E5563" s="138">
        <v>41193</v>
      </c>
      <c r="F5563" s="16">
        <v>285</v>
      </c>
      <c r="G5563" s="16">
        <v>2012</v>
      </c>
      <c r="H5563" s="139">
        <f t="shared" si="444"/>
        <v>0</v>
      </c>
      <c r="I5563" s="140">
        <v>11.877419354838707</v>
      </c>
      <c r="J5563" s="141">
        <f t="shared" si="441"/>
        <v>1</v>
      </c>
      <c r="K5563" s="81">
        <f t="shared" si="445"/>
        <v>8.1225806451612925</v>
      </c>
      <c r="L5563" s="147">
        <v>14.4</v>
      </c>
      <c r="M5563" s="82"/>
      <c r="N5563" s="141">
        <f t="shared" si="442"/>
        <v>1</v>
      </c>
      <c r="O5563" s="141"/>
      <c r="P5563" s="141"/>
      <c r="Q5563" s="81">
        <f t="shared" si="443"/>
        <v>5.6</v>
      </c>
    </row>
    <row r="5564" spans="5:17" ht="13" hidden="1" x14ac:dyDescent="0.3">
      <c r="E5564" s="138">
        <v>41194</v>
      </c>
      <c r="F5564" s="16">
        <v>286</v>
      </c>
      <c r="G5564" s="16">
        <v>2012</v>
      </c>
      <c r="H5564" s="139">
        <f t="shared" si="444"/>
        <v>0</v>
      </c>
      <c r="I5564" s="140">
        <v>11.741935483870968</v>
      </c>
      <c r="J5564" s="141">
        <f t="shared" si="441"/>
        <v>1</v>
      </c>
      <c r="K5564" s="81">
        <f t="shared" si="445"/>
        <v>8.258064516129032</v>
      </c>
      <c r="L5564" s="147">
        <v>12.3</v>
      </c>
      <c r="M5564" s="82"/>
      <c r="N5564" s="141">
        <f t="shared" si="442"/>
        <v>1</v>
      </c>
      <c r="O5564" s="141"/>
      <c r="P5564" s="141"/>
      <c r="Q5564" s="81">
        <f t="shared" si="443"/>
        <v>7.6999999999999993</v>
      </c>
    </row>
    <row r="5565" spans="5:17" ht="13" hidden="1" x14ac:dyDescent="0.3">
      <c r="E5565" s="138">
        <v>41195</v>
      </c>
      <c r="F5565" s="16">
        <v>287</v>
      </c>
      <c r="G5565" s="16">
        <v>2012</v>
      </c>
      <c r="H5565" s="139">
        <f t="shared" si="444"/>
        <v>0</v>
      </c>
      <c r="I5565" s="140">
        <v>11.606451612903228</v>
      </c>
      <c r="J5565" s="141">
        <f t="shared" si="441"/>
        <v>1</v>
      </c>
      <c r="K5565" s="81">
        <f t="shared" si="445"/>
        <v>8.3935483870967715</v>
      </c>
      <c r="L5565" s="147">
        <v>9.5</v>
      </c>
      <c r="M5565" s="82"/>
      <c r="N5565" s="141">
        <f t="shared" si="442"/>
        <v>1</v>
      </c>
      <c r="O5565" s="141"/>
      <c r="P5565" s="141"/>
      <c r="Q5565" s="81">
        <f t="shared" si="443"/>
        <v>10.5</v>
      </c>
    </row>
    <row r="5566" spans="5:17" ht="13" hidden="1" x14ac:dyDescent="0.3">
      <c r="E5566" s="138">
        <v>41196</v>
      </c>
      <c r="F5566" s="16">
        <v>288</v>
      </c>
      <c r="G5566" s="16">
        <v>2012</v>
      </c>
      <c r="H5566" s="139">
        <f t="shared" si="444"/>
        <v>0</v>
      </c>
      <c r="I5566" s="140">
        <v>11.470967741935482</v>
      </c>
      <c r="J5566" s="141">
        <f t="shared" ref="J5566:J5629" si="446">IF(I5566&lt;=$E$117,1,0)</f>
        <v>1</v>
      </c>
      <c r="K5566" s="81">
        <f t="shared" si="445"/>
        <v>8.5290322580645181</v>
      </c>
      <c r="L5566" s="147">
        <v>10.1</v>
      </c>
      <c r="M5566" s="82"/>
      <c r="N5566" s="141">
        <f t="shared" ref="N5566:N5629" si="447">IF(L5566&lt;=$E$117,1,0)</f>
        <v>1</v>
      </c>
      <c r="O5566" s="141"/>
      <c r="P5566" s="141"/>
      <c r="Q5566" s="81">
        <f t="shared" si="443"/>
        <v>9.9</v>
      </c>
    </row>
    <row r="5567" spans="5:17" ht="13" hidden="1" x14ac:dyDescent="0.3">
      <c r="E5567" s="138">
        <v>41197</v>
      </c>
      <c r="F5567" s="16">
        <v>289</v>
      </c>
      <c r="G5567" s="16">
        <v>2012</v>
      </c>
      <c r="H5567" s="139">
        <f t="shared" si="444"/>
        <v>0</v>
      </c>
      <c r="I5567" s="140">
        <v>11.335483870967742</v>
      </c>
      <c r="J5567" s="141">
        <f t="shared" si="446"/>
        <v>1</v>
      </c>
      <c r="K5567" s="81">
        <f t="shared" si="445"/>
        <v>8.6645161290322577</v>
      </c>
      <c r="L5567" s="147">
        <v>7.1</v>
      </c>
      <c r="M5567" s="82"/>
      <c r="N5567" s="141">
        <f t="shared" si="447"/>
        <v>1</v>
      </c>
      <c r="O5567" s="141"/>
      <c r="P5567" s="141"/>
      <c r="Q5567" s="81">
        <f t="shared" si="443"/>
        <v>12.9</v>
      </c>
    </row>
    <row r="5568" spans="5:17" ht="13" hidden="1" x14ac:dyDescent="0.3">
      <c r="E5568" s="138">
        <v>41198</v>
      </c>
      <c r="F5568" s="16">
        <v>290</v>
      </c>
      <c r="G5568" s="16">
        <v>2012</v>
      </c>
      <c r="H5568" s="139">
        <f t="shared" si="444"/>
        <v>0</v>
      </c>
      <c r="I5568" s="140">
        <v>11.2</v>
      </c>
      <c r="J5568" s="141">
        <f t="shared" si="446"/>
        <v>1</v>
      </c>
      <c r="K5568" s="81">
        <f t="shared" si="445"/>
        <v>8.8000000000000007</v>
      </c>
      <c r="L5568" s="147">
        <v>6.6</v>
      </c>
      <c r="M5568" s="82"/>
      <c r="N5568" s="141">
        <f t="shared" si="447"/>
        <v>1</v>
      </c>
      <c r="O5568" s="141"/>
      <c r="P5568" s="141"/>
      <c r="Q5568" s="81">
        <f t="shared" si="443"/>
        <v>13.4</v>
      </c>
    </row>
    <row r="5569" spans="5:17" ht="13" hidden="1" x14ac:dyDescent="0.3">
      <c r="E5569" s="138">
        <v>41199</v>
      </c>
      <c r="F5569" s="16">
        <v>291</v>
      </c>
      <c r="G5569" s="16">
        <v>2012</v>
      </c>
      <c r="H5569" s="139">
        <f t="shared" si="444"/>
        <v>0</v>
      </c>
      <c r="I5569" s="140">
        <v>11.013333333333335</v>
      </c>
      <c r="J5569" s="141">
        <f t="shared" si="446"/>
        <v>1</v>
      </c>
      <c r="K5569" s="81">
        <f t="shared" si="445"/>
        <v>8.9866666666666646</v>
      </c>
      <c r="L5569" s="147">
        <v>9.8000000000000007</v>
      </c>
      <c r="M5569" s="82"/>
      <c r="N5569" s="141">
        <f t="shared" si="447"/>
        <v>1</v>
      </c>
      <c r="O5569" s="141"/>
      <c r="P5569" s="141"/>
      <c r="Q5569" s="81">
        <f t="shared" si="443"/>
        <v>10.199999999999999</v>
      </c>
    </row>
    <row r="5570" spans="5:17" ht="13" hidden="1" x14ac:dyDescent="0.3">
      <c r="E5570" s="138">
        <v>41200</v>
      </c>
      <c r="F5570" s="16">
        <v>292</v>
      </c>
      <c r="G5570" s="16">
        <v>2012</v>
      </c>
      <c r="H5570" s="139">
        <f t="shared" si="444"/>
        <v>0</v>
      </c>
      <c r="I5570" s="140">
        <v>10.826666666666668</v>
      </c>
      <c r="J5570" s="141">
        <f t="shared" si="446"/>
        <v>1</v>
      </c>
      <c r="K5570" s="81">
        <f t="shared" si="445"/>
        <v>9.173333333333332</v>
      </c>
      <c r="L5570" s="147">
        <v>10.3</v>
      </c>
      <c r="M5570" s="82"/>
      <c r="N5570" s="141">
        <f t="shared" si="447"/>
        <v>1</v>
      </c>
      <c r="O5570" s="141"/>
      <c r="P5570" s="141"/>
      <c r="Q5570" s="81">
        <f t="shared" si="443"/>
        <v>9.6999999999999993</v>
      </c>
    </row>
    <row r="5571" spans="5:17" ht="13" hidden="1" x14ac:dyDescent="0.3">
      <c r="E5571" s="138">
        <v>41201</v>
      </c>
      <c r="F5571" s="16">
        <v>293</v>
      </c>
      <c r="G5571" s="16">
        <v>2012</v>
      </c>
      <c r="H5571" s="139">
        <f t="shared" si="444"/>
        <v>0</v>
      </c>
      <c r="I5571" s="140">
        <v>10.64</v>
      </c>
      <c r="J5571" s="141">
        <f t="shared" si="446"/>
        <v>1</v>
      </c>
      <c r="K5571" s="81">
        <f t="shared" si="445"/>
        <v>9.36</v>
      </c>
      <c r="L5571" s="147">
        <v>11.9</v>
      </c>
      <c r="M5571" s="82"/>
      <c r="N5571" s="141">
        <f t="shared" si="447"/>
        <v>1</v>
      </c>
      <c r="O5571" s="141"/>
      <c r="P5571" s="141"/>
      <c r="Q5571" s="81">
        <f t="shared" si="443"/>
        <v>8.1</v>
      </c>
    </row>
    <row r="5572" spans="5:17" ht="13" hidden="1" x14ac:dyDescent="0.3">
      <c r="E5572" s="138">
        <v>41202</v>
      </c>
      <c r="F5572" s="16">
        <v>294</v>
      </c>
      <c r="G5572" s="16">
        <v>2012</v>
      </c>
      <c r="H5572" s="139">
        <f t="shared" si="444"/>
        <v>0</v>
      </c>
      <c r="I5572" s="140">
        <v>10.453333333333333</v>
      </c>
      <c r="J5572" s="141">
        <f t="shared" si="446"/>
        <v>1</v>
      </c>
      <c r="K5572" s="81">
        <f t="shared" si="445"/>
        <v>9.5466666666666669</v>
      </c>
      <c r="L5572" s="147">
        <v>12.9</v>
      </c>
      <c r="M5572" s="82"/>
      <c r="N5572" s="141">
        <f t="shared" si="447"/>
        <v>1</v>
      </c>
      <c r="O5572" s="141"/>
      <c r="P5572" s="141"/>
      <c r="Q5572" s="81">
        <f t="shared" si="443"/>
        <v>7.1</v>
      </c>
    </row>
    <row r="5573" spans="5:17" ht="13" hidden="1" x14ac:dyDescent="0.3">
      <c r="E5573" s="138">
        <v>41203</v>
      </c>
      <c r="F5573" s="16">
        <v>295</v>
      </c>
      <c r="G5573" s="16">
        <v>2012</v>
      </c>
      <c r="H5573" s="139">
        <f t="shared" si="444"/>
        <v>0</v>
      </c>
      <c r="I5573" s="140">
        <v>10.266666666666666</v>
      </c>
      <c r="J5573" s="141">
        <f t="shared" si="446"/>
        <v>1</v>
      </c>
      <c r="K5573" s="81">
        <f t="shared" si="445"/>
        <v>9.7333333333333343</v>
      </c>
      <c r="L5573" s="147">
        <v>13.4</v>
      </c>
      <c r="M5573" s="82"/>
      <c r="N5573" s="141">
        <f t="shared" si="447"/>
        <v>1</v>
      </c>
      <c r="O5573" s="141"/>
      <c r="P5573" s="141"/>
      <c r="Q5573" s="81">
        <f t="shared" si="443"/>
        <v>6.6</v>
      </c>
    </row>
    <row r="5574" spans="5:17" ht="13" hidden="1" x14ac:dyDescent="0.3">
      <c r="E5574" s="138">
        <v>41204</v>
      </c>
      <c r="F5574" s="16">
        <v>296</v>
      </c>
      <c r="G5574" s="16">
        <v>2012</v>
      </c>
      <c r="H5574" s="139">
        <f t="shared" si="444"/>
        <v>0</v>
      </c>
      <c r="I5574" s="140">
        <v>10.08</v>
      </c>
      <c r="J5574" s="141">
        <f t="shared" si="446"/>
        <v>1</v>
      </c>
      <c r="K5574" s="81">
        <f t="shared" si="445"/>
        <v>9.92</v>
      </c>
      <c r="L5574" s="147">
        <v>13.8</v>
      </c>
      <c r="M5574" s="82"/>
      <c r="N5574" s="141">
        <f t="shared" si="447"/>
        <v>1</v>
      </c>
      <c r="O5574" s="141"/>
      <c r="P5574" s="141"/>
      <c r="Q5574" s="81">
        <f t="shared" si="443"/>
        <v>6.1999999999999993</v>
      </c>
    </row>
    <row r="5575" spans="5:17" ht="13" hidden="1" x14ac:dyDescent="0.3">
      <c r="E5575" s="138">
        <v>41205</v>
      </c>
      <c r="F5575" s="16">
        <v>297</v>
      </c>
      <c r="G5575" s="16">
        <v>2012</v>
      </c>
      <c r="H5575" s="139">
        <f t="shared" si="444"/>
        <v>0</v>
      </c>
      <c r="I5575" s="140">
        <v>9.8933333333333309</v>
      </c>
      <c r="J5575" s="141">
        <f t="shared" si="446"/>
        <v>1</v>
      </c>
      <c r="K5575" s="81">
        <f t="shared" si="445"/>
        <v>10.106666666666669</v>
      </c>
      <c r="L5575" s="147">
        <v>11.9</v>
      </c>
      <c r="M5575" s="82"/>
      <c r="N5575" s="141">
        <f t="shared" si="447"/>
        <v>1</v>
      </c>
      <c r="O5575" s="141"/>
      <c r="P5575" s="141"/>
      <c r="Q5575" s="81">
        <f t="shared" si="443"/>
        <v>8.1</v>
      </c>
    </row>
    <row r="5576" spans="5:17" ht="13" hidden="1" x14ac:dyDescent="0.3">
      <c r="E5576" s="138">
        <v>41206</v>
      </c>
      <c r="F5576" s="16">
        <v>298</v>
      </c>
      <c r="G5576" s="16">
        <v>2012</v>
      </c>
      <c r="H5576" s="139">
        <f t="shared" si="444"/>
        <v>0</v>
      </c>
      <c r="I5576" s="140">
        <v>9.7066666666666634</v>
      </c>
      <c r="J5576" s="141">
        <f t="shared" si="446"/>
        <v>1</v>
      </c>
      <c r="K5576" s="81">
        <f t="shared" si="445"/>
        <v>10.293333333333337</v>
      </c>
      <c r="L5576" s="147">
        <v>12.1</v>
      </c>
      <c r="M5576" s="82"/>
      <c r="N5576" s="141">
        <f t="shared" si="447"/>
        <v>1</v>
      </c>
      <c r="O5576" s="141"/>
      <c r="P5576" s="141"/>
      <c r="Q5576" s="81">
        <f t="shared" si="443"/>
        <v>7.9</v>
      </c>
    </row>
    <row r="5577" spans="5:17" ht="13" hidden="1" x14ac:dyDescent="0.3">
      <c r="E5577" s="138">
        <v>41207</v>
      </c>
      <c r="F5577" s="16">
        <v>299</v>
      </c>
      <c r="G5577" s="16">
        <v>2012</v>
      </c>
      <c r="H5577" s="139">
        <f t="shared" si="444"/>
        <v>0</v>
      </c>
      <c r="I5577" s="140">
        <v>9.52</v>
      </c>
      <c r="J5577" s="141">
        <f t="shared" si="446"/>
        <v>1</v>
      </c>
      <c r="K5577" s="81">
        <f t="shared" si="445"/>
        <v>10.48</v>
      </c>
      <c r="L5577" s="147">
        <v>12.6</v>
      </c>
      <c r="M5577" s="82"/>
      <c r="N5577" s="141">
        <f t="shared" si="447"/>
        <v>1</v>
      </c>
      <c r="O5577" s="141"/>
      <c r="P5577" s="141"/>
      <c r="Q5577" s="81">
        <f t="shared" si="443"/>
        <v>7.4</v>
      </c>
    </row>
    <row r="5578" spans="5:17" ht="13" hidden="1" x14ac:dyDescent="0.3">
      <c r="E5578" s="138">
        <v>41208</v>
      </c>
      <c r="F5578" s="16">
        <v>300</v>
      </c>
      <c r="G5578" s="16">
        <v>2012</v>
      </c>
      <c r="H5578" s="139">
        <f t="shared" si="444"/>
        <v>0</v>
      </c>
      <c r="I5578" s="140">
        <v>9.3333333333333357</v>
      </c>
      <c r="J5578" s="141">
        <f t="shared" si="446"/>
        <v>1</v>
      </c>
      <c r="K5578" s="81">
        <f t="shared" si="445"/>
        <v>10.666666666666664</v>
      </c>
      <c r="L5578" s="147">
        <v>11.7</v>
      </c>
      <c r="M5578" s="82"/>
      <c r="N5578" s="141">
        <f t="shared" si="447"/>
        <v>1</v>
      </c>
      <c r="O5578" s="141"/>
      <c r="P5578" s="141"/>
      <c r="Q5578" s="81">
        <f t="shared" si="443"/>
        <v>8.3000000000000007</v>
      </c>
    </row>
    <row r="5579" spans="5:17" ht="13" hidden="1" x14ac:dyDescent="0.3">
      <c r="E5579" s="138">
        <v>41209</v>
      </c>
      <c r="F5579" s="16">
        <v>301</v>
      </c>
      <c r="G5579" s="16">
        <v>2012</v>
      </c>
      <c r="H5579" s="139">
        <f t="shared" si="444"/>
        <v>0</v>
      </c>
      <c r="I5579" s="140">
        <v>9.1466666666666683</v>
      </c>
      <c r="J5579" s="141">
        <f t="shared" si="446"/>
        <v>1</v>
      </c>
      <c r="K5579" s="81">
        <f t="shared" si="445"/>
        <v>10.853333333333332</v>
      </c>
      <c r="L5579" s="147">
        <v>6.1</v>
      </c>
      <c r="M5579" s="82"/>
      <c r="N5579" s="141">
        <f t="shared" si="447"/>
        <v>1</v>
      </c>
      <c r="O5579" s="141"/>
      <c r="P5579" s="141"/>
      <c r="Q5579" s="81">
        <f t="shared" si="443"/>
        <v>13.9</v>
      </c>
    </row>
    <row r="5580" spans="5:17" ht="13" hidden="1" x14ac:dyDescent="0.3">
      <c r="E5580" s="138">
        <v>41210</v>
      </c>
      <c r="F5580" s="16">
        <v>302</v>
      </c>
      <c r="G5580" s="16">
        <v>2012</v>
      </c>
      <c r="H5580" s="139">
        <f t="shared" si="444"/>
        <v>0</v>
      </c>
      <c r="I5580" s="140">
        <v>8.9600000000000009</v>
      </c>
      <c r="J5580" s="141">
        <f t="shared" si="446"/>
        <v>1</v>
      </c>
      <c r="K5580" s="81">
        <f t="shared" si="445"/>
        <v>11.04</v>
      </c>
      <c r="L5580" s="147">
        <v>2.2000000000000002</v>
      </c>
      <c r="M5580" s="82"/>
      <c r="N5580" s="141">
        <f t="shared" si="447"/>
        <v>1</v>
      </c>
      <c r="O5580" s="141"/>
      <c r="P5580" s="141"/>
      <c r="Q5580" s="81">
        <f t="shared" si="443"/>
        <v>17.8</v>
      </c>
    </row>
    <row r="5581" spans="5:17" ht="13" hidden="1" x14ac:dyDescent="0.3">
      <c r="E5581" s="138">
        <v>41211</v>
      </c>
      <c r="F5581" s="16">
        <v>303</v>
      </c>
      <c r="G5581" s="16">
        <v>2012</v>
      </c>
      <c r="H5581" s="139">
        <f t="shared" si="444"/>
        <v>0</v>
      </c>
      <c r="I5581" s="140">
        <v>8.7733333333333334</v>
      </c>
      <c r="J5581" s="141">
        <f t="shared" si="446"/>
        <v>1</v>
      </c>
      <c r="K5581" s="81">
        <f t="shared" si="445"/>
        <v>11.226666666666667</v>
      </c>
      <c r="L5581" s="147">
        <v>2.7</v>
      </c>
      <c r="M5581" s="82"/>
      <c r="N5581" s="141">
        <f t="shared" si="447"/>
        <v>1</v>
      </c>
      <c r="O5581" s="141"/>
      <c r="P5581" s="141"/>
      <c r="Q5581" s="81">
        <f t="shared" si="443"/>
        <v>17.3</v>
      </c>
    </row>
    <row r="5582" spans="5:17" ht="13" hidden="1" x14ac:dyDescent="0.3">
      <c r="E5582" s="138">
        <v>41212</v>
      </c>
      <c r="F5582" s="16">
        <v>304</v>
      </c>
      <c r="G5582" s="16">
        <v>2012</v>
      </c>
      <c r="H5582" s="139">
        <f t="shared" si="444"/>
        <v>0</v>
      </c>
      <c r="I5582" s="140">
        <v>8.586666666666666</v>
      </c>
      <c r="J5582" s="141">
        <f t="shared" si="446"/>
        <v>1</v>
      </c>
      <c r="K5582" s="81">
        <f t="shared" si="445"/>
        <v>11.413333333333334</v>
      </c>
      <c r="L5582" s="147">
        <v>2.2999999999999998</v>
      </c>
      <c r="M5582" s="82"/>
      <c r="N5582" s="141">
        <f t="shared" si="447"/>
        <v>1</v>
      </c>
      <c r="O5582" s="141"/>
      <c r="P5582" s="141"/>
      <c r="Q5582" s="81">
        <f t="shared" si="443"/>
        <v>17.7</v>
      </c>
    </row>
    <row r="5583" spans="5:17" ht="13" hidden="1" x14ac:dyDescent="0.3">
      <c r="E5583" s="138">
        <v>41213</v>
      </c>
      <c r="F5583" s="16">
        <v>305</v>
      </c>
      <c r="G5583" s="16">
        <v>2012</v>
      </c>
      <c r="H5583" s="139">
        <f t="shared" si="444"/>
        <v>0</v>
      </c>
      <c r="I5583" s="140">
        <v>8.4</v>
      </c>
      <c r="J5583" s="141">
        <f t="shared" si="446"/>
        <v>1</v>
      </c>
      <c r="K5583" s="81">
        <f t="shared" si="445"/>
        <v>11.6</v>
      </c>
      <c r="L5583" s="147">
        <v>3.2</v>
      </c>
      <c r="M5583" s="82"/>
      <c r="N5583" s="141">
        <f t="shared" si="447"/>
        <v>1</v>
      </c>
      <c r="O5583" s="141"/>
      <c r="P5583" s="141"/>
      <c r="Q5583" s="81">
        <f t="shared" si="443"/>
        <v>16.8</v>
      </c>
    </row>
    <row r="5584" spans="5:17" ht="13" hidden="1" x14ac:dyDescent="0.3">
      <c r="E5584" s="138">
        <v>41214</v>
      </c>
      <c r="F5584" s="16">
        <v>306</v>
      </c>
      <c r="G5584" s="16">
        <v>2012</v>
      </c>
      <c r="H5584" s="139">
        <f t="shared" si="444"/>
        <v>0</v>
      </c>
      <c r="I5584" s="140">
        <v>8.2133333333333312</v>
      </c>
      <c r="J5584" s="141">
        <f t="shared" si="446"/>
        <v>1</v>
      </c>
      <c r="K5584" s="81">
        <f t="shared" si="445"/>
        <v>11.786666666666669</v>
      </c>
      <c r="L5584" s="147">
        <v>8.6999999999999993</v>
      </c>
      <c r="M5584" s="82"/>
      <c r="N5584" s="141">
        <f t="shared" si="447"/>
        <v>1</v>
      </c>
      <c r="O5584" s="141"/>
      <c r="P5584" s="141"/>
      <c r="Q5584" s="81">
        <f t="shared" si="443"/>
        <v>11.3</v>
      </c>
    </row>
    <row r="5585" spans="5:17" ht="13" hidden="1" x14ac:dyDescent="0.3">
      <c r="E5585" s="138">
        <v>41215</v>
      </c>
      <c r="F5585" s="16">
        <v>307</v>
      </c>
      <c r="G5585" s="16">
        <v>2012</v>
      </c>
      <c r="H5585" s="139">
        <f t="shared" si="444"/>
        <v>0</v>
      </c>
      <c r="I5585" s="140">
        <v>8.0266666666666637</v>
      </c>
      <c r="J5585" s="141">
        <f t="shared" si="446"/>
        <v>1</v>
      </c>
      <c r="K5585" s="81">
        <f t="shared" si="445"/>
        <v>11.973333333333336</v>
      </c>
      <c r="L5585" s="147">
        <v>12.1</v>
      </c>
      <c r="M5585" s="82"/>
      <c r="N5585" s="141">
        <f t="shared" si="447"/>
        <v>1</v>
      </c>
      <c r="O5585" s="141"/>
      <c r="P5585" s="141"/>
      <c r="Q5585" s="81">
        <f t="shared" si="443"/>
        <v>7.9</v>
      </c>
    </row>
    <row r="5586" spans="5:17" ht="13" hidden="1" x14ac:dyDescent="0.3">
      <c r="E5586" s="138">
        <v>41216</v>
      </c>
      <c r="F5586" s="16">
        <v>308</v>
      </c>
      <c r="G5586" s="16">
        <v>2012</v>
      </c>
      <c r="H5586" s="139">
        <f t="shared" si="444"/>
        <v>0</v>
      </c>
      <c r="I5586" s="140">
        <v>7.84</v>
      </c>
      <c r="J5586" s="141">
        <f t="shared" si="446"/>
        <v>1</v>
      </c>
      <c r="K5586" s="81">
        <f t="shared" si="445"/>
        <v>12.16</v>
      </c>
      <c r="L5586" s="147">
        <v>13.8</v>
      </c>
      <c r="M5586" s="82"/>
      <c r="N5586" s="141">
        <f t="shared" si="447"/>
        <v>1</v>
      </c>
      <c r="O5586" s="141"/>
      <c r="P5586" s="141"/>
      <c r="Q5586" s="81">
        <f t="shared" si="443"/>
        <v>6.1999999999999993</v>
      </c>
    </row>
    <row r="5587" spans="5:17" ht="13" hidden="1" x14ac:dyDescent="0.3">
      <c r="E5587" s="138">
        <v>41217</v>
      </c>
      <c r="F5587" s="16">
        <v>309</v>
      </c>
      <c r="G5587" s="16">
        <v>2012</v>
      </c>
      <c r="H5587" s="139">
        <f t="shared" si="444"/>
        <v>0</v>
      </c>
      <c r="I5587" s="140">
        <v>7.653333333333336</v>
      </c>
      <c r="J5587" s="141">
        <f t="shared" si="446"/>
        <v>1</v>
      </c>
      <c r="K5587" s="81">
        <f t="shared" si="445"/>
        <v>12.346666666666664</v>
      </c>
      <c r="L5587" s="147">
        <v>11.4</v>
      </c>
      <c r="M5587" s="82"/>
      <c r="N5587" s="141">
        <f t="shared" si="447"/>
        <v>1</v>
      </c>
      <c r="O5587" s="141"/>
      <c r="P5587" s="141"/>
      <c r="Q5587" s="81">
        <f t="shared" si="443"/>
        <v>8.6</v>
      </c>
    </row>
    <row r="5588" spans="5:17" ht="13" hidden="1" x14ac:dyDescent="0.3">
      <c r="E5588" s="138">
        <v>41218</v>
      </c>
      <c r="F5588" s="16">
        <v>310</v>
      </c>
      <c r="G5588" s="16">
        <v>2012</v>
      </c>
      <c r="H5588" s="139">
        <f t="shared" si="444"/>
        <v>0</v>
      </c>
      <c r="I5588" s="140">
        <v>7.4666666666666686</v>
      </c>
      <c r="J5588" s="141">
        <f t="shared" si="446"/>
        <v>1</v>
      </c>
      <c r="K5588" s="81">
        <f t="shared" si="445"/>
        <v>12.533333333333331</v>
      </c>
      <c r="L5588" s="147">
        <v>7.5</v>
      </c>
      <c r="M5588" s="82"/>
      <c r="N5588" s="141">
        <f t="shared" si="447"/>
        <v>1</v>
      </c>
      <c r="O5588" s="141"/>
      <c r="P5588" s="141"/>
      <c r="Q5588" s="81">
        <f t="shared" si="443"/>
        <v>12.5</v>
      </c>
    </row>
    <row r="5589" spans="5:17" ht="13" hidden="1" x14ac:dyDescent="0.3">
      <c r="E5589" s="138">
        <v>41219</v>
      </c>
      <c r="F5589" s="16">
        <v>311</v>
      </c>
      <c r="G5589" s="16">
        <v>2012</v>
      </c>
      <c r="H5589" s="139">
        <f t="shared" si="444"/>
        <v>0</v>
      </c>
      <c r="I5589" s="140">
        <v>7.28</v>
      </c>
      <c r="J5589" s="141">
        <f t="shared" si="446"/>
        <v>1</v>
      </c>
      <c r="K5589" s="81">
        <f t="shared" si="445"/>
        <v>12.719999999999999</v>
      </c>
      <c r="L5589" s="147">
        <v>5.9</v>
      </c>
      <c r="M5589" s="82"/>
      <c r="N5589" s="141">
        <f t="shared" si="447"/>
        <v>1</v>
      </c>
      <c r="O5589" s="141"/>
      <c r="P5589" s="141"/>
      <c r="Q5589" s="81">
        <f t="shared" si="443"/>
        <v>14.1</v>
      </c>
    </row>
    <row r="5590" spans="5:17" ht="13" hidden="1" x14ac:dyDescent="0.3">
      <c r="E5590" s="138">
        <v>41220</v>
      </c>
      <c r="F5590" s="16">
        <v>312</v>
      </c>
      <c r="G5590" s="16">
        <v>2012</v>
      </c>
      <c r="H5590" s="139">
        <f t="shared" si="444"/>
        <v>0</v>
      </c>
      <c r="I5590" s="140">
        <v>7.0933333333333337</v>
      </c>
      <c r="J5590" s="141">
        <f t="shared" si="446"/>
        <v>1</v>
      </c>
      <c r="K5590" s="81">
        <f t="shared" si="445"/>
        <v>12.906666666666666</v>
      </c>
      <c r="L5590" s="147">
        <v>4.4000000000000004</v>
      </c>
      <c r="M5590" s="82"/>
      <c r="N5590" s="141">
        <f t="shared" si="447"/>
        <v>1</v>
      </c>
      <c r="O5590" s="141"/>
      <c r="P5590" s="141"/>
      <c r="Q5590" s="81">
        <f t="shared" si="443"/>
        <v>15.6</v>
      </c>
    </row>
    <row r="5591" spans="5:17" ht="13" hidden="1" x14ac:dyDescent="0.3">
      <c r="E5591" s="138">
        <v>41221</v>
      </c>
      <c r="F5591" s="16">
        <v>313</v>
      </c>
      <c r="G5591" s="16">
        <v>2012</v>
      </c>
      <c r="H5591" s="139">
        <f t="shared" si="444"/>
        <v>0</v>
      </c>
      <c r="I5591" s="140">
        <v>6.9066666666666663</v>
      </c>
      <c r="J5591" s="141">
        <f t="shared" si="446"/>
        <v>1</v>
      </c>
      <c r="K5591" s="81">
        <f t="shared" si="445"/>
        <v>13.093333333333334</v>
      </c>
      <c r="L5591" s="147">
        <v>5.4</v>
      </c>
      <c r="M5591" s="82"/>
      <c r="N5591" s="141">
        <f t="shared" si="447"/>
        <v>1</v>
      </c>
      <c r="O5591" s="141"/>
      <c r="P5591" s="141"/>
      <c r="Q5591" s="81">
        <f t="shared" si="443"/>
        <v>14.6</v>
      </c>
    </row>
    <row r="5592" spans="5:17" ht="13" hidden="1" x14ac:dyDescent="0.3">
      <c r="E5592" s="138">
        <v>41222</v>
      </c>
      <c r="F5592" s="16">
        <v>314</v>
      </c>
      <c r="G5592" s="16">
        <v>2012</v>
      </c>
      <c r="H5592" s="139">
        <f t="shared" si="444"/>
        <v>0</v>
      </c>
      <c r="I5592" s="140">
        <v>6.72</v>
      </c>
      <c r="J5592" s="141">
        <f t="shared" si="446"/>
        <v>1</v>
      </c>
      <c r="K5592" s="81">
        <f t="shared" si="445"/>
        <v>13.280000000000001</v>
      </c>
      <c r="L5592" s="147">
        <v>7.9</v>
      </c>
      <c r="M5592" s="82"/>
      <c r="N5592" s="141">
        <f t="shared" si="447"/>
        <v>1</v>
      </c>
      <c r="O5592" s="141"/>
      <c r="P5592" s="141"/>
      <c r="Q5592" s="81">
        <f t="shared" si="443"/>
        <v>12.1</v>
      </c>
    </row>
    <row r="5593" spans="5:17" ht="13" hidden="1" x14ac:dyDescent="0.3">
      <c r="E5593" s="138">
        <v>41223</v>
      </c>
      <c r="F5593" s="16">
        <v>315</v>
      </c>
      <c r="G5593" s="16">
        <v>2012</v>
      </c>
      <c r="H5593" s="139">
        <f t="shared" si="444"/>
        <v>0</v>
      </c>
      <c r="I5593" s="140">
        <v>6.5333333333333314</v>
      </c>
      <c r="J5593" s="141">
        <f t="shared" si="446"/>
        <v>1</v>
      </c>
      <c r="K5593" s="81">
        <f t="shared" si="445"/>
        <v>13.466666666666669</v>
      </c>
      <c r="L5593" s="147">
        <v>9.6999999999999993</v>
      </c>
      <c r="M5593" s="82"/>
      <c r="N5593" s="141">
        <f t="shared" si="447"/>
        <v>1</v>
      </c>
      <c r="O5593" s="141"/>
      <c r="P5593" s="141"/>
      <c r="Q5593" s="81">
        <f t="shared" si="443"/>
        <v>10.3</v>
      </c>
    </row>
    <row r="5594" spans="5:17" ht="13" hidden="1" x14ac:dyDescent="0.3">
      <c r="E5594" s="138">
        <v>41224</v>
      </c>
      <c r="F5594" s="16">
        <v>316</v>
      </c>
      <c r="G5594" s="16">
        <v>2012</v>
      </c>
      <c r="H5594" s="139">
        <f t="shared" si="444"/>
        <v>0</v>
      </c>
      <c r="I5594" s="140">
        <v>6.346666666666664</v>
      </c>
      <c r="J5594" s="141">
        <f t="shared" si="446"/>
        <v>1</v>
      </c>
      <c r="K5594" s="81">
        <f t="shared" si="445"/>
        <v>13.653333333333336</v>
      </c>
      <c r="L5594" s="147">
        <v>9.5</v>
      </c>
      <c r="M5594" s="82"/>
      <c r="N5594" s="141">
        <f t="shared" si="447"/>
        <v>1</v>
      </c>
      <c r="O5594" s="141"/>
      <c r="P5594" s="141"/>
      <c r="Q5594" s="81">
        <f t="shared" si="443"/>
        <v>10.5</v>
      </c>
    </row>
    <row r="5595" spans="5:17" ht="13" hidden="1" x14ac:dyDescent="0.3">
      <c r="E5595" s="138">
        <v>41225</v>
      </c>
      <c r="F5595" s="16">
        <v>317</v>
      </c>
      <c r="G5595" s="16">
        <v>2012</v>
      </c>
      <c r="H5595" s="139">
        <f t="shared" si="444"/>
        <v>0</v>
      </c>
      <c r="I5595" s="140">
        <v>6.16</v>
      </c>
      <c r="J5595" s="141">
        <f t="shared" si="446"/>
        <v>1</v>
      </c>
      <c r="K5595" s="81">
        <f t="shared" si="445"/>
        <v>13.84</v>
      </c>
      <c r="L5595" s="147">
        <v>8.4</v>
      </c>
      <c r="M5595" s="82"/>
      <c r="N5595" s="141">
        <f t="shared" si="447"/>
        <v>1</v>
      </c>
      <c r="O5595" s="141"/>
      <c r="P5595" s="141"/>
      <c r="Q5595" s="81">
        <f t="shared" si="443"/>
        <v>11.6</v>
      </c>
    </row>
    <row r="5596" spans="5:17" ht="13" hidden="1" x14ac:dyDescent="0.3">
      <c r="E5596" s="138">
        <v>41226</v>
      </c>
      <c r="F5596" s="16">
        <v>318</v>
      </c>
      <c r="G5596" s="16">
        <v>2012</v>
      </c>
      <c r="H5596" s="139">
        <f t="shared" si="444"/>
        <v>0</v>
      </c>
      <c r="I5596" s="140">
        <v>5.9733333333333363</v>
      </c>
      <c r="J5596" s="141">
        <f t="shared" si="446"/>
        <v>1</v>
      </c>
      <c r="K5596" s="81">
        <f t="shared" si="445"/>
        <v>14.026666666666664</v>
      </c>
      <c r="L5596" s="147">
        <v>8.1</v>
      </c>
      <c r="M5596" s="82"/>
      <c r="N5596" s="141">
        <f t="shared" si="447"/>
        <v>1</v>
      </c>
      <c r="O5596" s="141"/>
      <c r="P5596" s="141"/>
      <c r="Q5596" s="81">
        <f t="shared" si="443"/>
        <v>11.9</v>
      </c>
    </row>
    <row r="5597" spans="5:17" ht="13" hidden="1" x14ac:dyDescent="0.3">
      <c r="E5597" s="138">
        <v>41227</v>
      </c>
      <c r="F5597" s="16">
        <v>319</v>
      </c>
      <c r="G5597" s="16">
        <v>2012</v>
      </c>
      <c r="H5597" s="139">
        <f t="shared" si="444"/>
        <v>0</v>
      </c>
      <c r="I5597" s="140">
        <v>5.7866666666666688</v>
      </c>
      <c r="J5597" s="141">
        <f t="shared" si="446"/>
        <v>1</v>
      </c>
      <c r="K5597" s="81">
        <f t="shared" si="445"/>
        <v>14.213333333333331</v>
      </c>
      <c r="L5597" s="147">
        <v>6.5</v>
      </c>
      <c r="M5597" s="82"/>
      <c r="N5597" s="141">
        <f t="shared" si="447"/>
        <v>1</v>
      </c>
      <c r="O5597" s="141"/>
      <c r="P5597" s="141"/>
      <c r="Q5597" s="81">
        <f t="shared" si="443"/>
        <v>13.5</v>
      </c>
    </row>
    <row r="5598" spans="5:17" ht="13" hidden="1" x14ac:dyDescent="0.3">
      <c r="E5598" s="138">
        <v>41228</v>
      </c>
      <c r="F5598" s="16">
        <v>320</v>
      </c>
      <c r="G5598" s="16">
        <v>2012</v>
      </c>
      <c r="H5598" s="139">
        <f t="shared" si="444"/>
        <v>0</v>
      </c>
      <c r="I5598" s="140">
        <v>5.6</v>
      </c>
      <c r="J5598" s="141">
        <f t="shared" si="446"/>
        <v>1</v>
      </c>
      <c r="K5598" s="81">
        <f t="shared" si="445"/>
        <v>14.4</v>
      </c>
      <c r="L5598" s="147">
        <v>4.0999999999999996</v>
      </c>
      <c r="M5598" s="82"/>
      <c r="N5598" s="141">
        <f t="shared" si="447"/>
        <v>1</v>
      </c>
      <c r="O5598" s="141"/>
      <c r="P5598" s="141"/>
      <c r="Q5598" s="81">
        <f t="shared" si="443"/>
        <v>15.9</v>
      </c>
    </row>
    <row r="5599" spans="5:17" ht="13" hidden="1" x14ac:dyDescent="0.3">
      <c r="E5599" s="138">
        <v>41229</v>
      </c>
      <c r="F5599" s="16">
        <v>321</v>
      </c>
      <c r="G5599" s="16">
        <v>2012</v>
      </c>
      <c r="H5599" s="139">
        <f t="shared" si="444"/>
        <v>0</v>
      </c>
      <c r="I5599" s="140">
        <v>5.5193548387096776</v>
      </c>
      <c r="J5599" s="141">
        <f t="shared" si="446"/>
        <v>1</v>
      </c>
      <c r="K5599" s="81">
        <f t="shared" si="445"/>
        <v>14.480645161290322</v>
      </c>
      <c r="L5599" s="147">
        <v>5.2</v>
      </c>
      <c r="M5599" s="82"/>
      <c r="N5599" s="141">
        <f t="shared" si="447"/>
        <v>1</v>
      </c>
      <c r="O5599" s="141"/>
      <c r="P5599" s="141"/>
      <c r="Q5599" s="81">
        <f t="shared" ref="Q5599:Q5644" si="448">N5599*($E$116-L5599)</f>
        <v>14.8</v>
      </c>
    </row>
    <row r="5600" spans="5:17" ht="13" hidden="1" x14ac:dyDescent="0.3">
      <c r="E5600" s="138">
        <v>41230</v>
      </c>
      <c r="F5600" s="16">
        <v>322</v>
      </c>
      <c r="G5600" s="16">
        <v>2012</v>
      </c>
      <c r="H5600" s="139">
        <f t="shared" si="444"/>
        <v>0</v>
      </c>
      <c r="I5600" s="140">
        <v>5.4387096774193537</v>
      </c>
      <c r="J5600" s="141">
        <f t="shared" si="446"/>
        <v>1</v>
      </c>
      <c r="K5600" s="81">
        <f t="shared" si="445"/>
        <v>14.561290322580646</v>
      </c>
      <c r="L5600" s="147">
        <v>4.9000000000000004</v>
      </c>
      <c r="M5600" s="82"/>
      <c r="N5600" s="141">
        <f t="shared" si="447"/>
        <v>1</v>
      </c>
      <c r="O5600" s="141"/>
      <c r="P5600" s="141"/>
      <c r="Q5600" s="81">
        <f t="shared" si="448"/>
        <v>15.1</v>
      </c>
    </row>
    <row r="5601" spans="5:17" ht="13" hidden="1" x14ac:dyDescent="0.3">
      <c r="E5601" s="138">
        <v>41231</v>
      </c>
      <c r="F5601" s="16">
        <v>323</v>
      </c>
      <c r="G5601" s="16">
        <v>2012</v>
      </c>
      <c r="H5601" s="139">
        <f t="shared" si="444"/>
        <v>0</v>
      </c>
      <c r="I5601" s="140">
        <v>5.3580645161290334</v>
      </c>
      <c r="J5601" s="141">
        <f t="shared" si="446"/>
        <v>1</v>
      </c>
      <c r="K5601" s="81">
        <f t="shared" si="445"/>
        <v>14.641935483870967</v>
      </c>
      <c r="L5601" s="147">
        <v>5.4</v>
      </c>
      <c r="M5601" s="82"/>
      <c r="N5601" s="141">
        <f t="shared" si="447"/>
        <v>1</v>
      </c>
      <c r="O5601" s="141"/>
      <c r="P5601" s="141"/>
      <c r="Q5601" s="81">
        <f t="shared" si="448"/>
        <v>14.6</v>
      </c>
    </row>
    <row r="5602" spans="5:17" ht="13" hidden="1" x14ac:dyDescent="0.3">
      <c r="E5602" s="138">
        <v>41232</v>
      </c>
      <c r="F5602" s="16">
        <v>324</v>
      </c>
      <c r="G5602" s="16">
        <v>2012</v>
      </c>
      <c r="H5602" s="139">
        <f t="shared" si="444"/>
        <v>0</v>
      </c>
      <c r="I5602" s="140">
        <v>5.2774193548387096</v>
      </c>
      <c r="J5602" s="141">
        <f t="shared" si="446"/>
        <v>1</v>
      </c>
      <c r="K5602" s="81">
        <f t="shared" si="445"/>
        <v>14.72258064516129</v>
      </c>
      <c r="L5602" s="147">
        <v>5.5</v>
      </c>
      <c r="M5602" s="82"/>
      <c r="N5602" s="141">
        <f t="shared" si="447"/>
        <v>1</v>
      </c>
      <c r="O5602" s="141"/>
      <c r="P5602" s="141"/>
      <c r="Q5602" s="81">
        <f t="shared" si="448"/>
        <v>14.5</v>
      </c>
    </row>
    <row r="5603" spans="5:17" ht="13" hidden="1" x14ac:dyDescent="0.3">
      <c r="E5603" s="138">
        <v>41233</v>
      </c>
      <c r="F5603" s="16">
        <v>325</v>
      </c>
      <c r="G5603" s="16">
        <v>2012</v>
      </c>
      <c r="H5603" s="139">
        <f t="shared" ref="H5603:H5666" si="449">IF(AND(E5603&gt;=$D$64,E5603&lt;=$D$65),1,0)</f>
        <v>0</v>
      </c>
      <c r="I5603" s="140">
        <v>5.1967741935483858</v>
      </c>
      <c r="J5603" s="141">
        <f t="shared" si="446"/>
        <v>1</v>
      </c>
      <c r="K5603" s="81">
        <f t="shared" si="445"/>
        <v>14.803225806451614</v>
      </c>
      <c r="L5603" s="147">
        <v>4.3</v>
      </c>
      <c r="M5603" s="82"/>
      <c r="N5603" s="141">
        <f t="shared" si="447"/>
        <v>1</v>
      </c>
      <c r="O5603" s="141"/>
      <c r="P5603" s="141"/>
      <c r="Q5603" s="81">
        <f t="shared" si="448"/>
        <v>15.7</v>
      </c>
    </row>
    <row r="5604" spans="5:17" ht="13" hidden="1" x14ac:dyDescent="0.3">
      <c r="E5604" s="138">
        <v>41234</v>
      </c>
      <c r="F5604" s="16">
        <v>326</v>
      </c>
      <c r="G5604" s="16">
        <v>2012</v>
      </c>
      <c r="H5604" s="139">
        <f t="shared" si="449"/>
        <v>0</v>
      </c>
      <c r="I5604" s="140">
        <v>5.1161290322580655</v>
      </c>
      <c r="J5604" s="141">
        <f t="shared" si="446"/>
        <v>1</v>
      </c>
      <c r="K5604" s="81">
        <f t="shared" si="445"/>
        <v>14.883870967741935</v>
      </c>
      <c r="L5604" s="147">
        <v>4.8</v>
      </c>
      <c r="M5604" s="82"/>
      <c r="N5604" s="141">
        <f t="shared" si="447"/>
        <v>1</v>
      </c>
      <c r="O5604" s="141"/>
      <c r="P5604" s="141"/>
      <c r="Q5604" s="81">
        <f t="shared" si="448"/>
        <v>15.2</v>
      </c>
    </row>
    <row r="5605" spans="5:17" ht="13" hidden="1" x14ac:dyDescent="0.3">
      <c r="E5605" s="138">
        <v>41235</v>
      </c>
      <c r="F5605" s="16">
        <v>327</v>
      </c>
      <c r="G5605" s="16">
        <v>2012</v>
      </c>
      <c r="H5605" s="139">
        <f t="shared" si="449"/>
        <v>0</v>
      </c>
      <c r="I5605" s="140">
        <v>5.0354838709677416</v>
      </c>
      <c r="J5605" s="141">
        <f t="shared" si="446"/>
        <v>1</v>
      </c>
      <c r="K5605" s="81">
        <f t="shared" si="445"/>
        <v>14.964516129032258</v>
      </c>
      <c r="L5605" s="147">
        <v>7.5</v>
      </c>
      <c r="M5605" s="82"/>
      <c r="N5605" s="141">
        <f t="shared" si="447"/>
        <v>1</v>
      </c>
      <c r="O5605" s="141"/>
      <c r="P5605" s="141"/>
      <c r="Q5605" s="81">
        <f t="shared" si="448"/>
        <v>12.5</v>
      </c>
    </row>
    <row r="5606" spans="5:17" ht="13" hidden="1" x14ac:dyDescent="0.3">
      <c r="E5606" s="138">
        <v>41236</v>
      </c>
      <c r="F5606" s="16">
        <v>328</v>
      </c>
      <c r="G5606" s="16">
        <v>2012</v>
      </c>
      <c r="H5606" s="139">
        <f t="shared" si="449"/>
        <v>0</v>
      </c>
      <c r="I5606" s="140">
        <v>4.9548387096774213</v>
      </c>
      <c r="J5606" s="141">
        <f t="shared" si="446"/>
        <v>1</v>
      </c>
      <c r="K5606" s="81">
        <f t="shared" si="445"/>
        <v>15.045161290322579</v>
      </c>
      <c r="L5606" s="147">
        <v>7.1</v>
      </c>
      <c r="M5606" s="82"/>
      <c r="N5606" s="141">
        <f t="shared" si="447"/>
        <v>1</v>
      </c>
      <c r="O5606" s="141"/>
      <c r="P5606" s="141"/>
      <c r="Q5606" s="81">
        <f t="shared" si="448"/>
        <v>12.9</v>
      </c>
    </row>
    <row r="5607" spans="5:17" ht="13" hidden="1" x14ac:dyDescent="0.3">
      <c r="E5607" s="138">
        <v>41237</v>
      </c>
      <c r="F5607" s="16">
        <v>329</v>
      </c>
      <c r="G5607" s="16">
        <v>2012</v>
      </c>
      <c r="H5607" s="139">
        <f t="shared" si="449"/>
        <v>0</v>
      </c>
      <c r="I5607" s="140">
        <v>4.8741935483870975</v>
      </c>
      <c r="J5607" s="141">
        <f t="shared" si="446"/>
        <v>1</v>
      </c>
      <c r="K5607" s="81">
        <f t="shared" si="445"/>
        <v>15.125806451612902</v>
      </c>
      <c r="L5607" s="147">
        <v>6.5</v>
      </c>
      <c r="M5607" s="82"/>
      <c r="N5607" s="141">
        <f t="shared" si="447"/>
        <v>1</v>
      </c>
      <c r="O5607" s="141"/>
      <c r="P5607" s="141"/>
      <c r="Q5607" s="81">
        <f t="shared" si="448"/>
        <v>13.5</v>
      </c>
    </row>
    <row r="5608" spans="5:17" ht="13" hidden="1" x14ac:dyDescent="0.3">
      <c r="E5608" s="138">
        <v>41238</v>
      </c>
      <c r="F5608" s="16">
        <v>330</v>
      </c>
      <c r="G5608" s="16">
        <v>2012</v>
      </c>
      <c r="H5608" s="139">
        <f t="shared" si="449"/>
        <v>0</v>
      </c>
      <c r="I5608" s="140">
        <v>4.7935483870967737</v>
      </c>
      <c r="J5608" s="141">
        <f t="shared" si="446"/>
        <v>1</v>
      </c>
      <c r="K5608" s="81">
        <f t="shared" si="445"/>
        <v>15.206451612903226</v>
      </c>
      <c r="L5608" s="147">
        <v>11.4</v>
      </c>
      <c r="M5608" s="82"/>
      <c r="N5608" s="141">
        <f t="shared" si="447"/>
        <v>1</v>
      </c>
      <c r="O5608" s="141"/>
      <c r="P5608" s="141"/>
      <c r="Q5608" s="81">
        <f t="shared" si="448"/>
        <v>8.6</v>
      </c>
    </row>
    <row r="5609" spans="5:17" ht="13" hidden="1" x14ac:dyDescent="0.3">
      <c r="E5609" s="138">
        <v>41239</v>
      </c>
      <c r="F5609" s="16">
        <v>331</v>
      </c>
      <c r="G5609" s="16">
        <v>2012</v>
      </c>
      <c r="H5609" s="139">
        <f t="shared" si="449"/>
        <v>0</v>
      </c>
      <c r="I5609" s="140">
        <v>4.7129032258064534</v>
      </c>
      <c r="J5609" s="141">
        <f t="shared" si="446"/>
        <v>1</v>
      </c>
      <c r="K5609" s="81">
        <f t="shared" si="445"/>
        <v>15.287096774193547</v>
      </c>
      <c r="L5609" s="147">
        <v>8.9</v>
      </c>
      <c r="M5609" s="82"/>
      <c r="N5609" s="141">
        <f t="shared" si="447"/>
        <v>1</v>
      </c>
      <c r="O5609" s="141"/>
      <c r="P5609" s="141"/>
      <c r="Q5609" s="81">
        <f t="shared" si="448"/>
        <v>11.1</v>
      </c>
    </row>
    <row r="5610" spans="5:17" ht="13" hidden="1" x14ac:dyDescent="0.3">
      <c r="E5610" s="138">
        <v>41240</v>
      </c>
      <c r="F5610" s="16">
        <v>332</v>
      </c>
      <c r="G5610" s="16">
        <v>2012</v>
      </c>
      <c r="H5610" s="139">
        <f t="shared" si="449"/>
        <v>0</v>
      </c>
      <c r="I5610" s="140">
        <v>4.6322580645161295</v>
      </c>
      <c r="J5610" s="141">
        <f t="shared" si="446"/>
        <v>1</v>
      </c>
      <c r="K5610" s="81">
        <f t="shared" si="445"/>
        <v>15.36774193548387</v>
      </c>
      <c r="L5610" s="147">
        <v>4.5999999999999996</v>
      </c>
      <c r="M5610" s="82"/>
      <c r="N5610" s="141">
        <f t="shared" si="447"/>
        <v>1</v>
      </c>
      <c r="O5610" s="141"/>
      <c r="P5610" s="141"/>
      <c r="Q5610" s="81">
        <f t="shared" si="448"/>
        <v>15.4</v>
      </c>
    </row>
    <row r="5611" spans="5:17" ht="13" hidden="1" x14ac:dyDescent="0.3">
      <c r="E5611" s="138">
        <v>41241</v>
      </c>
      <c r="F5611" s="16">
        <v>333</v>
      </c>
      <c r="G5611" s="16">
        <v>2012</v>
      </c>
      <c r="H5611" s="139">
        <f t="shared" si="449"/>
        <v>0</v>
      </c>
      <c r="I5611" s="140">
        <v>4.5516129032258057</v>
      </c>
      <c r="J5611" s="141">
        <f t="shared" si="446"/>
        <v>1</v>
      </c>
      <c r="K5611" s="81">
        <f t="shared" si="445"/>
        <v>15.448387096774194</v>
      </c>
      <c r="L5611" s="147">
        <v>5.6</v>
      </c>
      <c r="M5611" s="82"/>
      <c r="N5611" s="141">
        <f t="shared" si="447"/>
        <v>1</v>
      </c>
      <c r="O5611" s="141"/>
      <c r="P5611" s="141"/>
      <c r="Q5611" s="81">
        <f t="shared" si="448"/>
        <v>14.4</v>
      </c>
    </row>
    <row r="5612" spans="5:17" ht="13" hidden="1" x14ac:dyDescent="0.3">
      <c r="E5612" s="138">
        <v>41242</v>
      </c>
      <c r="F5612" s="16">
        <v>334</v>
      </c>
      <c r="G5612" s="16">
        <v>2012</v>
      </c>
      <c r="H5612" s="139">
        <f t="shared" si="449"/>
        <v>0</v>
      </c>
      <c r="I5612" s="140">
        <v>4.4709677419354854</v>
      </c>
      <c r="J5612" s="141">
        <f t="shared" si="446"/>
        <v>1</v>
      </c>
      <c r="K5612" s="81">
        <f t="shared" si="445"/>
        <v>15.529032258064515</v>
      </c>
      <c r="L5612" s="147">
        <v>3.5</v>
      </c>
      <c r="M5612" s="82"/>
      <c r="N5612" s="141">
        <f t="shared" si="447"/>
        <v>1</v>
      </c>
      <c r="O5612" s="141"/>
      <c r="P5612" s="141"/>
      <c r="Q5612" s="81">
        <f t="shared" si="448"/>
        <v>16.5</v>
      </c>
    </row>
    <row r="5613" spans="5:17" ht="13" hidden="1" x14ac:dyDescent="0.3">
      <c r="E5613" s="138">
        <v>41243</v>
      </c>
      <c r="F5613" s="16">
        <v>335</v>
      </c>
      <c r="G5613" s="16">
        <v>2012</v>
      </c>
      <c r="H5613" s="139">
        <f t="shared" si="449"/>
        <v>0</v>
      </c>
      <c r="I5613" s="140">
        <v>4.3903225806451616</v>
      </c>
      <c r="J5613" s="141">
        <f t="shared" si="446"/>
        <v>1</v>
      </c>
      <c r="K5613" s="81">
        <f t="shared" si="445"/>
        <v>15.609677419354838</v>
      </c>
      <c r="L5613" s="147">
        <v>2.5</v>
      </c>
      <c r="M5613" s="82"/>
      <c r="N5613" s="141">
        <f t="shared" si="447"/>
        <v>1</v>
      </c>
      <c r="O5613" s="141"/>
      <c r="P5613" s="141"/>
      <c r="Q5613" s="81">
        <f t="shared" si="448"/>
        <v>17.5</v>
      </c>
    </row>
    <row r="5614" spans="5:17" ht="13" hidden="1" x14ac:dyDescent="0.3">
      <c r="E5614" s="138">
        <v>41244</v>
      </c>
      <c r="F5614" s="16">
        <v>336</v>
      </c>
      <c r="G5614" s="16">
        <v>2012</v>
      </c>
      <c r="H5614" s="139">
        <f t="shared" si="449"/>
        <v>0</v>
      </c>
      <c r="I5614" s="140">
        <v>4.3096774193548377</v>
      </c>
      <c r="J5614" s="141">
        <f t="shared" si="446"/>
        <v>1</v>
      </c>
      <c r="K5614" s="81">
        <f t="shared" si="445"/>
        <v>15.690322580645162</v>
      </c>
      <c r="L5614" s="147">
        <v>0.4</v>
      </c>
      <c r="M5614" s="82"/>
      <c r="N5614" s="141">
        <f t="shared" si="447"/>
        <v>1</v>
      </c>
      <c r="O5614" s="141"/>
      <c r="P5614" s="141"/>
      <c r="Q5614" s="81">
        <f t="shared" si="448"/>
        <v>19.600000000000001</v>
      </c>
    </row>
    <row r="5615" spans="5:17" ht="13" hidden="1" x14ac:dyDescent="0.3">
      <c r="E5615" s="138">
        <v>41245</v>
      </c>
      <c r="F5615" s="16">
        <v>337</v>
      </c>
      <c r="G5615" s="16">
        <v>2012</v>
      </c>
      <c r="H5615" s="139">
        <f t="shared" si="449"/>
        <v>0</v>
      </c>
      <c r="I5615" s="140">
        <v>4.2290322580645174</v>
      </c>
      <c r="J5615" s="141">
        <f t="shared" si="446"/>
        <v>1</v>
      </c>
      <c r="K5615" s="81">
        <f t="shared" si="445"/>
        <v>15.770967741935483</v>
      </c>
      <c r="L5615" s="147">
        <v>-1.3</v>
      </c>
      <c r="M5615" s="82"/>
      <c r="N5615" s="141">
        <f t="shared" si="447"/>
        <v>1</v>
      </c>
      <c r="O5615" s="141"/>
      <c r="P5615" s="141"/>
      <c r="Q5615" s="81">
        <f t="shared" si="448"/>
        <v>21.3</v>
      </c>
    </row>
    <row r="5616" spans="5:17" ht="13" hidden="1" x14ac:dyDescent="0.3">
      <c r="E5616" s="138">
        <v>41246</v>
      </c>
      <c r="F5616" s="16">
        <v>338</v>
      </c>
      <c r="G5616" s="16">
        <v>2012</v>
      </c>
      <c r="H5616" s="139">
        <f t="shared" si="449"/>
        <v>0</v>
      </c>
      <c r="I5616" s="140">
        <v>4.1483870967741936</v>
      </c>
      <c r="J5616" s="141">
        <f t="shared" si="446"/>
        <v>1</v>
      </c>
      <c r="K5616" s="81">
        <f t="shared" si="445"/>
        <v>15.851612903225806</v>
      </c>
      <c r="L5616" s="147">
        <v>-1.2</v>
      </c>
      <c r="M5616" s="82"/>
      <c r="N5616" s="141">
        <f t="shared" si="447"/>
        <v>1</v>
      </c>
      <c r="O5616" s="141"/>
      <c r="P5616" s="141"/>
      <c r="Q5616" s="81">
        <f t="shared" si="448"/>
        <v>21.2</v>
      </c>
    </row>
    <row r="5617" spans="5:17" ht="13" hidden="1" x14ac:dyDescent="0.3">
      <c r="E5617" s="138">
        <v>41247</v>
      </c>
      <c r="F5617" s="16">
        <v>339</v>
      </c>
      <c r="G5617" s="16">
        <v>2012</v>
      </c>
      <c r="H5617" s="139">
        <f t="shared" si="449"/>
        <v>0</v>
      </c>
      <c r="I5617" s="140">
        <v>4.0677419354838698</v>
      </c>
      <c r="J5617" s="141">
        <f t="shared" si="446"/>
        <v>1</v>
      </c>
      <c r="K5617" s="81">
        <f t="shared" si="445"/>
        <v>15.93225806451613</v>
      </c>
      <c r="L5617" s="147">
        <v>4.5</v>
      </c>
      <c r="M5617" s="82"/>
      <c r="N5617" s="141">
        <f t="shared" si="447"/>
        <v>1</v>
      </c>
      <c r="O5617" s="141"/>
      <c r="P5617" s="141"/>
      <c r="Q5617" s="81">
        <f t="shared" si="448"/>
        <v>15.5</v>
      </c>
    </row>
    <row r="5618" spans="5:17" ht="13" hidden="1" x14ac:dyDescent="0.3">
      <c r="E5618" s="138">
        <v>41248</v>
      </c>
      <c r="F5618" s="16">
        <v>340</v>
      </c>
      <c r="G5618" s="16">
        <v>2012</v>
      </c>
      <c r="H5618" s="139">
        <f t="shared" si="449"/>
        <v>0</v>
      </c>
      <c r="I5618" s="140">
        <v>3.9870967741935495</v>
      </c>
      <c r="J5618" s="141">
        <f t="shared" si="446"/>
        <v>1</v>
      </c>
      <c r="K5618" s="81">
        <f t="shared" si="445"/>
        <v>16.012903225806451</v>
      </c>
      <c r="L5618" s="147">
        <v>1.8</v>
      </c>
      <c r="M5618" s="82"/>
      <c r="N5618" s="141">
        <f t="shared" si="447"/>
        <v>1</v>
      </c>
      <c r="O5618" s="141"/>
      <c r="P5618" s="141"/>
      <c r="Q5618" s="81">
        <f t="shared" si="448"/>
        <v>18.2</v>
      </c>
    </row>
    <row r="5619" spans="5:17" ht="13" hidden="1" x14ac:dyDescent="0.3">
      <c r="E5619" s="138">
        <v>41249</v>
      </c>
      <c r="F5619" s="16">
        <v>341</v>
      </c>
      <c r="G5619" s="16">
        <v>2012</v>
      </c>
      <c r="H5619" s="139">
        <f t="shared" si="449"/>
        <v>0</v>
      </c>
      <c r="I5619" s="140">
        <v>3.9064516129032256</v>
      </c>
      <c r="J5619" s="141">
        <f t="shared" si="446"/>
        <v>1</v>
      </c>
      <c r="K5619" s="81">
        <f t="shared" si="445"/>
        <v>16.093548387096774</v>
      </c>
      <c r="L5619" s="147">
        <v>0.3</v>
      </c>
      <c r="M5619" s="82"/>
      <c r="N5619" s="141">
        <f t="shared" si="447"/>
        <v>1</v>
      </c>
      <c r="O5619" s="141"/>
      <c r="P5619" s="141"/>
      <c r="Q5619" s="81">
        <f t="shared" si="448"/>
        <v>19.7</v>
      </c>
    </row>
    <row r="5620" spans="5:17" ht="13" hidden="1" x14ac:dyDescent="0.3">
      <c r="E5620" s="138">
        <v>41250</v>
      </c>
      <c r="F5620" s="16">
        <v>342</v>
      </c>
      <c r="G5620" s="16">
        <v>2012</v>
      </c>
      <c r="H5620" s="139">
        <f t="shared" si="449"/>
        <v>0</v>
      </c>
      <c r="I5620" s="140">
        <v>3.8258064516129053</v>
      </c>
      <c r="J5620" s="141">
        <f t="shared" si="446"/>
        <v>1</v>
      </c>
      <c r="K5620" s="81">
        <f t="shared" ref="K5620:K5644" si="450">J5620*($E$116-I5620)</f>
        <v>16.174193548387095</v>
      </c>
      <c r="L5620" s="147">
        <v>-0.4</v>
      </c>
      <c r="M5620" s="82"/>
      <c r="N5620" s="141">
        <f t="shared" si="447"/>
        <v>1</v>
      </c>
      <c r="O5620" s="141"/>
      <c r="P5620" s="141"/>
      <c r="Q5620" s="81">
        <f t="shared" si="448"/>
        <v>20.399999999999999</v>
      </c>
    </row>
    <row r="5621" spans="5:17" ht="13" hidden="1" x14ac:dyDescent="0.3">
      <c r="E5621" s="138">
        <v>41251</v>
      </c>
      <c r="F5621" s="16">
        <v>343</v>
      </c>
      <c r="G5621" s="16">
        <v>2012</v>
      </c>
      <c r="H5621" s="139">
        <f t="shared" si="449"/>
        <v>0</v>
      </c>
      <c r="I5621" s="140">
        <v>3.7451612903225815</v>
      </c>
      <c r="J5621" s="141">
        <f t="shared" si="446"/>
        <v>1</v>
      </c>
      <c r="K5621" s="81">
        <f t="shared" si="450"/>
        <v>16.254838709677419</v>
      </c>
      <c r="L5621" s="147">
        <v>0.2</v>
      </c>
      <c r="M5621" s="82"/>
      <c r="N5621" s="141">
        <f t="shared" si="447"/>
        <v>1</v>
      </c>
      <c r="O5621" s="141"/>
      <c r="P5621" s="141"/>
      <c r="Q5621" s="81">
        <f t="shared" si="448"/>
        <v>19.8</v>
      </c>
    </row>
    <row r="5622" spans="5:17" ht="13" hidden="1" x14ac:dyDescent="0.3">
      <c r="E5622" s="138">
        <v>41252</v>
      </c>
      <c r="F5622" s="16">
        <v>344</v>
      </c>
      <c r="G5622" s="16">
        <v>2012</v>
      </c>
      <c r="H5622" s="139">
        <f t="shared" si="449"/>
        <v>0</v>
      </c>
      <c r="I5622" s="140">
        <v>3.6645161290322577</v>
      </c>
      <c r="J5622" s="141">
        <f t="shared" si="446"/>
        <v>1</v>
      </c>
      <c r="K5622" s="81">
        <f t="shared" si="450"/>
        <v>16.335483870967742</v>
      </c>
      <c r="L5622" s="147">
        <v>-0.5</v>
      </c>
      <c r="M5622" s="82"/>
      <c r="N5622" s="141">
        <f t="shared" si="447"/>
        <v>1</v>
      </c>
      <c r="O5622" s="141"/>
      <c r="P5622" s="141"/>
      <c r="Q5622" s="81">
        <f t="shared" si="448"/>
        <v>20.5</v>
      </c>
    </row>
    <row r="5623" spans="5:17" ht="13" hidden="1" x14ac:dyDescent="0.3">
      <c r="E5623" s="138">
        <v>41253</v>
      </c>
      <c r="F5623" s="16">
        <v>345</v>
      </c>
      <c r="G5623" s="16">
        <v>2012</v>
      </c>
      <c r="H5623" s="139">
        <f t="shared" si="449"/>
        <v>0</v>
      </c>
      <c r="I5623" s="140">
        <v>3.5838709677419374</v>
      </c>
      <c r="J5623" s="141">
        <f t="shared" si="446"/>
        <v>1</v>
      </c>
      <c r="K5623" s="81">
        <f t="shared" si="450"/>
        <v>16.416129032258063</v>
      </c>
      <c r="L5623" s="147">
        <v>0.9</v>
      </c>
      <c r="M5623" s="82"/>
      <c r="N5623" s="141">
        <f t="shared" si="447"/>
        <v>1</v>
      </c>
      <c r="O5623" s="141"/>
      <c r="P5623" s="141"/>
      <c r="Q5623" s="81">
        <f t="shared" si="448"/>
        <v>19.100000000000001</v>
      </c>
    </row>
    <row r="5624" spans="5:17" ht="13" hidden="1" x14ac:dyDescent="0.3">
      <c r="E5624" s="138">
        <v>41254</v>
      </c>
      <c r="F5624" s="16">
        <v>346</v>
      </c>
      <c r="G5624" s="16">
        <v>2012</v>
      </c>
      <c r="H5624" s="139">
        <f t="shared" si="449"/>
        <v>0</v>
      </c>
      <c r="I5624" s="140">
        <v>3.5032258064516135</v>
      </c>
      <c r="J5624" s="141">
        <f t="shared" si="446"/>
        <v>1</v>
      </c>
      <c r="K5624" s="81">
        <f t="shared" si="450"/>
        <v>16.496774193548386</v>
      </c>
      <c r="L5624" s="147">
        <v>-0.7</v>
      </c>
      <c r="M5624" s="82"/>
      <c r="N5624" s="141">
        <f t="shared" si="447"/>
        <v>1</v>
      </c>
      <c r="O5624" s="141"/>
      <c r="P5624" s="141"/>
      <c r="Q5624" s="81">
        <f t="shared" si="448"/>
        <v>20.7</v>
      </c>
    </row>
    <row r="5625" spans="5:17" ht="13" hidden="1" x14ac:dyDescent="0.3">
      <c r="E5625" s="138">
        <v>41255</v>
      </c>
      <c r="F5625" s="16">
        <v>347</v>
      </c>
      <c r="G5625" s="16">
        <v>2012</v>
      </c>
      <c r="H5625" s="139">
        <f t="shared" si="449"/>
        <v>0</v>
      </c>
      <c r="I5625" s="140">
        <v>3.4225806451612897</v>
      </c>
      <c r="J5625" s="141">
        <f t="shared" si="446"/>
        <v>1</v>
      </c>
      <c r="K5625" s="81">
        <f t="shared" si="450"/>
        <v>16.57741935483871</v>
      </c>
      <c r="L5625" s="147">
        <v>-4.2</v>
      </c>
      <c r="M5625" s="82"/>
      <c r="N5625" s="141">
        <f t="shared" si="447"/>
        <v>1</v>
      </c>
      <c r="O5625" s="141"/>
      <c r="P5625" s="141"/>
      <c r="Q5625" s="81">
        <f t="shared" si="448"/>
        <v>24.2</v>
      </c>
    </row>
    <row r="5626" spans="5:17" ht="13" hidden="1" x14ac:dyDescent="0.3">
      <c r="E5626" s="138">
        <v>41256</v>
      </c>
      <c r="F5626" s="16">
        <v>348</v>
      </c>
      <c r="G5626" s="16">
        <v>2012</v>
      </c>
      <c r="H5626" s="139">
        <f t="shared" si="449"/>
        <v>0</v>
      </c>
      <c r="I5626" s="140">
        <v>3.3419354838709694</v>
      </c>
      <c r="J5626" s="141">
        <f t="shared" si="446"/>
        <v>1</v>
      </c>
      <c r="K5626" s="81">
        <f t="shared" si="450"/>
        <v>16.658064516129031</v>
      </c>
      <c r="L5626" s="147">
        <v>-3.4</v>
      </c>
      <c r="M5626" s="82"/>
      <c r="N5626" s="141">
        <f t="shared" si="447"/>
        <v>1</v>
      </c>
      <c r="O5626" s="141"/>
      <c r="P5626" s="141"/>
      <c r="Q5626" s="81">
        <f t="shared" si="448"/>
        <v>23.4</v>
      </c>
    </row>
    <row r="5627" spans="5:17" ht="13" hidden="1" x14ac:dyDescent="0.3">
      <c r="E5627" s="138">
        <v>41257</v>
      </c>
      <c r="F5627" s="16">
        <v>349</v>
      </c>
      <c r="G5627" s="16">
        <v>2012</v>
      </c>
      <c r="H5627" s="139">
        <f t="shared" si="449"/>
        <v>0</v>
      </c>
      <c r="I5627" s="140">
        <v>3.2612903225806456</v>
      </c>
      <c r="J5627" s="141">
        <f t="shared" si="446"/>
        <v>1</v>
      </c>
      <c r="K5627" s="81">
        <f t="shared" si="450"/>
        <v>16.738709677419354</v>
      </c>
      <c r="L5627" s="147">
        <v>1.9</v>
      </c>
      <c r="M5627" s="82"/>
      <c r="N5627" s="141">
        <f t="shared" si="447"/>
        <v>1</v>
      </c>
      <c r="O5627" s="141"/>
      <c r="P5627" s="141"/>
      <c r="Q5627" s="81">
        <f t="shared" si="448"/>
        <v>18.100000000000001</v>
      </c>
    </row>
    <row r="5628" spans="5:17" ht="13" hidden="1" x14ac:dyDescent="0.3">
      <c r="E5628" s="138">
        <v>41258</v>
      </c>
      <c r="F5628" s="16">
        <v>350</v>
      </c>
      <c r="G5628" s="16">
        <v>2012</v>
      </c>
      <c r="H5628" s="139">
        <f t="shared" si="449"/>
        <v>0</v>
      </c>
      <c r="I5628" s="140">
        <v>3.1806451612903217</v>
      </c>
      <c r="J5628" s="141">
        <f t="shared" si="446"/>
        <v>1</v>
      </c>
      <c r="K5628" s="81">
        <f t="shared" si="450"/>
        <v>16.819354838709678</v>
      </c>
      <c r="L5628" s="147">
        <v>7.6</v>
      </c>
      <c r="M5628" s="82"/>
      <c r="N5628" s="141">
        <f t="shared" si="447"/>
        <v>1</v>
      </c>
      <c r="O5628" s="141"/>
      <c r="P5628" s="141"/>
      <c r="Q5628" s="81">
        <f t="shared" si="448"/>
        <v>12.4</v>
      </c>
    </row>
    <row r="5629" spans="5:17" ht="13" hidden="1" x14ac:dyDescent="0.3">
      <c r="E5629" s="138">
        <v>41259</v>
      </c>
      <c r="F5629" s="16">
        <v>351</v>
      </c>
      <c r="G5629" s="16">
        <v>2012</v>
      </c>
      <c r="H5629" s="139">
        <f t="shared" si="449"/>
        <v>0</v>
      </c>
      <c r="I5629" s="140">
        <v>3.1</v>
      </c>
      <c r="J5629" s="141">
        <f t="shared" si="446"/>
        <v>1</v>
      </c>
      <c r="K5629" s="81">
        <f t="shared" si="450"/>
        <v>16.899999999999999</v>
      </c>
      <c r="L5629" s="147">
        <v>8.1999999999999993</v>
      </c>
      <c r="M5629" s="82"/>
      <c r="N5629" s="141">
        <f t="shared" si="447"/>
        <v>1</v>
      </c>
      <c r="O5629" s="141"/>
      <c r="P5629" s="141"/>
      <c r="Q5629" s="81">
        <f t="shared" si="448"/>
        <v>11.8</v>
      </c>
    </row>
    <row r="5630" spans="5:17" ht="13" hidden="1" x14ac:dyDescent="0.3">
      <c r="E5630" s="138">
        <v>41260</v>
      </c>
      <c r="F5630" s="16">
        <v>352</v>
      </c>
      <c r="G5630" s="16">
        <v>2012</v>
      </c>
      <c r="H5630" s="139">
        <f t="shared" si="449"/>
        <v>0</v>
      </c>
      <c r="I5630" s="140">
        <v>3.0533333333333381</v>
      </c>
      <c r="J5630" s="141">
        <f t="shared" ref="J5630:J5644" si="451">IF(I5630&lt;=$E$117,1,0)</f>
        <v>1</v>
      </c>
      <c r="K5630" s="81">
        <f t="shared" si="450"/>
        <v>16.946666666666662</v>
      </c>
      <c r="L5630" s="147">
        <v>5.5</v>
      </c>
      <c r="M5630" s="82"/>
      <c r="N5630" s="141">
        <f t="shared" ref="N5630:N5644" si="452">IF(L5630&lt;=$E$117,1,0)</f>
        <v>1</v>
      </c>
      <c r="O5630" s="141"/>
      <c r="P5630" s="141"/>
      <c r="Q5630" s="81">
        <f t="shared" si="448"/>
        <v>14.5</v>
      </c>
    </row>
    <row r="5631" spans="5:17" ht="13" hidden="1" x14ac:dyDescent="0.3">
      <c r="E5631" s="138">
        <v>41261</v>
      </c>
      <c r="F5631" s="16">
        <v>353</v>
      </c>
      <c r="G5631" s="16">
        <v>2012</v>
      </c>
      <c r="H5631" s="139">
        <f t="shared" si="449"/>
        <v>0</v>
      </c>
      <c r="I5631" s="140">
        <v>3.0066666666666713</v>
      </c>
      <c r="J5631" s="141">
        <f t="shared" si="451"/>
        <v>1</v>
      </c>
      <c r="K5631" s="81">
        <f t="shared" si="450"/>
        <v>16.993333333333329</v>
      </c>
      <c r="L5631" s="147">
        <v>4.4000000000000004</v>
      </c>
      <c r="M5631" s="82"/>
      <c r="N5631" s="141">
        <f t="shared" si="452"/>
        <v>1</v>
      </c>
      <c r="O5631" s="141"/>
      <c r="P5631" s="141"/>
      <c r="Q5631" s="81">
        <f t="shared" si="448"/>
        <v>15.6</v>
      </c>
    </row>
    <row r="5632" spans="5:17" ht="13" hidden="1" x14ac:dyDescent="0.3">
      <c r="E5632" s="138">
        <v>41262</v>
      </c>
      <c r="F5632" s="16">
        <v>354</v>
      </c>
      <c r="G5632" s="16">
        <v>2012</v>
      </c>
      <c r="H5632" s="139">
        <f t="shared" si="449"/>
        <v>0</v>
      </c>
      <c r="I5632" s="140">
        <v>2.96</v>
      </c>
      <c r="J5632" s="141">
        <f t="shared" si="451"/>
        <v>1</v>
      </c>
      <c r="K5632" s="81">
        <f t="shared" si="450"/>
        <v>17.04</v>
      </c>
      <c r="L5632" s="147">
        <v>1.6</v>
      </c>
      <c r="M5632" s="82"/>
      <c r="N5632" s="141">
        <f t="shared" si="452"/>
        <v>1</v>
      </c>
      <c r="O5632" s="141"/>
      <c r="P5632" s="141"/>
      <c r="Q5632" s="81">
        <f t="shared" si="448"/>
        <v>18.399999999999999</v>
      </c>
    </row>
    <row r="5633" spans="5:17" ht="13" hidden="1" x14ac:dyDescent="0.3">
      <c r="E5633" s="138">
        <v>41263</v>
      </c>
      <c r="F5633" s="16">
        <v>355</v>
      </c>
      <c r="G5633" s="16">
        <v>2012</v>
      </c>
      <c r="H5633" s="139">
        <f t="shared" si="449"/>
        <v>0</v>
      </c>
      <c r="I5633" s="140">
        <v>2.9133333333333375</v>
      </c>
      <c r="J5633" s="141">
        <f t="shared" si="451"/>
        <v>1</v>
      </c>
      <c r="K5633" s="81">
        <f t="shared" si="450"/>
        <v>17.086666666666662</v>
      </c>
      <c r="L5633" s="147">
        <v>1.6</v>
      </c>
      <c r="M5633" s="82"/>
      <c r="N5633" s="141">
        <f t="shared" si="452"/>
        <v>1</v>
      </c>
      <c r="O5633" s="141"/>
      <c r="P5633" s="141"/>
      <c r="Q5633" s="81">
        <f t="shared" si="448"/>
        <v>18.399999999999999</v>
      </c>
    </row>
    <row r="5634" spans="5:17" ht="13" hidden="1" x14ac:dyDescent="0.3">
      <c r="E5634" s="138">
        <v>41264</v>
      </c>
      <c r="F5634" s="16">
        <v>356</v>
      </c>
      <c r="G5634" s="16">
        <v>2012</v>
      </c>
      <c r="H5634" s="139">
        <f t="shared" si="449"/>
        <v>0</v>
      </c>
      <c r="I5634" s="140">
        <v>2.8666666666666707</v>
      </c>
      <c r="J5634" s="141">
        <f t="shared" si="451"/>
        <v>1</v>
      </c>
      <c r="K5634" s="81">
        <f t="shared" si="450"/>
        <v>17.133333333333329</v>
      </c>
      <c r="L5634" s="147">
        <v>4.5</v>
      </c>
      <c r="M5634" s="82"/>
      <c r="N5634" s="141">
        <f t="shared" si="452"/>
        <v>1</v>
      </c>
      <c r="O5634" s="141"/>
      <c r="P5634" s="141"/>
      <c r="Q5634" s="81">
        <f t="shared" si="448"/>
        <v>15.5</v>
      </c>
    </row>
    <row r="5635" spans="5:17" ht="13" hidden="1" x14ac:dyDescent="0.3">
      <c r="E5635" s="138">
        <v>41265</v>
      </c>
      <c r="F5635" s="16">
        <v>357</v>
      </c>
      <c r="G5635" s="16">
        <v>2012</v>
      </c>
      <c r="H5635" s="139">
        <f t="shared" si="449"/>
        <v>0</v>
      </c>
      <c r="I5635" s="140">
        <v>2.82</v>
      </c>
      <c r="J5635" s="141">
        <f t="shared" si="451"/>
        <v>1</v>
      </c>
      <c r="K5635" s="81">
        <f t="shared" si="450"/>
        <v>17.18</v>
      </c>
      <c r="L5635" s="147">
        <v>4.5</v>
      </c>
      <c r="M5635" s="82"/>
      <c r="N5635" s="141">
        <f t="shared" si="452"/>
        <v>1</v>
      </c>
      <c r="O5635" s="141"/>
      <c r="P5635" s="141"/>
      <c r="Q5635" s="81">
        <f t="shared" si="448"/>
        <v>15.5</v>
      </c>
    </row>
    <row r="5636" spans="5:17" ht="13" hidden="1" x14ac:dyDescent="0.3">
      <c r="E5636" s="138">
        <v>41266</v>
      </c>
      <c r="F5636" s="16">
        <v>358</v>
      </c>
      <c r="G5636" s="16">
        <v>2012</v>
      </c>
      <c r="H5636" s="139">
        <f t="shared" si="449"/>
        <v>0</v>
      </c>
      <c r="I5636" s="140">
        <v>2.773333333333337</v>
      </c>
      <c r="J5636" s="141">
        <f t="shared" si="451"/>
        <v>1</v>
      </c>
      <c r="K5636" s="81">
        <f t="shared" si="450"/>
        <v>17.226666666666663</v>
      </c>
      <c r="L5636" s="147">
        <v>7.7</v>
      </c>
      <c r="M5636" s="82"/>
      <c r="N5636" s="141">
        <f t="shared" si="452"/>
        <v>1</v>
      </c>
      <c r="O5636" s="141"/>
      <c r="P5636" s="141"/>
      <c r="Q5636" s="81">
        <f t="shared" si="448"/>
        <v>12.3</v>
      </c>
    </row>
    <row r="5637" spans="5:17" ht="13" hidden="1" x14ac:dyDescent="0.3">
      <c r="E5637" s="138">
        <v>41267</v>
      </c>
      <c r="F5637" s="16">
        <v>359</v>
      </c>
      <c r="G5637" s="16">
        <v>2012</v>
      </c>
      <c r="H5637" s="139">
        <f t="shared" si="449"/>
        <v>0</v>
      </c>
      <c r="I5637" s="140">
        <v>2.7266666666666701</v>
      </c>
      <c r="J5637" s="141">
        <f t="shared" si="451"/>
        <v>1</v>
      </c>
      <c r="K5637" s="81">
        <f t="shared" si="450"/>
        <v>17.27333333333333</v>
      </c>
      <c r="L5637" s="147">
        <v>6</v>
      </c>
      <c r="M5637" s="82"/>
      <c r="N5637" s="141">
        <f t="shared" si="452"/>
        <v>1</v>
      </c>
      <c r="O5637" s="141"/>
      <c r="P5637" s="141"/>
      <c r="Q5637" s="81">
        <f t="shared" si="448"/>
        <v>14</v>
      </c>
    </row>
    <row r="5638" spans="5:17" ht="13" hidden="1" x14ac:dyDescent="0.3">
      <c r="E5638" s="138">
        <v>41268</v>
      </c>
      <c r="F5638" s="16">
        <v>360</v>
      </c>
      <c r="G5638" s="16">
        <v>2012</v>
      </c>
      <c r="H5638" s="139">
        <f t="shared" si="449"/>
        <v>0</v>
      </c>
      <c r="I5638" s="140">
        <v>2.68</v>
      </c>
      <c r="J5638" s="141">
        <f t="shared" si="451"/>
        <v>1</v>
      </c>
      <c r="K5638" s="81">
        <f t="shared" si="450"/>
        <v>17.32</v>
      </c>
      <c r="L5638" s="147">
        <v>10.7</v>
      </c>
      <c r="M5638" s="82"/>
      <c r="N5638" s="141">
        <f t="shared" si="452"/>
        <v>1</v>
      </c>
      <c r="O5638" s="141"/>
      <c r="P5638" s="141"/>
      <c r="Q5638" s="81">
        <f t="shared" si="448"/>
        <v>9.3000000000000007</v>
      </c>
    </row>
    <row r="5639" spans="5:17" ht="13" hidden="1" x14ac:dyDescent="0.3">
      <c r="E5639" s="138">
        <v>41269</v>
      </c>
      <c r="F5639" s="16">
        <v>361</v>
      </c>
      <c r="G5639" s="16">
        <v>2012</v>
      </c>
      <c r="H5639" s="139">
        <f t="shared" si="449"/>
        <v>0</v>
      </c>
      <c r="I5639" s="140">
        <v>2.6333333333333364</v>
      </c>
      <c r="J5639" s="141">
        <f t="shared" si="451"/>
        <v>1</v>
      </c>
      <c r="K5639" s="81">
        <f t="shared" si="450"/>
        <v>17.366666666666664</v>
      </c>
      <c r="L5639" s="147">
        <v>7.6</v>
      </c>
      <c r="M5639" s="82"/>
      <c r="N5639" s="141">
        <f t="shared" si="452"/>
        <v>1</v>
      </c>
      <c r="O5639" s="141"/>
      <c r="P5639" s="141"/>
      <c r="Q5639" s="81">
        <f t="shared" si="448"/>
        <v>12.4</v>
      </c>
    </row>
    <row r="5640" spans="5:17" ht="13" hidden="1" x14ac:dyDescent="0.3">
      <c r="E5640" s="138">
        <v>41270</v>
      </c>
      <c r="F5640" s="16">
        <v>362</v>
      </c>
      <c r="G5640" s="16">
        <v>2012</v>
      </c>
      <c r="H5640" s="139">
        <f t="shared" si="449"/>
        <v>0</v>
      </c>
      <c r="I5640" s="140">
        <v>2.5866666666666696</v>
      </c>
      <c r="J5640" s="141">
        <f t="shared" si="451"/>
        <v>1</v>
      </c>
      <c r="K5640" s="81">
        <f t="shared" si="450"/>
        <v>17.41333333333333</v>
      </c>
      <c r="L5640" s="147">
        <v>7</v>
      </c>
      <c r="M5640" s="82"/>
      <c r="N5640" s="141">
        <f t="shared" si="452"/>
        <v>1</v>
      </c>
      <c r="O5640" s="141"/>
      <c r="P5640" s="141"/>
      <c r="Q5640" s="81">
        <f t="shared" si="448"/>
        <v>13</v>
      </c>
    </row>
    <row r="5641" spans="5:17" ht="13" hidden="1" x14ac:dyDescent="0.3">
      <c r="E5641" s="138">
        <v>41271</v>
      </c>
      <c r="F5641" s="16">
        <v>363</v>
      </c>
      <c r="G5641" s="16">
        <v>2012</v>
      </c>
      <c r="H5641" s="139">
        <f t="shared" si="449"/>
        <v>0</v>
      </c>
      <c r="I5641" s="140">
        <v>2.54</v>
      </c>
      <c r="J5641" s="141">
        <f t="shared" si="451"/>
        <v>1</v>
      </c>
      <c r="K5641" s="81">
        <f t="shared" si="450"/>
        <v>17.46</v>
      </c>
      <c r="L5641" s="147">
        <v>5.5</v>
      </c>
      <c r="M5641" s="82"/>
      <c r="N5641" s="141">
        <f t="shared" si="452"/>
        <v>1</v>
      </c>
      <c r="O5641" s="141"/>
      <c r="P5641" s="141"/>
      <c r="Q5641" s="81">
        <f t="shared" si="448"/>
        <v>14.5</v>
      </c>
    </row>
    <row r="5642" spans="5:17" ht="13" hidden="1" x14ac:dyDescent="0.3">
      <c r="E5642" s="138">
        <v>41272</v>
      </c>
      <c r="F5642" s="16">
        <v>364</v>
      </c>
      <c r="G5642" s="16">
        <v>2012</v>
      </c>
      <c r="H5642" s="139">
        <f t="shared" si="449"/>
        <v>0</v>
      </c>
      <c r="I5642" s="140">
        <v>2.4933333333333358</v>
      </c>
      <c r="J5642" s="141">
        <f t="shared" si="451"/>
        <v>1</v>
      </c>
      <c r="K5642" s="81">
        <f t="shared" si="450"/>
        <v>17.506666666666664</v>
      </c>
      <c r="L5642" s="147">
        <v>3.2</v>
      </c>
      <c r="M5642" s="82"/>
      <c r="N5642" s="141">
        <f t="shared" si="452"/>
        <v>1</v>
      </c>
      <c r="O5642" s="141"/>
      <c r="P5642" s="141"/>
      <c r="Q5642" s="81">
        <f t="shared" si="448"/>
        <v>16.8</v>
      </c>
    </row>
    <row r="5643" spans="5:17" ht="13" hidden="1" x14ac:dyDescent="0.3">
      <c r="E5643" s="138">
        <v>41273</v>
      </c>
      <c r="F5643" s="16">
        <v>365</v>
      </c>
      <c r="G5643" s="16">
        <v>2012</v>
      </c>
      <c r="H5643" s="139">
        <f t="shared" si="449"/>
        <v>0</v>
      </c>
      <c r="I5643" s="140">
        <v>2.446666666666669</v>
      </c>
      <c r="J5643" s="141">
        <f t="shared" si="451"/>
        <v>1</v>
      </c>
      <c r="K5643" s="81">
        <f t="shared" si="450"/>
        <v>17.553333333333331</v>
      </c>
      <c r="L5643" s="147">
        <v>6.2</v>
      </c>
      <c r="M5643" s="82"/>
      <c r="N5643" s="141">
        <f t="shared" si="452"/>
        <v>1</v>
      </c>
      <c r="O5643" s="141"/>
      <c r="P5643" s="141"/>
      <c r="Q5643" s="81">
        <f t="shared" si="448"/>
        <v>13.8</v>
      </c>
    </row>
    <row r="5644" spans="5:17" ht="13" hidden="1" x14ac:dyDescent="0.3">
      <c r="E5644" s="138">
        <v>41274</v>
      </c>
      <c r="F5644" s="16">
        <v>366</v>
      </c>
      <c r="G5644" s="16">
        <v>2012</v>
      </c>
      <c r="H5644" s="139">
        <f t="shared" si="449"/>
        <v>0</v>
      </c>
      <c r="I5644" s="140">
        <v>2.4</v>
      </c>
      <c r="J5644" s="141">
        <f t="shared" si="451"/>
        <v>1</v>
      </c>
      <c r="K5644" s="81">
        <f t="shared" si="450"/>
        <v>17.600000000000001</v>
      </c>
      <c r="L5644" s="147">
        <v>1.5</v>
      </c>
      <c r="M5644" s="82"/>
      <c r="N5644" s="141">
        <f t="shared" si="452"/>
        <v>1</v>
      </c>
      <c r="O5644" s="141"/>
      <c r="P5644" s="141"/>
      <c r="Q5644" s="81">
        <f t="shared" si="448"/>
        <v>18.5</v>
      </c>
    </row>
    <row r="5645" spans="5:17" ht="13" hidden="1" x14ac:dyDescent="0.3">
      <c r="E5645" s="133">
        <v>41275</v>
      </c>
      <c r="F5645" s="31">
        <v>1</v>
      </c>
      <c r="G5645" s="31">
        <v>2013</v>
      </c>
      <c r="H5645" s="134">
        <f t="shared" si="449"/>
        <v>0</v>
      </c>
      <c r="I5645" s="135">
        <v>2.3774193548387101</v>
      </c>
      <c r="J5645" s="136">
        <f t="shared" ref="J5645:J5665" si="453">IF(I5645&lt;=$E$117,1,0)</f>
        <v>1</v>
      </c>
      <c r="K5645" s="81">
        <f t="shared" ref="K5645:K5665" si="454">J5645*($E$116-I5645)</f>
        <v>17.622580645161289</v>
      </c>
      <c r="L5645" s="148">
        <v>4.9000000000000004</v>
      </c>
      <c r="M5645" s="31"/>
      <c r="N5645" s="136">
        <f t="shared" ref="N5645:N5665" si="455">IF(L5645&lt;=$E$117,1,0)</f>
        <v>1</v>
      </c>
      <c r="O5645" s="136"/>
      <c r="P5645" s="136"/>
      <c r="Q5645" s="81">
        <f t="shared" ref="Q5645:Q5665" si="456">N5645*($E$116-L5645)</f>
        <v>15.1</v>
      </c>
    </row>
    <row r="5646" spans="5:17" ht="13" hidden="1" x14ac:dyDescent="0.3">
      <c r="E5646" s="138">
        <v>41276</v>
      </c>
      <c r="F5646" s="16">
        <v>2</v>
      </c>
      <c r="G5646" s="16">
        <v>2013</v>
      </c>
      <c r="H5646" s="139">
        <f t="shared" si="449"/>
        <v>0</v>
      </c>
      <c r="I5646" s="140">
        <v>2.3322580645161293</v>
      </c>
      <c r="J5646" s="141">
        <f t="shared" si="453"/>
        <v>1</v>
      </c>
      <c r="K5646" s="81">
        <f t="shared" si="454"/>
        <v>17.667741935483871</v>
      </c>
      <c r="L5646" s="149">
        <v>1.9</v>
      </c>
      <c r="M5646" s="16"/>
      <c r="N5646" s="141">
        <f t="shared" si="455"/>
        <v>1</v>
      </c>
      <c r="O5646" s="141"/>
      <c r="P5646" s="141"/>
      <c r="Q5646" s="81">
        <f t="shared" si="456"/>
        <v>18.100000000000001</v>
      </c>
    </row>
    <row r="5647" spans="5:17" ht="13" hidden="1" x14ac:dyDescent="0.3">
      <c r="E5647" s="138">
        <v>41277</v>
      </c>
      <c r="F5647" s="16">
        <v>3</v>
      </c>
      <c r="G5647" s="16">
        <v>2013</v>
      </c>
      <c r="H5647" s="139">
        <f t="shared" si="449"/>
        <v>0</v>
      </c>
      <c r="I5647" s="140">
        <v>2.2870967741935484</v>
      </c>
      <c r="J5647" s="141">
        <f t="shared" si="453"/>
        <v>1</v>
      </c>
      <c r="K5647" s="81">
        <f t="shared" si="454"/>
        <v>17.71290322580645</v>
      </c>
      <c r="L5647" s="149">
        <v>0.9</v>
      </c>
      <c r="M5647" s="16"/>
      <c r="N5647" s="141">
        <f t="shared" si="455"/>
        <v>1</v>
      </c>
      <c r="O5647" s="141"/>
      <c r="P5647" s="141"/>
      <c r="Q5647" s="81">
        <f t="shared" si="456"/>
        <v>19.100000000000001</v>
      </c>
    </row>
    <row r="5648" spans="5:17" ht="13" hidden="1" x14ac:dyDescent="0.3">
      <c r="E5648" s="138">
        <v>41278</v>
      </c>
      <c r="F5648" s="16">
        <v>4</v>
      </c>
      <c r="G5648" s="16">
        <v>2013</v>
      </c>
      <c r="H5648" s="139">
        <f t="shared" si="449"/>
        <v>0</v>
      </c>
      <c r="I5648" s="140">
        <v>2.241935483870968</v>
      </c>
      <c r="J5648" s="141">
        <f t="shared" si="453"/>
        <v>1</v>
      </c>
      <c r="K5648" s="81">
        <f t="shared" si="454"/>
        <v>17.758064516129032</v>
      </c>
      <c r="L5648" s="149">
        <v>2.5</v>
      </c>
      <c r="M5648" s="16"/>
      <c r="N5648" s="141">
        <f t="shared" si="455"/>
        <v>1</v>
      </c>
      <c r="O5648" s="141"/>
      <c r="P5648" s="141"/>
      <c r="Q5648" s="81">
        <f t="shared" si="456"/>
        <v>17.5</v>
      </c>
    </row>
    <row r="5649" spans="5:17" ht="13" hidden="1" x14ac:dyDescent="0.3">
      <c r="E5649" s="138">
        <v>41279</v>
      </c>
      <c r="F5649" s="16">
        <v>5</v>
      </c>
      <c r="G5649" s="16">
        <v>2013</v>
      </c>
      <c r="H5649" s="139">
        <f t="shared" si="449"/>
        <v>0</v>
      </c>
      <c r="I5649" s="140">
        <v>2.1967741935483875</v>
      </c>
      <c r="J5649" s="141">
        <f t="shared" si="453"/>
        <v>1</v>
      </c>
      <c r="K5649" s="81">
        <f t="shared" si="454"/>
        <v>17.803225806451614</v>
      </c>
      <c r="L5649" s="149">
        <v>4.9000000000000004</v>
      </c>
      <c r="M5649" s="16"/>
      <c r="N5649" s="141">
        <f t="shared" si="455"/>
        <v>1</v>
      </c>
      <c r="O5649" s="141"/>
      <c r="P5649" s="141"/>
      <c r="Q5649" s="81">
        <f t="shared" si="456"/>
        <v>15.1</v>
      </c>
    </row>
    <row r="5650" spans="5:17" ht="13" hidden="1" x14ac:dyDescent="0.3">
      <c r="E5650" s="138">
        <v>41280</v>
      </c>
      <c r="F5650" s="16">
        <v>6</v>
      </c>
      <c r="G5650" s="16">
        <v>2013</v>
      </c>
      <c r="H5650" s="139">
        <f t="shared" si="449"/>
        <v>0</v>
      </c>
      <c r="I5650" s="140">
        <v>2.1516129032258067</v>
      </c>
      <c r="J5650" s="141">
        <f t="shared" si="453"/>
        <v>1</v>
      </c>
      <c r="K5650" s="81">
        <f t="shared" si="454"/>
        <v>17.848387096774193</v>
      </c>
      <c r="L5650" s="149">
        <v>4.5</v>
      </c>
      <c r="M5650" s="16"/>
      <c r="N5650" s="141">
        <f t="shared" si="455"/>
        <v>1</v>
      </c>
      <c r="O5650" s="141"/>
      <c r="P5650" s="141"/>
      <c r="Q5650" s="81">
        <f t="shared" si="456"/>
        <v>15.5</v>
      </c>
    </row>
    <row r="5651" spans="5:17" ht="13" hidden="1" x14ac:dyDescent="0.3">
      <c r="E5651" s="138">
        <v>41281</v>
      </c>
      <c r="F5651" s="16">
        <v>7</v>
      </c>
      <c r="G5651" s="16">
        <v>2013</v>
      </c>
      <c r="H5651" s="139">
        <f t="shared" si="449"/>
        <v>0</v>
      </c>
      <c r="I5651" s="140">
        <v>2.1064516129032258</v>
      </c>
      <c r="J5651" s="141">
        <f t="shared" si="453"/>
        <v>1</v>
      </c>
      <c r="K5651" s="81">
        <f t="shared" si="454"/>
        <v>17.893548387096775</v>
      </c>
      <c r="L5651" s="149">
        <v>4.2</v>
      </c>
      <c r="M5651" s="16"/>
      <c r="N5651" s="141">
        <f t="shared" si="455"/>
        <v>1</v>
      </c>
      <c r="O5651" s="141"/>
      <c r="P5651" s="141"/>
      <c r="Q5651" s="81">
        <f t="shared" si="456"/>
        <v>15.8</v>
      </c>
    </row>
    <row r="5652" spans="5:17" ht="13" hidden="1" x14ac:dyDescent="0.3">
      <c r="E5652" s="138">
        <v>41282</v>
      </c>
      <c r="F5652" s="16">
        <v>8</v>
      </c>
      <c r="G5652" s="16">
        <v>2013</v>
      </c>
      <c r="H5652" s="139">
        <f t="shared" si="449"/>
        <v>0</v>
      </c>
      <c r="I5652" s="140">
        <v>2.0612903225806454</v>
      </c>
      <c r="J5652" s="141">
        <f t="shared" si="453"/>
        <v>1</v>
      </c>
      <c r="K5652" s="81">
        <f t="shared" si="454"/>
        <v>17.938709677419354</v>
      </c>
      <c r="L5652" s="149">
        <v>1.9</v>
      </c>
      <c r="M5652" s="16"/>
      <c r="N5652" s="141">
        <f t="shared" si="455"/>
        <v>1</v>
      </c>
      <c r="O5652" s="141"/>
      <c r="P5652" s="141"/>
      <c r="Q5652" s="81">
        <f t="shared" si="456"/>
        <v>18.100000000000001</v>
      </c>
    </row>
    <row r="5653" spans="5:17" ht="13" hidden="1" x14ac:dyDescent="0.3">
      <c r="E5653" s="138">
        <v>41283</v>
      </c>
      <c r="F5653" s="16">
        <v>9</v>
      </c>
      <c r="G5653" s="16">
        <v>2013</v>
      </c>
      <c r="H5653" s="139">
        <f t="shared" si="449"/>
        <v>0</v>
      </c>
      <c r="I5653" s="140">
        <v>2.0161290322580649</v>
      </c>
      <c r="J5653" s="141">
        <f t="shared" si="453"/>
        <v>1</v>
      </c>
      <c r="K5653" s="81">
        <f t="shared" si="454"/>
        <v>17.983870967741936</v>
      </c>
      <c r="L5653" s="149">
        <v>0.1</v>
      </c>
      <c r="M5653" s="16"/>
      <c r="N5653" s="141">
        <f t="shared" si="455"/>
        <v>1</v>
      </c>
      <c r="O5653" s="141"/>
      <c r="P5653" s="141"/>
      <c r="Q5653" s="81">
        <f t="shared" si="456"/>
        <v>19.899999999999999</v>
      </c>
    </row>
    <row r="5654" spans="5:17" ht="13" hidden="1" x14ac:dyDescent="0.3">
      <c r="E5654" s="138">
        <v>41284</v>
      </c>
      <c r="F5654" s="16">
        <v>10</v>
      </c>
      <c r="G5654" s="16">
        <v>2013</v>
      </c>
      <c r="H5654" s="139">
        <f t="shared" si="449"/>
        <v>0</v>
      </c>
      <c r="I5654" s="140">
        <v>1.9709677419354841</v>
      </c>
      <c r="J5654" s="141">
        <f t="shared" si="453"/>
        <v>1</v>
      </c>
      <c r="K5654" s="81">
        <f t="shared" si="454"/>
        <v>18.029032258064515</v>
      </c>
      <c r="L5654" s="149">
        <v>0.8</v>
      </c>
      <c r="M5654" s="16"/>
      <c r="N5654" s="141">
        <f t="shared" si="455"/>
        <v>1</v>
      </c>
      <c r="O5654" s="141"/>
      <c r="P5654" s="141"/>
      <c r="Q5654" s="81">
        <f t="shared" si="456"/>
        <v>19.2</v>
      </c>
    </row>
    <row r="5655" spans="5:17" ht="13" hidden="1" x14ac:dyDescent="0.3">
      <c r="E5655" s="138">
        <v>41285</v>
      </c>
      <c r="F5655" s="16">
        <v>11</v>
      </c>
      <c r="G5655" s="16">
        <v>2013</v>
      </c>
      <c r="H5655" s="139">
        <f t="shared" si="449"/>
        <v>0</v>
      </c>
      <c r="I5655" s="140">
        <v>1.9258064516129034</v>
      </c>
      <c r="J5655" s="141">
        <f t="shared" si="453"/>
        <v>1</v>
      </c>
      <c r="K5655" s="81">
        <f t="shared" si="454"/>
        <v>18.074193548387097</v>
      </c>
      <c r="L5655" s="149">
        <v>3.6</v>
      </c>
      <c r="M5655" s="16"/>
      <c r="N5655" s="141">
        <f t="shared" si="455"/>
        <v>1</v>
      </c>
      <c r="O5655" s="141"/>
      <c r="P5655" s="141"/>
      <c r="Q5655" s="81">
        <f t="shared" si="456"/>
        <v>16.399999999999999</v>
      </c>
    </row>
    <row r="5656" spans="5:17" ht="13" hidden="1" x14ac:dyDescent="0.3">
      <c r="E5656" s="138">
        <v>41286</v>
      </c>
      <c r="F5656" s="16">
        <v>12</v>
      </c>
      <c r="G5656" s="16">
        <v>2013</v>
      </c>
      <c r="H5656" s="139">
        <f t="shared" si="449"/>
        <v>0</v>
      </c>
      <c r="I5656" s="140">
        <v>1.8806451612903228</v>
      </c>
      <c r="J5656" s="141">
        <f t="shared" si="453"/>
        <v>1</v>
      </c>
      <c r="K5656" s="81">
        <f t="shared" si="454"/>
        <v>18.119354838709675</v>
      </c>
      <c r="L5656" s="149">
        <v>1.5</v>
      </c>
      <c r="M5656" s="16"/>
      <c r="N5656" s="141">
        <f t="shared" si="455"/>
        <v>1</v>
      </c>
      <c r="O5656" s="141"/>
      <c r="P5656" s="141"/>
      <c r="Q5656" s="81">
        <f t="shared" si="456"/>
        <v>18.5</v>
      </c>
    </row>
    <row r="5657" spans="5:17" ht="13" hidden="1" x14ac:dyDescent="0.3">
      <c r="E5657" s="138">
        <v>41287</v>
      </c>
      <c r="F5657" s="16">
        <v>13</v>
      </c>
      <c r="G5657" s="16">
        <v>2013</v>
      </c>
      <c r="H5657" s="139">
        <f t="shared" si="449"/>
        <v>0</v>
      </c>
      <c r="I5657" s="140">
        <v>1.8354838709677421</v>
      </c>
      <c r="J5657" s="141">
        <f t="shared" si="453"/>
        <v>1</v>
      </c>
      <c r="K5657" s="81">
        <f t="shared" si="454"/>
        <v>18.164516129032258</v>
      </c>
      <c r="L5657" s="149">
        <v>2.8</v>
      </c>
      <c r="M5657" s="16"/>
      <c r="N5657" s="141">
        <f t="shared" si="455"/>
        <v>1</v>
      </c>
      <c r="O5657" s="141"/>
      <c r="P5657" s="141"/>
      <c r="Q5657" s="81">
        <f t="shared" si="456"/>
        <v>17.2</v>
      </c>
    </row>
    <row r="5658" spans="5:17" ht="13" hidden="1" x14ac:dyDescent="0.3">
      <c r="E5658" s="138">
        <v>41288</v>
      </c>
      <c r="F5658" s="16">
        <v>14</v>
      </c>
      <c r="G5658" s="16">
        <v>2013</v>
      </c>
      <c r="H5658" s="139">
        <f t="shared" si="449"/>
        <v>0</v>
      </c>
      <c r="I5658" s="140">
        <v>1.7903225806451615</v>
      </c>
      <c r="J5658" s="141">
        <f t="shared" si="453"/>
        <v>1</v>
      </c>
      <c r="K5658" s="81">
        <f t="shared" si="454"/>
        <v>18.20967741935484</v>
      </c>
      <c r="L5658" s="149">
        <v>1.9</v>
      </c>
      <c r="M5658" s="16"/>
      <c r="N5658" s="141">
        <f t="shared" si="455"/>
        <v>1</v>
      </c>
      <c r="O5658" s="141"/>
      <c r="P5658" s="141"/>
      <c r="Q5658" s="81">
        <f t="shared" si="456"/>
        <v>18.100000000000001</v>
      </c>
    </row>
    <row r="5659" spans="5:17" ht="13" hidden="1" x14ac:dyDescent="0.3">
      <c r="E5659" s="138">
        <v>41289</v>
      </c>
      <c r="F5659" s="16">
        <v>15</v>
      </c>
      <c r="G5659" s="16">
        <v>2013</v>
      </c>
      <c r="H5659" s="139">
        <f t="shared" si="449"/>
        <v>0</v>
      </c>
      <c r="I5659" s="140">
        <v>1.7451612903225808</v>
      </c>
      <c r="J5659" s="141">
        <f t="shared" si="453"/>
        <v>1</v>
      </c>
      <c r="K5659" s="81">
        <f t="shared" si="454"/>
        <v>18.254838709677419</v>
      </c>
      <c r="L5659" s="149">
        <v>-0.7</v>
      </c>
      <c r="M5659" s="16"/>
      <c r="N5659" s="141">
        <f t="shared" si="455"/>
        <v>1</v>
      </c>
      <c r="O5659" s="141"/>
      <c r="P5659" s="141"/>
      <c r="Q5659" s="81">
        <f t="shared" si="456"/>
        <v>20.7</v>
      </c>
    </row>
    <row r="5660" spans="5:17" ht="13" hidden="1" x14ac:dyDescent="0.3">
      <c r="E5660" s="138">
        <v>41290</v>
      </c>
      <c r="F5660" s="16">
        <v>16</v>
      </c>
      <c r="G5660" s="16">
        <v>2013</v>
      </c>
      <c r="H5660" s="139">
        <f t="shared" si="449"/>
        <v>0</v>
      </c>
      <c r="I5660" s="140">
        <v>1.7</v>
      </c>
      <c r="J5660" s="141">
        <f t="shared" si="453"/>
        <v>1</v>
      </c>
      <c r="K5660" s="81">
        <f t="shared" si="454"/>
        <v>18.3</v>
      </c>
      <c r="L5660" s="149">
        <v>-2.9</v>
      </c>
      <c r="M5660" s="16"/>
      <c r="N5660" s="141">
        <f t="shared" si="455"/>
        <v>1</v>
      </c>
      <c r="O5660" s="141"/>
      <c r="P5660" s="141"/>
      <c r="Q5660" s="81">
        <f t="shared" si="456"/>
        <v>22.9</v>
      </c>
    </row>
    <row r="5661" spans="5:17" ht="13" hidden="1" x14ac:dyDescent="0.3">
      <c r="E5661" s="138">
        <v>41291</v>
      </c>
      <c r="F5661" s="16">
        <v>17</v>
      </c>
      <c r="G5661" s="16">
        <v>2013</v>
      </c>
      <c r="H5661" s="139">
        <f t="shared" si="449"/>
        <v>0</v>
      </c>
      <c r="I5661" s="140">
        <v>1.7428571428571429</v>
      </c>
      <c r="J5661" s="141">
        <f t="shared" si="453"/>
        <v>1</v>
      </c>
      <c r="K5661" s="81">
        <f t="shared" si="454"/>
        <v>18.257142857142856</v>
      </c>
      <c r="L5661" s="149">
        <v>-3.2</v>
      </c>
      <c r="M5661" s="16"/>
      <c r="N5661" s="141">
        <f t="shared" si="455"/>
        <v>1</v>
      </c>
      <c r="O5661" s="141"/>
      <c r="P5661" s="141"/>
      <c r="Q5661" s="81">
        <f t="shared" si="456"/>
        <v>23.2</v>
      </c>
    </row>
    <row r="5662" spans="5:17" ht="13" hidden="1" x14ac:dyDescent="0.3">
      <c r="E5662" s="138">
        <v>41292</v>
      </c>
      <c r="F5662" s="16">
        <v>18</v>
      </c>
      <c r="G5662" s="16">
        <v>2013</v>
      </c>
      <c r="H5662" s="139">
        <f t="shared" si="449"/>
        <v>0</v>
      </c>
      <c r="I5662" s="140">
        <v>1.7857142857142856</v>
      </c>
      <c r="J5662" s="141">
        <f t="shared" si="453"/>
        <v>1</v>
      </c>
      <c r="K5662" s="81">
        <f t="shared" si="454"/>
        <v>18.214285714285715</v>
      </c>
      <c r="L5662" s="149">
        <v>-3.5</v>
      </c>
      <c r="M5662" s="16"/>
      <c r="N5662" s="141">
        <f t="shared" si="455"/>
        <v>1</v>
      </c>
      <c r="O5662" s="141"/>
      <c r="P5662" s="141"/>
      <c r="Q5662" s="81">
        <f t="shared" si="456"/>
        <v>23.5</v>
      </c>
    </row>
    <row r="5663" spans="5:17" ht="13" hidden="1" x14ac:dyDescent="0.3">
      <c r="E5663" s="138">
        <v>41293</v>
      </c>
      <c r="F5663" s="16">
        <v>19</v>
      </c>
      <c r="G5663" s="16">
        <v>2013</v>
      </c>
      <c r="H5663" s="139">
        <f t="shared" si="449"/>
        <v>0</v>
      </c>
      <c r="I5663" s="140">
        <v>1.8285714285714285</v>
      </c>
      <c r="J5663" s="141">
        <f t="shared" si="453"/>
        <v>1</v>
      </c>
      <c r="K5663" s="81">
        <f t="shared" si="454"/>
        <v>18.171428571428571</v>
      </c>
      <c r="L5663" s="149">
        <v>-1.7</v>
      </c>
      <c r="M5663" s="16"/>
      <c r="N5663" s="141">
        <f t="shared" si="455"/>
        <v>1</v>
      </c>
      <c r="O5663" s="141"/>
      <c r="P5663" s="141"/>
      <c r="Q5663" s="81">
        <f t="shared" si="456"/>
        <v>21.7</v>
      </c>
    </row>
    <row r="5664" spans="5:17" ht="13" hidden="1" x14ac:dyDescent="0.3">
      <c r="E5664" s="138">
        <v>41294</v>
      </c>
      <c r="F5664" s="16">
        <v>20</v>
      </c>
      <c r="G5664" s="16">
        <v>2013</v>
      </c>
      <c r="H5664" s="139">
        <f t="shared" si="449"/>
        <v>0</v>
      </c>
      <c r="I5664" s="140">
        <v>1.8714285714285714</v>
      </c>
      <c r="J5664" s="141">
        <f t="shared" si="453"/>
        <v>1</v>
      </c>
      <c r="K5664" s="81">
        <f t="shared" si="454"/>
        <v>18.12857142857143</v>
      </c>
      <c r="L5664" s="149">
        <v>0.7</v>
      </c>
      <c r="M5664" s="16"/>
      <c r="N5664" s="141">
        <f t="shared" si="455"/>
        <v>1</v>
      </c>
      <c r="O5664" s="141"/>
      <c r="P5664" s="141"/>
      <c r="Q5664" s="81">
        <f t="shared" si="456"/>
        <v>19.3</v>
      </c>
    </row>
    <row r="5665" spans="5:17" ht="13" hidden="1" x14ac:dyDescent="0.3">
      <c r="E5665" s="138">
        <v>41295</v>
      </c>
      <c r="F5665" s="16">
        <v>21</v>
      </c>
      <c r="G5665" s="16">
        <v>2013</v>
      </c>
      <c r="H5665" s="139">
        <f t="shared" si="449"/>
        <v>0</v>
      </c>
      <c r="I5665" s="140">
        <v>1.9142857142857141</v>
      </c>
      <c r="J5665" s="141">
        <f t="shared" si="453"/>
        <v>1</v>
      </c>
      <c r="K5665" s="81">
        <f t="shared" si="454"/>
        <v>18.085714285714285</v>
      </c>
      <c r="L5665" s="149">
        <v>0.5</v>
      </c>
      <c r="M5665" s="16"/>
      <c r="N5665" s="141">
        <f t="shared" si="455"/>
        <v>1</v>
      </c>
      <c r="O5665" s="141"/>
      <c r="P5665" s="141"/>
      <c r="Q5665" s="81">
        <f t="shared" si="456"/>
        <v>19.5</v>
      </c>
    </row>
    <row r="5666" spans="5:17" ht="13" hidden="1" x14ac:dyDescent="0.3">
      <c r="E5666" s="138">
        <v>41296</v>
      </c>
      <c r="F5666" s="16">
        <v>22</v>
      </c>
      <c r="G5666" s="16">
        <v>2013</v>
      </c>
      <c r="H5666" s="139">
        <f t="shared" si="449"/>
        <v>0</v>
      </c>
      <c r="I5666" s="140">
        <v>1.9571428571428571</v>
      </c>
      <c r="J5666" s="141">
        <f t="shared" ref="J5666:J5729" si="457">IF(I5666&lt;=$E$117,1,0)</f>
        <v>1</v>
      </c>
      <c r="K5666" s="81">
        <f t="shared" ref="K5666:K5729" si="458">J5666*($E$116-I5666)</f>
        <v>18.042857142857144</v>
      </c>
      <c r="L5666" s="149">
        <v>1.7</v>
      </c>
      <c r="M5666" s="16"/>
      <c r="N5666" s="141">
        <f t="shared" ref="N5666:N5729" si="459">IF(L5666&lt;=$E$117,1,0)</f>
        <v>1</v>
      </c>
      <c r="O5666" s="141"/>
      <c r="P5666" s="141"/>
      <c r="Q5666" s="81">
        <f t="shared" ref="Q5666:Q5729" si="460">N5666*($E$116-L5666)</f>
        <v>18.3</v>
      </c>
    </row>
    <row r="5667" spans="5:17" ht="13" hidden="1" x14ac:dyDescent="0.3">
      <c r="E5667" s="138">
        <v>41297</v>
      </c>
      <c r="F5667" s="16">
        <v>23</v>
      </c>
      <c r="G5667" s="16">
        <v>2013</v>
      </c>
      <c r="H5667" s="139">
        <f t="shared" ref="H5667:H5730" si="461">IF(AND(E5667&gt;=$D$64,E5667&lt;=$D$65),1,0)</f>
        <v>0</v>
      </c>
      <c r="I5667" s="140">
        <v>2</v>
      </c>
      <c r="J5667" s="141">
        <f t="shared" si="457"/>
        <v>1</v>
      </c>
      <c r="K5667" s="81">
        <f t="shared" si="458"/>
        <v>18</v>
      </c>
      <c r="L5667" s="149">
        <v>-1.6</v>
      </c>
      <c r="M5667" s="16"/>
      <c r="N5667" s="141">
        <f t="shared" si="459"/>
        <v>1</v>
      </c>
      <c r="O5667" s="141"/>
      <c r="P5667" s="141"/>
      <c r="Q5667" s="81">
        <f t="shared" si="460"/>
        <v>21.6</v>
      </c>
    </row>
    <row r="5668" spans="5:17" ht="13" hidden="1" x14ac:dyDescent="0.3">
      <c r="E5668" s="138">
        <v>41298</v>
      </c>
      <c r="F5668" s="16">
        <v>24</v>
      </c>
      <c r="G5668" s="16">
        <v>2013</v>
      </c>
      <c r="H5668" s="139">
        <f t="shared" si="461"/>
        <v>0</v>
      </c>
      <c r="I5668" s="140">
        <v>2.0428571428571427</v>
      </c>
      <c r="J5668" s="141">
        <f t="shared" si="457"/>
        <v>1</v>
      </c>
      <c r="K5668" s="81">
        <f t="shared" si="458"/>
        <v>17.957142857142856</v>
      </c>
      <c r="L5668" s="149">
        <v>-0.9</v>
      </c>
      <c r="M5668" s="16"/>
      <c r="N5668" s="141">
        <f t="shared" si="459"/>
        <v>1</v>
      </c>
      <c r="O5668" s="141"/>
      <c r="P5668" s="141"/>
      <c r="Q5668" s="81">
        <f t="shared" si="460"/>
        <v>20.9</v>
      </c>
    </row>
    <row r="5669" spans="5:17" ht="13" hidden="1" x14ac:dyDescent="0.3">
      <c r="E5669" s="138">
        <v>41299</v>
      </c>
      <c r="F5669" s="16">
        <v>25</v>
      </c>
      <c r="G5669" s="16">
        <v>2013</v>
      </c>
      <c r="H5669" s="139">
        <f t="shared" si="461"/>
        <v>0</v>
      </c>
      <c r="I5669" s="140">
        <v>2.0857142857142854</v>
      </c>
      <c r="J5669" s="141">
        <f t="shared" si="457"/>
        <v>1</v>
      </c>
      <c r="K5669" s="81">
        <f t="shared" si="458"/>
        <v>17.914285714285715</v>
      </c>
      <c r="L5669" s="149">
        <v>-0.7</v>
      </c>
      <c r="M5669" s="16"/>
      <c r="N5669" s="141">
        <f t="shared" si="459"/>
        <v>1</v>
      </c>
      <c r="O5669" s="141"/>
      <c r="P5669" s="141"/>
      <c r="Q5669" s="81">
        <f t="shared" si="460"/>
        <v>20.7</v>
      </c>
    </row>
    <row r="5670" spans="5:17" ht="13" hidden="1" x14ac:dyDescent="0.3">
      <c r="E5670" s="138">
        <v>41300</v>
      </c>
      <c r="F5670" s="16">
        <v>26</v>
      </c>
      <c r="G5670" s="16">
        <v>2013</v>
      </c>
      <c r="H5670" s="139">
        <f t="shared" si="461"/>
        <v>0</v>
      </c>
      <c r="I5670" s="140">
        <v>2.1285714285714286</v>
      </c>
      <c r="J5670" s="141">
        <f t="shared" si="457"/>
        <v>1</v>
      </c>
      <c r="K5670" s="81">
        <f t="shared" si="458"/>
        <v>17.87142857142857</v>
      </c>
      <c r="L5670" s="149">
        <v>-2.4</v>
      </c>
      <c r="M5670" s="16"/>
      <c r="N5670" s="141">
        <f t="shared" si="459"/>
        <v>1</v>
      </c>
      <c r="O5670" s="141"/>
      <c r="P5670" s="141"/>
      <c r="Q5670" s="81">
        <f t="shared" si="460"/>
        <v>22.4</v>
      </c>
    </row>
    <row r="5671" spans="5:17" ht="13" hidden="1" x14ac:dyDescent="0.3">
      <c r="E5671" s="138">
        <v>41301</v>
      </c>
      <c r="F5671" s="16">
        <v>27</v>
      </c>
      <c r="G5671" s="16">
        <v>2013</v>
      </c>
      <c r="H5671" s="139">
        <f t="shared" si="461"/>
        <v>0</v>
      </c>
      <c r="I5671" s="140">
        <v>2.1714285714285717</v>
      </c>
      <c r="J5671" s="141">
        <f t="shared" si="457"/>
        <v>1</v>
      </c>
      <c r="K5671" s="81">
        <f t="shared" si="458"/>
        <v>17.828571428571429</v>
      </c>
      <c r="L5671" s="149">
        <v>-0.5</v>
      </c>
      <c r="M5671" s="16"/>
      <c r="N5671" s="141">
        <f t="shared" si="459"/>
        <v>1</v>
      </c>
      <c r="O5671" s="141"/>
      <c r="P5671" s="141"/>
      <c r="Q5671" s="81">
        <f t="shared" si="460"/>
        <v>20.5</v>
      </c>
    </row>
    <row r="5672" spans="5:17" ht="13" hidden="1" x14ac:dyDescent="0.3">
      <c r="E5672" s="138">
        <v>41302</v>
      </c>
      <c r="F5672" s="16">
        <v>28</v>
      </c>
      <c r="G5672" s="16">
        <v>2013</v>
      </c>
      <c r="H5672" s="139">
        <f t="shared" si="461"/>
        <v>0</v>
      </c>
      <c r="I5672" s="140">
        <v>2.2142857142857144</v>
      </c>
      <c r="J5672" s="141">
        <f t="shared" si="457"/>
        <v>1</v>
      </c>
      <c r="K5672" s="81">
        <f t="shared" si="458"/>
        <v>17.785714285714285</v>
      </c>
      <c r="L5672" s="149">
        <v>2.2999999999999998</v>
      </c>
      <c r="M5672" s="16"/>
      <c r="N5672" s="141">
        <f t="shared" si="459"/>
        <v>1</v>
      </c>
      <c r="O5672" s="141"/>
      <c r="P5672" s="141"/>
      <c r="Q5672" s="81">
        <f t="shared" si="460"/>
        <v>17.7</v>
      </c>
    </row>
    <row r="5673" spans="5:17" ht="13" hidden="1" x14ac:dyDescent="0.3">
      <c r="E5673" s="138">
        <v>41303</v>
      </c>
      <c r="F5673" s="16">
        <v>29</v>
      </c>
      <c r="G5673" s="16">
        <v>2013</v>
      </c>
      <c r="H5673" s="139">
        <f t="shared" si="461"/>
        <v>0</v>
      </c>
      <c r="I5673" s="140">
        <v>2.2571428571428571</v>
      </c>
      <c r="J5673" s="141">
        <f t="shared" si="457"/>
        <v>1</v>
      </c>
      <c r="K5673" s="81">
        <f t="shared" si="458"/>
        <v>17.742857142857144</v>
      </c>
      <c r="L5673" s="149">
        <v>2.5</v>
      </c>
      <c r="M5673" s="16"/>
      <c r="N5673" s="141">
        <f t="shared" si="459"/>
        <v>1</v>
      </c>
      <c r="O5673" s="141"/>
      <c r="P5673" s="141"/>
      <c r="Q5673" s="81">
        <f t="shared" si="460"/>
        <v>17.5</v>
      </c>
    </row>
    <row r="5674" spans="5:17" ht="13" hidden="1" x14ac:dyDescent="0.3">
      <c r="E5674" s="138">
        <v>41304</v>
      </c>
      <c r="F5674" s="16">
        <v>30</v>
      </c>
      <c r="G5674" s="16">
        <v>2013</v>
      </c>
      <c r="H5674" s="139">
        <f t="shared" si="461"/>
        <v>0</v>
      </c>
      <c r="I5674" s="140">
        <v>2.2999999999999998</v>
      </c>
      <c r="J5674" s="141">
        <f t="shared" si="457"/>
        <v>1</v>
      </c>
      <c r="K5674" s="81">
        <f t="shared" si="458"/>
        <v>17.7</v>
      </c>
      <c r="L5674" s="149">
        <v>7.8</v>
      </c>
      <c r="M5674" s="16"/>
      <c r="N5674" s="141">
        <f t="shared" si="459"/>
        <v>1</v>
      </c>
      <c r="O5674" s="141"/>
      <c r="P5674" s="141"/>
      <c r="Q5674" s="81">
        <f t="shared" si="460"/>
        <v>12.2</v>
      </c>
    </row>
    <row r="5675" spans="5:17" ht="13" hidden="1" x14ac:dyDescent="0.3">
      <c r="E5675" s="138">
        <v>41305</v>
      </c>
      <c r="F5675" s="16">
        <v>31</v>
      </c>
      <c r="G5675" s="16">
        <v>2013</v>
      </c>
      <c r="H5675" s="139">
        <f t="shared" si="461"/>
        <v>0</v>
      </c>
      <c r="I5675" s="140">
        <v>2.3428571428571425</v>
      </c>
      <c r="J5675" s="141">
        <f t="shared" si="457"/>
        <v>1</v>
      </c>
      <c r="K5675" s="81">
        <f t="shared" si="458"/>
        <v>17.657142857142858</v>
      </c>
      <c r="L5675" s="149">
        <v>6.6</v>
      </c>
      <c r="M5675" s="16"/>
      <c r="N5675" s="141">
        <f t="shared" si="459"/>
        <v>1</v>
      </c>
      <c r="O5675" s="141"/>
      <c r="P5675" s="141"/>
      <c r="Q5675" s="81">
        <f t="shared" si="460"/>
        <v>13.4</v>
      </c>
    </row>
    <row r="5676" spans="5:17" ht="13" hidden="1" x14ac:dyDescent="0.3">
      <c r="E5676" s="138">
        <v>41306</v>
      </c>
      <c r="F5676" s="16">
        <v>32</v>
      </c>
      <c r="G5676" s="16">
        <v>2013</v>
      </c>
      <c r="H5676" s="139">
        <f t="shared" si="461"/>
        <v>0</v>
      </c>
      <c r="I5676" s="140">
        <v>2.3857142857142857</v>
      </c>
      <c r="J5676" s="141">
        <f t="shared" si="457"/>
        <v>1</v>
      </c>
      <c r="K5676" s="81">
        <f t="shared" si="458"/>
        <v>17.614285714285714</v>
      </c>
      <c r="L5676" s="149">
        <v>7.9</v>
      </c>
      <c r="M5676" s="16"/>
      <c r="N5676" s="141">
        <f t="shared" si="459"/>
        <v>1</v>
      </c>
      <c r="O5676" s="141"/>
      <c r="P5676" s="141"/>
      <c r="Q5676" s="81">
        <f t="shared" si="460"/>
        <v>12.1</v>
      </c>
    </row>
    <row r="5677" spans="5:17" ht="13" hidden="1" x14ac:dyDescent="0.3">
      <c r="E5677" s="138">
        <v>41307</v>
      </c>
      <c r="F5677" s="16">
        <v>33</v>
      </c>
      <c r="G5677" s="16">
        <v>2013</v>
      </c>
      <c r="H5677" s="139">
        <f t="shared" si="461"/>
        <v>0</v>
      </c>
      <c r="I5677" s="140">
        <v>2.4285714285714288</v>
      </c>
      <c r="J5677" s="141">
        <f t="shared" si="457"/>
        <v>1</v>
      </c>
      <c r="K5677" s="81">
        <f t="shared" si="458"/>
        <v>17.571428571428569</v>
      </c>
      <c r="L5677" s="149">
        <v>4.7</v>
      </c>
      <c r="M5677" s="16"/>
      <c r="N5677" s="141">
        <f t="shared" si="459"/>
        <v>1</v>
      </c>
      <c r="O5677" s="141"/>
      <c r="P5677" s="141"/>
      <c r="Q5677" s="81">
        <f t="shared" si="460"/>
        <v>15.3</v>
      </c>
    </row>
    <row r="5678" spans="5:17" ht="13" hidden="1" x14ac:dyDescent="0.3">
      <c r="E5678" s="138">
        <v>41308</v>
      </c>
      <c r="F5678" s="16">
        <v>34</v>
      </c>
      <c r="G5678" s="16">
        <v>2013</v>
      </c>
      <c r="H5678" s="139">
        <f t="shared" si="461"/>
        <v>0</v>
      </c>
      <c r="I5678" s="140">
        <v>2.4714285714285715</v>
      </c>
      <c r="J5678" s="141">
        <f t="shared" si="457"/>
        <v>1</v>
      </c>
      <c r="K5678" s="81">
        <f t="shared" si="458"/>
        <v>17.528571428571428</v>
      </c>
      <c r="L5678" s="149">
        <v>1.9</v>
      </c>
      <c r="M5678" s="16"/>
      <c r="N5678" s="141">
        <f t="shared" si="459"/>
        <v>1</v>
      </c>
      <c r="O5678" s="141"/>
      <c r="P5678" s="141"/>
      <c r="Q5678" s="81">
        <f t="shared" si="460"/>
        <v>18.100000000000001</v>
      </c>
    </row>
    <row r="5679" spans="5:17" ht="13" hidden="1" x14ac:dyDescent="0.3">
      <c r="E5679" s="138">
        <v>41309</v>
      </c>
      <c r="F5679" s="16">
        <v>35</v>
      </c>
      <c r="G5679" s="16">
        <v>2013</v>
      </c>
      <c r="H5679" s="139">
        <f t="shared" si="461"/>
        <v>0</v>
      </c>
      <c r="I5679" s="140">
        <v>2.5142857142857142</v>
      </c>
      <c r="J5679" s="141">
        <f t="shared" si="457"/>
        <v>1</v>
      </c>
      <c r="K5679" s="81">
        <f t="shared" si="458"/>
        <v>17.485714285714288</v>
      </c>
      <c r="L5679" s="149">
        <v>2.9</v>
      </c>
      <c r="M5679" s="16"/>
      <c r="N5679" s="141">
        <f t="shared" si="459"/>
        <v>1</v>
      </c>
      <c r="O5679" s="141"/>
      <c r="P5679" s="141"/>
      <c r="Q5679" s="81">
        <f t="shared" si="460"/>
        <v>17.100000000000001</v>
      </c>
    </row>
    <row r="5680" spans="5:17" ht="13" hidden="1" x14ac:dyDescent="0.3">
      <c r="E5680" s="138">
        <v>41310</v>
      </c>
      <c r="F5680" s="16">
        <v>36</v>
      </c>
      <c r="G5680" s="16">
        <v>2013</v>
      </c>
      <c r="H5680" s="139">
        <f t="shared" si="461"/>
        <v>0</v>
      </c>
      <c r="I5680" s="140">
        <v>2.5571428571428569</v>
      </c>
      <c r="J5680" s="141">
        <f t="shared" si="457"/>
        <v>1</v>
      </c>
      <c r="K5680" s="81">
        <f t="shared" si="458"/>
        <v>17.442857142857143</v>
      </c>
      <c r="L5680" s="149">
        <v>5.4</v>
      </c>
      <c r="M5680" s="16"/>
      <c r="N5680" s="141">
        <f t="shared" si="459"/>
        <v>1</v>
      </c>
      <c r="O5680" s="141"/>
      <c r="P5680" s="141"/>
      <c r="Q5680" s="81">
        <f t="shared" si="460"/>
        <v>14.6</v>
      </c>
    </row>
    <row r="5681" spans="5:17" ht="13" hidden="1" x14ac:dyDescent="0.3">
      <c r="E5681" s="138">
        <v>41311</v>
      </c>
      <c r="F5681" s="16">
        <v>37</v>
      </c>
      <c r="G5681" s="16">
        <v>2013</v>
      </c>
      <c r="H5681" s="139">
        <f t="shared" si="461"/>
        <v>0</v>
      </c>
      <c r="I5681" s="140">
        <v>2.6</v>
      </c>
      <c r="J5681" s="141">
        <f t="shared" si="457"/>
        <v>1</v>
      </c>
      <c r="K5681" s="81">
        <f t="shared" si="458"/>
        <v>17.399999999999999</v>
      </c>
      <c r="L5681" s="149">
        <v>1.3</v>
      </c>
      <c r="M5681" s="16"/>
      <c r="N5681" s="141">
        <f t="shared" si="459"/>
        <v>1</v>
      </c>
      <c r="O5681" s="141"/>
      <c r="P5681" s="141"/>
      <c r="Q5681" s="81">
        <f t="shared" si="460"/>
        <v>18.7</v>
      </c>
    </row>
    <row r="5682" spans="5:17" ht="13" hidden="1" x14ac:dyDescent="0.3">
      <c r="E5682" s="138">
        <v>41312</v>
      </c>
      <c r="F5682" s="16">
        <v>38</v>
      </c>
      <c r="G5682" s="16">
        <v>2013</v>
      </c>
      <c r="H5682" s="139">
        <f t="shared" si="461"/>
        <v>0</v>
      </c>
      <c r="I5682" s="140">
        <v>2.6428571428571428</v>
      </c>
      <c r="J5682" s="141">
        <f t="shared" si="457"/>
        <v>1</v>
      </c>
      <c r="K5682" s="81">
        <f t="shared" si="458"/>
        <v>17.357142857142858</v>
      </c>
      <c r="L5682" s="149">
        <v>0.3</v>
      </c>
      <c r="M5682" s="16"/>
      <c r="N5682" s="141">
        <f t="shared" si="459"/>
        <v>1</v>
      </c>
      <c r="O5682" s="141"/>
      <c r="P5682" s="141"/>
      <c r="Q5682" s="81">
        <f t="shared" si="460"/>
        <v>19.7</v>
      </c>
    </row>
    <row r="5683" spans="5:17" ht="13" hidden="1" x14ac:dyDescent="0.3">
      <c r="E5683" s="138">
        <v>41313</v>
      </c>
      <c r="F5683" s="16">
        <v>39</v>
      </c>
      <c r="G5683" s="16">
        <v>2013</v>
      </c>
      <c r="H5683" s="139">
        <f t="shared" si="461"/>
        <v>0</v>
      </c>
      <c r="I5683" s="140">
        <v>2.6857142857142859</v>
      </c>
      <c r="J5683" s="141">
        <f t="shared" si="457"/>
        <v>1</v>
      </c>
      <c r="K5683" s="81">
        <f t="shared" si="458"/>
        <v>17.314285714285713</v>
      </c>
      <c r="L5683" s="149">
        <v>-0.9</v>
      </c>
      <c r="M5683" s="16"/>
      <c r="N5683" s="141">
        <f t="shared" si="459"/>
        <v>1</v>
      </c>
      <c r="O5683" s="141"/>
      <c r="P5683" s="141"/>
      <c r="Q5683" s="81">
        <f t="shared" si="460"/>
        <v>20.9</v>
      </c>
    </row>
    <row r="5684" spans="5:17" ht="13" hidden="1" x14ac:dyDescent="0.3">
      <c r="E5684" s="138">
        <v>41314</v>
      </c>
      <c r="F5684" s="16">
        <v>40</v>
      </c>
      <c r="G5684" s="16">
        <v>2013</v>
      </c>
      <c r="H5684" s="139">
        <f t="shared" si="461"/>
        <v>0</v>
      </c>
      <c r="I5684" s="140">
        <v>2.7285714285714286</v>
      </c>
      <c r="J5684" s="141">
        <f t="shared" si="457"/>
        <v>1</v>
      </c>
      <c r="K5684" s="81">
        <f t="shared" si="458"/>
        <v>17.271428571428572</v>
      </c>
      <c r="L5684" s="149">
        <v>-1.3</v>
      </c>
      <c r="M5684" s="16"/>
      <c r="N5684" s="141">
        <f t="shared" si="459"/>
        <v>1</v>
      </c>
      <c r="O5684" s="141"/>
      <c r="P5684" s="141"/>
      <c r="Q5684" s="81">
        <f t="shared" si="460"/>
        <v>21.3</v>
      </c>
    </row>
    <row r="5685" spans="5:17" ht="13" hidden="1" x14ac:dyDescent="0.3">
      <c r="E5685" s="138">
        <v>41315</v>
      </c>
      <c r="F5685" s="16">
        <v>41</v>
      </c>
      <c r="G5685" s="16">
        <v>2013</v>
      </c>
      <c r="H5685" s="139">
        <f t="shared" si="461"/>
        <v>0</v>
      </c>
      <c r="I5685" s="140">
        <v>2.7714285714285714</v>
      </c>
      <c r="J5685" s="141">
        <f t="shared" si="457"/>
        <v>1</v>
      </c>
      <c r="K5685" s="81">
        <f t="shared" si="458"/>
        <v>17.228571428571428</v>
      </c>
      <c r="L5685" s="149">
        <v>-2.4</v>
      </c>
      <c r="M5685" s="16"/>
      <c r="N5685" s="141">
        <f t="shared" si="459"/>
        <v>1</v>
      </c>
      <c r="O5685" s="141"/>
      <c r="P5685" s="141"/>
      <c r="Q5685" s="81">
        <f t="shared" si="460"/>
        <v>22.4</v>
      </c>
    </row>
    <row r="5686" spans="5:17" ht="13" hidden="1" x14ac:dyDescent="0.3">
      <c r="E5686" s="138">
        <v>41316</v>
      </c>
      <c r="F5686" s="16">
        <v>42</v>
      </c>
      <c r="G5686" s="16">
        <v>2013</v>
      </c>
      <c r="H5686" s="139">
        <f t="shared" si="461"/>
        <v>0</v>
      </c>
      <c r="I5686" s="140">
        <v>2.8142857142857141</v>
      </c>
      <c r="J5686" s="141">
        <f t="shared" si="457"/>
        <v>1</v>
      </c>
      <c r="K5686" s="81">
        <f t="shared" si="458"/>
        <v>17.185714285714287</v>
      </c>
      <c r="L5686" s="149">
        <v>-0.8</v>
      </c>
      <c r="M5686" s="16"/>
      <c r="N5686" s="141">
        <f t="shared" si="459"/>
        <v>1</v>
      </c>
      <c r="O5686" s="141"/>
      <c r="P5686" s="141"/>
      <c r="Q5686" s="81">
        <f t="shared" si="460"/>
        <v>20.8</v>
      </c>
    </row>
    <row r="5687" spans="5:17" ht="13" hidden="1" x14ac:dyDescent="0.3">
      <c r="E5687" s="138">
        <v>41317</v>
      </c>
      <c r="F5687" s="16">
        <v>43</v>
      </c>
      <c r="G5687" s="16">
        <v>2013</v>
      </c>
      <c r="H5687" s="139">
        <f t="shared" si="461"/>
        <v>0</v>
      </c>
      <c r="I5687" s="140">
        <v>2.8571428571428572</v>
      </c>
      <c r="J5687" s="141">
        <f t="shared" si="457"/>
        <v>1</v>
      </c>
      <c r="K5687" s="81">
        <f t="shared" si="458"/>
        <v>17.142857142857142</v>
      </c>
      <c r="L5687" s="149">
        <v>0.6</v>
      </c>
      <c r="M5687" s="16"/>
      <c r="N5687" s="141">
        <f t="shared" si="459"/>
        <v>1</v>
      </c>
      <c r="O5687" s="141"/>
      <c r="P5687" s="141"/>
      <c r="Q5687" s="81">
        <f t="shared" si="460"/>
        <v>19.399999999999999</v>
      </c>
    </row>
    <row r="5688" spans="5:17" ht="13" hidden="1" x14ac:dyDescent="0.3">
      <c r="E5688" s="138">
        <v>41318</v>
      </c>
      <c r="F5688" s="16">
        <v>44</v>
      </c>
      <c r="G5688" s="16">
        <v>2013</v>
      </c>
      <c r="H5688" s="139">
        <f t="shared" si="461"/>
        <v>0</v>
      </c>
      <c r="I5688" s="140">
        <v>2.9</v>
      </c>
      <c r="J5688" s="141">
        <f t="shared" si="457"/>
        <v>1</v>
      </c>
      <c r="K5688" s="81">
        <f t="shared" si="458"/>
        <v>17.100000000000001</v>
      </c>
      <c r="L5688" s="149">
        <v>-0.3</v>
      </c>
      <c r="M5688" s="16"/>
      <c r="N5688" s="141">
        <f t="shared" si="459"/>
        <v>1</v>
      </c>
      <c r="O5688" s="141"/>
      <c r="P5688" s="141"/>
      <c r="Q5688" s="81">
        <f t="shared" si="460"/>
        <v>20.3</v>
      </c>
    </row>
    <row r="5689" spans="5:17" ht="13" hidden="1" x14ac:dyDescent="0.3">
      <c r="E5689" s="138">
        <v>41319</v>
      </c>
      <c r="F5689" s="16">
        <v>45</v>
      </c>
      <c r="G5689" s="16">
        <v>2013</v>
      </c>
      <c r="H5689" s="139">
        <f t="shared" si="461"/>
        <v>0</v>
      </c>
      <c r="I5689" s="140">
        <v>3.0161290322580636</v>
      </c>
      <c r="J5689" s="141">
        <f t="shared" si="457"/>
        <v>1</v>
      </c>
      <c r="K5689" s="81">
        <f t="shared" si="458"/>
        <v>16.983870967741936</v>
      </c>
      <c r="L5689" s="149">
        <v>-3.1</v>
      </c>
      <c r="M5689" s="16"/>
      <c r="N5689" s="141">
        <f t="shared" si="459"/>
        <v>1</v>
      </c>
      <c r="O5689" s="141"/>
      <c r="P5689" s="141"/>
      <c r="Q5689" s="81">
        <f t="shared" si="460"/>
        <v>23.1</v>
      </c>
    </row>
    <row r="5690" spans="5:17" ht="13" hidden="1" x14ac:dyDescent="0.3">
      <c r="E5690" s="138">
        <v>41320</v>
      </c>
      <c r="F5690" s="16">
        <v>46</v>
      </c>
      <c r="G5690" s="16">
        <v>2013</v>
      </c>
      <c r="H5690" s="139">
        <f t="shared" si="461"/>
        <v>0</v>
      </c>
      <c r="I5690" s="140">
        <v>3.1322580645161282</v>
      </c>
      <c r="J5690" s="141">
        <f t="shared" si="457"/>
        <v>1</v>
      </c>
      <c r="K5690" s="81">
        <f t="shared" si="458"/>
        <v>16.86774193548387</v>
      </c>
      <c r="L5690" s="149">
        <v>1.9</v>
      </c>
      <c r="M5690" s="16"/>
      <c r="N5690" s="141">
        <f t="shared" si="459"/>
        <v>1</v>
      </c>
      <c r="O5690" s="141"/>
      <c r="P5690" s="141"/>
      <c r="Q5690" s="81">
        <f t="shared" si="460"/>
        <v>18.100000000000001</v>
      </c>
    </row>
    <row r="5691" spans="5:17" ht="13" hidden="1" x14ac:dyDescent="0.3">
      <c r="E5691" s="138">
        <v>41321</v>
      </c>
      <c r="F5691" s="16">
        <v>47</v>
      </c>
      <c r="G5691" s="16">
        <v>2013</v>
      </c>
      <c r="H5691" s="139">
        <f t="shared" si="461"/>
        <v>0</v>
      </c>
      <c r="I5691" s="140">
        <v>3.2483870967741928</v>
      </c>
      <c r="J5691" s="141">
        <f t="shared" si="457"/>
        <v>1</v>
      </c>
      <c r="K5691" s="81">
        <f t="shared" si="458"/>
        <v>16.751612903225809</v>
      </c>
      <c r="L5691" s="149">
        <v>0.6</v>
      </c>
      <c r="M5691" s="16"/>
      <c r="N5691" s="141">
        <f t="shared" si="459"/>
        <v>1</v>
      </c>
      <c r="O5691" s="141"/>
      <c r="P5691" s="141"/>
      <c r="Q5691" s="81">
        <f t="shared" si="460"/>
        <v>19.399999999999999</v>
      </c>
    </row>
    <row r="5692" spans="5:17" ht="13" hidden="1" x14ac:dyDescent="0.3">
      <c r="E5692" s="138">
        <v>41322</v>
      </c>
      <c r="F5692" s="16">
        <v>48</v>
      </c>
      <c r="G5692" s="16">
        <v>2013</v>
      </c>
      <c r="H5692" s="139">
        <f t="shared" si="461"/>
        <v>0</v>
      </c>
      <c r="I5692" s="140">
        <v>3.3645161290322574</v>
      </c>
      <c r="J5692" s="141">
        <f t="shared" si="457"/>
        <v>1</v>
      </c>
      <c r="K5692" s="81">
        <f t="shared" si="458"/>
        <v>16.635483870967743</v>
      </c>
      <c r="L5692" s="149">
        <v>1.9</v>
      </c>
      <c r="M5692" s="16"/>
      <c r="N5692" s="141">
        <f t="shared" si="459"/>
        <v>1</v>
      </c>
      <c r="O5692" s="141"/>
      <c r="P5692" s="141"/>
      <c r="Q5692" s="81">
        <f t="shared" si="460"/>
        <v>18.100000000000001</v>
      </c>
    </row>
    <row r="5693" spans="5:17" ht="13" hidden="1" x14ac:dyDescent="0.3">
      <c r="E5693" s="138">
        <v>41323</v>
      </c>
      <c r="F5693" s="16">
        <v>49</v>
      </c>
      <c r="G5693" s="16">
        <v>2013</v>
      </c>
      <c r="H5693" s="139">
        <f t="shared" si="461"/>
        <v>0</v>
      </c>
      <c r="I5693" s="140">
        <v>3.480645161290322</v>
      </c>
      <c r="J5693" s="141">
        <f t="shared" si="457"/>
        <v>1</v>
      </c>
      <c r="K5693" s="81">
        <f t="shared" si="458"/>
        <v>16.519354838709678</v>
      </c>
      <c r="L5693" s="149">
        <v>0.6</v>
      </c>
      <c r="M5693" s="16"/>
      <c r="N5693" s="141">
        <f t="shared" si="459"/>
        <v>1</v>
      </c>
      <c r="O5693" s="141"/>
      <c r="P5693" s="141"/>
      <c r="Q5693" s="81">
        <f t="shared" si="460"/>
        <v>19.399999999999999</v>
      </c>
    </row>
    <row r="5694" spans="5:17" ht="13" hidden="1" x14ac:dyDescent="0.3">
      <c r="E5694" s="138">
        <v>41324</v>
      </c>
      <c r="F5694" s="16">
        <v>50</v>
      </c>
      <c r="G5694" s="16">
        <v>2013</v>
      </c>
      <c r="H5694" s="139">
        <f t="shared" si="461"/>
        <v>0</v>
      </c>
      <c r="I5694" s="140">
        <v>3.5967741935483866</v>
      </c>
      <c r="J5694" s="141">
        <f t="shared" si="457"/>
        <v>1</v>
      </c>
      <c r="K5694" s="81">
        <f t="shared" si="458"/>
        <v>16.403225806451612</v>
      </c>
      <c r="L5694" s="149">
        <v>-0.6</v>
      </c>
      <c r="M5694" s="16"/>
      <c r="N5694" s="141">
        <f t="shared" si="459"/>
        <v>1</v>
      </c>
      <c r="O5694" s="141"/>
      <c r="P5694" s="141"/>
      <c r="Q5694" s="81">
        <f t="shared" si="460"/>
        <v>20.6</v>
      </c>
    </row>
    <row r="5695" spans="5:17" ht="13" hidden="1" x14ac:dyDescent="0.3">
      <c r="E5695" s="138">
        <v>41325</v>
      </c>
      <c r="F5695" s="16">
        <v>51</v>
      </c>
      <c r="G5695" s="16">
        <v>2013</v>
      </c>
      <c r="H5695" s="139">
        <f t="shared" si="461"/>
        <v>0</v>
      </c>
      <c r="I5695" s="140">
        <v>3.7129032258064512</v>
      </c>
      <c r="J5695" s="141">
        <f t="shared" si="457"/>
        <v>1</v>
      </c>
      <c r="K5695" s="81">
        <f t="shared" si="458"/>
        <v>16.28709677419355</v>
      </c>
      <c r="L5695" s="149">
        <v>1.3</v>
      </c>
      <c r="M5695" s="16"/>
      <c r="N5695" s="141">
        <f t="shared" si="459"/>
        <v>1</v>
      </c>
      <c r="O5695" s="141"/>
      <c r="P5695" s="141"/>
      <c r="Q5695" s="81">
        <f t="shared" si="460"/>
        <v>18.7</v>
      </c>
    </row>
    <row r="5696" spans="5:17" ht="13" hidden="1" x14ac:dyDescent="0.3">
      <c r="E5696" s="138">
        <v>41326</v>
      </c>
      <c r="F5696" s="16">
        <v>52</v>
      </c>
      <c r="G5696" s="16">
        <v>2013</v>
      </c>
      <c r="H5696" s="139">
        <f t="shared" si="461"/>
        <v>0</v>
      </c>
      <c r="I5696" s="140">
        <v>3.8290322580645157</v>
      </c>
      <c r="J5696" s="141">
        <f t="shared" si="457"/>
        <v>1</v>
      </c>
      <c r="K5696" s="81">
        <f t="shared" si="458"/>
        <v>16.170967741935485</v>
      </c>
      <c r="L5696" s="149">
        <v>-0.3</v>
      </c>
      <c r="M5696" s="16"/>
      <c r="N5696" s="141">
        <f t="shared" si="459"/>
        <v>1</v>
      </c>
      <c r="O5696" s="141"/>
      <c r="P5696" s="141"/>
      <c r="Q5696" s="81">
        <f t="shared" si="460"/>
        <v>20.3</v>
      </c>
    </row>
    <row r="5697" spans="5:17" ht="13" hidden="1" x14ac:dyDescent="0.3">
      <c r="E5697" s="138">
        <v>41327</v>
      </c>
      <c r="F5697" s="16">
        <v>53</v>
      </c>
      <c r="G5697" s="16">
        <v>2013</v>
      </c>
      <c r="H5697" s="139">
        <f t="shared" si="461"/>
        <v>0</v>
      </c>
      <c r="I5697" s="140">
        <v>3.9451612903225803</v>
      </c>
      <c r="J5697" s="141">
        <f t="shared" si="457"/>
        <v>1</v>
      </c>
      <c r="K5697" s="81">
        <f t="shared" si="458"/>
        <v>16.054838709677419</v>
      </c>
      <c r="L5697" s="149">
        <v>-2.1</v>
      </c>
      <c r="M5697" s="16"/>
      <c r="N5697" s="141">
        <f t="shared" si="459"/>
        <v>1</v>
      </c>
      <c r="O5697" s="141"/>
      <c r="P5697" s="141"/>
      <c r="Q5697" s="81">
        <f t="shared" si="460"/>
        <v>22.1</v>
      </c>
    </row>
    <row r="5698" spans="5:17" ht="13" hidden="1" x14ac:dyDescent="0.3">
      <c r="E5698" s="138">
        <v>41328</v>
      </c>
      <c r="F5698" s="16">
        <v>54</v>
      </c>
      <c r="G5698" s="16">
        <v>2013</v>
      </c>
      <c r="H5698" s="139">
        <f t="shared" si="461"/>
        <v>0</v>
      </c>
      <c r="I5698" s="140">
        <v>4.0612903225806445</v>
      </c>
      <c r="J5698" s="141">
        <f t="shared" si="457"/>
        <v>1</v>
      </c>
      <c r="K5698" s="81">
        <f t="shared" si="458"/>
        <v>15.938709677419356</v>
      </c>
      <c r="L5698" s="149">
        <v>-2.9</v>
      </c>
      <c r="M5698" s="16"/>
      <c r="N5698" s="141">
        <f t="shared" si="459"/>
        <v>1</v>
      </c>
      <c r="O5698" s="141"/>
      <c r="P5698" s="141"/>
      <c r="Q5698" s="81">
        <f t="shared" si="460"/>
        <v>22.9</v>
      </c>
    </row>
    <row r="5699" spans="5:17" ht="13" hidden="1" x14ac:dyDescent="0.3">
      <c r="E5699" s="138">
        <v>41329</v>
      </c>
      <c r="F5699" s="16">
        <v>55</v>
      </c>
      <c r="G5699" s="16">
        <v>2013</v>
      </c>
      <c r="H5699" s="139">
        <f t="shared" si="461"/>
        <v>0</v>
      </c>
      <c r="I5699" s="140">
        <v>4.17741935483871</v>
      </c>
      <c r="J5699" s="141">
        <f t="shared" si="457"/>
        <v>1</v>
      </c>
      <c r="K5699" s="81">
        <f t="shared" si="458"/>
        <v>15.82258064516129</v>
      </c>
      <c r="L5699" s="149">
        <v>-2</v>
      </c>
      <c r="M5699" s="16"/>
      <c r="N5699" s="141">
        <f t="shared" si="459"/>
        <v>1</v>
      </c>
      <c r="O5699" s="141"/>
      <c r="P5699" s="141"/>
      <c r="Q5699" s="81">
        <f t="shared" si="460"/>
        <v>22</v>
      </c>
    </row>
    <row r="5700" spans="5:17" ht="13" hidden="1" x14ac:dyDescent="0.3">
      <c r="E5700" s="138">
        <v>41330</v>
      </c>
      <c r="F5700" s="16">
        <v>56</v>
      </c>
      <c r="G5700" s="16">
        <v>2013</v>
      </c>
      <c r="H5700" s="139">
        <f t="shared" si="461"/>
        <v>0</v>
      </c>
      <c r="I5700" s="140">
        <v>4.2935483870967737</v>
      </c>
      <c r="J5700" s="141">
        <f t="shared" si="457"/>
        <v>1</v>
      </c>
      <c r="K5700" s="81">
        <f t="shared" si="458"/>
        <v>15.706451612903226</v>
      </c>
      <c r="L5700" s="149">
        <v>-2.2000000000000002</v>
      </c>
      <c r="M5700" s="16"/>
      <c r="N5700" s="141">
        <f t="shared" si="459"/>
        <v>1</v>
      </c>
      <c r="O5700" s="141"/>
      <c r="P5700" s="141"/>
      <c r="Q5700" s="81">
        <f t="shared" si="460"/>
        <v>22.2</v>
      </c>
    </row>
    <row r="5701" spans="5:17" ht="13" hidden="1" x14ac:dyDescent="0.3">
      <c r="E5701" s="138">
        <v>41331</v>
      </c>
      <c r="F5701" s="16">
        <v>57</v>
      </c>
      <c r="G5701" s="16">
        <v>2013</v>
      </c>
      <c r="H5701" s="139">
        <f t="shared" si="461"/>
        <v>0</v>
      </c>
      <c r="I5701" s="140">
        <v>4.4096774193548391</v>
      </c>
      <c r="J5701" s="141">
        <f t="shared" si="457"/>
        <v>1</v>
      </c>
      <c r="K5701" s="81">
        <f t="shared" si="458"/>
        <v>15.590322580645161</v>
      </c>
      <c r="L5701" s="149">
        <v>-2.5</v>
      </c>
      <c r="M5701" s="16"/>
      <c r="N5701" s="141">
        <f t="shared" si="459"/>
        <v>1</v>
      </c>
      <c r="O5701" s="141"/>
      <c r="P5701" s="141"/>
      <c r="Q5701" s="81">
        <f t="shared" si="460"/>
        <v>22.5</v>
      </c>
    </row>
    <row r="5702" spans="5:17" ht="13" hidden="1" x14ac:dyDescent="0.3">
      <c r="E5702" s="138">
        <v>41332</v>
      </c>
      <c r="F5702" s="16">
        <v>58</v>
      </c>
      <c r="G5702" s="16">
        <v>2013</v>
      </c>
      <c r="H5702" s="139">
        <f t="shared" si="461"/>
        <v>0</v>
      </c>
      <c r="I5702" s="140">
        <v>4.5258064516129028</v>
      </c>
      <c r="J5702" s="141">
        <f t="shared" si="457"/>
        <v>1</v>
      </c>
      <c r="K5702" s="81">
        <f t="shared" si="458"/>
        <v>15.474193548387097</v>
      </c>
      <c r="L5702" s="149">
        <v>0.3</v>
      </c>
      <c r="M5702" s="16"/>
      <c r="N5702" s="141">
        <f t="shared" si="459"/>
        <v>1</v>
      </c>
      <c r="O5702" s="141"/>
      <c r="P5702" s="141"/>
      <c r="Q5702" s="81">
        <f t="shared" si="460"/>
        <v>19.7</v>
      </c>
    </row>
    <row r="5703" spans="5:17" ht="13" hidden="1" x14ac:dyDescent="0.3">
      <c r="E5703" s="138">
        <v>41333</v>
      </c>
      <c r="F5703" s="16">
        <v>59</v>
      </c>
      <c r="G5703" s="16">
        <v>2013</v>
      </c>
      <c r="H5703" s="139">
        <f t="shared" si="461"/>
        <v>0</v>
      </c>
      <c r="I5703" s="140">
        <v>4.6419354838709666</v>
      </c>
      <c r="J5703" s="141">
        <f t="shared" si="457"/>
        <v>1</v>
      </c>
      <c r="K5703" s="81">
        <f t="shared" si="458"/>
        <v>15.358064516129033</v>
      </c>
      <c r="L5703" s="149">
        <v>0.6</v>
      </c>
      <c r="M5703" s="16"/>
      <c r="N5703" s="141">
        <f t="shared" si="459"/>
        <v>1</v>
      </c>
      <c r="O5703" s="141"/>
      <c r="P5703" s="141"/>
      <c r="Q5703" s="81">
        <f t="shared" si="460"/>
        <v>19.399999999999999</v>
      </c>
    </row>
    <row r="5704" spans="5:17" ht="13" hidden="1" x14ac:dyDescent="0.3">
      <c r="E5704" s="138">
        <v>41334</v>
      </c>
      <c r="F5704" s="16">
        <v>60</v>
      </c>
      <c r="G5704" s="16">
        <v>2013</v>
      </c>
      <c r="H5704" s="139">
        <f t="shared" si="461"/>
        <v>0</v>
      </c>
      <c r="I5704" s="140">
        <v>4.7</v>
      </c>
      <c r="J5704" s="141">
        <f t="shared" si="457"/>
        <v>1</v>
      </c>
      <c r="K5704" s="81">
        <f t="shared" si="458"/>
        <v>15.3</v>
      </c>
      <c r="L5704" s="149">
        <v>0.3</v>
      </c>
      <c r="M5704" s="16"/>
      <c r="N5704" s="141">
        <f t="shared" si="459"/>
        <v>1</v>
      </c>
      <c r="O5704" s="141"/>
      <c r="P5704" s="141"/>
      <c r="Q5704" s="81">
        <f t="shared" si="460"/>
        <v>19.7</v>
      </c>
    </row>
    <row r="5705" spans="5:17" ht="13" hidden="1" x14ac:dyDescent="0.3">
      <c r="E5705" s="138">
        <v>41335</v>
      </c>
      <c r="F5705" s="16">
        <v>61</v>
      </c>
      <c r="G5705" s="16">
        <v>2013</v>
      </c>
      <c r="H5705" s="139">
        <f t="shared" si="461"/>
        <v>0</v>
      </c>
      <c r="I5705" s="140">
        <v>4.758064516129032</v>
      </c>
      <c r="J5705" s="141">
        <f t="shared" si="457"/>
        <v>1</v>
      </c>
      <c r="K5705" s="81">
        <f t="shared" si="458"/>
        <v>15.241935483870968</v>
      </c>
      <c r="L5705" s="149">
        <v>1.7</v>
      </c>
      <c r="M5705" s="16"/>
      <c r="N5705" s="141">
        <f t="shared" si="459"/>
        <v>1</v>
      </c>
      <c r="O5705" s="141"/>
      <c r="P5705" s="141"/>
      <c r="Q5705" s="81">
        <f t="shared" si="460"/>
        <v>18.3</v>
      </c>
    </row>
    <row r="5706" spans="5:17" ht="13" hidden="1" x14ac:dyDescent="0.3">
      <c r="E5706" s="138">
        <v>41336</v>
      </c>
      <c r="F5706" s="16">
        <v>62</v>
      </c>
      <c r="G5706" s="16">
        <v>2013</v>
      </c>
      <c r="H5706" s="139">
        <f t="shared" si="461"/>
        <v>0</v>
      </c>
      <c r="I5706" s="140">
        <v>4.8741935483870957</v>
      </c>
      <c r="J5706" s="141">
        <f t="shared" si="457"/>
        <v>1</v>
      </c>
      <c r="K5706" s="81">
        <f t="shared" si="458"/>
        <v>15.125806451612904</v>
      </c>
      <c r="L5706" s="149">
        <v>1.6</v>
      </c>
      <c r="M5706" s="16"/>
      <c r="N5706" s="141">
        <f t="shared" si="459"/>
        <v>1</v>
      </c>
      <c r="O5706" s="141"/>
      <c r="P5706" s="141"/>
      <c r="Q5706" s="81">
        <f t="shared" si="460"/>
        <v>18.399999999999999</v>
      </c>
    </row>
    <row r="5707" spans="5:17" ht="13" hidden="1" x14ac:dyDescent="0.3">
      <c r="E5707" s="138">
        <v>41337</v>
      </c>
      <c r="F5707" s="16">
        <v>63</v>
      </c>
      <c r="G5707" s="16">
        <v>2013</v>
      </c>
      <c r="H5707" s="139">
        <f t="shared" si="461"/>
        <v>0</v>
      </c>
      <c r="I5707" s="140">
        <v>4.9903225806451612</v>
      </c>
      <c r="J5707" s="141">
        <f t="shared" si="457"/>
        <v>1</v>
      </c>
      <c r="K5707" s="81">
        <f t="shared" si="458"/>
        <v>15.009677419354839</v>
      </c>
      <c r="L5707" s="149">
        <v>1.4</v>
      </c>
      <c r="M5707" s="16"/>
      <c r="N5707" s="141">
        <f t="shared" si="459"/>
        <v>1</v>
      </c>
      <c r="O5707" s="141"/>
      <c r="P5707" s="141"/>
      <c r="Q5707" s="81">
        <f t="shared" si="460"/>
        <v>18.600000000000001</v>
      </c>
    </row>
    <row r="5708" spans="5:17" ht="13" hidden="1" x14ac:dyDescent="0.3">
      <c r="E5708" s="138">
        <v>41338</v>
      </c>
      <c r="F5708" s="16">
        <v>64</v>
      </c>
      <c r="G5708" s="16">
        <v>2013</v>
      </c>
      <c r="H5708" s="139">
        <f t="shared" si="461"/>
        <v>0</v>
      </c>
      <c r="I5708" s="140">
        <v>5.1064516129032249</v>
      </c>
      <c r="J5708" s="141">
        <f t="shared" si="457"/>
        <v>1</v>
      </c>
      <c r="K5708" s="81">
        <f t="shared" si="458"/>
        <v>14.893548387096775</v>
      </c>
      <c r="L5708" s="149">
        <v>1.8</v>
      </c>
      <c r="M5708" s="16"/>
      <c r="N5708" s="141">
        <f t="shared" si="459"/>
        <v>1</v>
      </c>
      <c r="O5708" s="141"/>
      <c r="P5708" s="141"/>
      <c r="Q5708" s="81">
        <f t="shared" si="460"/>
        <v>18.2</v>
      </c>
    </row>
    <row r="5709" spans="5:17" ht="13" hidden="1" x14ac:dyDescent="0.3">
      <c r="E5709" s="138">
        <v>41339</v>
      </c>
      <c r="F5709" s="16">
        <v>65</v>
      </c>
      <c r="G5709" s="16">
        <v>2013</v>
      </c>
      <c r="H5709" s="139">
        <f t="shared" si="461"/>
        <v>0</v>
      </c>
      <c r="I5709" s="140">
        <v>5.2225806451612904</v>
      </c>
      <c r="J5709" s="141">
        <f t="shared" si="457"/>
        <v>1</v>
      </c>
      <c r="K5709" s="81">
        <f t="shared" si="458"/>
        <v>14.77741935483871</v>
      </c>
      <c r="L5709" s="149">
        <v>5.0999999999999996</v>
      </c>
      <c r="M5709" s="16"/>
      <c r="N5709" s="141">
        <f t="shared" si="459"/>
        <v>1</v>
      </c>
      <c r="O5709" s="141"/>
      <c r="P5709" s="141"/>
      <c r="Q5709" s="81">
        <f t="shared" si="460"/>
        <v>14.9</v>
      </c>
    </row>
    <row r="5710" spans="5:17" ht="13" hidden="1" x14ac:dyDescent="0.3">
      <c r="E5710" s="138">
        <v>41340</v>
      </c>
      <c r="F5710" s="16">
        <v>66</v>
      </c>
      <c r="G5710" s="16">
        <v>2013</v>
      </c>
      <c r="H5710" s="139">
        <f t="shared" si="461"/>
        <v>0</v>
      </c>
      <c r="I5710" s="140">
        <v>5.3387096774193541</v>
      </c>
      <c r="J5710" s="141">
        <f t="shared" si="457"/>
        <v>1</v>
      </c>
      <c r="K5710" s="81">
        <f t="shared" si="458"/>
        <v>14.661290322580646</v>
      </c>
      <c r="L5710" s="149">
        <v>7.1</v>
      </c>
      <c r="M5710" s="16"/>
      <c r="N5710" s="141">
        <f t="shared" si="459"/>
        <v>1</v>
      </c>
      <c r="O5710" s="141"/>
      <c r="P5710" s="141"/>
      <c r="Q5710" s="81">
        <f t="shared" si="460"/>
        <v>12.9</v>
      </c>
    </row>
    <row r="5711" spans="5:17" ht="13" hidden="1" x14ac:dyDescent="0.3">
      <c r="E5711" s="138">
        <v>41341</v>
      </c>
      <c r="F5711" s="16">
        <v>67</v>
      </c>
      <c r="G5711" s="16">
        <v>2013</v>
      </c>
      <c r="H5711" s="139">
        <f t="shared" si="461"/>
        <v>0</v>
      </c>
      <c r="I5711" s="140">
        <v>5.4548387096774196</v>
      </c>
      <c r="J5711" s="141">
        <f t="shared" si="457"/>
        <v>1</v>
      </c>
      <c r="K5711" s="81">
        <f t="shared" si="458"/>
        <v>14.54516129032258</v>
      </c>
      <c r="L5711" s="149">
        <v>6.6</v>
      </c>
      <c r="M5711" s="16"/>
      <c r="N5711" s="141">
        <f t="shared" si="459"/>
        <v>1</v>
      </c>
      <c r="O5711" s="141"/>
      <c r="P5711" s="141"/>
      <c r="Q5711" s="81">
        <f t="shared" si="460"/>
        <v>13.4</v>
      </c>
    </row>
    <row r="5712" spans="5:17" ht="13" hidden="1" x14ac:dyDescent="0.3">
      <c r="E5712" s="138">
        <v>41342</v>
      </c>
      <c r="F5712" s="16">
        <v>68</v>
      </c>
      <c r="G5712" s="16">
        <v>2013</v>
      </c>
      <c r="H5712" s="139">
        <f t="shared" si="461"/>
        <v>0</v>
      </c>
      <c r="I5712" s="140">
        <v>5.5709677419354833</v>
      </c>
      <c r="J5712" s="141">
        <f t="shared" si="457"/>
        <v>1</v>
      </c>
      <c r="K5712" s="81">
        <f t="shared" si="458"/>
        <v>14.429032258064517</v>
      </c>
      <c r="L5712" s="149">
        <v>5.4</v>
      </c>
      <c r="M5712" s="16"/>
      <c r="N5712" s="141">
        <f t="shared" si="459"/>
        <v>1</v>
      </c>
      <c r="O5712" s="141"/>
      <c r="P5712" s="141"/>
      <c r="Q5712" s="81">
        <f t="shared" si="460"/>
        <v>14.6</v>
      </c>
    </row>
    <row r="5713" spans="5:17" ht="13" hidden="1" x14ac:dyDescent="0.3">
      <c r="E5713" s="138">
        <v>41343</v>
      </c>
      <c r="F5713" s="16">
        <v>69</v>
      </c>
      <c r="G5713" s="16">
        <v>2013</v>
      </c>
      <c r="H5713" s="139">
        <f t="shared" si="461"/>
        <v>0</v>
      </c>
      <c r="I5713" s="140">
        <v>5.6870967741935488</v>
      </c>
      <c r="J5713" s="141">
        <f t="shared" si="457"/>
        <v>1</v>
      </c>
      <c r="K5713" s="81">
        <f t="shared" si="458"/>
        <v>14.312903225806451</v>
      </c>
      <c r="L5713" s="149">
        <v>6.2</v>
      </c>
      <c r="M5713" s="16"/>
      <c r="N5713" s="141">
        <f t="shared" si="459"/>
        <v>1</v>
      </c>
      <c r="O5713" s="141"/>
      <c r="P5713" s="141"/>
      <c r="Q5713" s="81">
        <f t="shared" si="460"/>
        <v>13.8</v>
      </c>
    </row>
    <row r="5714" spans="5:17" ht="13" hidden="1" x14ac:dyDescent="0.3">
      <c r="E5714" s="138">
        <v>41344</v>
      </c>
      <c r="F5714" s="16">
        <v>70</v>
      </c>
      <c r="G5714" s="16">
        <v>2013</v>
      </c>
      <c r="H5714" s="139">
        <f t="shared" si="461"/>
        <v>0</v>
      </c>
      <c r="I5714" s="140">
        <v>5.8032258064516125</v>
      </c>
      <c r="J5714" s="141">
        <f t="shared" si="457"/>
        <v>1</v>
      </c>
      <c r="K5714" s="81">
        <f t="shared" si="458"/>
        <v>14.196774193548388</v>
      </c>
      <c r="L5714" s="149">
        <v>8.3000000000000007</v>
      </c>
      <c r="M5714" s="16"/>
      <c r="N5714" s="141">
        <f t="shared" si="459"/>
        <v>1</v>
      </c>
      <c r="O5714" s="141"/>
      <c r="P5714" s="141"/>
      <c r="Q5714" s="81">
        <f t="shared" si="460"/>
        <v>11.7</v>
      </c>
    </row>
    <row r="5715" spans="5:17" ht="13" hidden="1" x14ac:dyDescent="0.3">
      <c r="E5715" s="138">
        <v>41345</v>
      </c>
      <c r="F5715" s="16">
        <v>71</v>
      </c>
      <c r="G5715" s="16">
        <v>2013</v>
      </c>
      <c r="H5715" s="139">
        <f t="shared" si="461"/>
        <v>0</v>
      </c>
      <c r="I5715" s="140">
        <v>5.9193548387096762</v>
      </c>
      <c r="J5715" s="141">
        <f t="shared" si="457"/>
        <v>1</v>
      </c>
      <c r="K5715" s="81">
        <f t="shared" si="458"/>
        <v>14.080645161290324</v>
      </c>
      <c r="L5715" s="149">
        <v>7.8</v>
      </c>
      <c r="M5715" s="16"/>
      <c r="N5715" s="141">
        <f t="shared" si="459"/>
        <v>1</v>
      </c>
      <c r="O5715" s="141"/>
      <c r="P5715" s="141"/>
      <c r="Q5715" s="81">
        <f t="shared" si="460"/>
        <v>12.2</v>
      </c>
    </row>
    <row r="5716" spans="5:17" ht="13" hidden="1" x14ac:dyDescent="0.3">
      <c r="E5716" s="138">
        <v>41346</v>
      </c>
      <c r="F5716" s="16">
        <v>72</v>
      </c>
      <c r="G5716" s="16">
        <v>2013</v>
      </c>
      <c r="H5716" s="139">
        <f t="shared" si="461"/>
        <v>0</v>
      </c>
      <c r="I5716" s="140">
        <v>6.0354838709677416</v>
      </c>
      <c r="J5716" s="141">
        <f t="shared" si="457"/>
        <v>1</v>
      </c>
      <c r="K5716" s="81">
        <f t="shared" si="458"/>
        <v>13.964516129032258</v>
      </c>
      <c r="L5716" s="149">
        <v>2.6</v>
      </c>
      <c r="M5716" s="16"/>
      <c r="N5716" s="141">
        <f t="shared" si="459"/>
        <v>1</v>
      </c>
      <c r="O5716" s="141"/>
      <c r="P5716" s="141"/>
      <c r="Q5716" s="81">
        <f t="shared" si="460"/>
        <v>17.399999999999999</v>
      </c>
    </row>
    <row r="5717" spans="5:17" ht="13" hidden="1" x14ac:dyDescent="0.3">
      <c r="E5717" s="138">
        <v>41347</v>
      </c>
      <c r="F5717" s="16">
        <v>73</v>
      </c>
      <c r="G5717" s="16">
        <v>2013</v>
      </c>
      <c r="H5717" s="139">
        <f t="shared" si="461"/>
        <v>0</v>
      </c>
      <c r="I5717" s="140">
        <v>6.1516129032258053</v>
      </c>
      <c r="J5717" s="141">
        <f t="shared" si="457"/>
        <v>1</v>
      </c>
      <c r="K5717" s="81">
        <f t="shared" si="458"/>
        <v>13.848387096774195</v>
      </c>
      <c r="L5717" s="149">
        <v>0.1</v>
      </c>
      <c r="M5717" s="16"/>
      <c r="N5717" s="141">
        <f t="shared" si="459"/>
        <v>1</v>
      </c>
      <c r="O5717" s="141"/>
      <c r="P5717" s="141"/>
      <c r="Q5717" s="81">
        <f t="shared" si="460"/>
        <v>19.899999999999999</v>
      </c>
    </row>
    <row r="5718" spans="5:17" ht="13" hidden="1" x14ac:dyDescent="0.3">
      <c r="E5718" s="138">
        <v>41348</v>
      </c>
      <c r="F5718" s="16">
        <v>74</v>
      </c>
      <c r="G5718" s="16">
        <v>2013</v>
      </c>
      <c r="H5718" s="139">
        <f t="shared" si="461"/>
        <v>0</v>
      </c>
      <c r="I5718" s="140">
        <v>6.2677419354838708</v>
      </c>
      <c r="J5718" s="141">
        <f t="shared" si="457"/>
        <v>1</v>
      </c>
      <c r="K5718" s="81">
        <f t="shared" si="458"/>
        <v>13.732258064516129</v>
      </c>
      <c r="L5718" s="149">
        <v>-0.6</v>
      </c>
      <c r="M5718" s="16"/>
      <c r="N5718" s="141">
        <f t="shared" si="459"/>
        <v>1</v>
      </c>
      <c r="O5718" s="141"/>
      <c r="P5718" s="141"/>
      <c r="Q5718" s="81">
        <f t="shared" si="460"/>
        <v>20.6</v>
      </c>
    </row>
    <row r="5719" spans="5:17" ht="13" hidden="1" x14ac:dyDescent="0.3">
      <c r="E5719" s="138">
        <v>41349</v>
      </c>
      <c r="F5719" s="16">
        <v>75</v>
      </c>
      <c r="G5719" s="16">
        <v>2013</v>
      </c>
      <c r="H5719" s="139">
        <f t="shared" si="461"/>
        <v>0</v>
      </c>
      <c r="I5719" s="140">
        <v>6.3838709677419345</v>
      </c>
      <c r="J5719" s="141">
        <f t="shared" si="457"/>
        <v>1</v>
      </c>
      <c r="K5719" s="81">
        <f t="shared" si="458"/>
        <v>13.616129032258065</v>
      </c>
      <c r="L5719" s="149">
        <v>0.9</v>
      </c>
      <c r="M5719" s="16"/>
      <c r="N5719" s="141">
        <f t="shared" si="459"/>
        <v>1</v>
      </c>
      <c r="O5719" s="141"/>
      <c r="P5719" s="141"/>
      <c r="Q5719" s="81">
        <f t="shared" si="460"/>
        <v>19.100000000000001</v>
      </c>
    </row>
    <row r="5720" spans="5:17" ht="13" hidden="1" x14ac:dyDescent="0.3">
      <c r="E5720" s="138">
        <v>41350</v>
      </c>
      <c r="F5720" s="16">
        <v>76</v>
      </c>
      <c r="G5720" s="16">
        <v>2013</v>
      </c>
      <c r="H5720" s="139">
        <f t="shared" si="461"/>
        <v>0</v>
      </c>
      <c r="I5720" s="140">
        <v>6.5</v>
      </c>
      <c r="J5720" s="141">
        <f t="shared" si="457"/>
        <v>1</v>
      </c>
      <c r="K5720" s="81">
        <f t="shared" si="458"/>
        <v>13.5</v>
      </c>
      <c r="L5720" s="149">
        <v>4.9000000000000004</v>
      </c>
      <c r="M5720" s="16"/>
      <c r="N5720" s="141">
        <f t="shared" si="459"/>
        <v>1</v>
      </c>
      <c r="O5720" s="141"/>
      <c r="P5720" s="141"/>
      <c r="Q5720" s="81">
        <f t="shared" si="460"/>
        <v>15.1</v>
      </c>
    </row>
    <row r="5721" spans="5:17" ht="13" hidden="1" x14ac:dyDescent="0.3">
      <c r="E5721" s="138">
        <v>41351</v>
      </c>
      <c r="F5721" s="16">
        <v>77</v>
      </c>
      <c r="G5721" s="16">
        <v>2013</v>
      </c>
      <c r="H5721" s="139">
        <f t="shared" si="461"/>
        <v>0</v>
      </c>
      <c r="I5721" s="140">
        <v>6.5966666666666667</v>
      </c>
      <c r="J5721" s="141">
        <f t="shared" si="457"/>
        <v>1</v>
      </c>
      <c r="K5721" s="81">
        <f t="shared" si="458"/>
        <v>13.403333333333332</v>
      </c>
      <c r="L5721" s="149">
        <v>2.9</v>
      </c>
      <c r="M5721" s="16"/>
      <c r="N5721" s="141">
        <f t="shared" si="459"/>
        <v>1</v>
      </c>
      <c r="O5721" s="141"/>
      <c r="P5721" s="141"/>
      <c r="Q5721" s="81">
        <f t="shared" si="460"/>
        <v>17.100000000000001</v>
      </c>
    </row>
    <row r="5722" spans="5:17" ht="13" hidden="1" x14ac:dyDescent="0.3">
      <c r="E5722" s="138">
        <v>41352</v>
      </c>
      <c r="F5722" s="16">
        <v>78</v>
      </c>
      <c r="G5722" s="16">
        <v>2013</v>
      </c>
      <c r="H5722" s="139">
        <f t="shared" si="461"/>
        <v>0</v>
      </c>
      <c r="I5722" s="140">
        <v>6.6933333333333334</v>
      </c>
      <c r="J5722" s="141">
        <f t="shared" si="457"/>
        <v>1</v>
      </c>
      <c r="K5722" s="81">
        <f t="shared" si="458"/>
        <v>13.306666666666667</v>
      </c>
      <c r="L5722" s="149">
        <v>5.9</v>
      </c>
      <c r="M5722" s="16"/>
      <c r="N5722" s="141">
        <f t="shared" si="459"/>
        <v>1</v>
      </c>
      <c r="O5722" s="141"/>
      <c r="P5722" s="141"/>
      <c r="Q5722" s="81">
        <f t="shared" si="460"/>
        <v>14.1</v>
      </c>
    </row>
    <row r="5723" spans="5:17" ht="13" hidden="1" x14ac:dyDescent="0.3">
      <c r="E5723" s="138">
        <v>41353</v>
      </c>
      <c r="F5723" s="16">
        <v>79</v>
      </c>
      <c r="G5723" s="16">
        <v>2013</v>
      </c>
      <c r="H5723" s="139">
        <f t="shared" si="461"/>
        <v>0</v>
      </c>
      <c r="I5723" s="140">
        <v>6.79</v>
      </c>
      <c r="J5723" s="141">
        <f t="shared" si="457"/>
        <v>1</v>
      </c>
      <c r="K5723" s="81">
        <f t="shared" si="458"/>
        <v>13.21</v>
      </c>
      <c r="L5723" s="149">
        <v>6.1</v>
      </c>
      <c r="M5723" s="16"/>
      <c r="N5723" s="141">
        <f t="shared" si="459"/>
        <v>1</v>
      </c>
      <c r="O5723" s="141"/>
      <c r="P5723" s="141"/>
      <c r="Q5723" s="81">
        <f t="shared" si="460"/>
        <v>13.9</v>
      </c>
    </row>
    <row r="5724" spans="5:17" ht="13" hidden="1" x14ac:dyDescent="0.3">
      <c r="E5724" s="138">
        <v>41354</v>
      </c>
      <c r="F5724" s="16">
        <v>80</v>
      </c>
      <c r="G5724" s="16">
        <v>2013</v>
      </c>
      <c r="H5724" s="139">
        <f t="shared" si="461"/>
        <v>0</v>
      </c>
      <c r="I5724" s="140">
        <v>6.8866666666666667</v>
      </c>
      <c r="J5724" s="141">
        <f t="shared" si="457"/>
        <v>1</v>
      </c>
      <c r="K5724" s="81">
        <f t="shared" si="458"/>
        <v>13.113333333333333</v>
      </c>
      <c r="L5724" s="149">
        <v>6.4</v>
      </c>
      <c r="M5724" s="16"/>
      <c r="N5724" s="141">
        <f t="shared" si="459"/>
        <v>1</v>
      </c>
      <c r="O5724" s="141"/>
      <c r="P5724" s="141"/>
      <c r="Q5724" s="81">
        <f t="shared" si="460"/>
        <v>13.6</v>
      </c>
    </row>
    <row r="5725" spans="5:17" ht="13" hidden="1" x14ac:dyDescent="0.3">
      <c r="E5725" s="138">
        <v>41355</v>
      </c>
      <c r="F5725" s="16">
        <v>81</v>
      </c>
      <c r="G5725" s="16">
        <v>2013</v>
      </c>
      <c r="H5725" s="139">
        <f t="shared" si="461"/>
        <v>0</v>
      </c>
      <c r="I5725" s="140">
        <v>6.9833333333333334</v>
      </c>
      <c r="J5725" s="141">
        <f t="shared" si="457"/>
        <v>1</v>
      </c>
      <c r="K5725" s="81">
        <f t="shared" si="458"/>
        <v>13.016666666666666</v>
      </c>
      <c r="L5725" s="149">
        <v>6.5</v>
      </c>
      <c r="M5725" s="16"/>
      <c r="N5725" s="141">
        <f t="shared" si="459"/>
        <v>1</v>
      </c>
      <c r="O5725" s="141"/>
      <c r="P5725" s="141"/>
      <c r="Q5725" s="81">
        <f t="shared" si="460"/>
        <v>13.5</v>
      </c>
    </row>
    <row r="5726" spans="5:17" ht="13" hidden="1" x14ac:dyDescent="0.3">
      <c r="E5726" s="138">
        <v>41356</v>
      </c>
      <c r="F5726" s="16">
        <v>82</v>
      </c>
      <c r="G5726" s="16">
        <v>2013</v>
      </c>
      <c r="H5726" s="139">
        <f t="shared" si="461"/>
        <v>0</v>
      </c>
      <c r="I5726" s="140">
        <v>7.08</v>
      </c>
      <c r="J5726" s="141">
        <f t="shared" si="457"/>
        <v>1</v>
      </c>
      <c r="K5726" s="81">
        <f t="shared" si="458"/>
        <v>12.92</v>
      </c>
      <c r="L5726" s="149">
        <v>6.8</v>
      </c>
      <c r="M5726" s="16"/>
      <c r="N5726" s="141">
        <f t="shared" si="459"/>
        <v>1</v>
      </c>
      <c r="O5726" s="141"/>
      <c r="P5726" s="141"/>
      <c r="Q5726" s="81">
        <f t="shared" si="460"/>
        <v>13.2</v>
      </c>
    </row>
    <row r="5727" spans="5:17" ht="13" hidden="1" x14ac:dyDescent="0.3">
      <c r="E5727" s="138">
        <v>41357</v>
      </c>
      <c r="F5727" s="16">
        <v>83</v>
      </c>
      <c r="G5727" s="16">
        <v>2013</v>
      </c>
      <c r="H5727" s="139">
        <f t="shared" si="461"/>
        <v>0</v>
      </c>
      <c r="I5727" s="140">
        <v>7.1766666666666667</v>
      </c>
      <c r="J5727" s="141">
        <f t="shared" si="457"/>
        <v>1</v>
      </c>
      <c r="K5727" s="81">
        <f t="shared" si="458"/>
        <v>12.823333333333334</v>
      </c>
      <c r="L5727" s="149">
        <v>4.5</v>
      </c>
      <c r="M5727" s="16"/>
      <c r="N5727" s="141">
        <f t="shared" si="459"/>
        <v>1</v>
      </c>
      <c r="O5727" s="141"/>
      <c r="P5727" s="141"/>
      <c r="Q5727" s="81">
        <f t="shared" si="460"/>
        <v>15.5</v>
      </c>
    </row>
    <row r="5728" spans="5:17" ht="13" hidden="1" x14ac:dyDescent="0.3">
      <c r="E5728" s="138">
        <v>41358</v>
      </c>
      <c r="F5728" s="16">
        <v>84</v>
      </c>
      <c r="G5728" s="16">
        <v>2013</v>
      </c>
      <c r="H5728" s="139">
        <f t="shared" si="461"/>
        <v>0</v>
      </c>
      <c r="I5728" s="140">
        <v>7.2733333333333325</v>
      </c>
      <c r="J5728" s="141">
        <f t="shared" si="457"/>
        <v>1</v>
      </c>
      <c r="K5728" s="81">
        <f t="shared" si="458"/>
        <v>12.726666666666667</v>
      </c>
      <c r="L5728" s="149">
        <v>2.9</v>
      </c>
      <c r="M5728" s="16"/>
      <c r="N5728" s="141">
        <f t="shared" si="459"/>
        <v>1</v>
      </c>
      <c r="O5728" s="141"/>
      <c r="P5728" s="141"/>
      <c r="Q5728" s="81">
        <f t="shared" si="460"/>
        <v>17.100000000000001</v>
      </c>
    </row>
    <row r="5729" spans="5:17" ht="13" hidden="1" x14ac:dyDescent="0.3">
      <c r="E5729" s="138">
        <v>41359</v>
      </c>
      <c r="F5729" s="16">
        <v>85</v>
      </c>
      <c r="G5729" s="16">
        <v>2013</v>
      </c>
      <c r="H5729" s="139">
        <f t="shared" si="461"/>
        <v>0</v>
      </c>
      <c r="I5729" s="140">
        <v>7.37</v>
      </c>
      <c r="J5729" s="141">
        <f t="shared" si="457"/>
        <v>1</v>
      </c>
      <c r="K5729" s="81">
        <f t="shared" si="458"/>
        <v>12.629999999999999</v>
      </c>
      <c r="L5729" s="149">
        <v>2.8</v>
      </c>
      <c r="M5729" s="16"/>
      <c r="N5729" s="141">
        <f t="shared" si="459"/>
        <v>1</v>
      </c>
      <c r="O5729" s="141"/>
      <c r="P5729" s="141"/>
      <c r="Q5729" s="81">
        <f t="shared" si="460"/>
        <v>17.2</v>
      </c>
    </row>
    <row r="5730" spans="5:17" ht="13" hidden="1" x14ac:dyDescent="0.3">
      <c r="E5730" s="138">
        <v>41360</v>
      </c>
      <c r="F5730" s="16">
        <v>86</v>
      </c>
      <c r="G5730" s="16">
        <v>2013</v>
      </c>
      <c r="H5730" s="139">
        <f t="shared" si="461"/>
        <v>0</v>
      </c>
      <c r="I5730" s="140">
        <v>7.4666666666666677</v>
      </c>
      <c r="J5730" s="141">
        <f t="shared" ref="J5730:J5793" si="462">IF(I5730&lt;=$E$117,1,0)</f>
        <v>1</v>
      </c>
      <c r="K5730" s="81">
        <f t="shared" ref="K5730:K5793" si="463">J5730*($E$116-I5730)</f>
        <v>12.533333333333331</v>
      </c>
      <c r="L5730" s="149">
        <v>4</v>
      </c>
      <c r="M5730" s="16"/>
      <c r="N5730" s="141">
        <f t="shared" ref="N5730:N5793" si="464">IF(L5730&lt;=$E$117,1,0)</f>
        <v>1</v>
      </c>
      <c r="O5730" s="141"/>
      <c r="P5730" s="141"/>
      <c r="Q5730" s="81">
        <f t="shared" ref="Q5730:Q5793" si="465">N5730*($E$116-L5730)</f>
        <v>16</v>
      </c>
    </row>
    <row r="5731" spans="5:17" ht="13" hidden="1" x14ac:dyDescent="0.3">
      <c r="E5731" s="138">
        <v>41361</v>
      </c>
      <c r="F5731" s="16">
        <v>87</v>
      </c>
      <c r="G5731" s="16">
        <v>2013</v>
      </c>
      <c r="H5731" s="139">
        <f t="shared" ref="H5731:H5794" si="466">IF(AND(E5731&gt;=$D$64,E5731&lt;=$D$65),1,0)</f>
        <v>0</v>
      </c>
      <c r="I5731" s="140">
        <v>7.5633333333333335</v>
      </c>
      <c r="J5731" s="141">
        <f t="shared" si="462"/>
        <v>1</v>
      </c>
      <c r="K5731" s="81">
        <f t="shared" si="463"/>
        <v>12.436666666666667</v>
      </c>
      <c r="L5731" s="149">
        <v>5.3</v>
      </c>
      <c r="M5731" s="16"/>
      <c r="N5731" s="141">
        <f t="shared" si="464"/>
        <v>1</v>
      </c>
      <c r="O5731" s="141"/>
      <c r="P5731" s="141"/>
      <c r="Q5731" s="81">
        <f t="shared" si="465"/>
        <v>14.7</v>
      </c>
    </row>
    <row r="5732" spans="5:17" ht="13" hidden="1" x14ac:dyDescent="0.3">
      <c r="E5732" s="138">
        <v>41362</v>
      </c>
      <c r="F5732" s="16">
        <v>88</v>
      </c>
      <c r="G5732" s="16">
        <v>2013</v>
      </c>
      <c r="H5732" s="139">
        <f t="shared" si="466"/>
        <v>0</v>
      </c>
      <c r="I5732" s="140">
        <v>7.66</v>
      </c>
      <c r="J5732" s="141">
        <f t="shared" si="462"/>
        <v>1</v>
      </c>
      <c r="K5732" s="81">
        <f t="shared" si="463"/>
        <v>12.34</v>
      </c>
      <c r="L5732" s="149">
        <v>4</v>
      </c>
      <c r="M5732" s="16"/>
      <c r="N5732" s="141">
        <f t="shared" si="464"/>
        <v>1</v>
      </c>
      <c r="O5732" s="141"/>
      <c r="P5732" s="141"/>
      <c r="Q5732" s="81">
        <f t="shared" si="465"/>
        <v>16</v>
      </c>
    </row>
    <row r="5733" spans="5:17" ht="13" hidden="1" x14ac:dyDescent="0.3">
      <c r="E5733" s="138">
        <v>41363</v>
      </c>
      <c r="F5733" s="16">
        <v>89</v>
      </c>
      <c r="G5733" s="16">
        <v>2013</v>
      </c>
      <c r="H5733" s="139">
        <f t="shared" si="466"/>
        <v>0</v>
      </c>
      <c r="I5733" s="140">
        <v>7.7566666666666668</v>
      </c>
      <c r="J5733" s="141">
        <f t="shared" si="462"/>
        <v>1</v>
      </c>
      <c r="K5733" s="81">
        <f t="shared" si="463"/>
        <v>12.243333333333332</v>
      </c>
      <c r="L5733" s="149">
        <v>5.4</v>
      </c>
      <c r="M5733" s="16"/>
      <c r="N5733" s="141">
        <f t="shared" si="464"/>
        <v>1</v>
      </c>
      <c r="O5733" s="141"/>
      <c r="P5733" s="141"/>
      <c r="Q5733" s="81">
        <f t="shared" si="465"/>
        <v>14.6</v>
      </c>
    </row>
    <row r="5734" spans="5:17" ht="13" hidden="1" x14ac:dyDescent="0.3">
      <c r="E5734" s="138">
        <v>41364</v>
      </c>
      <c r="F5734" s="16">
        <v>90</v>
      </c>
      <c r="G5734" s="16">
        <v>2013</v>
      </c>
      <c r="H5734" s="139">
        <f t="shared" si="466"/>
        <v>0</v>
      </c>
      <c r="I5734" s="140">
        <v>7.8533333333333344</v>
      </c>
      <c r="J5734" s="141">
        <f t="shared" si="462"/>
        <v>1</v>
      </c>
      <c r="K5734" s="81">
        <f t="shared" si="463"/>
        <v>12.146666666666665</v>
      </c>
      <c r="L5734" s="149">
        <v>5.0999999999999996</v>
      </c>
      <c r="M5734" s="16"/>
      <c r="N5734" s="141">
        <f t="shared" si="464"/>
        <v>1</v>
      </c>
      <c r="O5734" s="141"/>
      <c r="P5734" s="141"/>
      <c r="Q5734" s="81">
        <f t="shared" si="465"/>
        <v>14.9</v>
      </c>
    </row>
    <row r="5735" spans="5:17" ht="13" hidden="1" x14ac:dyDescent="0.3">
      <c r="E5735" s="138">
        <v>41365</v>
      </c>
      <c r="F5735" s="16">
        <v>91</v>
      </c>
      <c r="G5735" s="16">
        <v>2013</v>
      </c>
      <c r="H5735" s="139">
        <f t="shared" si="466"/>
        <v>0</v>
      </c>
      <c r="I5735" s="140">
        <v>7.95</v>
      </c>
      <c r="J5735" s="141">
        <f t="shared" si="462"/>
        <v>1</v>
      </c>
      <c r="K5735" s="81">
        <f t="shared" si="463"/>
        <v>12.05</v>
      </c>
      <c r="L5735" s="149">
        <v>3.9</v>
      </c>
      <c r="M5735" s="16"/>
      <c r="N5735" s="141">
        <f t="shared" si="464"/>
        <v>1</v>
      </c>
      <c r="O5735" s="141"/>
      <c r="P5735" s="141"/>
      <c r="Q5735" s="81">
        <f t="shared" si="465"/>
        <v>16.100000000000001</v>
      </c>
    </row>
    <row r="5736" spans="5:17" ht="13" hidden="1" x14ac:dyDescent="0.3">
      <c r="E5736" s="138">
        <v>41366</v>
      </c>
      <c r="F5736" s="16">
        <v>92</v>
      </c>
      <c r="G5736" s="16">
        <v>2013</v>
      </c>
      <c r="H5736" s="139">
        <f t="shared" si="466"/>
        <v>0</v>
      </c>
      <c r="I5736" s="140">
        <v>8.0466666666666669</v>
      </c>
      <c r="J5736" s="141">
        <f t="shared" si="462"/>
        <v>1</v>
      </c>
      <c r="K5736" s="81">
        <f t="shared" si="463"/>
        <v>11.953333333333333</v>
      </c>
      <c r="L5736" s="149">
        <v>6</v>
      </c>
      <c r="M5736" s="16"/>
      <c r="N5736" s="141">
        <f t="shared" si="464"/>
        <v>1</v>
      </c>
      <c r="O5736" s="141"/>
      <c r="P5736" s="141"/>
      <c r="Q5736" s="81">
        <f t="shared" si="465"/>
        <v>14</v>
      </c>
    </row>
    <row r="5737" spans="5:17" ht="13" hidden="1" x14ac:dyDescent="0.3">
      <c r="E5737" s="138">
        <v>41367</v>
      </c>
      <c r="F5737" s="16">
        <v>93</v>
      </c>
      <c r="G5737" s="16">
        <v>2013</v>
      </c>
      <c r="H5737" s="139">
        <f t="shared" si="466"/>
        <v>0</v>
      </c>
      <c r="I5737" s="140">
        <v>8.1433333333333344</v>
      </c>
      <c r="J5737" s="141">
        <f t="shared" si="462"/>
        <v>1</v>
      </c>
      <c r="K5737" s="81">
        <f t="shared" si="463"/>
        <v>11.856666666666666</v>
      </c>
      <c r="L5737" s="149">
        <v>5.7</v>
      </c>
      <c r="M5737" s="16"/>
      <c r="N5737" s="141">
        <f t="shared" si="464"/>
        <v>1</v>
      </c>
      <c r="O5737" s="141"/>
      <c r="P5737" s="141"/>
      <c r="Q5737" s="81">
        <f t="shared" si="465"/>
        <v>14.3</v>
      </c>
    </row>
    <row r="5738" spans="5:17" ht="13" hidden="1" x14ac:dyDescent="0.3">
      <c r="E5738" s="138">
        <v>41368</v>
      </c>
      <c r="F5738" s="16">
        <v>94</v>
      </c>
      <c r="G5738" s="16">
        <v>2013</v>
      </c>
      <c r="H5738" s="139">
        <f t="shared" si="466"/>
        <v>0</v>
      </c>
      <c r="I5738" s="140">
        <v>8.24</v>
      </c>
      <c r="J5738" s="141">
        <f t="shared" si="462"/>
        <v>1</v>
      </c>
      <c r="K5738" s="81">
        <f t="shared" si="463"/>
        <v>11.76</v>
      </c>
      <c r="L5738" s="149">
        <v>6.1</v>
      </c>
      <c r="M5738" s="16"/>
      <c r="N5738" s="141">
        <f t="shared" si="464"/>
        <v>1</v>
      </c>
      <c r="O5738" s="141"/>
      <c r="P5738" s="141"/>
      <c r="Q5738" s="81">
        <f t="shared" si="465"/>
        <v>13.9</v>
      </c>
    </row>
    <row r="5739" spans="5:17" ht="13" hidden="1" x14ac:dyDescent="0.3">
      <c r="E5739" s="138">
        <v>41369</v>
      </c>
      <c r="F5739" s="16">
        <v>95</v>
      </c>
      <c r="G5739" s="16">
        <v>2013</v>
      </c>
      <c r="H5739" s="139">
        <f t="shared" si="466"/>
        <v>0</v>
      </c>
      <c r="I5739" s="140">
        <v>8.336666666666666</v>
      </c>
      <c r="J5739" s="141">
        <f t="shared" si="462"/>
        <v>1</v>
      </c>
      <c r="K5739" s="81">
        <f t="shared" si="463"/>
        <v>11.663333333333334</v>
      </c>
      <c r="L5739" s="149">
        <v>7.6</v>
      </c>
      <c r="M5739" s="16"/>
      <c r="N5739" s="141">
        <f t="shared" si="464"/>
        <v>1</v>
      </c>
      <c r="O5739" s="141"/>
      <c r="P5739" s="141"/>
      <c r="Q5739" s="81">
        <f t="shared" si="465"/>
        <v>12.4</v>
      </c>
    </row>
    <row r="5740" spans="5:17" ht="13" hidden="1" x14ac:dyDescent="0.3">
      <c r="E5740" s="138">
        <v>41370</v>
      </c>
      <c r="F5740" s="16">
        <v>96</v>
      </c>
      <c r="G5740" s="16">
        <v>2013</v>
      </c>
      <c r="H5740" s="139">
        <f t="shared" si="466"/>
        <v>0</v>
      </c>
      <c r="I5740" s="140">
        <v>8.4333333333333336</v>
      </c>
      <c r="J5740" s="141">
        <f t="shared" si="462"/>
        <v>1</v>
      </c>
      <c r="K5740" s="81">
        <f t="shared" si="463"/>
        <v>11.566666666666666</v>
      </c>
      <c r="L5740" s="149">
        <v>8.1999999999999993</v>
      </c>
      <c r="M5740" s="16"/>
      <c r="N5740" s="141">
        <f t="shared" si="464"/>
        <v>1</v>
      </c>
      <c r="O5740" s="141"/>
      <c r="P5740" s="141"/>
      <c r="Q5740" s="81">
        <f t="shared" si="465"/>
        <v>11.8</v>
      </c>
    </row>
    <row r="5741" spans="5:17" ht="13" hidden="1" x14ac:dyDescent="0.3">
      <c r="E5741" s="138">
        <v>41371</v>
      </c>
      <c r="F5741" s="16">
        <v>97</v>
      </c>
      <c r="G5741" s="16">
        <v>2013</v>
      </c>
      <c r="H5741" s="139">
        <f t="shared" si="466"/>
        <v>0</v>
      </c>
      <c r="I5741" s="140">
        <v>8.5299999999999994</v>
      </c>
      <c r="J5741" s="141">
        <f t="shared" si="462"/>
        <v>1</v>
      </c>
      <c r="K5741" s="81">
        <f t="shared" si="463"/>
        <v>11.47</v>
      </c>
      <c r="L5741" s="149">
        <v>6.5</v>
      </c>
      <c r="M5741" s="16"/>
      <c r="N5741" s="141">
        <f t="shared" si="464"/>
        <v>1</v>
      </c>
      <c r="O5741" s="141"/>
      <c r="P5741" s="141"/>
      <c r="Q5741" s="81">
        <f t="shared" si="465"/>
        <v>13.5</v>
      </c>
    </row>
    <row r="5742" spans="5:17" ht="13" hidden="1" x14ac:dyDescent="0.3">
      <c r="E5742" s="138">
        <v>41372</v>
      </c>
      <c r="F5742" s="16">
        <v>98</v>
      </c>
      <c r="G5742" s="16">
        <v>2013</v>
      </c>
      <c r="H5742" s="139">
        <f t="shared" si="466"/>
        <v>0</v>
      </c>
      <c r="I5742" s="140">
        <v>8.6266666666666687</v>
      </c>
      <c r="J5742" s="141">
        <f t="shared" si="462"/>
        <v>1</v>
      </c>
      <c r="K5742" s="81">
        <f t="shared" si="463"/>
        <v>11.373333333333331</v>
      </c>
      <c r="L5742" s="149">
        <v>5.6</v>
      </c>
      <c r="M5742" s="16"/>
      <c r="N5742" s="141">
        <f t="shared" si="464"/>
        <v>1</v>
      </c>
      <c r="O5742" s="141"/>
      <c r="P5742" s="141"/>
      <c r="Q5742" s="81">
        <f t="shared" si="465"/>
        <v>14.4</v>
      </c>
    </row>
    <row r="5743" spans="5:17" ht="13" hidden="1" x14ac:dyDescent="0.3">
      <c r="E5743" s="138">
        <v>41373</v>
      </c>
      <c r="F5743" s="16">
        <v>99</v>
      </c>
      <c r="G5743" s="16">
        <v>2013</v>
      </c>
      <c r="H5743" s="139">
        <f t="shared" si="466"/>
        <v>0</v>
      </c>
      <c r="I5743" s="140">
        <v>8.7233333333333327</v>
      </c>
      <c r="J5743" s="141">
        <f t="shared" si="462"/>
        <v>1</v>
      </c>
      <c r="K5743" s="81">
        <f t="shared" si="463"/>
        <v>11.276666666666667</v>
      </c>
      <c r="L5743" s="149">
        <v>7.6</v>
      </c>
      <c r="M5743" s="16"/>
      <c r="N5743" s="141">
        <f t="shared" si="464"/>
        <v>1</v>
      </c>
      <c r="O5743" s="141"/>
      <c r="P5743" s="141"/>
      <c r="Q5743" s="81">
        <f t="shared" si="465"/>
        <v>12.4</v>
      </c>
    </row>
    <row r="5744" spans="5:17" ht="13" hidden="1" x14ac:dyDescent="0.3">
      <c r="E5744" s="138">
        <v>41374</v>
      </c>
      <c r="F5744" s="16">
        <v>100</v>
      </c>
      <c r="G5744" s="16">
        <v>2013</v>
      </c>
      <c r="H5744" s="139">
        <f t="shared" si="466"/>
        <v>0</v>
      </c>
      <c r="I5744" s="140">
        <v>8.82</v>
      </c>
      <c r="J5744" s="141">
        <f t="shared" si="462"/>
        <v>1</v>
      </c>
      <c r="K5744" s="81">
        <f t="shared" si="463"/>
        <v>11.18</v>
      </c>
      <c r="L5744" s="149">
        <v>11.1</v>
      </c>
      <c r="M5744" s="16"/>
      <c r="N5744" s="141">
        <f t="shared" si="464"/>
        <v>1</v>
      </c>
      <c r="O5744" s="141"/>
      <c r="P5744" s="141"/>
      <c r="Q5744" s="81">
        <f t="shared" si="465"/>
        <v>8.9</v>
      </c>
    </row>
    <row r="5745" spans="5:17" ht="13" hidden="1" x14ac:dyDescent="0.3">
      <c r="E5745" s="138">
        <v>41375</v>
      </c>
      <c r="F5745" s="16">
        <v>101</v>
      </c>
      <c r="G5745" s="16">
        <v>2013</v>
      </c>
      <c r="H5745" s="139">
        <f t="shared" si="466"/>
        <v>0</v>
      </c>
      <c r="I5745" s="140">
        <v>8.9166666666666679</v>
      </c>
      <c r="J5745" s="141">
        <f t="shared" si="462"/>
        <v>1</v>
      </c>
      <c r="K5745" s="81">
        <f t="shared" si="463"/>
        <v>11.083333333333332</v>
      </c>
      <c r="L5745" s="149">
        <v>11.6</v>
      </c>
      <c r="M5745" s="16"/>
      <c r="N5745" s="141">
        <f t="shared" si="464"/>
        <v>1</v>
      </c>
      <c r="O5745" s="141"/>
      <c r="P5745" s="141"/>
      <c r="Q5745" s="81">
        <f t="shared" si="465"/>
        <v>8.4</v>
      </c>
    </row>
    <row r="5746" spans="5:17" ht="13" hidden="1" x14ac:dyDescent="0.3">
      <c r="E5746" s="138">
        <v>41376</v>
      </c>
      <c r="F5746" s="16">
        <v>102</v>
      </c>
      <c r="G5746" s="16">
        <v>2013</v>
      </c>
      <c r="H5746" s="139">
        <f t="shared" si="466"/>
        <v>0</v>
      </c>
      <c r="I5746" s="140">
        <v>9.0133333333333354</v>
      </c>
      <c r="J5746" s="141">
        <f t="shared" si="462"/>
        <v>1</v>
      </c>
      <c r="K5746" s="81">
        <f t="shared" si="463"/>
        <v>10.986666666666665</v>
      </c>
      <c r="L5746" s="149">
        <v>10.199999999999999</v>
      </c>
      <c r="M5746" s="16"/>
      <c r="N5746" s="141">
        <f t="shared" si="464"/>
        <v>1</v>
      </c>
      <c r="O5746" s="141"/>
      <c r="P5746" s="141"/>
      <c r="Q5746" s="81">
        <f t="shared" si="465"/>
        <v>9.8000000000000007</v>
      </c>
    </row>
    <row r="5747" spans="5:17" ht="13" hidden="1" x14ac:dyDescent="0.3">
      <c r="E5747" s="138">
        <v>41377</v>
      </c>
      <c r="F5747" s="16">
        <v>103</v>
      </c>
      <c r="G5747" s="16">
        <v>2013</v>
      </c>
      <c r="H5747" s="139">
        <f t="shared" si="466"/>
        <v>0</v>
      </c>
      <c r="I5747" s="140">
        <v>9.11</v>
      </c>
      <c r="J5747" s="141">
        <f t="shared" si="462"/>
        <v>1</v>
      </c>
      <c r="K5747" s="81">
        <f t="shared" si="463"/>
        <v>10.89</v>
      </c>
      <c r="L5747" s="149">
        <v>11.6</v>
      </c>
      <c r="M5747" s="16"/>
      <c r="N5747" s="141">
        <f t="shared" si="464"/>
        <v>1</v>
      </c>
      <c r="O5747" s="141"/>
      <c r="P5747" s="141"/>
      <c r="Q5747" s="81">
        <f t="shared" si="465"/>
        <v>8.4</v>
      </c>
    </row>
    <row r="5748" spans="5:17" ht="13" hidden="1" x14ac:dyDescent="0.3">
      <c r="E5748" s="138">
        <v>41378</v>
      </c>
      <c r="F5748" s="16">
        <v>104</v>
      </c>
      <c r="G5748" s="16">
        <v>2013</v>
      </c>
      <c r="H5748" s="139">
        <f t="shared" si="466"/>
        <v>0</v>
      </c>
      <c r="I5748" s="140">
        <v>9.206666666666667</v>
      </c>
      <c r="J5748" s="141">
        <f t="shared" si="462"/>
        <v>1</v>
      </c>
      <c r="K5748" s="81">
        <f t="shared" si="463"/>
        <v>10.793333333333333</v>
      </c>
      <c r="L5748" s="149">
        <v>12.9</v>
      </c>
      <c r="M5748" s="16"/>
      <c r="N5748" s="141">
        <f t="shared" si="464"/>
        <v>1</v>
      </c>
      <c r="O5748" s="141"/>
      <c r="P5748" s="141"/>
      <c r="Q5748" s="81">
        <f t="shared" si="465"/>
        <v>7.1</v>
      </c>
    </row>
    <row r="5749" spans="5:17" ht="13" hidden="1" x14ac:dyDescent="0.3">
      <c r="E5749" s="138">
        <v>41379</v>
      </c>
      <c r="F5749" s="16">
        <v>105</v>
      </c>
      <c r="G5749" s="16">
        <v>2013</v>
      </c>
      <c r="H5749" s="139">
        <f t="shared" si="466"/>
        <v>0</v>
      </c>
      <c r="I5749" s="140">
        <v>9.3033333333333346</v>
      </c>
      <c r="J5749" s="141">
        <f t="shared" si="462"/>
        <v>1</v>
      </c>
      <c r="K5749" s="81">
        <f t="shared" si="463"/>
        <v>10.696666666666665</v>
      </c>
      <c r="L5749" s="149">
        <v>15.4</v>
      </c>
      <c r="M5749" s="16"/>
      <c r="N5749" s="141">
        <f t="shared" si="464"/>
        <v>1</v>
      </c>
      <c r="O5749" s="141"/>
      <c r="P5749" s="141"/>
      <c r="Q5749" s="81">
        <f t="shared" si="465"/>
        <v>4.5999999999999996</v>
      </c>
    </row>
    <row r="5750" spans="5:17" ht="13" hidden="1" x14ac:dyDescent="0.3">
      <c r="E5750" s="138">
        <v>41380</v>
      </c>
      <c r="F5750" s="16">
        <v>106</v>
      </c>
      <c r="G5750" s="16">
        <v>2013</v>
      </c>
      <c r="H5750" s="139">
        <f t="shared" si="466"/>
        <v>0</v>
      </c>
      <c r="I5750" s="140">
        <v>9.4</v>
      </c>
      <c r="J5750" s="141">
        <f t="shared" si="462"/>
        <v>1</v>
      </c>
      <c r="K5750" s="81">
        <f t="shared" si="463"/>
        <v>10.6</v>
      </c>
      <c r="L5750" s="149">
        <v>16.7</v>
      </c>
      <c r="M5750" s="16"/>
      <c r="N5750" s="141">
        <f t="shared" si="464"/>
        <v>0</v>
      </c>
      <c r="O5750" s="141"/>
      <c r="P5750" s="141"/>
      <c r="Q5750" s="81">
        <f t="shared" si="465"/>
        <v>0</v>
      </c>
    </row>
    <row r="5751" spans="5:17" ht="13" hidden="1" x14ac:dyDescent="0.3">
      <c r="E5751" s="138">
        <v>41381</v>
      </c>
      <c r="F5751" s="16">
        <v>107</v>
      </c>
      <c r="G5751" s="16">
        <v>2013</v>
      </c>
      <c r="H5751" s="139">
        <f t="shared" si="466"/>
        <v>0</v>
      </c>
      <c r="I5751" s="140">
        <v>9.561290322580648</v>
      </c>
      <c r="J5751" s="141">
        <f t="shared" si="462"/>
        <v>1</v>
      </c>
      <c r="K5751" s="81">
        <f t="shared" si="463"/>
        <v>10.438709677419352</v>
      </c>
      <c r="L5751" s="149">
        <v>16.399999999999999</v>
      </c>
      <c r="M5751" s="16"/>
      <c r="N5751" s="141">
        <f t="shared" si="464"/>
        <v>0</v>
      </c>
      <c r="O5751" s="141"/>
      <c r="P5751" s="141"/>
      <c r="Q5751" s="81">
        <f t="shared" si="465"/>
        <v>0</v>
      </c>
    </row>
    <row r="5752" spans="5:17" ht="13" hidden="1" x14ac:dyDescent="0.3">
      <c r="E5752" s="138">
        <v>41382</v>
      </c>
      <c r="F5752" s="16">
        <v>108</v>
      </c>
      <c r="G5752" s="16">
        <v>2013</v>
      </c>
      <c r="H5752" s="139">
        <f t="shared" si="466"/>
        <v>0</v>
      </c>
      <c r="I5752" s="140">
        <v>9.7225806451612922</v>
      </c>
      <c r="J5752" s="141">
        <f t="shared" si="462"/>
        <v>1</v>
      </c>
      <c r="K5752" s="81">
        <f t="shared" si="463"/>
        <v>10.277419354838708</v>
      </c>
      <c r="L5752" s="149">
        <v>18.600000000000001</v>
      </c>
      <c r="M5752" s="16"/>
      <c r="N5752" s="141">
        <f t="shared" si="464"/>
        <v>0</v>
      </c>
      <c r="O5752" s="141"/>
      <c r="P5752" s="141"/>
      <c r="Q5752" s="81">
        <f t="shared" si="465"/>
        <v>0</v>
      </c>
    </row>
    <row r="5753" spans="5:17" ht="13" hidden="1" x14ac:dyDescent="0.3">
      <c r="E5753" s="138">
        <v>41383</v>
      </c>
      <c r="F5753" s="16">
        <v>109</v>
      </c>
      <c r="G5753" s="16">
        <v>2013</v>
      </c>
      <c r="H5753" s="139">
        <f t="shared" si="466"/>
        <v>0</v>
      </c>
      <c r="I5753" s="140">
        <v>9.8838709677419363</v>
      </c>
      <c r="J5753" s="141">
        <f t="shared" si="462"/>
        <v>1</v>
      </c>
      <c r="K5753" s="81">
        <f t="shared" si="463"/>
        <v>10.116129032258064</v>
      </c>
      <c r="L5753" s="149">
        <v>8.9</v>
      </c>
      <c r="M5753" s="16"/>
      <c r="N5753" s="141">
        <f t="shared" si="464"/>
        <v>1</v>
      </c>
      <c r="O5753" s="141"/>
      <c r="P5753" s="141"/>
      <c r="Q5753" s="81">
        <f t="shared" si="465"/>
        <v>11.1</v>
      </c>
    </row>
    <row r="5754" spans="5:17" ht="13" hidden="1" x14ac:dyDescent="0.3">
      <c r="E5754" s="138">
        <v>41384</v>
      </c>
      <c r="F5754" s="16">
        <v>110</v>
      </c>
      <c r="G5754" s="16">
        <v>2013</v>
      </c>
      <c r="H5754" s="139">
        <f t="shared" si="466"/>
        <v>0</v>
      </c>
      <c r="I5754" s="140">
        <v>10.045161290322584</v>
      </c>
      <c r="J5754" s="141">
        <f t="shared" si="462"/>
        <v>1</v>
      </c>
      <c r="K5754" s="81">
        <f t="shared" si="463"/>
        <v>9.954838709677416</v>
      </c>
      <c r="L5754" s="149">
        <v>6.4</v>
      </c>
      <c r="M5754" s="16"/>
      <c r="N5754" s="141">
        <f t="shared" si="464"/>
        <v>1</v>
      </c>
      <c r="O5754" s="141"/>
      <c r="P5754" s="141"/>
      <c r="Q5754" s="81">
        <f t="shared" si="465"/>
        <v>13.6</v>
      </c>
    </row>
    <row r="5755" spans="5:17" ht="13" hidden="1" x14ac:dyDescent="0.3">
      <c r="E5755" s="138">
        <v>41385</v>
      </c>
      <c r="F5755" s="16">
        <v>111</v>
      </c>
      <c r="G5755" s="16">
        <v>2013</v>
      </c>
      <c r="H5755" s="139">
        <f t="shared" si="466"/>
        <v>0</v>
      </c>
      <c r="I5755" s="140">
        <v>10.206451612903228</v>
      </c>
      <c r="J5755" s="141">
        <f t="shared" si="462"/>
        <v>1</v>
      </c>
      <c r="K5755" s="81">
        <f t="shared" si="463"/>
        <v>9.7935483870967719</v>
      </c>
      <c r="L5755" s="149">
        <v>9.3000000000000007</v>
      </c>
      <c r="M5755" s="16"/>
      <c r="N5755" s="141">
        <f t="shared" si="464"/>
        <v>1</v>
      </c>
      <c r="O5755" s="141"/>
      <c r="P5755" s="141"/>
      <c r="Q5755" s="81">
        <f t="shared" si="465"/>
        <v>10.7</v>
      </c>
    </row>
    <row r="5756" spans="5:17" ht="13" hidden="1" x14ac:dyDescent="0.3">
      <c r="E5756" s="138">
        <v>41386</v>
      </c>
      <c r="F5756" s="16">
        <v>112</v>
      </c>
      <c r="G5756" s="16">
        <v>2013</v>
      </c>
      <c r="H5756" s="139">
        <f t="shared" si="466"/>
        <v>0</v>
      </c>
      <c r="I5756" s="140">
        <v>10.367741935483872</v>
      </c>
      <c r="J5756" s="141">
        <f t="shared" si="462"/>
        <v>1</v>
      </c>
      <c r="K5756" s="81">
        <f t="shared" si="463"/>
        <v>9.6322580645161278</v>
      </c>
      <c r="L5756" s="149">
        <v>10.3</v>
      </c>
      <c r="M5756" s="16"/>
      <c r="N5756" s="141">
        <f t="shared" si="464"/>
        <v>1</v>
      </c>
      <c r="O5756" s="141"/>
      <c r="P5756" s="141"/>
      <c r="Q5756" s="81">
        <f t="shared" si="465"/>
        <v>9.6999999999999993</v>
      </c>
    </row>
    <row r="5757" spans="5:17" ht="13" hidden="1" x14ac:dyDescent="0.3">
      <c r="E5757" s="138">
        <v>41387</v>
      </c>
      <c r="F5757" s="16">
        <v>113</v>
      </c>
      <c r="G5757" s="16">
        <v>2013</v>
      </c>
      <c r="H5757" s="139">
        <f t="shared" si="466"/>
        <v>0</v>
      </c>
      <c r="I5757" s="140">
        <v>10.529032258064516</v>
      </c>
      <c r="J5757" s="141">
        <f t="shared" si="462"/>
        <v>1</v>
      </c>
      <c r="K5757" s="81">
        <f t="shared" si="463"/>
        <v>9.4709677419354836</v>
      </c>
      <c r="L5757" s="149">
        <v>10.9</v>
      </c>
      <c r="M5757" s="16"/>
      <c r="N5757" s="141">
        <f t="shared" si="464"/>
        <v>1</v>
      </c>
      <c r="O5757" s="141"/>
      <c r="P5757" s="141"/>
      <c r="Q5757" s="81">
        <f t="shared" si="465"/>
        <v>9.1</v>
      </c>
    </row>
    <row r="5758" spans="5:17" ht="13" hidden="1" x14ac:dyDescent="0.3">
      <c r="E5758" s="138">
        <v>41388</v>
      </c>
      <c r="F5758" s="16">
        <v>114</v>
      </c>
      <c r="G5758" s="16">
        <v>2013</v>
      </c>
      <c r="H5758" s="139">
        <f t="shared" si="466"/>
        <v>0</v>
      </c>
      <c r="I5758" s="140">
        <v>10.690322580645164</v>
      </c>
      <c r="J5758" s="141">
        <f t="shared" si="462"/>
        <v>1</v>
      </c>
      <c r="K5758" s="81">
        <f t="shared" si="463"/>
        <v>9.3096774193548359</v>
      </c>
      <c r="L5758" s="149">
        <v>13.1</v>
      </c>
      <c r="M5758" s="16"/>
      <c r="N5758" s="141">
        <f t="shared" si="464"/>
        <v>1</v>
      </c>
      <c r="O5758" s="141"/>
      <c r="P5758" s="141"/>
      <c r="Q5758" s="81">
        <f t="shared" si="465"/>
        <v>6.9</v>
      </c>
    </row>
    <row r="5759" spans="5:17" ht="13" hidden="1" x14ac:dyDescent="0.3">
      <c r="E5759" s="138">
        <v>41389</v>
      </c>
      <c r="F5759" s="16">
        <v>115</v>
      </c>
      <c r="G5759" s="16">
        <v>2013</v>
      </c>
      <c r="H5759" s="139">
        <f t="shared" si="466"/>
        <v>0</v>
      </c>
      <c r="I5759" s="140">
        <v>10.851612903225808</v>
      </c>
      <c r="J5759" s="141">
        <f t="shared" si="462"/>
        <v>1</v>
      </c>
      <c r="K5759" s="81">
        <f t="shared" si="463"/>
        <v>9.1483870967741918</v>
      </c>
      <c r="L5759" s="149">
        <v>15.3</v>
      </c>
      <c r="M5759" s="16"/>
      <c r="N5759" s="141">
        <f t="shared" si="464"/>
        <v>1</v>
      </c>
      <c r="O5759" s="141"/>
      <c r="P5759" s="141"/>
      <c r="Q5759" s="81">
        <f t="shared" si="465"/>
        <v>4.6999999999999993</v>
      </c>
    </row>
    <row r="5760" spans="5:17" ht="13" hidden="1" x14ac:dyDescent="0.3">
      <c r="E5760" s="138">
        <v>41390</v>
      </c>
      <c r="F5760" s="16">
        <v>116</v>
      </c>
      <c r="G5760" s="16">
        <v>2013</v>
      </c>
      <c r="H5760" s="139">
        <f t="shared" si="466"/>
        <v>0</v>
      </c>
      <c r="I5760" s="140">
        <v>11.012903225806452</v>
      </c>
      <c r="J5760" s="141">
        <f t="shared" si="462"/>
        <v>1</v>
      </c>
      <c r="K5760" s="81">
        <f t="shared" si="463"/>
        <v>8.9870967741935477</v>
      </c>
      <c r="L5760" s="149">
        <v>15.1</v>
      </c>
      <c r="M5760" s="16"/>
      <c r="N5760" s="141">
        <f t="shared" si="464"/>
        <v>1</v>
      </c>
      <c r="O5760" s="141"/>
      <c r="P5760" s="141"/>
      <c r="Q5760" s="81">
        <f t="shared" si="465"/>
        <v>4.9000000000000004</v>
      </c>
    </row>
    <row r="5761" spans="5:17" ht="13" hidden="1" x14ac:dyDescent="0.3">
      <c r="E5761" s="138">
        <v>41391</v>
      </c>
      <c r="F5761" s="16">
        <v>117</v>
      </c>
      <c r="G5761" s="16">
        <v>2013</v>
      </c>
      <c r="H5761" s="139">
        <f t="shared" si="466"/>
        <v>0</v>
      </c>
      <c r="I5761" s="140">
        <v>11.1741935483871</v>
      </c>
      <c r="J5761" s="141">
        <f t="shared" si="462"/>
        <v>1</v>
      </c>
      <c r="K5761" s="81">
        <f t="shared" si="463"/>
        <v>8.8258064516129</v>
      </c>
      <c r="L5761" s="149">
        <v>8.1</v>
      </c>
      <c r="M5761" s="16"/>
      <c r="N5761" s="141">
        <f t="shared" si="464"/>
        <v>1</v>
      </c>
      <c r="O5761" s="141"/>
      <c r="P5761" s="141"/>
      <c r="Q5761" s="81">
        <f t="shared" si="465"/>
        <v>11.9</v>
      </c>
    </row>
    <row r="5762" spans="5:17" ht="13" hidden="1" x14ac:dyDescent="0.3">
      <c r="E5762" s="138">
        <v>41392</v>
      </c>
      <c r="F5762" s="16">
        <v>118</v>
      </c>
      <c r="G5762" s="16">
        <v>2013</v>
      </c>
      <c r="H5762" s="139">
        <f t="shared" si="466"/>
        <v>0</v>
      </c>
      <c r="I5762" s="140">
        <v>11.335483870967744</v>
      </c>
      <c r="J5762" s="141">
        <f t="shared" si="462"/>
        <v>1</v>
      </c>
      <c r="K5762" s="81">
        <f t="shared" si="463"/>
        <v>8.6645161290322559</v>
      </c>
      <c r="L5762" s="149">
        <v>6.7</v>
      </c>
      <c r="M5762" s="16"/>
      <c r="N5762" s="141">
        <f t="shared" si="464"/>
        <v>1</v>
      </c>
      <c r="O5762" s="141"/>
      <c r="P5762" s="141"/>
      <c r="Q5762" s="81">
        <f t="shared" si="465"/>
        <v>13.3</v>
      </c>
    </row>
    <row r="5763" spans="5:17" ht="13" hidden="1" x14ac:dyDescent="0.3">
      <c r="E5763" s="138">
        <v>41393</v>
      </c>
      <c r="F5763" s="16">
        <v>119</v>
      </c>
      <c r="G5763" s="16">
        <v>2013</v>
      </c>
      <c r="H5763" s="139">
        <f t="shared" si="466"/>
        <v>0</v>
      </c>
      <c r="I5763" s="140">
        <v>11.496774193548388</v>
      </c>
      <c r="J5763" s="141">
        <f t="shared" si="462"/>
        <v>1</v>
      </c>
      <c r="K5763" s="81">
        <f t="shared" si="463"/>
        <v>8.5032258064516117</v>
      </c>
      <c r="L5763" s="149">
        <v>9.6999999999999993</v>
      </c>
      <c r="M5763" s="16"/>
      <c r="N5763" s="141">
        <f t="shared" si="464"/>
        <v>1</v>
      </c>
      <c r="O5763" s="141"/>
      <c r="P5763" s="141"/>
      <c r="Q5763" s="81">
        <f t="shared" si="465"/>
        <v>10.3</v>
      </c>
    </row>
    <row r="5764" spans="5:17" ht="13" hidden="1" x14ac:dyDescent="0.3">
      <c r="E5764" s="138">
        <v>41394</v>
      </c>
      <c r="F5764" s="16">
        <v>120</v>
      </c>
      <c r="G5764" s="16">
        <v>2013</v>
      </c>
      <c r="H5764" s="139">
        <f t="shared" si="466"/>
        <v>0</v>
      </c>
      <c r="I5764" s="140">
        <v>11.658064516129032</v>
      </c>
      <c r="J5764" s="141">
        <f t="shared" si="462"/>
        <v>1</v>
      </c>
      <c r="K5764" s="81">
        <f t="shared" si="463"/>
        <v>8.3419354838709676</v>
      </c>
      <c r="L5764" s="149">
        <v>12.1</v>
      </c>
      <c r="M5764" s="16"/>
      <c r="N5764" s="141">
        <f t="shared" si="464"/>
        <v>1</v>
      </c>
      <c r="O5764" s="141"/>
      <c r="P5764" s="141"/>
      <c r="Q5764" s="81">
        <f t="shared" si="465"/>
        <v>7.9</v>
      </c>
    </row>
    <row r="5765" spans="5:17" ht="13" hidden="1" x14ac:dyDescent="0.3">
      <c r="E5765" s="138">
        <v>41395</v>
      </c>
      <c r="F5765" s="16">
        <v>121</v>
      </c>
      <c r="G5765" s="16">
        <v>2013</v>
      </c>
      <c r="H5765" s="139">
        <f t="shared" si="466"/>
        <v>0</v>
      </c>
      <c r="I5765" s="140">
        <v>11.81935483870968</v>
      </c>
      <c r="J5765" s="141">
        <f t="shared" si="462"/>
        <v>1</v>
      </c>
      <c r="K5765" s="81">
        <f t="shared" si="463"/>
        <v>8.1806451612903199</v>
      </c>
      <c r="L5765" s="149">
        <v>14.1</v>
      </c>
      <c r="M5765" s="16"/>
      <c r="N5765" s="141">
        <f t="shared" si="464"/>
        <v>1</v>
      </c>
      <c r="O5765" s="141"/>
      <c r="P5765" s="141"/>
      <c r="Q5765" s="81">
        <f t="shared" si="465"/>
        <v>5.9</v>
      </c>
    </row>
    <row r="5766" spans="5:17" ht="13" hidden="1" x14ac:dyDescent="0.3">
      <c r="E5766" s="138">
        <v>41396</v>
      </c>
      <c r="F5766" s="16">
        <v>122</v>
      </c>
      <c r="G5766" s="16">
        <v>2013</v>
      </c>
      <c r="H5766" s="139">
        <f t="shared" si="466"/>
        <v>0</v>
      </c>
      <c r="I5766" s="140">
        <v>11.980645161290324</v>
      </c>
      <c r="J5766" s="141">
        <f t="shared" si="462"/>
        <v>1</v>
      </c>
      <c r="K5766" s="81">
        <f t="shared" si="463"/>
        <v>8.0193548387096758</v>
      </c>
      <c r="L5766" s="149">
        <v>13.9</v>
      </c>
      <c r="M5766" s="16"/>
      <c r="N5766" s="141">
        <f t="shared" si="464"/>
        <v>1</v>
      </c>
      <c r="O5766" s="141"/>
      <c r="P5766" s="141"/>
      <c r="Q5766" s="81">
        <f t="shared" si="465"/>
        <v>6.1</v>
      </c>
    </row>
    <row r="5767" spans="5:17" ht="13" hidden="1" x14ac:dyDescent="0.3">
      <c r="E5767" s="138">
        <v>41397</v>
      </c>
      <c r="F5767" s="16">
        <v>123</v>
      </c>
      <c r="G5767" s="16">
        <v>2013</v>
      </c>
      <c r="H5767" s="139">
        <f t="shared" si="466"/>
        <v>0</v>
      </c>
      <c r="I5767" s="140">
        <v>12.141935483870968</v>
      </c>
      <c r="J5767" s="141">
        <f t="shared" si="462"/>
        <v>1</v>
      </c>
      <c r="K5767" s="81">
        <f t="shared" si="463"/>
        <v>7.8580645161290317</v>
      </c>
      <c r="L5767" s="149">
        <v>11.4</v>
      </c>
      <c r="M5767" s="16"/>
      <c r="N5767" s="141">
        <f t="shared" si="464"/>
        <v>1</v>
      </c>
      <c r="O5767" s="141"/>
      <c r="P5767" s="141"/>
      <c r="Q5767" s="81">
        <f t="shared" si="465"/>
        <v>8.6</v>
      </c>
    </row>
    <row r="5768" spans="5:17" ht="13" hidden="1" x14ac:dyDescent="0.3">
      <c r="E5768" s="138">
        <v>41398</v>
      </c>
      <c r="F5768" s="16">
        <v>124</v>
      </c>
      <c r="G5768" s="16">
        <v>2013</v>
      </c>
      <c r="H5768" s="139">
        <f t="shared" si="466"/>
        <v>0</v>
      </c>
      <c r="I5768" s="140">
        <v>12.303225806451616</v>
      </c>
      <c r="J5768" s="141">
        <f t="shared" si="462"/>
        <v>1</v>
      </c>
      <c r="K5768" s="81">
        <f t="shared" si="463"/>
        <v>7.696774193548384</v>
      </c>
      <c r="L5768" s="149">
        <v>12.2</v>
      </c>
      <c r="M5768" s="16"/>
      <c r="N5768" s="141">
        <f t="shared" si="464"/>
        <v>1</v>
      </c>
      <c r="O5768" s="141"/>
      <c r="P5768" s="141"/>
      <c r="Q5768" s="81">
        <f t="shared" si="465"/>
        <v>7.8000000000000007</v>
      </c>
    </row>
    <row r="5769" spans="5:17" ht="13" hidden="1" x14ac:dyDescent="0.3">
      <c r="E5769" s="138">
        <v>41399</v>
      </c>
      <c r="F5769" s="16">
        <v>125</v>
      </c>
      <c r="G5769" s="16">
        <v>2013</v>
      </c>
      <c r="H5769" s="139">
        <f t="shared" si="466"/>
        <v>0</v>
      </c>
      <c r="I5769" s="140">
        <v>12.46451612903226</v>
      </c>
      <c r="J5769" s="141">
        <f t="shared" si="462"/>
        <v>1</v>
      </c>
      <c r="K5769" s="81">
        <f t="shared" si="463"/>
        <v>7.5354838709677399</v>
      </c>
      <c r="L5769" s="149">
        <v>13.4</v>
      </c>
      <c r="M5769" s="16"/>
      <c r="N5769" s="141">
        <f t="shared" si="464"/>
        <v>1</v>
      </c>
      <c r="O5769" s="141"/>
      <c r="P5769" s="141"/>
      <c r="Q5769" s="81">
        <f t="shared" si="465"/>
        <v>6.6</v>
      </c>
    </row>
    <row r="5770" spans="5:17" ht="13" hidden="1" x14ac:dyDescent="0.3">
      <c r="E5770" s="138">
        <v>41400</v>
      </c>
      <c r="F5770" s="16">
        <v>126</v>
      </c>
      <c r="G5770" s="16">
        <v>2013</v>
      </c>
      <c r="H5770" s="139">
        <f t="shared" si="466"/>
        <v>0</v>
      </c>
      <c r="I5770" s="140">
        <v>12.625806451612904</v>
      </c>
      <c r="J5770" s="141">
        <f t="shared" si="462"/>
        <v>1</v>
      </c>
      <c r="K5770" s="81">
        <f t="shared" si="463"/>
        <v>7.3741935483870957</v>
      </c>
      <c r="L5770" s="149">
        <v>13.4</v>
      </c>
      <c r="M5770" s="16"/>
      <c r="N5770" s="141">
        <f t="shared" si="464"/>
        <v>1</v>
      </c>
      <c r="O5770" s="141"/>
      <c r="P5770" s="141"/>
      <c r="Q5770" s="81">
        <f t="shared" si="465"/>
        <v>6.6</v>
      </c>
    </row>
    <row r="5771" spans="5:17" ht="13" hidden="1" x14ac:dyDescent="0.3">
      <c r="E5771" s="138">
        <v>41401</v>
      </c>
      <c r="F5771" s="16">
        <v>127</v>
      </c>
      <c r="G5771" s="16">
        <v>2013</v>
      </c>
      <c r="H5771" s="139">
        <f t="shared" si="466"/>
        <v>0</v>
      </c>
      <c r="I5771" s="140">
        <v>12.787096774193548</v>
      </c>
      <c r="J5771" s="141">
        <f t="shared" si="462"/>
        <v>1</v>
      </c>
      <c r="K5771" s="81">
        <f t="shared" si="463"/>
        <v>7.2129032258064516</v>
      </c>
      <c r="L5771" s="149">
        <v>13.5</v>
      </c>
      <c r="M5771" s="16"/>
      <c r="N5771" s="141">
        <f t="shared" si="464"/>
        <v>1</v>
      </c>
      <c r="O5771" s="141"/>
      <c r="P5771" s="141"/>
      <c r="Q5771" s="81">
        <f t="shared" si="465"/>
        <v>6.5</v>
      </c>
    </row>
    <row r="5772" spans="5:17" ht="13" hidden="1" x14ac:dyDescent="0.3">
      <c r="E5772" s="138">
        <v>41402</v>
      </c>
      <c r="F5772" s="16">
        <v>128</v>
      </c>
      <c r="G5772" s="16">
        <v>2013</v>
      </c>
      <c r="H5772" s="139">
        <f t="shared" si="466"/>
        <v>0</v>
      </c>
      <c r="I5772" s="140">
        <v>12.948387096774196</v>
      </c>
      <c r="J5772" s="141">
        <f t="shared" si="462"/>
        <v>1</v>
      </c>
      <c r="K5772" s="81">
        <f t="shared" si="463"/>
        <v>7.0516129032258039</v>
      </c>
      <c r="L5772" s="149">
        <v>15.3</v>
      </c>
      <c r="M5772" s="16"/>
      <c r="N5772" s="141">
        <f t="shared" si="464"/>
        <v>1</v>
      </c>
      <c r="O5772" s="141"/>
      <c r="P5772" s="141"/>
      <c r="Q5772" s="81">
        <f t="shared" si="465"/>
        <v>4.6999999999999993</v>
      </c>
    </row>
    <row r="5773" spans="5:17" ht="13" hidden="1" x14ac:dyDescent="0.3">
      <c r="E5773" s="138">
        <v>41403</v>
      </c>
      <c r="F5773" s="16">
        <v>129</v>
      </c>
      <c r="G5773" s="16">
        <v>2013</v>
      </c>
      <c r="H5773" s="139">
        <f t="shared" si="466"/>
        <v>0</v>
      </c>
      <c r="I5773" s="140">
        <v>13.10967741935484</v>
      </c>
      <c r="J5773" s="141">
        <f t="shared" si="462"/>
        <v>1</v>
      </c>
      <c r="K5773" s="81">
        <f t="shared" si="463"/>
        <v>6.8903225806451598</v>
      </c>
      <c r="L5773" s="149">
        <v>16</v>
      </c>
      <c r="M5773" s="16"/>
      <c r="N5773" s="141">
        <f t="shared" si="464"/>
        <v>1</v>
      </c>
      <c r="O5773" s="141"/>
      <c r="P5773" s="141"/>
      <c r="Q5773" s="81">
        <f t="shared" si="465"/>
        <v>4</v>
      </c>
    </row>
    <row r="5774" spans="5:17" ht="13" hidden="1" x14ac:dyDescent="0.3">
      <c r="E5774" s="138">
        <v>41404</v>
      </c>
      <c r="F5774" s="16">
        <v>130</v>
      </c>
      <c r="G5774" s="16">
        <v>2013</v>
      </c>
      <c r="H5774" s="139">
        <f t="shared" si="466"/>
        <v>0</v>
      </c>
      <c r="I5774" s="140">
        <v>13.270967741935484</v>
      </c>
      <c r="J5774" s="141">
        <f t="shared" si="462"/>
        <v>1</v>
      </c>
      <c r="K5774" s="81">
        <f t="shared" si="463"/>
        <v>6.7290322580645157</v>
      </c>
      <c r="L5774" s="149">
        <v>12.7</v>
      </c>
      <c r="M5774" s="16"/>
      <c r="N5774" s="141">
        <f t="shared" si="464"/>
        <v>1</v>
      </c>
      <c r="O5774" s="141"/>
      <c r="P5774" s="141"/>
      <c r="Q5774" s="81">
        <f t="shared" si="465"/>
        <v>7.3000000000000007</v>
      </c>
    </row>
    <row r="5775" spans="5:17" ht="13" hidden="1" x14ac:dyDescent="0.3">
      <c r="E5775" s="138">
        <v>41405</v>
      </c>
      <c r="F5775" s="16">
        <v>131</v>
      </c>
      <c r="G5775" s="16">
        <v>2013</v>
      </c>
      <c r="H5775" s="139">
        <f t="shared" si="466"/>
        <v>0</v>
      </c>
      <c r="I5775" s="140">
        <v>13.432258064516132</v>
      </c>
      <c r="J5775" s="141">
        <f t="shared" si="462"/>
        <v>1</v>
      </c>
      <c r="K5775" s="81">
        <f t="shared" si="463"/>
        <v>6.567741935483868</v>
      </c>
      <c r="L5775" s="149">
        <v>11.7</v>
      </c>
      <c r="M5775" s="16"/>
      <c r="N5775" s="141">
        <f t="shared" si="464"/>
        <v>1</v>
      </c>
      <c r="O5775" s="141"/>
      <c r="P5775" s="141"/>
      <c r="Q5775" s="81">
        <f t="shared" si="465"/>
        <v>8.3000000000000007</v>
      </c>
    </row>
    <row r="5776" spans="5:17" ht="13" hidden="1" x14ac:dyDescent="0.3">
      <c r="E5776" s="138">
        <v>41406</v>
      </c>
      <c r="F5776" s="16">
        <v>132</v>
      </c>
      <c r="G5776" s="16">
        <v>2013</v>
      </c>
      <c r="H5776" s="139">
        <f t="shared" si="466"/>
        <v>0</v>
      </c>
      <c r="I5776" s="140">
        <v>13.593548387096776</v>
      </c>
      <c r="J5776" s="141">
        <f t="shared" si="462"/>
        <v>1</v>
      </c>
      <c r="K5776" s="81">
        <f t="shared" si="463"/>
        <v>6.4064516129032238</v>
      </c>
      <c r="L5776" s="149">
        <v>10.4</v>
      </c>
      <c r="M5776" s="16"/>
      <c r="N5776" s="141">
        <f t="shared" si="464"/>
        <v>1</v>
      </c>
      <c r="O5776" s="141"/>
      <c r="P5776" s="141"/>
      <c r="Q5776" s="81">
        <f t="shared" si="465"/>
        <v>9.6</v>
      </c>
    </row>
    <row r="5777" spans="5:17" ht="13" hidden="1" x14ac:dyDescent="0.3">
      <c r="E5777" s="138">
        <v>41407</v>
      </c>
      <c r="F5777" s="16">
        <v>133</v>
      </c>
      <c r="G5777" s="16">
        <v>2013</v>
      </c>
      <c r="H5777" s="139">
        <f t="shared" si="466"/>
        <v>0</v>
      </c>
      <c r="I5777" s="140">
        <v>13.75483870967742</v>
      </c>
      <c r="J5777" s="141">
        <f t="shared" si="462"/>
        <v>1</v>
      </c>
      <c r="K5777" s="81">
        <f t="shared" si="463"/>
        <v>6.2451612903225797</v>
      </c>
      <c r="L5777" s="149">
        <v>11.7</v>
      </c>
      <c r="M5777" s="16"/>
      <c r="N5777" s="141">
        <f t="shared" si="464"/>
        <v>1</v>
      </c>
      <c r="O5777" s="141"/>
      <c r="P5777" s="141"/>
      <c r="Q5777" s="81">
        <f t="shared" si="465"/>
        <v>8.3000000000000007</v>
      </c>
    </row>
    <row r="5778" spans="5:17" ht="13" hidden="1" x14ac:dyDescent="0.3">
      <c r="E5778" s="138">
        <v>41408</v>
      </c>
      <c r="F5778" s="16">
        <v>134</v>
      </c>
      <c r="G5778" s="16">
        <v>2013</v>
      </c>
      <c r="H5778" s="139">
        <f t="shared" si="466"/>
        <v>0</v>
      </c>
      <c r="I5778" s="140">
        <v>13.916129032258064</v>
      </c>
      <c r="J5778" s="141">
        <f t="shared" si="462"/>
        <v>1</v>
      </c>
      <c r="K5778" s="81">
        <f t="shared" si="463"/>
        <v>6.0838709677419356</v>
      </c>
      <c r="L5778" s="149">
        <v>15.9</v>
      </c>
      <c r="M5778" s="16"/>
      <c r="N5778" s="141">
        <f t="shared" si="464"/>
        <v>1</v>
      </c>
      <c r="O5778" s="141"/>
      <c r="P5778" s="141"/>
      <c r="Q5778" s="81">
        <f t="shared" si="465"/>
        <v>4.0999999999999996</v>
      </c>
    </row>
    <row r="5779" spans="5:17" ht="13" hidden="1" x14ac:dyDescent="0.3">
      <c r="E5779" s="138">
        <v>41409</v>
      </c>
      <c r="F5779" s="16">
        <v>135</v>
      </c>
      <c r="G5779" s="16">
        <v>2013</v>
      </c>
      <c r="H5779" s="139">
        <f t="shared" si="466"/>
        <v>0</v>
      </c>
      <c r="I5779" s="140">
        <v>14.077419354838712</v>
      </c>
      <c r="J5779" s="141">
        <f t="shared" si="462"/>
        <v>1</v>
      </c>
      <c r="K5779" s="81">
        <f t="shared" si="463"/>
        <v>5.9225806451612879</v>
      </c>
      <c r="L5779" s="149">
        <v>13.1</v>
      </c>
      <c r="M5779" s="16"/>
      <c r="N5779" s="141">
        <f t="shared" si="464"/>
        <v>1</v>
      </c>
      <c r="O5779" s="141"/>
      <c r="P5779" s="141"/>
      <c r="Q5779" s="81">
        <f t="shared" si="465"/>
        <v>6.9</v>
      </c>
    </row>
    <row r="5780" spans="5:17" ht="13" hidden="1" x14ac:dyDescent="0.3">
      <c r="E5780" s="138">
        <v>41410</v>
      </c>
      <c r="F5780" s="16">
        <v>136</v>
      </c>
      <c r="G5780" s="16">
        <v>2013</v>
      </c>
      <c r="H5780" s="139">
        <f t="shared" si="466"/>
        <v>0</v>
      </c>
      <c r="I5780" s="140">
        <v>14.238709677419356</v>
      </c>
      <c r="J5780" s="141">
        <f t="shared" si="462"/>
        <v>1</v>
      </c>
      <c r="K5780" s="81">
        <f t="shared" si="463"/>
        <v>5.7612903225806438</v>
      </c>
      <c r="L5780" s="149">
        <v>10.8</v>
      </c>
      <c r="M5780" s="16"/>
      <c r="N5780" s="141">
        <f t="shared" si="464"/>
        <v>1</v>
      </c>
      <c r="O5780" s="141"/>
      <c r="P5780" s="141"/>
      <c r="Q5780" s="81">
        <f t="shared" si="465"/>
        <v>9.1999999999999993</v>
      </c>
    </row>
    <row r="5781" spans="5:17" ht="13" hidden="1" x14ac:dyDescent="0.3">
      <c r="E5781" s="138">
        <v>41411</v>
      </c>
      <c r="F5781" s="16">
        <v>137</v>
      </c>
      <c r="G5781" s="16">
        <v>2013</v>
      </c>
      <c r="H5781" s="139">
        <f t="shared" si="466"/>
        <v>0</v>
      </c>
      <c r="I5781" s="140">
        <v>14.4</v>
      </c>
      <c r="J5781" s="141">
        <f t="shared" si="462"/>
        <v>1</v>
      </c>
      <c r="K5781" s="81">
        <f t="shared" si="463"/>
        <v>5.6</v>
      </c>
      <c r="L5781" s="149">
        <v>10</v>
      </c>
      <c r="M5781" s="16"/>
      <c r="N5781" s="141">
        <f t="shared" si="464"/>
        <v>1</v>
      </c>
      <c r="O5781" s="141"/>
      <c r="P5781" s="141"/>
      <c r="Q5781" s="81">
        <f t="shared" si="465"/>
        <v>10</v>
      </c>
    </row>
    <row r="5782" spans="5:17" ht="13" hidden="1" x14ac:dyDescent="0.3">
      <c r="E5782" s="138">
        <v>41412</v>
      </c>
      <c r="F5782" s="16">
        <v>138</v>
      </c>
      <c r="G5782" s="16">
        <v>2013</v>
      </c>
      <c r="H5782" s="139">
        <f t="shared" si="466"/>
        <v>0</v>
      </c>
      <c r="I5782" s="140">
        <v>14.506666666666668</v>
      </c>
      <c r="J5782" s="141">
        <f t="shared" si="462"/>
        <v>1</v>
      </c>
      <c r="K5782" s="81">
        <f t="shared" si="463"/>
        <v>5.4933333333333323</v>
      </c>
      <c r="L5782" s="149">
        <v>10.8</v>
      </c>
      <c r="M5782" s="16"/>
      <c r="N5782" s="141">
        <f t="shared" si="464"/>
        <v>1</v>
      </c>
      <c r="O5782" s="141"/>
      <c r="P5782" s="141"/>
      <c r="Q5782" s="81">
        <f t="shared" si="465"/>
        <v>9.1999999999999993</v>
      </c>
    </row>
    <row r="5783" spans="5:17" ht="13" hidden="1" x14ac:dyDescent="0.3">
      <c r="E5783" s="138">
        <v>41413</v>
      </c>
      <c r="F5783" s="16">
        <v>139</v>
      </c>
      <c r="G5783" s="16">
        <v>2013</v>
      </c>
      <c r="H5783" s="139">
        <f t="shared" si="466"/>
        <v>0</v>
      </c>
      <c r="I5783" s="140">
        <v>14.613333333333333</v>
      </c>
      <c r="J5783" s="141">
        <f t="shared" si="462"/>
        <v>1</v>
      </c>
      <c r="K5783" s="81">
        <f t="shared" si="463"/>
        <v>5.3866666666666667</v>
      </c>
      <c r="L5783" s="149">
        <v>9.8000000000000007</v>
      </c>
      <c r="M5783" s="16"/>
      <c r="N5783" s="141">
        <f t="shared" si="464"/>
        <v>1</v>
      </c>
      <c r="O5783" s="141"/>
      <c r="P5783" s="141"/>
      <c r="Q5783" s="81">
        <f t="shared" si="465"/>
        <v>10.199999999999999</v>
      </c>
    </row>
    <row r="5784" spans="5:17" ht="13" hidden="1" x14ac:dyDescent="0.3">
      <c r="E5784" s="138">
        <v>41414</v>
      </c>
      <c r="F5784" s="16">
        <v>140</v>
      </c>
      <c r="G5784" s="16">
        <v>2013</v>
      </c>
      <c r="H5784" s="139">
        <f t="shared" si="466"/>
        <v>0</v>
      </c>
      <c r="I5784" s="140">
        <v>14.72</v>
      </c>
      <c r="J5784" s="141">
        <f t="shared" si="462"/>
        <v>1</v>
      </c>
      <c r="K5784" s="81">
        <f t="shared" si="463"/>
        <v>5.2799999999999994</v>
      </c>
      <c r="L5784" s="149">
        <v>11.6</v>
      </c>
      <c r="M5784" s="16"/>
      <c r="N5784" s="141">
        <f t="shared" si="464"/>
        <v>1</v>
      </c>
      <c r="O5784" s="141"/>
      <c r="P5784" s="141"/>
      <c r="Q5784" s="81">
        <f t="shared" si="465"/>
        <v>8.4</v>
      </c>
    </row>
    <row r="5785" spans="5:17" ht="13" hidden="1" x14ac:dyDescent="0.3">
      <c r="E5785" s="138">
        <v>41415</v>
      </c>
      <c r="F5785" s="16">
        <v>141</v>
      </c>
      <c r="G5785" s="16">
        <v>2013</v>
      </c>
      <c r="H5785" s="139">
        <f t="shared" si="466"/>
        <v>0</v>
      </c>
      <c r="I5785" s="140">
        <v>14.826666666666668</v>
      </c>
      <c r="J5785" s="141">
        <f t="shared" si="462"/>
        <v>1</v>
      </c>
      <c r="K5785" s="81">
        <f t="shared" si="463"/>
        <v>5.173333333333332</v>
      </c>
      <c r="L5785" s="149">
        <v>10.8</v>
      </c>
      <c r="M5785" s="16"/>
      <c r="N5785" s="141">
        <f t="shared" si="464"/>
        <v>1</v>
      </c>
      <c r="O5785" s="141"/>
      <c r="P5785" s="141"/>
      <c r="Q5785" s="81">
        <f t="shared" si="465"/>
        <v>9.1999999999999993</v>
      </c>
    </row>
    <row r="5786" spans="5:17" ht="13" hidden="1" x14ac:dyDescent="0.3">
      <c r="E5786" s="138">
        <v>41416</v>
      </c>
      <c r="F5786" s="16">
        <v>142</v>
      </c>
      <c r="G5786" s="16">
        <v>2013</v>
      </c>
      <c r="H5786" s="139">
        <f t="shared" si="466"/>
        <v>0</v>
      </c>
      <c r="I5786" s="140">
        <v>14.933333333333334</v>
      </c>
      <c r="J5786" s="141">
        <f t="shared" si="462"/>
        <v>1</v>
      </c>
      <c r="K5786" s="81">
        <f t="shared" si="463"/>
        <v>5.0666666666666664</v>
      </c>
      <c r="L5786" s="149">
        <v>11.1</v>
      </c>
      <c r="M5786" s="16"/>
      <c r="N5786" s="141">
        <f t="shared" si="464"/>
        <v>1</v>
      </c>
      <c r="O5786" s="141"/>
      <c r="P5786" s="141"/>
      <c r="Q5786" s="81">
        <f t="shared" si="465"/>
        <v>8.9</v>
      </c>
    </row>
    <row r="5787" spans="5:17" ht="13" hidden="1" x14ac:dyDescent="0.3">
      <c r="E5787" s="138">
        <v>41417</v>
      </c>
      <c r="F5787" s="16">
        <v>143</v>
      </c>
      <c r="G5787" s="16">
        <v>2013</v>
      </c>
      <c r="H5787" s="139">
        <f t="shared" si="466"/>
        <v>0</v>
      </c>
      <c r="I5787" s="140">
        <v>15.04</v>
      </c>
      <c r="J5787" s="141">
        <f t="shared" si="462"/>
        <v>1</v>
      </c>
      <c r="K5787" s="81">
        <f t="shared" si="463"/>
        <v>4.9600000000000009</v>
      </c>
      <c r="L5787" s="149">
        <v>9.1999999999999993</v>
      </c>
      <c r="M5787" s="16"/>
      <c r="N5787" s="141">
        <f t="shared" si="464"/>
        <v>1</v>
      </c>
      <c r="O5787" s="141"/>
      <c r="P5787" s="141"/>
      <c r="Q5787" s="81">
        <f t="shared" si="465"/>
        <v>10.8</v>
      </c>
    </row>
    <row r="5788" spans="5:17" ht="13" hidden="1" x14ac:dyDescent="0.3">
      <c r="E5788" s="138">
        <v>41418</v>
      </c>
      <c r="F5788" s="16">
        <v>144</v>
      </c>
      <c r="G5788" s="16">
        <v>2013</v>
      </c>
      <c r="H5788" s="139">
        <f t="shared" si="466"/>
        <v>0</v>
      </c>
      <c r="I5788" s="140">
        <v>15.146666666666667</v>
      </c>
      <c r="J5788" s="141">
        <f t="shared" si="462"/>
        <v>1</v>
      </c>
      <c r="K5788" s="81">
        <f t="shared" si="463"/>
        <v>4.8533333333333335</v>
      </c>
      <c r="L5788" s="149">
        <v>7.9</v>
      </c>
      <c r="M5788" s="16"/>
      <c r="N5788" s="141">
        <f t="shared" si="464"/>
        <v>1</v>
      </c>
      <c r="O5788" s="141"/>
      <c r="P5788" s="141"/>
      <c r="Q5788" s="81">
        <f t="shared" si="465"/>
        <v>12.1</v>
      </c>
    </row>
    <row r="5789" spans="5:17" ht="13" hidden="1" x14ac:dyDescent="0.3">
      <c r="E5789" s="138">
        <v>41419</v>
      </c>
      <c r="F5789" s="16">
        <v>145</v>
      </c>
      <c r="G5789" s="16">
        <v>2013</v>
      </c>
      <c r="H5789" s="139">
        <f t="shared" si="466"/>
        <v>0</v>
      </c>
      <c r="I5789" s="140">
        <v>15.253333333333334</v>
      </c>
      <c r="J5789" s="141">
        <f t="shared" si="462"/>
        <v>1</v>
      </c>
      <c r="K5789" s="81">
        <f t="shared" si="463"/>
        <v>4.7466666666666661</v>
      </c>
      <c r="L5789" s="149">
        <v>7</v>
      </c>
      <c r="M5789" s="16"/>
      <c r="N5789" s="141">
        <f t="shared" si="464"/>
        <v>1</v>
      </c>
      <c r="O5789" s="141"/>
      <c r="P5789" s="141"/>
      <c r="Q5789" s="81">
        <f t="shared" si="465"/>
        <v>13</v>
      </c>
    </row>
    <row r="5790" spans="5:17" ht="13" hidden="1" x14ac:dyDescent="0.3">
      <c r="E5790" s="138">
        <v>41420</v>
      </c>
      <c r="F5790" s="16">
        <v>146</v>
      </c>
      <c r="G5790" s="16">
        <v>2013</v>
      </c>
      <c r="H5790" s="139">
        <f t="shared" si="466"/>
        <v>0</v>
      </c>
      <c r="I5790" s="140">
        <v>15.36</v>
      </c>
      <c r="J5790" s="141">
        <f t="shared" si="462"/>
        <v>1</v>
      </c>
      <c r="K5790" s="81">
        <f t="shared" si="463"/>
        <v>4.6400000000000006</v>
      </c>
      <c r="L5790" s="149">
        <v>8.4</v>
      </c>
      <c r="M5790" s="16"/>
      <c r="N5790" s="141">
        <f t="shared" si="464"/>
        <v>1</v>
      </c>
      <c r="O5790" s="141"/>
      <c r="P5790" s="141"/>
      <c r="Q5790" s="81">
        <f t="shared" si="465"/>
        <v>11.6</v>
      </c>
    </row>
    <row r="5791" spans="5:17" ht="13" hidden="1" x14ac:dyDescent="0.3">
      <c r="E5791" s="138">
        <v>41421</v>
      </c>
      <c r="F5791" s="16">
        <v>147</v>
      </c>
      <c r="G5791" s="16">
        <v>2013</v>
      </c>
      <c r="H5791" s="139">
        <f t="shared" si="466"/>
        <v>0</v>
      </c>
      <c r="I5791" s="140">
        <v>15.466666666666667</v>
      </c>
      <c r="J5791" s="141">
        <f t="shared" si="462"/>
        <v>1</v>
      </c>
      <c r="K5791" s="81">
        <f t="shared" si="463"/>
        <v>4.5333333333333332</v>
      </c>
      <c r="L5791" s="149">
        <v>10.9</v>
      </c>
      <c r="M5791" s="16"/>
      <c r="N5791" s="141">
        <f t="shared" si="464"/>
        <v>1</v>
      </c>
      <c r="O5791" s="141"/>
      <c r="P5791" s="141"/>
      <c r="Q5791" s="81">
        <f t="shared" si="465"/>
        <v>9.1</v>
      </c>
    </row>
    <row r="5792" spans="5:17" ht="13" hidden="1" x14ac:dyDescent="0.3">
      <c r="E5792" s="138">
        <v>41422</v>
      </c>
      <c r="F5792" s="16">
        <v>148</v>
      </c>
      <c r="G5792" s="16">
        <v>2013</v>
      </c>
      <c r="H5792" s="139">
        <f t="shared" si="466"/>
        <v>0</v>
      </c>
      <c r="I5792" s="140">
        <v>15.573333333333334</v>
      </c>
      <c r="J5792" s="141">
        <f t="shared" si="462"/>
        <v>1</v>
      </c>
      <c r="K5792" s="81">
        <f t="shared" si="463"/>
        <v>4.4266666666666659</v>
      </c>
      <c r="L5792" s="149">
        <v>12</v>
      </c>
      <c r="M5792" s="16"/>
      <c r="N5792" s="141">
        <f t="shared" si="464"/>
        <v>1</v>
      </c>
      <c r="O5792" s="141"/>
      <c r="P5792" s="141"/>
      <c r="Q5792" s="81">
        <f t="shared" si="465"/>
        <v>8</v>
      </c>
    </row>
    <row r="5793" spans="5:17" ht="13" hidden="1" x14ac:dyDescent="0.3">
      <c r="E5793" s="138">
        <v>41423</v>
      </c>
      <c r="F5793" s="16">
        <v>149</v>
      </c>
      <c r="G5793" s="16">
        <v>2013</v>
      </c>
      <c r="H5793" s="139">
        <f t="shared" si="466"/>
        <v>0</v>
      </c>
      <c r="I5793" s="140">
        <v>15.68</v>
      </c>
      <c r="J5793" s="141">
        <f t="shared" si="462"/>
        <v>1</v>
      </c>
      <c r="K5793" s="81">
        <f t="shared" si="463"/>
        <v>4.32</v>
      </c>
      <c r="L5793" s="149">
        <v>8.9</v>
      </c>
      <c r="M5793" s="16"/>
      <c r="N5793" s="141">
        <f t="shared" si="464"/>
        <v>1</v>
      </c>
      <c r="O5793" s="141"/>
      <c r="P5793" s="141"/>
      <c r="Q5793" s="81">
        <f t="shared" si="465"/>
        <v>11.1</v>
      </c>
    </row>
    <row r="5794" spans="5:17" ht="13" hidden="1" x14ac:dyDescent="0.3">
      <c r="E5794" s="138">
        <v>41424</v>
      </c>
      <c r="F5794" s="16">
        <v>150</v>
      </c>
      <c r="G5794" s="16">
        <v>2013</v>
      </c>
      <c r="H5794" s="139">
        <f t="shared" si="466"/>
        <v>0</v>
      </c>
      <c r="I5794" s="140">
        <v>15.786666666666667</v>
      </c>
      <c r="J5794" s="141">
        <f t="shared" ref="J5794:J5857" si="467">IF(I5794&lt;=$E$117,1,0)</f>
        <v>1</v>
      </c>
      <c r="K5794" s="81">
        <f t="shared" ref="K5794:K5857" si="468">J5794*($E$116-I5794)</f>
        <v>4.2133333333333329</v>
      </c>
      <c r="L5794" s="149">
        <v>10.5</v>
      </c>
      <c r="M5794" s="16"/>
      <c r="N5794" s="141">
        <f t="shared" ref="N5794:N5857" si="469">IF(L5794&lt;=$E$117,1,0)</f>
        <v>1</v>
      </c>
      <c r="O5794" s="141"/>
      <c r="P5794" s="141"/>
      <c r="Q5794" s="81">
        <f t="shared" ref="Q5794:Q5857" si="470">N5794*($E$116-L5794)</f>
        <v>9.5</v>
      </c>
    </row>
    <row r="5795" spans="5:17" ht="13" hidden="1" x14ac:dyDescent="0.3">
      <c r="E5795" s="138">
        <v>41425</v>
      </c>
      <c r="F5795" s="16">
        <v>151</v>
      </c>
      <c r="G5795" s="16">
        <v>2013</v>
      </c>
      <c r="H5795" s="139">
        <f t="shared" ref="H5795:H5858" si="471">IF(AND(E5795&gt;=$D$64,E5795&lt;=$D$65),1,0)</f>
        <v>0</v>
      </c>
      <c r="I5795" s="140">
        <v>15.893333333333333</v>
      </c>
      <c r="J5795" s="141">
        <f t="shared" si="467"/>
        <v>1</v>
      </c>
      <c r="K5795" s="81">
        <f t="shared" si="468"/>
        <v>4.1066666666666674</v>
      </c>
      <c r="L5795" s="149">
        <v>9</v>
      </c>
      <c r="M5795" s="16"/>
      <c r="N5795" s="141">
        <f t="shared" si="469"/>
        <v>1</v>
      </c>
      <c r="O5795" s="141"/>
      <c r="P5795" s="141"/>
      <c r="Q5795" s="81">
        <f t="shared" si="470"/>
        <v>11</v>
      </c>
    </row>
    <row r="5796" spans="5:17" ht="13" hidden="1" x14ac:dyDescent="0.3">
      <c r="E5796" s="138">
        <v>41426</v>
      </c>
      <c r="F5796" s="16">
        <v>152</v>
      </c>
      <c r="G5796" s="16">
        <v>2013</v>
      </c>
      <c r="H5796" s="139">
        <f t="shared" si="471"/>
        <v>0</v>
      </c>
      <c r="I5796" s="140">
        <v>16</v>
      </c>
      <c r="J5796" s="141">
        <f t="shared" si="467"/>
        <v>1</v>
      </c>
      <c r="K5796" s="81">
        <f t="shared" si="468"/>
        <v>4</v>
      </c>
      <c r="L5796" s="149">
        <v>11.8</v>
      </c>
      <c r="M5796" s="16"/>
      <c r="N5796" s="141">
        <f t="shared" si="469"/>
        <v>1</v>
      </c>
      <c r="O5796" s="141"/>
      <c r="P5796" s="141"/>
      <c r="Q5796" s="81">
        <f t="shared" si="470"/>
        <v>8.1999999999999993</v>
      </c>
    </row>
    <row r="5797" spans="5:17" ht="13" hidden="1" x14ac:dyDescent="0.3">
      <c r="E5797" s="138">
        <v>41427</v>
      </c>
      <c r="F5797" s="16">
        <v>153</v>
      </c>
      <c r="G5797" s="16">
        <v>2013</v>
      </c>
      <c r="H5797" s="139">
        <f t="shared" si="471"/>
        <v>0</v>
      </c>
      <c r="I5797" s="140">
        <v>16.106666666666669</v>
      </c>
      <c r="J5797" s="141">
        <f t="shared" si="467"/>
        <v>0</v>
      </c>
      <c r="K5797" s="81">
        <f t="shared" si="468"/>
        <v>0</v>
      </c>
      <c r="L5797" s="149">
        <v>13.8</v>
      </c>
      <c r="M5797" s="16"/>
      <c r="N5797" s="141">
        <f t="shared" si="469"/>
        <v>1</v>
      </c>
      <c r="O5797" s="141"/>
      <c r="P5797" s="141"/>
      <c r="Q5797" s="81">
        <f t="shared" si="470"/>
        <v>6.1999999999999993</v>
      </c>
    </row>
    <row r="5798" spans="5:17" ht="13" hidden="1" x14ac:dyDescent="0.3">
      <c r="E5798" s="138">
        <v>41428</v>
      </c>
      <c r="F5798" s="16">
        <v>154</v>
      </c>
      <c r="G5798" s="16">
        <v>2013</v>
      </c>
      <c r="H5798" s="139">
        <f t="shared" si="471"/>
        <v>0</v>
      </c>
      <c r="I5798" s="140">
        <v>16.213333333333331</v>
      </c>
      <c r="J5798" s="141">
        <f t="shared" si="467"/>
        <v>0</v>
      </c>
      <c r="K5798" s="81">
        <f t="shared" si="468"/>
        <v>0</v>
      </c>
      <c r="L5798" s="149">
        <v>13.7</v>
      </c>
      <c r="M5798" s="16"/>
      <c r="N5798" s="141">
        <f t="shared" si="469"/>
        <v>1</v>
      </c>
      <c r="O5798" s="141"/>
      <c r="P5798" s="141"/>
      <c r="Q5798" s="81">
        <f t="shared" si="470"/>
        <v>6.3000000000000007</v>
      </c>
    </row>
    <row r="5799" spans="5:17" ht="13" hidden="1" x14ac:dyDescent="0.3">
      <c r="E5799" s="138">
        <v>41429</v>
      </c>
      <c r="F5799" s="16">
        <v>155</v>
      </c>
      <c r="G5799" s="16">
        <v>2013</v>
      </c>
      <c r="H5799" s="139">
        <f t="shared" si="471"/>
        <v>0</v>
      </c>
      <c r="I5799" s="140">
        <v>16.32</v>
      </c>
      <c r="J5799" s="141">
        <f t="shared" si="467"/>
        <v>0</v>
      </c>
      <c r="K5799" s="81">
        <f t="shared" si="468"/>
        <v>0</v>
      </c>
      <c r="L5799" s="149">
        <v>12.7</v>
      </c>
      <c r="M5799" s="16"/>
      <c r="N5799" s="141">
        <f t="shared" si="469"/>
        <v>1</v>
      </c>
      <c r="O5799" s="141"/>
      <c r="P5799" s="141"/>
      <c r="Q5799" s="81">
        <f t="shared" si="470"/>
        <v>7.3000000000000007</v>
      </c>
    </row>
    <row r="5800" spans="5:17" ht="13" hidden="1" x14ac:dyDescent="0.3">
      <c r="E5800" s="138">
        <v>41430</v>
      </c>
      <c r="F5800" s="16">
        <v>156</v>
      </c>
      <c r="G5800" s="16">
        <v>2013</v>
      </c>
      <c r="H5800" s="139">
        <f t="shared" si="471"/>
        <v>0</v>
      </c>
      <c r="I5800" s="140">
        <v>16.426666666666669</v>
      </c>
      <c r="J5800" s="141">
        <f t="shared" si="467"/>
        <v>0</v>
      </c>
      <c r="K5800" s="81">
        <f t="shared" si="468"/>
        <v>0</v>
      </c>
      <c r="L5800" s="149">
        <v>16.3</v>
      </c>
      <c r="M5800" s="16"/>
      <c r="N5800" s="141">
        <f t="shared" si="469"/>
        <v>0</v>
      </c>
      <c r="O5800" s="141"/>
      <c r="P5800" s="141"/>
      <c r="Q5800" s="81">
        <f t="shared" si="470"/>
        <v>0</v>
      </c>
    </row>
    <row r="5801" spans="5:17" ht="13" hidden="1" x14ac:dyDescent="0.3">
      <c r="E5801" s="138">
        <v>41431</v>
      </c>
      <c r="F5801" s="16">
        <v>157</v>
      </c>
      <c r="G5801" s="16">
        <v>2013</v>
      </c>
      <c r="H5801" s="139">
        <f t="shared" si="471"/>
        <v>0</v>
      </c>
      <c r="I5801" s="140">
        <v>16.533333333333331</v>
      </c>
      <c r="J5801" s="141">
        <f t="shared" si="467"/>
        <v>0</v>
      </c>
      <c r="K5801" s="81">
        <f t="shared" si="468"/>
        <v>0</v>
      </c>
      <c r="L5801" s="149">
        <v>18.2</v>
      </c>
      <c r="M5801" s="16"/>
      <c r="N5801" s="141">
        <f t="shared" si="469"/>
        <v>0</v>
      </c>
      <c r="O5801" s="141"/>
      <c r="P5801" s="141"/>
      <c r="Q5801" s="81">
        <f t="shared" si="470"/>
        <v>0</v>
      </c>
    </row>
    <row r="5802" spans="5:17" ht="13" hidden="1" x14ac:dyDescent="0.3">
      <c r="E5802" s="138">
        <v>41432</v>
      </c>
      <c r="F5802" s="16">
        <v>158</v>
      </c>
      <c r="G5802" s="16">
        <v>2013</v>
      </c>
      <c r="H5802" s="139">
        <f t="shared" si="471"/>
        <v>0</v>
      </c>
      <c r="I5802" s="140">
        <v>16.64</v>
      </c>
      <c r="J5802" s="141">
        <f t="shared" si="467"/>
        <v>0</v>
      </c>
      <c r="K5802" s="81">
        <f t="shared" si="468"/>
        <v>0</v>
      </c>
      <c r="L5802" s="149">
        <v>18</v>
      </c>
      <c r="M5802" s="16"/>
      <c r="N5802" s="141">
        <f t="shared" si="469"/>
        <v>0</v>
      </c>
      <c r="O5802" s="141"/>
      <c r="P5802" s="141"/>
      <c r="Q5802" s="81">
        <f t="shared" si="470"/>
        <v>0</v>
      </c>
    </row>
    <row r="5803" spans="5:17" ht="13" hidden="1" x14ac:dyDescent="0.3">
      <c r="E5803" s="138">
        <v>41433</v>
      </c>
      <c r="F5803" s="16">
        <v>159</v>
      </c>
      <c r="G5803" s="16">
        <v>2013</v>
      </c>
      <c r="H5803" s="139">
        <f t="shared" si="471"/>
        <v>0</v>
      </c>
      <c r="I5803" s="140">
        <v>16.74666666666667</v>
      </c>
      <c r="J5803" s="141">
        <f t="shared" si="467"/>
        <v>0</v>
      </c>
      <c r="K5803" s="81">
        <f t="shared" si="468"/>
        <v>0</v>
      </c>
      <c r="L5803" s="149">
        <v>16.8</v>
      </c>
      <c r="M5803" s="16"/>
      <c r="N5803" s="141">
        <f t="shared" si="469"/>
        <v>0</v>
      </c>
      <c r="O5803" s="141"/>
      <c r="P5803" s="141"/>
      <c r="Q5803" s="81">
        <f t="shared" si="470"/>
        <v>0</v>
      </c>
    </row>
    <row r="5804" spans="5:17" ht="13" hidden="1" x14ac:dyDescent="0.3">
      <c r="E5804" s="138">
        <v>41434</v>
      </c>
      <c r="F5804" s="16">
        <v>160</v>
      </c>
      <c r="G5804" s="16">
        <v>2013</v>
      </c>
      <c r="H5804" s="139">
        <f t="shared" si="471"/>
        <v>0</v>
      </c>
      <c r="I5804" s="140">
        <v>16.853333333333332</v>
      </c>
      <c r="J5804" s="141">
        <f t="shared" si="467"/>
        <v>0</v>
      </c>
      <c r="K5804" s="81">
        <f t="shared" si="468"/>
        <v>0</v>
      </c>
      <c r="L5804" s="149">
        <v>14.5</v>
      </c>
      <c r="M5804" s="16"/>
      <c r="N5804" s="141">
        <f t="shared" si="469"/>
        <v>1</v>
      </c>
      <c r="O5804" s="141"/>
      <c r="P5804" s="141"/>
      <c r="Q5804" s="81">
        <f t="shared" si="470"/>
        <v>5.5</v>
      </c>
    </row>
    <row r="5805" spans="5:17" ht="13" hidden="1" x14ac:dyDescent="0.3">
      <c r="E5805" s="138">
        <v>41435</v>
      </c>
      <c r="F5805" s="16">
        <v>161</v>
      </c>
      <c r="G5805" s="16">
        <v>2013</v>
      </c>
      <c r="H5805" s="139">
        <f t="shared" si="471"/>
        <v>0</v>
      </c>
      <c r="I5805" s="140">
        <v>16.96</v>
      </c>
      <c r="J5805" s="141">
        <f t="shared" si="467"/>
        <v>0</v>
      </c>
      <c r="K5805" s="81">
        <f t="shared" si="468"/>
        <v>0</v>
      </c>
      <c r="L5805" s="149">
        <v>14.1</v>
      </c>
      <c r="M5805" s="16"/>
      <c r="N5805" s="141">
        <f t="shared" si="469"/>
        <v>1</v>
      </c>
      <c r="O5805" s="141"/>
      <c r="P5805" s="141"/>
      <c r="Q5805" s="81">
        <f t="shared" si="470"/>
        <v>5.9</v>
      </c>
    </row>
    <row r="5806" spans="5:17" ht="13" hidden="1" x14ac:dyDescent="0.3">
      <c r="E5806" s="138">
        <v>41436</v>
      </c>
      <c r="F5806" s="16">
        <v>162</v>
      </c>
      <c r="G5806" s="16">
        <v>2013</v>
      </c>
      <c r="H5806" s="139">
        <f t="shared" si="471"/>
        <v>0</v>
      </c>
      <c r="I5806" s="140">
        <v>17.06666666666667</v>
      </c>
      <c r="J5806" s="141">
        <f t="shared" si="467"/>
        <v>0</v>
      </c>
      <c r="K5806" s="81">
        <f t="shared" si="468"/>
        <v>0</v>
      </c>
      <c r="L5806" s="149">
        <v>16.5</v>
      </c>
      <c r="M5806" s="16"/>
      <c r="N5806" s="141">
        <f t="shared" si="469"/>
        <v>0</v>
      </c>
      <c r="O5806" s="141"/>
      <c r="P5806" s="141"/>
      <c r="Q5806" s="81">
        <f t="shared" si="470"/>
        <v>0</v>
      </c>
    </row>
    <row r="5807" spans="5:17" ht="13" hidden="1" x14ac:dyDescent="0.3">
      <c r="E5807" s="138">
        <v>41437</v>
      </c>
      <c r="F5807" s="16">
        <v>163</v>
      </c>
      <c r="G5807" s="16">
        <v>2013</v>
      </c>
      <c r="H5807" s="139">
        <f t="shared" si="471"/>
        <v>0</v>
      </c>
      <c r="I5807" s="140">
        <v>17.173333333333332</v>
      </c>
      <c r="J5807" s="141">
        <f t="shared" si="467"/>
        <v>0</v>
      </c>
      <c r="K5807" s="81">
        <f t="shared" si="468"/>
        <v>0</v>
      </c>
      <c r="L5807" s="149">
        <v>17.7</v>
      </c>
      <c r="M5807" s="16"/>
      <c r="N5807" s="141">
        <f t="shared" si="469"/>
        <v>0</v>
      </c>
      <c r="O5807" s="141"/>
      <c r="P5807" s="141"/>
      <c r="Q5807" s="81">
        <f t="shared" si="470"/>
        <v>0</v>
      </c>
    </row>
    <row r="5808" spans="5:17" ht="13" hidden="1" x14ac:dyDescent="0.3">
      <c r="E5808" s="138">
        <v>41438</v>
      </c>
      <c r="F5808" s="16">
        <v>164</v>
      </c>
      <c r="G5808" s="16">
        <v>2013</v>
      </c>
      <c r="H5808" s="139">
        <f t="shared" si="471"/>
        <v>0</v>
      </c>
      <c r="I5808" s="140">
        <v>17.28</v>
      </c>
      <c r="J5808" s="141">
        <f t="shared" si="467"/>
        <v>0</v>
      </c>
      <c r="K5808" s="81">
        <f t="shared" si="468"/>
        <v>0</v>
      </c>
      <c r="L5808" s="149">
        <v>19.7</v>
      </c>
      <c r="M5808" s="16"/>
      <c r="N5808" s="141">
        <f t="shared" si="469"/>
        <v>0</v>
      </c>
      <c r="O5808" s="141"/>
      <c r="P5808" s="141"/>
      <c r="Q5808" s="81">
        <f t="shared" si="470"/>
        <v>0</v>
      </c>
    </row>
    <row r="5809" spans="5:17" ht="13" hidden="1" x14ac:dyDescent="0.3">
      <c r="E5809" s="138">
        <v>41439</v>
      </c>
      <c r="F5809" s="16">
        <v>165</v>
      </c>
      <c r="G5809" s="16">
        <v>2013</v>
      </c>
      <c r="H5809" s="139">
        <f t="shared" si="471"/>
        <v>0</v>
      </c>
      <c r="I5809" s="140">
        <v>17.38666666666667</v>
      </c>
      <c r="J5809" s="141">
        <f t="shared" si="467"/>
        <v>0</v>
      </c>
      <c r="K5809" s="81">
        <f t="shared" si="468"/>
        <v>0</v>
      </c>
      <c r="L5809" s="149">
        <v>17.100000000000001</v>
      </c>
      <c r="M5809" s="16"/>
      <c r="N5809" s="141">
        <f t="shared" si="469"/>
        <v>0</v>
      </c>
      <c r="O5809" s="141"/>
      <c r="P5809" s="141"/>
      <c r="Q5809" s="81">
        <f t="shared" si="470"/>
        <v>0</v>
      </c>
    </row>
    <row r="5810" spans="5:17" ht="13" hidden="1" x14ac:dyDescent="0.3">
      <c r="E5810" s="138">
        <v>41440</v>
      </c>
      <c r="F5810" s="16">
        <v>166</v>
      </c>
      <c r="G5810" s="16">
        <v>2013</v>
      </c>
      <c r="H5810" s="139">
        <f t="shared" si="471"/>
        <v>0</v>
      </c>
      <c r="I5810" s="140">
        <v>17.493333333333332</v>
      </c>
      <c r="J5810" s="141">
        <f t="shared" si="467"/>
        <v>0</v>
      </c>
      <c r="K5810" s="81">
        <f t="shared" si="468"/>
        <v>0</v>
      </c>
      <c r="L5810" s="149">
        <v>21.4</v>
      </c>
      <c r="M5810" s="16"/>
      <c r="N5810" s="141">
        <f t="shared" si="469"/>
        <v>0</v>
      </c>
      <c r="O5810" s="141"/>
      <c r="P5810" s="141"/>
      <c r="Q5810" s="81">
        <f t="shared" si="470"/>
        <v>0</v>
      </c>
    </row>
    <row r="5811" spans="5:17" ht="13" hidden="1" x14ac:dyDescent="0.3">
      <c r="E5811" s="138">
        <v>41441</v>
      </c>
      <c r="F5811" s="16">
        <v>167</v>
      </c>
      <c r="G5811" s="16">
        <v>2013</v>
      </c>
      <c r="H5811" s="139">
        <f t="shared" si="471"/>
        <v>0</v>
      </c>
      <c r="I5811" s="140">
        <v>17.600000000000001</v>
      </c>
      <c r="J5811" s="141">
        <f t="shared" si="467"/>
        <v>0</v>
      </c>
      <c r="K5811" s="81">
        <f t="shared" si="468"/>
        <v>0</v>
      </c>
      <c r="L5811" s="149">
        <v>22.3</v>
      </c>
      <c r="M5811" s="16"/>
      <c r="N5811" s="141">
        <f t="shared" si="469"/>
        <v>0</v>
      </c>
      <c r="O5811" s="141"/>
      <c r="P5811" s="141"/>
      <c r="Q5811" s="81">
        <f t="shared" si="470"/>
        <v>0</v>
      </c>
    </row>
    <row r="5812" spans="5:17" ht="13" hidden="1" x14ac:dyDescent="0.3">
      <c r="E5812" s="138">
        <v>41442</v>
      </c>
      <c r="F5812" s="16">
        <v>168</v>
      </c>
      <c r="G5812" s="16">
        <v>2013</v>
      </c>
      <c r="H5812" s="139">
        <f t="shared" si="471"/>
        <v>0</v>
      </c>
      <c r="I5812" s="140">
        <v>17.683870967741939</v>
      </c>
      <c r="J5812" s="141">
        <f t="shared" si="467"/>
        <v>0</v>
      </c>
      <c r="K5812" s="81">
        <f t="shared" si="468"/>
        <v>0</v>
      </c>
      <c r="L5812" s="149">
        <v>23.2</v>
      </c>
      <c r="M5812" s="16"/>
      <c r="N5812" s="141">
        <f t="shared" si="469"/>
        <v>0</v>
      </c>
      <c r="O5812" s="141"/>
      <c r="P5812" s="141"/>
      <c r="Q5812" s="81">
        <f t="shared" si="470"/>
        <v>0</v>
      </c>
    </row>
    <row r="5813" spans="5:17" ht="13" hidden="1" x14ac:dyDescent="0.3">
      <c r="E5813" s="138">
        <v>41443</v>
      </c>
      <c r="F5813" s="16">
        <v>169</v>
      </c>
      <c r="G5813" s="16">
        <v>2013</v>
      </c>
      <c r="H5813" s="139">
        <f t="shared" si="471"/>
        <v>0</v>
      </c>
      <c r="I5813" s="140">
        <v>17.767741935483873</v>
      </c>
      <c r="J5813" s="141">
        <f t="shared" si="467"/>
        <v>0</v>
      </c>
      <c r="K5813" s="81">
        <f t="shared" si="468"/>
        <v>0</v>
      </c>
      <c r="L5813" s="149">
        <v>24.6</v>
      </c>
      <c r="M5813" s="16"/>
      <c r="N5813" s="141">
        <f t="shared" si="469"/>
        <v>0</v>
      </c>
      <c r="O5813" s="141"/>
      <c r="P5813" s="141"/>
      <c r="Q5813" s="81">
        <f t="shared" si="470"/>
        <v>0</v>
      </c>
    </row>
    <row r="5814" spans="5:17" ht="13" hidden="1" x14ac:dyDescent="0.3">
      <c r="E5814" s="138">
        <v>41444</v>
      </c>
      <c r="F5814" s="16">
        <v>170</v>
      </c>
      <c r="G5814" s="16">
        <v>2013</v>
      </c>
      <c r="H5814" s="139">
        <f t="shared" si="471"/>
        <v>0</v>
      </c>
      <c r="I5814" s="140">
        <v>17.851612903225806</v>
      </c>
      <c r="J5814" s="141">
        <f t="shared" si="467"/>
        <v>0</v>
      </c>
      <c r="K5814" s="81">
        <f t="shared" si="468"/>
        <v>0</v>
      </c>
      <c r="L5814" s="149">
        <v>24.1</v>
      </c>
      <c r="M5814" s="16"/>
      <c r="N5814" s="141">
        <f t="shared" si="469"/>
        <v>0</v>
      </c>
      <c r="O5814" s="141"/>
      <c r="P5814" s="141"/>
      <c r="Q5814" s="81">
        <f t="shared" si="470"/>
        <v>0</v>
      </c>
    </row>
    <row r="5815" spans="5:17" ht="13" hidden="1" x14ac:dyDescent="0.3">
      <c r="E5815" s="138">
        <v>41445</v>
      </c>
      <c r="F5815" s="16">
        <v>171</v>
      </c>
      <c r="G5815" s="16">
        <v>2013</v>
      </c>
      <c r="H5815" s="139">
        <f t="shared" si="471"/>
        <v>0</v>
      </c>
      <c r="I5815" s="140">
        <v>17.935483870967744</v>
      </c>
      <c r="J5815" s="141">
        <f t="shared" si="467"/>
        <v>0</v>
      </c>
      <c r="K5815" s="81">
        <f t="shared" si="468"/>
        <v>0</v>
      </c>
      <c r="L5815" s="149">
        <v>19</v>
      </c>
      <c r="M5815" s="16"/>
      <c r="N5815" s="141">
        <f t="shared" si="469"/>
        <v>0</v>
      </c>
      <c r="O5815" s="141"/>
      <c r="P5815" s="141"/>
      <c r="Q5815" s="81">
        <f t="shared" si="470"/>
        <v>0</v>
      </c>
    </row>
    <row r="5816" spans="5:17" ht="13" hidden="1" x14ac:dyDescent="0.3">
      <c r="E5816" s="138">
        <v>41446</v>
      </c>
      <c r="F5816" s="16">
        <v>172</v>
      </c>
      <c r="G5816" s="16">
        <v>2013</v>
      </c>
      <c r="H5816" s="139">
        <f t="shared" si="471"/>
        <v>0</v>
      </c>
      <c r="I5816" s="140">
        <v>18.019354838709681</v>
      </c>
      <c r="J5816" s="141">
        <f t="shared" si="467"/>
        <v>0</v>
      </c>
      <c r="K5816" s="81">
        <f t="shared" si="468"/>
        <v>0</v>
      </c>
      <c r="L5816" s="149">
        <v>18.600000000000001</v>
      </c>
      <c r="M5816" s="16"/>
      <c r="N5816" s="141">
        <f t="shared" si="469"/>
        <v>0</v>
      </c>
      <c r="O5816" s="141"/>
      <c r="P5816" s="141"/>
      <c r="Q5816" s="81">
        <f t="shared" si="470"/>
        <v>0</v>
      </c>
    </row>
    <row r="5817" spans="5:17" ht="13" hidden="1" x14ac:dyDescent="0.3">
      <c r="E5817" s="138">
        <v>41447</v>
      </c>
      <c r="F5817" s="16">
        <v>173</v>
      </c>
      <c r="G5817" s="16">
        <v>2013</v>
      </c>
      <c r="H5817" s="139">
        <f t="shared" si="471"/>
        <v>0</v>
      </c>
      <c r="I5817" s="140">
        <v>18.103225806451615</v>
      </c>
      <c r="J5817" s="141">
        <f t="shared" si="467"/>
        <v>0</v>
      </c>
      <c r="K5817" s="81">
        <f t="shared" si="468"/>
        <v>0</v>
      </c>
      <c r="L5817" s="149">
        <v>19.399999999999999</v>
      </c>
      <c r="M5817" s="16"/>
      <c r="N5817" s="141">
        <f t="shared" si="469"/>
        <v>0</v>
      </c>
      <c r="O5817" s="141"/>
      <c r="P5817" s="141"/>
      <c r="Q5817" s="81">
        <f t="shared" si="470"/>
        <v>0</v>
      </c>
    </row>
    <row r="5818" spans="5:17" ht="13" hidden="1" x14ac:dyDescent="0.3">
      <c r="E5818" s="138">
        <v>41448</v>
      </c>
      <c r="F5818" s="16">
        <v>174</v>
      </c>
      <c r="G5818" s="16">
        <v>2013</v>
      </c>
      <c r="H5818" s="139">
        <f t="shared" si="471"/>
        <v>0</v>
      </c>
      <c r="I5818" s="140">
        <v>18.187096774193549</v>
      </c>
      <c r="J5818" s="141">
        <f t="shared" si="467"/>
        <v>0</v>
      </c>
      <c r="K5818" s="81">
        <f t="shared" si="468"/>
        <v>0</v>
      </c>
      <c r="L5818" s="149">
        <v>17.8</v>
      </c>
      <c r="M5818" s="16"/>
      <c r="N5818" s="141">
        <f t="shared" si="469"/>
        <v>0</v>
      </c>
      <c r="O5818" s="141"/>
      <c r="P5818" s="141"/>
      <c r="Q5818" s="81">
        <f t="shared" si="470"/>
        <v>0</v>
      </c>
    </row>
    <row r="5819" spans="5:17" ht="13" hidden="1" x14ac:dyDescent="0.3">
      <c r="E5819" s="138">
        <v>41449</v>
      </c>
      <c r="F5819" s="16">
        <v>175</v>
      </c>
      <c r="G5819" s="16">
        <v>2013</v>
      </c>
      <c r="H5819" s="139">
        <f t="shared" si="471"/>
        <v>0</v>
      </c>
      <c r="I5819" s="140">
        <v>18.270967741935486</v>
      </c>
      <c r="J5819" s="141">
        <f t="shared" si="467"/>
        <v>0</v>
      </c>
      <c r="K5819" s="81">
        <f t="shared" si="468"/>
        <v>0</v>
      </c>
      <c r="L5819" s="149">
        <v>13.4</v>
      </c>
      <c r="M5819" s="16"/>
      <c r="N5819" s="141">
        <f t="shared" si="469"/>
        <v>1</v>
      </c>
      <c r="O5819" s="141"/>
      <c r="P5819" s="141"/>
      <c r="Q5819" s="81">
        <f t="shared" si="470"/>
        <v>6.6</v>
      </c>
    </row>
    <row r="5820" spans="5:17" ht="13" hidden="1" x14ac:dyDescent="0.3">
      <c r="E5820" s="138">
        <v>41450</v>
      </c>
      <c r="F5820" s="16">
        <v>176</v>
      </c>
      <c r="G5820" s="16">
        <v>2013</v>
      </c>
      <c r="H5820" s="139">
        <f t="shared" si="471"/>
        <v>0</v>
      </c>
      <c r="I5820" s="140">
        <v>18.354838709677423</v>
      </c>
      <c r="J5820" s="141">
        <f t="shared" si="467"/>
        <v>0</v>
      </c>
      <c r="K5820" s="81">
        <f t="shared" si="468"/>
        <v>0</v>
      </c>
      <c r="L5820" s="149">
        <v>13.8</v>
      </c>
      <c r="M5820" s="16"/>
      <c r="N5820" s="141">
        <f t="shared" si="469"/>
        <v>1</v>
      </c>
      <c r="O5820" s="141"/>
      <c r="P5820" s="141"/>
      <c r="Q5820" s="81">
        <f t="shared" si="470"/>
        <v>6.1999999999999993</v>
      </c>
    </row>
    <row r="5821" spans="5:17" ht="13" hidden="1" x14ac:dyDescent="0.3">
      <c r="E5821" s="138">
        <v>41451</v>
      </c>
      <c r="F5821" s="16">
        <v>177</v>
      </c>
      <c r="G5821" s="16">
        <v>2013</v>
      </c>
      <c r="H5821" s="139">
        <f t="shared" si="471"/>
        <v>0</v>
      </c>
      <c r="I5821" s="140">
        <v>18.438709677419357</v>
      </c>
      <c r="J5821" s="141">
        <f t="shared" si="467"/>
        <v>0</v>
      </c>
      <c r="K5821" s="81">
        <f t="shared" si="468"/>
        <v>0</v>
      </c>
      <c r="L5821" s="149">
        <v>14.8</v>
      </c>
      <c r="M5821" s="16"/>
      <c r="N5821" s="141">
        <f t="shared" si="469"/>
        <v>1</v>
      </c>
      <c r="O5821" s="141"/>
      <c r="P5821" s="141"/>
      <c r="Q5821" s="81">
        <f t="shared" si="470"/>
        <v>5.1999999999999993</v>
      </c>
    </row>
    <row r="5822" spans="5:17" ht="13" hidden="1" x14ac:dyDescent="0.3">
      <c r="E5822" s="138">
        <v>41452</v>
      </c>
      <c r="F5822" s="16">
        <v>178</v>
      </c>
      <c r="G5822" s="16">
        <v>2013</v>
      </c>
      <c r="H5822" s="139">
        <f t="shared" si="471"/>
        <v>0</v>
      </c>
      <c r="I5822" s="140">
        <v>18.522580645161291</v>
      </c>
      <c r="J5822" s="141">
        <f t="shared" si="467"/>
        <v>0</v>
      </c>
      <c r="K5822" s="81">
        <f t="shared" si="468"/>
        <v>0</v>
      </c>
      <c r="L5822" s="149">
        <v>13</v>
      </c>
      <c r="M5822" s="16"/>
      <c r="N5822" s="141">
        <f t="shared" si="469"/>
        <v>1</v>
      </c>
      <c r="O5822" s="141"/>
      <c r="P5822" s="141"/>
      <c r="Q5822" s="81">
        <f t="shared" si="470"/>
        <v>7</v>
      </c>
    </row>
    <row r="5823" spans="5:17" ht="13" hidden="1" x14ac:dyDescent="0.3">
      <c r="E5823" s="138">
        <v>41453</v>
      </c>
      <c r="F5823" s="16">
        <v>179</v>
      </c>
      <c r="G5823" s="16">
        <v>2013</v>
      </c>
      <c r="H5823" s="139">
        <f t="shared" si="471"/>
        <v>0</v>
      </c>
      <c r="I5823" s="140">
        <v>18.606451612903228</v>
      </c>
      <c r="J5823" s="141">
        <f t="shared" si="467"/>
        <v>0</v>
      </c>
      <c r="K5823" s="81">
        <f t="shared" si="468"/>
        <v>0</v>
      </c>
      <c r="L5823" s="149">
        <v>13.4</v>
      </c>
      <c r="M5823" s="16"/>
      <c r="N5823" s="141">
        <f t="shared" si="469"/>
        <v>1</v>
      </c>
      <c r="O5823" s="141"/>
      <c r="P5823" s="141"/>
      <c r="Q5823" s="81">
        <f t="shared" si="470"/>
        <v>6.6</v>
      </c>
    </row>
    <row r="5824" spans="5:17" ht="13" hidden="1" x14ac:dyDescent="0.3">
      <c r="E5824" s="138">
        <v>41454</v>
      </c>
      <c r="F5824" s="16">
        <v>180</v>
      </c>
      <c r="G5824" s="16">
        <v>2013</v>
      </c>
      <c r="H5824" s="139">
        <f t="shared" si="471"/>
        <v>0</v>
      </c>
      <c r="I5824" s="140">
        <v>18.690322580645162</v>
      </c>
      <c r="J5824" s="141">
        <f t="shared" si="467"/>
        <v>0</v>
      </c>
      <c r="K5824" s="81">
        <f t="shared" si="468"/>
        <v>0</v>
      </c>
      <c r="L5824" s="149">
        <v>13.5</v>
      </c>
      <c r="M5824" s="16"/>
      <c r="N5824" s="141">
        <f t="shared" si="469"/>
        <v>1</v>
      </c>
      <c r="O5824" s="141"/>
      <c r="P5824" s="141"/>
      <c r="Q5824" s="81">
        <f t="shared" si="470"/>
        <v>6.5</v>
      </c>
    </row>
    <row r="5825" spans="5:17" ht="13" hidden="1" x14ac:dyDescent="0.3">
      <c r="E5825" s="138">
        <v>41455</v>
      </c>
      <c r="F5825" s="16">
        <v>181</v>
      </c>
      <c r="G5825" s="16">
        <v>2013</v>
      </c>
      <c r="H5825" s="139">
        <f t="shared" si="471"/>
        <v>0</v>
      </c>
      <c r="I5825" s="140">
        <v>18.774193548387096</v>
      </c>
      <c r="J5825" s="141">
        <f t="shared" si="467"/>
        <v>0</v>
      </c>
      <c r="K5825" s="81">
        <f t="shared" si="468"/>
        <v>0</v>
      </c>
      <c r="L5825" s="149">
        <v>15.9</v>
      </c>
      <c r="M5825" s="16"/>
      <c r="N5825" s="141">
        <f t="shared" si="469"/>
        <v>1</v>
      </c>
      <c r="O5825" s="141"/>
      <c r="P5825" s="141"/>
      <c r="Q5825" s="81">
        <f t="shared" si="470"/>
        <v>4.0999999999999996</v>
      </c>
    </row>
    <row r="5826" spans="5:17" ht="13" hidden="1" x14ac:dyDescent="0.3">
      <c r="E5826" s="138">
        <v>41456</v>
      </c>
      <c r="F5826" s="16">
        <v>182</v>
      </c>
      <c r="G5826" s="16">
        <v>2013</v>
      </c>
      <c r="H5826" s="139">
        <f t="shared" si="471"/>
        <v>0</v>
      </c>
      <c r="I5826" s="140">
        <v>18.858064516129033</v>
      </c>
      <c r="J5826" s="141">
        <f t="shared" si="467"/>
        <v>0</v>
      </c>
      <c r="K5826" s="81">
        <f t="shared" si="468"/>
        <v>0</v>
      </c>
      <c r="L5826" s="149">
        <v>18.3</v>
      </c>
      <c r="M5826" s="16"/>
      <c r="N5826" s="141">
        <f t="shared" si="469"/>
        <v>0</v>
      </c>
      <c r="O5826" s="141"/>
      <c r="P5826" s="141"/>
      <c r="Q5826" s="81">
        <f t="shared" si="470"/>
        <v>0</v>
      </c>
    </row>
    <row r="5827" spans="5:17" ht="13" hidden="1" x14ac:dyDescent="0.3">
      <c r="E5827" s="138">
        <v>41457</v>
      </c>
      <c r="F5827" s="16">
        <v>183</v>
      </c>
      <c r="G5827" s="16">
        <v>2013</v>
      </c>
      <c r="H5827" s="139">
        <f t="shared" si="471"/>
        <v>0</v>
      </c>
      <c r="I5827" s="140">
        <v>18.941935483870971</v>
      </c>
      <c r="J5827" s="141">
        <f t="shared" si="467"/>
        <v>0</v>
      </c>
      <c r="K5827" s="81">
        <f t="shared" si="468"/>
        <v>0</v>
      </c>
      <c r="L5827" s="149">
        <v>21.6</v>
      </c>
      <c r="M5827" s="16"/>
      <c r="N5827" s="141">
        <f t="shared" si="469"/>
        <v>0</v>
      </c>
      <c r="O5827" s="141"/>
      <c r="P5827" s="141"/>
      <c r="Q5827" s="81">
        <f t="shared" si="470"/>
        <v>0</v>
      </c>
    </row>
    <row r="5828" spans="5:17" ht="13" hidden="1" x14ac:dyDescent="0.3">
      <c r="E5828" s="138">
        <v>41458</v>
      </c>
      <c r="F5828" s="16">
        <v>184</v>
      </c>
      <c r="G5828" s="16">
        <v>2013</v>
      </c>
      <c r="H5828" s="139">
        <f t="shared" si="471"/>
        <v>0</v>
      </c>
      <c r="I5828" s="140">
        <v>19.025806451612905</v>
      </c>
      <c r="J5828" s="141">
        <f t="shared" si="467"/>
        <v>0</v>
      </c>
      <c r="K5828" s="81">
        <f t="shared" si="468"/>
        <v>0</v>
      </c>
      <c r="L5828" s="149">
        <v>17.8</v>
      </c>
      <c r="M5828" s="16"/>
      <c r="N5828" s="141">
        <f t="shared" si="469"/>
        <v>0</v>
      </c>
      <c r="O5828" s="141"/>
      <c r="P5828" s="141"/>
      <c r="Q5828" s="81">
        <f t="shared" si="470"/>
        <v>0</v>
      </c>
    </row>
    <row r="5829" spans="5:17" ht="13" hidden="1" x14ac:dyDescent="0.3">
      <c r="E5829" s="138">
        <v>41459</v>
      </c>
      <c r="F5829" s="16">
        <v>185</v>
      </c>
      <c r="G5829" s="16">
        <v>2013</v>
      </c>
      <c r="H5829" s="139">
        <f t="shared" si="471"/>
        <v>0</v>
      </c>
      <c r="I5829" s="140">
        <v>19.109677419354838</v>
      </c>
      <c r="J5829" s="141">
        <f t="shared" si="467"/>
        <v>0</v>
      </c>
      <c r="K5829" s="81">
        <f t="shared" si="468"/>
        <v>0</v>
      </c>
      <c r="L5829" s="149">
        <v>18.399999999999999</v>
      </c>
      <c r="M5829" s="16"/>
      <c r="N5829" s="141">
        <f t="shared" si="469"/>
        <v>0</v>
      </c>
      <c r="O5829" s="141"/>
      <c r="P5829" s="141"/>
      <c r="Q5829" s="81">
        <f t="shared" si="470"/>
        <v>0</v>
      </c>
    </row>
    <row r="5830" spans="5:17" ht="13" hidden="1" x14ac:dyDescent="0.3">
      <c r="E5830" s="138">
        <v>41460</v>
      </c>
      <c r="F5830" s="16">
        <v>186</v>
      </c>
      <c r="G5830" s="16">
        <v>2013</v>
      </c>
      <c r="H5830" s="139">
        <f t="shared" si="471"/>
        <v>0</v>
      </c>
      <c r="I5830" s="140">
        <v>19.193548387096776</v>
      </c>
      <c r="J5830" s="141">
        <f t="shared" si="467"/>
        <v>0</v>
      </c>
      <c r="K5830" s="81">
        <f t="shared" si="468"/>
        <v>0</v>
      </c>
      <c r="L5830" s="149">
        <v>19.2</v>
      </c>
      <c r="M5830" s="16"/>
      <c r="N5830" s="141">
        <f t="shared" si="469"/>
        <v>0</v>
      </c>
      <c r="O5830" s="141"/>
      <c r="P5830" s="141"/>
      <c r="Q5830" s="81">
        <f t="shared" si="470"/>
        <v>0</v>
      </c>
    </row>
    <row r="5831" spans="5:17" ht="13" hidden="1" x14ac:dyDescent="0.3">
      <c r="E5831" s="138">
        <v>41461</v>
      </c>
      <c r="F5831" s="16">
        <v>187</v>
      </c>
      <c r="G5831" s="16">
        <v>2013</v>
      </c>
      <c r="H5831" s="139">
        <f t="shared" si="471"/>
        <v>0</v>
      </c>
      <c r="I5831" s="140">
        <v>19.277419354838713</v>
      </c>
      <c r="J5831" s="141">
        <f t="shared" si="467"/>
        <v>0</v>
      </c>
      <c r="K5831" s="81">
        <f t="shared" si="468"/>
        <v>0</v>
      </c>
      <c r="L5831" s="149">
        <v>20.399999999999999</v>
      </c>
      <c r="M5831" s="16"/>
      <c r="N5831" s="141">
        <f t="shared" si="469"/>
        <v>0</v>
      </c>
      <c r="O5831" s="141"/>
      <c r="P5831" s="141"/>
      <c r="Q5831" s="81">
        <f t="shared" si="470"/>
        <v>0</v>
      </c>
    </row>
    <row r="5832" spans="5:17" ht="13" hidden="1" x14ac:dyDescent="0.3">
      <c r="E5832" s="138">
        <v>41462</v>
      </c>
      <c r="F5832" s="16">
        <v>188</v>
      </c>
      <c r="G5832" s="16">
        <v>2013</v>
      </c>
      <c r="H5832" s="139">
        <f t="shared" si="471"/>
        <v>0</v>
      </c>
      <c r="I5832" s="140">
        <v>19.361290322580643</v>
      </c>
      <c r="J5832" s="141">
        <f t="shared" si="467"/>
        <v>0</v>
      </c>
      <c r="K5832" s="81">
        <f t="shared" si="468"/>
        <v>0</v>
      </c>
      <c r="L5832" s="149">
        <v>21.4</v>
      </c>
      <c r="M5832" s="16"/>
      <c r="N5832" s="141">
        <f t="shared" si="469"/>
        <v>0</v>
      </c>
      <c r="O5832" s="141"/>
      <c r="P5832" s="141"/>
      <c r="Q5832" s="81">
        <f t="shared" si="470"/>
        <v>0</v>
      </c>
    </row>
    <row r="5833" spans="5:17" ht="13" hidden="1" x14ac:dyDescent="0.3">
      <c r="E5833" s="138">
        <v>41463</v>
      </c>
      <c r="F5833" s="16">
        <v>189</v>
      </c>
      <c r="G5833" s="16">
        <v>2013</v>
      </c>
      <c r="H5833" s="139">
        <f t="shared" si="471"/>
        <v>0</v>
      </c>
      <c r="I5833" s="140">
        <v>19.445161290322581</v>
      </c>
      <c r="J5833" s="141">
        <f t="shared" si="467"/>
        <v>0</v>
      </c>
      <c r="K5833" s="81">
        <f t="shared" si="468"/>
        <v>0</v>
      </c>
      <c r="L5833" s="149">
        <v>21.5</v>
      </c>
      <c r="M5833" s="16"/>
      <c r="N5833" s="141">
        <f t="shared" si="469"/>
        <v>0</v>
      </c>
      <c r="O5833" s="141"/>
      <c r="P5833" s="141"/>
      <c r="Q5833" s="81">
        <f t="shared" si="470"/>
        <v>0</v>
      </c>
    </row>
    <row r="5834" spans="5:17" ht="13" hidden="1" x14ac:dyDescent="0.3">
      <c r="E5834" s="138">
        <v>41464</v>
      </c>
      <c r="F5834" s="16">
        <v>190</v>
      </c>
      <c r="G5834" s="16">
        <v>2013</v>
      </c>
      <c r="H5834" s="139">
        <f t="shared" si="471"/>
        <v>0</v>
      </c>
      <c r="I5834" s="140">
        <v>19.529032258064518</v>
      </c>
      <c r="J5834" s="141">
        <f t="shared" si="467"/>
        <v>0</v>
      </c>
      <c r="K5834" s="81">
        <f t="shared" si="468"/>
        <v>0</v>
      </c>
      <c r="L5834" s="149">
        <v>21.7</v>
      </c>
      <c r="M5834" s="16"/>
      <c r="N5834" s="141">
        <f t="shared" si="469"/>
        <v>0</v>
      </c>
      <c r="O5834" s="141"/>
      <c r="P5834" s="141"/>
      <c r="Q5834" s="81">
        <f t="shared" si="470"/>
        <v>0</v>
      </c>
    </row>
    <row r="5835" spans="5:17" ht="13" hidden="1" x14ac:dyDescent="0.3">
      <c r="E5835" s="138">
        <v>41465</v>
      </c>
      <c r="F5835" s="16">
        <v>191</v>
      </c>
      <c r="G5835" s="16">
        <v>2013</v>
      </c>
      <c r="H5835" s="139">
        <f t="shared" si="471"/>
        <v>0</v>
      </c>
      <c r="I5835" s="140">
        <v>19.612903225806452</v>
      </c>
      <c r="J5835" s="141">
        <f t="shared" si="467"/>
        <v>0</v>
      </c>
      <c r="K5835" s="81">
        <f t="shared" si="468"/>
        <v>0</v>
      </c>
      <c r="L5835" s="149">
        <v>21.8</v>
      </c>
      <c r="M5835" s="16"/>
      <c r="N5835" s="141">
        <f t="shared" si="469"/>
        <v>0</v>
      </c>
      <c r="O5835" s="141"/>
      <c r="P5835" s="141"/>
      <c r="Q5835" s="81">
        <f t="shared" si="470"/>
        <v>0</v>
      </c>
    </row>
    <row r="5836" spans="5:17" ht="13" hidden="1" x14ac:dyDescent="0.3">
      <c r="E5836" s="138">
        <v>41466</v>
      </c>
      <c r="F5836" s="16">
        <v>192</v>
      </c>
      <c r="G5836" s="16">
        <v>2013</v>
      </c>
      <c r="H5836" s="139">
        <f t="shared" si="471"/>
        <v>0</v>
      </c>
      <c r="I5836" s="140">
        <v>19.696774193548389</v>
      </c>
      <c r="J5836" s="141">
        <f t="shared" si="467"/>
        <v>0</v>
      </c>
      <c r="K5836" s="81">
        <f t="shared" si="468"/>
        <v>0</v>
      </c>
      <c r="L5836" s="149">
        <v>21.8</v>
      </c>
      <c r="M5836" s="16"/>
      <c r="N5836" s="141">
        <f t="shared" si="469"/>
        <v>0</v>
      </c>
      <c r="O5836" s="141"/>
      <c r="P5836" s="141"/>
      <c r="Q5836" s="81">
        <f t="shared" si="470"/>
        <v>0</v>
      </c>
    </row>
    <row r="5837" spans="5:17" ht="13" hidden="1" x14ac:dyDescent="0.3">
      <c r="E5837" s="138">
        <v>41467</v>
      </c>
      <c r="F5837" s="16">
        <v>193</v>
      </c>
      <c r="G5837" s="16">
        <v>2013</v>
      </c>
      <c r="H5837" s="139">
        <f t="shared" si="471"/>
        <v>0</v>
      </c>
      <c r="I5837" s="140">
        <v>19.780645161290323</v>
      </c>
      <c r="J5837" s="141">
        <f t="shared" si="467"/>
        <v>0</v>
      </c>
      <c r="K5837" s="81">
        <f t="shared" si="468"/>
        <v>0</v>
      </c>
      <c r="L5837" s="149">
        <v>21.1</v>
      </c>
      <c r="M5837" s="16"/>
      <c r="N5837" s="141">
        <f t="shared" si="469"/>
        <v>0</v>
      </c>
      <c r="O5837" s="141"/>
      <c r="P5837" s="141"/>
      <c r="Q5837" s="81">
        <f t="shared" si="470"/>
        <v>0</v>
      </c>
    </row>
    <row r="5838" spans="5:17" ht="13" hidden="1" x14ac:dyDescent="0.3">
      <c r="E5838" s="138">
        <v>41468</v>
      </c>
      <c r="F5838" s="16">
        <v>194</v>
      </c>
      <c r="G5838" s="16">
        <v>2013</v>
      </c>
      <c r="H5838" s="139">
        <f t="shared" si="471"/>
        <v>0</v>
      </c>
      <c r="I5838" s="140">
        <v>19.864516129032257</v>
      </c>
      <c r="J5838" s="141">
        <f t="shared" si="467"/>
        <v>0</v>
      </c>
      <c r="K5838" s="81">
        <f t="shared" si="468"/>
        <v>0</v>
      </c>
      <c r="L5838" s="149">
        <v>20.9</v>
      </c>
      <c r="M5838" s="16"/>
      <c r="N5838" s="141">
        <f t="shared" si="469"/>
        <v>0</v>
      </c>
      <c r="O5838" s="141"/>
      <c r="P5838" s="141"/>
      <c r="Q5838" s="81">
        <f t="shared" si="470"/>
        <v>0</v>
      </c>
    </row>
    <row r="5839" spans="5:17" ht="13" hidden="1" x14ac:dyDescent="0.3">
      <c r="E5839" s="138">
        <v>41469</v>
      </c>
      <c r="F5839" s="16">
        <v>195</v>
      </c>
      <c r="G5839" s="16">
        <v>2013</v>
      </c>
      <c r="H5839" s="139">
        <f t="shared" si="471"/>
        <v>0</v>
      </c>
      <c r="I5839" s="140">
        <v>19.948387096774194</v>
      </c>
      <c r="J5839" s="141">
        <f t="shared" si="467"/>
        <v>0</v>
      </c>
      <c r="K5839" s="81">
        <f t="shared" si="468"/>
        <v>0</v>
      </c>
      <c r="L5839" s="149">
        <v>21.5</v>
      </c>
      <c r="M5839" s="16"/>
      <c r="N5839" s="141">
        <f t="shared" si="469"/>
        <v>0</v>
      </c>
      <c r="O5839" s="141"/>
      <c r="P5839" s="141"/>
      <c r="Q5839" s="81">
        <f t="shared" si="470"/>
        <v>0</v>
      </c>
    </row>
    <row r="5840" spans="5:17" ht="13" hidden="1" x14ac:dyDescent="0.3">
      <c r="E5840" s="138">
        <v>41470</v>
      </c>
      <c r="F5840" s="16">
        <v>196</v>
      </c>
      <c r="G5840" s="16">
        <v>2013</v>
      </c>
      <c r="H5840" s="139">
        <f t="shared" si="471"/>
        <v>0</v>
      </c>
      <c r="I5840" s="140">
        <v>20.032258064516128</v>
      </c>
      <c r="J5840" s="141">
        <f t="shared" si="467"/>
        <v>0</v>
      </c>
      <c r="K5840" s="81">
        <f t="shared" si="468"/>
        <v>0</v>
      </c>
      <c r="L5840" s="149">
        <v>21.6</v>
      </c>
      <c r="M5840" s="16"/>
      <c r="N5840" s="141">
        <f t="shared" si="469"/>
        <v>0</v>
      </c>
      <c r="O5840" s="141"/>
      <c r="P5840" s="141"/>
      <c r="Q5840" s="81">
        <f t="shared" si="470"/>
        <v>0</v>
      </c>
    </row>
    <row r="5841" spans="5:17" ht="13" hidden="1" x14ac:dyDescent="0.3">
      <c r="E5841" s="138">
        <v>41471</v>
      </c>
      <c r="F5841" s="16">
        <v>197</v>
      </c>
      <c r="G5841" s="16">
        <v>2013</v>
      </c>
      <c r="H5841" s="139">
        <f t="shared" si="471"/>
        <v>0</v>
      </c>
      <c r="I5841" s="140">
        <v>20.116129032258065</v>
      </c>
      <c r="J5841" s="141">
        <f t="shared" si="467"/>
        <v>0</v>
      </c>
      <c r="K5841" s="81">
        <f t="shared" si="468"/>
        <v>0</v>
      </c>
      <c r="L5841" s="149">
        <v>22.2</v>
      </c>
      <c r="M5841" s="16"/>
      <c r="N5841" s="141">
        <f t="shared" si="469"/>
        <v>0</v>
      </c>
      <c r="O5841" s="141"/>
      <c r="P5841" s="141"/>
      <c r="Q5841" s="81">
        <f t="shared" si="470"/>
        <v>0</v>
      </c>
    </row>
    <row r="5842" spans="5:17" ht="13" hidden="1" x14ac:dyDescent="0.3">
      <c r="E5842" s="138">
        <v>41472</v>
      </c>
      <c r="F5842" s="16">
        <v>198</v>
      </c>
      <c r="G5842" s="16">
        <v>2013</v>
      </c>
      <c r="H5842" s="139">
        <f t="shared" si="471"/>
        <v>0</v>
      </c>
      <c r="I5842" s="140">
        <v>20.2</v>
      </c>
      <c r="J5842" s="141">
        <f t="shared" si="467"/>
        <v>0</v>
      </c>
      <c r="K5842" s="81">
        <f t="shared" si="468"/>
        <v>0</v>
      </c>
      <c r="L5842" s="149">
        <v>20.7</v>
      </c>
      <c r="M5842" s="16"/>
      <c r="N5842" s="141">
        <f t="shared" si="469"/>
        <v>0</v>
      </c>
      <c r="O5842" s="141"/>
      <c r="P5842" s="141"/>
      <c r="Q5842" s="81">
        <f t="shared" si="470"/>
        <v>0</v>
      </c>
    </row>
    <row r="5843" spans="5:17" ht="13" hidden="1" x14ac:dyDescent="0.3">
      <c r="E5843" s="138">
        <v>41473</v>
      </c>
      <c r="F5843" s="16">
        <v>199</v>
      </c>
      <c r="G5843" s="16">
        <v>2013</v>
      </c>
      <c r="H5843" s="139">
        <f t="shared" si="471"/>
        <v>0</v>
      </c>
      <c r="I5843" s="140">
        <v>20.193548387096772</v>
      </c>
      <c r="J5843" s="141">
        <f t="shared" si="467"/>
        <v>0</v>
      </c>
      <c r="K5843" s="81">
        <f t="shared" si="468"/>
        <v>0</v>
      </c>
      <c r="L5843" s="149">
        <v>20.3</v>
      </c>
      <c r="M5843" s="16"/>
      <c r="N5843" s="141">
        <f t="shared" si="469"/>
        <v>0</v>
      </c>
      <c r="O5843" s="141"/>
      <c r="P5843" s="141"/>
      <c r="Q5843" s="81">
        <f t="shared" si="470"/>
        <v>0</v>
      </c>
    </row>
    <row r="5844" spans="5:17" ht="13" hidden="1" x14ac:dyDescent="0.3">
      <c r="E5844" s="138">
        <v>41474</v>
      </c>
      <c r="F5844" s="16">
        <v>200</v>
      </c>
      <c r="G5844" s="16">
        <v>2013</v>
      </c>
      <c r="H5844" s="139">
        <f t="shared" si="471"/>
        <v>0</v>
      </c>
      <c r="I5844" s="140">
        <v>20.187096774193549</v>
      </c>
      <c r="J5844" s="141">
        <f t="shared" si="467"/>
        <v>0</v>
      </c>
      <c r="K5844" s="81">
        <f t="shared" si="468"/>
        <v>0</v>
      </c>
      <c r="L5844" s="149">
        <v>20.100000000000001</v>
      </c>
      <c r="M5844" s="16"/>
      <c r="N5844" s="141">
        <f t="shared" si="469"/>
        <v>0</v>
      </c>
      <c r="O5844" s="141"/>
      <c r="P5844" s="141"/>
      <c r="Q5844" s="81">
        <f t="shared" si="470"/>
        <v>0</v>
      </c>
    </row>
    <row r="5845" spans="5:17" ht="13" hidden="1" x14ac:dyDescent="0.3">
      <c r="E5845" s="138">
        <v>41475</v>
      </c>
      <c r="F5845" s="16">
        <v>201</v>
      </c>
      <c r="G5845" s="16">
        <v>2013</v>
      </c>
      <c r="H5845" s="139">
        <f t="shared" si="471"/>
        <v>0</v>
      </c>
      <c r="I5845" s="140">
        <v>20.180645161290322</v>
      </c>
      <c r="J5845" s="141">
        <f t="shared" si="467"/>
        <v>0</v>
      </c>
      <c r="K5845" s="81">
        <f t="shared" si="468"/>
        <v>0</v>
      </c>
      <c r="L5845" s="149">
        <v>20.8</v>
      </c>
      <c r="M5845" s="16"/>
      <c r="N5845" s="141">
        <f t="shared" si="469"/>
        <v>0</v>
      </c>
      <c r="O5845" s="141"/>
      <c r="P5845" s="141"/>
      <c r="Q5845" s="81">
        <f t="shared" si="470"/>
        <v>0</v>
      </c>
    </row>
    <row r="5846" spans="5:17" ht="13" hidden="1" x14ac:dyDescent="0.3">
      <c r="E5846" s="138">
        <v>41476</v>
      </c>
      <c r="F5846" s="16">
        <v>202</v>
      </c>
      <c r="G5846" s="16">
        <v>2013</v>
      </c>
      <c r="H5846" s="139">
        <f t="shared" si="471"/>
        <v>0</v>
      </c>
      <c r="I5846" s="140">
        <v>20.174193548387095</v>
      </c>
      <c r="J5846" s="141">
        <f t="shared" si="467"/>
        <v>0</v>
      </c>
      <c r="K5846" s="81">
        <f t="shared" si="468"/>
        <v>0</v>
      </c>
      <c r="L5846" s="149">
        <v>23.2</v>
      </c>
      <c r="M5846" s="16"/>
      <c r="N5846" s="141">
        <f t="shared" si="469"/>
        <v>0</v>
      </c>
      <c r="O5846" s="141"/>
      <c r="P5846" s="141"/>
      <c r="Q5846" s="81">
        <f t="shared" si="470"/>
        <v>0</v>
      </c>
    </row>
    <row r="5847" spans="5:17" ht="13" hidden="1" x14ac:dyDescent="0.3">
      <c r="E5847" s="138">
        <v>41477</v>
      </c>
      <c r="F5847" s="16">
        <v>203</v>
      </c>
      <c r="G5847" s="16">
        <v>2013</v>
      </c>
      <c r="H5847" s="139">
        <f t="shared" si="471"/>
        <v>0</v>
      </c>
      <c r="I5847" s="140">
        <v>20.167741935483871</v>
      </c>
      <c r="J5847" s="141">
        <f t="shared" si="467"/>
        <v>0</v>
      </c>
      <c r="K5847" s="81">
        <f t="shared" si="468"/>
        <v>0</v>
      </c>
      <c r="L5847" s="149">
        <v>24.5</v>
      </c>
      <c r="M5847" s="16"/>
      <c r="N5847" s="141">
        <f t="shared" si="469"/>
        <v>0</v>
      </c>
      <c r="O5847" s="141"/>
      <c r="P5847" s="141"/>
      <c r="Q5847" s="81">
        <f t="shared" si="470"/>
        <v>0</v>
      </c>
    </row>
    <row r="5848" spans="5:17" ht="13" hidden="1" x14ac:dyDescent="0.3">
      <c r="E5848" s="138">
        <v>41478</v>
      </c>
      <c r="F5848" s="16">
        <v>204</v>
      </c>
      <c r="G5848" s="16">
        <v>2013</v>
      </c>
      <c r="H5848" s="139">
        <f t="shared" si="471"/>
        <v>0</v>
      </c>
      <c r="I5848" s="140">
        <v>20.161290322580644</v>
      </c>
      <c r="J5848" s="141">
        <f t="shared" si="467"/>
        <v>0</v>
      </c>
      <c r="K5848" s="81">
        <f t="shared" si="468"/>
        <v>0</v>
      </c>
      <c r="L5848" s="149">
        <v>23.9</v>
      </c>
      <c r="M5848" s="16"/>
      <c r="N5848" s="141">
        <f t="shared" si="469"/>
        <v>0</v>
      </c>
      <c r="O5848" s="141"/>
      <c r="P5848" s="141"/>
      <c r="Q5848" s="81">
        <f t="shared" si="470"/>
        <v>0</v>
      </c>
    </row>
    <row r="5849" spans="5:17" ht="13" hidden="1" x14ac:dyDescent="0.3">
      <c r="E5849" s="138">
        <v>41479</v>
      </c>
      <c r="F5849" s="16">
        <v>205</v>
      </c>
      <c r="G5849" s="16">
        <v>2013</v>
      </c>
      <c r="H5849" s="139">
        <f t="shared" si="471"/>
        <v>0</v>
      </c>
      <c r="I5849" s="140">
        <v>20.154838709677417</v>
      </c>
      <c r="J5849" s="141">
        <f t="shared" si="467"/>
        <v>0</v>
      </c>
      <c r="K5849" s="81">
        <f t="shared" si="468"/>
        <v>0</v>
      </c>
      <c r="L5849" s="149">
        <v>23.1</v>
      </c>
      <c r="M5849" s="16"/>
      <c r="N5849" s="141">
        <f t="shared" si="469"/>
        <v>0</v>
      </c>
      <c r="O5849" s="141"/>
      <c r="P5849" s="141"/>
      <c r="Q5849" s="81">
        <f t="shared" si="470"/>
        <v>0</v>
      </c>
    </row>
    <row r="5850" spans="5:17" ht="13" hidden="1" x14ac:dyDescent="0.3">
      <c r="E5850" s="138">
        <v>41480</v>
      </c>
      <c r="F5850" s="16">
        <v>206</v>
      </c>
      <c r="G5850" s="16">
        <v>2013</v>
      </c>
      <c r="H5850" s="139">
        <f t="shared" si="471"/>
        <v>0</v>
      </c>
      <c r="I5850" s="140">
        <v>20.148387096774194</v>
      </c>
      <c r="J5850" s="141">
        <f t="shared" si="467"/>
        <v>0</v>
      </c>
      <c r="K5850" s="81">
        <f t="shared" si="468"/>
        <v>0</v>
      </c>
      <c r="L5850" s="149">
        <v>24.6</v>
      </c>
      <c r="M5850" s="16"/>
      <c r="N5850" s="141">
        <f t="shared" si="469"/>
        <v>0</v>
      </c>
      <c r="O5850" s="141"/>
      <c r="P5850" s="141"/>
      <c r="Q5850" s="81">
        <f t="shared" si="470"/>
        <v>0</v>
      </c>
    </row>
    <row r="5851" spans="5:17" ht="13" hidden="1" x14ac:dyDescent="0.3">
      <c r="E5851" s="138">
        <v>41481</v>
      </c>
      <c r="F5851" s="16">
        <v>207</v>
      </c>
      <c r="G5851" s="16">
        <v>2013</v>
      </c>
      <c r="H5851" s="139">
        <f t="shared" si="471"/>
        <v>0</v>
      </c>
      <c r="I5851" s="140">
        <v>20.141935483870967</v>
      </c>
      <c r="J5851" s="141">
        <f t="shared" si="467"/>
        <v>0</v>
      </c>
      <c r="K5851" s="81">
        <f t="shared" si="468"/>
        <v>0</v>
      </c>
      <c r="L5851" s="149">
        <v>25.7</v>
      </c>
      <c r="M5851" s="16"/>
      <c r="N5851" s="141">
        <f t="shared" si="469"/>
        <v>0</v>
      </c>
      <c r="O5851" s="141"/>
      <c r="P5851" s="141"/>
      <c r="Q5851" s="81">
        <f t="shared" si="470"/>
        <v>0</v>
      </c>
    </row>
    <row r="5852" spans="5:17" ht="13" hidden="1" x14ac:dyDescent="0.3">
      <c r="E5852" s="138">
        <v>41482</v>
      </c>
      <c r="F5852" s="16">
        <v>208</v>
      </c>
      <c r="G5852" s="16">
        <v>2013</v>
      </c>
      <c r="H5852" s="139">
        <f t="shared" si="471"/>
        <v>0</v>
      </c>
      <c r="I5852" s="140">
        <v>20.13548387096774</v>
      </c>
      <c r="J5852" s="141">
        <f t="shared" si="467"/>
        <v>0</v>
      </c>
      <c r="K5852" s="81">
        <f t="shared" si="468"/>
        <v>0</v>
      </c>
      <c r="L5852" s="149">
        <v>26.3</v>
      </c>
      <c r="M5852" s="16"/>
      <c r="N5852" s="141">
        <f t="shared" si="469"/>
        <v>0</v>
      </c>
      <c r="O5852" s="141"/>
      <c r="P5852" s="141"/>
      <c r="Q5852" s="81">
        <f t="shared" si="470"/>
        <v>0</v>
      </c>
    </row>
    <row r="5853" spans="5:17" ht="13" hidden="1" x14ac:dyDescent="0.3">
      <c r="E5853" s="138">
        <v>41483</v>
      </c>
      <c r="F5853" s="16">
        <v>209</v>
      </c>
      <c r="G5853" s="16">
        <v>2013</v>
      </c>
      <c r="H5853" s="139">
        <f t="shared" si="471"/>
        <v>0</v>
      </c>
      <c r="I5853" s="140">
        <v>20.129032258064516</v>
      </c>
      <c r="J5853" s="141">
        <f t="shared" si="467"/>
        <v>0</v>
      </c>
      <c r="K5853" s="81">
        <f t="shared" si="468"/>
        <v>0</v>
      </c>
      <c r="L5853" s="149">
        <v>24</v>
      </c>
      <c r="M5853" s="16"/>
      <c r="N5853" s="141">
        <f t="shared" si="469"/>
        <v>0</v>
      </c>
      <c r="O5853" s="141"/>
      <c r="P5853" s="141"/>
      <c r="Q5853" s="81">
        <f t="shared" si="470"/>
        <v>0</v>
      </c>
    </row>
    <row r="5854" spans="5:17" ht="13" hidden="1" x14ac:dyDescent="0.3">
      <c r="E5854" s="138">
        <v>41484</v>
      </c>
      <c r="F5854" s="16">
        <v>210</v>
      </c>
      <c r="G5854" s="16">
        <v>2013</v>
      </c>
      <c r="H5854" s="139">
        <f t="shared" si="471"/>
        <v>0</v>
      </c>
      <c r="I5854" s="140">
        <v>20.122580645161289</v>
      </c>
      <c r="J5854" s="141">
        <f t="shared" si="467"/>
        <v>0</v>
      </c>
      <c r="K5854" s="81">
        <f t="shared" si="468"/>
        <v>0</v>
      </c>
      <c r="L5854" s="149">
        <v>17.7</v>
      </c>
      <c r="M5854" s="16"/>
      <c r="N5854" s="141">
        <f t="shared" si="469"/>
        <v>0</v>
      </c>
      <c r="O5854" s="141"/>
      <c r="P5854" s="141"/>
      <c r="Q5854" s="81">
        <f t="shared" si="470"/>
        <v>0</v>
      </c>
    </row>
    <row r="5855" spans="5:17" ht="13" hidden="1" x14ac:dyDescent="0.3">
      <c r="E5855" s="138">
        <v>41485</v>
      </c>
      <c r="F5855" s="16">
        <v>211</v>
      </c>
      <c r="G5855" s="16">
        <v>2013</v>
      </c>
      <c r="H5855" s="139">
        <f t="shared" si="471"/>
        <v>0</v>
      </c>
      <c r="I5855" s="140">
        <v>20.116129032258065</v>
      </c>
      <c r="J5855" s="141">
        <f t="shared" si="467"/>
        <v>0</v>
      </c>
      <c r="K5855" s="81">
        <f t="shared" si="468"/>
        <v>0</v>
      </c>
      <c r="L5855" s="149">
        <v>19.899999999999999</v>
      </c>
      <c r="M5855" s="16"/>
      <c r="N5855" s="141">
        <f t="shared" si="469"/>
        <v>0</v>
      </c>
      <c r="O5855" s="141"/>
      <c r="P5855" s="141"/>
      <c r="Q5855" s="81">
        <f t="shared" si="470"/>
        <v>0</v>
      </c>
    </row>
    <row r="5856" spans="5:17" ht="13" hidden="1" x14ac:dyDescent="0.3">
      <c r="E5856" s="138">
        <v>41486</v>
      </c>
      <c r="F5856" s="16">
        <v>212</v>
      </c>
      <c r="G5856" s="16">
        <v>2013</v>
      </c>
      <c r="H5856" s="139">
        <f t="shared" si="471"/>
        <v>0</v>
      </c>
      <c r="I5856" s="140">
        <v>20.109677419354838</v>
      </c>
      <c r="J5856" s="141">
        <f t="shared" si="467"/>
        <v>0</v>
      </c>
      <c r="K5856" s="81">
        <f t="shared" si="468"/>
        <v>0</v>
      </c>
      <c r="L5856" s="149">
        <v>20.7</v>
      </c>
      <c r="M5856" s="16"/>
      <c r="N5856" s="141">
        <f t="shared" si="469"/>
        <v>0</v>
      </c>
      <c r="O5856" s="141"/>
      <c r="P5856" s="141"/>
      <c r="Q5856" s="81">
        <f t="shared" si="470"/>
        <v>0</v>
      </c>
    </row>
    <row r="5857" spans="5:17" ht="13" hidden="1" x14ac:dyDescent="0.3">
      <c r="E5857" s="138">
        <v>41487</v>
      </c>
      <c r="F5857" s="16">
        <v>213</v>
      </c>
      <c r="G5857" s="16">
        <v>2013</v>
      </c>
      <c r="H5857" s="139">
        <f t="shared" si="471"/>
        <v>0</v>
      </c>
      <c r="I5857" s="140">
        <v>20.103225806451611</v>
      </c>
      <c r="J5857" s="141">
        <f t="shared" si="467"/>
        <v>0</v>
      </c>
      <c r="K5857" s="81">
        <f t="shared" si="468"/>
        <v>0</v>
      </c>
      <c r="L5857" s="149">
        <v>23.6</v>
      </c>
      <c r="M5857" s="16"/>
      <c r="N5857" s="141">
        <f t="shared" si="469"/>
        <v>0</v>
      </c>
      <c r="O5857" s="141"/>
      <c r="P5857" s="141"/>
      <c r="Q5857" s="81">
        <f t="shared" si="470"/>
        <v>0</v>
      </c>
    </row>
    <row r="5858" spans="5:17" ht="13" hidden="1" x14ac:dyDescent="0.3">
      <c r="E5858" s="138">
        <v>41488</v>
      </c>
      <c r="F5858" s="16">
        <v>214</v>
      </c>
      <c r="G5858" s="16">
        <v>2013</v>
      </c>
      <c r="H5858" s="139">
        <f t="shared" si="471"/>
        <v>0</v>
      </c>
      <c r="I5858" s="140">
        <v>20.096774193548388</v>
      </c>
      <c r="J5858" s="141">
        <f t="shared" ref="J5858:J5921" si="472">IF(I5858&lt;=$E$117,1,0)</f>
        <v>0</v>
      </c>
      <c r="K5858" s="81">
        <f t="shared" ref="K5858:K5921" si="473">J5858*($E$116-I5858)</f>
        <v>0</v>
      </c>
      <c r="L5858" s="149">
        <v>25</v>
      </c>
      <c r="M5858" s="16"/>
      <c r="N5858" s="141">
        <f t="shared" ref="N5858:N5921" si="474">IF(L5858&lt;=$E$117,1,0)</f>
        <v>0</v>
      </c>
      <c r="O5858" s="141"/>
      <c r="P5858" s="141"/>
      <c r="Q5858" s="81">
        <f t="shared" ref="Q5858:Q5921" si="475">N5858*($E$116-L5858)</f>
        <v>0</v>
      </c>
    </row>
    <row r="5859" spans="5:17" ht="13" hidden="1" x14ac:dyDescent="0.3">
      <c r="E5859" s="138">
        <v>41489</v>
      </c>
      <c r="F5859" s="16">
        <v>215</v>
      </c>
      <c r="G5859" s="16">
        <v>2013</v>
      </c>
      <c r="H5859" s="139">
        <f t="shared" ref="H5859:H5922" si="476">IF(AND(E5859&gt;=$D$64,E5859&lt;=$D$65),1,0)</f>
        <v>0</v>
      </c>
      <c r="I5859" s="140">
        <v>20.090322580645161</v>
      </c>
      <c r="J5859" s="141">
        <f t="shared" si="472"/>
        <v>0</v>
      </c>
      <c r="K5859" s="81">
        <f t="shared" si="473"/>
        <v>0</v>
      </c>
      <c r="L5859" s="149">
        <v>25.4</v>
      </c>
      <c r="M5859" s="16"/>
      <c r="N5859" s="141">
        <f t="shared" si="474"/>
        <v>0</v>
      </c>
      <c r="O5859" s="141"/>
      <c r="P5859" s="141"/>
      <c r="Q5859" s="81">
        <f t="shared" si="475"/>
        <v>0</v>
      </c>
    </row>
    <row r="5860" spans="5:17" ht="13" hidden="1" x14ac:dyDescent="0.3">
      <c r="E5860" s="138">
        <v>41490</v>
      </c>
      <c r="F5860" s="16">
        <v>216</v>
      </c>
      <c r="G5860" s="16">
        <v>2013</v>
      </c>
      <c r="H5860" s="139">
        <f t="shared" si="476"/>
        <v>0</v>
      </c>
      <c r="I5860" s="140">
        <v>20.083870967741934</v>
      </c>
      <c r="J5860" s="141">
        <f t="shared" si="472"/>
        <v>0</v>
      </c>
      <c r="K5860" s="81">
        <f t="shared" si="473"/>
        <v>0</v>
      </c>
      <c r="L5860" s="149">
        <v>23.8</v>
      </c>
      <c r="M5860" s="16"/>
      <c r="N5860" s="141">
        <f t="shared" si="474"/>
        <v>0</v>
      </c>
      <c r="O5860" s="141"/>
      <c r="P5860" s="141"/>
      <c r="Q5860" s="81">
        <f t="shared" si="475"/>
        <v>0</v>
      </c>
    </row>
    <row r="5861" spans="5:17" ht="13" hidden="1" x14ac:dyDescent="0.3">
      <c r="E5861" s="138">
        <v>41491</v>
      </c>
      <c r="F5861" s="16">
        <v>217</v>
      </c>
      <c r="G5861" s="16">
        <v>2013</v>
      </c>
      <c r="H5861" s="139">
        <f t="shared" si="476"/>
        <v>0</v>
      </c>
      <c r="I5861" s="140">
        <v>20.07741935483871</v>
      </c>
      <c r="J5861" s="141">
        <f t="shared" si="472"/>
        <v>0</v>
      </c>
      <c r="K5861" s="81">
        <f t="shared" si="473"/>
        <v>0</v>
      </c>
      <c r="L5861" s="149">
        <v>25.2</v>
      </c>
      <c r="M5861" s="16"/>
      <c r="N5861" s="141">
        <f t="shared" si="474"/>
        <v>0</v>
      </c>
      <c r="O5861" s="141"/>
      <c r="P5861" s="141"/>
      <c r="Q5861" s="81">
        <f t="shared" si="475"/>
        <v>0</v>
      </c>
    </row>
    <row r="5862" spans="5:17" ht="13" hidden="1" x14ac:dyDescent="0.3">
      <c r="E5862" s="138">
        <v>41492</v>
      </c>
      <c r="F5862" s="16">
        <v>218</v>
      </c>
      <c r="G5862" s="16">
        <v>2013</v>
      </c>
      <c r="H5862" s="139">
        <f t="shared" si="476"/>
        <v>0</v>
      </c>
      <c r="I5862" s="140">
        <v>20.070967741935483</v>
      </c>
      <c r="J5862" s="141">
        <f t="shared" si="472"/>
        <v>0</v>
      </c>
      <c r="K5862" s="81">
        <f t="shared" si="473"/>
        <v>0</v>
      </c>
      <c r="L5862" s="149">
        <v>23.9</v>
      </c>
      <c r="M5862" s="16"/>
      <c r="N5862" s="141">
        <f t="shared" si="474"/>
        <v>0</v>
      </c>
      <c r="O5862" s="141"/>
      <c r="P5862" s="141"/>
      <c r="Q5862" s="81">
        <f t="shared" si="475"/>
        <v>0</v>
      </c>
    </row>
    <row r="5863" spans="5:17" ht="13" hidden="1" x14ac:dyDescent="0.3">
      <c r="E5863" s="138">
        <v>41493</v>
      </c>
      <c r="F5863" s="16">
        <v>219</v>
      </c>
      <c r="G5863" s="16">
        <v>2013</v>
      </c>
      <c r="H5863" s="139">
        <f t="shared" si="476"/>
        <v>0</v>
      </c>
      <c r="I5863" s="140">
        <v>20.064516129032256</v>
      </c>
      <c r="J5863" s="141">
        <f t="shared" si="472"/>
        <v>0</v>
      </c>
      <c r="K5863" s="81">
        <f t="shared" si="473"/>
        <v>0</v>
      </c>
      <c r="L5863" s="149">
        <v>19.399999999999999</v>
      </c>
      <c r="M5863" s="16"/>
      <c r="N5863" s="141">
        <f t="shared" si="474"/>
        <v>0</v>
      </c>
      <c r="O5863" s="141"/>
      <c r="P5863" s="141"/>
      <c r="Q5863" s="81">
        <f t="shared" si="475"/>
        <v>0</v>
      </c>
    </row>
    <row r="5864" spans="5:17" ht="13" hidden="1" x14ac:dyDescent="0.3">
      <c r="E5864" s="138">
        <v>41494</v>
      </c>
      <c r="F5864" s="16">
        <v>220</v>
      </c>
      <c r="G5864" s="16">
        <v>2013</v>
      </c>
      <c r="H5864" s="139">
        <f t="shared" si="476"/>
        <v>0</v>
      </c>
      <c r="I5864" s="140">
        <v>20.058064516129033</v>
      </c>
      <c r="J5864" s="141">
        <f t="shared" si="472"/>
        <v>0</v>
      </c>
      <c r="K5864" s="81">
        <f t="shared" si="473"/>
        <v>0</v>
      </c>
      <c r="L5864" s="149">
        <v>18.7</v>
      </c>
      <c r="M5864" s="16"/>
      <c r="N5864" s="141">
        <f t="shared" si="474"/>
        <v>0</v>
      </c>
      <c r="O5864" s="141"/>
      <c r="P5864" s="141"/>
      <c r="Q5864" s="81">
        <f t="shared" si="475"/>
        <v>0</v>
      </c>
    </row>
    <row r="5865" spans="5:17" ht="13" hidden="1" x14ac:dyDescent="0.3">
      <c r="E5865" s="138">
        <v>41495</v>
      </c>
      <c r="F5865" s="16">
        <v>221</v>
      </c>
      <c r="G5865" s="16">
        <v>2013</v>
      </c>
      <c r="H5865" s="139">
        <f t="shared" si="476"/>
        <v>0</v>
      </c>
      <c r="I5865" s="140">
        <v>20.051612903225806</v>
      </c>
      <c r="J5865" s="141">
        <f t="shared" si="472"/>
        <v>0</v>
      </c>
      <c r="K5865" s="81">
        <f t="shared" si="473"/>
        <v>0</v>
      </c>
      <c r="L5865" s="149">
        <v>18.7</v>
      </c>
      <c r="M5865" s="16"/>
      <c r="N5865" s="141">
        <f t="shared" si="474"/>
        <v>0</v>
      </c>
      <c r="O5865" s="141"/>
      <c r="P5865" s="141"/>
      <c r="Q5865" s="81">
        <f t="shared" si="475"/>
        <v>0</v>
      </c>
    </row>
    <row r="5866" spans="5:17" ht="13" hidden="1" x14ac:dyDescent="0.3">
      <c r="E5866" s="138">
        <v>41496</v>
      </c>
      <c r="F5866" s="16">
        <v>222</v>
      </c>
      <c r="G5866" s="16">
        <v>2013</v>
      </c>
      <c r="H5866" s="139">
        <f t="shared" si="476"/>
        <v>0</v>
      </c>
      <c r="I5866" s="140">
        <v>20.045161290322579</v>
      </c>
      <c r="J5866" s="141">
        <f t="shared" si="472"/>
        <v>0</v>
      </c>
      <c r="K5866" s="81">
        <f t="shared" si="473"/>
        <v>0</v>
      </c>
      <c r="L5866" s="149">
        <v>19.2</v>
      </c>
      <c r="M5866" s="16"/>
      <c r="N5866" s="141">
        <f t="shared" si="474"/>
        <v>0</v>
      </c>
      <c r="O5866" s="141"/>
      <c r="P5866" s="141"/>
      <c r="Q5866" s="81">
        <f t="shared" si="475"/>
        <v>0</v>
      </c>
    </row>
    <row r="5867" spans="5:17" ht="13" hidden="1" x14ac:dyDescent="0.3">
      <c r="E5867" s="138">
        <v>41497</v>
      </c>
      <c r="F5867" s="16">
        <v>223</v>
      </c>
      <c r="G5867" s="16">
        <v>2013</v>
      </c>
      <c r="H5867" s="139">
        <f t="shared" si="476"/>
        <v>0</v>
      </c>
      <c r="I5867" s="140">
        <v>20.038709677419355</v>
      </c>
      <c r="J5867" s="141">
        <f t="shared" si="472"/>
        <v>0</v>
      </c>
      <c r="K5867" s="81">
        <f t="shared" si="473"/>
        <v>0</v>
      </c>
      <c r="L5867" s="149">
        <v>19.399999999999999</v>
      </c>
      <c r="M5867" s="16"/>
      <c r="N5867" s="141">
        <f t="shared" si="474"/>
        <v>0</v>
      </c>
      <c r="O5867" s="141"/>
      <c r="P5867" s="141"/>
      <c r="Q5867" s="81">
        <f t="shared" si="475"/>
        <v>0</v>
      </c>
    </row>
    <row r="5868" spans="5:17" ht="13" hidden="1" x14ac:dyDescent="0.3">
      <c r="E5868" s="138">
        <v>41498</v>
      </c>
      <c r="F5868" s="16">
        <v>224</v>
      </c>
      <c r="G5868" s="16">
        <v>2013</v>
      </c>
      <c r="H5868" s="139">
        <f t="shared" si="476"/>
        <v>0</v>
      </c>
      <c r="I5868" s="140">
        <v>20.032258064516128</v>
      </c>
      <c r="J5868" s="141">
        <f t="shared" si="472"/>
        <v>0</v>
      </c>
      <c r="K5868" s="81">
        <f t="shared" si="473"/>
        <v>0</v>
      </c>
      <c r="L5868" s="149">
        <v>20.8</v>
      </c>
      <c r="M5868" s="16"/>
      <c r="N5868" s="141">
        <f t="shared" si="474"/>
        <v>0</v>
      </c>
      <c r="O5868" s="141"/>
      <c r="P5868" s="141"/>
      <c r="Q5868" s="81">
        <f t="shared" si="475"/>
        <v>0</v>
      </c>
    </row>
    <row r="5869" spans="5:17" ht="13" hidden="1" x14ac:dyDescent="0.3">
      <c r="E5869" s="138">
        <v>41499</v>
      </c>
      <c r="F5869" s="16">
        <v>225</v>
      </c>
      <c r="G5869" s="16">
        <v>2013</v>
      </c>
      <c r="H5869" s="139">
        <f t="shared" si="476"/>
        <v>0</v>
      </c>
      <c r="I5869" s="140">
        <v>20.025806451612901</v>
      </c>
      <c r="J5869" s="141">
        <f t="shared" si="472"/>
        <v>0</v>
      </c>
      <c r="K5869" s="81">
        <f t="shared" si="473"/>
        <v>0</v>
      </c>
      <c r="L5869" s="149">
        <v>21.5</v>
      </c>
      <c r="M5869" s="16"/>
      <c r="N5869" s="141">
        <f t="shared" si="474"/>
        <v>0</v>
      </c>
      <c r="O5869" s="141"/>
      <c r="P5869" s="141"/>
      <c r="Q5869" s="81">
        <f t="shared" si="475"/>
        <v>0</v>
      </c>
    </row>
    <row r="5870" spans="5:17" ht="13" hidden="1" x14ac:dyDescent="0.3">
      <c r="E5870" s="138">
        <v>41500</v>
      </c>
      <c r="F5870" s="16">
        <v>226</v>
      </c>
      <c r="G5870" s="16">
        <v>2013</v>
      </c>
      <c r="H5870" s="139">
        <f t="shared" si="476"/>
        <v>0</v>
      </c>
      <c r="I5870" s="140">
        <v>20.019354838709678</v>
      </c>
      <c r="J5870" s="141">
        <f t="shared" si="472"/>
        <v>0</v>
      </c>
      <c r="K5870" s="81">
        <f t="shared" si="473"/>
        <v>0</v>
      </c>
      <c r="L5870" s="149">
        <v>17.899999999999999</v>
      </c>
      <c r="M5870" s="16"/>
      <c r="N5870" s="141">
        <f t="shared" si="474"/>
        <v>0</v>
      </c>
      <c r="O5870" s="141"/>
      <c r="P5870" s="141"/>
      <c r="Q5870" s="81">
        <f t="shared" si="475"/>
        <v>0</v>
      </c>
    </row>
    <row r="5871" spans="5:17" ht="13" hidden="1" x14ac:dyDescent="0.3">
      <c r="E5871" s="138">
        <v>41501</v>
      </c>
      <c r="F5871" s="16">
        <v>227</v>
      </c>
      <c r="G5871" s="16">
        <v>2013</v>
      </c>
      <c r="H5871" s="139">
        <f t="shared" si="476"/>
        <v>0</v>
      </c>
      <c r="I5871" s="140">
        <v>20.012903225806451</v>
      </c>
      <c r="J5871" s="141">
        <f t="shared" si="472"/>
        <v>0</v>
      </c>
      <c r="K5871" s="81">
        <f t="shared" si="473"/>
        <v>0</v>
      </c>
      <c r="L5871" s="149">
        <v>18.3</v>
      </c>
      <c r="M5871" s="16"/>
      <c r="N5871" s="141">
        <f t="shared" si="474"/>
        <v>0</v>
      </c>
      <c r="O5871" s="141"/>
      <c r="P5871" s="141"/>
      <c r="Q5871" s="81">
        <f t="shared" si="475"/>
        <v>0</v>
      </c>
    </row>
    <row r="5872" spans="5:17" ht="13" hidden="1" x14ac:dyDescent="0.3">
      <c r="E5872" s="138">
        <v>41502</v>
      </c>
      <c r="F5872" s="16">
        <v>228</v>
      </c>
      <c r="G5872" s="16">
        <v>2013</v>
      </c>
      <c r="H5872" s="139">
        <f t="shared" si="476"/>
        <v>0</v>
      </c>
      <c r="I5872" s="140">
        <v>20.006451612903227</v>
      </c>
      <c r="J5872" s="141">
        <f t="shared" si="472"/>
        <v>0</v>
      </c>
      <c r="K5872" s="81">
        <f t="shared" si="473"/>
        <v>0</v>
      </c>
      <c r="L5872" s="149">
        <v>20.3</v>
      </c>
      <c r="M5872" s="16"/>
      <c r="N5872" s="141">
        <f t="shared" si="474"/>
        <v>0</v>
      </c>
      <c r="O5872" s="141"/>
      <c r="P5872" s="141"/>
      <c r="Q5872" s="81">
        <f t="shared" si="475"/>
        <v>0</v>
      </c>
    </row>
    <row r="5873" spans="5:17" ht="13" hidden="1" x14ac:dyDescent="0.3">
      <c r="E5873" s="138">
        <v>41503</v>
      </c>
      <c r="F5873" s="16">
        <v>229</v>
      </c>
      <c r="G5873" s="16">
        <v>2013</v>
      </c>
      <c r="H5873" s="139">
        <f t="shared" si="476"/>
        <v>0</v>
      </c>
      <c r="I5873" s="140">
        <v>20</v>
      </c>
      <c r="J5873" s="141">
        <f t="shared" si="472"/>
        <v>0</v>
      </c>
      <c r="K5873" s="81">
        <f t="shared" si="473"/>
        <v>0</v>
      </c>
      <c r="L5873" s="149">
        <v>21.1</v>
      </c>
      <c r="M5873" s="16"/>
      <c r="N5873" s="141">
        <f t="shared" si="474"/>
        <v>0</v>
      </c>
      <c r="O5873" s="141"/>
      <c r="P5873" s="141"/>
      <c r="Q5873" s="81">
        <f t="shared" si="475"/>
        <v>0</v>
      </c>
    </row>
    <row r="5874" spans="5:17" ht="13" hidden="1" x14ac:dyDescent="0.3">
      <c r="E5874" s="138">
        <v>41504</v>
      </c>
      <c r="F5874" s="16">
        <v>230</v>
      </c>
      <c r="G5874" s="16">
        <v>2013</v>
      </c>
      <c r="H5874" s="139">
        <f t="shared" si="476"/>
        <v>0</v>
      </c>
      <c r="I5874" s="140">
        <v>19.846666666666664</v>
      </c>
      <c r="J5874" s="141">
        <f t="shared" si="472"/>
        <v>0</v>
      </c>
      <c r="K5874" s="81">
        <f t="shared" si="473"/>
        <v>0</v>
      </c>
      <c r="L5874" s="149">
        <v>22.5</v>
      </c>
      <c r="M5874" s="16"/>
      <c r="N5874" s="141">
        <f t="shared" si="474"/>
        <v>0</v>
      </c>
      <c r="O5874" s="141"/>
      <c r="P5874" s="141"/>
      <c r="Q5874" s="81">
        <f t="shared" si="475"/>
        <v>0</v>
      </c>
    </row>
    <row r="5875" spans="5:17" ht="13" hidden="1" x14ac:dyDescent="0.3">
      <c r="E5875" s="138">
        <v>41505</v>
      </c>
      <c r="F5875" s="16">
        <v>231</v>
      </c>
      <c r="G5875" s="16">
        <v>2013</v>
      </c>
      <c r="H5875" s="139">
        <f t="shared" si="476"/>
        <v>0</v>
      </c>
      <c r="I5875" s="140">
        <v>19.693333333333328</v>
      </c>
      <c r="J5875" s="141">
        <f t="shared" si="472"/>
        <v>0</v>
      </c>
      <c r="K5875" s="81">
        <f t="shared" si="473"/>
        <v>0</v>
      </c>
      <c r="L5875" s="149">
        <v>22.1</v>
      </c>
      <c r="M5875" s="16"/>
      <c r="N5875" s="141">
        <f t="shared" si="474"/>
        <v>0</v>
      </c>
      <c r="O5875" s="141"/>
      <c r="P5875" s="141"/>
      <c r="Q5875" s="81">
        <f t="shared" si="475"/>
        <v>0</v>
      </c>
    </row>
    <row r="5876" spans="5:17" ht="13" hidden="1" x14ac:dyDescent="0.3">
      <c r="E5876" s="138">
        <v>41506</v>
      </c>
      <c r="F5876" s="16">
        <v>232</v>
      </c>
      <c r="G5876" s="16">
        <v>2013</v>
      </c>
      <c r="H5876" s="139">
        <f t="shared" si="476"/>
        <v>0</v>
      </c>
      <c r="I5876" s="140">
        <v>19.54</v>
      </c>
      <c r="J5876" s="141">
        <f t="shared" si="472"/>
        <v>0</v>
      </c>
      <c r="K5876" s="81">
        <f t="shared" si="473"/>
        <v>0</v>
      </c>
      <c r="L5876" s="149">
        <v>19.399999999999999</v>
      </c>
      <c r="M5876" s="16"/>
      <c r="N5876" s="141">
        <f t="shared" si="474"/>
        <v>0</v>
      </c>
      <c r="O5876" s="141"/>
      <c r="P5876" s="141"/>
      <c r="Q5876" s="81">
        <f t="shared" si="475"/>
        <v>0</v>
      </c>
    </row>
    <row r="5877" spans="5:17" ht="13" hidden="1" x14ac:dyDescent="0.3">
      <c r="E5877" s="138">
        <v>41507</v>
      </c>
      <c r="F5877" s="16">
        <v>233</v>
      </c>
      <c r="G5877" s="16">
        <v>2013</v>
      </c>
      <c r="H5877" s="139">
        <f t="shared" si="476"/>
        <v>0</v>
      </c>
      <c r="I5877" s="140">
        <v>19.386666666666663</v>
      </c>
      <c r="J5877" s="141">
        <f t="shared" si="472"/>
        <v>0</v>
      </c>
      <c r="K5877" s="81">
        <f t="shared" si="473"/>
        <v>0</v>
      </c>
      <c r="L5877" s="149">
        <v>18.5</v>
      </c>
      <c r="M5877" s="16"/>
      <c r="N5877" s="141">
        <f t="shared" si="474"/>
        <v>0</v>
      </c>
      <c r="O5877" s="141"/>
      <c r="P5877" s="141"/>
      <c r="Q5877" s="81">
        <f t="shared" si="475"/>
        <v>0</v>
      </c>
    </row>
    <row r="5878" spans="5:17" ht="13" hidden="1" x14ac:dyDescent="0.3">
      <c r="E5878" s="138">
        <v>41508</v>
      </c>
      <c r="F5878" s="16">
        <v>234</v>
      </c>
      <c r="G5878" s="16">
        <v>2013</v>
      </c>
      <c r="H5878" s="139">
        <f t="shared" si="476"/>
        <v>0</v>
      </c>
      <c r="I5878" s="140">
        <v>19.233333333333327</v>
      </c>
      <c r="J5878" s="141">
        <f t="shared" si="472"/>
        <v>0</v>
      </c>
      <c r="K5878" s="81">
        <f t="shared" si="473"/>
        <v>0</v>
      </c>
      <c r="L5878" s="149">
        <v>18.3</v>
      </c>
      <c r="M5878" s="16"/>
      <c r="N5878" s="141">
        <f t="shared" si="474"/>
        <v>0</v>
      </c>
      <c r="O5878" s="141"/>
      <c r="P5878" s="141"/>
      <c r="Q5878" s="81">
        <f t="shared" si="475"/>
        <v>0</v>
      </c>
    </row>
    <row r="5879" spans="5:17" ht="13" hidden="1" x14ac:dyDescent="0.3">
      <c r="E5879" s="138">
        <v>41509</v>
      </c>
      <c r="F5879" s="16">
        <v>235</v>
      </c>
      <c r="G5879" s="16">
        <v>2013</v>
      </c>
      <c r="H5879" s="139">
        <f t="shared" si="476"/>
        <v>0</v>
      </c>
      <c r="I5879" s="140">
        <v>19.079999999999998</v>
      </c>
      <c r="J5879" s="141">
        <f t="shared" si="472"/>
        <v>0</v>
      </c>
      <c r="K5879" s="81">
        <f t="shared" si="473"/>
        <v>0</v>
      </c>
      <c r="L5879" s="149">
        <v>20.7</v>
      </c>
      <c r="M5879" s="16"/>
      <c r="N5879" s="141">
        <f t="shared" si="474"/>
        <v>0</v>
      </c>
      <c r="O5879" s="141"/>
      <c r="P5879" s="141"/>
      <c r="Q5879" s="81">
        <f t="shared" si="475"/>
        <v>0</v>
      </c>
    </row>
    <row r="5880" spans="5:17" ht="13" hidden="1" x14ac:dyDescent="0.3">
      <c r="E5880" s="138">
        <v>41510</v>
      </c>
      <c r="F5880" s="16">
        <v>236</v>
      </c>
      <c r="G5880" s="16">
        <v>2013</v>
      </c>
      <c r="H5880" s="139">
        <f t="shared" si="476"/>
        <v>0</v>
      </c>
      <c r="I5880" s="140">
        <v>18.926666666666662</v>
      </c>
      <c r="J5880" s="141">
        <f t="shared" si="472"/>
        <v>0</v>
      </c>
      <c r="K5880" s="81">
        <f t="shared" si="473"/>
        <v>0</v>
      </c>
      <c r="L5880" s="149">
        <v>17.7</v>
      </c>
      <c r="M5880" s="16"/>
      <c r="N5880" s="141">
        <f t="shared" si="474"/>
        <v>0</v>
      </c>
      <c r="O5880" s="141"/>
      <c r="P5880" s="141"/>
      <c r="Q5880" s="81">
        <f t="shared" si="475"/>
        <v>0</v>
      </c>
    </row>
    <row r="5881" spans="5:17" ht="13" hidden="1" x14ac:dyDescent="0.3">
      <c r="E5881" s="138">
        <v>41511</v>
      </c>
      <c r="F5881" s="16">
        <v>237</v>
      </c>
      <c r="G5881" s="16">
        <v>2013</v>
      </c>
      <c r="H5881" s="139">
        <f t="shared" si="476"/>
        <v>0</v>
      </c>
      <c r="I5881" s="140">
        <v>18.773333333333326</v>
      </c>
      <c r="J5881" s="141">
        <f t="shared" si="472"/>
        <v>0</v>
      </c>
      <c r="K5881" s="81">
        <f t="shared" si="473"/>
        <v>0</v>
      </c>
      <c r="L5881" s="149">
        <v>16.600000000000001</v>
      </c>
      <c r="M5881" s="16"/>
      <c r="N5881" s="141">
        <f t="shared" si="474"/>
        <v>0</v>
      </c>
      <c r="O5881" s="141"/>
      <c r="P5881" s="141"/>
      <c r="Q5881" s="81">
        <f t="shared" si="475"/>
        <v>0</v>
      </c>
    </row>
    <row r="5882" spans="5:17" ht="13" hidden="1" x14ac:dyDescent="0.3">
      <c r="E5882" s="138">
        <v>41512</v>
      </c>
      <c r="F5882" s="16">
        <v>238</v>
      </c>
      <c r="G5882" s="16">
        <v>2013</v>
      </c>
      <c r="H5882" s="139">
        <f t="shared" si="476"/>
        <v>0</v>
      </c>
      <c r="I5882" s="140">
        <v>18.62</v>
      </c>
      <c r="J5882" s="141">
        <f t="shared" si="472"/>
        <v>0</v>
      </c>
      <c r="K5882" s="81">
        <f t="shared" si="473"/>
        <v>0</v>
      </c>
      <c r="L5882" s="149">
        <v>15.8</v>
      </c>
      <c r="M5882" s="16"/>
      <c r="N5882" s="141">
        <f t="shared" si="474"/>
        <v>1</v>
      </c>
      <c r="O5882" s="141"/>
      <c r="P5882" s="141"/>
      <c r="Q5882" s="81">
        <f t="shared" si="475"/>
        <v>4.1999999999999993</v>
      </c>
    </row>
    <row r="5883" spans="5:17" ht="13" hidden="1" x14ac:dyDescent="0.3">
      <c r="E5883" s="138">
        <v>41513</v>
      </c>
      <c r="F5883" s="16">
        <v>239</v>
      </c>
      <c r="G5883" s="16">
        <v>2013</v>
      </c>
      <c r="H5883" s="139">
        <f t="shared" si="476"/>
        <v>0</v>
      </c>
      <c r="I5883" s="140">
        <v>18.466666666666661</v>
      </c>
      <c r="J5883" s="141">
        <f t="shared" si="472"/>
        <v>0</v>
      </c>
      <c r="K5883" s="81">
        <f t="shared" si="473"/>
        <v>0</v>
      </c>
      <c r="L5883" s="149">
        <v>15.6</v>
      </c>
      <c r="M5883" s="16"/>
      <c r="N5883" s="141">
        <f t="shared" si="474"/>
        <v>1</v>
      </c>
      <c r="O5883" s="141"/>
      <c r="P5883" s="141"/>
      <c r="Q5883" s="81">
        <f t="shared" si="475"/>
        <v>4.4000000000000004</v>
      </c>
    </row>
    <row r="5884" spans="5:17" ht="13" hidden="1" x14ac:dyDescent="0.3">
      <c r="E5884" s="138">
        <v>41514</v>
      </c>
      <c r="F5884" s="16">
        <v>240</v>
      </c>
      <c r="G5884" s="16">
        <v>2013</v>
      </c>
      <c r="H5884" s="139">
        <f t="shared" si="476"/>
        <v>0</v>
      </c>
      <c r="I5884" s="140">
        <v>18.313333333333333</v>
      </c>
      <c r="J5884" s="141">
        <f t="shared" si="472"/>
        <v>0</v>
      </c>
      <c r="K5884" s="81">
        <f t="shared" si="473"/>
        <v>0</v>
      </c>
      <c r="L5884" s="149">
        <v>16.899999999999999</v>
      </c>
      <c r="M5884" s="16"/>
      <c r="N5884" s="141">
        <f t="shared" si="474"/>
        <v>0</v>
      </c>
      <c r="O5884" s="141"/>
      <c r="P5884" s="141"/>
      <c r="Q5884" s="81">
        <f t="shared" si="475"/>
        <v>0</v>
      </c>
    </row>
    <row r="5885" spans="5:17" ht="13" hidden="1" x14ac:dyDescent="0.3">
      <c r="E5885" s="138">
        <v>41515</v>
      </c>
      <c r="F5885" s="16">
        <v>241</v>
      </c>
      <c r="G5885" s="16">
        <v>2013</v>
      </c>
      <c r="H5885" s="139">
        <f t="shared" si="476"/>
        <v>0</v>
      </c>
      <c r="I5885" s="140">
        <v>18.16</v>
      </c>
      <c r="J5885" s="141">
        <f t="shared" si="472"/>
        <v>0</v>
      </c>
      <c r="K5885" s="81">
        <f t="shared" si="473"/>
        <v>0</v>
      </c>
      <c r="L5885" s="149">
        <v>17.2</v>
      </c>
      <c r="M5885" s="16"/>
      <c r="N5885" s="141">
        <f t="shared" si="474"/>
        <v>0</v>
      </c>
      <c r="O5885" s="141"/>
      <c r="P5885" s="141"/>
      <c r="Q5885" s="81">
        <f t="shared" si="475"/>
        <v>0</v>
      </c>
    </row>
    <row r="5886" spans="5:17" ht="13" hidden="1" x14ac:dyDescent="0.3">
      <c r="E5886" s="138">
        <v>41516</v>
      </c>
      <c r="F5886" s="16">
        <v>242</v>
      </c>
      <c r="G5886" s="16">
        <v>2013</v>
      </c>
      <c r="H5886" s="139">
        <f t="shared" si="476"/>
        <v>0</v>
      </c>
      <c r="I5886" s="140">
        <v>18.006666666666661</v>
      </c>
      <c r="J5886" s="141">
        <f t="shared" si="472"/>
        <v>0</v>
      </c>
      <c r="K5886" s="81">
        <f t="shared" si="473"/>
        <v>0</v>
      </c>
      <c r="L5886" s="149">
        <v>17.600000000000001</v>
      </c>
      <c r="M5886" s="16"/>
      <c r="N5886" s="141">
        <f t="shared" si="474"/>
        <v>0</v>
      </c>
      <c r="O5886" s="141"/>
      <c r="P5886" s="141"/>
      <c r="Q5886" s="81">
        <f t="shared" si="475"/>
        <v>0</v>
      </c>
    </row>
    <row r="5887" spans="5:17" ht="13" hidden="1" x14ac:dyDescent="0.3">
      <c r="E5887" s="138">
        <v>41517</v>
      </c>
      <c r="F5887" s="16">
        <v>243</v>
      </c>
      <c r="G5887" s="16">
        <v>2013</v>
      </c>
      <c r="H5887" s="139">
        <f t="shared" si="476"/>
        <v>0</v>
      </c>
      <c r="I5887" s="140">
        <v>17.853333333333332</v>
      </c>
      <c r="J5887" s="141">
        <f t="shared" si="472"/>
        <v>0</v>
      </c>
      <c r="K5887" s="81">
        <f t="shared" si="473"/>
        <v>0</v>
      </c>
      <c r="L5887" s="149">
        <v>18.7</v>
      </c>
      <c r="M5887" s="16"/>
      <c r="N5887" s="141">
        <f t="shared" si="474"/>
        <v>0</v>
      </c>
      <c r="O5887" s="141"/>
      <c r="P5887" s="141"/>
      <c r="Q5887" s="81">
        <f t="shared" si="475"/>
        <v>0</v>
      </c>
    </row>
    <row r="5888" spans="5:17" ht="13" hidden="1" x14ac:dyDescent="0.3">
      <c r="E5888" s="138">
        <v>41518</v>
      </c>
      <c r="F5888" s="16">
        <v>244</v>
      </c>
      <c r="G5888" s="16">
        <v>2013</v>
      </c>
      <c r="H5888" s="139">
        <f t="shared" si="476"/>
        <v>0</v>
      </c>
      <c r="I5888" s="140">
        <v>17.7</v>
      </c>
      <c r="J5888" s="141">
        <f t="shared" si="472"/>
        <v>0</v>
      </c>
      <c r="K5888" s="81">
        <f t="shared" si="473"/>
        <v>0</v>
      </c>
      <c r="L5888" s="149">
        <v>17.899999999999999</v>
      </c>
      <c r="M5888" s="16"/>
      <c r="N5888" s="141">
        <f t="shared" si="474"/>
        <v>0</v>
      </c>
      <c r="O5888" s="141"/>
      <c r="P5888" s="141"/>
      <c r="Q5888" s="81">
        <f t="shared" si="475"/>
        <v>0</v>
      </c>
    </row>
    <row r="5889" spans="5:17" ht="13" hidden="1" x14ac:dyDescent="0.3">
      <c r="E5889" s="138">
        <v>41519</v>
      </c>
      <c r="F5889" s="16">
        <v>245</v>
      </c>
      <c r="G5889" s="16">
        <v>2013</v>
      </c>
      <c r="H5889" s="139">
        <f t="shared" si="476"/>
        <v>0</v>
      </c>
      <c r="I5889" s="140">
        <v>17.546666666666667</v>
      </c>
      <c r="J5889" s="141">
        <f t="shared" si="472"/>
        <v>0</v>
      </c>
      <c r="K5889" s="81">
        <f t="shared" si="473"/>
        <v>0</v>
      </c>
      <c r="L5889" s="149">
        <v>18</v>
      </c>
      <c r="M5889" s="16"/>
      <c r="N5889" s="141">
        <f t="shared" si="474"/>
        <v>0</v>
      </c>
      <c r="O5889" s="141"/>
      <c r="P5889" s="141"/>
      <c r="Q5889" s="81">
        <f t="shared" si="475"/>
        <v>0</v>
      </c>
    </row>
    <row r="5890" spans="5:17" ht="13" hidden="1" x14ac:dyDescent="0.3">
      <c r="E5890" s="138">
        <v>41520</v>
      </c>
      <c r="F5890" s="16">
        <v>246</v>
      </c>
      <c r="G5890" s="16">
        <v>2013</v>
      </c>
      <c r="H5890" s="139">
        <f t="shared" si="476"/>
        <v>0</v>
      </c>
      <c r="I5890" s="140">
        <v>17.393333333333331</v>
      </c>
      <c r="J5890" s="141">
        <f t="shared" si="472"/>
        <v>0</v>
      </c>
      <c r="K5890" s="81">
        <f t="shared" si="473"/>
        <v>0</v>
      </c>
      <c r="L5890" s="149">
        <v>17.100000000000001</v>
      </c>
      <c r="M5890" s="16"/>
      <c r="N5890" s="141">
        <f t="shared" si="474"/>
        <v>0</v>
      </c>
      <c r="O5890" s="141"/>
      <c r="P5890" s="141"/>
      <c r="Q5890" s="81">
        <f t="shared" si="475"/>
        <v>0</v>
      </c>
    </row>
    <row r="5891" spans="5:17" ht="13" hidden="1" x14ac:dyDescent="0.3">
      <c r="E5891" s="138">
        <v>41521</v>
      </c>
      <c r="F5891" s="16">
        <v>247</v>
      </c>
      <c r="G5891" s="16">
        <v>2013</v>
      </c>
      <c r="H5891" s="139">
        <f t="shared" si="476"/>
        <v>0</v>
      </c>
      <c r="I5891" s="140">
        <v>17.239999999999998</v>
      </c>
      <c r="J5891" s="141">
        <f t="shared" si="472"/>
        <v>0</v>
      </c>
      <c r="K5891" s="81">
        <f t="shared" si="473"/>
        <v>0</v>
      </c>
      <c r="L5891" s="149">
        <v>19.100000000000001</v>
      </c>
      <c r="M5891" s="16"/>
      <c r="N5891" s="141">
        <f t="shared" si="474"/>
        <v>0</v>
      </c>
      <c r="O5891" s="141"/>
      <c r="P5891" s="141"/>
      <c r="Q5891" s="81">
        <f t="shared" si="475"/>
        <v>0</v>
      </c>
    </row>
    <row r="5892" spans="5:17" ht="13" hidden="1" x14ac:dyDescent="0.3">
      <c r="E5892" s="138">
        <v>41522</v>
      </c>
      <c r="F5892" s="16">
        <v>248</v>
      </c>
      <c r="G5892" s="16">
        <v>2013</v>
      </c>
      <c r="H5892" s="139">
        <f t="shared" si="476"/>
        <v>0</v>
      </c>
      <c r="I5892" s="140">
        <v>17.086666666666666</v>
      </c>
      <c r="J5892" s="141">
        <f t="shared" si="472"/>
        <v>0</v>
      </c>
      <c r="K5892" s="81">
        <f t="shared" si="473"/>
        <v>0</v>
      </c>
      <c r="L5892" s="149">
        <v>20.8</v>
      </c>
      <c r="M5892" s="16"/>
      <c r="N5892" s="141">
        <f t="shared" si="474"/>
        <v>0</v>
      </c>
      <c r="O5892" s="141"/>
      <c r="P5892" s="141"/>
      <c r="Q5892" s="81">
        <f t="shared" si="475"/>
        <v>0</v>
      </c>
    </row>
    <row r="5893" spans="5:17" ht="13" hidden="1" x14ac:dyDescent="0.3">
      <c r="E5893" s="138">
        <v>41523</v>
      </c>
      <c r="F5893" s="16">
        <v>249</v>
      </c>
      <c r="G5893" s="16">
        <v>2013</v>
      </c>
      <c r="H5893" s="139">
        <f t="shared" si="476"/>
        <v>0</v>
      </c>
      <c r="I5893" s="140">
        <v>16.93333333333333</v>
      </c>
      <c r="J5893" s="141">
        <f t="shared" si="472"/>
        <v>0</v>
      </c>
      <c r="K5893" s="81">
        <f t="shared" si="473"/>
        <v>0</v>
      </c>
      <c r="L5893" s="149">
        <v>22.3</v>
      </c>
      <c r="M5893" s="16"/>
      <c r="N5893" s="141">
        <f t="shared" si="474"/>
        <v>0</v>
      </c>
      <c r="O5893" s="141"/>
      <c r="P5893" s="141"/>
      <c r="Q5893" s="81">
        <f t="shared" si="475"/>
        <v>0</v>
      </c>
    </row>
    <row r="5894" spans="5:17" ht="13" hidden="1" x14ac:dyDescent="0.3">
      <c r="E5894" s="138">
        <v>41524</v>
      </c>
      <c r="F5894" s="16">
        <v>250</v>
      </c>
      <c r="G5894" s="16">
        <v>2013</v>
      </c>
      <c r="H5894" s="139">
        <f t="shared" si="476"/>
        <v>0</v>
      </c>
      <c r="I5894" s="140">
        <v>16.78</v>
      </c>
      <c r="J5894" s="141">
        <f t="shared" si="472"/>
        <v>0</v>
      </c>
      <c r="K5894" s="81">
        <f t="shared" si="473"/>
        <v>0</v>
      </c>
      <c r="L5894" s="149">
        <v>19.399999999999999</v>
      </c>
      <c r="M5894" s="16"/>
      <c r="N5894" s="141">
        <f t="shared" si="474"/>
        <v>0</v>
      </c>
      <c r="O5894" s="141"/>
      <c r="P5894" s="141"/>
      <c r="Q5894" s="81">
        <f t="shared" si="475"/>
        <v>0</v>
      </c>
    </row>
    <row r="5895" spans="5:17" ht="13" hidden="1" x14ac:dyDescent="0.3">
      <c r="E5895" s="138">
        <v>41525</v>
      </c>
      <c r="F5895" s="16">
        <v>251</v>
      </c>
      <c r="G5895" s="16">
        <v>2013</v>
      </c>
      <c r="H5895" s="139">
        <f t="shared" si="476"/>
        <v>0</v>
      </c>
      <c r="I5895" s="140">
        <v>16.626666666666665</v>
      </c>
      <c r="J5895" s="141">
        <f t="shared" si="472"/>
        <v>0</v>
      </c>
      <c r="K5895" s="81">
        <f t="shared" si="473"/>
        <v>0</v>
      </c>
      <c r="L5895" s="149">
        <v>17.2</v>
      </c>
      <c r="M5895" s="16"/>
      <c r="N5895" s="141">
        <f t="shared" si="474"/>
        <v>0</v>
      </c>
      <c r="O5895" s="141"/>
      <c r="P5895" s="141"/>
      <c r="Q5895" s="81">
        <f t="shared" si="475"/>
        <v>0</v>
      </c>
    </row>
    <row r="5896" spans="5:17" ht="13" hidden="1" x14ac:dyDescent="0.3">
      <c r="E5896" s="138">
        <v>41526</v>
      </c>
      <c r="F5896" s="16">
        <v>252</v>
      </c>
      <c r="G5896" s="16">
        <v>2013</v>
      </c>
      <c r="H5896" s="139">
        <f t="shared" si="476"/>
        <v>0</v>
      </c>
      <c r="I5896" s="140">
        <v>16.473333333333329</v>
      </c>
      <c r="J5896" s="141">
        <f t="shared" si="472"/>
        <v>0</v>
      </c>
      <c r="K5896" s="81">
        <f t="shared" si="473"/>
        <v>0</v>
      </c>
      <c r="L5896" s="149">
        <v>15.8</v>
      </c>
      <c r="M5896" s="16"/>
      <c r="N5896" s="141">
        <f t="shared" si="474"/>
        <v>1</v>
      </c>
      <c r="O5896" s="141"/>
      <c r="P5896" s="141"/>
      <c r="Q5896" s="81">
        <f t="shared" si="475"/>
        <v>4.1999999999999993</v>
      </c>
    </row>
    <row r="5897" spans="5:17" ht="13" hidden="1" x14ac:dyDescent="0.3">
      <c r="E5897" s="138">
        <v>41527</v>
      </c>
      <c r="F5897" s="16">
        <v>253</v>
      </c>
      <c r="G5897" s="16">
        <v>2013</v>
      </c>
      <c r="H5897" s="139">
        <f t="shared" si="476"/>
        <v>0</v>
      </c>
      <c r="I5897" s="140">
        <v>16.32</v>
      </c>
      <c r="J5897" s="141">
        <f t="shared" si="472"/>
        <v>0</v>
      </c>
      <c r="K5897" s="81">
        <f t="shared" si="473"/>
        <v>0</v>
      </c>
      <c r="L5897" s="149">
        <v>15.3</v>
      </c>
      <c r="M5897" s="16"/>
      <c r="N5897" s="141">
        <f t="shared" si="474"/>
        <v>1</v>
      </c>
      <c r="O5897" s="141"/>
      <c r="P5897" s="141"/>
      <c r="Q5897" s="81">
        <f t="shared" si="475"/>
        <v>4.6999999999999993</v>
      </c>
    </row>
    <row r="5898" spans="5:17" ht="13" hidden="1" x14ac:dyDescent="0.3">
      <c r="E5898" s="138">
        <v>41528</v>
      </c>
      <c r="F5898" s="16">
        <v>254</v>
      </c>
      <c r="G5898" s="16">
        <v>2013</v>
      </c>
      <c r="H5898" s="139">
        <f t="shared" si="476"/>
        <v>0</v>
      </c>
      <c r="I5898" s="140">
        <v>16.166666666666664</v>
      </c>
      <c r="J5898" s="141">
        <f t="shared" si="472"/>
        <v>0</v>
      </c>
      <c r="K5898" s="81">
        <f t="shared" si="473"/>
        <v>0</v>
      </c>
      <c r="L5898" s="149">
        <v>12.6</v>
      </c>
      <c r="M5898" s="16"/>
      <c r="N5898" s="141">
        <f t="shared" si="474"/>
        <v>1</v>
      </c>
      <c r="O5898" s="141"/>
      <c r="P5898" s="141"/>
      <c r="Q5898" s="81">
        <f t="shared" si="475"/>
        <v>7.4</v>
      </c>
    </row>
    <row r="5899" spans="5:17" ht="13" hidden="1" x14ac:dyDescent="0.3">
      <c r="E5899" s="138">
        <v>41529</v>
      </c>
      <c r="F5899" s="16">
        <v>255</v>
      </c>
      <c r="G5899" s="16">
        <v>2013</v>
      </c>
      <c r="H5899" s="139">
        <f t="shared" si="476"/>
        <v>0</v>
      </c>
      <c r="I5899" s="140">
        <v>16.013333333333328</v>
      </c>
      <c r="J5899" s="141">
        <f t="shared" si="472"/>
        <v>0</v>
      </c>
      <c r="K5899" s="81">
        <f t="shared" si="473"/>
        <v>0</v>
      </c>
      <c r="L5899" s="149">
        <v>12.4</v>
      </c>
      <c r="M5899" s="16"/>
      <c r="N5899" s="141">
        <f t="shared" si="474"/>
        <v>1</v>
      </c>
      <c r="O5899" s="141"/>
      <c r="P5899" s="141"/>
      <c r="Q5899" s="81">
        <f t="shared" si="475"/>
        <v>7.6</v>
      </c>
    </row>
    <row r="5900" spans="5:17" ht="13" hidden="1" x14ac:dyDescent="0.3">
      <c r="E5900" s="138">
        <v>41530</v>
      </c>
      <c r="F5900" s="16">
        <v>256</v>
      </c>
      <c r="G5900" s="16">
        <v>2013</v>
      </c>
      <c r="H5900" s="139">
        <f t="shared" si="476"/>
        <v>0</v>
      </c>
      <c r="I5900" s="140">
        <v>15.86</v>
      </c>
      <c r="J5900" s="141">
        <f t="shared" si="472"/>
        <v>1</v>
      </c>
      <c r="K5900" s="81">
        <f t="shared" si="473"/>
        <v>4.1400000000000006</v>
      </c>
      <c r="L5900" s="149">
        <v>14.1</v>
      </c>
      <c r="M5900" s="16"/>
      <c r="N5900" s="141">
        <f t="shared" si="474"/>
        <v>1</v>
      </c>
      <c r="O5900" s="141"/>
      <c r="P5900" s="141"/>
      <c r="Q5900" s="81">
        <f t="shared" si="475"/>
        <v>5.9</v>
      </c>
    </row>
    <row r="5901" spans="5:17" ht="13" hidden="1" x14ac:dyDescent="0.3">
      <c r="E5901" s="138">
        <v>41531</v>
      </c>
      <c r="F5901" s="16">
        <v>257</v>
      </c>
      <c r="G5901" s="16">
        <v>2013</v>
      </c>
      <c r="H5901" s="139">
        <f t="shared" si="476"/>
        <v>0</v>
      </c>
      <c r="I5901" s="140">
        <v>15.706666666666663</v>
      </c>
      <c r="J5901" s="141">
        <f t="shared" si="472"/>
        <v>1</v>
      </c>
      <c r="K5901" s="81">
        <f t="shared" si="473"/>
        <v>4.2933333333333366</v>
      </c>
      <c r="L5901" s="149">
        <v>16.7</v>
      </c>
      <c r="M5901" s="16"/>
      <c r="N5901" s="141">
        <f t="shared" si="474"/>
        <v>0</v>
      </c>
      <c r="O5901" s="141"/>
      <c r="P5901" s="141"/>
      <c r="Q5901" s="81">
        <f t="shared" si="475"/>
        <v>0</v>
      </c>
    </row>
    <row r="5902" spans="5:17" ht="13" hidden="1" x14ac:dyDescent="0.3">
      <c r="E5902" s="138">
        <v>41532</v>
      </c>
      <c r="F5902" s="16">
        <v>258</v>
      </c>
      <c r="G5902" s="16">
        <v>2013</v>
      </c>
      <c r="H5902" s="139">
        <f t="shared" si="476"/>
        <v>0</v>
      </c>
      <c r="I5902" s="140">
        <v>15.553333333333327</v>
      </c>
      <c r="J5902" s="141">
        <f t="shared" si="472"/>
        <v>1</v>
      </c>
      <c r="K5902" s="81">
        <f t="shared" si="473"/>
        <v>4.4466666666666725</v>
      </c>
      <c r="L5902" s="149">
        <v>15.6</v>
      </c>
      <c r="M5902" s="16"/>
      <c r="N5902" s="141">
        <f t="shared" si="474"/>
        <v>1</v>
      </c>
      <c r="O5902" s="141"/>
      <c r="P5902" s="141"/>
      <c r="Q5902" s="81">
        <f t="shared" si="475"/>
        <v>4.4000000000000004</v>
      </c>
    </row>
    <row r="5903" spans="5:17" ht="13" hidden="1" x14ac:dyDescent="0.3">
      <c r="E5903" s="138">
        <v>41533</v>
      </c>
      <c r="F5903" s="16">
        <v>259</v>
      </c>
      <c r="G5903" s="16">
        <v>2013</v>
      </c>
      <c r="H5903" s="139">
        <f t="shared" si="476"/>
        <v>0</v>
      </c>
      <c r="I5903" s="140">
        <v>15.4</v>
      </c>
      <c r="J5903" s="141">
        <f t="shared" si="472"/>
        <v>1</v>
      </c>
      <c r="K5903" s="81">
        <f t="shared" si="473"/>
        <v>4.5999999999999996</v>
      </c>
      <c r="L5903" s="149">
        <v>12.8</v>
      </c>
      <c r="M5903" s="16"/>
      <c r="N5903" s="141">
        <f t="shared" si="474"/>
        <v>1</v>
      </c>
      <c r="O5903" s="141"/>
      <c r="P5903" s="141"/>
      <c r="Q5903" s="81">
        <f t="shared" si="475"/>
        <v>7.1999999999999993</v>
      </c>
    </row>
    <row r="5904" spans="5:17" ht="13" hidden="1" x14ac:dyDescent="0.3">
      <c r="E5904" s="138">
        <v>41534</v>
      </c>
      <c r="F5904" s="16">
        <v>260</v>
      </c>
      <c r="G5904" s="16">
        <v>2013</v>
      </c>
      <c r="H5904" s="139">
        <f t="shared" si="476"/>
        <v>0</v>
      </c>
      <c r="I5904" s="140">
        <v>15.264516129032259</v>
      </c>
      <c r="J5904" s="141">
        <f t="shared" si="472"/>
        <v>1</v>
      </c>
      <c r="K5904" s="81">
        <f t="shared" si="473"/>
        <v>4.7354838709677409</v>
      </c>
      <c r="L5904" s="149">
        <v>11.6</v>
      </c>
      <c r="M5904" s="16"/>
      <c r="N5904" s="141">
        <f t="shared" si="474"/>
        <v>1</v>
      </c>
      <c r="O5904" s="141"/>
      <c r="P5904" s="141"/>
      <c r="Q5904" s="81">
        <f t="shared" si="475"/>
        <v>8.4</v>
      </c>
    </row>
    <row r="5905" spans="5:17" ht="13" hidden="1" x14ac:dyDescent="0.3">
      <c r="E5905" s="138">
        <v>41535</v>
      </c>
      <c r="F5905" s="16">
        <v>261</v>
      </c>
      <c r="G5905" s="16">
        <v>2013</v>
      </c>
      <c r="H5905" s="139">
        <f t="shared" si="476"/>
        <v>0</v>
      </c>
      <c r="I5905" s="140">
        <v>15.12903225806452</v>
      </c>
      <c r="J5905" s="141">
        <f t="shared" si="472"/>
        <v>1</v>
      </c>
      <c r="K5905" s="81">
        <f t="shared" si="473"/>
        <v>4.8709677419354804</v>
      </c>
      <c r="L5905" s="149">
        <v>14.6</v>
      </c>
      <c r="M5905" s="16"/>
      <c r="N5905" s="141">
        <f t="shared" si="474"/>
        <v>1</v>
      </c>
      <c r="O5905" s="141"/>
      <c r="P5905" s="141"/>
      <c r="Q5905" s="81">
        <f t="shared" si="475"/>
        <v>5.4</v>
      </c>
    </row>
    <row r="5906" spans="5:17" ht="13" hidden="1" x14ac:dyDescent="0.3">
      <c r="E5906" s="138">
        <v>41536</v>
      </c>
      <c r="F5906" s="16">
        <v>262</v>
      </c>
      <c r="G5906" s="16">
        <v>2013</v>
      </c>
      <c r="H5906" s="139">
        <f t="shared" si="476"/>
        <v>0</v>
      </c>
      <c r="I5906" s="140">
        <v>14.993548387096773</v>
      </c>
      <c r="J5906" s="141">
        <f t="shared" si="472"/>
        <v>1</v>
      </c>
      <c r="K5906" s="81">
        <f t="shared" si="473"/>
        <v>5.006451612903227</v>
      </c>
      <c r="L5906" s="149">
        <v>13.9</v>
      </c>
      <c r="M5906" s="16"/>
      <c r="N5906" s="141">
        <f t="shared" si="474"/>
        <v>1</v>
      </c>
      <c r="O5906" s="141"/>
      <c r="P5906" s="141"/>
      <c r="Q5906" s="81">
        <f t="shared" si="475"/>
        <v>6.1</v>
      </c>
    </row>
    <row r="5907" spans="5:17" ht="13" hidden="1" x14ac:dyDescent="0.3">
      <c r="E5907" s="138">
        <v>41537</v>
      </c>
      <c r="F5907" s="16">
        <v>263</v>
      </c>
      <c r="G5907" s="16">
        <v>2013</v>
      </c>
      <c r="H5907" s="139">
        <f t="shared" si="476"/>
        <v>0</v>
      </c>
      <c r="I5907" s="140">
        <v>14.858064516129033</v>
      </c>
      <c r="J5907" s="141">
        <f t="shared" si="472"/>
        <v>1</v>
      </c>
      <c r="K5907" s="81">
        <f t="shared" si="473"/>
        <v>5.1419354838709666</v>
      </c>
      <c r="L5907" s="149">
        <v>13.8</v>
      </c>
      <c r="M5907" s="16"/>
      <c r="N5907" s="141">
        <f t="shared" si="474"/>
        <v>1</v>
      </c>
      <c r="O5907" s="141"/>
      <c r="P5907" s="141"/>
      <c r="Q5907" s="81">
        <f t="shared" si="475"/>
        <v>6.1999999999999993</v>
      </c>
    </row>
    <row r="5908" spans="5:17" ht="13" hidden="1" x14ac:dyDescent="0.3">
      <c r="E5908" s="138">
        <v>41538</v>
      </c>
      <c r="F5908" s="16">
        <v>264</v>
      </c>
      <c r="G5908" s="16">
        <v>2013</v>
      </c>
      <c r="H5908" s="139">
        <f t="shared" si="476"/>
        <v>0</v>
      </c>
      <c r="I5908" s="140">
        <v>14.722580645161294</v>
      </c>
      <c r="J5908" s="141">
        <f t="shared" si="472"/>
        <v>1</v>
      </c>
      <c r="K5908" s="81">
        <f t="shared" si="473"/>
        <v>5.2774193548387061</v>
      </c>
      <c r="L5908" s="149">
        <v>13.8</v>
      </c>
      <c r="M5908" s="16"/>
      <c r="N5908" s="141">
        <f t="shared" si="474"/>
        <v>1</v>
      </c>
      <c r="O5908" s="141"/>
      <c r="P5908" s="141"/>
      <c r="Q5908" s="81">
        <f t="shared" si="475"/>
        <v>6.1999999999999993</v>
      </c>
    </row>
    <row r="5909" spans="5:17" ht="13" hidden="1" x14ac:dyDescent="0.3">
      <c r="E5909" s="138">
        <v>41539</v>
      </c>
      <c r="F5909" s="16">
        <v>265</v>
      </c>
      <c r="G5909" s="16">
        <v>2013</v>
      </c>
      <c r="H5909" s="139">
        <f t="shared" si="476"/>
        <v>0</v>
      </c>
      <c r="I5909" s="140">
        <v>14.587096774193547</v>
      </c>
      <c r="J5909" s="141">
        <f t="shared" si="472"/>
        <v>1</v>
      </c>
      <c r="K5909" s="81">
        <f t="shared" si="473"/>
        <v>5.4129032258064527</v>
      </c>
      <c r="L5909" s="149">
        <v>13.9</v>
      </c>
      <c r="M5909" s="16"/>
      <c r="N5909" s="141">
        <f t="shared" si="474"/>
        <v>1</v>
      </c>
      <c r="O5909" s="141"/>
      <c r="P5909" s="141"/>
      <c r="Q5909" s="81">
        <f t="shared" si="475"/>
        <v>6.1</v>
      </c>
    </row>
    <row r="5910" spans="5:17" ht="13" hidden="1" x14ac:dyDescent="0.3">
      <c r="E5910" s="138">
        <v>41540</v>
      </c>
      <c r="F5910" s="16">
        <v>266</v>
      </c>
      <c r="G5910" s="16">
        <v>2013</v>
      </c>
      <c r="H5910" s="139">
        <f t="shared" si="476"/>
        <v>0</v>
      </c>
      <c r="I5910" s="140">
        <v>14.451612903225808</v>
      </c>
      <c r="J5910" s="141">
        <f t="shared" si="472"/>
        <v>1</v>
      </c>
      <c r="K5910" s="81">
        <f t="shared" si="473"/>
        <v>5.5483870967741922</v>
      </c>
      <c r="L5910" s="149">
        <v>13.6</v>
      </c>
      <c r="M5910" s="16"/>
      <c r="N5910" s="141">
        <f t="shared" si="474"/>
        <v>1</v>
      </c>
      <c r="O5910" s="141"/>
      <c r="P5910" s="141"/>
      <c r="Q5910" s="81">
        <f t="shared" si="475"/>
        <v>6.4</v>
      </c>
    </row>
    <row r="5911" spans="5:17" ht="13" hidden="1" x14ac:dyDescent="0.3">
      <c r="E5911" s="138">
        <v>41541</v>
      </c>
      <c r="F5911" s="16">
        <v>267</v>
      </c>
      <c r="G5911" s="16">
        <v>2013</v>
      </c>
      <c r="H5911" s="139">
        <f t="shared" si="476"/>
        <v>0</v>
      </c>
      <c r="I5911" s="140">
        <v>14.316129032258068</v>
      </c>
      <c r="J5911" s="141">
        <f t="shared" si="472"/>
        <v>1</v>
      </c>
      <c r="K5911" s="81">
        <f t="shared" si="473"/>
        <v>5.6838709677419317</v>
      </c>
      <c r="L5911" s="149">
        <v>14.3</v>
      </c>
      <c r="M5911" s="16"/>
      <c r="N5911" s="141">
        <f t="shared" si="474"/>
        <v>1</v>
      </c>
      <c r="O5911" s="141"/>
      <c r="P5911" s="141"/>
      <c r="Q5911" s="81">
        <f t="shared" si="475"/>
        <v>5.6999999999999993</v>
      </c>
    </row>
    <row r="5912" spans="5:17" ht="13" hidden="1" x14ac:dyDescent="0.3">
      <c r="E5912" s="138">
        <v>41542</v>
      </c>
      <c r="F5912" s="16">
        <v>268</v>
      </c>
      <c r="G5912" s="16">
        <v>2013</v>
      </c>
      <c r="H5912" s="139">
        <f t="shared" si="476"/>
        <v>0</v>
      </c>
      <c r="I5912" s="140">
        <v>14.180645161290322</v>
      </c>
      <c r="J5912" s="141">
        <f t="shared" si="472"/>
        <v>1</v>
      </c>
      <c r="K5912" s="81">
        <f t="shared" si="473"/>
        <v>5.8193548387096783</v>
      </c>
      <c r="L5912" s="149">
        <v>17.100000000000001</v>
      </c>
      <c r="M5912" s="16"/>
      <c r="N5912" s="141">
        <f t="shared" si="474"/>
        <v>0</v>
      </c>
      <c r="O5912" s="141"/>
      <c r="P5912" s="141"/>
      <c r="Q5912" s="81">
        <f t="shared" si="475"/>
        <v>0</v>
      </c>
    </row>
    <row r="5913" spans="5:17" ht="13" hidden="1" x14ac:dyDescent="0.3">
      <c r="E5913" s="138">
        <v>41543</v>
      </c>
      <c r="F5913" s="16">
        <v>269</v>
      </c>
      <c r="G5913" s="16">
        <v>2013</v>
      </c>
      <c r="H5913" s="139">
        <f t="shared" si="476"/>
        <v>0</v>
      </c>
      <c r="I5913" s="140">
        <v>14.045161290322582</v>
      </c>
      <c r="J5913" s="141">
        <f t="shared" si="472"/>
        <v>1</v>
      </c>
      <c r="K5913" s="81">
        <f t="shared" si="473"/>
        <v>5.9548387096774178</v>
      </c>
      <c r="L5913" s="149">
        <v>18</v>
      </c>
      <c r="M5913" s="16"/>
      <c r="N5913" s="141">
        <f t="shared" si="474"/>
        <v>0</v>
      </c>
      <c r="O5913" s="141"/>
      <c r="P5913" s="141"/>
      <c r="Q5913" s="81">
        <f t="shared" si="475"/>
        <v>0</v>
      </c>
    </row>
    <row r="5914" spans="5:17" ht="13" hidden="1" x14ac:dyDescent="0.3">
      <c r="E5914" s="138">
        <v>41544</v>
      </c>
      <c r="F5914" s="16">
        <v>270</v>
      </c>
      <c r="G5914" s="16">
        <v>2013</v>
      </c>
      <c r="H5914" s="139">
        <f t="shared" si="476"/>
        <v>0</v>
      </c>
      <c r="I5914" s="140">
        <v>13.909677419354836</v>
      </c>
      <c r="J5914" s="141">
        <f t="shared" si="472"/>
        <v>1</v>
      </c>
      <c r="K5914" s="81">
        <f t="shared" si="473"/>
        <v>6.0903225806451644</v>
      </c>
      <c r="L5914" s="149">
        <v>17.100000000000001</v>
      </c>
      <c r="M5914" s="16"/>
      <c r="N5914" s="141">
        <f t="shared" si="474"/>
        <v>0</v>
      </c>
      <c r="O5914" s="141"/>
      <c r="P5914" s="141"/>
      <c r="Q5914" s="81">
        <f t="shared" si="475"/>
        <v>0</v>
      </c>
    </row>
    <row r="5915" spans="5:17" ht="13" hidden="1" x14ac:dyDescent="0.3">
      <c r="E5915" s="138">
        <v>41545</v>
      </c>
      <c r="F5915" s="16">
        <v>271</v>
      </c>
      <c r="G5915" s="16">
        <v>2013</v>
      </c>
      <c r="H5915" s="139">
        <f t="shared" si="476"/>
        <v>0</v>
      </c>
      <c r="I5915" s="140">
        <v>13.774193548387096</v>
      </c>
      <c r="J5915" s="141">
        <f t="shared" si="472"/>
        <v>1</v>
      </c>
      <c r="K5915" s="81">
        <f t="shared" si="473"/>
        <v>6.2258064516129039</v>
      </c>
      <c r="L5915" s="149">
        <v>16.899999999999999</v>
      </c>
      <c r="M5915" s="16"/>
      <c r="N5915" s="141">
        <f t="shared" si="474"/>
        <v>0</v>
      </c>
      <c r="O5915" s="141"/>
      <c r="P5915" s="141"/>
      <c r="Q5915" s="81">
        <f t="shared" si="475"/>
        <v>0</v>
      </c>
    </row>
    <row r="5916" spans="5:17" ht="13" hidden="1" x14ac:dyDescent="0.3">
      <c r="E5916" s="138">
        <v>41546</v>
      </c>
      <c r="F5916" s="16">
        <v>272</v>
      </c>
      <c r="G5916" s="16">
        <v>2013</v>
      </c>
      <c r="H5916" s="139">
        <f t="shared" si="476"/>
        <v>0</v>
      </c>
      <c r="I5916" s="140">
        <v>13.638709677419357</v>
      </c>
      <c r="J5916" s="141">
        <f t="shared" si="472"/>
        <v>1</v>
      </c>
      <c r="K5916" s="81">
        <f t="shared" si="473"/>
        <v>6.3612903225806434</v>
      </c>
      <c r="L5916" s="149">
        <v>16.2</v>
      </c>
      <c r="M5916" s="16"/>
      <c r="N5916" s="141">
        <f t="shared" si="474"/>
        <v>0</v>
      </c>
      <c r="O5916" s="141"/>
      <c r="P5916" s="141"/>
      <c r="Q5916" s="81">
        <f t="shared" si="475"/>
        <v>0</v>
      </c>
    </row>
    <row r="5917" spans="5:17" ht="13" hidden="1" x14ac:dyDescent="0.3">
      <c r="E5917" s="138">
        <v>41547</v>
      </c>
      <c r="F5917" s="16">
        <v>273</v>
      </c>
      <c r="G5917" s="16">
        <v>2013</v>
      </c>
      <c r="H5917" s="139">
        <f t="shared" si="476"/>
        <v>0</v>
      </c>
      <c r="I5917" s="140">
        <v>13.50322580645161</v>
      </c>
      <c r="J5917" s="141">
        <f t="shared" si="472"/>
        <v>1</v>
      </c>
      <c r="K5917" s="81">
        <f t="shared" si="473"/>
        <v>6.49677419354839</v>
      </c>
      <c r="L5917" s="149">
        <v>16.2</v>
      </c>
      <c r="M5917" s="16"/>
      <c r="N5917" s="141">
        <f t="shared" si="474"/>
        <v>0</v>
      </c>
      <c r="O5917" s="141"/>
      <c r="P5917" s="141"/>
      <c r="Q5917" s="81">
        <f t="shared" si="475"/>
        <v>0</v>
      </c>
    </row>
    <row r="5918" spans="5:17" ht="13" hidden="1" x14ac:dyDescent="0.3">
      <c r="E5918" s="138">
        <v>41548</v>
      </c>
      <c r="F5918" s="16">
        <v>274</v>
      </c>
      <c r="G5918" s="16">
        <v>2013</v>
      </c>
      <c r="H5918" s="139">
        <f t="shared" si="476"/>
        <v>0</v>
      </c>
      <c r="I5918" s="140">
        <v>13.36774193548387</v>
      </c>
      <c r="J5918" s="141">
        <f t="shared" si="472"/>
        <v>1</v>
      </c>
      <c r="K5918" s="81">
        <f t="shared" si="473"/>
        <v>6.6322580645161295</v>
      </c>
      <c r="L5918" s="149">
        <v>16.399999999999999</v>
      </c>
      <c r="M5918" s="16"/>
      <c r="N5918" s="141">
        <f t="shared" si="474"/>
        <v>0</v>
      </c>
      <c r="O5918" s="141"/>
      <c r="P5918" s="141"/>
      <c r="Q5918" s="81">
        <f t="shared" si="475"/>
        <v>0</v>
      </c>
    </row>
    <row r="5919" spans="5:17" ht="13" hidden="1" x14ac:dyDescent="0.3">
      <c r="E5919" s="138">
        <v>41549</v>
      </c>
      <c r="F5919" s="16">
        <v>275</v>
      </c>
      <c r="G5919" s="16">
        <v>2013</v>
      </c>
      <c r="H5919" s="139">
        <f t="shared" si="476"/>
        <v>0</v>
      </c>
      <c r="I5919" s="140">
        <v>13.232258064516131</v>
      </c>
      <c r="J5919" s="141">
        <f t="shared" si="472"/>
        <v>1</v>
      </c>
      <c r="K5919" s="81">
        <f t="shared" si="473"/>
        <v>6.767741935483869</v>
      </c>
      <c r="L5919" s="149">
        <v>16</v>
      </c>
      <c r="M5919" s="16"/>
      <c r="N5919" s="141">
        <f t="shared" si="474"/>
        <v>1</v>
      </c>
      <c r="O5919" s="141"/>
      <c r="P5919" s="141"/>
      <c r="Q5919" s="81">
        <f t="shared" si="475"/>
        <v>4</v>
      </c>
    </row>
    <row r="5920" spans="5:17" ht="13" hidden="1" x14ac:dyDescent="0.3">
      <c r="E5920" s="138">
        <v>41550</v>
      </c>
      <c r="F5920" s="16">
        <v>276</v>
      </c>
      <c r="G5920" s="16">
        <v>2013</v>
      </c>
      <c r="H5920" s="139">
        <f t="shared" si="476"/>
        <v>0</v>
      </c>
      <c r="I5920" s="140">
        <v>13.096774193548384</v>
      </c>
      <c r="J5920" s="141">
        <f t="shared" si="472"/>
        <v>1</v>
      </c>
      <c r="K5920" s="81">
        <f t="shared" si="473"/>
        <v>6.9032258064516157</v>
      </c>
      <c r="L5920" s="149">
        <v>15.1</v>
      </c>
      <c r="M5920" s="16"/>
      <c r="N5920" s="141">
        <f t="shared" si="474"/>
        <v>1</v>
      </c>
      <c r="O5920" s="141"/>
      <c r="P5920" s="141"/>
      <c r="Q5920" s="81">
        <f t="shared" si="475"/>
        <v>4.9000000000000004</v>
      </c>
    </row>
    <row r="5921" spans="5:17" ht="13" hidden="1" x14ac:dyDescent="0.3">
      <c r="E5921" s="138">
        <v>41551</v>
      </c>
      <c r="F5921" s="16">
        <v>277</v>
      </c>
      <c r="G5921" s="16">
        <v>2013</v>
      </c>
      <c r="H5921" s="139">
        <f t="shared" si="476"/>
        <v>0</v>
      </c>
      <c r="I5921" s="140">
        <v>12.961290322580645</v>
      </c>
      <c r="J5921" s="141">
        <f t="shared" si="472"/>
        <v>1</v>
      </c>
      <c r="K5921" s="81">
        <f t="shared" si="473"/>
        <v>7.0387096774193552</v>
      </c>
      <c r="L5921" s="149">
        <v>16.100000000000001</v>
      </c>
      <c r="M5921" s="16"/>
      <c r="N5921" s="141">
        <f t="shared" si="474"/>
        <v>0</v>
      </c>
      <c r="O5921" s="141"/>
      <c r="P5921" s="141"/>
      <c r="Q5921" s="81">
        <f t="shared" si="475"/>
        <v>0</v>
      </c>
    </row>
    <row r="5922" spans="5:17" ht="13" hidden="1" x14ac:dyDescent="0.3">
      <c r="E5922" s="138">
        <v>41552</v>
      </c>
      <c r="F5922" s="16">
        <v>278</v>
      </c>
      <c r="G5922" s="16">
        <v>2013</v>
      </c>
      <c r="H5922" s="139">
        <f t="shared" si="476"/>
        <v>0</v>
      </c>
      <c r="I5922" s="140">
        <v>12.825806451612905</v>
      </c>
      <c r="J5922" s="141">
        <f t="shared" ref="J5922:J5985" si="477">IF(I5922&lt;=$E$117,1,0)</f>
        <v>1</v>
      </c>
      <c r="K5922" s="81">
        <f t="shared" ref="K5922:K5985" si="478">J5922*($E$116-I5922)</f>
        <v>7.1741935483870947</v>
      </c>
      <c r="L5922" s="149">
        <v>15.6</v>
      </c>
      <c r="M5922" s="16"/>
      <c r="N5922" s="141">
        <f t="shared" ref="N5922:N5985" si="479">IF(L5922&lt;=$E$117,1,0)</f>
        <v>1</v>
      </c>
      <c r="O5922" s="141"/>
      <c r="P5922" s="141"/>
      <c r="Q5922" s="81">
        <f t="shared" ref="Q5922:Q5985" si="480">N5922*($E$116-L5922)</f>
        <v>4.4000000000000004</v>
      </c>
    </row>
    <row r="5923" spans="5:17" ht="13" hidden="1" x14ac:dyDescent="0.3">
      <c r="E5923" s="138">
        <v>41553</v>
      </c>
      <c r="F5923" s="16">
        <v>279</v>
      </c>
      <c r="G5923" s="16">
        <v>2013</v>
      </c>
      <c r="H5923" s="139">
        <f t="shared" ref="H5923:H5986" si="481">IF(AND(E5923&gt;=$D$64,E5923&lt;=$D$65),1,0)</f>
        <v>0</v>
      </c>
      <c r="I5923" s="140">
        <v>12.690322580645159</v>
      </c>
      <c r="J5923" s="141">
        <f t="shared" si="477"/>
        <v>1</v>
      </c>
      <c r="K5923" s="81">
        <f t="shared" si="478"/>
        <v>7.3096774193548413</v>
      </c>
      <c r="L5923" s="149">
        <v>14.8</v>
      </c>
      <c r="M5923" s="16"/>
      <c r="N5923" s="141">
        <f t="shared" si="479"/>
        <v>1</v>
      </c>
      <c r="O5923" s="141"/>
      <c r="P5923" s="141"/>
      <c r="Q5923" s="81">
        <f t="shared" si="480"/>
        <v>5.1999999999999993</v>
      </c>
    </row>
    <row r="5924" spans="5:17" ht="13" hidden="1" x14ac:dyDescent="0.3">
      <c r="E5924" s="138">
        <v>41554</v>
      </c>
      <c r="F5924" s="16">
        <v>280</v>
      </c>
      <c r="G5924" s="16">
        <v>2013</v>
      </c>
      <c r="H5924" s="139">
        <f t="shared" si="481"/>
        <v>0</v>
      </c>
      <c r="I5924" s="140">
        <v>12.554838709677419</v>
      </c>
      <c r="J5924" s="141">
        <f t="shared" si="477"/>
        <v>1</v>
      </c>
      <c r="K5924" s="81">
        <f t="shared" si="478"/>
        <v>7.4451612903225808</v>
      </c>
      <c r="L5924" s="149">
        <v>14.6</v>
      </c>
      <c r="M5924" s="16"/>
      <c r="N5924" s="141">
        <f t="shared" si="479"/>
        <v>1</v>
      </c>
      <c r="O5924" s="141"/>
      <c r="P5924" s="141"/>
      <c r="Q5924" s="81">
        <f t="shared" si="480"/>
        <v>5.4</v>
      </c>
    </row>
    <row r="5925" spans="5:17" ht="13" hidden="1" x14ac:dyDescent="0.3">
      <c r="E5925" s="138">
        <v>41555</v>
      </c>
      <c r="F5925" s="16">
        <v>281</v>
      </c>
      <c r="G5925" s="16">
        <v>2013</v>
      </c>
      <c r="H5925" s="139">
        <f t="shared" si="481"/>
        <v>0</v>
      </c>
      <c r="I5925" s="140">
        <v>12.41935483870968</v>
      </c>
      <c r="J5925" s="141">
        <f t="shared" si="477"/>
        <v>1</v>
      </c>
      <c r="K5925" s="81">
        <f t="shared" si="478"/>
        <v>7.5806451612903203</v>
      </c>
      <c r="L5925" s="149">
        <v>14.7</v>
      </c>
      <c r="M5925" s="16"/>
      <c r="N5925" s="141">
        <f t="shared" si="479"/>
        <v>1</v>
      </c>
      <c r="O5925" s="141"/>
      <c r="P5925" s="141"/>
      <c r="Q5925" s="81">
        <f t="shared" si="480"/>
        <v>5.3000000000000007</v>
      </c>
    </row>
    <row r="5926" spans="5:17" ht="13" hidden="1" x14ac:dyDescent="0.3">
      <c r="E5926" s="138">
        <v>41556</v>
      </c>
      <c r="F5926" s="16">
        <v>282</v>
      </c>
      <c r="G5926" s="16">
        <v>2013</v>
      </c>
      <c r="H5926" s="139">
        <f t="shared" si="481"/>
        <v>0</v>
      </c>
      <c r="I5926" s="140">
        <v>12.283870967741933</v>
      </c>
      <c r="J5926" s="141">
        <f t="shared" si="477"/>
        <v>1</v>
      </c>
      <c r="K5926" s="81">
        <f t="shared" si="478"/>
        <v>7.7161290322580669</v>
      </c>
      <c r="L5926" s="149">
        <v>13.9</v>
      </c>
      <c r="M5926" s="16"/>
      <c r="N5926" s="141">
        <f t="shared" si="479"/>
        <v>1</v>
      </c>
      <c r="O5926" s="141"/>
      <c r="P5926" s="141"/>
      <c r="Q5926" s="81">
        <f t="shared" si="480"/>
        <v>6.1</v>
      </c>
    </row>
    <row r="5927" spans="5:17" ht="13" hidden="1" x14ac:dyDescent="0.3">
      <c r="E5927" s="138">
        <v>41557</v>
      </c>
      <c r="F5927" s="16">
        <v>283</v>
      </c>
      <c r="G5927" s="16">
        <v>2013</v>
      </c>
      <c r="H5927" s="139">
        <f t="shared" si="481"/>
        <v>0</v>
      </c>
      <c r="I5927" s="140">
        <v>12.148387096774194</v>
      </c>
      <c r="J5927" s="141">
        <f t="shared" si="477"/>
        <v>1</v>
      </c>
      <c r="K5927" s="81">
        <f t="shared" si="478"/>
        <v>7.8516129032258064</v>
      </c>
      <c r="L5927" s="149">
        <v>9.4</v>
      </c>
      <c r="M5927" s="16"/>
      <c r="N5927" s="141">
        <f t="shared" si="479"/>
        <v>1</v>
      </c>
      <c r="O5927" s="141"/>
      <c r="P5927" s="141"/>
      <c r="Q5927" s="81">
        <f t="shared" si="480"/>
        <v>10.6</v>
      </c>
    </row>
    <row r="5928" spans="5:17" ht="13" hidden="1" x14ac:dyDescent="0.3">
      <c r="E5928" s="138">
        <v>41558</v>
      </c>
      <c r="F5928" s="16">
        <v>284</v>
      </c>
      <c r="G5928" s="16">
        <v>2013</v>
      </c>
      <c r="H5928" s="139">
        <f t="shared" si="481"/>
        <v>0</v>
      </c>
      <c r="I5928" s="140">
        <v>12.012903225806454</v>
      </c>
      <c r="J5928" s="141">
        <f t="shared" si="477"/>
        <v>1</v>
      </c>
      <c r="K5928" s="81">
        <f t="shared" si="478"/>
        <v>7.9870967741935459</v>
      </c>
      <c r="L5928" s="149">
        <v>7.5</v>
      </c>
      <c r="M5928" s="16"/>
      <c r="N5928" s="141">
        <f t="shared" si="479"/>
        <v>1</v>
      </c>
      <c r="O5928" s="141"/>
      <c r="P5928" s="141"/>
      <c r="Q5928" s="81">
        <f t="shared" si="480"/>
        <v>12.5</v>
      </c>
    </row>
    <row r="5929" spans="5:17" ht="13" hidden="1" x14ac:dyDescent="0.3">
      <c r="E5929" s="138">
        <v>41559</v>
      </c>
      <c r="F5929" s="16">
        <v>285</v>
      </c>
      <c r="G5929" s="16">
        <v>2013</v>
      </c>
      <c r="H5929" s="139">
        <f t="shared" si="481"/>
        <v>0</v>
      </c>
      <c r="I5929" s="140">
        <v>11.877419354838707</v>
      </c>
      <c r="J5929" s="141">
        <f t="shared" si="477"/>
        <v>1</v>
      </c>
      <c r="K5929" s="81">
        <f t="shared" si="478"/>
        <v>8.1225806451612925</v>
      </c>
      <c r="L5929" s="149">
        <v>6.7</v>
      </c>
      <c r="M5929" s="16"/>
      <c r="N5929" s="141">
        <f t="shared" si="479"/>
        <v>1</v>
      </c>
      <c r="O5929" s="141"/>
      <c r="P5929" s="141"/>
      <c r="Q5929" s="81">
        <f t="shared" si="480"/>
        <v>13.3</v>
      </c>
    </row>
    <row r="5930" spans="5:17" ht="13" hidden="1" x14ac:dyDescent="0.3">
      <c r="E5930" s="138">
        <v>41560</v>
      </c>
      <c r="F5930" s="16">
        <v>286</v>
      </c>
      <c r="G5930" s="16">
        <v>2013</v>
      </c>
      <c r="H5930" s="139">
        <f t="shared" si="481"/>
        <v>0</v>
      </c>
      <c r="I5930" s="140">
        <v>11.741935483870968</v>
      </c>
      <c r="J5930" s="141">
        <f t="shared" si="477"/>
        <v>1</v>
      </c>
      <c r="K5930" s="81">
        <f t="shared" si="478"/>
        <v>8.258064516129032</v>
      </c>
      <c r="L5930" s="149">
        <v>10.1</v>
      </c>
      <c r="M5930" s="16"/>
      <c r="N5930" s="141">
        <f t="shared" si="479"/>
        <v>1</v>
      </c>
      <c r="O5930" s="141"/>
      <c r="P5930" s="141"/>
      <c r="Q5930" s="81">
        <f t="shared" si="480"/>
        <v>9.9</v>
      </c>
    </row>
    <row r="5931" spans="5:17" ht="13" hidden="1" x14ac:dyDescent="0.3">
      <c r="E5931" s="138">
        <v>41561</v>
      </c>
      <c r="F5931" s="16">
        <v>287</v>
      </c>
      <c r="G5931" s="16">
        <v>2013</v>
      </c>
      <c r="H5931" s="139">
        <f t="shared" si="481"/>
        <v>0</v>
      </c>
      <c r="I5931" s="140">
        <v>11.606451612903228</v>
      </c>
      <c r="J5931" s="141">
        <f t="shared" si="477"/>
        <v>1</v>
      </c>
      <c r="K5931" s="81">
        <f t="shared" si="478"/>
        <v>8.3935483870967715</v>
      </c>
      <c r="L5931" s="149">
        <v>11.8</v>
      </c>
      <c r="M5931" s="16"/>
      <c r="N5931" s="141">
        <f t="shared" si="479"/>
        <v>1</v>
      </c>
      <c r="O5931" s="141"/>
      <c r="P5931" s="141"/>
      <c r="Q5931" s="81">
        <f t="shared" si="480"/>
        <v>8.1999999999999993</v>
      </c>
    </row>
    <row r="5932" spans="5:17" ht="13" hidden="1" x14ac:dyDescent="0.3">
      <c r="E5932" s="138">
        <v>41562</v>
      </c>
      <c r="F5932" s="16">
        <v>288</v>
      </c>
      <c r="G5932" s="16">
        <v>2013</v>
      </c>
      <c r="H5932" s="139">
        <f t="shared" si="481"/>
        <v>0</v>
      </c>
      <c r="I5932" s="140">
        <v>11.470967741935482</v>
      </c>
      <c r="J5932" s="141">
        <f t="shared" si="477"/>
        <v>1</v>
      </c>
      <c r="K5932" s="81">
        <f t="shared" si="478"/>
        <v>8.5290322580645181</v>
      </c>
      <c r="L5932" s="149">
        <v>12.7</v>
      </c>
      <c r="M5932" s="16"/>
      <c r="N5932" s="141">
        <f t="shared" si="479"/>
        <v>1</v>
      </c>
      <c r="O5932" s="141"/>
      <c r="P5932" s="141"/>
      <c r="Q5932" s="81">
        <f t="shared" si="480"/>
        <v>7.3000000000000007</v>
      </c>
    </row>
    <row r="5933" spans="5:17" ht="13" hidden="1" x14ac:dyDescent="0.3">
      <c r="E5933" s="138">
        <v>41563</v>
      </c>
      <c r="F5933" s="16">
        <v>289</v>
      </c>
      <c r="G5933" s="16">
        <v>2013</v>
      </c>
      <c r="H5933" s="139">
        <f t="shared" si="481"/>
        <v>0</v>
      </c>
      <c r="I5933" s="140">
        <v>11.335483870967742</v>
      </c>
      <c r="J5933" s="141">
        <f t="shared" si="477"/>
        <v>1</v>
      </c>
      <c r="K5933" s="81">
        <f t="shared" si="478"/>
        <v>8.6645161290322577</v>
      </c>
      <c r="L5933" s="149">
        <v>13.9</v>
      </c>
      <c r="M5933" s="16"/>
      <c r="N5933" s="141">
        <f t="shared" si="479"/>
        <v>1</v>
      </c>
      <c r="O5933" s="141"/>
      <c r="P5933" s="141"/>
      <c r="Q5933" s="81">
        <f t="shared" si="480"/>
        <v>6.1</v>
      </c>
    </row>
    <row r="5934" spans="5:17" ht="13" hidden="1" x14ac:dyDescent="0.3">
      <c r="E5934" s="138">
        <v>41564</v>
      </c>
      <c r="F5934" s="16">
        <v>290</v>
      </c>
      <c r="G5934" s="16">
        <v>2013</v>
      </c>
      <c r="H5934" s="139">
        <f t="shared" si="481"/>
        <v>0</v>
      </c>
      <c r="I5934" s="140">
        <v>11.2</v>
      </c>
      <c r="J5934" s="141">
        <f t="shared" si="477"/>
        <v>1</v>
      </c>
      <c r="K5934" s="81">
        <f t="shared" si="478"/>
        <v>8.8000000000000007</v>
      </c>
      <c r="L5934" s="149">
        <v>12.8</v>
      </c>
      <c r="M5934" s="16"/>
      <c r="N5934" s="141">
        <f t="shared" si="479"/>
        <v>1</v>
      </c>
      <c r="O5934" s="141"/>
      <c r="P5934" s="141"/>
      <c r="Q5934" s="81">
        <f t="shared" si="480"/>
        <v>7.1999999999999993</v>
      </c>
    </row>
    <row r="5935" spans="5:17" ht="13" hidden="1" x14ac:dyDescent="0.3">
      <c r="E5935" s="138">
        <v>41565</v>
      </c>
      <c r="F5935" s="16">
        <v>291</v>
      </c>
      <c r="G5935" s="16">
        <v>2013</v>
      </c>
      <c r="H5935" s="139">
        <f t="shared" si="481"/>
        <v>0</v>
      </c>
      <c r="I5935" s="140">
        <v>11.013333333333335</v>
      </c>
      <c r="J5935" s="141">
        <f t="shared" si="477"/>
        <v>1</v>
      </c>
      <c r="K5935" s="81">
        <f t="shared" si="478"/>
        <v>8.9866666666666646</v>
      </c>
      <c r="L5935" s="149">
        <v>9.6</v>
      </c>
      <c r="M5935" s="16"/>
      <c r="N5935" s="141">
        <f t="shared" si="479"/>
        <v>1</v>
      </c>
      <c r="O5935" s="141"/>
      <c r="P5935" s="141"/>
      <c r="Q5935" s="81">
        <f t="shared" si="480"/>
        <v>10.4</v>
      </c>
    </row>
    <row r="5936" spans="5:17" ht="13" hidden="1" x14ac:dyDescent="0.3">
      <c r="E5936" s="138">
        <v>41566</v>
      </c>
      <c r="F5936" s="16">
        <v>292</v>
      </c>
      <c r="G5936" s="16">
        <v>2013</v>
      </c>
      <c r="H5936" s="139">
        <f t="shared" si="481"/>
        <v>0</v>
      </c>
      <c r="I5936" s="140">
        <v>10.826666666666668</v>
      </c>
      <c r="J5936" s="141">
        <f t="shared" si="477"/>
        <v>1</v>
      </c>
      <c r="K5936" s="81">
        <f t="shared" si="478"/>
        <v>9.173333333333332</v>
      </c>
      <c r="L5936" s="149">
        <v>12.8</v>
      </c>
      <c r="M5936" s="16"/>
      <c r="N5936" s="141">
        <f t="shared" si="479"/>
        <v>1</v>
      </c>
      <c r="O5936" s="141"/>
      <c r="P5936" s="141"/>
      <c r="Q5936" s="81">
        <f t="shared" si="480"/>
        <v>7.1999999999999993</v>
      </c>
    </row>
    <row r="5937" spans="5:17" ht="13" hidden="1" x14ac:dyDescent="0.3">
      <c r="E5937" s="138">
        <v>41567</v>
      </c>
      <c r="F5937" s="16">
        <v>293</v>
      </c>
      <c r="G5937" s="16">
        <v>2013</v>
      </c>
      <c r="H5937" s="139">
        <f t="shared" si="481"/>
        <v>0</v>
      </c>
      <c r="I5937" s="140">
        <v>10.64</v>
      </c>
      <c r="J5937" s="141">
        <f t="shared" si="477"/>
        <v>1</v>
      </c>
      <c r="K5937" s="81">
        <f t="shared" si="478"/>
        <v>9.36</v>
      </c>
      <c r="L5937" s="149">
        <v>14.2</v>
      </c>
      <c r="M5937" s="16"/>
      <c r="N5937" s="141">
        <f t="shared" si="479"/>
        <v>1</v>
      </c>
      <c r="O5937" s="141"/>
      <c r="P5937" s="141"/>
      <c r="Q5937" s="81">
        <f t="shared" si="480"/>
        <v>5.8000000000000007</v>
      </c>
    </row>
    <row r="5938" spans="5:17" ht="13" hidden="1" x14ac:dyDescent="0.3">
      <c r="E5938" s="138">
        <v>41568</v>
      </c>
      <c r="F5938" s="16">
        <v>294</v>
      </c>
      <c r="G5938" s="16">
        <v>2013</v>
      </c>
      <c r="H5938" s="139">
        <f t="shared" si="481"/>
        <v>0</v>
      </c>
      <c r="I5938" s="140">
        <v>10.453333333333333</v>
      </c>
      <c r="J5938" s="141">
        <f t="shared" si="477"/>
        <v>1</v>
      </c>
      <c r="K5938" s="81">
        <f t="shared" si="478"/>
        <v>9.5466666666666669</v>
      </c>
      <c r="L5938" s="149">
        <v>12.7</v>
      </c>
      <c r="M5938" s="16"/>
      <c r="N5938" s="141">
        <f t="shared" si="479"/>
        <v>1</v>
      </c>
      <c r="O5938" s="141"/>
      <c r="P5938" s="141"/>
      <c r="Q5938" s="81">
        <f t="shared" si="480"/>
        <v>7.3000000000000007</v>
      </c>
    </row>
    <row r="5939" spans="5:17" ht="13" hidden="1" x14ac:dyDescent="0.3">
      <c r="E5939" s="138">
        <v>41569</v>
      </c>
      <c r="F5939" s="16">
        <v>295</v>
      </c>
      <c r="G5939" s="16">
        <v>2013</v>
      </c>
      <c r="H5939" s="139">
        <f t="shared" si="481"/>
        <v>0</v>
      </c>
      <c r="I5939" s="140">
        <v>10.266666666666666</v>
      </c>
      <c r="J5939" s="141">
        <f t="shared" si="477"/>
        <v>1</v>
      </c>
      <c r="K5939" s="81">
        <f t="shared" si="478"/>
        <v>9.7333333333333343</v>
      </c>
      <c r="L5939" s="149">
        <v>11.4</v>
      </c>
      <c r="M5939" s="16"/>
      <c r="N5939" s="141">
        <f t="shared" si="479"/>
        <v>1</v>
      </c>
      <c r="O5939" s="141"/>
      <c r="P5939" s="141"/>
      <c r="Q5939" s="81">
        <f t="shared" si="480"/>
        <v>8.6</v>
      </c>
    </row>
    <row r="5940" spans="5:17" ht="13" hidden="1" x14ac:dyDescent="0.3">
      <c r="E5940" s="138">
        <v>41570</v>
      </c>
      <c r="F5940" s="16">
        <v>296</v>
      </c>
      <c r="G5940" s="16">
        <v>2013</v>
      </c>
      <c r="H5940" s="139">
        <f t="shared" si="481"/>
        <v>0</v>
      </c>
      <c r="I5940" s="140">
        <v>10.08</v>
      </c>
      <c r="J5940" s="141">
        <f t="shared" si="477"/>
        <v>1</v>
      </c>
      <c r="K5940" s="81">
        <f t="shared" si="478"/>
        <v>9.92</v>
      </c>
      <c r="L5940" s="149">
        <v>13.4</v>
      </c>
      <c r="M5940" s="16"/>
      <c r="N5940" s="141">
        <f t="shared" si="479"/>
        <v>1</v>
      </c>
      <c r="O5940" s="141"/>
      <c r="P5940" s="141"/>
      <c r="Q5940" s="81">
        <f t="shared" si="480"/>
        <v>6.6</v>
      </c>
    </row>
    <row r="5941" spans="5:17" ht="13" hidden="1" x14ac:dyDescent="0.3">
      <c r="E5941" s="138">
        <v>41571</v>
      </c>
      <c r="F5941" s="16">
        <v>297</v>
      </c>
      <c r="G5941" s="16">
        <v>2013</v>
      </c>
      <c r="H5941" s="139">
        <f t="shared" si="481"/>
        <v>0</v>
      </c>
      <c r="I5941" s="140">
        <v>9.8933333333333309</v>
      </c>
      <c r="J5941" s="141">
        <f t="shared" si="477"/>
        <v>1</v>
      </c>
      <c r="K5941" s="81">
        <f t="shared" si="478"/>
        <v>10.106666666666669</v>
      </c>
      <c r="L5941" s="149">
        <v>11.7</v>
      </c>
      <c r="M5941" s="16"/>
      <c r="N5941" s="141">
        <f t="shared" si="479"/>
        <v>1</v>
      </c>
      <c r="O5941" s="141"/>
      <c r="P5941" s="141"/>
      <c r="Q5941" s="81">
        <f t="shared" si="480"/>
        <v>8.3000000000000007</v>
      </c>
    </row>
    <row r="5942" spans="5:17" ht="13" hidden="1" x14ac:dyDescent="0.3">
      <c r="E5942" s="138">
        <v>41572</v>
      </c>
      <c r="F5942" s="16">
        <v>298</v>
      </c>
      <c r="G5942" s="16">
        <v>2013</v>
      </c>
      <c r="H5942" s="139">
        <f t="shared" si="481"/>
        <v>0</v>
      </c>
      <c r="I5942" s="140">
        <v>9.7066666666666634</v>
      </c>
      <c r="J5942" s="141">
        <f t="shared" si="477"/>
        <v>1</v>
      </c>
      <c r="K5942" s="81">
        <f t="shared" si="478"/>
        <v>10.293333333333337</v>
      </c>
      <c r="L5942" s="149">
        <v>12.5</v>
      </c>
      <c r="M5942" s="16"/>
      <c r="N5942" s="141">
        <f t="shared" si="479"/>
        <v>1</v>
      </c>
      <c r="O5942" s="141"/>
      <c r="P5942" s="141"/>
      <c r="Q5942" s="81">
        <f t="shared" si="480"/>
        <v>7.5</v>
      </c>
    </row>
    <row r="5943" spans="5:17" ht="13" hidden="1" x14ac:dyDescent="0.3">
      <c r="E5943" s="138">
        <v>41573</v>
      </c>
      <c r="F5943" s="16">
        <v>299</v>
      </c>
      <c r="G5943" s="16">
        <v>2013</v>
      </c>
      <c r="H5943" s="139">
        <f t="shared" si="481"/>
        <v>0</v>
      </c>
      <c r="I5943" s="140">
        <v>9.52</v>
      </c>
      <c r="J5943" s="141">
        <f t="shared" si="477"/>
        <v>1</v>
      </c>
      <c r="K5943" s="81">
        <f t="shared" si="478"/>
        <v>10.48</v>
      </c>
      <c r="L5943" s="149">
        <v>14.9</v>
      </c>
      <c r="M5943" s="16"/>
      <c r="N5943" s="141">
        <f t="shared" si="479"/>
        <v>1</v>
      </c>
      <c r="O5943" s="141"/>
      <c r="P5943" s="141"/>
      <c r="Q5943" s="81">
        <f t="shared" si="480"/>
        <v>5.0999999999999996</v>
      </c>
    </row>
    <row r="5944" spans="5:17" ht="13" hidden="1" x14ac:dyDescent="0.3">
      <c r="E5944" s="138">
        <v>41574</v>
      </c>
      <c r="F5944" s="16">
        <v>300</v>
      </c>
      <c r="G5944" s="16">
        <v>2013</v>
      </c>
      <c r="H5944" s="139">
        <f t="shared" si="481"/>
        <v>0</v>
      </c>
      <c r="I5944" s="140">
        <v>9.3333333333333357</v>
      </c>
      <c r="J5944" s="141">
        <f t="shared" si="477"/>
        <v>1</v>
      </c>
      <c r="K5944" s="81">
        <f t="shared" si="478"/>
        <v>10.666666666666664</v>
      </c>
      <c r="L5944" s="149">
        <v>17.3</v>
      </c>
      <c r="M5944" s="16"/>
      <c r="N5944" s="141">
        <f t="shared" si="479"/>
        <v>0</v>
      </c>
      <c r="O5944" s="141"/>
      <c r="P5944" s="141"/>
      <c r="Q5944" s="81">
        <f t="shared" si="480"/>
        <v>0</v>
      </c>
    </row>
    <row r="5945" spans="5:17" ht="13" hidden="1" x14ac:dyDescent="0.3">
      <c r="E5945" s="138">
        <v>41575</v>
      </c>
      <c r="F5945" s="16">
        <v>301</v>
      </c>
      <c r="G5945" s="16">
        <v>2013</v>
      </c>
      <c r="H5945" s="139">
        <f t="shared" si="481"/>
        <v>0</v>
      </c>
      <c r="I5945" s="140">
        <v>9.1466666666666683</v>
      </c>
      <c r="J5945" s="141">
        <f t="shared" si="477"/>
        <v>1</v>
      </c>
      <c r="K5945" s="81">
        <f t="shared" si="478"/>
        <v>10.853333333333332</v>
      </c>
      <c r="L5945" s="149">
        <v>17.399999999999999</v>
      </c>
      <c r="M5945" s="16"/>
      <c r="N5945" s="141">
        <f t="shared" si="479"/>
        <v>0</v>
      </c>
      <c r="O5945" s="141"/>
      <c r="P5945" s="141"/>
      <c r="Q5945" s="81">
        <f t="shared" si="480"/>
        <v>0</v>
      </c>
    </row>
    <row r="5946" spans="5:17" ht="13" hidden="1" x14ac:dyDescent="0.3">
      <c r="E5946" s="138">
        <v>41576</v>
      </c>
      <c r="F5946" s="16">
        <v>302</v>
      </c>
      <c r="G5946" s="16">
        <v>2013</v>
      </c>
      <c r="H5946" s="139">
        <f t="shared" si="481"/>
        <v>0</v>
      </c>
      <c r="I5946" s="140">
        <v>8.9600000000000009</v>
      </c>
      <c r="J5946" s="141">
        <f t="shared" si="477"/>
        <v>1</v>
      </c>
      <c r="K5946" s="81">
        <f t="shared" si="478"/>
        <v>11.04</v>
      </c>
      <c r="L5946" s="149">
        <v>10.9</v>
      </c>
      <c r="M5946" s="16"/>
      <c r="N5946" s="141">
        <f t="shared" si="479"/>
        <v>1</v>
      </c>
      <c r="O5946" s="141"/>
      <c r="P5946" s="141"/>
      <c r="Q5946" s="81">
        <f t="shared" si="480"/>
        <v>9.1</v>
      </c>
    </row>
    <row r="5947" spans="5:17" ht="13" hidden="1" x14ac:dyDescent="0.3">
      <c r="E5947" s="138">
        <v>41577</v>
      </c>
      <c r="F5947" s="16">
        <v>303</v>
      </c>
      <c r="G5947" s="16">
        <v>2013</v>
      </c>
      <c r="H5947" s="139">
        <f t="shared" si="481"/>
        <v>0</v>
      </c>
      <c r="I5947" s="140">
        <v>8.7733333333333334</v>
      </c>
      <c r="J5947" s="141">
        <f t="shared" si="477"/>
        <v>1</v>
      </c>
      <c r="K5947" s="81">
        <f t="shared" si="478"/>
        <v>11.226666666666667</v>
      </c>
      <c r="L5947" s="149">
        <v>8.6</v>
      </c>
      <c r="M5947" s="16"/>
      <c r="N5947" s="141">
        <f t="shared" si="479"/>
        <v>1</v>
      </c>
      <c r="O5947" s="141"/>
      <c r="P5947" s="141"/>
      <c r="Q5947" s="81">
        <f t="shared" si="480"/>
        <v>11.4</v>
      </c>
    </row>
    <row r="5948" spans="5:17" ht="13" hidden="1" x14ac:dyDescent="0.3">
      <c r="E5948" s="138">
        <v>41578</v>
      </c>
      <c r="F5948" s="16">
        <v>304</v>
      </c>
      <c r="G5948" s="16">
        <v>2013</v>
      </c>
      <c r="H5948" s="139">
        <f t="shared" si="481"/>
        <v>0</v>
      </c>
      <c r="I5948" s="140">
        <v>8.586666666666666</v>
      </c>
      <c r="J5948" s="141">
        <f t="shared" si="477"/>
        <v>1</v>
      </c>
      <c r="K5948" s="81">
        <f t="shared" si="478"/>
        <v>11.413333333333334</v>
      </c>
      <c r="L5948" s="149">
        <v>7.5</v>
      </c>
      <c r="M5948" s="16"/>
      <c r="N5948" s="141">
        <f t="shared" si="479"/>
        <v>1</v>
      </c>
      <c r="O5948" s="141"/>
      <c r="P5948" s="141"/>
      <c r="Q5948" s="81">
        <f t="shared" si="480"/>
        <v>12.5</v>
      </c>
    </row>
    <row r="5949" spans="5:17" ht="13" hidden="1" x14ac:dyDescent="0.3">
      <c r="E5949" s="138">
        <v>41579</v>
      </c>
      <c r="F5949" s="16">
        <v>305</v>
      </c>
      <c r="G5949" s="16">
        <v>2013</v>
      </c>
      <c r="H5949" s="139">
        <f t="shared" si="481"/>
        <v>0</v>
      </c>
      <c r="I5949" s="140">
        <v>8.4</v>
      </c>
      <c r="J5949" s="141">
        <f t="shared" si="477"/>
        <v>1</v>
      </c>
      <c r="K5949" s="81">
        <f t="shared" si="478"/>
        <v>11.6</v>
      </c>
      <c r="L5949" s="149">
        <v>10.7</v>
      </c>
      <c r="M5949" s="16"/>
      <c r="N5949" s="141">
        <f t="shared" si="479"/>
        <v>1</v>
      </c>
      <c r="O5949" s="141"/>
      <c r="P5949" s="141"/>
      <c r="Q5949" s="81">
        <f t="shared" si="480"/>
        <v>9.3000000000000007</v>
      </c>
    </row>
    <row r="5950" spans="5:17" ht="13" hidden="1" x14ac:dyDescent="0.3">
      <c r="E5950" s="138">
        <v>41580</v>
      </c>
      <c r="F5950" s="16">
        <v>306</v>
      </c>
      <c r="G5950" s="16">
        <v>2013</v>
      </c>
      <c r="H5950" s="139">
        <f t="shared" si="481"/>
        <v>0</v>
      </c>
      <c r="I5950" s="140">
        <v>8.2133333333333312</v>
      </c>
      <c r="J5950" s="141">
        <f t="shared" si="477"/>
        <v>1</v>
      </c>
      <c r="K5950" s="81">
        <f t="shared" si="478"/>
        <v>11.786666666666669</v>
      </c>
      <c r="L5950" s="149">
        <v>14.6</v>
      </c>
      <c r="M5950" s="16"/>
      <c r="N5950" s="141">
        <f t="shared" si="479"/>
        <v>1</v>
      </c>
      <c r="O5950" s="141"/>
      <c r="P5950" s="141"/>
      <c r="Q5950" s="81">
        <f t="shared" si="480"/>
        <v>5.4</v>
      </c>
    </row>
    <row r="5951" spans="5:17" ht="13" hidden="1" x14ac:dyDescent="0.3">
      <c r="E5951" s="138">
        <v>41581</v>
      </c>
      <c r="F5951" s="16">
        <v>307</v>
      </c>
      <c r="G5951" s="16">
        <v>2013</v>
      </c>
      <c r="H5951" s="139">
        <f t="shared" si="481"/>
        <v>0</v>
      </c>
      <c r="I5951" s="140">
        <v>8.0266666666666637</v>
      </c>
      <c r="J5951" s="141">
        <f t="shared" si="477"/>
        <v>1</v>
      </c>
      <c r="K5951" s="81">
        <f t="shared" si="478"/>
        <v>11.973333333333336</v>
      </c>
      <c r="L5951" s="149">
        <v>10.4</v>
      </c>
      <c r="M5951" s="16"/>
      <c r="N5951" s="141">
        <f t="shared" si="479"/>
        <v>1</v>
      </c>
      <c r="O5951" s="141"/>
      <c r="P5951" s="141"/>
      <c r="Q5951" s="81">
        <f t="shared" si="480"/>
        <v>9.6</v>
      </c>
    </row>
    <row r="5952" spans="5:17" ht="13" hidden="1" x14ac:dyDescent="0.3">
      <c r="E5952" s="138">
        <v>41582</v>
      </c>
      <c r="F5952" s="16">
        <v>308</v>
      </c>
      <c r="G5952" s="16">
        <v>2013</v>
      </c>
      <c r="H5952" s="139">
        <f t="shared" si="481"/>
        <v>0</v>
      </c>
      <c r="I5952" s="140">
        <v>7.84</v>
      </c>
      <c r="J5952" s="141">
        <f t="shared" si="477"/>
        <v>1</v>
      </c>
      <c r="K5952" s="81">
        <f t="shared" si="478"/>
        <v>12.16</v>
      </c>
      <c r="L5952" s="149">
        <v>8.6999999999999993</v>
      </c>
      <c r="M5952" s="16"/>
      <c r="N5952" s="141">
        <f t="shared" si="479"/>
        <v>1</v>
      </c>
      <c r="O5952" s="141"/>
      <c r="P5952" s="141"/>
      <c r="Q5952" s="81">
        <f t="shared" si="480"/>
        <v>11.3</v>
      </c>
    </row>
    <row r="5953" spans="5:17" ht="13" hidden="1" x14ac:dyDescent="0.3">
      <c r="E5953" s="138">
        <v>41583</v>
      </c>
      <c r="F5953" s="16">
        <v>309</v>
      </c>
      <c r="G5953" s="16">
        <v>2013</v>
      </c>
      <c r="H5953" s="139">
        <f t="shared" si="481"/>
        <v>0</v>
      </c>
      <c r="I5953" s="140">
        <v>7.653333333333336</v>
      </c>
      <c r="J5953" s="141">
        <f t="shared" si="477"/>
        <v>1</v>
      </c>
      <c r="K5953" s="81">
        <f t="shared" si="478"/>
        <v>12.346666666666664</v>
      </c>
      <c r="L5953" s="149">
        <v>7</v>
      </c>
      <c r="M5953" s="16"/>
      <c r="N5953" s="141">
        <f t="shared" si="479"/>
        <v>1</v>
      </c>
      <c r="O5953" s="141"/>
      <c r="P5953" s="141"/>
      <c r="Q5953" s="81">
        <f t="shared" si="480"/>
        <v>13</v>
      </c>
    </row>
    <row r="5954" spans="5:17" ht="13" hidden="1" x14ac:dyDescent="0.3">
      <c r="E5954" s="138">
        <v>41584</v>
      </c>
      <c r="F5954" s="16">
        <v>310</v>
      </c>
      <c r="G5954" s="16">
        <v>2013</v>
      </c>
      <c r="H5954" s="139">
        <f t="shared" si="481"/>
        <v>0</v>
      </c>
      <c r="I5954" s="140">
        <v>7.4666666666666686</v>
      </c>
      <c r="J5954" s="141">
        <f t="shared" si="477"/>
        <v>1</v>
      </c>
      <c r="K5954" s="81">
        <f t="shared" si="478"/>
        <v>12.533333333333331</v>
      </c>
      <c r="L5954" s="149">
        <v>12.1</v>
      </c>
      <c r="M5954" s="16"/>
      <c r="N5954" s="141">
        <f t="shared" si="479"/>
        <v>1</v>
      </c>
      <c r="O5954" s="141"/>
      <c r="P5954" s="141"/>
      <c r="Q5954" s="81">
        <f t="shared" si="480"/>
        <v>7.9</v>
      </c>
    </row>
    <row r="5955" spans="5:17" ht="13" hidden="1" x14ac:dyDescent="0.3">
      <c r="E5955" s="138">
        <v>41585</v>
      </c>
      <c r="F5955" s="16">
        <v>311</v>
      </c>
      <c r="G5955" s="16">
        <v>2013</v>
      </c>
      <c r="H5955" s="139">
        <f t="shared" si="481"/>
        <v>0</v>
      </c>
      <c r="I5955" s="140">
        <v>7.28</v>
      </c>
      <c r="J5955" s="141">
        <f t="shared" si="477"/>
        <v>1</v>
      </c>
      <c r="K5955" s="81">
        <f t="shared" si="478"/>
        <v>12.719999999999999</v>
      </c>
      <c r="L5955" s="149">
        <v>13.1</v>
      </c>
      <c r="M5955" s="16"/>
      <c r="N5955" s="141">
        <f t="shared" si="479"/>
        <v>1</v>
      </c>
      <c r="O5955" s="141"/>
      <c r="P5955" s="141"/>
      <c r="Q5955" s="81">
        <f t="shared" si="480"/>
        <v>6.9</v>
      </c>
    </row>
    <row r="5956" spans="5:17" ht="13" hidden="1" x14ac:dyDescent="0.3">
      <c r="E5956" s="138">
        <v>41586</v>
      </c>
      <c r="F5956" s="16">
        <v>312</v>
      </c>
      <c r="G5956" s="16">
        <v>2013</v>
      </c>
      <c r="H5956" s="139">
        <f t="shared" si="481"/>
        <v>0</v>
      </c>
      <c r="I5956" s="140">
        <v>7.0933333333333337</v>
      </c>
      <c r="J5956" s="141">
        <f t="shared" si="477"/>
        <v>1</v>
      </c>
      <c r="K5956" s="81">
        <f t="shared" si="478"/>
        <v>12.906666666666666</v>
      </c>
      <c r="L5956" s="149">
        <v>12</v>
      </c>
      <c r="M5956" s="16"/>
      <c r="N5956" s="141">
        <f t="shared" si="479"/>
        <v>1</v>
      </c>
      <c r="O5956" s="141"/>
      <c r="P5956" s="141"/>
      <c r="Q5956" s="81">
        <f t="shared" si="480"/>
        <v>8</v>
      </c>
    </row>
    <row r="5957" spans="5:17" ht="13" hidden="1" x14ac:dyDescent="0.3">
      <c r="E5957" s="138">
        <v>41587</v>
      </c>
      <c r="F5957" s="16">
        <v>313</v>
      </c>
      <c r="G5957" s="16">
        <v>2013</v>
      </c>
      <c r="H5957" s="139">
        <f t="shared" si="481"/>
        <v>0</v>
      </c>
      <c r="I5957" s="140">
        <v>6.9066666666666663</v>
      </c>
      <c r="J5957" s="141">
        <f t="shared" si="477"/>
        <v>1</v>
      </c>
      <c r="K5957" s="81">
        <f t="shared" si="478"/>
        <v>13.093333333333334</v>
      </c>
      <c r="L5957" s="149">
        <v>9.4</v>
      </c>
      <c r="M5957" s="16"/>
      <c r="N5957" s="141">
        <f t="shared" si="479"/>
        <v>1</v>
      </c>
      <c r="O5957" s="141"/>
      <c r="P5957" s="141"/>
      <c r="Q5957" s="81">
        <f t="shared" si="480"/>
        <v>10.6</v>
      </c>
    </row>
    <row r="5958" spans="5:17" ht="13" hidden="1" x14ac:dyDescent="0.3">
      <c r="E5958" s="138">
        <v>41588</v>
      </c>
      <c r="F5958" s="16">
        <v>314</v>
      </c>
      <c r="G5958" s="16">
        <v>2013</v>
      </c>
      <c r="H5958" s="139">
        <f t="shared" si="481"/>
        <v>0</v>
      </c>
      <c r="I5958" s="140">
        <v>6.72</v>
      </c>
      <c r="J5958" s="141">
        <f t="shared" si="477"/>
        <v>1</v>
      </c>
      <c r="K5958" s="81">
        <f t="shared" si="478"/>
        <v>13.280000000000001</v>
      </c>
      <c r="L5958" s="149">
        <v>7.5</v>
      </c>
      <c r="M5958" s="16"/>
      <c r="N5958" s="141">
        <f t="shared" si="479"/>
        <v>1</v>
      </c>
      <c r="O5958" s="141"/>
      <c r="P5958" s="141"/>
      <c r="Q5958" s="81">
        <f t="shared" si="480"/>
        <v>12.5</v>
      </c>
    </row>
    <row r="5959" spans="5:17" ht="13" hidden="1" x14ac:dyDescent="0.3">
      <c r="E5959" s="138">
        <v>41589</v>
      </c>
      <c r="F5959" s="16">
        <v>315</v>
      </c>
      <c r="G5959" s="16">
        <v>2013</v>
      </c>
      <c r="H5959" s="139">
        <f t="shared" si="481"/>
        <v>0</v>
      </c>
      <c r="I5959" s="140">
        <v>6.5333333333333314</v>
      </c>
      <c r="J5959" s="141">
        <f t="shared" si="477"/>
        <v>1</v>
      </c>
      <c r="K5959" s="81">
        <f t="shared" si="478"/>
        <v>13.466666666666669</v>
      </c>
      <c r="L5959" s="149">
        <v>5.9</v>
      </c>
      <c r="M5959" s="16"/>
      <c r="N5959" s="141">
        <f t="shared" si="479"/>
        <v>1</v>
      </c>
      <c r="O5959" s="141"/>
      <c r="P5959" s="141"/>
      <c r="Q5959" s="81">
        <f t="shared" si="480"/>
        <v>14.1</v>
      </c>
    </row>
    <row r="5960" spans="5:17" ht="13" hidden="1" x14ac:dyDescent="0.3">
      <c r="E5960" s="138">
        <v>41590</v>
      </c>
      <c r="F5960" s="16">
        <v>316</v>
      </c>
      <c r="G5960" s="16">
        <v>2013</v>
      </c>
      <c r="H5960" s="139">
        <f t="shared" si="481"/>
        <v>0</v>
      </c>
      <c r="I5960" s="140">
        <v>6.346666666666664</v>
      </c>
      <c r="J5960" s="141">
        <f t="shared" si="477"/>
        <v>1</v>
      </c>
      <c r="K5960" s="81">
        <f t="shared" si="478"/>
        <v>13.653333333333336</v>
      </c>
      <c r="L5960" s="149">
        <v>3.8</v>
      </c>
      <c r="M5960" s="16"/>
      <c r="N5960" s="141">
        <f t="shared" si="479"/>
        <v>1</v>
      </c>
      <c r="O5960" s="141"/>
      <c r="P5960" s="141"/>
      <c r="Q5960" s="81">
        <f t="shared" si="480"/>
        <v>16.2</v>
      </c>
    </row>
    <row r="5961" spans="5:17" ht="13" hidden="1" x14ac:dyDescent="0.3">
      <c r="E5961" s="138">
        <v>41591</v>
      </c>
      <c r="F5961" s="16">
        <v>317</v>
      </c>
      <c r="G5961" s="16">
        <v>2013</v>
      </c>
      <c r="H5961" s="139">
        <f t="shared" si="481"/>
        <v>0</v>
      </c>
      <c r="I5961" s="140">
        <v>6.16</v>
      </c>
      <c r="J5961" s="141">
        <f t="shared" si="477"/>
        <v>1</v>
      </c>
      <c r="K5961" s="81">
        <f t="shared" si="478"/>
        <v>13.84</v>
      </c>
      <c r="L5961" s="149">
        <v>5.9</v>
      </c>
      <c r="M5961" s="16"/>
      <c r="N5961" s="141">
        <f t="shared" si="479"/>
        <v>1</v>
      </c>
      <c r="O5961" s="141"/>
      <c r="P5961" s="141"/>
      <c r="Q5961" s="81">
        <f t="shared" si="480"/>
        <v>14.1</v>
      </c>
    </row>
    <row r="5962" spans="5:17" ht="13" hidden="1" x14ac:dyDescent="0.3">
      <c r="E5962" s="138">
        <v>41592</v>
      </c>
      <c r="F5962" s="16">
        <v>318</v>
      </c>
      <c r="G5962" s="16">
        <v>2013</v>
      </c>
      <c r="H5962" s="139">
        <f t="shared" si="481"/>
        <v>0</v>
      </c>
      <c r="I5962" s="140">
        <v>5.9733333333333363</v>
      </c>
      <c r="J5962" s="141">
        <f t="shared" si="477"/>
        <v>1</v>
      </c>
      <c r="K5962" s="81">
        <f t="shared" si="478"/>
        <v>14.026666666666664</v>
      </c>
      <c r="L5962" s="149">
        <v>5.4</v>
      </c>
      <c r="M5962" s="16"/>
      <c r="N5962" s="141">
        <f t="shared" si="479"/>
        <v>1</v>
      </c>
      <c r="O5962" s="141"/>
      <c r="P5962" s="141"/>
      <c r="Q5962" s="81">
        <f t="shared" si="480"/>
        <v>14.6</v>
      </c>
    </row>
    <row r="5963" spans="5:17" ht="13" hidden="1" x14ac:dyDescent="0.3">
      <c r="E5963" s="138">
        <v>41593</v>
      </c>
      <c r="F5963" s="16">
        <v>319</v>
      </c>
      <c r="G5963" s="16">
        <v>2013</v>
      </c>
      <c r="H5963" s="139">
        <f t="shared" si="481"/>
        <v>0</v>
      </c>
      <c r="I5963" s="140">
        <v>5.7866666666666688</v>
      </c>
      <c r="J5963" s="141">
        <f t="shared" si="477"/>
        <v>1</v>
      </c>
      <c r="K5963" s="81">
        <f t="shared" si="478"/>
        <v>14.213333333333331</v>
      </c>
      <c r="L5963" s="149">
        <v>5</v>
      </c>
      <c r="M5963" s="16"/>
      <c r="N5963" s="141">
        <f t="shared" si="479"/>
        <v>1</v>
      </c>
      <c r="O5963" s="141"/>
      <c r="P5963" s="141"/>
      <c r="Q5963" s="81">
        <f t="shared" si="480"/>
        <v>15</v>
      </c>
    </row>
    <row r="5964" spans="5:17" ht="13" hidden="1" x14ac:dyDescent="0.3">
      <c r="E5964" s="138">
        <v>41594</v>
      </c>
      <c r="F5964" s="16">
        <v>320</v>
      </c>
      <c r="G5964" s="16">
        <v>2013</v>
      </c>
      <c r="H5964" s="139">
        <f t="shared" si="481"/>
        <v>0</v>
      </c>
      <c r="I5964" s="140">
        <v>5.6</v>
      </c>
      <c r="J5964" s="141">
        <f t="shared" si="477"/>
        <v>1</v>
      </c>
      <c r="K5964" s="81">
        <f t="shared" si="478"/>
        <v>14.4</v>
      </c>
      <c r="L5964" s="149">
        <v>4.8</v>
      </c>
      <c r="M5964" s="16"/>
      <c r="N5964" s="141">
        <f t="shared" si="479"/>
        <v>1</v>
      </c>
      <c r="O5964" s="141"/>
      <c r="P5964" s="141"/>
      <c r="Q5964" s="81">
        <f t="shared" si="480"/>
        <v>15.2</v>
      </c>
    </row>
    <row r="5965" spans="5:17" ht="13" hidden="1" x14ac:dyDescent="0.3">
      <c r="E5965" s="138">
        <v>41595</v>
      </c>
      <c r="F5965" s="16">
        <v>321</v>
      </c>
      <c r="G5965" s="16">
        <v>2013</v>
      </c>
      <c r="H5965" s="139">
        <f t="shared" si="481"/>
        <v>0</v>
      </c>
      <c r="I5965" s="140">
        <v>5.5193548387096776</v>
      </c>
      <c r="J5965" s="141">
        <f t="shared" si="477"/>
        <v>1</v>
      </c>
      <c r="K5965" s="81">
        <f t="shared" si="478"/>
        <v>14.480645161290322</v>
      </c>
      <c r="L5965" s="149">
        <v>5.3</v>
      </c>
      <c r="M5965" s="16"/>
      <c r="N5965" s="141">
        <f t="shared" si="479"/>
        <v>1</v>
      </c>
      <c r="O5965" s="141"/>
      <c r="P5965" s="141"/>
      <c r="Q5965" s="81">
        <f t="shared" si="480"/>
        <v>14.7</v>
      </c>
    </row>
    <row r="5966" spans="5:17" ht="13" hidden="1" x14ac:dyDescent="0.3">
      <c r="E5966" s="138">
        <v>41596</v>
      </c>
      <c r="F5966" s="16">
        <v>322</v>
      </c>
      <c r="G5966" s="16">
        <v>2013</v>
      </c>
      <c r="H5966" s="139">
        <f t="shared" si="481"/>
        <v>0</v>
      </c>
      <c r="I5966" s="140">
        <v>5.4387096774193537</v>
      </c>
      <c r="J5966" s="141">
        <f t="shared" si="477"/>
        <v>1</v>
      </c>
      <c r="K5966" s="81">
        <f t="shared" si="478"/>
        <v>14.561290322580646</v>
      </c>
      <c r="L5966" s="149">
        <v>5.9</v>
      </c>
      <c r="M5966" s="16"/>
      <c r="N5966" s="141">
        <f t="shared" si="479"/>
        <v>1</v>
      </c>
      <c r="O5966" s="141"/>
      <c r="P5966" s="141"/>
      <c r="Q5966" s="81">
        <f t="shared" si="480"/>
        <v>14.1</v>
      </c>
    </row>
    <row r="5967" spans="5:17" ht="13" hidden="1" x14ac:dyDescent="0.3">
      <c r="E5967" s="138">
        <v>41597</v>
      </c>
      <c r="F5967" s="16">
        <v>323</v>
      </c>
      <c r="G5967" s="16">
        <v>2013</v>
      </c>
      <c r="H5967" s="139">
        <f t="shared" si="481"/>
        <v>0</v>
      </c>
      <c r="I5967" s="140">
        <v>5.3580645161290334</v>
      </c>
      <c r="J5967" s="141">
        <f t="shared" si="477"/>
        <v>1</v>
      </c>
      <c r="K5967" s="81">
        <f t="shared" si="478"/>
        <v>14.641935483870967</v>
      </c>
      <c r="L5967" s="149">
        <v>5.5</v>
      </c>
      <c r="M5967" s="16"/>
      <c r="N5967" s="141">
        <f t="shared" si="479"/>
        <v>1</v>
      </c>
      <c r="O5967" s="141"/>
      <c r="P5967" s="141"/>
      <c r="Q5967" s="81">
        <f t="shared" si="480"/>
        <v>14.5</v>
      </c>
    </row>
    <row r="5968" spans="5:17" ht="13" hidden="1" x14ac:dyDescent="0.3">
      <c r="E5968" s="138">
        <v>41598</v>
      </c>
      <c r="F5968" s="16">
        <v>324</v>
      </c>
      <c r="G5968" s="16">
        <v>2013</v>
      </c>
      <c r="H5968" s="139">
        <f t="shared" si="481"/>
        <v>0</v>
      </c>
      <c r="I5968" s="140">
        <v>5.2774193548387096</v>
      </c>
      <c r="J5968" s="141">
        <f t="shared" si="477"/>
        <v>1</v>
      </c>
      <c r="K5968" s="81">
        <f t="shared" si="478"/>
        <v>14.72258064516129</v>
      </c>
      <c r="L5968" s="149">
        <v>2.2000000000000002</v>
      </c>
      <c r="M5968" s="16"/>
      <c r="N5968" s="141">
        <f t="shared" si="479"/>
        <v>1</v>
      </c>
      <c r="O5968" s="141"/>
      <c r="P5968" s="141"/>
      <c r="Q5968" s="81">
        <f t="shared" si="480"/>
        <v>17.8</v>
      </c>
    </row>
    <row r="5969" spans="5:17" ht="13" hidden="1" x14ac:dyDescent="0.3">
      <c r="E5969" s="138">
        <v>41599</v>
      </c>
      <c r="F5969" s="16">
        <v>325</v>
      </c>
      <c r="G5969" s="16">
        <v>2013</v>
      </c>
      <c r="H5969" s="139">
        <f t="shared" si="481"/>
        <v>0</v>
      </c>
      <c r="I5969" s="140">
        <v>5.1967741935483858</v>
      </c>
      <c r="J5969" s="141">
        <f t="shared" si="477"/>
        <v>1</v>
      </c>
      <c r="K5969" s="81">
        <f t="shared" si="478"/>
        <v>14.803225806451614</v>
      </c>
      <c r="L5969" s="149">
        <v>1.8</v>
      </c>
      <c r="M5969" s="16"/>
      <c r="N5969" s="141">
        <f t="shared" si="479"/>
        <v>1</v>
      </c>
      <c r="O5969" s="141"/>
      <c r="P5969" s="141"/>
      <c r="Q5969" s="81">
        <f t="shared" si="480"/>
        <v>18.2</v>
      </c>
    </row>
    <row r="5970" spans="5:17" ht="13" hidden="1" x14ac:dyDescent="0.3">
      <c r="E5970" s="138">
        <v>41600</v>
      </c>
      <c r="F5970" s="16">
        <v>326</v>
      </c>
      <c r="G5970" s="16">
        <v>2013</v>
      </c>
      <c r="H5970" s="139">
        <f t="shared" si="481"/>
        <v>0</v>
      </c>
      <c r="I5970" s="140">
        <v>5.1161290322580655</v>
      </c>
      <c r="J5970" s="141">
        <f t="shared" si="477"/>
        <v>1</v>
      </c>
      <c r="K5970" s="81">
        <f t="shared" si="478"/>
        <v>14.883870967741935</v>
      </c>
      <c r="L5970" s="149">
        <v>1.6</v>
      </c>
      <c r="M5970" s="16"/>
      <c r="N5970" s="141">
        <f t="shared" si="479"/>
        <v>1</v>
      </c>
      <c r="O5970" s="141"/>
      <c r="P5970" s="141"/>
      <c r="Q5970" s="81">
        <f t="shared" si="480"/>
        <v>18.399999999999999</v>
      </c>
    </row>
    <row r="5971" spans="5:17" ht="13" hidden="1" x14ac:dyDescent="0.3">
      <c r="E5971" s="138">
        <v>41601</v>
      </c>
      <c r="F5971" s="16">
        <v>327</v>
      </c>
      <c r="G5971" s="16">
        <v>2013</v>
      </c>
      <c r="H5971" s="139">
        <f t="shared" si="481"/>
        <v>0</v>
      </c>
      <c r="I5971" s="140">
        <v>5.0354838709677416</v>
      </c>
      <c r="J5971" s="141">
        <f t="shared" si="477"/>
        <v>1</v>
      </c>
      <c r="K5971" s="81">
        <f t="shared" si="478"/>
        <v>14.964516129032258</v>
      </c>
      <c r="L5971" s="149">
        <v>5</v>
      </c>
      <c r="M5971" s="16"/>
      <c r="N5971" s="141">
        <f t="shared" si="479"/>
        <v>1</v>
      </c>
      <c r="O5971" s="141"/>
      <c r="P5971" s="141"/>
      <c r="Q5971" s="81">
        <f t="shared" si="480"/>
        <v>15</v>
      </c>
    </row>
    <row r="5972" spans="5:17" ht="13" hidden="1" x14ac:dyDescent="0.3">
      <c r="E5972" s="138">
        <v>41602</v>
      </c>
      <c r="F5972" s="16">
        <v>328</v>
      </c>
      <c r="G5972" s="16">
        <v>2013</v>
      </c>
      <c r="H5972" s="139">
        <f t="shared" si="481"/>
        <v>0</v>
      </c>
      <c r="I5972" s="140">
        <v>4.9548387096774213</v>
      </c>
      <c r="J5972" s="141">
        <f t="shared" si="477"/>
        <v>1</v>
      </c>
      <c r="K5972" s="81">
        <f t="shared" si="478"/>
        <v>15.045161290322579</v>
      </c>
      <c r="L5972" s="149">
        <v>6.6</v>
      </c>
      <c r="M5972" s="16"/>
      <c r="N5972" s="141">
        <f t="shared" si="479"/>
        <v>1</v>
      </c>
      <c r="O5972" s="141"/>
      <c r="P5972" s="141"/>
      <c r="Q5972" s="81">
        <f t="shared" si="480"/>
        <v>13.4</v>
      </c>
    </row>
    <row r="5973" spans="5:17" ht="13" hidden="1" x14ac:dyDescent="0.3">
      <c r="E5973" s="138">
        <v>41603</v>
      </c>
      <c r="F5973" s="16">
        <v>329</v>
      </c>
      <c r="G5973" s="16">
        <v>2013</v>
      </c>
      <c r="H5973" s="139">
        <f t="shared" si="481"/>
        <v>0</v>
      </c>
      <c r="I5973" s="140">
        <v>4.8741935483870975</v>
      </c>
      <c r="J5973" s="141">
        <f t="shared" si="477"/>
        <v>1</v>
      </c>
      <c r="K5973" s="81">
        <f t="shared" si="478"/>
        <v>15.125806451612902</v>
      </c>
      <c r="L5973" s="149">
        <v>3.4</v>
      </c>
      <c r="M5973" s="16"/>
      <c r="N5973" s="141">
        <f t="shared" si="479"/>
        <v>1</v>
      </c>
      <c r="O5973" s="141"/>
      <c r="P5973" s="141"/>
      <c r="Q5973" s="81">
        <f t="shared" si="480"/>
        <v>16.600000000000001</v>
      </c>
    </row>
    <row r="5974" spans="5:17" ht="13" hidden="1" x14ac:dyDescent="0.3">
      <c r="E5974" s="138">
        <v>41604</v>
      </c>
      <c r="F5974" s="16">
        <v>330</v>
      </c>
      <c r="G5974" s="16">
        <v>2013</v>
      </c>
      <c r="H5974" s="139">
        <f t="shared" si="481"/>
        <v>0</v>
      </c>
      <c r="I5974" s="140">
        <v>4.7935483870967737</v>
      </c>
      <c r="J5974" s="141">
        <f t="shared" si="477"/>
        <v>1</v>
      </c>
      <c r="K5974" s="81">
        <f t="shared" si="478"/>
        <v>15.206451612903226</v>
      </c>
      <c r="L5974" s="149">
        <v>1.4</v>
      </c>
      <c r="M5974" s="16"/>
      <c r="N5974" s="141">
        <f t="shared" si="479"/>
        <v>1</v>
      </c>
      <c r="O5974" s="141"/>
      <c r="P5974" s="141"/>
      <c r="Q5974" s="81">
        <f t="shared" si="480"/>
        <v>18.600000000000001</v>
      </c>
    </row>
    <row r="5975" spans="5:17" ht="13" hidden="1" x14ac:dyDescent="0.3">
      <c r="E5975" s="138">
        <v>41605</v>
      </c>
      <c r="F5975" s="16">
        <v>331</v>
      </c>
      <c r="G5975" s="16">
        <v>2013</v>
      </c>
      <c r="H5975" s="139">
        <f t="shared" si="481"/>
        <v>0</v>
      </c>
      <c r="I5975" s="140">
        <v>4.7129032258064534</v>
      </c>
      <c r="J5975" s="141">
        <f t="shared" si="477"/>
        <v>1</v>
      </c>
      <c r="K5975" s="81">
        <f t="shared" si="478"/>
        <v>15.287096774193547</v>
      </c>
      <c r="L5975" s="149">
        <v>-0.7</v>
      </c>
      <c r="M5975" s="16"/>
      <c r="N5975" s="141">
        <f t="shared" si="479"/>
        <v>1</v>
      </c>
      <c r="O5975" s="141"/>
      <c r="P5975" s="141"/>
      <c r="Q5975" s="81">
        <f t="shared" si="480"/>
        <v>20.7</v>
      </c>
    </row>
    <row r="5976" spans="5:17" ht="13" hidden="1" x14ac:dyDescent="0.3">
      <c r="E5976" s="138">
        <v>41606</v>
      </c>
      <c r="F5976" s="16">
        <v>332</v>
      </c>
      <c r="G5976" s="16">
        <v>2013</v>
      </c>
      <c r="H5976" s="139">
        <f t="shared" si="481"/>
        <v>0</v>
      </c>
      <c r="I5976" s="140">
        <v>4.6322580645161295</v>
      </c>
      <c r="J5976" s="141">
        <f t="shared" si="477"/>
        <v>1</v>
      </c>
      <c r="K5976" s="81">
        <f t="shared" si="478"/>
        <v>15.36774193548387</v>
      </c>
      <c r="L5976" s="149">
        <v>-0.6</v>
      </c>
      <c r="M5976" s="16"/>
      <c r="N5976" s="141">
        <f t="shared" si="479"/>
        <v>1</v>
      </c>
      <c r="O5976" s="141"/>
      <c r="P5976" s="141"/>
      <c r="Q5976" s="81">
        <f t="shared" si="480"/>
        <v>20.6</v>
      </c>
    </row>
    <row r="5977" spans="5:17" ht="13" hidden="1" x14ac:dyDescent="0.3">
      <c r="E5977" s="138">
        <v>41607</v>
      </c>
      <c r="F5977" s="16">
        <v>333</v>
      </c>
      <c r="G5977" s="16">
        <v>2013</v>
      </c>
      <c r="H5977" s="139">
        <f t="shared" si="481"/>
        <v>0</v>
      </c>
      <c r="I5977" s="140">
        <v>4.5516129032258057</v>
      </c>
      <c r="J5977" s="141">
        <f t="shared" si="477"/>
        <v>1</v>
      </c>
      <c r="K5977" s="81">
        <f t="shared" si="478"/>
        <v>15.448387096774194</v>
      </c>
      <c r="L5977" s="149">
        <v>1.3</v>
      </c>
      <c r="M5977" s="16"/>
      <c r="N5977" s="141">
        <f t="shared" si="479"/>
        <v>1</v>
      </c>
      <c r="O5977" s="141"/>
      <c r="P5977" s="141"/>
      <c r="Q5977" s="81">
        <f t="shared" si="480"/>
        <v>18.7</v>
      </c>
    </row>
    <row r="5978" spans="5:17" ht="13" hidden="1" x14ac:dyDescent="0.3">
      <c r="E5978" s="138">
        <v>41608</v>
      </c>
      <c r="F5978" s="16">
        <v>334</v>
      </c>
      <c r="G5978" s="16">
        <v>2013</v>
      </c>
      <c r="H5978" s="139">
        <f t="shared" si="481"/>
        <v>0</v>
      </c>
      <c r="I5978" s="140">
        <v>4.4709677419354854</v>
      </c>
      <c r="J5978" s="141">
        <f t="shared" si="477"/>
        <v>1</v>
      </c>
      <c r="K5978" s="81">
        <f t="shared" si="478"/>
        <v>15.529032258064515</v>
      </c>
      <c r="L5978" s="149">
        <v>2.4</v>
      </c>
      <c r="M5978" s="16"/>
      <c r="N5978" s="141">
        <f t="shared" si="479"/>
        <v>1</v>
      </c>
      <c r="O5978" s="141"/>
      <c r="P5978" s="141"/>
      <c r="Q5978" s="81">
        <f t="shared" si="480"/>
        <v>17.600000000000001</v>
      </c>
    </row>
    <row r="5979" spans="5:17" ht="13" hidden="1" x14ac:dyDescent="0.3">
      <c r="E5979" s="138">
        <v>41609</v>
      </c>
      <c r="F5979" s="16">
        <v>335</v>
      </c>
      <c r="G5979" s="16">
        <v>2013</v>
      </c>
      <c r="H5979" s="139">
        <f t="shared" si="481"/>
        <v>0</v>
      </c>
      <c r="I5979" s="140">
        <v>4.3903225806451616</v>
      </c>
      <c r="J5979" s="141">
        <f t="shared" si="477"/>
        <v>1</v>
      </c>
      <c r="K5979" s="81">
        <f t="shared" si="478"/>
        <v>15.609677419354838</v>
      </c>
      <c r="L5979" s="149">
        <v>2.2999999999999998</v>
      </c>
      <c r="M5979" s="16"/>
      <c r="N5979" s="141">
        <f t="shared" si="479"/>
        <v>1</v>
      </c>
      <c r="O5979" s="141"/>
      <c r="P5979" s="141"/>
      <c r="Q5979" s="81">
        <f t="shared" si="480"/>
        <v>17.7</v>
      </c>
    </row>
    <row r="5980" spans="5:17" ht="13" hidden="1" x14ac:dyDescent="0.3">
      <c r="E5980" s="138">
        <v>41610</v>
      </c>
      <c r="F5980" s="16">
        <v>336</v>
      </c>
      <c r="G5980" s="16">
        <v>2013</v>
      </c>
      <c r="H5980" s="139">
        <f t="shared" si="481"/>
        <v>0</v>
      </c>
      <c r="I5980" s="140">
        <v>4.3096774193548377</v>
      </c>
      <c r="J5980" s="141">
        <f t="shared" si="477"/>
        <v>1</v>
      </c>
      <c r="K5980" s="81">
        <f t="shared" si="478"/>
        <v>15.690322580645162</v>
      </c>
      <c r="L5980" s="149">
        <v>1.4</v>
      </c>
      <c r="M5980" s="16"/>
      <c r="N5980" s="141">
        <f t="shared" si="479"/>
        <v>1</v>
      </c>
      <c r="O5980" s="141"/>
      <c r="P5980" s="141"/>
      <c r="Q5980" s="81">
        <f t="shared" si="480"/>
        <v>18.600000000000001</v>
      </c>
    </row>
    <row r="5981" spans="5:17" ht="13" hidden="1" x14ac:dyDescent="0.3">
      <c r="E5981" s="138">
        <v>41611</v>
      </c>
      <c r="F5981" s="16">
        <v>337</v>
      </c>
      <c r="G5981" s="16">
        <v>2013</v>
      </c>
      <c r="H5981" s="139">
        <f t="shared" si="481"/>
        <v>0</v>
      </c>
      <c r="I5981" s="140">
        <v>4.2290322580645174</v>
      </c>
      <c r="J5981" s="141">
        <f t="shared" si="477"/>
        <v>1</v>
      </c>
      <c r="K5981" s="81">
        <f t="shared" si="478"/>
        <v>15.770967741935483</v>
      </c>
      <c r="L5981" s="149">
        <v>-1.4</v>
      </c>
      <c r="M5981" s="16"/>
      <c r="N5981" s="141">
        <f t="shared" si="479"/>
        <v>1</v>
      </c>
      <c r="O5981" s="141"/>
      <c r="P5981" s="141"/>
      <c r="Q5981" s="81">
        <f t="shared" si="480"/>
        <v>21.4</v>
      </c>
    </row>
    <row r="5982" spans="5:17" ht="13" hidden="1" x14ac:dyDescent="0.3">
      <c r="E5982" s="138">
        <v>41612</v>
      </c>
      <c r="F5982" s="16">
        <v>338</v>
      </c>
      <c r="G5982" s="16">
        <v>2013</v>
      </c>
      <c r="H5982" s="139">
        <f t="shared" si="481"/>
        <v>0</v>
      </c>
      <c r="I5982" s="140">
        <v>4.1483870967741936</v>
      </c>
      <c r="J5982" s="141">
        <f t="shared" si="477"/>
        <v>1</v>
      </c>
      <c r="K5982" s="81">
        <f t="shared" si="478"/>
        <v>15.851612903225806</v>
      </c>
      <c r="L5982" s="149">
        <v>-1.4</v>
      </c>
      <c r="M5982" s="16"/>
      <c r="N5982" s="141">
        <f t="shared" si="479"/>
        <v>1</v>
      </c>
      <c r="O5982" s="141"/>
      <c r="P5982" s="141"/>
      <c r="Q5982" s="81">
        <f t="shared" si="480"/>
        <v>21.4</v>
      </c>
    </row>
    <row r="5983" spans="5:17" ht="13" hidden="1" x14ac:dyDescent="0.3">
      <c r="E5983" s="138">
        <v>41613</v>
      </c>
      <c r="F5983" s="16">
        <v>339</v>
      </c>
      <c r="G5983" s="16">
        <v>2013</v>
      </c>
      <c r="H5983" s="139">
        <f t="shared" si="481"/>
        <v>0</v>
      </c>
      <c r="I5983" s="140">
        <v>4.0677419354838698</v>
      </c>
      <c r="J5983" s="141">
        <f t="shared" si="477"/>
        <v>1</v>
      </c>
      <c r="K5983" s="81">
        <f t="shared" si="478"/>
        <v>15.93225806451613</v>
      </c>
      <c r="L5983" s="149">
        <v>0.8</v>
      </c>
      <c r="M5983" s="16"/>
      <c r="N5983" s="141">
        <f t="shared" si="479"/>
        <v>1</v>
      </c>
      <c r="O5983" s="141"/>
      <c r="P5983" s="141"/>
      <c r="Q5983" s="81">
        <f t="shared" si="480"/>
        <v>19.2</v>
      </c>
    </row>
    <row r="5984" spans="5:17" ht="13" hidden="1" x14ac:dyDescent="0.3">
      <c r="E5984" s="138">
        <v>41614</v>
      </c>
      <c r="F5984" s="16">
        <v>340</v>
      </c>
      <c r="G5984" s="16">
        <v>2013</v>
      </c>
      <c r="H5984" s="139">
        <f t="shared" si="481"/>
        <v>0</v>
      </c>
      <c r="I5984" s="140">
        <v>3.9870967741935495</v>
      </c>
      <c r="J5984" s="141">
        <f t="shared" si="477"/>
        <v>1</v>
      </c>
      <c r="K5984" s="81">
        <f t="shared" si="478"/>
        <v>16.012903225806451</v>
      </c>
      <c r="L5984" s="149">
        <v>1.7</v>
      </c>
      <c r="M5984" s="16"/>
      <c r="N5984" s="141">
        <f t="shared" si="479"/>
        <v>1</v>
      </c>
      <c r="O5984" s="141"/>
      <c r="P5984" s="141"/>
      <c r="Q5984" s="81">
        <f t="shared" si="480"/>
        <v>18.3</v>
      </c>
    </row>
    <row r="5985" spans="5:17" ht="13" hidden="1" x14ac:dyDescent="0.3">
      <c r="E5985" s="138">
        <v>41615</v>
      </c>
      <c r="F5985" s="16">
        <v>341</v>
      </c>
      <c r="G5985" s="16">
        <v>2013</v>
      </c>
      <c r="H5985" s="139">
        <f t="shared" si="481"/>
        <v>0</v>
      </c>
      <c r="I5985" s="140">
        <v>3.9064516129032256</v>
      </c>
      <c r="J5985" s="141">
        <f t="shared" si="477"/>
        <v>1</v>
      </c>
      <c r="K5985" s="81">
        <f t="shared" si="478"/>
        <v>16.093548387096774</v>
      </c>
      <c r="L5985" s="149">
        <v>0.2</v>
      </c>
      <c r="M5985" s="16"/>
      <c r="N5985" s="141">
        <f t="shared" si="479"/>
        <v>1</v>
      </c>
      <c r="O5985" s="141"/>
      <c r="P5985" s="141"/>
      <c r="Q5985" s="81">
        <f t="shared" si="480"/>
        <v>19.8</v>
      </c>
    </row>
    <row r="5986" spans="5:17" ht="13" hidden="1" x14ac:dyDescent="0.3">
      <c r="E5986" s="138">
        <v>41616</v>
      </c>
      <c r="F5986" s="16">
        <v>342</v>
      </c>
      <c r="G5986" s="16">
        <v>2013</v>
      </c>
      <c r="H5986" s="139">
        <f t="shared" si="481"/>
        <v>0</v>
      </c>
      <c r="I5986" s="140">
        <v>3.8258064516129053</v>
      </c>
      <c r="J5986" s="141">
        <f t="shared" ref="J5986:J6049" si="482">IF(I5986&lt;=$E$117,1,0)</f>
        <v>1</v>
      </c>
      <c r="K5986" s="81">
        <f t="shared" ref="K5986:K6049" si="483">J5986*($E$116-I5986)</f>
        <v>16.174193548387095</v>
      </c>
      <c r="L5986" s="149">
        <v>-1.6</v>
      </c>
      <c r="M5986" s="16"/>
      <c r="N5986" s="141">
        <f t="shared" ref="N5986:N6049" si="484">IF(L5986&lt;=$E$117,1,0)</f>
        <v>1</v>
      </c>
      <c r="O5986" s="141"/>
      <c r="P5986" s="141"/>
      <c r="Q5986" s="81">
        <f t="shared" ref="Q5986:Q6049" si="485">N5986*($E$116-L5986)</f>
        <v>21.6</v>
      </c>
    </row>
    <row r="5987" spans="5:17" ht="13" hidden="1" x14ac:dyDescent="0.3">
      <c r="E5987" s="138">
        <v>41617</v>
      </c>
      <c r="F5987" s="16">
        <v>343</v>
      </c>
      <c r="G5987" s="16">
        <v>2013</v>
      </c>
      <c r="H5987" s="139">
        <f t="shared" ref="H5987:H6050" si="486">IF(AND(E5987&gt;=$D$64,E5987&lt;=$D$65),1,0)</f>
        <v>0</v>
      </c>
      <c r="I5987" s="140">
        <v>3.7451612903225815</v>
      </c>
      <c r="J5987" s="141">
        <f t="shared" si="482"/>
        <v>1</v>
      </c>
      <c r="K5987" s="81">
        <f t="shared" si="483"/>
        <v>16.254838709677419</v>
      </c>
      <c r="L5987" s="149">
        <v>-2.2999999999999998</v>
      </c>
      <c r="M5987" s="16"/>
      <c r="N5987" s="141">
        <f t="shared" si="484"/>
        <v>1</v>
      </c>
      <c r="O5987" s="141"/>
      <c r="P5987" s="141"/>
      <c r="Q5987" s="81">
        <f t="shared" si="485"/>
        <v>22.3</v>
      </c>
    </row>
    <row r="5988" spans="5:17" ht="13" hidden="1" x14ac:dyDescent="0.3">
      <c r="E5988" s="138">
        <v>41618</v>
      </c>
      <c r="F5988" s="16">
        <v>344</v>
      </c>
      <c r="G5988" s="16">
        <v>2013</v>
      </c>
      <c r="H5988" s="139">
        <f t="shared" si="486"/>
        <v>0</v>
      </c>
      <c r="I5988" s="140">
        <v>3.6645161290322577</v>
      </c>
      <c r="J5988" s="141">
        <f t="shared" si="482"/>
        <v>1</v>
      </c>
      <c r="K5988" s="81">
        <f t="shared" si="483"/>
        <v>16.335483870967742</v>
      </c>
      <c r="L5988" s="149">
        <v>-2.7</v>
      </c>
      <c r="M5988" s="16"/>
      <c r="N5988" s="141">
        <f t="shared" si="484"/>
        <v>1</v>
      </c>
      <c r="O5988" s="141"/>
      <c r="P5988" s="141"/>
      <c r="Q5988" s="81">
        <f t="shared" si="485"/>
        <v>22.7</v>
      </c>
    </row>
    <row r="5989" spans="5:17" ht="13" hidden="1" x14ac:dyDescent="0.3">
      <c r="E5989" s="138">
        <v>41619</v>
      </c>
      <c r="F5989" s="16">
        <v>345</v>
      </c>
      <c r="G5989" s="16">
        <v>2013</v>
      </c>
      <c r="H5989" s="139">
        <f t="shared" si="486"/>
        <v>0</v>
      </c>
      <c r="I5989" s="140">
        <v>3.5838709677419374</v>
      </c>
      <c r="J5989" s="141">
        <f t="shared" si="482"/>
        <v>1</v>
      </c>
      <c r="K5989" s="81">
        <f t="shared" si="483"/>
        <v>16.416129032258063</v>
      </c>
      <c r="L5989" s="149">
        <v>-1.8</v>
      </c>
      <c r="M5989" s="16"/>
      <c r="N5989" s="141">
        <f t="shared" si="484"/>
        <v>1</v>
      </c>
      <c r="O5989" s="141"/>
      <c r="P5989" s="141"/>
      <c r="Q5989" s="81">
        <f t="shared" si="485"/>
        <v>21.8</v>
      </c>
    </row>
    <row r="5990" spans="5:17" ht="13" hidden="1" x14ac:dyDescent="0.3">
      <c r="E5990" s="138">
        <v>41620</v>
      </c>
      <c r="F5990" s="16">
        <v>346</v>
      </c>
      <c r="G5990" s="16">
        <v>2013</v>
      </c>
      <c r="H5990" s="139">
        <f t="shared" si="486"/>
        <v>0</v>
      </c>
      <c r="I5990" s="140">
        <v>3.5032258064516135</v>
      </c>
      <c r="J5990" s="141">
        <f t="shared" si="482"/>
        <v>1</v>
      </c>
      <c r="K5990" s="81">
        <f t="shared" si="483"/>
        <v>16.496774193548386</v>
      </c>
      <c r="L5990" s="149">
        <v>-2.2999999999999998</v>
      </c>
      <c r="M5990" s="16"/>
      <c r="N5990" s="141">
        <f t="shared" si="484"/>
        <v>1</v>
      </c>
      <c r="O5990" s="141"/>
      <c r="P5990" s="141"/>
      <c r="Q5990" s="81">
        <f t="shared" si="485"/>
        <v>22.3</v>
      </c>
    </row>
    <row r="5991" spans="5:17" ht="13" hidden="1" x14ac:dyDescent="0.3">
      <c r="E5991" s="138">
        <v>41621</v>
      </c>
      <c r="F5991" s="16">
        <v>347</v>
      </c>
      <c r="G5991" s="16">
        <v>2013</v>
      </c>
      <c r="H5991" s="139">
        <f t="shared" si="486"/>
        <v>0</v>
      </c>
      <c r="I5991" s="140">
        <v>3.4225806451612897</v>
      </c>
      <c r="J5991" s="141">
        <f t="shared" si="482"/>
        <v>1</v>
      </c>
      <c r="K5991" s="81">
        <f t="shared" si="483"/>
        <v>16.57741935483871</v>
      </c>
      <c r="L5991" s="149">
        <v>-1.1000000000000001</v>
      </c>
      <c r="M5991" s="16"/>
      <c r="N5991" s="141">
        <f t="shared" si="484"/>
        <v>1</v>
      </c>
      <c r="O5991" s="141"/>
      <c r="P5991" s="141"/>
      <c r="Q5991" s="81">
        <f t="shared" si="485"/>
        <v>21.1</v>
      </c>
    </row>
    <row r="5992" spans="5:17" ht="13" hidden="1" x14ac:dyDescent="0.3">
      <c r="E5992" s="138">
        <v>41622</v>
      </c>
      <c r="F5992" s="16">
        <v>348</v>
      </c>
      <c r="G5992" s="16">
        <v>2013</v>
      </c>
      <c r="H5992" s="139">
        <f t="shared" si="486"/>
        <v>0</v>
      </c>
      <c r="I5992" s="140">
        <v>3.3419354838709694</v>
      </c>
      <c r="J5992" s="141">
        <f t="shared" si="482"/>
        <v>1</v>
      </c>
      <c r="K5992" s="81">
        <f t="shared" si="483"/>
        <v>16.658064516129031</v>
      </c>
      <c r="L5992" s="149">
        <v>-0.1</v>
      </c>
      <c r="M5992" s="16"/>
      <c r="N5992" s="141">
        <f t="shared" si="484"/>
        <v>1</v>
      </c>
      <c r="O5992" s="141"/>
      <c r="P5992" s="141"/>
      <c r="Q5992" s="81">
        <f t="shared" si="485"/>
        <v>20.100000000000001</v>
      </c>
    </row>
    <row r="5993" spans="5:17" ht="13" hidden="1" x14ac:dyDescent="0.3">
      <c r="E5993" s="138">
        <v>41623</v>
      </c>
      <c r="F5993" s="16">
        <v>349</v>
      </c>
      <c r="G5993" s="16">
        <v>2013</v>
      </c>
      <c r="H5993" s="139">
        <f t="shared" si="486"/>
        <v>0</v>
      </c>
      <c r="I5993" s="140">
        <v>3.2612903225806456</v>
      </c>
      <c r="J5993" s="141">
        <f t="shared" si="482"/>
        <v>1</v>
      </c>
      <c r="K5993" s="81">
        <f t="shared" si="483"/>
        <v>16.738709677419354</v>
      </c>
      <c r="L5993" s="149">
        <v>-0.3</v>
      </c>
      <c r="M5993" s="16"/>
      <c r="N5993" s="141">
        <f t="shared" si="484"/>
        <v>1</v>
      </c>
      <c r="O5993" s="141"/>
      <c r="P5993" s="141"/>
      <c r="Q5993" s="81">
        <f t="shared" si="485"/>
        <v>20.3</v>
      </c>
    </row>
    <row r="5994" spans="5:17" ht="13" hidden="1" x14ac:dyDescent="0.3">
      <c r="E5994" s="138">
        <v>41624</v>
      </c>
      <c r="F5994" s="16">
        <v>350</v>
      </c>
      <c r="G5994" s="16">
        <v>2013</v>
      </c>
      <c r="H5994" s="139">
        <f t="shared" si="486"/>
        <v>0</v>
      </c>
      <c r="I5994" s="140">
        <v>3.1806451612903217</v>
      </c>
      <c r="J5994" s="141">
        <f t="shared" si="482"/>
        <v>1</v>
      </c>
      <c r="K5994" s="81">
        <f t="shared" si="483"/>
        <v>16.819354838709678</v>
      </c>
      <c r="L5994" s="149">
        <v>-1.6</v>
      </c>
      <c r="M5994" s="16"/>
      <c r="N5994" s="141">
        <f t="shared" si="484"/>
        <v>1</v>
      </c>
      <c r="O5994" s="141"/>
      <c r="P5994" s="141"/>
      <c r="Q5994" s="81">
        <f t="shared" si="485"/>
        <v>21.6</v>
      </c>
    </row>
    <row r="5995" spans="5:17" ht="13" hidden="1" x14ac:dyDescent="0.3">
      <c r="E5995" s="138">
        <v>41625</v>
      </c>
      <c r="F5995" s="16">
        <v>351</v>
      </c>
      <c r="G5995" s="16">
        <v>2013</v>
      </c>
      <c r="H5995" s="139">
        <f t="shared" si="486"/>
        <v>0</v>
      </c>
      <c r="I5995" s="140">
        <v>3.1</v>
      </c>
      <c r="J5995" s="141">
        <f t="shared" si="482"/>
        <v>1</v>
      </c>
      <c r="K5995" s="81">
        <f t="shared" si="483"/>
        <v>16.899999999999999</v>
      </c>
      <c r="L5995" s="149">
        <v>-1.7</v>
      </c>
      <c r="M5995" s="16"/>
      <c r="N5995" s="141">
        <f t="shared" si="484"/>
        <v>1</v>
      </c>
      <c r="O5995" s="141"/>
      <c r="P5995" s="141"/>
      <c r="Q5995" s="81">
        <f t="shared" si="485"/>
        <v>21.7</v>
      </c>
    </row>
    <row r="5996" spans="5:17" ht="13" hidden="1" x14ac:dyDescent="0.3">
      <c r="E5996" s="138">
        <v>41626</v>
      </c>
      <c r="F5996" s="16">
        <v>352</v>
      </c>
      <c r="G5996" s="16">
        <v>2013</v>
      </c>
      <c r="H5996" s="139">
        <f t="shared" si="486"/>
        <v>0</v>
      </c>
      <c r="I5996" s="140">
        <v>3.0533333333333381</v>
      </c>
      <c r="J5996" s="141">
        <f t="shared" si="482"/>
        <v>1</v>
      </c>
      <c r="K5996" s="81">
        <f t="shared" si="483"/>
        <v>16.946666666666662</v>
      </c>
      <c r="L5996" s="149">
        <v>0.8</v>
      </c>
      <c r="M5996" s="16"/>
      <c r="N5996" s="141">
        <f t="shared" si="484"/>
        <v>1</v>
      </c>
      <c r="O5996" s="141"/>
      <c r="P5996" s="141"/>
      <c r="Q5996" s="81">
        <f t="shared" si="485"/>
        <v>19.2</v>
      </c>
    </row>
    <row r="5997" spans="5:17" ht="13" hidden="1" x14ac:dyDescent="0.3">
      <c r="E5997" s="138">
        <v>41627</v>
      </c>
      <c r="F5997" s="16">
        <v>353</v>
      </c>
      <c r="G5997" s="16">
        <v>2013</v>
      </c>
      <c r="H5997" s="139">
        <f t="shared" si="486"/>
        <v>0</v>
      </c>
      <c r="I5997" s="140">
        <v>3.0066666666666713</v>
      </c>
      <c r="J5997" s="141">
        <f t="shared" si="482"/>
        <v>1</v>
      </c>
      <c r="K5997" s="81">
        <f t="shared" si="483"/>
        <v>16.993333333333329</v>
      </c>
      <c r="L5997" s="149">
        <v>5.4</v>
      </c>
      <c r="M5997" s="16"/>
      <c r="N5997" s="141">
        <f t="shared" si="484"/>
        <v>1</v>
      </c>
      <c r="O5997" s="141"/>
      <c r="P5997" s="141"/>
      <c r="Q5997" s="81">
        <f t="shared" si="485"/>
        <v>14.6</v>
      </c>
    </row>
    <row r="5998" spans="5:17" ht="13" hidden="1" x14ac:dyDescent="0.3">
      <c r="E5998" s="138">
        <v>41628</v>
      </c>
      <c r="F5998" s="16">
        <v>354</v>
      </c>
      <c r="G5998" s="16">
        <v>2013</v>
      </c>
      <c r="H5998" s="139">
        <f t="shared" si="486"/>
        <v>0</v>
      </c>
      <c r="I5998" s="140">
        <v>2.96</v>
      </c>
      <c r="J5998" s="141">
        <f t="shared" si="482"/>
        <v>1</v>
      </c>
      <c r="K5998" s="81">
        <f t="shared" si="483"/>
        <v>17.04</v>
      </c>
      <c r="L5998" s="149">
        <v>4.7</v>
      </c>
      <c r="M5998" s="16"/>
      <c r="N5998" s="141">
        <f t="shared" si="484"/>
        <v>1</v>
      </c>
      <c r="O5998" s="141"/>
      <c r="P5998" s="141"/>
      <c r="Q5998" s="81">
        <f t="shared" si="485"/>
        <v>15.3</v>
      </c>
    </row>
    <row r="5999" spans="5:17" ht="13" hidden="1" x14ac:dyDescent="0.3">
      <c r="E5999" s="138">
        <v>41629</v>
      </c>
      <c r="F5999" s="16">
        <v>355</v>
      </c>
      <c r="G5999" s="16">
        <v>2013</v>
      </c>
      <c r="H5999" s="139">
        <f t="shared" si="486"/>
        <v>0</v>
      </c>
      <c r="I5999" s="140">
        <v>2.9133333333333375</v>
      </c>
      <c r="J5999" s="141">
        <f t="shared" si="482"/>
        <v>1</v>
      </c>
      <c r="K5999" s="81">
        <f t="shared" si="483"/>
        <v>17.086666666666662</v>
      </c>
      <c r="L5999" s="149">
        <v>3.8</v>
      </c>
      <c r="M5999" s="16"/>
      <c r="N5999" s="141">
        <f t="shared" si="484"/>
        <v>1</v>
      </c>
      <c r="O5999" s="141"/>
      <c r="P5999" s="141"/>
      <c r="Q5999" s="81">
        <f t="shared" si="485"/>
        <v>16.2</v>
      </c>
    </row>
    <row r="6000" spans="5:17" ht="13" hidden="1" x14ac:dyDescent="0.3">
      <c r="E6000" s="138">
        <v>41630</v>
      </c>
      <c r="F6000" s="16">
        <v>356</v>
      </c>
      <c r="G6000" s="16">
        <v>2013</v>
      </c>
      <c r="H6000" s="139">
        <f t="shared" si="486"/>
        <v>0</v>
      </c>
      <c r="I6000" s="140">
        <v>2.8666666666666707</v>
      </c>
      <c r="J6000" s="141">
        <f t="shared" si="482"/>
        <v>1</v>
      </c>
      <c r="K6000" s="81">
        <f t="shared" si="483"/>
        <v>17.133333333333329</v>
      </c>
      <c r="L6000" s="149">
        <v>7.6</v>
      </c>
      <c r="M6000" s="16"/>
      <c r="N6000" s="141">
        <f t="shared" si="484"/>
        <v>1</v>
      </c>
      <c r="O6000" s="141"/>
      <c r="P6000" s="141"/>
      <c r="Q6000" s="81">
        <f t="shared" si="485"/>
        <v>12.4</v>
      </c>
    </row>
    <row r="6001" spans="5:17" ht="13" hidden="1" x14ac:dyDescent="0.3">
      <c r="E6001" s="138">
        <v>41631</v>
      </c>
      <c r="F6001" s="16">
        <v>357</v>
      </c>
      <c r="G6001" s="16">
        <v>2013</v>
      </c>
      <c r="H6001" s="139">
        <f t="shared" si="486"/>
        <v>0</v>
      </c>
      <c r="I6001" s="140">
        <v>2.82</v>
      </c>
      <c r="J6001" s="141">
        <f t="shared" si="482"/>
        <v>1</v>
      </c>
      <c r="K6001" s="81">
        <f t="shared" si="483"/>
        <v>17.18</v>
      </c>
      <c r="L6001" s="149">
        <v>8.6</v>
      </c>
      <c r="M6001" s="16"/>
      <c r="N6001" s="141">
        <f t="shared" si="484"/>
        <v>1</v>
      </c>
      <c r="O6001" s="141"/>
      <c r="P6001" s="141"/>
      <c r="Q6001" s="81">
        <f t="shared" si="485"/>
        <v>11.4</v>
      </c>
    </row>
    <row r="6002" spans="5:17" ht="13" hidden="1" x14ac:dyDescent="0.3">
      <c r="E6002" s="138">
        <v>41632</v>
      </c>
      <c r="F6002" s="16">
        <v>358</v>
      </c>
      <c r="G6002" s="16">
        <v>2013</v>
      </c>
      <c r="H6002" s="139">
        <f t="shared" si="486"/>
        <v>0</v>
      </c>
      <c r="I6002" s="140">
        <v>2.773333333333337</v>
      </c>
      <c r="J6002" s="141">
        <f t="shared" si="482"/>
        <v>1</v>
      </c>
      <c r="K6002" s="81">
        <f t="shared" si="483"/>
        <v>17.226666666666663</v>
      </c>
      <c r="L6002" s="149">
        <v>11.9</v>
      </c>
      <c r="M6002" s="16"/>
      <c r="N6002" s="141">
        <f t="shared" si="484"/>
        <v>1</v>
      </c>
      <c r="O6002" s="141"/>
      <c r="P6002" s="141"/>
      <c r="Q6002" s="81">
        <f t="shared" si="485"/>
        <v>8.1</v>
      </c>
    </row>
    <row r="6003" spans="5:17" ht="13" hidden="1" x14ac:dyDescent="0.3">
      <c r="E6003" s="138">
        <v>41633</v>
      </c>
      <c r="F6003" s="16">
        <v>359</v>
      </c>
      <c r="G6003" s="16">
        <v>2013</v>
      </c>
      <c r="H6003" s="139">
        <f t="shared" si="486"/>
        <v>0</v>
      </c>
      <c r="I6003" s="140">
        <v>2.7266666666666701</v>
      </c>
      <c r="J6003" s="141">
        <f t="shared" si="482"/>
        <v>1</v>
      </c>
      <c r="K6003" s="81">
        <f t="shared" si="483"/>
        <v>17.27333333333333</v>
      </c>
      <c r="L6003" s="149">
        <v>7.8</v>
      </c>
      <c r="M6003" s="16"/>
      <c r="N6003" s="141">
        <f t="shared" si="484"/>
        <v>1</v>
      </c>
      <c r="O6003" s="141"/>
      <c r="P6003" s="141"/>
      <c r="Q6003" s="81">
        <f t="shared" si="485"/>
        <v>12.2</v>
      </c>
    </row>
    <row r="6004" spans="5:17" ht="13" hidden="1" x14ac:dyDescent="0.3">
      <c r="E6004" s="138">
        <v>41634</v>
      </c>
      <c r="F6004" s="16">
        <v>360</v>
      </c>
      <c r="G6004" s="16">
        <v>2013</v>
      </c>
      <c r="H6004" s="139">
        <f t="shared" si="486"/>
        <v>0</v>
      </c>
      <c r="I6004" s="140">
        <v>2.68</v>
      </c>
      <c r="J6004" s="141">
        <f t="shared" si="482"/>
        <v>1</v>
      </c>
      <c r="K6004" s="81">
        <f t="shared" si="483"/>
        <v>17.32</v>
      </c>
      <c r="L6004" s="149">
        <v>2.5</v>
      </c>
      <c r="M6004" s="16"/>
      <c r="N6004" s="141">
        <f t="shared" si="484"/>
        <v>1</v>
      </c>
      <c r="O6004" s="141"/>
      <c r="P6004" s="141"/>
      <c r="Q6004" s="81">
        <f t="shared" si="485"/>
        <v>17.5</v>
      </c>
    </row>
    <row r="6005" spans="5:17" ht="13" hidden="1" x14ac:dyDescent="0.3">
      <c r="E6005" s="138">
        <v>41635</v>
      </c>
      <c r="F6005" s="16">
        <v>361</v>
      </c>
      <c r="G6005" s="16">
        <v>2013</v>
      </c>
      <c r="H6005" s="139">
        <f t="shared" si="486"/>
        <v>0</v>
      </c>
      <c r="I6005" s="140">
        <v>2.6333333333333364</v>
      </c>
      <c r="J6005" s="141">
        <f t="shared" si="482"/>
        <v>1</v>
      </c>
      <c r="K6005" s="81">
        <f t="shared" si="483"/>
        <v>17.366666666666664</v>
      </c>
      <c r="L6005" s="149">
        <v>1</v>
      </c>
      <c r="M6005" s="16"/>
      <c r="N6005" s="141">
        <f t="shared" si="484"/>
        <v>1</v>
      </c>
      <c r="O6005" s="141"/>
      <c r="P6005" s="141"/>
      <c r="Q6005" s="81">
        <f t="shared" si="485"/>
        <v>19</v>
      </c>
    </row>
    <row r="6006" spans="5:17" ht="13" hidden="1" x14ac:dyDescent="0.3">
      <c r="E6006" s="138">
        <v>41636</v>
      </c>
      <c r="F6006" s="16">
        <v>362</v>
      </c>
      <c r="G6006" s="16">
        <v>2013</v>
      </c>
      <c r="H6006" s="139">
        <f t="shared" si="486"/>
        <v>0</v>
      </c>
      <c r="I6006" s="140">
        <v>2.5866666666666696</v>
      </c>
      <c r="J6006" s="141">
        <f t="shared" si="482"/>
        <v>1</v>
      </c>
      <c r="K6006" s="81">
        <f t="shared" si="483"/>
        <v>17.41333333333333</v>
      </c>
      <c r="L6006" s="149">
        <v>2.7</v>
      </c>
      <c r="M6006" s="16"/>
      <c r="N6006" s="141">
        <f t="shared" si="484"/>
        <v>1</v>
      </c>
      <c r="O6006" s="141"/>
      <c r="P6006" s="141"/>
      <c r="Q6006" s="81">
        <f t="shared" si="485"/>
        <v>17.3</v>
      </c>
    </row>
    <row r="6007" spans="5:17" ht="13" hidden="1" x14ac:dyDescent="0.3">
      <c r="E6007" s="138">
        <v>41637</v>
      </c>
      <c r="F6007" s="16">
        <v>363</v>
      </c>
      <c r="G6007" s="16">
        <v>2013</v>
      </c>
      <c r="H6007" s="139">
        <f t="shared" si="486"/>
        <v>0</v>
      </c>
      <c r="I6007" s="140">
        <v>2.54</v>
      </c>
      <c r="J6007" s="141">
        <f t="shared" si="482"/>
        <v>1</v>
      </c>
      <c r="K6007" s="81">
        <f t="shared" si="483"/>
        <v>17.46</v>
      </c>
      <c r="L6007" s="149">
        <v>2.4</v>
      </c>
      <c r="M6007" s="16"/>
      <c r="N6007" s="141">
        <f t="shared" si="484"/>
        <v>1</v>
      </c>
      <c r="O6007" s="141"/>
      <c r="P6007" s="141"/>
      <c r="Q6007" s="81">
        <f t="shared" si="485"/>
        <v>17.600000000000001</v>
      </c>
    </row>
    <row r="6008" spans="5:17" ht="13" hidden="1" x14ac:dyDescent="0.3">
      <c r="E6008" s="138">
        <v>41638</v>
      </c>
      <c r="F6008" s="16">
        <v>364</v>
      </c>
      <c r="G6008" s="16">
        <v>2013</v>
      </c>
      <c r="H6008" s="139">
        <f t="shared" si="486"/>
        <v>0</v>
      </c>
      <c r="I6008" s="140">
        <v>2.4933333333333358</v>
      </c>
      <c r="J6008" s="141">
        <f t="shared" si="482"/>
        <v>1</v>
      </c>
      <c r="K6008" s="81">
        <f t="shared" si="483"/>
        <v>17.506666666666664</v>
      </c>
      <c r="L6008" s="149">
        <v>1.1000000000000001</v>
      </c>
      <c r="M6008" s="16"/>
      <c r="N6008" s="141">
        <f t="shared" si="484"/>
        <v>1</v>
      </c>
      <c r="O6008" s="141"/>
      <c r="P6008" s="141"/>
      <c r="Q6008" s="81">
        <f t="shared" si="485"/>
        <v>18.899999999999999</v>
      </c>
    </row>
    <row r="6009" spans="5:17" ht="13" hidden="1" x14ac:dyDescent="0.3">
      <c r="E6009" s="138">
        <v>41639</v>
      </c>
      <c r="F6009" s="16">
        <v>365</v>
      </c>
      <c r="G6009" s="16">
        <v>2013</v>
      </c>
      <c r="H6009" s="139">
        <f t="shared" si="486"/>
        <v>0</v>
      </c>
      <c r="I6009" s="140">
        <v>2.446666666666669</v>
      </c>
      <c r="J6009" s="141">
        <f t="shared" si="482"/>
        <v>1</v>
      </c>
      <c r="K6009" s="81">
        <f t="shared" si="483"/>
        <v>17.553333333333331</v>
      </c>
      <c r="L6009" s="149">
        <v>-0.5</v>
      </c>
      <c r="M6009" s="16"/>
      <c r="N6009" s="141">
        <f t="shared" si="484"/>
        <v>1</v>
      </c>
      <c r="O6009" s="141"/>
      <c r="P6009" s="141"/>
      <c r="Q6009" s="81">
        <f t="shared" si="485"/>
        <v>20.5</v>
      </c>
    </row>
    <row r="6010" spans="5:17" ht="13" hidden="1" x14ac:dyDescent="0.3">
      <c r="E6010" s="133">
        <v>41640</v>
      </c>
      <c r="F6010" s="31">
        <v>1</v>
      </c>
      <c r="G6010" s="31">
        <v>2014</v>
      </c>
      <c r="H6010" s="134">
        <f t="shared" si="486"/>
        <v>0</v>
      </c>
      <c r="I6010" s="135">
        <v>2.3774193548387101</v>
      </c>
      <c r="J6010" s="136">
        <f t="shared" si="482"/>
        <v>1</v>
      </c>
      <c r="K6010" s="81">
        <f t="shared" si="483"/>
        <v>17.622580645161289</v>
      </c>
      <c r="L6010" s="148">
        <v>4.0999999999999996</v>
      </c>
      <c r="M6010" s="31"/>
      <c r="N6010" s="136">
        <f t="shared" si="484"/>
        <v>1</v>
      </c>
      <c r="O6010" s="136"/>
      <c r="P6010" s="136"/>
      <c r="Q6010" s="81">
        <f t="shared" si="485"/>
        <v>15.9</v>
      </c>
    </row>
    <row r="6011" spans="5:17" ht="13" hidden="1" x14ac:dyDescent="0.3">
      <c r="E6011" s="138">
        <v>41641</v>
      </c>
      <c r="F6011" s="16">
        <v>2</v>
      </c>
      <c r="G6011" s="22">
        <v>2014</v>
      </c>
      <c r="H6011" s="139">
        <f t="shared" si="486"/>
        <v>0</v>
      </c>
      <c r="I6011" s="140">
        <v>2.3322580645161293</v>
      </c>
      <c r="J6011" s="141">
        <f t="shared" si="482"/>
        <v>1</v>
      </c>
      <c r="K6011" s="81">
        <f t="shared" si="483"/>
        <v>17.667741935483871</v>
      </c>
      <c r="L6011" s="149">
        <v>5.3</v>
      </c>
      <c r="M6011" s="16"/>
      <c r="N6011" s="141">
        <f t="shared" si="484"/>
        <v>1</v>
      </c>
      <c r="O6011" s="141"/>
      <c r="P6011" s="141"/>
      <c r="Q6011" s="81">
        <f t="shared" si="485"/>
        <v>14.7</v>
      </c>
    </row>
    <row r="6012" spans="5:17" ht="13" hidden="1" x14ac:dyDescent="0.3">
      <c r="E6012" s="138">
        <v>41642</v>
      </c>
      <c r="F6012" s="16">
        <v>3</v>
      </c>
      <c r="G6012" s="22">
        <v>2014</v>
      </c>
      <c r="H6012" s="139">
        <f t="shared" si="486"/>
        <v>0</v>
      </c>
      <c r="I6012" s="140">
        <v>2.2870967741935484</v>
      </c>
      <c r="J6012" s="141">
        <f t="shared" si="482"/>
        <v>1</v>
      </c>
      <c r="K6012" s="81">
        <f t="shared" si="483"/>
        <v>17.71290322580645</v>
      </c>
      <c r="L6012" s="149">
        <v>4.8</v>
      </c>
      <c r="M6012" s="16"/>
      <c r="N6012" s="141">
        <f t="shared" si="484"/>
        <v>1</v>
      </c>
      <c r="O6012" s="141"/>
      <c r="P6012" s="141"/>
      <c r="Q6012" s="81">
        <f t="shared" si="485"/>
        <v>15.2</v>
      </c>
    </row>
    <row r="6013" spans="5:17" ht="13" hidden="1" x14ac:dyDescent="0.3">
      <c r="E6013" s="138">
        <v>41643</v>
      </c>
      <c r="F6013" s="16">
        <v>4</v>
      </c>
      <c r="G6013" s="22">
        <v>2014</v>
      </c>
      <c r="H6013" s="139">
        <f t="shared" si="486"/>
        <v>0</v>
      </c>
      <c r="I6013" s="140">
        <v>2.241935483870968</v>
      </c>
      <c r="J6013" s="141">
        <f t="shared" si="482"/>
        <v>1</v>
      </c>
      <c r="K6013" s="81">
        <f t="shared" si="483"/>
        <v>17.758064516129032</v>
      </c>
      <c r="L6013" s="149">
        <v>6</v>
      </c>
      <c r="M6013" s="16"/>
      <c r="N6013" s="141">
        <f t="shared" si="484"/>
        <v>1</v>
      </c>
      <c r="O6013" s="141"/>
      <c r="P6013" s="141"/>
      <c r="Q6013" s="81">
        <f t="shared" si="485"/>
        <v>14</v>
      </c>
    </row>
    <row r="6014" spans="5:17" ht="13" hidden="1" x14ac:dyDescent="0.3">
      <c r="E6014" s="138">
        <v>41644</v>
      </c>
      <c r="F6014" s="16">
        <v>5</v>
      </c>
      <c r="G6014" s="22">
        <v>2014</v>
      </c>
      <c r="H6014" s="139">
        <f t="shared" si="486"/>
        <v>0</v>
      </c>
      <c r="I6014" s="140">
        <v>2.1967741935483875</v>
      </c>
      <c r="J6014" s="141">
        <f t="shared" si="482"/>
        <v>1</v>
      </c>
      <c r="K6014" s="81">
        <f t="shared" si="483"/>
        <v>17.803225806451614</v>
      </c>
      <c r="L6014" s="149">
        <v>3.9</v>
      </c>
      <c r="M6014" s="16"/>
      <c r="N6014" s="141">
        <f t="shared" si="484"/>
        <v>1</v>
      </c>
      <c r="O6014" s="141"/>
      <c r="P6014" s="141"/>
      <c r="Q6014" s="81">
        <f t="shared" si="485"/>
        <v>16.100000000000001</v>
      </c>
    </row>
    <row r="6015" spans="5:17" ht="13" hidden="1" x14ac:dyDescent="0.3">
      <c r="E6015" s="138">
        <v>41645</v>
      </c>
      <c r="F6015" s="16">
        <v>6</v>
      </c>
      <c r="G6015" s="22">
        <v>2014</v>
      </c>
      <c r="H6015" s="139">
        <f t="shared" si="486"/>
        <v>0</v>
      </c>
      <c r="I6015" s="140">
        <v>2.1516129032258067</v>
      </c>
      <c r="J6015" s="141">
        <f t="shared" si="482"/>
        <v>1</v>
      </c>
      <c r="K6015" s="81">
        <f t="shared" si="483"/>
        <v>17.848387096774193</v>
      </c>
      <c r="L6015" s="149">
        <v>2.4</v>
      </c>
      <c r="M6015" s="16"/>
      <c r="N6015" s="141">
        <f t="shared" si="484"/>
        <v>1</v>
      </c>
      <c r="O6015" s="141"/>
      <c r="P6015" s="141"/>
      <c r="Q6015" s="81">
        <f t="shared" si="485"/>
        <v>17.600000000000001</v>
      </c>
    </row>
    <row r="6016" spans="5:17" ht="13" hidden="1" x14ac:dyDescent="0.3">
      <c r="E6016" s="138">
        <v>41646</v>
      </c>
      <c r="F6016" s="16">
        <v>7</v>
      </c>
      <c r="G6016" s="22">
        <v>2014</v>
      </c>
      <c r="H6016" s="139">
        <f t="shared" si="486"/>
        <v>0</v>
      </c>
      <c r="I6016" s="140">
        <v>2.1064516129032258</v>
      </c>
      <c r="J6016" s="141">
        <f t="shared" si="482"/>
        <v>1</v>
      </c>
      <c r="K6016" s="81">
        <f t="shared" si="483"/>
        <v>17.893548387096775</v>
      </c>
      <c r="L6016" s="149">
        <v>8.1</v>
      </c>
      <c r="M6016" s="16"/>
      <c r="N6016" s="141">
        <f t="shared" si="484"/>
        <v>1</v>
      </c>
      <c r="O6016" s="141"/>
      <c r="P6016" s="141"/>
      <c r="Q6016" s="81">
        <f t="shared" si="485"/>
        <v>11.9</v>
      </c>
    </row>
    <row r="6017" spans="5:17" ht="13" hidden="1" x14ac:dyDescent="0.3">
      <c r="E6017" s="138">
        <v>41647</v>
      </c>
      <c r="F6017" s="16">
        <v>8</v>
      </c>
      <c r="G6017" s="22">
        <v>2014</v>
      </c>
      <c r="H6017" s="139">
        <f t="shared" si="486"/>
        <v>0</v>
      </c>
      <c r="I6017" s="140">
        <v>2.0612903225806454</v>
      </c>
      <c r="J6017" s="141">
        <f t="shared" si="482"/>
        <v>1</v>
      </c>
      <c r="K6017" s="81">
        <f t="shared" si="483"/>
        <v>17.938709677419354</v>
      </c>
      <c r="L6017" s="149">
        <v>8.6</v>
      </c>
      <c r="M6017" s="16"/>
      <c r="N6017" s="141">
        <f t="shared" si="484"/>
        <v>1</v>
      </c>
      <c r="O6017" s="141"/>
      <c r="P6017" s="141"/>
      <c r="Q6017" s="81">
        <f t="shared" si="485"/>
        <v>11.4</v>
      </c>
    </row>
    <row r="6018" spans="5:17" ht="13" hidden="1" x14ac:dyDescent="0.3">
      <c r="E6018" s="138">
        <v>41648</v>
      </c>
      <c r="F6018" s="16">
        <v>9</v>
      </c>
      <c r="G6018" s="22">
        <v>2014</v>
      </c>
      <c r="H6018" s="139">
        <f t="shared" si="486"/>
        <v>0</v>
      </c>
      <c r="I6018" s="140">
        <v>2.0161290322580649</v>
      </c>
      <c r="J6018" s="141">
        <f t="shared" si="482"/>
        <v>1</v>
      </c>
      <c r="K6018" s="81">
        <f t="shared" si="483"/>
        <v>17.983870967741936</v>
      </c>
      <c r="L6018" s="149">
        <v>8.4</v>
      </c>
      <c r="M6018" s="16"/>
      <c r="N6018" s="141">
        <f t="shared" si="484"/>
        <v>1</v>
      </c>
      <c r="O6018" s="141"/>
      <c r="P6018" s="141"/>
      <c r="Q6018" s="81">
        <f t="shared" si="485"/>
        <v>11.6</v>
      </c>
    </row>
    <row r="6019" spans="5:17" ht="13" hidden="1" x14ac:dyDescent="0.3">
      <c r="E6019" s="138">
        <v>41649</v>
      </c>
      <c r="F6019" s="16">
        <v>10</v>
      </c>
      <c r="G6019" s="22">
        <v>2014</v>
      </c>
      <c r="H6019" s="139">
        <f t="shared" si="486"/>
        <v>0</v>
      </c>
      <c r="I6019" s="140">
        <v>1.9709677419354841</v>
      </c>
      <c r="J6019" s="141">
        <f t="shared" si="482"/>
        <v>1</v>
      </c>
      <c r="K6019" s="81">
        <f t="shared" si="483"/>
        <v>18.029032258064515</v>
      </c>
      <c r="L6019" s="149">
        <v>7.8</v>
      </c>
      <c r="M6019" s="16"/>
      <c r="N6019" s="141">
        <f t="shared" si="484"/>
        <v>1</v>
      </c>
      <c r="O6019" s="141"/>
      <c r="P6019" s="141"/>
      <c r="Q6019" s="81">
        <f t="shared" si="485"/>
        <v>12.2</v>
      </c>
    </row>
    <row r="6020" spans="5:17" ht="13" hidden="1" x14ac:dyDescent="0.3">
      <c r="E6020" s="138">
        <v>41650</v>
      </c>
      <c r="F6020" s="16">
        <v>11</v>
      </c>
      <c r="G6020" s="22">
        <v>2014</v>
      </c>
      <c r="H6020" s="139">
        <f t="shared" si="486"/>
        <v>0</v>
      </c>
      <c r="I6020" s="140">
        <v>1.9258064516129034</v>
      </c>
      <c r="J6020" s="141">
        <f t="shared" si="482"/>
        <v>1</v>
      </c>
      <c r="K6020" s="81">
        <f t="shared" si="483"/>
        <v>18.074193548387097</v>
      </c>
      <c r="L6020" s="149">
        <v>5.4</v>
      </c>
      <c r="M6020" s="16"/>
      <c r="N6020" s="141">
        <f t="shared" si="484"/>
        <v>1</v>
      </c>
      <c r="O6020" s="141"/>
      <c r="P6020" s="141"/>
      <c r="Q6020" s="81">
        <f t="shared" si="485"/>
        <v>14.6</v>
      </c>
    </row>
    <row r="6021" spans="5:17" ht="13" hidden="1" x14ac:dyDescent="0.3">
      <c r="E6021" s="138">
        <v>41651</v>
      </c>
      <c r="F6021" s="16">
        <v>12</v>
      </c>
      <c r="G6021" s="22">
        <v>2014</v>
      </c>
      <c r="H6021" s="139">
        <f t="shared" si="486"/>
        <v>0</v>
      </c>
      <c r="I6021" s="140">
        <v>1.8806451612903228</v>
      </c>
      <c r="J6021" s="141">
        <f t="shared" si="482"/>
        <v>1</v>
      </c>
      <c r="K6021" s="81">
        <f t="shared" si="483"/>
        <v>18.119354838709675</v>
      </c>
      <c r="L6021" s="149">
        <v>3.8</v>
      </c>
      <c r="M6021" s="16"/>
      <c r="N6021" s="141">
        <f t="shared" si="484"/>
        <v>1</v>
      </c>
      <c r="O6021" s="141"/>
      <c r="P6021" s="141"/>
      <c r="Q6021" s="81">
        <f t="shared" si="485"/>
        <v>16.2</v>
      </c>
    </row>
    <row r="6022" spans="5:17" ht="13" hidden="1" x14ac:dyDescent="0.3">
      <c r="E6022" s="138">
        <v>41652</v>
      </c>
      <c r="F6022" s="16">
        <v>13</v>
      </c>
      <c r="G6022" s="22">
        <v>2014</v>
      </c>
      <c r="H6022" s="139">
        <f t="shared" si="486"/>
        <v>0</v>
      </c>
      <c r="I6022" s="140">
        <v>1.8354838709677421</v>
      </c>
      <c r="J6022" s="141">
        <f t="shared" si="482"/>
        <v>1</v>
      </c>
      <c r="K6022" s="81">
        <f t="shared" si="483"/>
        <v>18.164516129032258</v>
      </c>
      <c r="L6022" s="149">
        <v>3.8</v>
      </c>
      <c r="M6022" s="16"/>
      <c r="N6022" s="141">
        <f t="shared" si="484"/>
        <v>1</v>
      </c>
      <c r="O6022" s="141"/>
      <c r="P6022" s="141"/>
      <c r="Q6022" s="81">
        <f t="shared" si="485"/>
        <v>16.2</v>
      </c>
    </row>
    <row r="6023" spans="5:17" ht="13" hidden="1" x14ac:dyDescent="0.3">
      <c r="E6023" s="138">
        <v>41653</v>
      </c>
      <c r="F6023" s="16">
        <v>14</v>
      </c>
      <c r="G6023" s="22">
        <v>2014</v>
      </c>
      <c r="H6023" s="139">
        <f t="shared" si="486"/>
        <v>0</v>
      </c>
      <c r="I6023" s="140">
        <v>1.7903225806451615</v>
      </c>
      <c r="J6023" s="141">
        <f t="shared" si="482"/>
        <v>1</v>
      </c>
      <c r="K6023" s="81">
        <f t="shared" si="483"/>
        <v>18.20967741935484</v>
      </c>
      <c r="L6023" s="149">
        <v>4.5999999999999996</v>
      </c>
      <c r="M6023" s="16"/>
      <c r="N6023" s="141">
        <f t="shared" si="484"/>
        <v>1</v>
      </c>
      <c r="O6023" s="141"/>
      <c r="P6023" s="141"/>
      <c r="Q6023" s="81">
        <f t="shared" si="485"/>
        <v>15.4</v>
      </c>
    </row>
    <row r="6024" spans="5:17" ht="13" hidden="1" x14ac:dyDescent="0.3">
      <c r="E6024" s="138">
        <v>41654</v>
      </c>
      <c r="F6024" s="16">
        <v>15</v>
      </c>
      <c r="G6024" s="22">
        <v>2014</v>
      </c>
      <c r="H6024" s="139">
        <f t="shared" si="486"/>
        <v>0</v>
      </c>
      <c r="I6024" s="140">
        <v>1.7451612903225808</v>
      </c>
      <c r="J6024" s="141">
        <f t="shared" si="482"/>
        <v>1</v>
      </c>
      <c r="K6024" s="81">
        <f t="shared" si="483"/>
        <v>18.254838709677419</v>
      </c>
      <c r="L6024" s="149">
        <v>2</v>
      </c>
      <c r="M6024" s="16"/>
      <c r="N6024" s="141">
        <f t="shared" si="484"/>
        <v>1</v>
      </c>
      <c r="O6024" s="141"/>
      <c r="P6024" s="141"/>
      <c r="Q6024" s="81">
        <f t="shared" si="485"/>
        <v>18</v>
      </c>
    </row>
    <row r="6025" spans="5:17" ht="13" hidden="1" x14ac:dyDescent="0.3">
      <c r="E6025" s="138">
        <v>41655</v>
      </c>
      <c r="F6025" s="16">
        <v>16</v>
      </c>
      <c r="G6025" s="22">
        <v>2014</v>
      </c>
      <c r="H6025" s="139">
        <f t="shared" si="486"/>
        <v>0</v>
      </c>
      <c r="I6025" s="140">
        <v>1.7</v>
      </c>
      <c r="J6025" s="141">
        <f t="shared" si="482"/>
        <v>1</v>
      </c>
      <c r="K6025" s="81">
        <f t="shared" si="483"/>
        <v>18.3</v>
      </c>
      <c r="L6025" s="149">
        <v>4</v>
      </c>
      <c r="M6025" s="16"/>
      <c r="N6025" s="141">
        <f t="shared" si="484"/>
        <v>1</v>
      </c>
      <c r="O6025" s="141"/>
      <c r="P6025" s="141"/>
      <c r="Q6025" s="81">
        <f t="shared" si="485"/>
        <v>16</v>
      </c>
    </row>
    <row r="6026" spans="5:17" ht="13" hidden="1" x14ac:dyDescent="0.3">
      <c r="E6026" s="138">
        <v>41656</v>
      </c>
      <c r="F6026" s="16">
        <v>17</v>
      </c>
      <c r="G6026" s="22">
        <v>2014</v>
      </c>
      <c r="H6026" s="139">
        <f t="shared" si="486"/>
        <v>0</v>
      </c>
      <c r="I6026" s="140">
        <v>1.7428571428571429</v>
      </c>
      <c r="J6026" s="141">
        <f t="shared" si="482"/>
        <v>1</v>
      </c>
      <c r="K6026" s="81">
        <f t="shared" si="483"/>
        <v>18.257142857142856</v>
      </c>
      <c r="L6026" s="149">
        <v>4.0999999999999996</v>
      </c>
      <c r="M6026" s="16"/>
      <c r="N6026" s="141">
        <f t="shared" si="484"/>
        <v>1</v>
      </c>
      <c r="O6026" s="141"/>
      <c r="P6026" s="141"/>
      <c r="Q6026" s="81">
        <f t="shared" si="485"/>
        <v>15.9</v>
      </c>
    </row>
    <row r="6027" spans="5:17" ht="13" hidden="1" x14ac:dyDescent="0.3">
      <c r="E6027" s="138">
        <v>41657</v>
      </c>
      <c r="F6027" s="16">
        <v>18</v>
      </c>
      <c r="G6027" s="22">
        <v>2014</v>
      </c>
      <c r="H6027" s="139">
        <f t="shared" si="486"/>
        <v>0</v>
      </c>
      <c r="I6027" s="140">
        <v>1.7857142857142856</v>
      </c>
      <c r="J6027" s="141">
        <f t="shared" si="482"/>
        <v>1</v>
      </c>
      <c r="K6027" s="81">
        <f t="shared" si="483"/>
        <v>18.214285714285715</v>
      </c>
      <c r="L6027" s="149">
        <v>4</v>
      </c>
      <c r="M6027" s="16"/>
      <c r="N6027" s="141">
        <f t="shared" si="484"/>
        <v>1</v>
      </c>
      <c r="O6027" s="141"/>
      <c r="P6027" s="141"/>
      <c r="Q6027" s="81">
        <f t="shared" si="485"/>
        <v>16</v>
      </c>
    </row>
    <row r="6028" spans="5:17" ht="13" hidden="1" x14ac:dyDescent="0.3">
      <c r="E6028" s="138">
        <v>41658</v>
      </c>
      <c r="F6028" s="16">
        <v>19</v>
      </c>
      <c r="G6028" s="22">
        <v>2014</v>
      </c>
      <c r="H6028" s="139">
        <f t="shared" si="486"/>
        <v>0</v>
      </c>
      <c r="I6028" s="140">
        <v>1.8285714285714285</v>
      </c>
      <c r="J6028" s="141">
        <f t="shared" si="482"/>
        <v>1</v>
      </c>
      <c r="K6028" s="81">
        <f t="shared" si="483"/>
        <v>18.171428571428571</v>
      </c>
      <c r="L6028" s="149">
        <v>3.8</v>
      </c>
      <c r="M6028" s="16"/>
      <c r="N6028" s="141">
        <f t="shared" si="484"/>
        <v>1</v>
      </c>
      <c r="O6028" s="141"/>
      <c r="P6028" s="141"/>
      <c r="Q6028" s="81">
        <f t="shared" si="485"/>
        <v>16.2</v>
      </c>
    </row>
    <row r="6029" spans="5:17" ht="13" hidden="1" x14ac:dyDescent="0.3">
      <c r="E6029" s="138">
        <v>41659</v>
      </c>
      <c r="F6029" s="16">
        <v>20</v>
      </c>
      <c r="G6029" s="22">
        <v>2014</v>
      </c>
      <c r="H6029" s="139">
        <f t="shared" si="486"/>
        <v>0</v>
      </c>
      <c r="I6029" s="140">
        <v>1.8714285714285714</v>
      </c>
      <c r="J6029" s="141">
        <f t="shared" si="482"/>
        <v>1</v>
      </c>
      <c r="K6029" s="81">
        <f t="shared" si="483"/>
        <v>18.12857142857143</v>
      </c>
      <c r="L6029" s="149">
        <v>4.3</v>
      </c>
      <c r="M6029" s="16"/>
      <c r="N6029" s="141">
        <f t="shared" si="484"/>
        <v>1</v>
      </c>
      <c r="O6029" s="141"/>
      <c r="P6029" s="141"/>
      <c r="Q6029" s="81">
        <f t="shared" si="485"/>
        <v>15.7</v>
      </c>
    </row>
    <row r="6030" spans="5:17" ht="13" hidden="1" x14ac:dyDescent="0.3">
      <c r="E6030" s="138">
        <v>41660</v>
      </c>
      <c r="F6030" s="16">
        <v>21</v>
      </c>
      <c r="G6030" s="22">
        <v>2014</v>
      </c>
      <c r="H6030" s="139">
        <f t="shared" si="486"/>
        <v>0</v>
      </c>
      <c r="I6030" s="140">
        <v>1.9142857142857141</v>
      </c>
      <c r="J6030" s="141">
        <f t="shared" si="482"/>
        <v>1</v>
      </c>
      <c r="K6030" s="81">
        <f t="shared" si="483"/>
        <v>18.085714285714285</v>
      </c>
      <c r="L6030" s="149">
        <v>4</v>
      </c>
      <c r="M6030" s="16"/>
      <c r="N6030" s="141">
        <f t="shared" si="484"/>
        <v>1</v>
      </c>
      <c r="O6030" s="141"/>
      <c r="P6030" s="141"/>
      <c r="Q6030" s="81">
        <f t="shared" si="485"/>
        <v>16</v>
      </c>
    </row>
    <row r="6031" spans="5:17" ht="13" hidden="1" x14ac:dyDescent="0.3">
      <c r="E6031" s="138">
        <v>41661</v>
      </c>
      <c r="F6031" s="16">
        <v>22</v>
      </c>
      <c r="G6031" s="22">
        <v>2014</v>
      </c>
      <c r="H6031" s="139">
        <f t="shared" si="486"/>
        <v>0</v>
      </c>
      <c r="I6031" s="140">
        <v>1.9571428571428571</v>
      </c>
      <c r="J6031" s="141">
        <f t="shared" si="482"/>
        <v>1</v>
      </c>
      <c r="K6031" s="81">
        <f t="shared" si="483"/>
        <v>18.042857142857144</v>
      </c>
      <c r="L6031" s="149">
        <v>3.9</v>
      </c>
      <c r="M6031" s="16"/>
      <c r="N6031" s="141">
        <f t="shared" si="484"/>
        <v>1</v>
      </c>
      <c r="O6031" s="141"/>
      <c r="P6031" s="141"/>
      <c r="Q6031" s="81">
        <f t="shared" si="485"/>
        <v>16.100000000000001</v>
      </c>
    </row>
    <row r="6032" spans="5:17" ht="13" hidden="1" x14ac:dyDescent="0.3">
      <c r="E6032" s="138">
        <v>41662</v>
      </c>
      <c r="F6032" s="16">
        <v>23</v>
      </c>
      <c r="G6032" s="22">
        <v>2014</v>
      </c>
      <c r="H6032" s="139">
        <f t="shared" si="486"/>
        <v>0</v>
      </c>
      <c r="I6032" s="140">
        <v>2</v>
      </c>
      <c r="J6032" s="141">
        <f t="shared" si="482"/>
        <v>1</v>
      </c>
      <c r="K6032" s="81">
        <f t="shared" si="483"/>
        <v>18</v>
      </c>
      <c r="L6032" s="149">
        <v>4.4000000000000004</v>
      </c>
      <c r="M6032" s="16"/>
      <c r="N6032" s="141">
        <f t="shared" si="484"/>
        <v>1</v>
      </c>
      <c r="O6032" s="141"/>
      <c r="P6032" s="141"/>
      <c r="Q6032" s="81">
        <f t="shared" si="485"/>
        <v>15.6</v>
      </c>
    </row>
    <row r="6033" spans="5:17" ht="13" hidden="1" x14ac:dyDescent="0.3">
      <c r="E6033" s="138">
        <v>41663</v>
      </c>
      <c r="F6033" s="16">
        <v>24</v>
      </c>
      <c r="G6033" s="22">
        <v>2014</v>
      </c>
      <c r="H6033" s="139">
        <f t="shared" si="486"/>
        <v>0</v>
      </c>
      <c r="I6033" s="140">
        <v>2.0428571428571427</v>
      </c>
      <c r="J6033" s="141">
        <f t="shared" si="482"/>
        <v>1</v>
      </c>
      <c r="K6033" s="81">
        <f t="shared" si="483"/>
        <v>17.957142857142856</v>
      </c>
      <c r="L6033" s="149">
        <v>2.8</v>
      </c>
      <c r="M6033" s="16"/>
      <c r="N6033" s="141">
        <f t="shared" si="484"/>
        <v>1</v>
      </c>
      <c r="O6033" s="141"/>
      <c r="P6033" s="141"/>
      <c r="Q6033" s="81">
        <f t="shared" si="485"/>
        <v>17.2</v>
      </c>
    </row>
    <row r="6034" spans="5:17" ht="13" hidden="1" x14ac:dyDescent="0.3">
      <c r="E6034" s="138">
        <v>41664</v>
      </c>
      <c r="F6034" s="16">
        <v>25</v>
      </c>
      <c r="G6034" s="22">
        <v>2014</v>
      </c>
      <c r="H6034" s="139">
        <f t="shared" si="486"/>
        <v>0</v>
      </c>
      <c r="I6034" s="140">
        <v>2.0857142857142854</v>
      </c>
      <c r="J6034" s="141">
        <f t="shared" si="482"/>
        <v>1</v>
      </c>
      <c r="K6034" s="81">
        <f t="shared" si="483"/>
        <v>17.914285714285715</v>
      </c>
      <c r="L6034" s="149">
        <v>0.8</v>
      </c>
      <c r="M6034" s="16"/>
      <c r="N6034" s="141">
        <f t="shared" si="484"/>
        <v>1</v>
      </c>
      <c r="O6034" s="141"/>
      <c r="P6034" s="141"/>
      <c r="Q6034" s="81">
        <f t="shared" si="485"/>
        <v>19.2</v>
      </c>
    </row>
    <row r="6035" spans="5:17" ht="13" hidden="1" x14ac:dyDescent="0.3">
      <c r="E6035" s="138">
        <v>41665</v>
      </c>
      <c r="F6035" s="16">
        <v>26</v>
      </c>
      <c r="G6035" s="22">
        <v>2014</v>
      </c>
      <c r="H6035" s="139">
        <f t="shared" si="486"/>
        <v>0</v>
      </c>
      <c r="I6035" s="140">
        <v>2.1285714285714286</v>
      </c>
      <c r="J6035" s="141">
        <f t="shared" si="482"/>
        <v>1</v>
      </c>
      <c r="K6035" s="81">
        <f t="shared" si="483"/>
        <v>17.87142857142857</v>
      </c>
      <c r="L6035" s="149">
        <v>4.8</v>
      </c>
      <c r="M6035" s="16"/>
      <c r="N6035" s="141">
        <f t="shared" si="484"/>
        <v>1</v>
      </c>
      <c r="O6035" s="141"/>
      <c r="P6035" s="141"/>
      <c r="Q6035" s="81">
        <f t="shared" si="485"/>
        <v>15.2</v>
      </c>
    </row>
    <row r="6036" spans="5:17" ht="13" hidden="1" x14ac:dyDescent="0.3">
      <c r="E6036" s="138">
        <v>41666</v>
      </c>
      <c r="F6036" s="16">
        <v>27</v>
      </c>
      <c r="G6036" s="22">
        <v>2014</v>
      </c>
      <c r="H6036" s="139">
        <f t="shared" si="486"/>
        <v>0</v>
      </c>
      <c r="I6036" s="140">
        <v>2.1714285714285717</v>
      </c>
      <c r="J6036" s="141">
        <f t="shared" si="482"/>
        <v>1</v>
      </c>
      <c r="K6036" s="81">
        <f t="shared" si="483"/>
        <v>17.828571428571429</v>
      </c>
      <c r="L6036" s="149">
        <v>4.5999999999999996</v>
      </c>
      <c r="M6036" s="16"/>
      <c r="N6036" s="141">
        <f t="shared" si="484"/>
        <v>1</v>
      </c>
      <c r="O6036" s="141"/>
      <c r="P6036" s="141"/>
      <c r="Q6036" s="81">
        <f t="shared" si="485"/>
        <v>15.4</v>
      </c>
    </row>
    <row r="6037" spans="5:17" ht="13" hidden="1" x14ac:dyDescent="0.3">
      <c r="E6037" s="138">
        <v>41667</v>
      </c>
      <c r="F6037" s="16">
        <v>28</v>
      </c>
      <c r="G6037" s="22">
        <v>2014</v>
      </c>
      <c r="H6037" s="139">
        <f t="shared" si="486"/>
        <v>0</v>
      </c>
      <c r="I6037" s="140">
        <v>2.2142857142857144</v>
      </c>
      <c r="J6037" s="141">
        <f t="shared" si="482"/>
        <v>1</v>
      </c>
      <c r="K6037" s="81">
        <f t="shared" si="483"/>
        <v>17.785714285714285</v>
      </c>
      <c r="L6037" s="149">
        <v>0.8</v>
      </c>
      <c r="M6037" s="16"/>
      <c r="N6037" s="141">
        <f t="shared" si="484"/>
        <v>1</v>
      </c>
      <c r="O6037" s="141"/>
      <c r="P6037" s="141"/>
      <c r="Q6037" s="81">
        <f t="shared" si="485"/>
        <v>19.2</v>
      </c>
    </row>
    <row r="6038" spans="5:17" ht="13" hidden="1" x14ac:dyDescent="0.3">
      <c r="E6038" s="138">
        <v>41668</v>
      </c>
      <c r="F6038" s="16">
        <v>29</v>
      </c>
      <c r="G6038" s="22">
        <v>2014</v>
      </c>
      <c r="H6038" s="139">
        <f t="shared" si="486"/>
        <v>0</v>
      </c>
      <c r="I6038" s="140">
        <v>2.2571428571428571</v>
      </c>
      <c r="J6038" s="141">
        <f t="shared" si="482"/>
        <v>1</v>
      </c>
      <c r="K6038" s="81">
        <f t="shared" si="483"/>
        <v>17.742857142857144</v>
      </c>
      <c r="L6038" s="149">
        <v>0</v>
      </c>
      <c r="M6038" s="16"/>
      <c r="N6038" s="141">
        <f t="shared" si="484"/>
        <v>1</v>
      </c>
      <c r="O6038" s="141"/>
      <c r="P6038" s="141"/>
      <c r="Q6038" s="81">
        <f t="shared" si="485"/>
        <v>20</v>
      </c>
    </row>
    <row r="6039" spans="5:17" ht="13" hidden="1" x14ac:dyDescent="0.3">
      <c r="E6039" s="138">
        <v>41669</v>
      </c>
      <c r="F6039" s="16">
        <v>30</v>
      </c>
      <c r="G6039" s="22">
        <v>2014</v>
      </c>
      <c r="H6039" s="139">
        <f t="shared" si="486"/>
        <v>0</v>
      </c>
      <c r="I6039" s="140">
        <v>2.2999999999999998</v>
      </c>
      <c r="J6039" s="141">
        <f t="shared" si="482"/>
        <v>1</v>
      </c>
      <c r="K6039" s="81">
        <f t="shared" si="483"/>
        <v>17.7</v>
      </c>
      <c r="L6039" s="149">
        <v>1.6</v>
      </c>
      <c r="M6039" s="16"/>
      <c r="N6039" s="141">
        <f t="shared" si="484"/>
        <v>1</v>
      </c>
      <c r="O6039" s="141"/>
      <c r="P6039" s="141"/>
      <c r="Q6039" s="81">
        <f t="shared" si="485"/>
        <v>18.399999999999999</v>
      </c>
    </row>
    <row r="6040" spans="5:17" ht="13" hidden="1" x14ac:dyDescent="0.3">
      <c r="E6040" s="138">
        <v>41670</v>
      </c>
      <c r="F6040" s="16">
        <v>31</v>
      </c>
      <c r="G6040" s="22">
        <v>2014</v>
      </c>
      <c r="H6040" s="139">
        <f t="shared" si="486"/>
        <v>0</v>
      </c>
      <c r="I6040" s="140">
        <v>2.3428571428571425</v>
      </c>
      <c r="J6040" s="141">
        <f t="shared" si="482"/>
        <v>1</v>
      </c>
      <c r="K6040" s="81">
        <f t="shared" si="483"/>
        <v>17.657142857142858</v>
      </c>
      <c r="L6040" s="149">
        <v>0.9</v>
      </c>
      <c r="M6040" s="16"/>
      <c r="N6040" s="141">
        <f t="shared" si="484"/>
        <v>1</v>
      </c>
      <c r="O6040" s="141"/>
      <c r="P6040" s="141"/>
      <c r="Q6040" s="81">
        <f t="shared" si="485"/>
        <v>19.100000000000001</v>
      </c>
    </row>
    <row r="6041" spans="5:17" ht="13" hidden="1" x14ac:dyDescent="0.3">
      <c r="E6041" s="138">
        <v>41671</v>
      </c>
      <c r="F6041" s="16">
        <v>32</v>
      </c>
      <c r="G6041" s="22">
        <v>2014</v>
      </c>
      <c r="H6041" s="139">
        <f t="shared" si="486"/>
        <v>0</v>
      </c>
      <c r="I6041" s="140">
        <v>2.3857142857142857</v>
      </c>
      <c r="J6041" s="141">
        <f t="shared" si="482"/>
        <v>1</v>
      </c>
      <c r="K6041" s="81">
        <f t="shared" si="483"/>
        <v>17.614285714285714</v>
      </c>
      <c r="L6041" s="149">
        <v>2.1</v>
      </c>
      <c r="M6041" s="16"/>
      <c r="N6041" s="141">
        <f t="shared" si="484"/>
        <v>1</v>
      </c>
      <c r="O6041" s="141"/>
      <c r="P6041" s="141"/>
      <c r="Q6041" s="81">
        <f t="shared" si="485"/>
        <v>17.899999999999999</v>
      </c>
    </row>
    <row r="6042" spans="5:17" ht="13" hidden="1" x14ac:dyDescent="0.3">
      <c r="E6042" s="138">
        <v>41672</v>
      </c>
      <c r="F6042" s="16">
        <v>33</v>
      </c>
      <c r="G6042" s="22">
        <v>2014</v>
      </c>
      <c r="H6042" s="139">
        <f t="shared" si="486"/>
        <v>0</v>
      </c>
      <c r="I6042" s="140">
        <v>2.4285714285714288</v>
      </c>
      <c r="J6042" s="141">
        <f t="shared" si="482"/>
        <v>1</v>
      </c>
      <c r="K6042" s="81">
        <f t="shared" si="483"/>
        <v>17.571428571428569</v>
      </c>
      <c r="L6042" s="149">
        <v>3.8</v>
      </c>
      <c r="M6042" s="16"/>
      <c r="N6042" s="141">
        <f t="shared" si="484"/>
        <v>1</v>
      </c>
      <c r="O6042" s="141"/>
      <c r="P6042" s="141"/>
      <c r="Q6042" s="81">
        <f t="shared" si="485"/>
        <v>16.2</v>
      </c>
    </row>
    <row r="6043" spans="5:17" ht="13" hidden="1" x14ac:dyDescent="0.3">
      <c r="E6043" s="138">
        <v>41673</v>
      </c>
      <c r="F6043" s="16">
        <v>34</v>
      </c>
      <c r="G6043" s="22">
        <v>2014</v>
      </c>
      <c r="H6043" s="139">
        <f t="shared" si="486"/>
        <v>0</v>
      </c>
      <c r="I6043" s="140">
        <v>2.4714285714285715</v>
      </c>
      <c r="J6043" s="141">
        <f t="shared" si="482"/>
        <v>1</v>
      </c>
      <c r="K6043" s="81">
        <f t="shared" si="483"/>
        <v>17.528571428571428</v>
      </c>
      <c r="L6043" s="149">
        <v>4.2</v>
      </c>
      <c r="M6043" s="16"/>
      <c r="N6043" s="141">
        <f t="shared" si="484"/>
        <v>1</v>
      </c>
      <c r="O6043" s="141"/>
      <c r="P6043" s="141"/>
      <c r="Q6043" s="81">
        <f t="shared" si="485"/>
        <v>15.8</v>
      </c>
    </row>
    <row r="6044" spans="5:17" ht="13" hidden="1" x14ac:dyDescent="0.3">
      <c r="E6044" s="138">
        <v>41674</v>
      </c>
      <c r="F6044" s="16">
        <v>35</v>
      </c>
      <c r="G6044" s="22">
        <v>2014</v>
      </c>
      <c r="H6044" s="139">
        <f t="shared" si="486"/>
        <v>0</v>
      </c>
      <c r="I6044" s="140">
        <v>2.5142857142857142</v>
      </c>
      <c r="J6044" s="141">
        <f t="shared" si="482"/>
        <v>1</v>
      </c>
      <c r="K6044" s="81">
        <f t="shared" si="483"/>
        <v>17.485714285714288</v>
      </c>
      <c r="L6044" s="149">
        <v>4.2</v>
      </c>
      <c r="M6044" s="16"/>
      <c r="N6044" s="141">
        <f t="shared" si="484"/>
        <v>1</v>
      </c>
      <c r="O6044" s="141"/>
      <c r="P6044" s="141"/>
      <c r="Q6044" s="81">
        <f t="shared" si="485"/>
        <v>15.8</v>
      </c>
    </row>
    <row r="6045" spans="5:17" ht="13" hidden="1" x14ac:dyDescent="0.3">
      <c r="E6045" s="138">
        <v>41675</v>
      </c>
      <c r="F6045" s="16">
        <v>36</v>
      </c>
      <c r="G6045" s="22">
        <v>2014</v>
      </c>
      <c r="H6045" s="139">
        <f t="shared" si="486"/>
        <v>0</v>
      </c>
      <c r="I6045" s="140">
        <v>2.5571428571428569</v>
      </c>
      <c r="J6045" s="141">
        <f t="shared" si="482"/>
        <v>1</v>
      </c>
      <c r="K6045" s="81">
        <f t="shared" si="483"/>
        <v>17.442857142857143</v>
      </c>
      <c r="L6045" s="149">
        <v>3.2</v>
      </c>
      <c r="M6045" s="16"/>
      <c r="N6045" s="141">
        <f t="shared" si="484"/>
        <v>1</v>
      </c>
      <c r="O6045" s="141"/>
      <c r="P6045" s="141"/>
      <c r="Q6045" s="81">
        <f t="shared" si="485"/>
        <v>16.8</v>
      </c>
    </row>
    <row r="6046" spans="5:17" ht="13" hidden="1" x14ac:dyDescent="0.3">
      <c r="E6046" s="138">
        <v>41676</v>
      </c>
      <c r="F6046" s="16">
        <v>37</v>
      </c>
      <c r="G6046" s="22">
        <v>2014</v>
      </c>
      <c r="H6046" s="139">
        <f t="shared" si="486"/>
        <v>0</v>
      </c>
      <c r="I6046" s="140">
        <v>2.6</v>
      </c>
      <c r="J6046" s="141">
        <f t="shared" si="482"/>
        <v>1</v>
      </c>
      <c r="K6046" s="81">
        <f t="shared" si="483"/>
        <v>17.399999999999999</v>
      </c>
      <c r="L6046" s="149">
        <v>4.9000000000000004</v>
      </c>
      <c r="M6046" s="16"/>
      <c r="N6046" s="141">
        <f t="shared" si="484"/>
        <v>1</v>
      </c>
      <c r="O6046" s="141"/>
      <c r="P6046" s="141"/>
      <c r="Q6046" s="81">
        <f t="shared" si="485"/>
        <v>15.1</v>
      </c>
    </row>
    <row r="6047" spans="5:17" ht="13" hidden="1" x14ac:dyDescent="0.3">
      <c r="E6047" s="138">
        <v>41677</v>
      </c>
      <c r="F6047" s="16">
        <v>38</v>
      </c>
      <c r="G6047" s="22">
        <v>2014</v>
      </c>
      <c r="H6047" s="139">
        <f t="shared" si="486"/>
        <v>0</v>
      </c>
      <c r="I6047" s="140">
        <v>2.6428571428571428</v>
      </c>
      <c r="J6047" s="141">
        <f t="shared" si="482"/>
        <v>1</v>
      </c>
      <c r="K6047" s="81">
        <f t="shared" si="483"/>
        <v>17.357142857142858</v>
      </c>
      <c r="L6047" s="149">
        <v>4.4000000000000004</v>
      </c>
      <c r="M6047" s="16"/>
      <c r="N6047" s="141">
        <f t="shared" si="484"/>
        <v>1</v>
      </c>
      <c r="O6047" s="141"/>
      <c r="P6047" s="141"/>
      <c r="Q6047" s="81">
        <f t="shared" si="485"/>
        <v>15.6</v>
      </c>
    </row>
    <row r="6048" spans="5:17" ht="13" hidden="1" x14ac:dyDescent="0.3">
      <c r="E6048" s="138">
        <v>41678</v>
      </c>
      <c r="F6048" s="16">
        <v>39</v>
      </c>
      <c r="G6048" s="22">
        <v>2014</v>
      </c>
      <c r="H6048" s="139">
        <f t="shared" si="486"/>
        <v>0</v>
      </c>
      <c r="I6048" s="140">
        <v>2.6857142857142859</v>
      </c>
      <c r="J6048" s="141">
        <f t="shared" si="482"/>
        <v>1</v>
      </c>
      <c r="K6048" s="81">
        <f t="shared" si="483"/>
        <v>17.314285714285713</v>
      </c>
      <c r="L6048" s="149">
        <v>4.0999999999999996</v>
      </c>
      <c r="M6048" s="16"/>
      <c r="N6048" s="141">
        <f t="shared" si="484"/>
        <v>1</v>
      </c>
      <c r="O6048" s="141"/>
      <c r="P6048" s="141"/>
      <c r="Q6048" s="81">
        <f t="shared" si="485"/>
        <v>15.9</v>
      </c>
    </row>
    <row r="6049" spans="5:17" ht="13" hidden="1" x14ac:dyDescent="0.3">
      <c r="E6049" s="138">
        <v>41679</v>
      </c>
      <c r="F6049" s="16">
        <v>40</v>
      </c>
      <c r="G6049" s="22">
        <v>2014</v>
      </c>
      <c r="H6049" s="139">
        <f t="shared" si="486"/>
        <v>0</v>
      </c>
      <c r="I6049" s="140">
        <v>2.7285714285714286</v>
      </c>
      <c r="J6049" s="141">
        <f t="shared" si="482"/>
        <v>1</v>
      </c>
      <c r="K6049" s="81">
        <f t="shared" si="483"/>
        <v>17.271428571428572</v>
      </c>
      <c r="L6049" s="149">
        <v>5.3</v>
      </c>
      <c r="M6049" s="16"/>
      <c r="N6049" s="141">
        <f t="shared" si="484"/>
        <v>1</v>
      </c>
      <c r="O6049" s="141"/>
      <c r="P6049" s="141"/>
      <c r="Q6049" s="81">
        <f t="shared" si="485"/>
        <v>14.7</v>
      </c>
    </row>
    <row r="6050" spans="5:17" ht="13" hidden="1" x14ac:dyDescent="0.3">
      <c r="E6050" s="138">
        <v>41680</v>
      </c>
      <c r="F6050" s="16">
        <v>41</v>
      </c>
      <c r="G6050" s="22">
        <v>2014</v>
      </c>
      <c r="H6050" s="139">
        <f t="shared" si="486"/>
        <v>0</v>
      </c>
      <c r="I6050" s="140">
        <v>2.7714285714285714</v>
      </c>
      <c r="J6050" s="141">
        <f t="shared" ref="J6050:J6113" si="487">IF(I6050&lt;=$E$117,1,0)</f>
        <v>1</v>
      </c>
      <c r="K6050" s="81">
        <f t="shared" ref="K6050:K6113" si="488">J6050*($E$116-I6050)</f>
        <v>17.228571428571428</v>
      </c>
      <c r="L6050" s="149">
        <v>3.6</v>
      </c>
      <c r="M6050" s="16"/>
      <c r="N6050" s="141">
        <f t="shared" ref="N6050:N6113" si="489">IF(L6050&lt;=$E$117,1,0)</f>
        <v>1</v>
      </c>
      <c r="O6050" s="141"/>
      <c r="P6050" s="141"/>
      <c r="Q6050" s="81">
        <f t="shared" ref="Q6050:Q6113" si="490">N6050*($E$116-L6050)</f>
        <v>16.399999999999999</v>
      </c>
    </row>
    <row r="6051" spans="5:17" ht="13" hidden="1" x14ac:dyDescent="0.3">
      <c r="E6051" s="138">
        <v>41681</v>
      </c>
      <c r="F6051" s="16">
        <v>42</v>
      </c>
      <c r="G6051" s="22">
        <v>2014</v>
      </c>
      <c r="H6051" s="139">
        <f t="shared" ref="H6051:H6114" si="491">IF(AND(E6051&gt;=$D$64,E6051&lt;=$D$65),1,0)</f>
        <v>0</v>
      </c>
      <c r="I6051" s="140">
        <v>2.8142857142857141</v>
      </c>
      <c r="J6051" s="141">
        <f t="shared" si="487"/>
        <v>1</v>
      </c>
      <c r="K6051" s="81">
        <f t="shared" si="488"/>
        <v>17.185714285714287</v>
      </c>
      <c r="L6051" s="149">
        <v>4.0999999999999996</v>
      </c>
      <c r="M6051" s="16"/>
      <c r="N6051" s="141">
        <f t="shared" si="489"/>
        <v>1</v>
      </c>
      <c r="O6051" s="141"/>
      <c r="P6051" s="141"/>
      <c r="Q6051" s="81">
        <f t="shared" si="490"/>
        <v>15.9</v>
      </c>
    </row>
    <row r="6052" spans="5:17" ht="13" hidden="1" x14ac:dyDescent="0.3">
      <c r="E6052" s="138">
        <v>41682</v>
      </c>
      <c r="F6052" s="16">
        <v>43</v>
      </c>
      <c r="G6052" s="22">
        <v>2014</v>
      </c>
      <c r="H6052" s="139">
        <f t="shared" si="491"/>
        <v>0</v>
      </c>
      <c r="I6052" s="140">
        <v>2.8571428571428572</v>
      </c>
      <c r="J6052" s="141">
        <f t="shared" si="487"/>
        <v>1</v>
      </c>
      <c r="K6052" s="81">
        <f t="shared" si="488"/>
        <v>17.142857142857142</v>
      </c>
      <c r="L6052" s="149">
        <v>5.5</v>
      </c>
      <c r="M6052" s="16"/>
      <c r="N6052" s="141">
        <f t="shared" si="489"/>
        <v>1</v>
      </c>
      <c r="O6052" s="141"/>
      <c r="P6052" s="141"/>
      <c r="Q6052" s="81">
        <f t="shared" si="490"/>
        <v>14.5</v>
      </c>
    </row>
    <row r="6053" spans="5:17" ht="13" hidden="1" x14ac:dyDescent="0.3">
      <c r="E6053" s="138">
        <v>41683</v>
      </c>
      <c r="F6053" s="16">
        <v>44</v>
      </c>
      <c r="G6053" s="22">
        <v>2014</v>
      </c>
      <c r="H6053" s="139">
        <f t="shared" si="491"/>
        <v>0</v>
      </c>
      <c r="I6053" s="140">
        <v>2.9</v>
      </c>
      <c r="J6053" s="141">
        <f t="shared" si="487"/>
        <v>1</v>
      </c>
      <c r="K6053" s="81">
        <f t="shared" si="488"/>
        <v>17.100000000000001</v>
      </c>
      <c r="L6053" s="149">
        <v>6.5</v>
      </c>
      <c r="M6053" s="16"/>
      <c r="N6053" s="141">
        <f t="shared" si="489"/>
        <v>1</v>
      </c>
      <c r="O6053" s="141"/>
      <c r="P6053" s="141"/>
      <c r="Q6053" s="81">
        <f t="shared" si="490"/>
        <v>13.5</v>
      </c>
    </row>
    <row r="6054" spans="5:17" ht="13" hidden="1" x14ac:dyDescent="0.3">
      <c r="E6054" s="138">
        <v>41684</v>
      </c>
      <c r="F6054" s="16">
        <v>45</v>
      </c>
      <c r="G6054" s="22">
        <v>2014</v>
      </c>
      <c r="H6054" s="139">
        <f t="shared" si="491"/>
        <v>0</v>
      </c>
      <c r="I6054" s="140">
        <v>3.0161290322580636</v>
      </c>
      <c r="J6054" s="141">
        <f t="shared" si="487"/>
        <v>1</v>
      </c>
      <c r="K6054" s="81">
        <f t="shared" si="488"/>
        <v>16.983870967741936</v>
      </c>
      <c r="L6054" s="149">
        <v>4.8</v>
      </c>
      <c r="M6054" s="16"/>
      <c r="N6054" s="141">
        <f t="shared" si="489"/>
        <v>1</v>
      </c>
      <c r="O6054" s="141"/>
      <c r="P6054" s="141"/>
      <c r="Q6054" s="81">
        <f t="shared" si="490"/>
        <v>15.2</v>
      </c>
    </row>
    <row r="6055" spans="5:17" ht="13" hidden="1" x14ac:dyDescent="0.3">
      <c r="E6055" s="138">
        <v>41685</v>
      </c>
      <c r="F6055" s="16">
        <v>46</v>
      </c>
      <c r="G6055" s="22">
        <v>2014</v>
      </c>
      <c r="H6055" s="139">
        <f t="shared" si="491"/>
        <v>0</v>
      </c>
      <c r="I6055" s="140">
        <v>3.1322580645161282</v>
      </c>
      <c r="J6055" s="141">
        <f t="shared" si="487"/>
        <v>1</v>
      </c>
      <c r="K6055" s="81">
        <f t="shared" si="488"/>
        <v>16.86774193548387</v>
      </c>
      <c r="L6055" s="149">
        <v>7.2</v>
      </c>
      <c r="M6055" s="16"/>
      <c r="N6055" s="141">
        <f t="shared" si="489"/>
        <v>1</v>
      </c>
      <c r="O6055" s="141"/>
      <c r="P6055" s="141"/>
      <c r="Q6055" s="81">
        <f t="shared" si="490"/>
        <v>12.8</v>
      </c>
    </row>
    <row r="6056" spans="5:17" ht="13" hidden="1" x14ac:dyDescent="0.3">
      <c r="E6056" s="138">
        <v>41686</v>
      </c>
      <c r="F6056" s="16">
        <v>47</v>
      </c>
      <c r="G6056" s="22">
        <v>2014</v>
      </c>
      <c r="H6056" s="139">
        <f t="shared" si="491"/>
        <v>0</v>
      </c>
      <c r="I6056" s="140">
        <v>3.2483870967741928</v>
      </c>
      <c r="J6056" s="141">
        <f t="shared" si="487"/>
        <v>1</v>
      </c>
      <c r="K6056" s="81">
        <f t="shared" si="488"/>
        <v>16.751612903225809</v>
      </c>
      <c r="L6056" s="149">
        <v>4.5999999999999996</v>
      </c>
      <c r="M6056" s="16"/>
      <c r="N6056" s="141">
        <f t="shared" si="489"/>
        <v>1</v>
      </c>
      <c r="O6056" s="141"/>
      <c r="P6056" s="141"/>
      <c r="Q6056" s="81">
        <f t="shared" si="490"/>
        <v>15.4</v>
      </c>
    </row>
    <row r="6057" spans="5:17" ht="13" hidden="1" x14ac:dyDescent="0.3">
      <c r="E6057" s="138">
        <v>41687</v>
      </c>
      <c r="F6057" s="16">
        <v>48</v>
      </c>
      <c r="G6057" s="22">
        <v>2014</v>
      </c>
      <c r="H6057" s="139">
        <f t="shared" si="491"/>
        <v>0</v>
      </c>
      <c r="I6057" s="140">
        <v>3.3645161290322574</v>
      </c>
      <c r="J6057" s="141">
        <f t="shared" si="487"/>
        <v>1</v>
      </c>
      <c r="K6057" s="81">
        <f t="shared" si="488"/>
        <v>16.635483870967743</v>
      </c>
      <c r="L6057" s="149">
        <v>3.7</v>
      </c>
      <c r="M6057" s="16"/>
      <c r="N6057" s="141">
        <f t="shared" si="489"/>
        <v>1</v>
      </c>
      <c r="O6057" s="141"/>
      <c r="P6057" s="141"/>
      <c r="Q6057" s="81">
        <f t="shared" si="490"/>
        <v>16.3</v>
      </c>
    </row>
    <row r="6058" spans="5:17" ht="13" hidden="1" x14ac:dyDescent="0.3">
      <c r="E6058" s="138">
        <v>41688</v>
      </c>
      <c r="F6058" s="16">
        <v>49</v>
      </c>
      <c r="G6058" s="22">
        <v>2014</v>
      </c>
      <c r="H6058" s="139">
        <f t="shared" si="491"/>
        <v>0</v>
      </c>
      <c r="I6058" s="140">
        <v>3.480645161290322</v>
      </c>
      <c r="J6058" s="141">
        <f t="shared" si="487"/>
        <v>1</v>
      </c>
      <c r="K6058" s="81">
        <f t="shared" si="488"/>
        <v>16.519354838709678</v>
      </c>
      <c r="L6058" s="149">
        <v>3.7</v>
      </c>
      <c r="M6058" s="16"/>
      <c r="N6058" s="141">
        <f t="shared" si="489"/>
        <v>1</v>
      </c>
      <c r="O6058" s="141"/>
      <c r="P6058" s="141"/>
      <c r="Q6058" s="81">
        <f t="shared" si="490"/>
        <v>16.3</v>
      </c>
    </row>
    <row r="6059" spans="5:17" ht="13" hidden="1" x14ac:dyDescent="0.3">
      <c r="E6059" s="138">
        <v>41689</v>
      </c>
      <c r="F6059" s="16">
        <v>50</v>
      </c>
      <c r="G6059" s="22">
        <v>2014</v>
      </c>
      <c r="H6059" s="139">
        <f t="shared" si="491"/>
        <v>0</v>
      </c>
      <c r="I6059" s="140">
        <v>3.5967741935483866</v>
      </c>
      <c r="J6059" s="141">
        <f t="shared" si="487"/>
        <v>1</v>
      </c>
      <c r="K6059" s="81">
        <f t="shared" si="488"/>
        <v>16.403225806451612</v>
      </c>
      <c r="L6059" s="149">
        <v>5.8</v>
      </c>
      <c r="M6059" s="16"/>
      <c r="N6059" s="141">
        <f t="shared" si="489"/>
        <v>1</v>
      </c>
      <c r="O6059" s="141"/>
      <c r="P6059" s="141"/>
      <c r="Q6059" s="81">
        <f t="shared" si="490"/>
        <v>14.2</v>
      </c>
    </row>
    <row r="6060" spans="5:17" ht="13" hidden="1" x14ac:dyDescent="0.3">
      <c r="E6060" s="138">
        <v>41690</v>
      </c>
      <c r="F6060" s="16">
        <v>51</v>
      </c>
      <c r="G6060" s="22">
        <v>2014</v>
      </c>
      <c r="H6060" s="139">
        <f t="shared" si="491"/>
        <v>0</v>
      </c>
      <c r="I6060" s="140">
        <v>3.7129032258064512</v>
      </c>
      <c r="J6060" s="141">
        <f t="shared" si="487"/>
        <v>1</v>
      </c>
      <c r="K6060" s="81">
        <f t="shared" si="488"/>
        <v>16.28709677419355</v>
      </c>
      <c r="L6060" s="149">
        <v>6.4</v>
      </c>
      <c r="M6060" s="16"/>
      <c r="N6060" s="141">
        <f t="shared" si="489"/>
        <v>1</v>
      </c>
      <c r="O6060" s="141"/>
      <c r="P6060" s="141"/>
      <c r="Q6060" s="81">
        <f t="shared" si="490"/>
        <v>13.6</v>
      </c>
    </row>
    <row r="6061" spans="5:17" ht="13" hidden="1" x14ac:dyDescent="0.3">
      <c r="E6061" s="138">
        <v>41691</v>
      </c>
      <c r="F6061" s="16">
        <v>52</v>
      </c>
      <c r="G6061" s="22">
        <v>2014</v>
      </c>
      <c r="H6061" s="139">
        <f t="shared" si="491"/>
        <v>0</v>
      </c>
      <c r="I6061" s="140">
        <v>3.8290322580645157</v>
      </c>
      <c r="J6061" s="141">
        <f t="shared" si="487"/>
        <v>1</v>
      </c>
      <c r="K6061" s="81">
        <f t="shared" si="488"/>
        <v>16.170967741935485</v>
      </c>
      <c r="L6061" s="149">
        <v>6.1</v>
      </c>
      <c r="M6061" s="16"/>
      <c r="N6061" s="141">
        <f t="shared" si="489"/>
        <v>1</v>
      </c>
      <c r="O6061" s="141"/>
      <c r="P6061" s="141"/>
      <c r="Q6061" s="81">
        <f t="shared" si="490"/>
        <v>13.9</v>
      </c>
    </row>
    <row r="6062" spans="5:17" ht="13" hidden="1" x14ac:dyDescent="0.3">
      <c r="E6062" s="138">
        <v>41692</v>
      </c>
      <c r="F6062" s="16">
        <v>53</v>
      </c>
      <c r="G6062" s="22">
        <v>2014</v>
      </c>
      <c r="H6062" s="139">
        <f t="shared" si="491"/>
        <v>0</v>
      </c>
      <c r="I6062" s="140">
        <v>3.9451612903225803</v>
      </c>
      <c r="J6062" s="141">
        <f t="shared" si="487"/>
        <v>1</v>
      </c>
      <c r="K6062" s="81">
        <f t="shared" si="488"/>
        <v>16.054838709677419</v>
      </c>
      <c r="L6062" s="149">
        <v>5.2</v>
      </c>
      <c r="M6062" s="16"/>
      <c r="N6062" s="141">
        <f t="shared" si="489"/>
        <v>1</v>
      </c>
      <c r="O6062" s="141"/>
      <c r="P6062" s="141"/>
      <c r="Q6062" s="81">
        <f t="shared" si="490"/>
        <v>14.8</v>
      </c>
    </row>
    <row r="6063" spans="5:17" ht="13" hidden="1" x14ac:dyDescent="0.3">
      <c r="E6063" s="138">
        <v>41693</v>
      </c>
      <c r="F6063" s="16">
        <v>54</v>
      </c>
      <c r="G6063" s="22">
        <v>2014</v>
      </c>
      <c r="H6063" s="139">
        <f t="shared" si="491"/>
        <v>0</v>
      </c>
      <c r="I6063" s="140">
        <v>4.0612903225806445</v>
      </c>
      <c r="J6063" s="141">
        <f t="shared" si="487"/>
        <v>1</v>
      </c>
      <c r="K6063" s="81">
        <f t="shared" si="488"/>
        <v>15.938709677419356</v>
      </c>
      <c r="L6063" s="149">
        <v>6</v>
      </c>
      <c r="M6063" s="16"/>
      <c r="N6063" s="141">
        <f t="shared" si="489"/>
        <v>1</v>
      </c>
      <c r="O6063" s="141"/>
      <c r="P6063" s="141"/>
      <c r="Q6063" s="81">
        <f t="shared" si="490"/>
        <v>14</v>
      </c>
    </row>
    <row r="6064" spans="5:17" ht="13" hidden="1" x14ac:dyDescent="0.3">
      <c r="E6064" s="138">
        <v>41694</v>
      </c>
      <c r="F6064" s="16">
        <v>55</v>
      </c>
      <c r="G6064" s="22">
        <v>2014</v>
      </c>
      <c r="H6064" s="139">
        <f t="shared" si="491"/>
        <v>0</v>
      </c>
      <c r="I6064" s="140">
        <v>4.17741935483871</v>
      </c>
      <c r="J6064" s="141">
        <f t="shared" si="487"/>
        <v>1</v>
      </c>
      <c r="K6064" s="81">
        <f t="shared" si="488"/>
        <v>15.82258064516129</v>
      </c>
      <c r="L6064" s="149">
        <v>4.5</v>
      </c>
      <c r="M6064" s="16"/>
      <c r="N6064" s="141">
        <f t="shared" si="489"/>
        <v>1</v>
      </c>
      <c r="O6064" s="141"/>
      <c r="P6064" s="141"/>
      <c r="Q6064" s="81">
        <f t="shared" si="490"/>
        <v>15.5</v>
      </c>
    </row>
    <row r="6065" spans="5:17" ht="13" hidden="1" x14ac:dyDescent="0.3">
      <c r="E6065" s="138">
        <v>41695</v>
      </c>
      <c r="F6065" s="16">
        <v>56</v>
      </c>
      <c r="G6065" s="22">
        <v>2014</v>
      </c>
      <c r="H6065" s="139">
        <f t="shared" si="491"/>
        <v>0</v>
      </c>
      <c r="I6065" s="140">
        <v>4.2935483870967737</v>
      </c>
      <c r="J6065" s="141">
        <f t="shared" si="487"/>
        <v>1</v>
      </c>
      <c r="K6065" s="81">
        <f t="shared" si="488"/>
        <v>15.706451612903226</v>
      </c>
      <c r="L6065" s="149">
        <v>6.2</v>
      </c>
      <c r="M6065" s="16"/>
      <c r="N6065" s="141">
        <f t="shared" si="489"/>
        <v>1</v>
      </c>
      <c r="O6065" s="141"/>
      <c r="P6065" s="141"/>
      <c r="Q6065" s="81">
        <f t="shared" si="490"/>
        <v>13.8</v>
      </c>
    </row>
    <row r="6066" spans="5:17" ht="13" hidden="1" x14ac:dyDescent="0.3">
      <c r="E6066" s="138">
        <v>41696</v>
      </c>
      <c r="F6066" s="16">
        <v>57</v>
      </c>
      <c r="G6066" s="22">
        <v>2014</v>
      </c>
      <c r="H6066" s="139">
        <f t="shared" si="491"/>
        <v>0</v>
      </c>
      <c r="I6066" s="140">
        <v>4.4096774193548391</v>
      </c>
      <c r="J6066" s="141">
        <f t="shared" si="487"/>
        <v>1</v>
      </c>
      <c r="K6066" s="81">
        <f t="shared" si="488"/>
        <v>15.590322580645161</v>
      </c>
      <c r="L6066" s="149">
        <v>5</v>
      </c>
      <c r="M6066" s="16"/>
      <c r="N6066" s="141">
        <f t="shared" si="489"/>
        <v>1</v>
      </c>
      <c r="O6066" s="141"/>
      <c r="P6066" s="141"/>
      <c r="Q6066" s="81">
        <f t="shared" si="490"/>
        <v>15</v>
      </c>
    </row>
    <row r="6067" spans="5:17" ht="13" hidden="1" x14ac:dyDescent="0.3">
      <c r="E6067" s="138">
        <v>41697</v>
      </c>
      <c r="F6067" s="16">
        <v>58</v>
      </c>
      <c r="G6067" s="22">
        <v>2014</v>
      </c>
      <c r="H6067" s="139">
        <f t="shared" si="491"/>
        <v>0</v>
      </c>
      <c r="I6067" s="140">
        <v>4.5258064516129028</v>
      </c>
      <c r="J6067" s="141">
        <f t="shared" si="487"/>
        <v>1</v>
      </c>
      <c r="K6067" s="81">
        <f t="shared" si="488"/>
        <v>15.474193548387097</v>
      </c>
      <c r="L6067" s="149">
        <v>4.3</v>
      </c>
      <c r="M6067" s="16"/>
      <c r="N6067" s="141">
        <f t="shared" si="489"/>
        <v>1</v>
      </c>
      <c r="O6067" s="141"/>
      <c r="P6067" s="141"/>
      <c r="Q6067" s="81">
        <f t="shared" si="490"/>
        <v>15.7</v>
      </c>
    </row>
    <row r="6068" spans="5:17" ht="13" hidden="1" x14ac:dyDescent="0.3">
      <c r="E6068" s="138">
        <v>41698</v>
      </c>
      <c r="F6068" s="16">
        <v>59</v>
      </c>
      <c r="G6068" s="22">
        <v>2014</v>
      </c>
      <c r="H6068" s="139">
        <f t="shared" si="491"/>
        <v>0</v>
      </c>
      <c r="I6068" s="140">
        <v>4.6419354838709666</v>
      </c>
      <c r="J6068" s="141">
        <f t="shared" si="487"/>
        <v>1</v>
      </c>
      <c r="K6068" s="81">
        <f t="shared" si="488"/>
        <v>15.358064516129033</v>
      </c>
      <c r="L6068" s="149">
        <v>4.4000000000000004</v>
      </c>
      <c r="M6068" s="16"/>
      <c r="N6068" s="141">
        <f t="shared" si="489"/>
        <v>1</v>
      </c>
      <c r="O6068" s="141"/>
      <c r="P6068" s="141"/>
      <c r="Q6068" s="81">
        <f t="shared" si="490"/>
        <v>15.6</v>
      </c>
    </row>
    <row r="6069" spans="5:17" ht="13" hidden="1" x14ac:dyDescent="0.3">
      <c r="E6069" s="138">
        <v>41699</v>
      </c>
      <c r="F6069" s="16">
        <v>60</v>
      </c>
      <c r="G6069" s="22">
        <v>2014</v>
      </c>
      <c r="H6069" s="139">
        <f t="shared" si="491"/>
        <v>0</v>
      </c>
      <c r="I6069" s="140">
        <v>4.7</v>
      </c>
      <c r="J6069" s="141">
        <f t="shared" si="487"/>
        <v>1</v>
      </c>
      <c r="K6069" s="81">
        <f t="shared" si="488"/>
        <v>15.3</v>
      </c>
      <c r="L6069" s="149">
        <v>4.2</v>
      </c>
      <c r="M6069" s="16"/>
      <c r="N6069" s="141">
        <f t="shared" si="489"/>
        <v>1</v>
      </c>
      <c r="O6069" s="141"/>
      <c r="P6069" s="141"/>
      <c r="Q6069" s="81">
        <f t="shared" si="490"/>
        <v>15.8</v>
      </c>
    </row>
    <row r="6070" spans="5:17" ht="13" hidden="1" x14ac:dyDescent="0.3">
      <c r="E6070" s="138">
        <v>41700</v>
      </c>
      <c r="F6070" s="16">
        <v>61</v>
      </c>
      <c r="G6070" s="22">
        <v>2014</v>
      </c>
      <c r="H6070" s="139">
        <f t="shared" si="491"/>
        <v>0</v>
      </c>
      <c r="I6070" s="140">
        <v>4.758064516129032</v>
      </c>
      <c r="J6070" s="141">
        <f t="shared" si="487"/>
        <v>1</v>
      </c>
      <c r="K6070" s="81">
        <f t="shared" si="488"/>
        <v>15.241935483870968</v>
      </c>
      <c r="L6070" s="149">
        <v>5.4</v>
      </c>
      <c r="M6070" s="16"/>
      <c r="N6070" s="141">
        <f t="shared" si="489"/>
        <v>1</v>
      </c>
      <c r="O6070" s="141"/>
      <c r="P6070" s="141"/>
      <c r="Q6070" s="81">
        <f t="shared" si="490"/>
        <v>14.6</v>
      </c>
    </row>
    <row r="6071" spans="5:17" ht="13" hidden="1" x14ac:dyDescent="0.3">
      <c r="E6071" s="138">
        <v>41701</v>
      </c>
      <c r="F6071" s="16">
        <v>62</v>
      </c>
      <c r="G6071" s="22">
        <v>2014</v>
      </c>
      <c r="H6071" s="139">
        <f t="shared" si="491"/>
        <v>0</v>
      </c>
      <c r="I6071" s="140">
        <v>4.8741935483870957</v>
      </c>
      <c r="J6071" s="141">
        <f t="shared" si="487"/>
        <v>1</v>
      </c>
      <c r="K6071" s="81">
        <f t="shared" si="488"/>
        <v>15.125806451612904</v>
      </c>
      <c r="L6071" s="149">
        <v>4.3</v>
      </c>
      <c r="M6071" s="16"/>
      <c r="N6071" s="141">
        <f t="shared" si="489"/>
        <v>1</v>
      </c>
      <c r="O6071" s="141"/>
      <c r="P6071" s="141"/>
      <c r="Q6071" s="81">
        <f t="shared" si="490"/>
        <v>15.7</v>
      </c>
    </row>
    <row r="6072" spans="5:17" ht="13" hidden="1" x14ac:dyDescent="0.3">
      <c r="E6072" s="138">
        <v>41702</v>
      </c>
      <c r="F6072" s="16">
        <v>63</v>
      </c>
      <c r="G6072" s="22">
        <v>2014</v>
      </c>
      <c r="H6072" s="139">
        <f t="shared" si="491"/>
        <v>0</v>
      </c>
      <c r="I6072" s="140">
        <v>4.9903225806451612</v>
      </c>
      <c r="J6072" s="141">
        <f t="shared" si="487"/>
        <v>1</v>
      </c>
      <c r="K6072" s="81">
        <f t="shared" si="488"/>
        <v>15.009677419354839</v>
      </c>
      <c r="L6072" s="149">
        <v>4.5</v>
      </c>
      <c r="M6072" s="16"/>
      <c r="N6072" s="141">
        <f t="shared" si="489"/>
        <v>1</v>
      </c>
      <c r="O6072" s="141"/>
      <c r="P6072" s="141"/>
      <c r="Q6072" s="81">
        <f t="shared" si="490"/>
        <v>15.5</v>
      </c>
    </row>
    <row r="6073" spans="5:17" ht="13" hidden="1" x14ac:dyDescent="0.3">
      <c r="E6073" s="138">
        <v>41703</v>
      </c>
      <c r="F6073" s="16">
        <v>64</v>
      </c>
      <c r="G6073" s="22">
        <v>2014</v>
      </c>
      <c r="H6073" s="139">
        <f t="shared" si="491"/>
        <v>0</v>
      </c>
      <c r="I6073" s="140">
        <v>5.1064516129032249</v>
      </c>
      <c r="J6073" s="141">
        <f t="shared" si="487"/>
        <v>1</v>
      </c>
      <c r="K6073" s="81">
        <f t="shared" si="488"/>
        <v>14.893548387096775</v>
      </c>
      <c r="L6073" s="149">
        <v>6.8</v>
      </c>
      <c r="M6073" s="16"/>
      <c r="N6073" s="141">
        <f t="shared" si="489"/>
        <v>1</v>
      </c>
      <c r="O6073" s="141"/>
      <c r="P6073" s="141"/>
      <c r="Q6073" s="81">
        <f t="shared" si="490"/>
        <v>13.2</v>
      </c>
    </row>
    <row r="6074" spans="5:17" ht="13" hidden="1" x14ac:dyDescent="0.3">
      <c r="E6074" s="138">
        <v>41704</v>
      </c>
      <c r="F6074" s="16">
        <v>65</v>
      </c>
      <c r="G6074" s="22">
        <v>2014</v>
      </c>
      <c r="H6074" s="139">
        <f t="shared" si="491"/>
        <v>0</v>
      </c>
      <c r="I6074" s="140">
        <v>5.2225806451612904</v>
      </c>
      <c r="J6074" s="141">
        <f t="shared" si="487"/>
        <v>1</v>
      </c>
      <c r="K6074" s="81">
        <f t="shared" si="488"/>
        <v>14.77741935483871</v>
      </c>
      <c r="L6074" s="149">
        <v>6.7</v>
      </c>
      <c r="M6074" s="16"/>
      <c r="N6074" s="141">
        <f t="shared" si="489"/>
        <v>1</v>
      </c>
      <c r="O6074" s="141"/>
      <c r="P6074" s="141"/>
      <c r="Q6074" s="81">
        <f t="shared" si="490"/>
        <v>13.3</v>
      </c>
    </row>
    <row r="6075" spans="5:17" ht="13" hidden="1" x14ac:dyDescent="0.3">
      <c r="E6075" s="138">
        <v>41705</v>
      </c>
      <c r="F6075" s="16">
        <v>66</v>
      </c>
      <c r="G6075" s="22">
        <v>2014</v>
      </c>
      <c r="H6075" s="139">
        <f t="shared" si="491"/>
        <v>0</v>
      </c>
      <c r="I6075" s="140">
        <v>5.3387096774193541</v>
      </c>
      <c r="J6075" s="141">
        <f t="shared" si="487"/>
        <v>1</v>
      </c>
      <c r="K6075" s="81">
        <f t="shared" si="488"/>
        <v>14.661290322580646</v>
      </c>
      <c r="L6075" s="149">
        <v>4.8</v>
      </c>
      <c r="M6075" s="16"/>
      <c r="N6075" s="141">
        <f t="shared" si="489"/>
        <v>1</v>
      </c>
      <c r="O6075" s="141"/>
      <c r="P6075" s="141"/>
      <c r="Q6075" s="81">
        <f t="shared" si="490"/>
        <v>15.2</v>
      </c>
    </row>
    <row r="6076" spans="5:17" ht="13" hidden="1" x14ac:dyDescent="0.3">
      <c r="E6076" s="138">
        <v>41706</v>
      </c>
      <c r="F6076" s="16">
        <v>67</v>
      </c>
      <c r="G6076" s="22">
        <v>2014</v>
      </c>
      <c r="H6076" s="139">
        <f t="shared" si="491"/>
        <v>0</v>
      </c>
      <c r="I6076" s="140">
        <v>5.4548387096774196</v>
      </c>
      <c r="J6076" s="141">
        <f t="shared" si="487"/>
        <v>1</v>
      </c>
      <c r="K6076" s="81">
        <f t="shared" si="488"/>
        <v>14.54516129032258</v>
      </c>
      <c r="L6076" s="149">
        <v>7</v>
      </c>
      <c r="M6076" s="16"/>
      <c r="N6076" s="141">
        <f t="shared" si="489"/>
        <v>1</v>
      </c>
      <c r="O6076" s="141"/>
      <c r="P6076" s="141"/>
      <c r="Q6076" s="81">
        <f t="shared" si="490"/>
        <v>13</v>
      </c>
    </row>
    <row r="6077" spans="5:17" ht="13" hidden="1" x14ac:dyDescent="0.3">
      <c r="E6077" s="138">
        <v>41707</v>
      </c>
      <c r="F6077" s="16">
        <v>68</v>
      </c>
      <c r="G6077" s="22">
        <v>2014</v>
      </c>
      <c r="H6077" s="139">
        <f t="shared" si="491"/>
        <v>0</v>
      </c>
      <c r="I6077" s="140">
        <v>5.5709677419354833</v>
      </c>
      <c r="J6077" s="141">
        <f t="shared" si="487"/>
        <v>1</v>
      </c>
      <c r="K6077" s="81">
        <f t="shared" si="488"/>
        <v>14.429032258064517</v>
      </c>
      <c r="L6077" s="149">
        <v>6.9</v>
      </c>
      <c r="M6077" s="16"/>
      <c r="N6077" s="141">
        <f t="shared" si="489"/>
        <v>1</v>
      </c>
      <c r="O6077" s="141"/>
      <c r="P6077" s="141"/>
      <c r="Q6077" s="81">
        <f t="shared" si="490"/>
        <v>13.1</v>
      </c>
    </row>
    <row r="6078" spans="5:17" ht="13" hidden="1" x14ac:dyDescent="0.3">
      <c r="E6078" s="138">
        <v>41708</v>
      </c>
      <c r="F6078" s="16">
        <v>69</v>
      </c>
      <c r="G6078" s="22">
        <v>2014</v>
      </c>
      <c r="H6078" s="139">
        <f t="shared" si="491"/>
        <v>0</v>
      </c>
      <c r="I6078" s="140">
        <v>5.6870967741935488</v>
      </c>
      <c r="J6078" s="141">
        <f t="shared" si="487"/>
        <v>1</v>
      </c>
      <c r="K6078" s="81">
        <f t="shared" si="488"/>
        <v>14.312903225806451</v>
      </c>
      <c r="L6078" s="149">
        <v>7.1</v>
      </c>
      <c r="M6078" s="16"/>
      <c r="N6078" s="141">
        <f t="shared" si="489"/>
        <v>1</v>
      </c>
      <c r="O6078" s="141"/>
      <c r="P6078" s="141"/>
      <c r="Q6078" s="81">
        <f t="shared" si="490"/>
        <v>12.9</v>
      </c>
    </row>
    <row r="6079" spans="5:17" ht="13" hidden="1" x14ac:dyDescent="0.3">
      <c r="E6079" s="138">
        <v>41709</v>
      </c>
      <c r="F6079" s="16">
        <v>70</v>
      </c>
      <c r="G6079" s="22">
        <v>2014</v>
      </c>
      <c r="H6079" s="139">
        <f t="shared" si="491"/>
        <v>0</v>
      </c>
      <c r="I6079" s="140">
        <v>5.8032258064516125</v>
      </c>
      <c r="J6079" s="141">
        <f t="shared" si="487"/>
        <v>1</v>
      </c>
      <c r="K6079" s="81">
        <f t="shared" si="488"/>
        <v>14.196774193548388</v>
      </c>
      <c r="L6079" s="149">
        <v>7.2</v>
      </c>
      <c r="M6079" s="16"/>
      <c r="N6079" s="141">
        <f t="shared" si="489"/>
        <v>1</v>
      </c>
      <c r="O6079" s="141"/>
      <c r="P6079" s="141"/>
      <c r="Q6079" s="81">
        <f t="shared" si="490"/>
        <v>12.8</v>
      </c>
    </row>
    <row r="6080" spans="5:17" ht="13" hidden="1" x14ac:dyDescent="0.3">
      <c r="E6080" s="138">
        <v>41710</v>
      </c>
      <c r="F6080" s="16">
        <v>71</v>
      </c>
      <c r="G6080" s="22">
        <v>2014</v>
      </c>
      <c r="H6080" s="139">
        <f t="shared" si="491"/>
        <v>0</v>
      </c>
      <c r="I6080" s="140">
        <v>5.9193548387096762</v>
      </c>
      <c r="J6080" s="141">
        <f t="shared" si="487"/>
        <v>1</v>
      </c>
      <c r="K6080" s="81">
        <f t="shared" si="488"/>
        <v>14.080645161290324</v>
      </c>
      <c r="L6080" s="149">
        <v>7</v>
      </c>
      <c r="M6080" s="16"/>
      <c r="N6080" s="141">
        <f t="shared" si="489"/>
        <v>1</v>
      </c>
      <c r="O6080" s="141"/>
      <c r="P6080" s="141"/>
      <c r="Q6080" s="81">
        <f t="shared" si="490"/>
        <v>13</v>
      </c>
    </row>
    <row r="6081" spans="5:17" ht="13" hidden="1" x14ac:dyDescent="0.3">
      <c r="E6081" s="138">
        <v>41711</v>
      </c>
      <c r="F6081" s="16">
        <v>72</v>
      </c>
      <c r="G6081" s="22">
        <v>2014</v>
      </c>
      <c r="H6081" s="139">
        <f t="shared" si="491"/>
        <v>0</v>
      </c>
      <c r="I6081" s="140">
        <v>6.0354838709677416</v>
      </c>
      <c r="J6081" s="141">
        <f t="shared" si="487"/>
        <v>1</v>
      </c>
      <c r="K6081" s="81">
        <f t="shared" si="488"/>
        <v>13.964516129032258</v>
      </c>
      <c r="L6081" s="149">
        <v>7.7</v>
      </c>
      <c r="M6081" s="16"/>
      <c r="N6081" s="141">
        <f t="shared" si="489"/>
        <v>1</v>
      </c>
      <c r="O6081" s="141"/>
      <c r="P6081" s="141"/>
      <c r="Q6081" s="81">
        <f t="shared" si="490"/>
        <v>12.3</v>
      </c>
    </row>
    <row r="6082" spans="5:17" ht="13" hidden="1" x14ac:dyDescent="0.3">
      <c r="E6082" s="138">
        <v>41712</v>
      </c>
      <c r="F6082" s="16">
        <v>73</v>
      </c>
      <c r="G6082" s="22">
        <v>2014</v>
      </c>
      <c r="H6082" s="139">
        <f t="shared" si="491"/>
        <v>0</v>
      </c>
      <c r="I6082" s="140">
        <v>6.1516129032258053</v>
      </c>
      <c r="J6082" s="141">
        <f t="shared" si="487"/>
        <v>1</v>
      </c>
      <c r="K6082" s="81">
        <f t="shared" si="488"/>
        <v>13.848387096774195</v>
      </c>
      <c r="L6082" s="149">
        <v>8.5</v>
      </c>
      <c r="M6082" s="16"/>
      <c r="N6082" s="141">
        <f t="shared" si="489"/>
        <v>1</v>
      </c>
      <c r="O6082" s="141"/>
      <c r="P6082" s="141"/>
      <c r="Q6082" s="81">
        <f t="shared" si="490"/>
        <v>11.5</v>
      </c>
    </row>
    <row r="6083" spans="5:17" ht="13" hidden="1" x14ac:dyDescent="0.3">
      <c r="E6083" s="138">
        <v>41713</v>
      </c>
      <c r="F6083" s="16">
        <v>74</v>
      </c>
      <c r="G6083" s="22">
        <v>2014</v>
      </c>
      <c r="H6083" s="139">
        <f t="shared" si="491"/>
        <v>0</v>
      </c>
      <c r="I6083" s="140">
        <v>6.2677419354838708</v>
      </c>
      <c r="J6083" s="141">
        <f t="shared" si="487"/>
        <v>1</v>
      </c>
      <c r="K6083" s="81">
        <f t="shared" si="488"/>
        <v>13.732258064516129</v>
      </c>
      <c r="L6083" s="149">
        <v>8.6</v>
      </c>
      <c r="M6083" s="16"/>
      <c r="N6083" s="141">
        <f t="shared" si="489"/>
        <v>1</v>
      </c>
      <c r="O6083" s="141"/>
      <c r="P6083" s="141"/>
      <c r="Q6083" s="81">
        <f t="shared" si="490"/>
        <v>11.4</v>
      </c>
    </row>
    <row r="6084" spans="5:17" ht="13" hidden="1" x14ac:dyDescent="0.3">
      <c r="E6084" s="138">
        <v>41714</v>
      </c>
      <c r="F6084" s="16">
        <v>75</v>
      </c>
      <c r="G6084" s="22">
        <v>2014</v>
      </c>
      <c r="H6084" s="139">
        <f t="shared" si="491"/>
        <v>0</v>
      </c>
      <c r="I6084" s="140">
        <v>6.3838709677419345</v>
      </c>
      <c r="J6084" s="141">
        <f t="shared" si="487"/>
        <v>1</v>
      </c>
      <c r="K6084" s="81">
        <f t="shared" si="488"/>
        <v>13.616129032258065</v>
      </c>
      <c r="L6084" s="149">
        <v>10.1</v>
      </c>
      <c r="M6084" s="16"/>
      <c r="N6084" s="141">
        <f t="shared" si="489"/>
        <v>1</v>
      </c>
      <c r="O6084" s="141"/>
      <c r="P6084" s="141"/>
      <c r="Q6084" s="81">
        <f t="shared" si="490"/>
        <v>9.9</v>
      </c>
    </row>
    <row r="6085" spans="5:17" ht="13" hidden="1" x14ac:dyDescent="0.3">
      <c r="E6085" s="138">
        <v>41715</v>
      </c>
      <c r="F6085" s="16">
        <v>76</v>
      </c>
      <c r="G6085" s="22">
        <v>2014</v>
      </c>
      <c r="H6085" s="139">
        <f t="shared" si="491"/>
        <v>0</v>
      </c>
      <c r="I6085" s="140">
        <v>6.5</v>
      </c>
      <c r="J6085" s="141">
        <f t="shared" si="487"/>
        <v>1</v>
      </c>
      <c r="K6085" s="81">
        <f t="shared" si="488"/>
        <v>13.5</v>
      </c>
      <c r="L6085" s="149">
        <v>10.1</v>
      </c>
      <c r="M6085" s="16"/>
      <c r="N6085" s="141">
        <f t="shared" si="489"/>
        <v>1</v>
      </c>
      <c r="O6085" s="141"/>
      <c r="P6085" s="141"/>
      <c r="Q6085" s="81">
        <f t="shared" si="490"/>
        <v>9.9</v>
      </c>
    </row>
    <row r="6086" spans="5:17" ht="13" hidden="1" x14ac:dyDescent="0.3">
      <c r="E6086" s="138">
        <v>41716</v>
      </c>
      <c r="F6086" s="16">
        <v>77</v>
      </c>
      <c r="G6086" s="22">
        <v>2014</v>
      </c>
      <c r="H6086" s="139">
        <f t="shared" si="491"/>
        <v>0</v>
      </c>
      <c r="I6086" s="140">
        <v>6.5966666666666667</v>
      </c>
      <c r="J6086" s="141">
        <f t="shared" si="487"/>
        <v>1</v>
      </c>
      <c r="K6086" s="81">
        <f t="shared" si="488"/>
        <v>13.403333333333332</v>
      </c>
      <c r="L6086" s="149">
        <v>12.2</v>
      </c>
      <c r="M6086" s="16"/>
      <c r="N6086" s="141">
        <f t="shared" si="489"/>
        <v>1</v>
      </c>
      <c r="O6086" s="141"/>
      <c r="P6086" s="141"/>
      <c r="Q6086" s="81">
        <f t="shared" si="490"/>
        <v>7.8000000000000007</v>
      </c>
    </row>
    <row r="6087" spans="5:17" ht="13" hidden="1" x14ac:dyDescent="0.3">
      <c r="E6087" s="138">
        <v>41717</v>
      </c>
      <c r="F6087" s="16">
        <v>78</v>
      </c>
      <c r="G6087" s="22">
        <v>2014</v>
      </c>
      <c r="H6087" s="139">
        <f t="shared" si="491"/>
        <v>0</v>
      </c>
      <c r="I6087" s="140">
        <v>6.6933333333333334</v>
      </c>
      <c r="J6087" s="141">
        <f t="shared" si="487"/>
        <v>1</v>
      </c>
      <c r="K6087" s="81">
        <f t="shared" si="488"/>
        <v>13.306666666666667</v>
      </c>
      <c r="L6087" s="149">
        <v>11</v>
      </c>
      <c r="M6087" s="16"/>
      <c r="N6087" s="141">
        <f t="shared" si="489"/>
        <v>1</v>
      </c>
      <c r="O6087" s="141"/>
      <c r="P6087" s="141"/>
      <c r="Q6087" s="81">
        <f t="shared" si="490"/>
        <v>9</v>
      </c>
    </row>
    <row r="6088" spans="5:17" ht="13" hidden="1" x14ac:dyDescent="0.3">
      <c r="E6088" s="138">
        <v>41718</v>
      </c>
      <c r="F6088" s="16">
        <v>79</v>
      </c>
      <c r="G6088" s="22">
        <v>2014</v>
      </c>
      <c r="H6088" s="139">
        <f t="shared" si="491"/>
        <v>0</v>
      </c>
      <c r="I6088" s="140">
        <v>6.79</v>
      </c>
      <c r="J6088" s="141">
        <f t="shared" si="487"/>
        <v>1</v>
      </c>
      <c r="K6088" s="81">
        <f t="shared" si="488"/>
        <v>13.21</v>
      </c>
      <c r="L6088" s="149">
        <v>10.5</v>
      </c>
      <c r="M6088" s="16"/>
      <c r="N6088" s="141">
        <f t="shared" si="489"/>
        <v>1</v>
      </c>
      <c r="O6088" s="141"/>
      <c r="P6088" s="141"/>
      <c r="Q6088" s="81">
        <f t="shared" si="490"/>
        <v>9.5</v>
      </c>
    </row>
    <row r="6089" spans="5:17" ht="13" hidden="1" x14ac:dyDescent="0.3">
      <c r="E6089" s="138">
        <v>41719</v>
      </c>
      <c r="F6089" s="16">
        <v>80</v>
      </c>
      <c r="G6089" s="22">
        <v>2014</v>
      </c>
      <c r="H6089" s="139">
        <f t="shared" si="491"/>
        <v>0</v>
      </c>
      <c r="I6089" s="140">
        <v>6.8866666666666667</v>
      </c>
      <c r="J6089" s="141">
        <f t="shared" si="487"/>
        <v>1</v>
      </c>
      <c r="K6089" s="81">
        <f t="shared" si="488"/>
        <v>13.113333333333333</v>
      </c>
      <c r="L6089" s="149">
        <v>13.8</v>
      </c>
      <c r="M6089" s="16"/>
      <c r="N6089" s="141">
        <f t="shared" si="489"/>
        <v>1</v>
      </c>
      <c r="O6089" s="141"/>
      <c r="P6089" s="141"/>
      <c r="Q6089" s="81">
        <f t="shared" si="490"/>
        <v>6.1999999999999993</v>
      </c>
    </row>
    <row r="6090" spans="5:17" ht="13" hidden="1" x14ac:dyDescent="0.3">
      <c r="E6090" s="138">
        <v>41720</v>
      </c>
      <c r="F6090" s="16">
        <v>81</v>
      </c>
      <c r="G6090" s="22">
        <v>2014</v>
      </c>
      <c r="H6090" s="139">
        <f t="shared" si="491"/>
        <v>0</v>
      </c>
      <c r="I6090" s="140">
        <v>6.9833333333333334</v>
      </c>
      <c r="J6090" s="141">
        <f t="shared" si="487"/>
        <v>1</v>
      </c>
      <c r="K6090" s="81">
        <f t="shared" si="488"/>
        <v>13.016666666666666</v>
      </c>
      <c r="L6090" s="149">
        <v>8.6999999999999993</v>
      </c>
      <c r="M6090" s="16"/>
      <c r="N6090" s="141">
        <f t="shared" si="489"/>
        <v>1</v>
      </c>
      <c r="O6090" s="141"/>
      <c r="P6090" s="141"/>
      <c r="Q6090" s="81">
        <f t="shared" si="490"/>
        <v>11.3</v>
      </c>
    </row>
    <row r="6091" spans="5:17" ht="13" hidden="1" x14ac:dyDescent="0.3">
      <c r="E6091" s="138">
        <v>41721</v>
      </c>
      <c r="F6091" s="16">
        <v>82</v>
      </c>
      <c r="G6091" s="22">
        <v>2014</v>
      </c>
      <c r="H6091" s="139">
        <f t="shared" si="491"/>
        <v>0</v>
      </c>
      <c r="I6091" s="140">
        <v>7.08</v>
      </c>
      <c r="J6091" s="141">
        <f t="shared" si="487"/>
        <v>1</v>
      </c>
      <c r="K6091" s="81">
        <f t="shared" si="488"/>
        <v>12.92</v>
      </c>
      <c r="L6091" s="149">
        <v>5.2</v>
      </c>
      <c r="M6091" s="16"/>
      <c r="N6091" s="141">
        <f t="shared" si="489"/>
        <v>1</v>
      </c>
      <c r="O6091" s="141"/>
      <c r="P6091" s="141"/>
      <c r="Q6091" s="81">
        <f t="shared" si="490"/>
        <v>14.8</v>
      </c>
    </row>
    <row r="6092" spans="5:17" ht="13" hidden="1" x14ac:dyDescent="0.3">
      <c r="E6092" s="138">
        <v>41722</v>
      </c>
      <c r="F6092" s="16">
        <v>83</v>
      </c>
      <c r="G6092" s="22">
        <v>2014</v>
      </c>
      <c r="H6092" s="139">
        <f t="shared" si="491"/>
        <v>0</v>
      </c>
      <c r="I6092" s="140">
        <v>7.1766666666666667</v>
      </c>
      <c r="J6092" s="141">
        <f t="shared" si="487"/>
        <v>1</v>
      </c>
      <c r="K6092" s="81">
        <f t="shared" si="488"/>
        <v>12.823333333333334</v>
      </c>
      <c r="L6092" s="149">
        <v>4.0999999999999996</v>
      </c>
      <c r="M6092" s="16"/>
      <c r="N6092" s="141">
        <f t="shared" si="489"/>
        <v>1</v>
      </c>
      <c r="O6092" s="141"/>
      <c r="P6092" s="141"/>
      <c r="Q6092" s="81">
        <f t="shared" si="490"/>
        <v>15.9</v>
      </c>
    </row>
    <row r="6093" spans="5:17" ht="13" hidden="1" x14ac:dyDescent="0.3">
      <c r="E6093" s="138">
        <v>41723</v>
      </c>
      <c r="F6093" s="16">
        <v>84</v>
      </c>
      <c r="G6093" s="22">
        <v>2014</v>
      </c>
      <c r="H6093" s="139">
        <f t="shared" si="491"/>
        <v>0</v>
      </c>
      <c r="I6093" s="140">
        <v>7.2733333333333325</v>
      </c>
      <c r="J6093" s="141">
        <f t="shared" si="487"/>
        <v>1</v>
      </c>
      <c r="K6093" s="81">
        <f t="shared" si="488"/>
        <v>12.726666666666667</v>
      </c>
      <c r="L6093" s="149">
        <v>4.5</v>
      </c>
      <c r="M6093" s="16"/>
      <c r="N6093" s="141">
        <f t="shared" si="489"/>
        <v>1</v>
      </c>
      <c r="O6093" s="141"/>
      <c r="P6093" s="141"/>
      <c r="Q6093" s="81">
        <f t="shared" si="490"/>
        <v>15.5</v>
      </c>
    </row>
    <row r="6094" spans="5:17" ht="13" hidden="1" x14ac:dyDescent="0.3">
      <c r="E6094" s="138">
        <v>41724</v>
      </c>
      <c r="F6094" s="16">
        <v>85</v>
      </c>
      <c r="G6094" s="22">
        <v>2014</v>
      </c>
      <c r="H6094" s="139">
        <f t="shared" si="491"/>
        <v>0</v>
      </c>
      <c r="I6094" s="140">
        <v>7.37</v>
      </c>
      <c r="J6094" s="141">
        <f t="shared" si="487"/>
        <v>1</v>
      </c>
      <c r="K6094" s="81">
        <f t="shared" si="488"/>
        <v>12.629999999999999</v>
      </c>
      <c r="L6094" s="149">
        <v>6.4</v>
      </c>
      <c r="M6094" s="16"/>
      <c r="N6094" s="141">
        <f t="shared" si="489"/>
        <v>1</v>
      </c>
      <c r="O6094" s="141"/>
      <c r="P6094" s="141"/>
      <c r="Q6094" s="81">
        <f t="shared" si="490"/>
        <v>13.6</v>
      </c>
    </row>
    <row r="6095" spans="5:17" ht="13" hidden="1" x14ac:dyDescent="0.3">
      <c r="E6095" s="138">
        <v>41725</v>
      </c>
      <c r="F6095" s="16">
        <v>86</v>
      </c>
      <c r="G6095" s="22">
        <v>2014</v>
      </c>
      <c r="H6095" s="139">
        <f t="shared" si="491"/>
        <v>0</v>
      </c>
      <c r="I6095" s="140">
        <v>7.4666666666666677</v>
      </c>
      <c r="J6095" s="141">
        <f t="shared" si="487"/>
        <v>1</v>
      </c>
      <c r="K6095" s="81">
        <f t="shared" si="488"/>
        <v>12.533333333333331</v>
      </c>
      <c r="L6095" s="149">
        <v>6.4</v>
      </c>
      <c r="M6095" s="16"/>
      <c r="N6095" s="141">
        <f t="shared" si="489"/>
        <v>1</v>
      </c>
      <c r="O6095" s="141"/>
      <c r="P6095" s="141"/>
      <c r="Q6095" s="81">
        <f t="shared" si="490"/>
        <v>13.6</v>
      </c>
    </row>
    <row r="6096" spans="5:17" ht="13" hidden="1" x14ac:dyDescent="0.3">
      <c r="E6096" s="138">
        <v>41726</v>
      </c>
      <c r="F6096" s="16">
        <v>87</v>
      </c>
      <c r="G6096" s="22">
        <v>2014</v>
      </c>
      <c r="H6096" s="139">
        <f t="shared" si="491"/>
        <v>0</v>
      </c>
      <c r="I6096" s="140">
        <v>7.5633333333333335</v>
      </c>
      <c r="J6096" s="141">
        <f t="shared" si="487"/>
        <v>1</v>
      </c>
      <c r="K6096" s="81">
        <f t="shared" si="488"/>
        <v>12.436666666666667</v>
      </c>
      <c r="L6096" s="149">
        <v>7.8</v>
      </c>
      <c r="M6096" s="16"/>
      <c r="N6096" s="141">
        <f t="shared" si="489"/>
        <v>1</v>
      </c>
      <c r="O6096" s="141"/>
      <c r="P6096" s="141"/>
      <c r="Q6096" s="81">
        <f t="shared" si="490"/>
        <v>12.2</v>
      </c>
    </row>
    <row r="6097" spans="5:17" ht="13" hidden="1" x14ac:dyDescent="0.3">
      <c r="E6097" s="138">
        <v>41727</v>
      </c>
      <c r="F6097" s="16">
        <v>88</v>
      </c>
      <c r="G6097" s="22">
        <v>2014</v>
      </c>
      <c r="H6097" s="139">
        <f t="shared" si="491"/>
        <v>0</v>
      </c>
      <c r="I6097" s="140">
        <v>7.66</v>
      </c>
      <c r="J6097" s="141">
        <f t="shared" si="487"/>
        <v>1</v>
      </c>
      <c r="K6097" s="81">
        <f t="shared" si="488"/>
        <v>12.34</v>
      </c>
      <c r="L6097" s="149">
        <v>9.1999999999999993</v>
      </c>
      <c r="M6097" s="16"/>
      <c r="N6097" s="141">
        <f t="shared" si="489"/>
        <v>1</v>
      </c>
      <c r="O6097" s="141"/>
      <c r="P6097" s="141"/>
      <c r="Q6097" s="81">
        <f t="shared" si="490"/>
        <v>10.8</v>
      </c>
    </row>
    <row r="6098" spans="5:17" ht="13" hidden="1" x14ac:dyDescent="0.3">
      <c r="E6098" s="138">
        <v>41728</v>
      </c>
      <c r="F6098" s="16">
        <v>89</v>
      </c>
      <c r="G6098" s="22">
        <v>2014</v>
      </c>
      <c r="H6098" s="139">
        <f t="shared" si="491"/>
        <v>0</v>
      </c>
      <c r="I6098" s="140">
        <v>7.7566666666666668</v>
      </c>
      <c r="J6098" s="141">
        <f t="shared" si="487"/>
        <v>1</v>
      </c>
      <c r="K6098" s="81">
        <f t="shared" si="488"/>
        <v>12.243333333333332</v>
      </c>
      <c r="L6098" s="149">
        <v>12.4</v>
      </c>
      <c r="M6098" s="16"/>
      <c r="N6098" s="141">
        <f t="shared" si="489"/>
        <v>1</v>
      </c>
      <c r="O6098" s="141"/>
      <c r="P6098" s="141"/>
      <c r="Q6098" s="81">
        <f t="shared" si="490"/>
        <v>7.6</v>
      </c>
    </row>
    <row r="6099" spans="5:17" ht="13" hidden="1" x14ac:dyDescent="0.3">
      <c r="E6099" s="138">
        <v>41729</v>
      </c>
      <c r="F6099" s="16">
        <v>90</v>
      </c>
      <c r="G6099" s="22">
        <v>2014</v>
      </c>
      <c r="H6099" s="139">
        <f t="shared" si="491"/>
        <v>0</v>
      </c>
      <c r="I6099" s="140">
        <v>7.8533333333333344</v>
      </c>
      <c r="J6099" s="141">
        <f t="shared" si="487"/>
        <v>1</v>
      </c>
      <c r="K6099" s="81">
        <f t="shared" si="488"/>
        <v>12.146666666666665</v>
      </c>
      <c r="L6099" s="149">
        <v>12.1</v>
      </c>
      <c r="M6099" s="16"/>
      <c r="N6099" s="141">
        <f t="shared" si="489"/>
        <v>1</v>
      </c>
      <c r="O6099" s="141"/>
      <c r="P6099" s="141"/>
      <c r="Q6099" s="81">
        <f t="shared" si="490"/>
        <v>7.9</v>
      </c>
    </row>
    <row r="6100" spans="5:17" ht="13" hidden="1" x14ac:dyDescent="0.3">
      <c r="E6100" s="138">
        <v>41730</v>
      </c>
      <c r="F6100" s="16">
        <v>91</v>
      </c>
      <c r="G6100" s="22">
        <v>2014</v>
      </c>
      <c r="H6100" s="139">
        <f t="shared" si="491"/>
        <v>0</v>
      </c>
      <c r="I6100" s="140">
        <v>7.95</v>
      </c>
      <c r="J6100" s="141">
        <f t="shared" si="487"/>
        <v>1</v>
      </c>
      <c r="K6100" s="81">
        <f t="shared" si="488"/>
        <v>12.05</v>
      </c>
      <c r="L6100" s="149">
        <v>13</v>
      </c>
      <c r="M6100" s="16"/>
      <c r="N6100" s="141">
        <f t="shared" si="489"/>
        <v>1</v>
      </c>
      <c r="O6100" s="141"/>
      <c r="P6100" s="141"/>
      <c r="Q6100" s="81">
        <f t="shared" si="490"/>
        <v>7</v>
      </c>
    </row>
    <row r="6101" spans="5:17" ht="13" hidden="1" x14ac:dyDescent="0.3">
      <c r="E6101" s="138">
        <v>41731</v>
      </c>
      <c r="F6101" s="16">
        <v>92</v>
      </c>
      <c r="G6101" s="22">
        <v>2014</v>
      </c>
      <c r="H6101" s="139">
        <f t="shared" si="491"/>
        <v>0</v>
      </c>
      <c r="I6101" s="140">
        <v>8.0466666666666669</v>
      </c>
      <c r="J6101" s="141">
        <f t="shared" si="487"/>
        <v>1</v>
      </c>
      <c r="K6101" s="81">
        <f t="shared" si="488"/>
        <v>11.953333333333333</v>
      </c>
      <c r="L6101" s="149">
        <v>12.3</v>
      </c>
      <c r="M6101" s="16"/>
      <c r="N6101" s="141">
        <f t="shared" si="489"/>
        <v>1</v>
      </c>
      <c r="O6101" s="141"/>
      <c r="P6101" s="141"/>
      <c r="Q6101" s="81">
        <f t="shared" si="490"/>
        <v>7.6999999999999993</v>
      </c>
    </row>
    <row r="6102" spans="5:17" ht="13" hidden="1" x14ac:dyDescent="0.3">
      <c r="E6102" s="138">
        <v>41732</v>
      </c>
      <c r="F6102" s="16">
        <v>93</v>
      </c>
      <c r="G6102" s="22">
        <v>2014</v>
      </c>
      <c r="H6102" s="139">
        <f t="shared" si="491"/>
        <v>0</v>
      </c>
      <c r="I6102" s="140">
        <v>8.1433333333333344</v>
      </c>
      <c r="J6102" s="141">
        <f t="shared" si="487"/>
        <v>1</v>
      </c>
      <c r="K6102" s="81">
        <f t="shared" si="488"/>
        <v>11.856666666666666</v>
      </c>
      <c r="L6102" s="149">
        <v>11.7</v>
      </c>
      <c r="M6102" s="16"/>
      <c r="N6102" s="141">
        <f t="shared" si="489"/>
        <v>1</v>
      </c>
      <c r="O6102" s="141"/>
      <c r="P6102" s="141"/>
      <c r="Q6102" s="81">
        <f t="shared" si="490"/>
        <v>8.3000000000000007</v>
      </c>
    </row>
    <row r="6103" spans="5:17" ht="13" hidden="1" x14ac:dyDescent="0.3">
      <c r="E6103" s="138">
        <v>41733</v>
      </c>
      <c r="F6103" s="16">
        <v>94</v>
      </c>
      <c r="G6103" s="22">
        <v>2014</v>
      </c>
      <c r="H6103" s="139">
        <f t="shared" si="491"/>
        <v>0</v>
      </c>
      <c r="I6103" s="140">
        <v>8.24</v>
      </c>
      <c r="J6103" s="141">
        <f t="shared" si="487"/>
        <v>1</v>
      </c>
      <c r="K6103" s="81">
        <f t="shared" si="488"/>
        <v>11.76</v>
      </c>
      <c r="L6103" s="149">
        <v>13.9</v>
      </c>
      <c r="M6103" s="16"/>
      <c r="N6103" s="141">
        <f t="shared" si="489"/>
        <v>1</v>
      </c>
      <c r="O6103" s="141"/>
      <c r="P6103" s="141"/>
      <c r="Q6103" s="81">
        <f t="shared" si="490"/>
        <v>6.1</v>
      </c>
    </row>
    <row r="6104" spans="5:17" ht="13" hidden="1" x14ac:dyDescent="0.3">
      <c r="E6104" s="138">
        <v>41734</v>
      </c>
      <c r="F6104" s="16">
        <v>95</v>
      </c>
      <c r="G6104" s="22">
        <v>2014</v>
      </c>
      <c r="H6104" s="139">
        <f t="shared" si="491"/>
        <v>0</v>
      </c>
      <c r="I6104" s="140">
        <v>8.336666666666666</v>
      </c>
      <c r="J6104" s="141">
        <f t="shared" si="487"/>
        <v>1</v>
      </c>
      <c r="K6104" s="81">
        <f t="shared" si="488"/>
        <v>11.663333333333334</v>
      </c>
      <c r="L6104" s="149">
        <v>14</v>
      </c>
      <c r="M6104" s="16"/>
      <c r="N6104" s="141">
        <f t="shared" si="489"/>
        <v>1</v>
      </c>
      <c r="O6104" s="141"/>
      <c r="P6104" s="141"/>
      <c r="Q6104" s="81">
        <f t="shared" si="490"/>
        <v>6</v>
      </c>
    </row>
    <row r="6105" spans="5:17" ht="13" hidden="1" x14ac:dyDescent="0.3">
      <c r="E6105" s="138">
        <v>41735</v>
      </c>
      <c r="F6105" s="16">
        <v>96</v>
      </c>
      <c r="G6105" s="22">
        <v>2014</v>
      </c>
      <c r="H6105" s="139">
        <f t="shared" si="491"/>
        <v>0</v>
      </c>
      <c r="I6105" s="140">
        <v>8.4333333333333336</v>
      </c>
      <c r="J6105" s="141">
        <f t="shared" si="487"/>
        <v>1</v>
      </c>
      <c r="K6105" s="81">
        <f t="shared" si="488"/>
        <v>11.566666666666666</v>
      </c>
      <c r="L6105" s="149">
        <v>13.6</v>
      </c>
      <c r="M6105" s="16"/>
      <c r="N6105" s="141">
        <f t="shared" si="489"/>
        <v>1</v>
      </c>
      <c r="O6105" s="141"/>
      <c r="P6105" s="141"/>
      <c r="Q6105" s="81">
        <f t="shared" si="490"/>
        <v>6.4</v>
      </c>
    </row>
    <row r="6106" spans="5:17" ht="13" hidden="1" x14ac:dyDescent="0.3">
      <c r="E6106" s="138">
        <v>41736</v>
      </c>
      <c r="F6106" s="16">
        <v>97</v>
      </c>
      <c r="G6106" s="22">
        <v>2014</v>
      </c>
      <c r="H6106" s="139">
        <f t="shared" si="491"/>
        <v>0</v>
      </c>
      <c r="I6106" s="140">
        <v>8.5299999999999994</v>
      </c>
      <c r="J6106" s="141">
        <f t="shared" si="487"/>
        <v>1</v>
      </c>
      <c r="K6106" s="81">
        <f t="shared" si="488"/>
        <v>11.47</v>
      </c>
      <c r="L6106" s="149">
        <v>15.4</v>
      </c>
      <c r="M6106" s="16"/>
      <c r="N6106" s="141">
        <f t="shared" si="489"/>
        <v>1</v>
      </c>
      <c r="O6106" s="141"/>
      <c r="P6106" s="141"/>
      <c r="Q6106" s="81">
        <f t="shared" si="490"/>
        <v>4.5999999999999996</v>
      </c>
    </row>
    <row r="6107" spans="5:17" ht="13" hidden="1" x14ac:dyDescent="0.3">
      <c r="E6107" s="138">
        <v>41737</v>
      </c>
      <c r="F6107" s="16">
        <v>98</v>
      </c>
      <c r="G6107" s="22">
        <v>2014</v>
      </c>
      <c r="H6107" s="139">
        <f t="shared" si="491"/>
        <v>0</v>
      </c>
      <c r="I6107" s="140">
        <v>8.6266666666666687</v>
      </c>
      <c r="J6107" s="141">
        <f t="shared" si="487"/>
        <v>1</v>
      </c>
      <c r="K6107" s="81">
        <f t="shared" si="488"/>
        <v>11.373333333333331</v>
      </c>
      <c r="L6107" s="149">
        <v>13</v>
      </c>
      <c r="M6107" s="16"/>
      <c r="N6107" s="141">
        <f t="shared" si="489"/>
        <v>1</v>
      </c>
      <c r="O6107" s="141"/>
      <c r="P6107" s="141"/>
      <c r="Q6107" s="81">
        <f t="shared" si="490"/>
        <v>7</v>
      </c>
    </row>
    <row r="6108" spans="5:17" ht="13" hidden="1" x14ac:dyDescent="0.3">
      <c r="E6108" s="138">
        <v>41738</v>
      </c>
      <c r="F6108" s="16">
        <v>99</v>
      </c>
      <c r="G6108" s="22">
        <v>2014</v>
      </c>
      <c r="H6108" s="139">
        <f t="shared" si="491"/>
        <v>0</v>
      </c>
      <c r="I6108" s="140">
        <v>8.7233333333333327</v>
      </c>
      <c r="J6108" s="141">
        <f t="shared" si="487"/>
        <v>1</v>
      </c>
      <c r="K6108" s="81">
        <f t="shared" si="488"/>
        <v>11.276666666666667</v>
      </c>
      <c r="L6108" s="149">
        <v>10.7</v>
      </c>
      <c r="M6108" s="16"/>
      <c r="N6108" s="141">
        <f t="shared" si="489"/>
        <v>1</v>
      </c>
      <c r="O6108" s="141"/>
      <c r="P6108" s="141"/>
      <c r="Q6108" s="81">
        <f t="shared" si="490"/>
        <v>9.3000000000000007</v>
      </c>
    </row>
    <row r="6109" spans="5:17" ht="13" hidden="1" x14ac:dyDescent="0.3">
      <c r="E6109" s="138">
        <v>41739</v>
      </c>
      <c r="F6109" s="16">
        <v>100</v>
      </c>
      <c r="G6109" s="22">
        <v>2014</v>
      </c>
      <c r="H6109" s="139">
        <f t="shared" si="491"/>
        <v>0</v>
      </c>
      <c r="I6109" s="140">
        <v>8.82</v>
      </c>
      <c r="J6109" s="141">
        <f t="shared" si="487"/>
        <v>1</v>
      </c>
      <c r="K6109" s="81">
        <f t="shared" si="488"/>
        <v>11.18</v>
      </c>
      <c r="L6109" s="149">
        <v>11.2</v>
      </c>
      <c r="M6109" s="16"/>
      <c r="N6109" s="141">
        <f t="shared" si="489"/>
        <v>1</v>
      </c>
      <c r="O6109" s="141"/>
      <c r="P6109" s="141"/>
      <c r="Q6109" s="81">
        <f t="shared" si="490"/>
        <v>8.8000000000000007</v>
      </c>
    </row>
    <row r="6110" spans="5:17" ht="13" hidden="1" x14ac:dyDescent="0.3">
      <c r="E6110" s="138">
        <v>41740</v>
      </c>
      <c r="F6110" s="16">
        <v>101</v>
      </c>
      <c r="G6110" s="22">
        <v>2014</v>
      </c>
      <c r="H6110" s="139">
        <f t="shared" si="491"/>
        <v>0</v>
      </c>
      <c r="I6110" s="140">
        <v>8.9166666666666679</v>
      </c>
      <c r="J6110" s="141">
        <f t="shared" si="487"/>
        <v>1</v>
      </c>
      <c r="K6110" s="81">
        <f t="shared" si="488"/>
        <v>11.083333333333332</v>
      </c>
      <c r="L6110" s="149">
        <v>13</v>
      </c>
      <c r="M6110" s="16"/>
      <c r="N6110" s="141">
        <f t="shared" si="489"/>
        <v>1</v>
      </c>
      <c r="O6110" s="141"/>
      <c r="P6110" s="141"/>
      <c r="Q6110" s="81">
        <f t="shared" si="490"/>
        <v>7</v>
      </c>
    </row>
    <row r="6111" spans="5:17" ht="13" hidden="1" x14ac:dyDescent="0.3">
      <c r="E6111" s="138">
        <v>41741</v>
      </c>
      <c r="F6111" s="16">
        <v>102</v>
      </c>
      <c r="G6111" s="22">
        <v>2014</v>
      </c>
      <c r="H6111" s="139">
        <f t="shared" si="491"/>
        <v>0</v>
      </c>
      <c r="I6111" s="140">
        <v>9.0133333333333354</v>
      </c>
      <c r="J6111" s="141">
        <f t="shared" si="487"/>
        <v>1</v>
      </c>
      <c r="K6111" s="81">
        <f t="shared" si="488"/>
        <v>10.986666666666665</v>
      </c>
      <c r="L6111" s="149">
        <v>14.2</v>
      </c>
      <c r="M6111" s="16"/>
      <c r="N6111" s="141">
        <f t="shared" si="489"/>
        <v>1</v>
      </c>
      <c r="O6111" s="141"/>
      <c r="P6111" s="141"/>
      <c r="Q6111" s="81">
        <f t="shared" si="490"/>
        <v>5.8000000000000007</v>
      </c>
    </row>
    <row r="6112" spans="5:17" ht="13" hidden="1" x14ac:dyDescent="0.3">
      <c r="E6112" s="138">
        <v>41742</v>
      </c>
      <c r="F6112" s="16">
        <v>103</v>
      </c>
      <c r="G6112" s="22">
        <v>2014</v>
      </c>
      <c r="H6112" s="139">
        <f t="shared" si="491"/>
        <v>0</v>
      </c>
      <c r="I6112" s="140">
        <v>9.11</v>
      </c>
      <c r="J6112" s="141">
        <f t="shared" si="487"/>
        <v>1</v>
      </c>
      <c r="K6112" s="81">
        <f t="shared" si="488"/>
        <v>10.89</v>
      </c>
      <c r="L6112" s="149">
        <v>14.1</v>
      </c>
      <c r="M6112" s="16"/>
      <c r="N6112" s="141">
        <f t="shared" si="489"/>
        <v>1</v>
      </c>
      <c r="O6112" s="141"/>
      <c r="P6112" s="141"/>
      <c r="Q6112" s="81">
        <f t="shared" si="490"/>
        <v>5.9</v>
      </c>
    </row>
    <row r="6113" spans="5:17" ht="13" hidden="1" x14ac:dyDescent="0.3">
      <c r="E6113" s="138">
        <v>41743</v>
      </c>
      <c r="F6113" s="16">
        <v>104</v>
      </c>
      <c r="G6113" s="22">
        <v>2014</v>
      </c>
      <c r="H6113" s="139">
        <f t="shared" si="491"/>
        <v>0</v>
      </c>
      <c r="I6113" s="140">
        <v>9.206666666666667</v>
      </c>
      <c r="J6113" s="141">
        <f t="shared" si="487"/>
        <v>1</v>
      </c>
      <c r="K6113" s="81">
        <f t="shared" si="488"/>
        <v>10.793333333333333</v>
      </c>
      <c r="L6113" s="149">
        <v>12.8</v>
      </c>
      <c r="M6113" s="16"/>
      <c r="N6113" s="141">
        <f t="shared" si="489"/>
        <v>1</v>
      </c>
      <c r="O6113" s="141"/>
      <c r="P6113" s="141"/>
      <c r="Q6113" s="81">
        <f t="shared" si="490"/>
        <v>7.1999999999999993</v>
      </c>
    </row>
    <row r="6114" spans="5:17" ht="13" hidden="1" x14ac:dyDescent="0.3">
      <c r="E6114" s="138">
        <v>41744</v>
      </c>
      <c r="F6114" s="16">
        <v>105</v>
      </c>
      <c r="G6114" s="22">
        <v>2014</v>
      </c>
      <c r="H6114" s="139">
        <f t="shared" si="491"/>
        <v>0</v>
      </c>
      <c r="I6114" s="140">
        <v>9.3033333333333346</v>
      </c>
      <c r="J6114" s="141">
        <f t="shared" ref="J6114:J6177" si="492">IF(I6114&lt;=$E$117,1,0)</f>
        <v>1</v>
      </c>
      <c r="K6114" s="81">
        <f t="shared" ref="K6114:K6177" si="493">J6114*($E$116-I6114)</f>
        <v>10.696666666666665</v>
      </c>
      <c r="L6114" s="149">
        <v>9.8000000000000007</v>
      </c>
      <c r="M6114" s="16"/>
      <c r="N6114" s="141">
        <f t="shared" ref="N6114:N6177" si="494">IF(L6114&lt;=$E$117,1,0)</f>
        <v>1</v>
      </c>
      <c r="O6114" s="141"/>
      <c r="P6114" s="141"/>
      <c r="Q6114" s="81">
        <f t="shared" ref="Q6114:Q6177" si="495">N6114*($E$116-L6114)</f>
        <v>10.199999999999999</v>
      </c>
    </row>
    <row r="6115" spans="5:17" ht="13" hidden="1" x14ac:dyDescent="0.3">
      <c r="E6115" s="138">
        <v>41745</v>
      </c>
      <c r="F6115" s="16">
        <v>106</v>
      </c>
      <c r="G6115" s="22">
        <v>2014</v>
      </c>
      <c r="H6115" s="139">
        <f t="shared" ref="H6115:H6178" si="496">IF(AND(E6115&gt;=$D$64,E6115&lt;=$D$65),1,0)</f>
        <v>0</v>
      </c>
      <c r="I6115" s="140">
        <v>9.4</v>
      </c>
      <c r="J6115" s="141">
        <f t="shared" si="492"/>
        <v>1</v>
      </c>
      <c r="K6115" s="81">
        <f t="shared" si="493"/>
        <v>10.6</v>
      </c>
      <c r="L6115" s="149">
        <v>9</v>
      </c>
      <c r="M6115" s="16"/>
      <c r="N6115" s="141">
        <f t="shared" si="494"/>
        <v>1</v>
      </c>
      <c r="O6115" s="141"/>
      <c r="P6115" s="141"/>
      <c r="Q6115" s="81">
        <f t="shared" si="495"/>
        <v>11</v>
      </c>
    </row>
    <row r="6116" spans="5:17" ht="13" hidden="1" x14ac:dyDescent="0.3">
      <c r="E6116" s="138">
        <v>41746</v>
      </c>
      <c r="F6116" s="16">
        <v>107</v>
      </c>
      <c r="G6116" s="22">
        <v>2014</v>
      </c>
      <c r="H6116" s="139">
        <f t="shared" si="496"/>
        <v>0</v>
      </c>
      <c r="I6116" s="140">
        <v>9.561290322580648</v>
      </c>
      <c r="J6116" s="141">
        <f t="shared" si="492"/>
        <v>1</v>
      </c>
      <c r="K6116" s="81">
        <f t="shared" si="493"/>
        <v>10.438709677419352</v>
      </c>
      <c r="L6116" s="149">
        <v>9</v>
      </c>
      <c r="M6116" s="16"/>
      <c r="N6116" s="141">
        <f t="shared" si="494"/>
        <v>1</v>
      </c>
      <c r="O6116" s="141"/>
      <c r="P6116" s="141"/>
      <c r="Q6116" s="81">
        <f t="shared" si="495"/>
        <v>11</v>
      </c>
    </row>
    <row r="6117" spans="5:17" ht="13" hidden="1" x14ac:dyDescent="0.3">
      <c r="E6117" s="138">
        <v>41747</v>
      </c>
      <c r="F6117" s="16">
        <v>108</v>
      </c>
      <c r="G6117" s="22">
        <v>2014</v>
      </c>
      <c r="H6117" s="139">
        <f t="shared" si="496"/>
        <v>0</v>
      </c>
      <c r="I6117" s="140">
        <v>9.7225806451612922</v>
      </c>
      <c r="J6117" s="141">
        <f t="shared" si="492"/>
        <v>1</v>
      </c>
      <c r="K6117" s="81">
        <f t="shared" si="493"/>
        <v>10.277419354838708</v>
      </c>
      <c r="L6117" s="149">
        <v>8.1999999999999993</v>
      </c>
      <c r="M6117" s="16"/>
      <c r="N6117" s="141">
        <f t="shared" si="494"/>
        <v>1</v>
      </c>
      <c r="O6117" s="141"/>
      <c r="P6117" s="141"/>
      <c r="Q6117" s="81">
        <f t="shared" si="495"/>
        <v>11.8</v>
      </c>
    </row>
    <row r="6118" spans="5:17" ht="13" hidden="1" x14ac:dyDescent="0.3">
      <c r="E6118" s="138">
        <v>41748</v>
      </c>
      <c r="F6118" s="16">
        <v>109</v>
      </c>
      <c r="G6118" s="22">
        <v>2014</v>
      </c>
      <c r="H6118" s="139">
        <f t="shared" si="496"/>
        <v>0</v>
      </c>
      <c r="I6118" s="140">
        <v>9.8838709677419363</v>
      </c>
      <c r="J6118" s="141">
        <f t="shared" si="492"/>
        <v>1</v>
      </c>
      <c r="K6118" s="81">
        <f t="shared" si="493"/>
        <v>10.116129032258064</v>
      </c>
      <c r="L6118" s="149">
        <v>6.4</v>
      </c>
      <c r="M6118" s="16"/>
      <c r="N6118" s="141">
        <f t="shared" si="494"/>
        <v>1</v>
      </c>
      <c r="O6118" s="141"/>
      <c r="P6118" s="141"/>
      <c r="Q6118" s="81">
        <f t="shared" si="495"/>
        <v>13.6</v>
      </c>
    </row>
    <row r="6119" spans="5:17" ht="13" hidden="1" x14ac:dyDescent="0.3">
      <c r="E6119" s="138">
        <v>41749</v>
      </c>
      <c r="F6119" s="16">
        <v>110</v>
      </c>
      <c r="G6119" s="22">
        <v>2014</v>
      </c>
      <c r="H6119" s="139">
        <f t="shared" si="496"/>
        <v>0</v>
      </c>
      <c r="I6119" s="140">
        <v>10.045161290322584</v>
      </c>
      <c r="J6119" s="141">
        <f t="shared" si="492"/>
        <v>1</v>
      </c>
      <c r="K6119" s="81">
        <f t="shared" si="493"/>
        <v>9.954838709677416</v>
      </c>
      <c r="L6119" s="149">
        <v>8.6999999999999993</v>
      </c>
      <c r="M6119" s="16"/>
      <c r="N6119" s="141">
        <f t="shared" si="494"/>
        <v>1</v>
      </c>
      <c r="O6119" s="141"/>
      <c r="P6119" s="141"/>
      <c r="Q6119" s="81">
        <f t="shared" si="495"/>
        <v>11.3</v>
      </c>
    </row>
    <row r="6120" spans="5:17" ht="13" hidden="1" x14ac:dyDescent="0.3">
      <c r="E6120" s="138">
        <v>41750</v>
      </c>
      <c r="F6120" s="16">
        <v>111</v>
      </c>
      <c r="G6120" s="22">
        <v>2014</v>
      </c>
      <c r="H6120" s="139">
        <f t="shared" si="496"/>
        <v>0</v>
      </c>
      <c r="I6120" s="140">
        <v>10.206451612903228</v>
      </c>
      <c r="J6120" s="141">
        <f t="shared" si="492"/>
        <v>1</v>
      </c>
      <c r="K6120" s="81">
        <f t="shared" si="493"/>
        <v>9.7935483870967719</v>
      </c>
      <c r="L6120" s="149">
        <v>11.3</v>
      </c>
      <c r="M6120" s="16"/>
      <c r="N6120" s="141">
        <f t="shared" si="494"/>
        <v>1</v>
      </c>
      <c r="O6120" s="141"/>
      <c r="P6120" s="141"/>
      <c r="Q6120" s="81">
        <f t="shared" si="495"/>
        <v>8.6999999999999993</v>
      </c>
    </row>
    <row r="6121" spans="5:17" ht="13" hidden="1" x14ac:dyDescent="0.3">
      <c r="E6121" s="138">
        <v>41751</v>
      </c>
      <c r="F6121" s="16">
        <v>112</v>
      </c>
      <c r="G6121" s="22">
        <v>2014</v>
      </c>
      <c r="H6121" s="139">
        <f t="shared" si="496"/>
        <v>0</v>
      </c>
      <c r="I6121" s="140">
        <v>10.367741935483872</v>
      </c>
      <c r="J6121" s="141">
        <f t="shared" si="492"/>
        <v>1</v>
      </c>
      <c r="K6121" s="81">
        <f t="shared" si="493"/>
        <v>9.6322580645161278</v>
      </c>
      <c r="L6121" s="149">
        <v>13.1</v>
      </c>
      <c r="M6121" s="16"/>
      <c r="N6121" s="141">
        <f t="shared" si="494"/>
        <v>1</v>
      </c>
      <c r="O6121" s="141"/>
      <c r="P6121" s="141"/>
      <c r="Q6121" s="81">
        <f t="shared" si="495"/>
        <v>6.9</v>
      </c>
    </row>
    <row r="6122" spans="5:17" ht="13" hidden="1" x14ac:dyDescent="0.3">
      <c r="E6122" s="138">
        <v>41752</v>
      </c>
      <c r="F6122" s="16">
        <v>113</v>
      </c>
      <c r="G6122" s="22">
        <v>2014</v>
      </c>
      <c r="H6122" s="139">
        <f t="shared" si="496"/>
        <v>0</v>
      </c>
      <c r="I6122" s="140">
        <v>10.529032258064516</v>
      </c>
      <c r="J6122" s="141">
        <f t="shared" si="492"/>
        <v>1</v>
      </c>
      <c r="K6122" s="81">
        <f t="shared" si="493"/>
        <v>9.4709677419354836</v>
      </c>
      <c r="L6122" s="149">
        <v>14.5</v>
      </c>
      <c r="M6122" s="16"/>
      <c r="N6122" s="141">
        <f t="shared" si="494"/>
        <v>1</v>
      </c>
      <c r="O6122" s="141"/>
      <c r="P6122" s="141"/>
      <c r="Q6122" s="81">
        <f t="shared" si="495"/>
        <v>5.5</v>
      </c>
    </row>
    <row r="6123" spans="5:17" ht="13" hidden="1" x14ac:dyDescent="0.3">
      <c r="E6123" s="138">
        <v>41753</v>
      </c>
      <c r="F6123" s="16">
        <v>114</v>
      </c>
      <c r="G6123" s="22">
        <v>2014</v>
      </c>
      <c r="H6123" s="139">
        <f t="shared" si="496"/>
        <v>0</v>
      </c>
      <c r="I6123" s="140">
        <v>10.690322580645164</v>
      </c>
      <c r="J6123" s="141">
        <f t="shared" si="492"/>
        <v>1</v>
      </c>
      <c r="K6123" s="81">
        <f t="shared" si="493"/>
        <v>9.3096774193548359</v>
      </c>
      <c r="L6123" s="149">
        <v>14.2</v>
      </c>
      <c r="M6123" s="16"/>
      <c r="N6123" s="141">
        <f t="shared" si="494"/>
        <v>1</v>
      </c>
      <c r="O6123" s="141"/>
      <c r="P6123" s="141"/>
      <c r="Q6123" s="81">
        <f t="shared" si="495"/>
        <v>5.8000000000000007</v>
      </c>
    </row>
    <row r="6124" spans="5:17" ht="13" hidden="1" x14ac:dyDescent="0.3">
      <c r="E6124" s="138">
        <v>41754</v>
      </c>
      <c r="F6124" s="16">
        <v>115</v>
      </c>
      <c r="G6124" s="22">
        <v>2014</v>
      </c>
      <c r="H6124" s="139">
        <f t="shared" si="496"/>
        <v>0</v>
      </c>
      <c r="I6124" s="140">
        <v>10.851612903225808</v>
      </c>
      <c r="J6124" s="141">
        <f t="shared" si="492"/>
        <v>1</v>
      </c>
      <c r="K6124" s="81">
        <f t="shared" si="493"/>
        <v>9.1483870967741918</v>
      </c>
      <c r="L6124" s="149">
        <v>13.7</v>
      </c>
      <c r="M6124" s="16"/>
      <c r="N6124" s="141">
        <f t="shared" si="494"/>
        <v>1</v>
      </c>
      <c r="O6124" s="141"/>
      <c r="P6124" s="141"/>
      <c r="Q6124" s="81">
        <f t="shared" si="495"/>
        <v>6.3000000000000007</v>
      </c>
    </row>
    <row r="6125" spans="5:17" ht="13" hidden="1" x14ac:dyDescent="0.3">
      <c r="E6125" s="138">
        <v>41755</v>
      </c>
      <c r="F6125" s="16">
        <v>116</v>
      </c>
      <c r="G6125" s="22">
        <v>2014</v>
      </c>
      <c r="H6125" s="139">
        <f t="shared" si="496"/>
        <v>0</v>
      </c>
      <c r="I6125" s="140">
        <v>11.012903225806452</v>
      </c>
      <c r="J6125" s="141">
        <f t="shared" si="492"/>
        <v>1</v>
      </c>
      <c r="K6125" s="81">
        <f t="shared" si="493"/>
        <v>8.9870967741935477</v>
      </c>
      <c r="L6125" s="149">
        <v>13.9</v>
      </c>
      <c r="M6125" s="16"/>
      <c r="N6125" s="141">
        <f t="shared" si="494"/>
        <v>1</v>
      </c>
      <c r="O6125" s="141"/>
      <c r="P6125" s="141"/>
      <c r="Q6125" s="81">
        <f t="shared" si="495"/>
        <v>6.1</v>
      </c>
    </row>
    <row r="6126" spans="5:17" ht="13" hidden="1" x14ac:dyDescent="0.3">
      <c r="E6126" s="138">
        <v>41756</v>
      </c>
      <c r="F6126" s="16">
        <v>117</v>
      </c>
      <c r="G6126" s="22">
        <v>2014</v>
      </c>
      <c r="H6126" s="139">
        <f t="shared" si="496"/>
        <v>0</v>
      </c>
      <c r="I6126" s="140">
        <v>11.1741935483871</v>
      </c>
      <c r="J6126" s="141">
        <f t="shared" si="492"/>
        <v>1</v>
      </c>
      <c r="K6126" s="81">
        <f t="shared" si="493"/>
        <v>8.8258064516129</v>
      </c>
      <c r="L6126" s="149">
        <v>10.3</v>
      </c>
      <c r="M6126" s="16"/>
      <c r="N6126" s="141">
        <f t="shared" si="494"/>
        <v>1</v>
      </c>
      <c r="O6126" s="141"/>
      <c r="P6126" s="141"/>
      <c r="Q6126" s="81">
        <f t="shared" si="495"/>
        <v>9.6999999999999993</v>
      </c>
    </row>
    <row r="6127" spans="5:17" ht="13" hidden="1" x14ac:dyDescent="0.3">
      <c r="E6127" s="138">
        <v>41757</v>
      </c>
      <c r="F6127" s="16">
        <v>118</v>
      </c>
      <c r="G6127" s="22">
        <v>2014</v>
      </c>
      <c r="H6127" s="139">
        <f t="shared" si="496"/>
        <v>0</v>
      </c>
      <c r="I6127" s="140">
        <v>11.335483870967744</v>
      </c>
      <c r="J6127" s="141">
        <f t="shared" si="492"/>
        <v>1</v>
      </c>
      <c r="K6127" s="81">
        <f t="shared" si="493"/>
        <v>8.6645161290322559</v>
      </c>
      <c r="L6127" s="149">
        <v>9.1999999999999993</v>
      </c>
      <c r="M6127" s="16"/>
      <c r="N6127" s="141">
        <f t="shared" si="494"/>
        <v>1</v>
      </c>
      <c r="O6127" s="141"/>
      <c r="P6127" s="141"/>
      <c r="Q6127" s="81">
        <f t="shared" si="495"/>
        <v>10.8</v>
      </c>
    </row>
    <row r="6128" spans="5:17" ht="13" hidden="1" x14ac:dyDescent="0.3">
      <c r="E6128" s="138">
        <v>41758</v>
      </c>
      <c r="F6128" s="16">
        <v>119</v>
      </c>
      <c r="G6128" s="22">
        <v>2014</v>
      </c>
      <c r="H6128" s="139">
        <f t="shared" si="496"/>
        <v>0</v>
      </c>
      <c r="I6128" s="140">
        <v>11.496774193548388</v>
      </c>
      <c r="J6128" s="141">
        <f t="shared" si="492"/>
        <v>1</v>
      </c>
      <c r="K6128" s="81">
        <f t="shared" si="493"/>
        <v>8.5032258064516117</v>
      </c>
      <c r="L6128" s="149">
        <v>10.5</v>
      </c>
      <c r="M6128" s="16"/>
      <c r="N6128" s="141">
        <f t="shared" si="494"/>
        <v>1</v>
      </c>
      <c r="O6128" s="141"/>
      <c r="P6128" s="141"/>
      <c r="Q6128" s="81">
        <f t="shared" si="495"/>
        <v>9.5</v>
      </c>
    </row>
    <row r="6129" spans="5:17" ht="13" hidden="1" x14ac:dyDescent="0.3">
      <c r="E6129" s="138">
        <v>41759</v>
      </c>
      <c r="F6129" s="16">
        <v>120</v>
      </c>
      <c r="G6129" s="22">
        <v>2014</v>
      </c>
      <c r="H6129" s="139">
        <f t="shared" si="496"/>
        <v>0</v>
      </c>
      <c r="I6129" s="140">
        <v>11.658064516129032</v>
      </c>
      <c r="J6129" s="141">
        <f t="shared" si="492"/>
        <v>1</v>
      </c>
      <c r="K6129" s="81">
        <f t="shared" si="493"/>
        <v>8.3419354838709676</v>
      </c>
      <c r="L6129" s="149">
        <v>10.6</v>
      </c>
      <c r="M6129" s="16"/>
      <c r="N6129" s="141">
        <f t="shared" si="494"/>
        <v>1</v>
      </c>
      <c r="O6129" s="141"/>
      <c r="P6129" s="141"/>
      <c r="Q6129" s="81">
        <f t="shared" si="495"/>
        <v>9.4</v>
      </c>
    </row>
    <row r="6130" spans="5:17" ht="13" hidden="1" x14ac:dyDescent="0.3">
      <c r="E6130" s="138">
        <v>41760</v>
      </c>
      <c r="F6130" s="16">
        <v>121</v>
      </c>
      <c r="G6130" s="22">
        <v>2014</v>
      </c>
      <c r="H6130" s="139">
        <f t="shared" si="496"/>
        <v>0</v>
      </c>
      <c r="I6130" s="140">
        <v>11.81935483870968</v>
      </c>
      <c r="J6130" s="141">
        <f t="shared" si="492"/>
        <v>1</v>
      </c>
      <c r="K6130" s="81">
        <f t="shared" si="493"/>
        <v>8.1806451612903199</v>
      </c>
      <c r="L6130" s="149">
        <v>10.8</v>
      </c>
      <c r="M6130" s="16"/>
      <c r="N6130" s="141">
        <f t="shared" si="494"/>
        <v>1</v>
      </c>
      <c r="O6130" s="141"/>
      <c r="P6130" s="141"/>
      <c r="Q6130" s="81">
        <f t="shared" si="495"/>
        <v>9.1999999999999993</v>
      </c>
    </row>
    <row r="6131" spans="5:17" ht="13" hidden="1" x14ac:dyDescent="0.3">
      <c r="E6131" s="138">
        <v>41761</v>
      </c>
      <c r="F6131" s="16">
        <v>122</v>
      </c>
      <c r="G6131" s="22">
        <v>2014</v>
      </c>
      <c r="H6131" s="139">
        <f t="shared" si="496"/>
        <v>0</v>
      </c>
      <c r="I6131" s="140">
        <v>11.980645161290324</v>
      </c>
      <c r="J6131" s="141">
        <f t="shared" si="492"/>
        <v>1</v>
      </c>
      <c r="K6131" s="81">
        <f t="shared" si="493"/>
        <v>8.0193548387096758</v>
      </c>
      <c r="L6131" s="149">
        <v>10.9</v>
      </c>
      <c r="M6131" s="16"/>
      <c r="N6131" s="141">
        <f t="shared" si="494"/>
        <v>1</v>
      </c>
      <c r="O6131" s="141"/>
      <c r="P6131" s="141"/>
      <c r="Q6131" s="81">
        <f t="shared" si="495"/>
        <v>9.1</v>
      </c>
    </row>
    <row r="6132" spans="5:17" ht="13" hidden="1" x14ac:dyDescent="0.3">
      <c r="E6132" s="138">
        <v>41762</v>
      </c>
      <c r="F6132" s="16">
        <v>123</v>
      </c>
      <c r="G6132" s="22">
        <v>2014</v>
      </c>
      <c r="H6132" s="139">
        <f t="shared" si="496"/>
        <v>0</v>
      </c>
      <c r="I6132" s="140">
        <v>12.141935483870968</v>
      </c>
      <c r="J6132" s="141">
        <f t="shared" si="492"/>
        <v>1</v>
      </c>
      <c r="K6132" s="81">
        <f t="shared" si="493"/>
        <v>7.8580645161290317</v>
      </c>
      <c r="L6132" s="149">
        <v>10.6</v>
      </c>
      <c r="M6132" s="16"/>
      <c r="N6132" s="141">
        <f t="shared" si="494"/>
        <v>1</v>
      </c>
      <c r="O6132" s="141"/>
      <c r="P6132" s="141"/>
      <c r="Q6132" s="81">
        <f t="shared" si="495"/>
        <v>9.4</v>
      </c>
    </row>
    <row r="6133" spans="5:17" ht="13" hidden="1" x14ac:dyDescent="0.3">
      <c r="E6133" s="138">
        <v>41763</v>
      </c>
      <c r="F6133" s="16">
        <v>124</v>
      </c>
      <c r="G6133" s="22">
        <v>2014</v>
      </c>
      <c r="H6133" s="139">
        <f t="shared" si="496"/>
        <v>0</v>
      </c>
      <c r="I6133" s="140">
        <v>12.303225806451616</v>
      </c>
      <c r="J6133" s="141">
        <f t="shared" si="492"/>
        <v>1</v>
      </c>
      <c r="K6133" s="81">
        <f t="shared" si="493"/>
        <v>7.696774193548384</v>
      </c>
      <c r="L6133" s="149">
        <v>9.6999999999999993</v>
      </c>
      <c r="M6133" s="16"/>
      <c r="N6133" s="141">
        <f t="shared" si="494"/>
        <v>1</v>
      </c>
      <c r="O6133" s="141"/>
      <c r="P6133" s="141"/>
      <c r="Q6133" s="81">
        <f t="shared" si="495"/>
        <v>10.3</v>
      </c>
    </row>
    <row r="6134" spans="5:17" ht="13" hidden="1" x14ac:dyDescent="0.3">
      <c r="E6134" s="138">
        <v>41764</v>
      </c>
      <c r="F6134" s="16">
        <v>125</v>
      </c>
      <c r="G6134" s="22">
        <v>2014</v>
      </c>
      <c r="H6134" s="139">
        <f t="shared" si="496"/>
        <v>0</v>
      </c>
      <c r="I6134" s="140">
        <v>12.46451612903226</v>
      </c>
      <c r="J6134" s="141">
        <f t="shared" si="492"/>
        <v>1</v>
      </c>
      <c r="K6134" s="81">
        <f t="shared" si="493"/>
        <v>7.5354838709677399</v>
      </c>
      <c r="L6134" s="149">
        <v>12</v>
      </c>
      <c r="M6134" s="16"/>
      <c r="N6134" s="141">
        <f t="shared" si="494"/>
        <v>1</v>
      </c>
      <c r="O6134" s="141"/>
      <c r="P6134" s="141"/>
      <c r="Q6134" s="81">
        <f t="shared" si="495"/>
        <v>8</v>
      </c>
    </row>
    <row r="6135" spans="5:17" ht="13" hidden="1" x14ac:dyDescent="0.3">
      <c r="E6135" s="138">
        <v>41765</v>
      </c>
      <c r="F6135" s="16">
        <v>126</v>
      </c>
      <c r="G6135" s="22">
        <v>2014</v>
      </c>
      <c r="H6135" s="139">
        <f t="shared" si="496"/>
        <v>0</v>
      </c>
      <c r="I6135" s="140">
        <v>12.625806451612904</v>
      </c>
      <c r="J6135" s="141">
        <f t="shared" si="492"/>
        <v>1</v>
      </c>
      <c r="K6135" s="81">
        <f t="shared" si="493"/>
        <v>7.3741935483870957</v>
      </c>
      <c r="L6135" s="149">
        <v>14.2</v>
      </c>
      <c r="M6135" s="16"/>
      <c r="N6135" s="141">
        <f t="shared" si="494"/>
        <v>1</v>
      </c>
      <c r="O6135" s="141"/>
      <c r="P6135" s="141"/>
      <c r="Q6135" s="81">
        <f t="shared" si="495"/>
        <v>5.8000000000000007</v>
      </c>
    </row>
    <row r="6136" spans="5:17" ht="13" hidden="1" x14ac:dyDescent="0.3">
      <c r="E6136" s="138">
        <v>41766</v>
      </c>
      <c r="F6136" s="16">
        <v>127</v>
      </c>
      <c r="G6136" s="22">
        <v>2014</v>
      </c>
      <c r="H6136" s="139">
        <f t="shared" si="496"/>
        <v>0</v>
      </c>
      <c r="I6136" s="140">
        <v>12.787096774193548</v>
      </c>
      <c r="J6136" s="141">
        <f t="shared" si="492"/>
        <v>1</v>
      </c>
      <c r="K6136" s="81">
        <f t="shared" si="493"/>
        <v>7.2129032258064516</v>
      </c>
      <c r="L6136" s="149">
        <v>13.3</v>
      </c>
      <c r="M6136" s="16"/>
      <c r="N6136" s="141">
        <f t="shared" si="494"/>
        <v>1</v>
      </c>
      <c r="O6136" s="141"/>
      <c r="P6136" s="141"/>
      <c r="Q6136" s="81">
        <f t="shared" si="495"/>
        <v>6.6999999999999993</v>
      </c>
    </row>
    <row r="6137" spans="5:17" ht="13" hidden="1" x14ac:dyDescent="0.3">
      <c r="E6137" s="138">
        <v>41767</v>
      </c>
      <c r="F6137" s="16">
        <v>128</v>
      </c>
      <c r="G6137" s="22">
        <v>2014</v>
      </c>
      <c r="H6137" s="139">
        <f t="shared" si="496"/>
        <v>0</v>
      </c>
      <c r="I6137" s="140">
        <v>12.948387096774196</v>
      </c>
      <c r="J6137" s="141">
        <f t="shared" si="492"/>
        <v>1</v>
      </c>
      <c r="K6137" s="81">
        <f t="shared" si="493"/>
        <v>7.0516129032258039</v>
      </c>
      <c r="L6137" s="149">
        <v>14.6</v>
      </c>
      <c r="M6137" s="16"/>
      <c r="N6137" s="141">
        <f t="shared" si="494"/>
        <v>1</v>
      </c>
      <c r="O6137" s="141"/>
      <c r="P6137" s="141"/>
      <c r="Q6137" s="81">
        <f t="shared" si="495"/>
        <v>5.4</v>
      </c>
    </row>
    <row r="6138" spans="5:17" ht="13" hidden="1" x14ac:dyDescent="0.3">
      <c r="E6138" s="138">
        <v>41768</v>
      </c>
      <c r="F6138" s="16">
        <v>129</v>
      </c>
      <c r="G6138" s="22">
        <v>2014</v>
      </c>
      <c r="H6138" s="139">
        <f t="shared" si="496"/>
        <v>0</v>
      </c>
      <c r="I6138" s="140">
        <v>13.10967741935484</v>
      </c>
      <c r="J6138" s="141">
        <f t="shared" si="492"/>
        <v>1</v>
      </c>
      <c r="K6138" s="81">
        <f t="shared" si="493"/>
        <v>6.8903225806451598</v>
      </c>
      <c r="L6138" s="149">
        <v>16.3</v>
      </c>
      <c r="M6138" s="16"/>
      <c r="N6138" s="141">
        <f t="shared" si="494"/>
        <v>0</v>
      </c>
      <c r="O6138" s="141"/>
      <c r="P6138" s="141"/>
      <c r="Q6138" s="81">
        <f t="shared" si="495"/>
        <v>0</v>
      </c>
    </row>
    <row r="6139" spans="5:17" ht="13" hidden="1" x14ac:dyDescent="0.3">
      <c r="E6139" s="138">
        <v>41769</v>
      </c>
      <c r="F6139" s="16">
        <v>130</v>
      </c>
      <c r="G6139" s="22">
        <v>2014</v>
      </c>
      <c r="H6139" s="139">
        <f t="shared" si="496"/>
        <v>0</v>
      </c>
      <c r="I6139" s="140">
        <v>13.270967741935484</v>
      </c>
      <c r="J6139" s="141">
        <f t="shared" si="492"/>
        <v>1</v>
      </c>
      <c r="K6139" s="81">
        <f t="shared" si="493"/>
        <v>6.7290322580645157</v>
      </c>
      <c r="L6139" s="149">
        <v>16.100000000000001</v>
      </c>
      <c r="M6139" s="16"/>
      <c r="N6139" s="141">
        <f t="shared" si="494"/>
        <v>0</v>
      </c>
      <c r="O6139" s="141"/>
      <c r="P6139" s="141"/>
      <c r="Q6139" s="81">
        <f t="shared" si="495"/>
        <v>0</v>
      </c>
    </row>
    <row r="6140" spans="5:17" ht="13" hidden="1" x14ac:dyDescent="0.3">
      <c r="E6140" s="138">
        <v>41770</v>
      </c>
      <c r="F6140" s="16">
        <v>131</v>
      </c>
      <c r="G6140" s="22">
        <v>2014</v>
      </c>
      <c r="H6140" s="139">
        <f t="shared" si="496"/>
        <v>0</v>
      </c>
      <c r="I6140" s="140">
        <v>13.432258064516132</v>
      </c>
      <c r="J6140" s="141">
        <f t="shared" si="492"/>
        <v>1</v>
      </c>
      <c r="K6140" s="81">
        <f t="shared" si="493"/>
        <v>6.567741935483868</v>
      </c>
      <c r="L6140" s="149">
        <v>13.3</v>
      </c>
      <c r="M6140" s="16"/>
      <c r="N6140" s="141">
        <f t="shared" si="494"/>
        <v>1</v>
      </c>
      <c r="O6140" s="141"/>
      <c r="P6140" s="141"/>
      <c r="Q6140" s="81">
        <f t="shared" si="495"/>
        <v>6.6999999999999993</v>
      </c>
    </row>
    <row r="6141" spans="5:17" ht="13" hidden="1" x14ac:dyDescent="0.3">
      <c r="E6141" s="138">
        <v>41771</v>
      </c>
      <c r="F6141" s="16">
        <v>132</v>
      </c>
      <c r="G6141" s="22">
        <v>2014</v>
      </c>
      <c r="H6141" s="139">
        <f t="shared" si="496"/>
        <v>0</v>
      </c>
      <c r="I6141" s="140">
        <v>13.593548387096776</v>
      </c>
      <c r="J6141" s="141">
        <f t="shared" si="492"/>
        <v>1</v>
      </c>
      <c r="K6141" s="81">
        <f t="shared" si="493"/>
        <v>6.4064516129032238</v>
      </c>
      <c r="L6141" s="149">
        <v>10.5</v>
      </c>
      <c r="M6141" s="16"/>
      <c r="N6141" s="141">
        <f t="shared" si="494"/>
        <v>1</v>
      </c>
      <c r="O6141" s="141"/>
      <c r="P6141" s="141"/>
      <c r="Q6141" s="81">
        <f t="shared" si="495"/>
        <v>9.5</v>
      </c>
    </row>
    <row r="6142" spans="5:17" ht="13" hidden="1" x14ac:dyDescent="0.3">
      <c r="E6142" s="138">
        <v>41772</v>
      </c>
      <c r="F6142" s="16">
        <v>133</v>
      </c>
      <c r="G6142" s="22">
        <v>2014</v>
      </c>
      <c r="H6142" s="139">
        <f t="shared" si="496"/>
        <v>0</v>
      </c>
      <c r="I6142" s="140">
        <v>13.75483870967742</v>
      </c>
      <c r="J6142" s="141">
        <f t="shared" si="492"/>
        <v>1</v>
      </c>
      <c r="K6142" s="81">
        <f t="shared" si="493"/>
        <v>6.2451612903225797</v>
      </c>
      <c r="L6142" s="149">
        <v>9.1</v>
      </c>
      <c r="M6142" s="16"/>
      <c r="N6142" s="141">
        <f t="shared" si="494"/>
        <v>1</v>
      </c>
      <c r="O6142" s="141"/>
      <c r="P6142" s="141"/>
      <c r="Q6142" s="81">
        <f t="shared" si="495"/>
        <v>10.9</v>
      </c>
    </row>
    <row r="6143" spans="5:17" ht="13" hidden="1" x14ac:dyDescent="0.3">
      <c r="E6143" s="138">
        <v>41773</v>
      </c>
      <c r="F6143" s="16">
        <v>134</v>
      </c>
      <c r="G6143" s="22">
        <v>2014</v>
      </c>
      <c r="H6143" s="139">
        <f t="shared" si="496"/>
        <v>0</v>
      </c>
      <c r="I6143" s="140">
        <v>13.916129032258064</v>
      </c>
      <c r="J6143" s="141">
        <f t="shared" si="492"/>
        <v>1</v>
      </c>
      <c r="K6143" s="81">
        <f t="shared" si="493"/>
        <v>6.0838709677419356</v>
      </c>
      <c r="L6143" s="149">
        <v>9.1999999999999993</v>
      </c>
      <c r="M6143" s="16"/>
      <c r="N6143" s="141">
        <f t="shared" si="494"/>
        <v>1</v>
      </c>
      <c r="O6143" s="141"/>
      <c r="P6143" s="141"/>
      <c r="Q6143" s="81">
        <f t="shared" si="495"/>
        <v>10.8</v>
      </c>
    </row>
    <row r="6144" spans="5:17" ht="13" hidden="1" x14ac:dyDescent="0.3">
      <c r="E6144" s="138">
        <v>41774</v>
      </c>
      <c r="F6144" s="16">
        <v>135</v>
      </c>
      <c r="G6144" s="22">
        <v>2014</v>
      </c>
      <c r="H6144" s="139">
        <f t="shared" si="496"/>
        <v>0</v>
      </c>
      <c r="I6144" s="140">
        <v>14.077419354838712</v>
      </c>
      <c r="J6144" s="141">
        <f t="shared" si="492"/>
        <v>1</v>
      </c>
      <c r="K6144" s="81">
        <f t="shared" si="493"/>
        <v>5.9225806451612879</v>
      </c>
      <c r="L6144" s="149">
        <v>9.8000000000000007</v>
      </c>
      <c r="M6144" s="16"/>
      <c r="N6144" s="141">
        <f t="shared" si="494"/>
        <v>1</v>
      </c>
      <c r="O6144" s="141"/>
      <c r="P6144" s="141"/>
      <c r="Q6144" s="81">
        <f t="shared" si="495"/>
        <v>10.199999999999999</v>
      </c>
    </row>
    <row r="6145" spans="5:17" ht="13" hidden="1" x14ac:dyDescent="0.3">
      <c r="E6145" s="138">
        <v>41775</v>
      </c>
      <c r="F6145" s="16">
        <v>136</v>
      </c>
      <c r="G6145" s="22">
        <v>2014</v>
      </c>
      <c r="H6145" s="139">
        <f t="shared" si="496"/>
        <v>0</v>
      </c>
      <c r="I6145" s="140">
        <v>14.238709677419356</v>
      </c>
      <c r="J6145" s="141">
        <f t="shared" si="492"/>
        <v>1</v>
      </c>
      <c r="K6145" s="81">
        <f t="shared" si="493"/>
        <v>5.7612903225806438</v>
      </c>
      <c r="L6145" s="149">
        <v>12.2</v>
      </c>
      <c r="M6145" s="16"/>
      <c r="N6145" s="141">
        <f t="shared" si="494"/>
        <v>1</v>
      </c>
      <c r="O6145" s="141"/>
      <c r="P6145" s="141"/>
      <c r="Q6145" s="81">
        <f t="shared" si="495"/>
        <v>7.8000000000000007</v>
      </c>
    </row>
    <row r="6146" spans="5:17" ht="13" hidden="1" x14ac:dyDescent="0.3">
      <c r="E6146" s="138">
        <v>41776</v>
      </c>
      <c r="F6146" s="16">
        <v>137</v>
      </c>
      <c r="G6146" s="22">
        <v>2014</v>
      </c>
      <c r="H6146" s="139">
        <f t="shared" si="496"/>
        <v>0</v>
      </c>
      <c r="I6146" s="140">
        <v>14.4</v>
      </c>
      <c r="J6146" s="141">
        <f t="shared" si="492"/>
        <v>1</v>
      </c>
      <c r="K6146" s="81">
        <f t="shared" si="493"/>
        <v>5.6</v>
      </c>
      <c r="L6146" s="149">
        <v>14.1</v>
      </c>
      <c r="M6146" s="16"/>
      <c r="N6146" s="141">
        <f t="shared" si="494"/>
        <v>1</v>
      </c>
      <c r="O6146" s="141"/>
      <c r="P6146" s="141"/>
      <c r="Q6146" s="81">
        <f t="shared" si="495"/>
        <v>5.9</v>
      </c>
    </row>
    <row r="6147" spans="5:17" ht="13" hidden="1" x14ac:dyDescent="0.3">
      <c r="E6147" s="138">
        <v>41777</v>
      </c>
      <c r="F6147" s="16">
        <v>138</v>
      </c>
      <c r="G6147" s="22">
        <v>2014</v>
      </c>
      <c r="H6147" s="139">
        <f t="shared" si="496"/>
        <v>0</v>
      </c>
      <c r="I6147" s="140">
        <v>14.506666666666668</v>
      </c>
      <c r="J6147" s="141">
        <f t="shared" si="492"/>
        <v>1</v>
      </c>
      <c r="K6147" s="81">
        <f t="shared" si="493"/>
        <v>5.4933333333333323</v>
      </c>
      <c r="L6147" s="149">
        <v>15.1</v>
      </c>
      <c r="M6147" s="16"/>
      <c r="N6147" s="141">
        <f t="shared" si="494"/>
        <v>1</v>
      </c>
      <c r="O6147" s="141"/>
      <c r="P6147" s="141"/>
      <c r="Q6147" s="81">
        <f t="shared" si="495"/>
        <v>4.9000000000000004</v>
      </c>
    </row>
    <row r="6148" spans="5:17" ht="13" hidden="1" x14ac:dyDescent="0.3">
      <c r="E6148" s="138">
        <v>41778</v>
      </c>
      <c r="F6148" s="16">
        <v>139</v>
      </c>
      <c r="G6148" s="22">
        <v>2014</v>
      </c>
      <c r="H6148" s="139">
        <f t="shared" si="496"/>
        <v>0</v>
      </c>
      <c r="I6148" s="140">
        <v>14.613333333333333</v>
      </c>
      <c r="J6148" s="141">
        <f t="shared" si="492"/>
        <v>1</v>
      </c>
      <c r="K6148" s="81">
        <f t="shared" si="493"/>
        <v>5.3866666666666667</v>
      </c>
      <c r="L6148" s="149">
        <v>16.8</v>
      </c>
      <c r="M6148" s="16"/>
      <c r="N6148" s="141">
        <f t="shared" si="494"/>
        <v>0</v>
      </c>
      <c r="O6148" s="141"/>
      <c r="P6148" s="141"/>
      <c r="Q6148" s="81">
        <f t="shared" si="495"/>
        <v>0</v>
      </c>
    </row>
    <row r="6149" spans="5:17" ht="13" hidden="1" x14ac:dyDescent="0.3">
      <c r="E6149" s="138">
        <v>41779</v>
      </c>
      <c r="F6149" s="16">
        <v>140</v>
      </c>
      <c r="G6149" s="22">
        <v>2014</v>
      </c>
      <c r="H6149" s="139">
        <f t="shared" si="496"/>
        <v>0</v>
      </c>
      <c r="I6149" s="140">
        <v>14.72</v>
      </c>
      <c r="J6149" s="141">
        <f t="shared" si="492"/>
        <v>1</v>
      </c>
      <c r="K6149" s="81">
        <f t="shared" si="493"/>
        <v>5.2799999999999994</v>
      </c>
      <c r="L6149" s="149">
        <v>16.399999999999999</v>
      </c>
      <c r="M6149" s="16"/>
      <c r="N6149" s="141">
        <f t="shared" si="494"/>
        <v>0</v>
      </c>
      <c r="O6149" s="141"/>
      <c r="P6149" s="141"/>
      <c r="Q6149" s="81">
        <f t="shared" si="495"/>
        <v>0</v>
      </c>
    </row>
    <row r="6150" spans="5:17" ht="13" hidden="1" x14ac:dyDescent="0.3">
      <c r="E6150" s="138">
        <v>41780</v>
      </c>
      <c r="F6150" s="16">
        <v>141</v>
      </c>
      <c r="G6150" s="22">
        <v>2014</v>
      </c>
      <c r="H6150" s="139">
        <f t="shared" si="496"/>
        <v>0</v>
      </c>
      <c r="I6150" s="140">
        <v>14.826666666666668</v>
      </c>
      <c r="J6150" s="141">
        <f t="shared" si="492"/>
        <v>1</v>
      </c>
      <c r="K6150" s="81">
        <f t="shared" si="493"/>
        <v>5.173333333333332</v>
      </c>
      <c r="L6150" s="149">
        <v>18.3</v>
      </c>
      <c r="M6150" s="16"/>
      <c r="N6150" s="141">
        <f t="shared" si="494"/>
        <v>0</v>
      </c>
      <c r="O6150" s="141"/>
      <c r="P6150" s="141"/>
      <c r="Q6150" s="81">
        <f t="shared" si="495"/>
        <v>0</v>
      </c>
    </row>
    <row r="6151" spans="5:17" ht="13" hidden="1" x14ac:dyDescent="0.3">
      <c r="E6151" s="138">
        <v>41781</v>
      </c>
      <c r="F6151" s="16">
        <v>142</v>
      </c>
      <c r="G6151" s="22">
        <v>2014</v>
      </c>
      <c r="H6151" s="139">
        <f t="shared" si="496"/>
        <v>0</v>
      </c>
      <c r="I6151" s="140">
        <v>14.933333333333334</v>
      </c>
      <c r="J6151" s="141">
        <f t="shared" si="492"/>
        <v>1</v>
      </c>
      <c r="K6151" s="81">
        <f t="shared" si="493"/>
        <v>5.0666666666666664</v>
      </c>
      <c r="L6151" s="149">
        <v>15.8</v>
      </c>
      <c r="M6151" s="16"/>
      <c r="N6151" s="141">
        <f t="shared" si="494"/>
        <v>1</v>
      </c>
      <c r="O6151" s="141"/>
      <c r="P6151" s="141"/>
      <c r="Q6151" s="81">
        <f t="shared" si="495"/>
        <v>4.1999999999999993</v>
      </c>
    </row>
    <row r="6152" spans="5:17" ht="13" hidden="1" x14ac:dyDescent="0.3">
      <c r="E6152" s="138">
        <v>41782</v>
      </c>
      <c r="F6152" s="16">
        <v>143</v>
      </c>
      <c r="G6152" s="22">
        <v>2014</v>
      </c>
      <c r="H6152" s="139">
        <f t="shared" si="496"/>
        <v>0</v>
      </c>
      <c r="I6152" s="140">
        <v>15.04</v>
      </c>
      <c r="J6152" s="141">
        <f t="shared" si="492"/>
        <v>1</v>
      </c>
      <c r="K6152" s="81">
        <f t="shared" si="493"/>
        <v>4.9600000000000009</v>
      </c>
      <c r="L6152" s="149">
        <v>15.2</v>
      </c>
      <c r="M6152" s="16"/>
      <c r="N6152" s="141">
        <f t="shared" si="494"/>
        <v>1</v>
      </c>
      <c r="O6152" s="141"/>
      <c r="P6152" s="141"/>
      <c r="Q6152" s="81">
        <f t="shared" si="495"/>
        <v>4.8000000000000007</v>
      </c>
    </row>
    <row r="6153" spans="5:17" ht="13" hidden="1" x14ac:dyDescent="0.3">
      <c r="E6153" s="138">
        <v>41783</v>
      </c>
      <c r="F6153" s="16">
        <v>144</v>
      </c>
      <c r="G6153" s="22">
        <v>2014</v>
      </c>
      <c r="H6153" s="139">
        <f t="shared" si="496"/>
        <v>0</v>
      </c>
      <c r="I6153" s="140">
        <v>15.146666666666667</v>
      </c>
      <c r="J6153" s="141">
        <f t="shared" si="492"/>
        <v>1</v>
      </c>
      <c r="K6153" s="81">
        <f t="shared" si="493"/>
        <v>4.8533333333333335</v>
      </c>
      <c r="L6153" s="149">
        <v>15.1</v>
      </c>
      <c r="M6153" s="16"/>
      <c r="N6153" s="141">
        <f t="shared" si="494"/>
        <v>1</v>
      </c>
      <c r="O6153" s="141"/>
      <c r="P6153" s="141"/>
      <c r="Q6153" s="81">
        <f t="shared" si="495"/>
        <v>4.9000000000000004</v>
      </c>
    </row>
    <row r="6154" spans="5:17" ht="13" hidden="1" x14ac:dyDescent="0.3">
      <c r="E6154" s="138">
        <v>41784</v>
      </c>
      <c r="F6154" s="16">
        <v>145</v>
      </c>
      <c r="G6154" s="22">
        <v>2014</v>
      </c>
      <c r="H6154" s="139">
        <f t="shared" si="496"/>
        <v>0</v>
      </c>
      <c r="I6154" s="140">
        <v>15.253333333333334</v>
      </c>
      <c r="J6154" s="141">
        <f t="shared" si="492"/>
        <v>1</v>
      </c>
      <c r="K6154" s="81">
        <f t="shared" si="493"/>
        <v>4.7466666666666661</v>
      </c>
      <c r="L6154" s="149">
        <v>14.9</v>
      </c>
      <c r="M6154" s="16"/>
      <c r="N6154" s="141">
        <f t="shared" si="494"/>
        <v>1</v>
      </c>
      <c r="O6154" s="141"/>
      <c r="P6154" s="141"/>
      <c r="Q6154" s="81">
        <f t="shared" si="495"/>
        <v>5.0999999999999996</v>
      </c>
    </row>
    <row r="6155" spans="5:17" ht="13" hidden="1" x14ac:dyDescent="0.3">
      <c r="E6155" s="138">
        <v>41785</v>
      </c>
      <c r="F6155" s="16">
        <v>146</v>
      </c>
      <c r="G6155" s="22">
        <v>2014</v>
      </c>
      <c r="H6155" s="139">
        <f t="shared" si="496"/>
        <v>0</v>
      </c>
      <c r="I6155" s="140">
        <v>15.36</v>
      </c>
      <c r="J6155" s="141">
        <f t="shared" si="492"/>
        <v>1</v>
      </c>
      <c r="K6155" s="81">
        <f t="shared" si="493"/>
        <v>4.6400000000000006</v>
      </c>
      <c r="L6155" s="149">
        <v>14.5</v>
      </c>
      <c r="M6155" s="16"/>
      <c r="N6155" s="141">
        <f t="shared" si="494"/>
        <v>1</v>
      </c>
      <c r="O6155" s="141"/>
      <c r="P6155" s="141"/>
      <c r="Q6155" s="81">
        <f t="shared" si="495"/>
        <v>5.5</v>
      </c>
    </row>
    <row r="6156" spans="5:17" ht="13" hidden="1" x14ac:dyDescent="0.3">
      <c r="E6156" s="138">
        <v>41786</v>
      </c>
      <c r="F6156" s="16">
        <v>147</v>
      </c>
      <c r="G6156" s="22">
        <v>2014</v>
      </c>
      <c r="H6156" s="139">
        <f t="shared" si="496"/>
        <v>0</v>
      </c>
      <c r="I6156" s="140">
        <v>15.466666666666667</v>
      </c>
      <c r="J6156" s="141">
        <f t="shared" si="492"/>
        <v>1</v>
      </c>
      <c r="K6156" s="81">
        <f t="shared" si="493"/>
        <v>4.5333333333333332</v>
      </c>
      <c r="L6156" s="149">
        <v>12.6</v>
      </c>
      <c r="M6156" s="16"/>
      <c r="N6156" s="141">
        <f t="shared" si="494"/>
        <v>1</v>
      </c>
      <c r="O6156" s="141"/>
      <c r="P6156" s="141"/>
      <c r="Q6156" s="81">
        <f t="shared" si="495"/>
        <v>7.4</v>
      </c>
    </row>
    <row r="6157" spans="5:17" ht="13" hidden="1" x14ac:dyDescent="0.3">
      <c r="E6157" s="138">
        <v>41787</v>
      </c>
      <c r="F6157" s="16">
        <v>148</v>
      </c>
      <c r="G6157" s="22">
        <v>2014</v>
      </c>
      <c r="H6157" s="139">
        <f t="shared" si="496"/>
        <v>0</v>
      </c>
      <c r="I6157" s="140">
        <v>15.573333333333334</v>
      </c>
      <c r="J6157" s="141">
        <f t="shared" si="492"/>
        <v>1</v>
      </c>
      <c r="K6157" s="81">
        <f t="shared" si="493"/>
        <v>4.4266666666666659</v>
      </c>
      <c r="L6157" s="149">
        <v>13.6</v>
      </c>
      <c r="M6157" s="16"/>
      <c r="N6157" s="141">
        <f t="shared" si="494"/>
        <v>1</v>
      </c>
      <c r="O6157" s="141"/>
      <c r="P6157" s="141"/>
      <c r="Q6157" s="81">
        <f t="shared" si="495"/>
        <v>6.4</v>
      </c>
    </row>
    <row r="6158" spans="5:17" ht="13" hidden="1" x14ac:dyDescent="0.3">
      <c r="E6158" s="138">
        <v>41788</v>
      </c>
      <c r="F6158" s="16">
        <v>149</v>
      </c>
      <c r="G6158" s="22">
        <v>2014</v>
      </c>
      <c r="H6158" s="139">
        <f t="shared" si="496"/>
        <v>0</v>
      </c>
      <c r="I6158" s="140">
        <v>15.68</v>
      </c>
      <c r="J6158" s="141">
        <f t="shared" si="492"/>
        <v>1</v>
      </c>
      <c r="K6158" s="81">
        <f t="shared" si="493"/>
        <v>4.32</v>
      </c>
      <c r="L6158" s="149">
        <v>14.6</v>
      </c>
      <c r="M6158" s="16"/>
      <c r="N6158" s="141">
        <f t="shared" si="494"/>
        <v>1</v>
      </c>
      <c r="O6158" s="141"/>
      <c r="P6158" s="141"/>
      <c r="Q6158" s="81">
        <f t="shared" si="495"/>
        <v>5.4</v>
      </c>
    </row>
    <row r="6159" spans="5:17" ht="13" hidden="1" x14ac:dyDescent="0.3">
      <c r="E6159" s="138">
        <v>41789</v>
      </c>
      <c r="F6159" s="16">
        <v>150</v>
      </c>
      <c r="G6159" s="22">
        <v>2014</v>
      </c>
      <c r="H6159" s="139">
        <f t="shared" si="496"/>
        <v>0</v>
      </c>
      <c r="I6159" s="140">
        <v>15.786666666666667</v>
      </c>
      <c r="J6159" s="141">
        <f t="shared" si="492"/>
        <v>1</v>
      </c>
      <c r="K6159" s="81">
        <f t="shared" si="493"/>
        <v>4.2133333333333329</v>
      </c>
      <c r="L6159" s="149">
        <v>15.8</v>
      </c>
      <c r="M6159" s="16"/>
      <c r="N6159" s="141">
        <f t="shared" si="494"/>
        <v>1</v>
      </c>
      <c r="O6159" s="141"/>
      <c r="P6159" s="141"/>
      <c r="Q6159" s="81">
        <f t="shared" si="495"/>
        <v>4.1999999999999993</v>
      </c>
    </row>
    <row r="6160" spans="5:17" ht="13" hidden="1" x14ac:dyDescent="0.3">
      <c r="E6160" s="138">
        <v>41790</v>
      </c>
      <c r="F6160" s="16">
        <v>151</v>
      </c>
      <c r="G6160" s="22">
        <v>2014</v>
      </c>
      <c r="H6160" s="139">
        <f t="shared" si="496"/>
        <v>0</v>
      </c>
      <c r="I6160" s="140">
        <v>15.893333333333333</v>
      </c>
      <c r="J6160" s="141">
        <f t="shared" si="492"/>
        <v>1</v>
      </c>
      <c r="K6160" s="81">
        <f t="shared" si="493"/>
        <v>4.1066666666666674</v>
      </c>
      <c r="L6160" s="149">
        <v>14.7</v>
      </c>
      <c r="M6160" s="16"/>
      <c r="N6160" s="141">
        <f t="shared" si="494"/>
        <v>1</v>
      </c>
      <c r="O6160" s="141"/>
      <c r="P6160" s="141"/>
      <c r="Q6160" s="81">
        <f t="shared" si="495"/>
        <v>5.3000000000000007</v>
      </c>
    </row>
    <row r="6161" spans="5:17" ht="13" hidden="1" x14ac:dyDescent="0.3">
      <c r="E6161" s="138">
        <v>41791</v>
      </c>
      <c r="F6161" s="16">
        <v>152</v>
      </c>
      <c r="G6161" s="22">
        <v>2014</v>
      </c>
      <c r="H6161" s="139">
        <f t="shared" si="496"/>
        <v>0</v>
      </c>
      <c r="I6161" s="140">
        <v>16</v>
      </c>
      <c r="J6161" s="141">
        <f t="shared" si="492"/>
        <v>1</v>
      </c>
      <c r="K6161" s="81">
        <f t="shared" si="493"/>
        <v>4</v>
      </c>
      <c r="L6161" s="149">
        <v>15.4</v>
      </c>
      <c r="M6161" s="16"/>
      <c r="N6161" s="141">
        <f t="shared" si="494"/>
        <v>1</v>
      </c>
      <c r="O6161" s="141"/>
      <c r="P6161" s="141"/>
      <c r="Q6161" s="81">
        <f t="shared" si="495"/>
        <v>4.5999999999999996</v>
      </c>
    </row>
    <row r="6162" spans="5:17" ht="13" hidden="1" x14ac:dyDescent="0.3">
      <c r="E6162" s="138">
        <v>41792</v>
      </c>
      <c r="F6162" s="16">
        <v>153</v>
      </c>
      <c r="G6162" s="22">
        <v>2014</v>
      </c>
      <c r="H6162" s="139">
        <f t="shared" si="496"/>
        <v>0</v>
      </c>
      <c r="I6162" s="140">
        <v>16.106666666666669</v>
      </c>
      <c r="J6162" s="141">
        <f t="shared" si="492"/>
        <v>0</v>
      </c>
      <c r="K6162" s="81">
        <f t="shared" si="493"/>
        <v>0</v>
      </c>
      <c r="L6162" s="149">
        <v>16.8</v>
      </c>
      <c r="M6162" s="16"/>
      <c r="N6162" s="141">
        <f t="shared" si="494"/>
        <v>0</v>
      </c>
      <c r="O6162" s="141"/>
      <c r="P6162" s="141"/>
      <c r="Q6162" s="81">
        <f t="shared" si="495"/>
        <v>0</v>
      </c>
    </row>
    <row r="6163" spans="5:17" ht="13" hidden="1" x14ac:dyDescent="0.3">
      <c r="E6163" s="138">
        <v>41793</v>
      </c>
      <c r="F6163" s="16">
        <v>154</v>
      </c>
      <c r="G6163" s="22">
        <v>2014</v>
      </c>
      <c r="H6163" s="139">
        <f t="shared" si="496"/>
        <v>0</v>
      </c>
      <c r="I6163" s="140">
        <v>16.213333333333331</v>
      </c>
      <c r="J6163" s="141">
        <f t="shared" si="492"/>
        <v>0</v>
      </c>
      <c r="K6163" s="81">
        <f t="shared" si="493"/>
        <v>0</v>
      </c>
      <c r="L6163" s="149">
        <v>16.2</v>
      </c>
      <c r="M6163" s="16"/>
      <c r="N6163" s="141">
        <f t="shared" si="494"/>
        <v>0</v>
      </c>
      <c r="O6163" s="141"/>
      <c r="P6163" s="141"/>
      <c r="Q6163" s="81">
        <f t="shared" si="495"/>
        <v>0</v>
      </c>
    </row>
    <row r="6164" spans="5:17" ht="13" hidden="1" x14ac:dyDescent="0.3">
      <c r="E6164" s="138">
        <v>41794</v>
      </c>
      <c r="F6164" s="16">
        <v>155</v>
      </c>
      <c r="G6164" s="22">
        <v>2014</v>
      </c>
      <c r="H6164" s="139">
        <f t="shared" si="496"/>
        <v>0</v>
      </c>
      <c r="I6164" s="140">
        <v>16.32</v>
      </c>
      <c r="J6164" s="141">
        <f t="shared" si="492"/>
        <v>0</v>
      </c>
      <c r="K6164" s="81">
        <f t="shared" si="493"/>
        <v>0</v>
      </c>
      <c r="L6164" s="149">
        <v>13.9</v>
      </c>
      <c r="M6164" s="16"/>
      <c r="N6164" s="141">
        <f t="shared" si="494"/>
        <v>1</v>
      </c>
      <c r="O6164" s="141"/>
      <c r="P6164" s="141"/>
      <c r="Q6164" s="81">
        <f t="shared" si="495"/>
        <v>6.1</v>
      </c>
    </row>
    <row r="6165" spans="5:17" ht="13" hidden="1" x14ac:dyDescent="0.3">
      <c r="E6165" s="138">
        <v>41795</v>
      </c>
      <c r="F6165" s="16">
        <v>156</v>
      </c>
      <c r="G6165" s="22">
        <v>2014</v>
      </c>
      <c r="H6165" s="139">
        <f t="shared" si="496"/>
        <v>0</v>
      </c>
      <c r="I6165" s="140">
        <v>16.426666666666669</v>
      </c>
      <c r="J6165" s="141">
        <f t="shared" si="492"/>
        <v>0</v>
      </c>
      <c r="K6165" s="81">
        <f t="shared" si="493"/>
        <v>0</v>
      </c>
      <c r="L6165" s="149">
        <v>15.3</v>
      </c>
      <c r="M6165" s="16"/>
      <c r="N6165" s="141">
        <f t="shared" si="494"/>
        <v>1</v>
      </c>
      <c r="O6165" s="141"/>
      <c r="P6165" s="141"/>
      <c r="Q6165" s="81">
        <f t="shared" si="495"/>
        <v>4.6999999999999993</v>
      </c>
    </row>
    <row r="6166" spans="5:17" ht="13" hidden="1" x14ac:dyDescent="0.3">
      <c r="E6166" s="138">
        <v>41796</v>
      </c>
      <c r="F6166" s="16">
        <v>157</v>
      </c>
      <c r="G6166" s="22">
        <v>2014</v>
      </c>
      <c r="H6166" s="139">
        <f t="shared" si="496"/>
        <v>0</v>
      </c>
      <c r="I6166" s="140">
        <v>16.533333333333331</v>
      </c>
      <c r="J6166" s="141">
        <f t="shared" si="492"/>
        <v>0</v>
      </c>
      <c r="K6166" s="81">
        <f t="shared" si="493"/>
        <v>0</v>
      </c>
      <c r="L6166" s="149">
        <v>17.5</v>
      </c>
      <c r="M6166" s="16"/>
      <c r="N6166" s="141">
        <f t="shared" si="494"/>
        <v>0</v>
      </c>
      <c r="O6166" s="141"/>
      <c r="P6166" s="141"/>
      <c r="Q6166" s="81">
        <f t="shared" si="495"/>
        <v>0</v>
      </c>
    </row>
    <row r="6167" spans="5:17" ht="13" hidden="1" x14ac:dyDescent="0.3">
      <c r="E6167" s="138">
        <v>41797</v>
      </c>
      <c r="F6167" s="16">
        <v>158</v>
      </c>
      <c r="G6167" s="22">
        <v>2014</v>
      </c>
      <c r="H6167" s="139">
        <f t="shared" si="496"/>
        <v>0</v>
      </c>
      <c r="I6167" s="140">
        <v>16.64</v>
      </c>
      <c r="J6167" s="141">
        <f t="shared" si="492"/>
        <v>0</v>
      </c>
      <c r="K6167" s="81">
        <f t="shared" si="493"/>
        <v>0</v>
      </c>
      <c r="L6167" s="149">
        <v>20.7</v>
      </c>
      <c r="M6167" s="16"/>
      <c r="N6167" s="141">
        <f t="shared" si="494"/>
        <v>0</v>
      </c>
      <c r="O6167" s="141"/>
      <c r="P6167" s="141"/>
      <c r="Q6167" s="81">
        <f t="shared" si="495"/>
        <v>0</v>
      </c>
    </row>
    <row r="6168" spans="5:17" ht="13" hidden="1" x14ac:dyDescent="0.3">
      <c r="E6168" s="138">
        <v>41798</v>
      </c>
      <c r="F6168" s="16">
        <v>159</v>
      </c>
      <c r="G6168" s="22">
        <v>2014</v>
      </c>
      <c r="H6168" s="139">
        <f t="shared" si="496"/>
        <v>0</v>
      </c>
      <c r="I6168" s="140">
        <v>16.74666666666667</v>
      </c>
      <c r="J6168" s="141">
        <f t="shared" si="492"/>
        <v>0</v>
      </c>
      <c r="K6168" s="81">
        <f t="shared" si="493"/>
        <v>0</v>
      </c>
      <c r="L6168" s="149">
        <v>22.7</v>
      </c>
      <c r="M6168" s="16"/>
      <c r="N6168" s="141">
        <f t="shared" si="494"/>
        <v>0</v>
      </c>
      <c r="O6168" s="141"/>
      <c r="P6168" s="141"/>
      <c r="Q6168" s="81">
        <f t="shared" si="495"/>
        <v>0</v>
      </c>
    </row>
    <row r="6169" spans="5:17" ht="13" hidden="1" x14ac:dyDescent="0.3">
      <c r="E6169" s="138">
        <v>41799</v>
      </c>
      <c r="F6169" s="16">
        <v>160</v>
      </c>
      <c r="G6169" s="22">
        <v>2014</v>
      </c>
      <c r="H6169" s="139">
        <f t="shared" si="496"/>
        <v>0</v>
      </c>
      <c r="I6169" s="140">
        <v>16.853333333333332</v>
      </c>
      <c r="J6169" s="141">
        <f t="shared" si="492"/>
        <v>0</v>
      </c>
      <c r="K6169" s="81">
        <f t="shared" si="493"/>
        <v>0</v>
      </c>
      <c r="L6169" s="149">
        <v>23.8</v>
      </c>
      <c r="M6169" s="16"/>
      <c r="N6169" s="141">
        <f t="shared" si="494"/>
        <v>0</v>
      </c>
      <c r="O6169" s="141"/>
      <c r="P6169" s="141"/>
      <c r="Q6169" s="81">
        <f t="shared" si="495"/>
        <v>0</v>
      </c>
    </row>
    <row r="6170" spans="5:17" ht="13" hidden="1" x14ac:dyDescent="0.3">
      <c r="E6170" s="138">
        <v>41800</v>
      </c>
      <c r="F6170" s="16">
        <v>161</v>
      </c>
      <c r="G6170" s="22">
        <v>2014</v>
      </c>
      <c r="H6170" s="139">
        <f t="shared" si="496"/>
        <v>0</v>
      </c>
      <c r="I6170" s="140">
        <v>16.96</v>
      </c>
      <c r="J6170" s="141">
        <f t="shared" si="492"/>
        <v>0</v>
      </c>
      <c r="K6170" s="81">
        <f t="shared" si="493"/>
        <v>0</v>
      </c>
      <c r="L6170" s="149">
        <v>22.9</v>
      </c>
      <c r="M6170" s="16"/>
      <c r="N6170" s="141">
        <f t="shared" si="494"/>
        <v>0</v>
      </c>
      <c r="O6170" s="141"/>
      <c r="P6170" s="141"/>
      <c r="Q6170" s="81">
        <f t="shared" si="495"/>
        <v>0</v>
      </c>
    </row>
    <row r="6171" spans="5:17" ht="13" hidden="1" x14ac:dyDescent="0.3">
      <c r="E6171" s="138">
        <v>41801</v>
      </c>
      <c r="F6171" s="16">
        <v>162</v>
      </c>
      <c r="G6171" s="22">
        <v>2014</v>
      </c>
      <c r="H6171" s="139">
        <f t="shared" si="496"/>
        <v>0</v>
      </c>
      <c r="I6171" s="140">
        <v>17.06666666666667</v>
      </c>
      <c r="J6171" s="141">
        <f t="shared" si="492"/>
        <v>0</v>
      </c>
      <c r="K6171" s="81">
        <f t="shared" si="493"/>
        <v>0</v>
      </c>
      <c r="L6171" s="149">
        <v>22.2</v>
      </c>
      <c r="M6171" s="16"/>
      <c r="N6171" s="141">
        <f t="shared" si="494"/>
        <v>0</v>
      </c>
      <c r="O6171" s="141"/>
      <c r="P6171" s="141"/>
      <c r="Q6171" s="81">
        <f t="shared" si="495"/>
        <v>0</v>
      </c>
    </row>
    <row r="6172" spans="5:17" ht="13" hidden="1" x14ac:dyDescent="0.3">
      <c r="E6172" s="138">
        <v>41802</v>
      </c>
      <c r="F6172" s="16">
        <v>163</v>
      </c>
      <c r="G6172" s="22">
        <v>2014</v>
      </c>
      <c r="H6172" s="139">
        <f t="shared" si="496"/>
        <v>0</v>
      </c>
      <c r="I6172" s="140">
        <v>17.173333333333332</v>
      </c>
      <c r="J6172" s="141">
        <f t="shared" si="492"/>
        <v>0</v>
      </c>
      <c r="K6172" s="81">
        <f t="shared" si="493"/>
        <v>0</v>
      </c>
      <c r="L6172" s="149">
        <v>23.1</v>
      </c>
      <c r="M6172" s="16"/>
      <c r="N6172" s="141">
        <f t="shared" si="494"/>
        <v>0</v>
      </c>
      <c r="O6172" s="141"/>
      <c r="P6172" s="141"/>
      <c r="Q6172" s="81">
        <f t="shared" si="495"/>
        <v>0</v>
      </c>
    </row>
    <row r="6173" spans="5:17" ht="13" hidden="1" x14ac:dyDescent="0.3">
      <c r="E6173" s="138">
        <v>41803</v>
      </c>
      <c r="F6173" s="16">
        <v>164</v>
      </c>
      <c r="G6173" s="22">
        <v>2014</v>
      </c>
      <c r="H6173" s="139">
        <f t="shared" si="496"/>
        <v>0</v>
      </c>
      <c r="I6173" s="140">
        <v>17.28</v>
      </c>
      <c r="J6173" s="141">
        <f t="shared" si="492"/>
        <v>0</v>
      </c>
      <c r="K6173" s="81">
        <f t="shared" si="493"/>
        <v>0</v>
      </c>
      <c r="L6173" s="149">
        <v>21.7</v>
      </c>
      <c r="M6173" s="16"/>
      <c r="N6173" s="141">
        <f t="shared" si="494"/>
        <v>0</v>
      </c>
      <c r="O6173" s="141"/>
      <c r="P6173" s="141"/>
      <c r="Q6173" s="81">
        <f t="shared" si="495"/>
        <v>0</v>
      </c>
    </row>
    <row r="6174" spans="5:17" ht="13" hidden="1" x14ac:dyDescent="0.3">
      <c r="E6174" s="138">
        <v>41804</v>
      </c>
      <c r="F6174" s="16">
        <v>165</v>
      </c>
      <c r="G6174" s="22">
        <v>2014</v>
      </c>
      <c r="H6174" s="139">
        <f t="shared" si="496"/>
        <v>0</v>
      </c>
      <c r="I6174" s="140">
        <v>17.38666666666667</v>
      </c>
      <c r="J6174" s="141">
        <f t="shared" si="492"/>
        <v>0</v>
      </c>
      <c r="K6174" s="81">
        <f t="shared" si="493"/>
        <v>0</v>
      </c>
      <c r="L6174" s="149">
        <v>19.7</v>
      </c>
      <c r="M6174" s="16"/>
      <c r="N6174" s="141">
        <f t="shared" si="494"/>
        <v>0</v>
      </c>
      <c r="O6174" s="141"/>
      <c r="P6174" s="141"/>
      <c r="Q6174" s="81">
        <f t="shared" si="495"/>
        <v>0</v>
      </c>
    </row>
    <row r="6175" spans="5:17" ht="13" hidden="1" x14ac:dyDescent="0.3">
      <c r="E6175" s="138">
        <v>41805</v>
      </c>
      <c r="F6175" s="16">
        <v>166</v>
      </c>
      <c r="G6175" s="22">
        <v>2014</v>
      </c>
      <c r="H6175" s="139">
        <f t="shared" si="496"/>
        <v>0</v>
      </c>
      <c r="I6175" s="140">
        <v>17.493333333333332</v>
      </c>
      <c r="J6175" s="141">
        <f t="shared" si="492"/>
        <v>0</v>
      </c>
      <c r="K6175" s="81">
        <f t="shared" si="493"/>
        <v>0</v>
      </c>
      <c r="L6175" s="149">
        <v>18.7</v>
      </c>
      <c r="M6175" s="16"/>
      <c r="N6175" s="141">
        <f t="shared" si="494"/>
        <v>0</v>
      </c>
      <c r="O6175" s="141"/>
      <c r="P6175" s="141"/>
      <c r="Q6175" s="81">
        <f t="shared" si="495"/>
        <v>0</v>
      </c>
    </row>
    <row r="6176" spans="5:17" ht="13" hidden="1" x14ac:dyDescent="0.3">
      <c r="E6176" s="138">
        <v>41806</v>
      </c>
      <c r="F6176" s="16">
        <v>167</v>
      </c>
      <c r="G6176" s="22">
        <v>2014</v>
      </c>
      <c r="H6176" s="139">
        <f t="shared" si="496"/>
        <v>0</v>
      </c>
      <c r="I6176" s="140">
        <v>17.600000000000001</v>
      </c>
      <c r="J6176" s="141">
        <f t="shared" si="492"/>
        <v>0</v>
      </c>
      <c r="K6176" s="81">
        <f t="shared" si="493"/>
        <v>0</v>
      </c>
      <c r="L6176" s="149">
        <v>19.3</v>
      </c>
      <c r="M6176" s="16"/>
      <c r="N6176" s="141">
        <f t="shared" si="494"/>
        <v>0</v>
      </c>
      <c r="O6176" s="141"/>
      <c r="P6176" s="141"/>
      <c r="Q6176" s="81">
        <f t="shared" si="495"/>
        <v>0</v>
      </c>
    </row>
    <row r="6177" spans="5:17" ht="13" hidden="1" x14ac:dyDescent="0.3">
      <c r="E6177" s="138">
        <v>41807</v>
      </c>
      <c r="F6177" s="16">
        <v>168</v>
      </c>
      <c r="G6177" s="22">
        <v>2014</v>
      </c>
      <c r="H6177" s="139">
        <f t="shared" si="496"/>
        <v>0</v>
      </c>
      <c r="I6177" s="140">
        <v>17.683870967741939</v>
      </c>
      <c r="J6177" s="141">
        <f t="shared" si="492"/>
        <v>0</v>
      </c>
      <c r="K6177" s="81">
        <f t="shared" si="493"/>
        <v>0</v>
      </c>
      <c r="L6177" s="149">
        <v>18</v>
      </c>
      <c r="M6177" s="16"/>
      <c r="N6177" s="141">
        <f t="shared" si="494"/>
        <v>0</v>
      </c>
      <c r="O6177" s="141"/>
      <c r="P6177" s="141"/>
      <c r="Q6177" s="81">
        <f t="shared" si="495"/>
        <v>0</v>
      </c>
    </row>
    <row r="6178" spans="5:17" ht="13" hidden="1" x14ac:dyDescent="0.3">
      <c r="E6178" s="138">
        <v>41808</v>
      </c>
      <c r="F6178" s="16">
        <v>169</v>
      </c>
      <c r="G6178" s="22">
        <v>2014</v>
      </c>
      <c r="H6178" s="139">
        <f t="shared" si="496"/>
        <v>0</v>
      </c>
      <c r="I6178" s="140">
        <v>17.767741935483873</v>
      </c>
      <c r="J6178" s="141">
        <f t="shared" ref="J6178:J6241" si="497">IF(I6178&lt;=$E$117,1,0)</f>
        <v>0</v>
      </c>
      <c r="K6178" s="81">
        <f t="shared" ref="K6178:K6241" si="498">J6178*($E$116-I6178)</f>
        <v>0</v>
      </c>
      <c r="L6178" s="149">
        <v>17</v>
      </c>
      <c r="M6178" s="16"/>
      <c r="N6178" s="141">
        <f t="shared" ref="N6178:N6241" si="499">IF(L6178&lt;=$E$117,1,0)</f>
        <v>0</v>
      </c>
      <c r="O6178" s="141"/>
      <c r="P6178" s="141"/>
      <c r="Q6178" s="81">
        <f t="shared" ref="Q6178:Q6241" si="500">N6178*($E$116-L6178)</f>
        <v>0</v>
      </c>
    </row>
    <row r="6179" spans="5:17" ht="13" hidden="1" x14ac:dyDescent="0.3">
      <c r="E6179" s="138">
        <v>41809</v>
      </c>
      <c r="F6179" s="16">
        <v>170</v>
      </c>
      <c r="G6179" s="22">
        <v>2014</v>
      </c>
      <c r="H6179" s="139">
        <f t="shared" ref="H6179:H6242" si="501">IF(AND(E6179&gt;=$D$64,E6179&lt;=$D$65),1,0)</f>
        <v>0</v>
      </c>
      <c r="I6179" s="140">
        <v>17.851612903225806</v>
      </c>
      <c r="J6179" s="141">
        <f t="shared" si="497"/>
        <v>0</v>
      </c>
      <c r="K6179" s="81">
        <f t="shared" si="498"/>
        <v>0</v>
      </c>
      <c r="L6179" s="149">
        <v>18</v>
      </c>
      <c r="M6179" s="16"/>
      <c r="N6179" s="141">
        <f t="shared" si="499"/>
        <v>0</v>
      </c>
      <c r="O6179" s="141"/>
      <c r="P6179" s="141"/>
      <c r="Q6179" s="81">
        <f t="shared" si="500"/>
        <v>0</v>
      </c>
    </row>
    <row r="6180" spans="5:17" ht="13" hidden="1" x14ac:dyDescent="0.3">
      <c r="E6180" s="138">
        <v>41810</v>
      </c>
      <c r="F6180" s="16">
        <v>171</v>
      </c>
      <c r="G6180" s="22">
        <v>2014</v>
      </c>
      <c r="H6180" s="139">
        <f t="shared" si="501"/>
        <v>0</v>
      </c>
      <c r="I6180" s="140">
        <v>17.935483870967744</v>
      </c>
      <c r="J6180" s="141">
        <f t="shared" si="497"/>
        <v>0</v>
      </c>
      <c r="K6180" s="81">
        <f t="shared" si="498"/>
        <v>0</v>
      </c>
      <c r="L6180" s="149">
        <v>19.399999999999999</v>
      </c>
      <c r="M6180" s="16"/>
      <c r="N6180" s="141">
        <f t="shared" si="499"/>
        <v>0</v>
      </c>
      <c r="O6180" s="141"/>
      <c r="P6180" s="141"/>
      <c r="Q6180" s="81">
        <f t="shared" si="500"/>
        <v>0</v>
      </c>
    </row>
    <row r="6181" spans="5:17" ht="13" hidden="1" x14ac:dyDescent="0.3">
      <c r="E6181" s="138">
        <v>41811</v>
      </c>
      <c r="F6181" s="16">
        <v>172</v>
      </c>
      <c r="G6181" s="22">
        <v>2014</v>
      </c>
      <c r="H6181" s="139">
        <f t="shared" si="501"/>
        <v>0</v>
      </c>
      <c r="I6181" s="140">
        <v>18.019354838709681</v>
      </c>
      <c r="J6181" s="141">
        <f t="shared" si="497"/>
        <v>0</v>
      </c>
      <c r="K6181" s="81">
        <f t="shared" si="498"/>
        <v>0</v>
      </c>
      <c r="L6181" s="149">
        <v>19.5</v>
      </c>
      <c r="M6181" s="16"/>
      <c r="N6181" s="141">
        <f t="shared" si="499"/>
        <v>0</v>
      </c>
      <c r="O6181" s="141"/>
      <c r="P6181" s="141"/>
      <c r="Q6181" s="81">
        <f t="shared" si="500"/>
        <v>0</v>
      </c>
    </row>
    <row r="6182" spans="5:17" ht="13" hidden="1" x14ac:dyDescent="0.3">
      <c r="E6182" s="138">
        <v>41812</v>
      </c>
      <c r="F6182" s="16">
        <v>173</v>
      </c>
      <c r="G6182" s="22">
        <v>2014</v>
      </c>
      <c r="H6182" s="139">
        <f t="shared" si="501"/>
        <v>0</v>
      </c>
      <c r="I6182" s="140">
        <v>18.103225806451615</v>
      </c>
      <c r="J6182" s="141">
        <f t="shared" si="497"/>
        <v>0</v>
      </c>
      <c r="K6182" s="81">
        <f t="shared" si="498"/>
        <v>0</v>
      </c>
      <c r="L6182" s="149">
        <v>22.2</v>
      </c>
      <c r="M6182" s="16"/>
      <c r="N6182" s="141">
        <f t="shared" si="499"/>
        <v>0</v>
      </c>
      <c r="O6182" s="141"/>
      <c r="P6182" s="141"/>
      <c r="Q6182" s="81">
        <f t="shared" si="500"/>
        <v>0</v>
      </c>
    </row>
    <row r="6183" spans="5:17" ht="13" hidden="1" x14ac:dyDescent="0.3">
      <c r="E6183" s="138">
        <v>41813</v>
      </c>
      <c r="F6183" s="16">
        <v>174</v>
      </c>
      <c r="G6183" s="22">
        <v>2014</v>
      </c>
      <c r="H6183" s="139">
        <f t="shared" si="501"/>
        <v>0</v>
      </c>
      <c r="I6183" s="140">
        <v>18.187096774193549</v>
      </c>
      <c r="J6183" s="141">
        <f t="shared" si="497"/>
        <v>0</v>
      </c>
      <c r="K6183" s="81">
        <f t="shared" si="498"/>
        <v>0</v>
      </c>
      <c r="L6183" s="149">
        <v>20.399999999999999</v>
      </c>
      <c r="M6183" s="16"/>
      <c r="N6183" s="141">
        <f t="shared" si="499"/>
        <v>0</v>
      </c>
      <c r="O6183" s="141"/>
      <c r="P6183" s="141"/>
      <c r="Q6183" s="81">
        <f t="shared" si="500"/>
        <v>0</v>
      </c>
    </row>
    <row r="6184" spans="5:17" ht="13" hidden="1" x14ac:dyDescent="0.3">
      <c r="E6184" s="138">
        <v>41814</v>
      </c>
      <c r="F6184" s="16">
        <v>175</v>
      </c>
      <c r="G6184" s="22">
        <v>2014</v>
      </c>
      <c r="H6184" s="139">
        <f t="shared" si="501"/>
        <v>0</v>
      </c>
      <c r="I6184" s="140">
        <v>18.270967741935486</v>
      </c>
      <c r="J6184" s="141">
        <f t="shared" si="497"/>
        <v>0</v>
      </c>
      <c r="K6184" s="81">
        <f t="shared" si="498"/>
        <v>0</v>
      </c>
      <c r="L6184" s="149">
        <v>18.2</v>
      </c>
      <c r="M6184" s="16"/>
      <c r="N6184" s="141">
        <f t="shared" si="499"/>
        <v>0</v>
      </c>
      <c r="O6184" s="141"/>
      <c r="P6184" s="141"/>
      <c r="Q6184" s="81">
        <f t="shared" si="500"/>
        <v>0</v>
      </c>
    </row>
    <row r="6185" spans="5:17" ht="13" hidden="1" x14ac:dyDescent="0.3">
      <c r="E6185" s="138">
        <v>41815</v>
      </c>
      <c r="F6185" s="16">
        <v>176</v>
      </c>
      <c r="G6185" s="22">
        <v>2014</v>
      </c>
      <c r="H6185" s="139">
        <f t="shared" si="501"/>
        <v>0</v>
      </c>
      <c r="I6185" s="140">
        <v>18.354838709677423</v>
      </c>
      <c r="J6185" s="141">
        <f t="shared" si="497"/>
        <v>0</v>
      </c>
      <c r="K6185" s="81">
        <f t="shared" si="498"/>
        <v>0</v>
      </c>
      <c r="L6185" s="149">
        <v>19.5</v>
      </c>
      <c r="M6185" s="16"/>
      <c r="N6185" s="141">
        <f t="shared" si="499"/>
        <v>0</v>
      </c>
      <c r="O6185" s="141"/>
      <c r="P6185" s="141"/>
      <c r="Q6185" s="81">
        <f t="shared" si="500"/>
        <v>0</v>
      </c>
    </row>
    <row r="6186" spans="5:17" ht="13" hidden="1" x14ac:dyDescent="0.3">
      <c r="E6186" s="138">
        <v>41816</v>
      </c>
      <c r="F6186" s="16">
        <v>177</v>
      </c>
      <c r="G6186" s="22">
        <v>2014</v>
      </c>
      <c r="H6186" s="139">
        <f t="shared" si="501"/>
        <v>0</v>
      </c>
      <c r="I6186" s="140">
        <v>18.438709677419357</v>
      </c>
      <c r="J6186" s="141">
        <f t="shared" si="497"/>
        <v>0</v>
      </c>
      <c r="K6186" s="81">
        <f t="shared" si="498"/>
        <v>0</v>
      </c>
      <c r="L6186" s="149">
        <v>19.399999999999999</v>
      </c>
      <c r="M6186" s="16"/>
      <c r="N6186" s="141">
        <f t="shared" si="499"/>
        <v>0</v>
      </c>
      <c r="O6186" s="141"/>
      <c r="P6186" s="141"/>
      <c r="Q6186" s="81">
        <f t="shared" si="500"/>
        <v>0</v>
      </c>
    </row>
    <row r="6187" spans="5:17" ht="13" hidden="1" x14ac:dyDescent="0.3">
      <c r="E6187" s="138">
        <v>41817</v>
      </c>
      <c r="F6187" s="16">
        <v>178</v>
      </c>
      <c r="G6187" s="22">
        <v>2014</v>
      </c>
      <c r="H6187" s="139">
        <f t="shared" si="501"/>
        <v>0</v>
      </c>
      <c r="I6187" s="140">
        <v>18.522580645161291</v>
      </c>
      <c r="J6187" s="141">
        <f t="shared" si="497"/>
        <v>0</v>
      </c>
      <c r="K6187" s="81">
        <f t="shared" si="498"/>
        <v>0</v>
      </c>
      <c r="L6187" s="149">
        <v>20.7</v>
      </c>
      <c r="M6187" s="16"/>
      <c r="N6187" s="141">
        <f t="shared" si="499"/>
        <v>0</v>
      </c>
      <c r="O6187" s="141"/>
      <c r="P6187" s="141"/>
      <c r="Q6187" s="81">
        <f t="shared" si="500"/>
        <v>0</v>
      </c>
    </row>
    <row r="6188" spans="5:17" ht="13" hidden="1" x14ac:dyDescent="0.3">
      <c r="E6188" s="138">
        <v>41818</v>
      </c>
      <c r="F6188" s="16">
        <v>179</v>
      </c>
      <c r="G6188" s="22">
        <v>2014</v>
      </c>
      <c r="H6188" s="139">
        <f t="shared" si="501"/>
        <v>0</v>
      </c>
      <c r="I6188" s="140">
        <v>18.606451612903228</v>
      </c>
      <c r="J6188" s="141">
        <f t="shared" si="497"/>
        <v>0</v>
      </c>
      <c r="K6188" s="81">
        <f t="shared" si="498"/>
        <v>0</v>
      </c>
      <c r="L6188" s="149">
        <v>21.4</v>
      </c>
      <c r="M6188" s="16"/>
      <c r="N6188" s="141">
        <f t="shared" si="499"/>
        <v>0</v>
      </c>
      <c r="O6188" s="141"/>
      <c r="P6188" s="141"/>
      <c r="Q6188" s="81">
        <f t="shared" si="500"/>
        <v>0</v>
      </c>
    </row>
    <row r="6189" spans="5:17" ht="13" hidden="1" x14ac:dyDescent="0.3">
      <c r="E6189" s="138">
        <v>41819</v>
      </c>
      <c r="F6189" s="16">
        <v>180</v>
      </c>
      <c r="G6189" s="22">
        <v>2014</v>
      </c>
      <c r="H6189" s="139">
        <f t="shared" si="501"/>
        <v>0</v>
      </c>
      <c r="I6189" s="140">
        <v>18.690322580645162</v>
      </c>
      <c r="J6189" s="141">
        <f t="shared" si="497"/>
        <v>0</v>
      </c>
      <c r="K6189" s="81">
        <f t="shared" si="498"/>
        <v>0</v>
      </c>
      <c r="L6189" s="149">
        <v>15.4</v>
      </c>
      <c r="M6189" s="16"/>
      <c r="N6189" s="141">
        <f t="shared" si="499"/>
        <v>1</v>
      </c>
      <c r="O6189" s="141"/>
      <c r="P6189" s="141"/>
      <c r="Q6189" s="81">
        <f t="shared" si="500"/>
        <v>4.5999999999999996</v>
      </c>
    </row>
    <row r="6190" spans="5:17" ht="13" hidden="1" x14ac:dyDescent="0.3">
      <c r="E6190" s="138">
        <v>41820</v>
      </c>
      <c r="F6190" s="16">
        <v>181</v>
      </c>
      <c r="G6190" s="22">
        <v>2014</v>
      </c>
      <c r="H6190" s="139">
        <f t="shared" si="501"/>
        <v>0</v>
      </c>
      <c r="I6190" s="140">
        <v>18.774193548387096</v>
      </c>
      <c r="J6190" s="141">
        <f t="shared" si="497"/>
        <v>0</v>
      </c>
      <c r="K6190" s="81">
        <f t="shared" si="498"/>
        <v>0</v>
      </c>
      <c r="L6190" s="149">
        <v>15.9</v>
      </c>
      <c r="M6190" s="16"/>
      <c r="N6190" s="141">
        <f t="shared" si="499"/>
        <v>1</v>
      </c>
      <c r="O6190" s="141"/>
      <c r="P6190" s="141"/>
      <c r="Q6190" s="81">
        <f t="shared" si="500"/>
        <v>4.0999999999999996</v>
      </c>
    </row>
    <row r="6191" spans="5:17" ht="13" hidden="1" x14ac:dyDescent="0.3">
      <c r="E6191" s="138">
        <v>41821</v>
      </c>
      <c r="F6191" s="16">
        <v>182</v>
      </c>
      <c r="G6191" s="22">
        <v>2014</v>
      </c>
      <c r="H6191" s="139">
        <f t="shared" si="501"/>
        <v>0</v>
      </c>
      <c r="I6191" s="140">
        <v>18.858064516129033</v>
      </c>
      <c r="J6191" s="141">
        <f t="shared" si="497"/>
        <v>0</v>
      </c>
      <c r="K6191" s="81">
        <f t="shared" si="498"/>
        <v>0</v>
      </c>
      <c r="L6191" s="149">
        <v>17</v>
      </c>
      <c r="M6191" s="16"/>
      <c r="N6191" s="141">
        <f t="shared" si="499"/>
        <v>0</v>
      </c>
      <c r="O6191" s="141"/>
      <c r="P6191" s="141"/>
      <c r="Q6191" s="81">
        <f t="shared" si="500"/>
        <v>0</v>
      </c>
    </row>
    <row r="6192" spans="5:17" ht="13" hidden="1" x14ac:dyDescent="0.3">
      <c r="E6192" s="138">
        <v>41822</v>
      </c>
      <c r="F6192" s="16">
        <v>183</v>
      </c>
      <c r="G6192" s="22">
        <v>2014</v>
      </c>
      <c r="H6192" s="139">
        <f t="shared" si="501"/>
        <v>0</v>
      </c>
      <c r="I6192" s="140">
        <v>18.941935483870971</v>
      </c>
      <c r="J6192" s="141">
        <f t="shared" si="497"/>
        <v>0</v>
      </c>
      <c r="K6192" s="81">
        <f t="shared" si="498"/>
        <v>0</v>
      </c>
      <c r="L6192" s="149">
        <v>16.600000000000001</v>
      </c>
      <c r="M6192" s="16"/>
      <c r="N6192" s="141">
        <f t="shared" si="499"/>
        <v>0</v>
      </c>
      <c r="O6192" s="141"/>
      <c r="P6192" s="141"/>
      <c r="Q6192" s="81">
        <f t="shared" si="500"/>
        <v>0</v>
      </c>
    </row>
    <row r="6193" spans="5:17" ht="13" hidden="1" x14ac:dyDescent="0.3">
      <c r="E6193" s="138">
        <v>41823</v>
      </c>
      <c r="F6193" s="16">
        <v>184</v>
      </c>
      <c r="G6193" s="22">
        <v>2014</v>
      </c>
      <c r="H6193" s="139">
        <f t="shared" si="501"/>
        <v>0</v>
      </c>
      <c r="I6193" s="140">
        <v>19.025806451612905</v>
      </c>
      <c r="J6193" s="141">
        <f t="shared" si="497"/>
        <v>0</v>
      </c>
      <c r="K6193" s="81">
        <f t="shared" si="498"/>
        <v>0</v>
      </c>
      <c r="L6193" s="149">
        <v>19.2</v>
      </c>
      <c r="M6193" s="16"/>
      <c r="N6193" s="141">
        <f t="shared" si="499"/>
        <v>0</v>
      </c>
      <c r="O6193" s="141"/>
      <c r="P6193" s="141"/>
      <c r="Q6193" s="81">
        <f t="shared" si="500"/>
        <v>0</v>
      </c>
    </row>
    <row r="6194" spans="5:17" ht="13" hidden="1" x14ac:dyDescent="0.3">
      <c r="E6194" s="138">
        <v>41824</v>
      </c>
      <c r="F6194" s="16">
        <v>185</v>
      </c>
      <c r="G6194" s="22">
        <v>2014</v>
      </c>
      <c r="H6194" s="139">
        <f t="shared" si="501"/>
        <v>0</v>
      </c>
      <c r="I6194" s="140">
        <v>19.109677419354838</v>
      </c>
      <c r="J6194" s="141">
        <f t="shared" si="497"/>
        <v>0</v>
      </c>
      <c r="K6194" s="81">
        <f t="shared" si="498"/>
        <v>0</v>
      </c>
      <c r="L6194" s="149">
        <v>19.600000000000001</v>
      </c>
      <c r="M6194" s="16"/>
      <c r="N6194" s="141">
        <f t="shared" si="499"/>
        <v>0</v>
      </c>
      <c r="O6194" s="141"/>
      <c r="P6194" s="141"/>
      <c r="Q6194" s="81">
        <f t="shared" si="500"/>
        <v>0</v>
      </c>
    </row>
    <row r="6195" spans="5:17" ht="13" hidden="1" x14ac:dyDescent="0.3">
      <c r="E6195" s="138">
        <v>41825</v>
      </c>
      <c r="F6195" s="16">
        <v>186</v>
      </c>
      <c r="G6195" s="22">
        <v>2014</v>
      </c>
      <c r="H6195" s="139">
        <f t="shared" si="501"/>
        <v>0</v>
      </c>
      <c r="I6195" s="140">
        <v>19.193548387096776</v>
      </c>
      <c r="J6195" s="141">
        <f t="shared" si="497"/>
        <v>0</v>
      </c>
      <c r="K6195" s="81">
        <f t="shared" si="498"/>
        <v>0</v>
      </c>
      <c r="L6195" s="149">
        <v>20.7</v>
      </c>
      <c r="M6195" s="16"/>
      <c r="N6195" s="141">
        <f t="shared" si="499"/>
        <v>0</v>
      </c>
      <c r="O6195" s="141"/>
      <c r="P6195" s="141"/>
      <c r="Q6195" s="81">
        <f t="shared" si="500"/>
        <v>0</v>
      </c>
    </row>
    <row r="6196" spans="5:17" ht="13" hidden="1" x14ac:dyDescent="0.3">
      <c r="E6196" s="138">
        <v>41826</v>
      </c>
      <c r="F6196" s="16">
        <v>187</v>
      </c>
      <c r="G6196" s="22">
        <v>2014</v>
      </c>
      <c r="H6196" s="139">
        <f t="shared" si="501"/>
        <v>0</v>
      </c>
      <c r="I6196" s="140">
        <v>19.277419354838713</v>
      </c>
      <c r="J6196" s="141">
        <f t="shared" si="497"/>
        <v>0</v>
      </c>
      <c r="K6196" s="81">
        <f t="shared" si="498"/>
        <v>0</v>
      </c>
      <c r="L6196" s="149">
        <v>21.4</v>
      </c>
      <c r="M6196" s="16"/>
      <c r="N6196" s="141">
        <f t="shared" si="499"/>
        <v>0</v>
      </c>
      <c r="O6196" s="141"/>
      <c r="P6196" s="141"/>
      <c r="Q6196" s="81">
        <f t="shared" si="500"/>
        <v>0</v>
      </c>
    </row>
    <row r="6197" spans="5:17" ht="13" hidden="1" x14ac:dyDescent="0.3">
      <c r="E6197" s="138">
        <v>41827</v>
      </c>
      <c r="F6197" s="16">
        <v>188</v>
      </c>
      <c r="G6197" s="22">
        <v>2014</v>
      </c>
      <c r="H6197" s="139">
        <f t="shared" si="501"/>
        <v>0</v>
      </c>
      <c r="I6197" s="140">
        <v>19.361290322580643</v>
      </c>
      <c r="J6197" s="141">
        <f t="shared" si="497"/>
        <v>0</v>
      </c>
      <c r="K6197" s="81">
        <f t="shared" si="498"/>
        <v>0</v>
      </c>
      <c r="L6197" s="149">
        <v>18.2</v>
      </c>
      <c r="M6197" s="16"/>
      <c r="N6197" s="141">
        <f t="shared" si="499"/>
        <v>0</v>
      </c>
      <c r="O6197" s="141"/>
      <c r="P6197" s="141"/>
      <c r="Q6197" s="81">
        <f t="shared" si="500"/>
        <v>0</v>
      </c>
    </row>
    <row r="6198" spans="5:17" ht="13" hidden="1" x14ac:dyDescent="0.3">
      <c r="E6198" s="138">
        <v>41828</v>
      </c>
      <c r="F6198" s="16">
        <v>189</v>
      </c>
      <c r="G6198" s="22">
        <v>2014</v>
      </c>
      <c r="H6198" s="139">
        <f t="shared" si="501"/>
        <v>0</v>
      </c>
      <c r="I6198" s="140">
        <v>19.445161290322581</v>
      </c>
      <c r="J6198" s="141">
        <f t="shared" si="497"/>
        <v>0</v>
      </c>
      <c r="K6198" s="81">
        <f t="shared" si="498"/>
        <v>0</v>
      </c>
      <c r="L6198" s="149">
        <v>14.2</v>
      </c>
      <c r="M6198" s="16"/>
      <c r="N6198" s="141">
        <f t="shared" si="499"/>
        <v>1</v>
      </c>
      <c r="O6198" s="141"/>
      <c r="P6198" s="141"/>
      <c r="Q6198" s="81">
        <f t="shared" si="500"/>
        <v>5.8000000000000007</v>
      </c>
    </row>
    <row r="6199" spans="5:17" ht="13" hidden="1" x14ac:dyDescent="0.3">
      <c r="E6199" s="138">
        <v>41829</v>
      </c>
      <c r="F6199" s="16">
        <v>190</v>
      </c>
      <c r="G6199" s="22">
        <v>2014</v>
      </c>
      <c r="H6199" s="139">
        <f t="shared" si="501"/>
        <v>0</v>
      </c>
      <c r="I6199" s="140">
        <v>19.529032258064518</v>
      </c>
      <c r="J6199" s="141">
        <f t="shared" si="497"/>
        <v>0</v>
      </c>
      <c r="K6199" s="81">
        <f t="shared" si="498"/>
        <v>0</v>
      </c>
      <c r="L6199" s="149">
        <v>13.2</v>
      </c>
      <c r="M6199" s="16"/>
      <c r="N6199" s="141">
        <f t="shared" si="499"/>
        <v>1</v>
      </c>
      <c r="O6199" s="141"/>
      <c r="P6199" s="141"/>
      <c r="Q6199" s="81">
        <f t="shared" si="500"/>
        <v>6.8000000000000007</v>
      </c>
    </row>
    <row r="6200" spans="5:17" ht="13" hidden="1" x14ac:dyDescent="0.3">
      <c r="E6200" s="138">
        <v>41830</v>
      </c>
      <c r="F6200" s="16">
        <v>191</v>
      </c>
      <c r="G6200" s="22">
        <v>2014</v>
      </c>
      <c r="H6200" s="139">
        <f t="shared" si="501"/>
        <v>0</v>
      </c>
      <c r="I6200" s="140">
        <v>19.612903225806452</v>
      </c>
      <c r="J6200" s="141">
        <f t="shared" si="497"/>
        <v>0</v>
      </c>
      <c r="K6200" s="81">
        <f t="shared" si="498"/>
        <v>0</v>
      </c>
      <c r="L6200" s="149">
        <v>12.6</v>
      </c>
      <c r="M6200" s="16"/>
      <c r="N6200" s="141">
        <f t="shared" si="499"/>
        <v>1</v>
      </c>
      <c r="O6200" s="141"/>
      <c r="P6200" s="141"/>
      <c r="Q6200" s="81">
        <f t="shared" si="500"/>
        <v>7.4</v>
      </c>
    </row>
    <row r="6201" spans="5:17" ht="13" hidden="1" x14ac:dyDescent="0.3">
      <c r="E6201" s="138">
        <v>41831</v>
      </c>
      <c r="F6201" s="16">
        <v>192</v>
      </c>
      <c r="G6201" s="22">
        <v>2014</v>
      </c>
      <c r="H6201" s="139">
        <f t="shared" si="501"/>
        <v>0</v>
      </c>
      <c r="I6201" s="140">
        <v>19.696774193548389</v>
      </c>
      <c r="J6201" s="141">
        <f t="shared" si="497"/>
        <v>0</v>
      </c>
      <c r="K6201" s="81">
        <f t="shared" si="498"/>
        <v>0</v>
      </c>
      <c r="L6201" s="149">
        <v>16.399999999999999</v>
      </c>
      <c r="M6201" s="16"/>
      <c r="N6201" s="141">
        <f t="shared" si="499"/>
        <v>0</v>
      </c>
      <c r="O6201" s="141"/>
      <c r="P6201" s="141"/>
      <c r="Q6201" s="81">
        <f t="shared" si="500"/>
        <v>0</v>
      </c>
    </row>
    <row r="6202" spans="5:17" ht="13" hidden="1" x14ac:dyDescent="0.3">
      <c r="E6202" s="138">
        <v>41832</v>
      </c>
      <c r="F6202" s="16">
        <v>193</v>
      </c>
      <c r="G6202" s="22">
        <v>2014</v>
      </c>
      <c r="H6202" s="139">
        <f t="shared" si="501"/>
        <v>0</v>
      </c>
      <c r="I6202" s="140">
        <v>19.780645161290323</v>
      </c>
      <c r="J6202" s="141">
        <f t="shared" si="497"/>
        <v>0</v>
      </c>
      <c r="K6202" s="81">
        <f t="shared" si="498"/>
        <v>0</v>
      </c>
      <c r="L6202" s="149">
        <v>17.7</v>
      </c>
      <c r="M6202" s="16"/>
      <c r="N6202" s="141">
        <f t="shared" si="499"/>
        <v>0</v>
      </c>
      <c r="O6202" s="141"/>
      <c r="P6202" s="141"/>
      <c r="Q6202" s="81">
        <f t="shared" si="500"/>
        <v>0</v>
      </c>
    </row>
    <row r="6203" spans="5:17" ht="13" hidden="1" x14ac:dyDescent="0.3">
      <c r="E6203" s="138">
        <v>41833</v>
      </c>
      <c r="F6203" s="16">
        <v>194</v>
      </c>
      <c r="G6203" s="22">
        <v>2014</v>
      </c>
      <c r="H6203" s="139">
        <f t="shared" si="501"/>
        <v>0</v>
      </c>
      <c r="I6203" s="140">
        <v>19.864516129032257</v>
      </c>
      <c r="J6203" s="141">
        <f t="shared" si="497"/>
        <v>0</v>
      </c>
      <c r="K6203" s="81">
        <f t="shared" si="498"/>
        <v>0</v>
      </c>
      <c r="L6203" s="149">
        <v>18.2</v>
      </c>
      <c r="M6203" s="16"/>
      <c r="N6203" s="141">
        <f t="shared" si="499"/>
        <v>0</v>
      </c>
      <c r="O6203" s="141"/>
      <c r="P6203" s="141"/>
      <c r="Q6203" s="81">
        <f t="shared" si="500"/>
        <v>0</v>
      </c>
    </row>
    <row r="6204" spans="5:17" ht="13" hidden="1" x14ac:dyDescent="0.3">
      <c r="E6204" s="138">
        <v>41834</v>
      </c>
      <c r="F6204" s="16">
        <v>195</v>
      </c>
      <c r="G6204" s="22">
        <v>2014</v>
      </c>
      <c r="H6204" s="139">
        <f t="shared" si="501"/>
        <v>0</v>
      </c>
      <c r="I6204" s="140">
        <v>19.948387096774194</v>
      </c>
      <c r="J6204" s="141">
        <f t="shared" si="497"/>
        <v>0</v>
      </c>
      <c r="K6204" s="81">
        <f t="shared" si="498"/>
        <v>0</v>
      </c>
      <c r="L6204" s="149">
        <v>18.3</v>
      </c>
      <c r="M6204" s="16"/>
      <c r="N6204" s="141">
        <f t="shared" si="499"/>
        <v>0</v>
      </c>
      <c r="O6204" s="141"/>
      <c r="P6204" s="141"/>
      <c r="Q6204" s="81">
        <f t="shared" si="500"/>
        <v>0</v>
      </c>
    </row>
    <row r="6205" spans="5:17" ht="13" hidden="1" x14ac:dyDescent="0.3">
      <c r="E6205" s="138">
        <v>41835</v>
      </c>
      <c r="F6205" s="16">
        <v>196</v>
      </c>
      <c r="G6205" s="22">
        <v>2014</v>
      </c>
      <c r="H6205" s="139">
        <f t="shared" si="501"/>
        <v>0</v>
      </c>
      <c r="I6205" s="140">
        <v>20.032258064516128</v>
      </c>
      <c r="J6205" s="141">
        <f t="shared" si="497"/>
        <v>0</v>
      </c>
      <c r="K6205" s="81">
        <f t="shared" si="498"/>
        <v>0</v>
      </c>
      <c r="L6205" s="149">
        <v>19.399999999999999</v>
      </c>
      <c r="M6205" s="16"/>
      <c r="N6205" s="141">
        <f t="shared" si="499"/>
        <v>0</v>
      </c>
      <c r="O6205" s="141"/>
      <c r="P6205" s="141"/>
      <c r="Q6205" s="81">
        <f t="shared" si="500"/>
        <v>0</v>
      </c>
    </row>
    <row r="6206" spans="5:17" ht="13" hidden="1" x14ac:dyDescent="0.3">
      <c r="E6206" s="138">
        <v>41836</v>
      </c>
      <c r="F6206" s="16">
        <v>197</v>
      </c>
      <c r="G6206" s="22">
        <v>2014</v>
      </c>
      <c r="H6206" s="139">
        <f t="shared" si="501"/>
        <v>0</v>
      </c>
      <c r="I6206" s="140">
        <v>20.116129032258065</v>
      </c>
      <c r="J6206" s="141">
        <f t="shared" si="497"/>
        <v>0</v>
      </c>
      <c r="K6206" s="81">
        <f t="shared" si="498"/>
        <v>0</v>
      </c>
      <c r="L6206" s="149">
        <v>20.8</v>
      </c>
      <c r="M6206" s="16"/>
      <c r="N6206" s="141">
        <f t="shared" si="499"/>
        <v>0</v>
      </c>
      <c r="O6206" s="141"/>
      <c r="P6206" s="141"/>
      <c r="Q6206" s="81">
        <f t="shared" si="500"/>
        <v>0</v>
      </c>
    </row>
    <row r="6207" spans="5:17" ht="13" hidden="1" x14ac:dyDescent="0.3">
      <c r="E6207" s="138">
        <v>41837</v>
      </c>
      <c r="F6207" s="16">
        <v>198</v>
      </c>
      <c r="G6207" s="22">
        <v>2014</v>
      </c>
      <c r="H6207" s="139">
        <f t="shared" si="501"/>
        <v>0</v>
      </c>
      <c r="I6207" s="140">
        <v>20.2</v>
      </c>
      <c r="J6207" s="141">
        <f t="shared" si="497"/>
        <v>0</v>
      </c>
      <c r="K6207" s="81">
        <f t="shared" si="498"/>
        <v>0</v>
      </c>
      <c r="L6207" s="149">
        <v>22.4</v>
      </c>
      <c r="M6207" s="16"/>
      <c r="N6207" s="141">
        <f t="shared" si="499"/>
        <v>0</v>
      </c>
      <c r="O6207" s="141"/>
      <c r="P6207" s="141"/>
      <c r="Q6207" s="81">
        <f t="shared" si="500"/>
        <v>0</v>
      </c>
    </row>
    <row r="6208" spans="5:17" ht="13" hidden="1" x14ac:dyDescent="0.3">
      <c r="E6208" s="138">
        <v>41838</v>
      </c>
      <c r="F6208" s="16">
        <v>199</v>
      </c>
      <c r="G6208" s="22">
        <v>2014</v>
      </c>
      <c r="H6208" s="139">
        <f t="shared" si="501"/>
        <v>0</v>
      </c>
      <c r="I6208" s="140">
        <v>20.193548387096772</v>
      </c>
      <c r="J6208" s="141">
        <f t="shared" si="497"/>
        <v>0</v>
      </c>
      <c r="K6208" s="81">
        <f t="shared" si="498"/>
        <v>0</v>
      </c>
      <c r="L6208" s="149">
        <v>22.8</v>
      </c>
      <c r="M6208" s="16"/>
      <c r="N6208" s="141">
        <f t="shared" si="499"/>
        <v>0</v>
      </c>
      <c r="O6208" s="141"/>
      <c r="P6208" s="141"/>
      <c r="Q6208" s="81">
        <f t="shared" si="500"/>
        <v>0</v>
      </c>
    </row>
    <row r="6209" spans="5:17" ht="13" hidden="1" x14ac:dyDescent="0.3">
      <c r="E6209" s="138">
        <v>41839</v>
      </c>
      <c r="F6209" s="16">
        <v>200</v>
      </c>
      <c r="G6209" s="22">
        <v>2014</v>
      </c>
      <c r="H6209" s="139">
        <f t="shared" si="501"/>
        <v>0</v>
      </c>
      <c r="I6209" s="140">
        <v>20.187096774193549</v>
      </c>
      <c r="J6209" s="141">
        <f t="shared" si="497"/>
        <v>0</v>
      </c>
      <c r="K6209" s="81">
        <f t="shared" si="498"/>
        <v>0</v>
      </c>
      <c r="L6209" s="149">
        <v>22.2</v>
      </c>
      <c r="M6209" s="16"/>
      <c r="N6209" s="141">
        <f t="shared" si="499"/>
        <v>0</v>
      </c>
      <c r="O6209" s="141"/>
      <c r="P6209" s="141"/>
      <c r="Q6209" s="81">
        <f t="shared" si="500"/>
        <v>0</v>
      </c>
    </row>
    <row r="6210" spans="5:17" ht="13" hidden="1" x14ac:dyDescent="0.3">
      <c r="E6210" s="138">
        <v>41840</v>
      </c>
      <c r="F6210" s="16">
        <v>201</v>
      </c>
      <c r="G6210" s="22">
        <v>2014</v>
      </c>
      <c r="H6210" s="139">
        <f t="shared" si="501"/>
        <v>0</v>
      </c>
      <c r="I6210" s="140">
        <v>20.180645161290322</v>
      </c>
      <c r="J6210" s="141">
        <f t="shared" si="497"/>
        <v>0</v>
      </c>
      <c r="K6210" s="81">
        <f t="shared" si="498"/>
        <v>0</v>
      </c>
      <c r="L6210" s="149">
        <v>19.100000000000001</v>
      </c>
      <c r="M6210" s="16"/>
      <c r="N6210" s="141">
        <f t="shared" si="499"/>
        <v>0</v>
      </c>
      <c r="O6210" s="141"/>
      <c r="P6210" s="141"/>
      <c r="Q6210" s="81">
        <f t="shared" si="500"/>
        <v>0</v>
      </c>
    </row>
    <row r="6211" spans="5:17" ht="13" hidden="1" x14ac:dyDescent="0.3">
      <c r="E6211" s="138">
        <v>41841</v>
      </c>
      <c r="F6211" s="16">
        <v>202</v>
      </c>
      <c r="G6211" s="22">
        <v>2014</v>
      </c>
      <c r="H6211" s="139">
        <f t="shared" si="501"/>
        <v>0</v>
      </c>
      <c r="I6211" s="140">
        <v>20.174193548387095</v>
      </c>
      <c r="J6211" s="141">
        <f t="shared" si="497"/>
        <v>0</v>
      </c>
      <c r="K6211" s="81">
        <f t="shared" si="498"/>
        <v>0</v>
      </c>
      <c r="L6211" s="149">
        <v>15.9</v>
      </c>
      <c r="M6211" s="16"/>
      <c r="N6211" s="141">
        <f t="shared" si="499"/>
        <v>1</v>
      </c>
      <c r="O6211" s="141"/>
      <c r="P6211" s="141"/>
      <c r="Q6211" s="81">
        <f t="shared" si="500"/>
        <v>4.0999999999999996</v>
      </c>
    </row>
    <row r="6212" spans="5:17" ht="13" hidden="1" x14ac:dyDescent="0.3">
      <c r="E6212" s="138">
        <v>41842</v>
      </c>
      <c r="F6212" s="16">
        <v>203</v>
      </c>
      <c r="G6212" s="22">
        <v>2014</v>
      </c>
      <c r="H6212" s="139">
        <f t="shared" si="501"/>
        <v>0</v>
      </c>
      <c r="I6212" s="140">
        <v>20.167741935483871</v>
      </c>
      <c r="J6212" s="141">
        <f t="shared" si="497"/>
        <v>0</v>
      </c>
      <c r="K6212" s="81">
        <f t="shared" si="498"/>
        <v>0</v>
      </c>
      <c r="L6212" s="149">
        <v>18.5</v>
      </c>
      <c r="M6212" s="16"/>
      <c r="N6212" s="141">
        <f t="shared" si="499"/>
        <v>0</v>
      </c>
      <c r="O6212" s="141"/>
      <c r="P6212" s="141"/>
      <c r="Q6212" s="81">
        <f t="shared" si="500"/>
        <v>0</v>
      </c>
    </row>
    <row r="6213" spans="5:17" ht="13" hidden="1" x14ac:dyDescent="0.3">
      <c r="E6213" s="138">
        <v>41843</v>
      </c>
      <c r="F6213" s="16">
        <v>204</v>
      </c>
      <c r="G6213" s="22">
        <v>2014</v>
      </c>
      <c r="H6213" s="139">
        <f t="shared" si="501"/>
        <v>0</v>
      </c>
      <c r="I6213" s="140">
        <v>20.161290322580644</v>
      </c>
      <c r="J6213" s="141">
        <f t="shared" si="497"/>
        <v>0</v>
      </c>
      <c r="K6213" s="81">
        <f t="shared" si="498"/>
        <v>0</v>
      </c>
      <c r="L6213" s="149">
        <v>20.399999999999999</v>
      </c>
      <c r="M6213" s="16"/>
      <c r="N6213" s="141">
        <f t="shared" si="499"/>
        <v>0</v>
      </c>
      <c r="O6213" s="141"/>
      <c r="P6213" s="141"/>
      <c r="Q6213" s="81">
        <f t="shared" si="500"/>
        <v>0</v>
      </c>
    </row>
    <row r="6214" spans="5:17" ht="13" hidden="1" x14ac:dyDescent="0.3">
      <c r="E6214" s="138">
        <v>41844</v>
      </c>
      <c r="F6214" s="16">
        <v>205</v>
      </c>
      <c r="G6214" s="22">
        <v>2014</v>
      </c>
      <c r="H6214" s="139">
        <f t="shared" si="501"/>
        <v>0</v>
      </c>
      <c r="I6214" s="140">
        <v>20.154838709677417</v>
      </c>
      <c r="J6214" s="141">
        <f t="shared" si="497"/>
        <v>0</v>
      </c>
      <c r="K6214" s="81">
        <f t="shared" si="498"/>
        <v>0</v>
      </c>
      <c r="L6214" s="149">
        <v>19.600000000000001</v>
      </c>
      <c r="M6214" s="16"/>
      <c r="N6214" s="141">
        <f t="shared" si="499"/>
        <v>0</v>
      </c>
      <c r="O6214" s="141"/>
      <c r="P6214" s="141"/>
      <c r="Q6214" s="81">
        <f t="shared" si="500"/>
        <v>0</v>
      </c>
    </row>
    <row r="6215" spans="5:17" ht="13" hidden="1" x14ac:dyDescent="0.3">
      <c r="E6215" s="138">
        <v>41845</v>
      </c>
      <c r="F6215" s="16">
        <v>206</v>
      </c>
      <c r="G6215" s="22">
        <v>2014</v>
      </c>
      <c r="H6215" s="139">
        <f t="shared" si="501"/>
        <v>0</v>
      </c>
      <c r="I6215" s="140">
        <v>20.148387096774194</v>
      </c>
      <c r="J6215" s="141">
        <f t="shared" si="497"/>
        <v>0</v>
      </c>
      <c r="K6215" s="81">
        <f t="shared" si="498"/>
        <v>0</v>
      </c>
      <c r="L6215" s="149">
        <v>19.600000000000001</v>
      </c>
      <c r="M6215" s="16"/>
      <c r="N6215" s="141">
        <f t="shared" si="499"/>
        <v>0</v>
      </c>
      <c r="O6215" s="141"/>
      <c r="P6215" s="141"/>
      <c r="Q6215" s="81">
        <f t="shared" si="500"/>
        <v>0</v>
      </c>
    </row>
    <row r="6216" spans="5:17" ht="13" hidden="1" x14ac:dyDescent="0.3">
      <c r="E6216" s="138">
        <v>41846</v>
      </c>
      <c r="F6216" s="16">
        <v>207</v>
      </c>
      <c r="G6216" s="22">
        <v>2014</v>
      </c>
      <c r="H6216" s="139">
        <f t="shared" si="501"/>
        <v>0</v>
      </c>
      <c r="I6216" s="140">
        <v>20.141935483870967</v>
      </c>
      <c r="J6216" s="141">
        <f t="shared" si="497"/>
        <v>0</v>
      </c>
      <c r="K6216" s="81">
        <f t="shared" si="498"/>
        <v>0</v>
      </c>
      <c r="L6216" s="149">
        <v>17.5</v>
      </c>
      <c r="M6216" s="16"/>
      <c r="N6216" s="141">
        <f t="shared" si="499"/>
        <v>0</v>
      </c>
      <c r="O6216" s="141"/>
      <c r="P6216" s="141"/>
      <c r="Q6216" s="81">
        <f t="shared" si="500"/>
        <v>0</v>
      </c>
    </row>
    <row r="6217" spans="5:17" ht="13" hidden="1" x14ac:dyDescent="0.3">
      <c r="E6217" s="138">
        <v>41847</v>
      </c>
      <c r="F6217" s="16">
        <v>208</v>
      </c>
      <c r="G6217" s="22">
        <v>2014</v>
      </c>
      <c r="H6217" s="139">
        <f t="shared" si="501"/>
        <v>0</v>
      </c>
      <c r="I6217" s="140">
        <v>20.13548387096774</v>
      </c>
      <c r="J6217" s="141">
        <f t="shared" si="497"/>
        <v>0</v>
      </c>
      <c r="K6217" s="81">
        <f t="shared" si="498"/>
        <v>0</v>
      </c>
      <c r="L6217" s="149">
        <v>18.899999999999999</v>
      </c>
      <c r="M6217" s="16"/>
      <c r="N6217" s="141">
        <f t="shared" si="499"/>
        <v>0</v>
      </c>
      <c r="O6217" s="141"/>
      <c r="P6217" s="141"/>
      <c r="Q6217" s="81">
        <f t="shared" si="500"/>
        <v>0</v>
      </c>
    </row>
    <row r="6218" spans="5:17" ht="13" hidden="1" x14ac:dyDescent="0.3">
      <c r="E6218" s="138">
        <v>41848</v>
      </c>
      <c r="F6218" s="16">
        <v>209</v>
      </c>
      <c r="G6218" s="22">
        <v>2014</v>
      </c>
      <c r="H6218" s="139">
        <f t="shared" si="501"/>
        <v>0</v>
      </c>
      <c r="I6218" s="140">
        <v>20.129032258064516</v>
      </c>
      <c r="J6218" s="141">
        <f t="shared" si="497"/>
        <v>0</v>
      </c>
      <c r="K6218" s="81">
        <f t="shared" si="498"/>
        <v>0</v>
      </c>
      <c r="L6218" s="149">
        <v>18.5</v>
      </c>
      <c r="M6218" s="16"/>
      <c r="N6218" s="141">
        <f t="shared" si="499"/>
        <v>0</v>
      </c>
      <c r="O6218" s="141"/>
      <c r="P6218" s="141"/>
      <c r="Q6218" s="81">
        <f t="shared" si="500"/>
        <v>0</v>
      </c>
    </row>
    <row r="6219" spans="5:17" ht="13" hidden="1" x14ac:dyDescent="0.3">
      <c r="E6219" s="138">
        <v>41849</v>
      </c>
      <c r="F6219" s="16">
        <v>210</v>
      </c>
      <c r="G6219" s="22">
        <v>2014</v>
      </c>
      <c r="H6219" s="139">
        <f t="shared" si="501"/>
        <v>0</v>
      </c>
      <c r="I6219" s="140">
        <v>20.122580645161289</v>
      </c>
      <c r="J6219" s="141">
        <f t="shared" si="497"/>
        <v>0</v>
      </c>
      <c r="K6219" s="81">
        <f t="shared" si="498"/>
        <v>0</v>
      </c>
      <c r="L6219" s="149">
        <v>16.100000000000001</v>
      </c>
      <c r="M6219" s="16"/>
      <c r="N6219" s="141">
        <f t="shared" si="499"/>
        <v>0</v>
      </c>
      <c r="O6219" s="141"/>
      <c r="P6219" s="141"/>
      <c r="Q6219" s="81">
        <f t="shared" si="500"/>
        <v>0</v>
      </c>
    </row>
    <row r="6220" spans="5:17" ht="13" hidden="1" x14ac:dyDescent="0.3">
      <c r="E6220" s="138">
        <v>41850</v>
      </c>
      <c r="F6220" s="16">
        <v>211</v>
      </c>
      <c r="G6220" s="22">
        <v>2014</v>
      </c>
      <c r="H6220" s="139">
        <f t="shared" si="501"/>
        <v>0</v>
      </c>
      <c r="I6220" s="140">
        <v>20.116129032258065</v>
      </c>
      <c r="J6220" s="141">
        <f t="shared" si="497"/>
        <v>0</v>
      </c>
      <c r="K6220" s="81">
        <f t="shared" si="498"/>
        <v>0</v>
      </c>
      <c r="L6220" s="149">
        <v>16.600000000000001</v>
      </c>
      <c r="M6220" s="16"/>
      <c r="N6220" s="141">
        <f t="shared" si="499"/>
        <v>0</v>
      </c>
      <c r="O6220" s="141"/>
      <c r="P6220" s="141"/>
      <c r="Q6220" s="81">
        <f t="shared" si="500"/>
        <v>0</v>
      </c>
    </row>
    <row r="6221" spans="5:17" ht="13" hidden="1" x14ac:dyDescent="0.3">
      <c r="E6221" s="138">
        <v>41851</v>
      </c>
      <c r="F6221" s="16">
        <v>212</v>
      </c>
      <c r="G6221" s="22">
        <v>2014</v>
      </c>
      <c r="H6221" s="139">
        <f t="shared" si="501"/>
        <v>0</v>
      </c>
      <c r="I6221" s="140">
        <v>20.109677419354838</v>
      </c>
      <c r="J6221" s="141">
        <f t="shared" si="497"/>
        <v>0</v>
      </c>
      <c r="K6221" s="81">
        <f t="shared" si="498"/>
        <v>0</v>
      </c>
      <c r="L6221" s="149">
        <v>19.5</v>
      </c>
      <c r="M6221" s="16"/>
      <c r="N6221" s="141">
        <f t="shared" si="499"/>
        <v>0</v>
      </c>
      <c r="O6221" s="141"/>
      <c r="P6221" s="141"/>
      <c r="Q6221" s="81">
        <f t="shared" si="500"/>
        <v>0</v>
      </c>
    </row>
    <row r="6222" spans="5:17" ht="13" hidden="1" x14ac:dyDescent="0.3">
      <c r="E6222" s="138">
        <v>41852</v>
      </c>
      <c r="F6222" s="16">
        <v>213</v>
      </c>
      <c r="G6222" s="22">
        <v>2014</v>
      </c>
      <c r="H6222" s="139">
        <f t="shared" si="501"/>
        <v>0</v>
      </c>
      <c r="I6222" s="140">
        <v>20.103225806451611</v>
      </c>
      <c r="J6222" s="141">
        <f t="shared" si="497"/>
        <v>0</v>
      </c>
      <c r="K6222" s="81">
        <f t="shared" si="498"/>
        <v>0</v>
      </c>
      <c r="L6222" s="149">
        <v>21.2</v>
      </c>
      <c r="M6222" s="16"/>
      <c r="N6222" s="141">
        <f t="shared" si="499"/>
        <v>0</v>
      </c>
      <c r="O6222" s="141"/>
      <c r="P6222" s="141"/>
      <c r="Q6222" s="81">
        <f t="shared" si="500"/>
        <v>0</v>
      </c>
    </row>
    <row r="6223" spans="5:17" ht="13" hidden="1" x14ac:dyDescent="0.3">
      <c r="E6223" s="138">
        <v>41853</v>
      </c>
      <c r="F6223" s="16">
        <v>214</v>
      </c>
      <c r="G6223" s="22">
        <v>2014</v>
      </c>
      <c r="H6223" s="139">
        <f t="shared" si="501"/>
        <v>0</v>
      </c>
      <c r="I6223" s="140">
        <v>20.096774193548388</v>
      </c>
      <c r="J6223" s="141">
        <f t="shared" si="497"/>
        <v>0</v>
      </c>
      <c r="K6223" s="81">
        <f t="shared" si="498"/>
        <v>0</v>
      </c>
      <c r="L6223" s="149">
        <v>20.6</v>
      </c>
      <c r="M6223" s="16"/>
      <c r="N6223" s="141">
        <f t="shared" si="499"/>
        <v>0</v>
      </c>
      <c r="O6223" s="141"/>
      <c r="P6223" s="141"/>
      <c r="Q6223" s="81">
        <f t="shared" si="500"/>
        <v>0</v>
      </c>
    </row>
    <row r="6224" spans="5:17" ht="13" hidden="1" x14ac:dyDescent="0.3">
      <c r="E6224" s="138">
        <v>41854</v>
      </c>
      <c r="F6224" s="16">
        <v>215</v>
      </c>
      <c r="G6224" s="22">
        <v>2014</v>
      </c>
      <c r="H6224" s="139">
        <f t="shared" si="501"/>
        <v>0</v>
      </c>
      <c r="I6224" s="140">
        <v>20.090322580645161</v>
      </c>
      <c r="J6224" s="141">
        <f t="shared" si="497"/>
        <v>0</v>
      </c>
      <c r="K6224" s="81">
        <f t="shared" si="498"/>
        <v>0</v>
      </c>
      <c r="L6224" s="149">
        <v>18.399999999999999</v>
      </c>
      <c r="M6224" s="16"/>
      <c r="N6224" s="141">
        <f t="shared" si="499"/>
        <v>0</v>
      </c>
      <c r="O6224" s="141"/>
      <c r="P6224" s="141"/>
      <c r="Q6224" s="81">
        <f t="shared" si="500"/>
        <v>0</v>
      </c>
    </row>
    <row r="6225" spans="5:17" ht="13" hidden="1" x14ac:dyDescent="0.3">
      <c r="E6225" s="138">
        <v>41855</v>
      </c>
      <c r="F6225" s="16">
        <v>216</v>
      </c>
      <c r="G6225" s="22">
        <v>2014</v>
      </c>
      <c r="H6225" s="139">
        <f t="shared" si="501"/>
        <v>0</v>
      </c>
      <c r="I6225" s="140">
        <v>20.083870967741934</v>
      </c>
      <c r="J6225" s="141">
        <f t="shared" si="497"/>
        <v>0</v>
      </c>
      <c r="K6225" s="81">
        <f t="shared" si="498"/>
        <v>0</v>
      </c>
      <c r="L6225" s="149">
        <v>19.600000000000001</v>
      </c>
      <c r="M6225" s="16"/>
      <c r="N6225" s="141">
        <f t="shared" si="499"/>
        <v>0</v>
      </c>
      <c r="O6225" s="141"/>
      <c r="P6225" s="141"/>
      <c r="Q6225" s="81">
        <f t="shared" si="500"/>
        <v>0</v>
      </c>
    </row>
    <row r="6226" spans="5:17" ht="13" hidden="1" x14ac:dyDescent="0.3">
      <c r="E6226" s="138">
        <v>41856</v>
      </c>
      <c r="F6226" s="16">
        <v>217</v>
      </c>
      <c r="G6226" s="22">
        <v>2014</v>
      </c>
      <c r="H6226" s="139">
        <f t="shared" si="501"/>
        <v>0</v>
      </c>
      <c r="I6226" s="140">
        <v>20.07741935483871</v>
      </c>
      <c r="J6226" s="141">
        <f t="shared" si="497"/>
        <v>0</v>
      </c>
      <c r="K6226" s="81">
        <f t="shared" si="498"/>
        <v>0</v>
      </c>
      <c r="L6226" s="149">
        <v>18.899999999999999</v>
      </c>
      <c r="M6226" s="16"/>
      <c r="N6226" s="141">
        <f t="shared" si="499"/>
        <v>0</v>
      </c>
      <c r="O6226" s="141"/>
      <c r="P6226" s="141"/>
      <c r="Q6226" s="81">
        <f t="shared" si="500"/>
        <v>0</v>
      </c>
    </row>
    <row r="6227" spans="5:17" ht="13" hidden="1" x14ac:dyDescent="0.3">
      <c r="E6227" s="138">
        <v>41857</v>
      </c>
      <c r="F6227" s="16">
        <v>218</v>
      </c>
      <c r="G6227" s="22">
        <v>2014</v>
      </c>
      <c r="H6227" s="139">
        <f t="shared" si="501"/>
        <v>0</v>
      </c>
      <c r="I6227" s="140">
        <v>20.070967741935483</v>
      </c>
      <c r="J6227" s="141">
        <f t="shared" si="497"/>
        <v>0</v>
      </c>
      <c r="K6227" s="81">
        <f t="shared" si="498"/>
        <v>0</v>
      </c>
      <c r="L6227" s="149">
        <v>18.7</v>
      </c>
      <c r="M6227" s="16"/>
      <c r="N6227" s="141">
        <f t="shared" si="499"/>
        <v>0</v>
      </c>
      <c r="O6227" s="141"/>
      <c r="P6227" s="141"/>
      <c r="Q6227" s="81">
        <f t="shared" si="500"/>
        <v>0</v>
      </c>
    </row>
    <row r="6228" spans="5:17" ht="13" hidden="1" x14ac:dyDescent="0.3">
      <c r="E6228" s="138">
        <v>41858</v>
      </c>
      <c r="F6228" s="16">
        <v>219</v>
      </c>
      <c r="G6228" s="22">
        <v>2014</v>
      </c>
      <c r="H6228" s="139">
        <f t="shared" si="501"/>
        <v>0</v>
      </c>
      <c r="I6228" s="140">
        <v>20.064516129032256</v>
      </c>
      <c r="J6228" s="141">
        <f t="shared" si="497"/>
        <v>0</v>
      </c>
      <c r="K6228" s="81">
        <f t="shared" si="498"/>
        <v>0</v>
      </c>
      <c r="L6228" s="149">
        <v>20.399999999999999</v>
      </c>
      <c r="M6228" s="16"/>
      <c r="N6228" s="141">
        <f t="shared" si="499"/>
        <v>0</v>
      </c>
      <c r="O6228" s="141"/>
      <c r="P6228" s="141"/>
      <c r="Q6228" s="81">
        <f t="shared" si="500"/>
        <v>0</v>
      </c>
    </row>
    <row r="6229" spans="5:17" ht="13" hidden="1" x14ac:dyDescent="0.3">
      <c r="E6229" s="138">
        <v>41859</v>
      </c>
      <c r="F6229" s="16">
        <v>220</v>
      </c>
      <c r="G6229" s="22">
        <v>2014</v>
      </c>
      <c r="H6229" s="139">
        <f t="shared" si="501"/>
        <v>0</v>
      </c>
      <c r="I6229" s="140">
        <v>20.058064516129033</v>
      </c>
      <c r="J6229" s="141">
        <f t="shared" si="497"/>
        <v>0</v>
      </c>
      <c r="K6229" s="81">
        <f t="shared" si="498"/>
        <v>0</v>
      </c>
      <c r="L6229" s="149">
        <v>20.8</v>
      </c>
      <c r="M6229" s="16"/>
      <c r="N6229" s="141">
        <f t="shared" si="499"/>
        <v>0</v>
      </c>
      <c r="O6229" s="141"/>
      <c r="P6229" s="141"/>
      <c r="Q6229" s="81">
        <f t="shared" si="500"/>
        <v>0</v>
      </c>
    </row>
    <row r="6230" spans="5:17" ht="13" hidden="1" x14ac:dyDescent="0.3">
      <c r="E6230" s="138">
        <v>41860</v>
      </c>
      <c r="F6230" s="16">
        <v>221</v>
      </c>
      <c r="G6230" s="22">
        <v>2014</v>
      </c>
      <c r="H6230" s="139">
        <f t="shared" si="501"/>
        <v>0</v>
      </c>
      <c r="I6230" s="140">
        <v>20.051612903225806</v>
      </c>
      <c r="J6230" s="141">
        <f t="shared" si="497"/>
        <v>0</v>
      </c>
      <c r="K6230" s="81">
        <f t="shared" si="498"/>
        <v>0</v>
      </c>
      <c r="L6230" s="149">
        <v>21.6</v>
      </c>
      <c r="M6230" s="16"/>
      <c r="N6230" s="141">
        <f t="shared" si="499"/>
        <v>0</v>
      </c>
      <c r="O6230" s="141"/>
      <c r="P6230" s="141"/>
      <c r="Q6230" s="81">
        <f t="shared" si="500"/>
        <v>0</v>
      </c>
    </row>
    <row r="6231" spans="5:17" ht="13" hidden="1" x14ac:dyDescent="0.3">
      <c r="E6231" s="138">
        <v>41861</v>
      </c>
      <c r="F6231" s="16">
        <v>222</v>
      </c>
      <c r="G6231" s="22">
        <v>2014</v>
      </c>
      <c r="H6231" s="139">
        <f t="shared" si="501"/>
        <v>0</v>
      </c>
      <c r="I6231" s="140">
        <v>20.045161290322579</v>
      </c>
      <c r="J6231" s="141">
        <f t="shared" si="497"/>
        <v>0</v>
      </c>
      <c r="K6231" s="81">
        <f t="shared" si="498"/>
        <v>0</v>
      </c>
      <c r="L6231" s="149">
        <v>22.8</v>
      </c>
      <c r="M6231" s="16"/>
      <c r="N6231" s="141">
        <f t="shared" si="499"/>
        <v>0</v>
      </c>
      <c r="O6231" s="141"/>
      <c r="P6231" s="141"/>
      <c r="Q6231" s="81">
        <f t="shared" si="500"/>
        <v>0</v>
      </c>
    </row>
    <row r="6232" spans="5:17" ht="13" hidden="1" x14ac:dyDescent="0.3">
      <c r="E6232" s="138">
        <v>41862</v>
      </c>
      <c r="F6232" s="16">
        <v>223</v>
      </c>
      <c r="G6232" s="22">
        <v>2014</v>
      </c>
      <c r="H6232" s="139">
        <f t="shared" si="501"/>
        <v>0</v>
      </c>
      <c r="I6232" s="140">
        <v>20.038709677419355</v>
      </c>
      <c r="J6232" s="141">
        <f t="shared" si="497"/>
        <v>0</v>
      </c>
      <c r="K6232" s="81">
        <f t="shared" si="498"/>
        <v>0</v>
      </c>
      <c r="L6232" s="149">
        <v>19.2</v>
      </c>
      <c r="M6232" s="16"/>
      <c r="N6232" s="141">
        <f t="shared" si="499"/>
        <v>0</v>
      </c>
      <c r="O6232" s="141"/>
      <c r="P6232" s="141"/>
      <c r="Q6232" s="81">
        <f t="shared" si="500"/>
        <v>0</v>
      </c>
    </row>
    <row r="6233" spans="5:17" ht="13" hidden="1" x14ac:dyDescent="0.3">
      <c r="E6233" s="138">
        <v>41863</v>
      </c>
      <c r="F6233" s="16">
        <v>224</v>
      </c>
      <c r="G6233" s="22">
        <v>2014</v>
      </c>
      <c r="H6233" s="139">
        <f t="shared" si="501"/>
        <v>0</v>
      </c>
      <c r="I6233" s="140">
        <v>20.032258064516128</v>
      </c>
      <c r="J6233" s="141">
        <f t="shared" si="497"/>
        <v>0</v>
      </c>
      <c r="K6233" s="81">
        <f t="shared" si="498"/>
        <v>0</v>
      </c>
      <c r="L6233" s="149">
        <v>17.399999999999999</v>
      </c>
      <c r="M6233" s="16"/>
      <c r="N6233" s="141">
        <f t="shared" si="499"/>
        <v>0</v>
      </c>
      <c r="O6233" s="141"/>
      <c r="P6233" s="141"/>
      <c r="Q6233" s="81">
        <f t="shared" si="500"/>
        <v>0</v>
      </c>
    </row>
    <row r="6234" spans="5:17" ht="13" hidden="1" x14ac:dyDescent="0.3">
      <c r="E6234" s="138">
        <v>41864</v>
      </c>
      <c r="F6234" s="16">
        <v>225</v>
      </c>
      <c r="G6234" s="22">
        <v>2014</v>
      </c>
      <c r="H6234" s="139">
        <f t="shared" si="501"/>
        <v>0</v>
      </c>
      <c r="I6234" s="140">
        <v>20.025806451612901</v>
      </c>
      <c r="J6234" s="141">
        <f t="shared" si="497"/>
        <v>0</v>
      </c>
      <c r="K6234" s="81">
        <f t="shared" si="498"/>
        <v>0</v>
      </c>
      <c r="L6234" s="149">
        <v>15.6</v>
      </c>
      <c r="M6234" s="16"/>
      <c r="N6234" s="141">
        <f t="shared" si="499"/>
        <v>1</v>
      </c>
      <c r="O6234" s="141"/>
      <c r="P6234" s="141"/>
      <c r="Q6234" s="81">
        <f t="shared" si="500"/>
        <v>4.4000000000000004</v>
      </c>
    </row>
    <row r="6235" spans="5:17" ht="13" hidden="1" x14ac:dyDescent="0.3">
      <c r="E6235" s="138">
        <v>41865</v>
      </c>
      <c r="F6235" s="16">
        <v>226</v>
      </c>
      <c r="G6235" s="22">
        <v>2014</v>
      </c>
      <c r="H6235" s="139">
        <f t="shared" si="501"/>
        <v>0</v>
      </c>
      <c r="I6235" s="140">
        <v>20.019354838709678</v>
      </c>
      <c r="J6235" s="141">
        <f t="shared" si="497"/>
        <v>0</v>
      </c>
      <c r="K6235" s="81">
        <f t="shared" si="498"/>
        <v>0</v>
      </c>
      <c r="L6235" s="149">
        <v>14.6</v>
      </c>
      <c r="M6235" s="16"/>
      <c r="N6235" s="141">
        <f t="shared" si="499"/>
        <v>1</v>
      </c>
      <c r="O6235" s="141"/>
      <c r="P6235" s="141"/>
      <c r="Q6235" s="81">
        <f t="shared" si="500"/>
        <v>5.4</v>
      </c>
    </row>
    <row r="6236" spans="5:17" ht="13" hidden="1" x14ac:dyDescent="0.3">
      <c r="E6236" s="138">
        <v>41866</v>
      </c>
      <c r="F6236" s="16">
        <v>227</v>
      </c>
      <c r="G6236" s="22">
        <v>2014</v>
      </c>
      <c r="H6236" s="139">
        <f t="shared" si="501"/>
        <v>0</v>
      </c>
      <c r="I6236" s="140">
        <v>20.012903225806451</v>
      </c>
      <c r="J6236" s="141">
        <f t="shared" si="497"/>
        <v>0</v>
      </c>
      <c r="K6236" s="81">
        <f t="shared" si="498"/>
        <v>0</v>
      </c>
      <c r="L6236" s="149">
        <v>14.9</v>
      </c>
      <c r="M6236" s="16"/>
      <c r="N6236" s="141">
        <f t="shared" si="499"/>
        <v>1</v>
      </c>
      <c r="O6236" s="141"/>
      <c r="P6236" s="141"/>
      <c r="Q6236" s="81">
        <f t="shared" si="500"/>
        <v>5.0999999999999996</v>
      </c>
    </row>
    <row r="6237" spans="5:17" ht="13" hidden="1" x14ac:dyDescent="0.3">
      <c r="E6237" s="138">
        <v>41867</v>
      </c>
      <c r="F6237" s="16">
        <v>228</v>
      </c>
      <c r="G6237" s="22">
        <v>2014</v>
      </c>
      <c r="H6237" s="139">
        <f t="shared" si="501"/>
        <v>0</v>
      </c>
      <c r="I6237" s="140">
        <v>20.006451612903227</v>
      </c>
      <c r="J6237" s="141">
        <f t="shared" si="497"/>
        <v>0</v>
      </c>
      <c r="K6237" s="81">
        <f t="shared" si="498"/>
        <v>0</v>
      </c>
      <c r="L6237" s="149">
        <v>14.3</v>
      </c>
      <c r="M6237" s="16"/>
      <c r="N6237" s="141">
        <f t="shared" si="499"/>
        <v>1</v>
      </c>
      <c r="O6237" s="141"/>
      <c r="P6237" s="141"/>
      <c r="Q6237" s="81">
        <f t="shared" si="500"/>
        <v>5.6999999999999993</v>
      </c>
    </row>
    <row r="6238" spans="5:17" ht="13" hidden="1" x14ac:dyDescent="0.3">
      <c r="E6238" s="138">
        <v>41868</v>
      </c>
      <c r="F6238" s="16">
        <v>229</v>
      </c>
      <c r="G6238" s="22">
        <v>2014</v>
      </c>
      <c r="H6238" s="139">
        <f t="shared" si="501"/>
        <v>0</v>
      </c>
      <c r="I6238" s="140">
        <v>20</v>
      </c>
      <c r="J6238" s="141">
        <f t="shared" si="497"/>
        <v>0</v>
      </c>
      <c r="K6238" s="81">
        <f t="shared" si="498"/>
        <v>0</v>
      </c>
      <c r="L6238" s="149">
        <v>16</v>
      </c>
      <c r="M6238" s="16"/>
      <c r="N6238" s="141">
        <f t="shared" si="499"/>
        <v>1</v>
      </c>
      <c r="O6238" s="141"/>
      <c r="P6238" s="141"/>
      <c r="Q6238" s="81">
        <f t="shared" si="500"/>
        <v>4</v>
      </c>
    </row>
    <row r="6239" spans="5:17" ht="13" hidden="1" x14ac:dyDescent="0.3">
      <c r="E6239" s="138">
        <v>41869</v>
      </c>
      <c r="F6239" s="16">
        <v>230</v>
      </c>
      <c r="G6239" s="22">
        <v>2014</v>
      </c>
      <c r="H6239" s="139">
        <f t="shared" si="501"/>
        <v>0</v>
      </c>
      <c r="I6239" s="140">
        <v>19.846666666666664</v>
      </c>
      <c r="J6239" s="141">
        <f t="shared" si="497"/>
        <v>0</v>
      </c>
      <c r="K6239" s="81">
        <f t="shared" si="498"/>
        <v>0</v>
      </c>
      <c r="L6239" s="149">
        <v>18.8</v>
      </c>
      <c r="M6239" s="16"/>
      <c r="N6239" s="141">
        <f t="shared" si="499"/>
        <v>0</v>
      </c>
      <c r="O6239" s="141"/>
      <c r="P6239" s="141"/>
      <c r="Q6239" s="81">
        <f t="shared" si="500"/>
        <v>0</v>
      </c>
    </row>
    <row r="6240" spans="5:17" ht="13" hidden="1" x14ac:dyDescent="0.3">
      <c r="E6240" s="138">
        <v>41870</v>
      </c>
      <c r="F6240" s="16">
        <v>231</v>
      </c>
      <c r="G6240" s="22">
        <v>2014</v>
      </c>
      <c r="H6240" s="139">
        <f t="shared" si="501"/>
        <v>0</v>
      </c>
      <c r="I6240" s="140">
        <v>19.693333333333328</v>
      </c>
      <c r="J6240" s="141">
        <f t="shared" si="497"/>
        <v>0</v>
      </c>
      <c r="K6240" s="81">
        <f t="shared" si="498"/>
        <v>0</v>
      </c>
      <c r="L6240" s="149">
        <v>17.8</v>
      </c>
      <c r="M6240" s="16"/>
      <c r="N6240" s="141">
        <f t="shared" si="499"/>
        <v>0</v>
      </c>
      <c r="O6240" s="141"/>
      <c r="P6240" s="141"/>
      <c r="Q6240" s="81">
        <f t="shared" si="500"/>
        <v>0</v>
      </c>
    </row>
    <row r="6241" spans="5:17" ht="13" hidden="1" x14ac:dyDescent="0.3">
      <c r="E6241" s="138">
        <v>41871</v>
      </c>
      <c r="F6241" s="16">
        <v>232</v>
      </c>
      <c r="G6241" s="22">
        <v>2014</v>
      </c>
      <c r="H6241" s="139">
        <f t="shared" si="501"/>
        <v>0</v>
      </c>
      <c r="I6241" s="140">
        <v>19.54</v>
      </c>
      <c r="J6241" s="141">
        <f t="shared" si="497"/>
        <v>0</v>
      </c>
      <c r="K6241" s="81">
        <f t="shared" si="498"/>
        <v>0</v>
      </c>
      <c r="L6241" s="149">
        <v>16.2</v>
      </c>
      <c r="M6241" s="16"/>
      <c r="N6241" s="141">
        <f t="shared" si="499"/>
        <v>0</v>
      </c>
      <c r="O6241" s="141"/>
      <c r="P6241" s="141"/>
      <c r="Q6241" s="81">
        <f t="shared" si="500"/>
        <v>0</v>
      </c>
    </row>
    <row r="6242" spans="5:17" ht="13" hidden="1" x14ac:dyDescent="0.3">
      <c r="E6242" s="138">
        <v>41872</v>
      </c>
      <c r="F6242" s="16">
        <v>233</v>
      </c>
      <c r="G6242" s="22">
        <v>2014</v>
      </c>
      <c r="H6242" s="139">
        <f t="shared" si="501"/>
        <v>0</v>
      </c>
      <c r="I6242" s="140">
        <v>19.386666666666663</v>
      </c>
      <c r="J6242" s="141">
        <f t="shared" ref="J6242:J6305" si="502">IF(I6242&lt;=$E$117,1,0)</f>
        <v>0</v>
      </c>
      <c r="K6242" s="81">
        <f t="shared" ref="K6242:K6305" si="503">J6242*($E$116-I6242)</f>
        <v>0</v>
      </c>
      <c r="L6242" s="149">
        <v>15.7</v>
      </c>
      <c r="M6242" s="16"/>
      <c r="N6242" s="141">
        <f t="shared" ref="N6242:N6305" si="504">IF(L6242&lt;=$E$117,1,0)</f>
        <v>1</v>
      </c>
      <c r="O6242" s="141"/>
      <c r="P6242" s="141"/>
      <c r="Q6242" s="81">
        <f t="shared" ref="Q6242:Q6305" si="505">N6242*($E$116-L6242)</f>
        <v>4.3000000000000007</v>
      </c>
    </row>
    <row r="6243" spans="5:17" ht="13" hidden="1" x14ac:dyDescent="0.3">
      <c r="E6243" s="138">
        <v>41873</v>
      </c>
      <c r="F6243" s="16">
        <v>234</v>
      </c>
      <c r="G6243" s="22">
        <v>2014</v>
      </c>
      <c r="H6243" s="139">
        <f t="shared" ref="H6243:H6306" si="506">IF(AND(E6243&gt;=$D$64,E6243&lt;=$D$65),1,0)</f>
        <v>0</v>
      </c>
      <c r="I6243" s="140">
        <v>19.233333333333327</v>
      </c>
      <c r="J6243" s="141">
        <f t="shared" si="502"/>
        <v>0</v>
      </c>
      <c r="K6243" s="81">
        <f t="shared" si="503"/>
        <v>0</v>
      </c>
      <c r="L6243" s="149">
        <v>16.600000000000001</v>
      </c>
      <c r="M6243" s="16"/>
      <c r="N6243" s="141">
        <f t="shared" si="504"/>
        <v>0</v>
      </c>
      <c r="O6243" s="141"/>
      <c r="P6243" s="141"/>
      <c r="Q6243" s="81">
        <f t="shared" si="505"/>
        <v>0</v>
      </c>
    </row>
    <row r="6244" spans="5:17" ht="13" hidden="1" x14ac:dyDescent="0.3">
      <c r="E6244" s="138">
        <v>41874</v>
      </c>
      <c r="F6244" s="16">
        <v>235</v>
      </c>
      <c r="G6244" s="22">
        <v>2014</v>
      </c>
      <c r="H6244" s="139">
        <f t="shared" si="506"/>
        <v>0</v>
      </c>
      <c r="I6244" s="140">
        <v>19.079999999999998</v>
      </c>
      <c r="J6244" s="141">
        <f t="shared" si="502"/>
        <v>0</v>
      </c>
      <c r="K6244" s="81">
        <f t="shared" si="503"/>
        <v>0</v>
      </c>
      <c r="L6244" s="149">
        <v>16.3</v>
      </c>
      <c r="M6244" s="16"/>
      <c r="N6244" s="141">
        <f t="shared" si="504"/>
        <v>0</v>
      </c>
      <c r="O6244" s="141"/>
      <c r="P6244" s="141"/>
      <c r="Q6244" s="81">
        <f t="shared" si="505"/>
        <v>0</v>
      </c>
    </row>
    <row r="6245" spans="5:17" ht="13" hidden="1" x14ac:dyDescent="0.3">
      <c r="E6245" s="138">
        <v>41875</v>
      </c>
      <c r="F6245" s="16">
        <v>236</v>
      </c>
      <c r="G6245" s="22">
        <v>2014</v>
      </c>
      <c r="H6245" s="139">
        <f t="shared" si="506"/>
        <v>0</v>
      </c>
      <c r="I6245" s="140">
        <v>18.926666666666662</v>
      </c>
      <c r="J6245" s="141">
        <f t="shared" si="502"/>
        <v>0</v>
      </c>
      <c r="K6245" s="81">
        <f t="shared" si="503"/>
        <v>0</v>
      </c>
      <c r="L6245" s="149">
        <v>15.5</v>
      </c>
      <c r="M6245" s="16"/>
      <c r="N6245" s="141">
        <f t="shared" si="504"/>
        <v>1</v>
      </c>
      <c r="O6245" s="141"/>
      <c r="P6245" s="141"/>
      <c r="Q6245" s="81">
        <f t="shared" si="505"/>
        <v>4.5</v>
      </c>
    </row>
    <row r="6246" spans="5:17" ht="13" hidden="1" x14ac:dyDescent="0.3">
      <c r="E6246" s="138">
        <v>41876</v>
      </c>
      <c r="F6246" s="16">
        <v>237</v>
      </c>
      <c r="G6246" s="22">
        <v>2014</v>
      </c>
      <c r="H6246" s="139">
        <f t="shared" si="506"/>
        <v>0</v>
      </c>
      <c r="I6246" s="140">
        <v>18.773333333333326</v>
      </c>
      <c r="J6246" s="141">
        <f t="shared" si="502"/>
        <v>0</v>
      </c>
      <c r="K6246" s="81">
        <f t="shared" si="503"/>
        <v>0</v>
      </c>
      <c r="L6246" s="149">
        <v>14.4</v>
      </c>
      <c r="M6246" s="16"/>
      <c r="N6246" s="141">
        <f t="shared" si="504"/>
        <v>1</v>
      </c>
      <c r="O6246" s="141"/>
      <c r="P6246" s="141"/>
      <c r="Q6246" s="81">
        <f t="shared" si="505"/>
        <v>5.6</v>
      </c>
    </row>
    <row r="6247" spans="5:17" ht="13" hidden="1" x14ac:dyDescent="0.3">
      <c r="E6247" s="138">
        <v>41877</v>
      </c>
      <c r="F6247" s="16">
        <v>238</v>
      </c>
      <c r="G6247" s="22">
        <v>2014</v>
      </c>
      <c r="H6247" s="139">
        <f t="shared" si="506"/>
        <v>0</v>
      </c>
      <c r="I6247" s="140">
        <v>18.62</v>
      </c>
      <c r="J6247" s="141">
        <f t="shared" si="502"/>
        <v>0</v>
      </c>
      <c r="K6247" s="81">
        <f t="shared" si="503"/>
        <v>0</v>
      </c>
      <c r="L6247" s="149">
        <v>17</v>
      </c>
      <c r="M6247" s="16"/>
      <c r="N6247" s="141">
        <f t="shared" si="504"/>
        <v>0</v>
      </c>
      <c r="O6247" s="141"/>
      <c r="P6247" s="141"/>
      <c r="Q6247" s="81">
        <f t="shared" si="505"/>
        <v>0</v>
      </c>
    </row>
    <row r="6248" spans="5:17" ht="13" hidden="1" x14ac:dyDescent="0.3">
      <c r="E6248" s="138">
        <v>41878</v>
      </c>
      <c r="F6248" s="16">
        <v>239</v>
      </c>
      <c r="G6248" s="22">
        <v>2014</v>
      </c>
      <c r="H6248" s="139">
        <f t="shared" si="506"/>
        <v>0</v>
      </c>
      <c r="I6248" s="140">
        <v>18.466666666666661</v>
      </c>
      <c r="J6248" s="141">
        <f t="shared" si="502"/>
        <v>0</v>
      </c>
      <c r="K6248" s="81">
        <f t="shared" si="503"/>
        <v>0</v>
      </c>
      <c r="L6248" s="149">
        <v>19</v>
      </c>
      <c r="M6248" s="16"/>
      <c r="N6248" s="141">
        <f t="shared" si="504"/>
        <v>0</v>
      </c>
      <c r="O6248" s="141"/>
      <c r="P6248" s="141"/>
      <c r="Q6248" s="81">
        <f t="shared" si="505"/>
        <v>0</v>
      </c>
    </row>
    <row r="6249" spans="5:17" ht="13" hidden="1" x14ac:dyDescent="0.3">
      <c r="E6249" s="138">
        <v>41879</v>
      </c>
      <c r="F6249" s="16">
        <v>240</v>
      </c>
      <c r="G6249" s="22">
        <v>2014</v>
      </c>
      <c r="H6249" s="139">
        <f t="shared" si="506"/>
        <v>0</v>
      </c>
      <c r="I6249" s="140">
        <v>18.313333333333333</v>
      </c>
      <c r="J6249" s="141">
        <f t="shared" si="502"/>
        <v>0</v>
      </c>
      <c r="K6249" s="81">
        <f t="shared" si="503"/>
        <v>0</v>
      </c>
      <c r="L6249" s="149">
        <v>18.600000000000001</v>
      </c>
      <c r="M6249" s="16"/>
      <c r="N6249" s="141">
        <f t="shared" si="504"/>
        <v>0</v>
      </c>
      <c r="O6249" s="141"/>
      <c r="P6249" s="141"/>
      <c r="Q6249" s="81">
        <f t="shared" si="505"/>
        <v>0</v>
      </c>
    </row>
    <row r="6250" spans="5:17" ht="13" hidden="1" x14ac:dyDescent="0.3">
      <c r="E6250" s="138">
        <v>41880</v>
      </c>
      <c r="F6250" s="16">
        <v>241</v>
      </c>
      <c r="G6250" s="22">
        <v>2014</v>
      </c>
      <c r="H6250" s="139">
        <f t="shared" si="506"/>
        <v>0</v>
      </c>
      <c r="I6250" s="140">
        <v>18.16</v>
      </c>
      <c r="J6250" s="141">
        <f t="shared" si="502"/>
        <v>0</v>
      </c>
      <c r="K6250" s="81">
        <f t="shared" si="503"/>
        <v>0</v>
      </c>
      <c r="L6250" s="149">
        <v>19.399999999999999</v>
      </c>
      <c r="M6250" s="16"/>
      <c r="N6250" s="141">
        <f t="shared" si="504"/>
        <v>0</v>
      </c>
      <c r="O6250" s="141"/>
      <c r="P6250" s="141"/>
      <c r="Q6250" s="81">
        <f t="shared" si="505"/>
        <v>0</v>
      </c>
    </row>
    <row r="6251" spans="5:17" ht="13" hidden="1" x14ac:dyDescent="0.3">
      <c r="E6251" s="138">
        <v>41881</v>
      </c>
      <c r="F6251" s="16">
        <v>242</v>
      </c>
      <c r="G6251" s="22">
        <v>2014</v>
      </c>
      <c r="H6251" s="139">
        <f t="shared" si="506"/>
        <v>0</v>
      </c>
      <c r="I6251" s="140">
        <v>18.006666666666661</v>
      </c>
      <c r="J6251" s="141">
        <f t="shared" si="502"/>
        <v>0</v>
      </c>
      <c r="K6251" s="81">
        <f t="shared" si="503"/>
        <v>0</v>
      </c>
      <c r="L6251" s="149">
        <v>19.8</v>
      </c>
      <c r="M6251" s="16"/>
      <c r="N6251" s="141">
        <f t="shared" si="504"/>
        <v>0</v>
      </c>
      <c r="O6251" s="141"/>
      <c r="P6251" s="141"/>
      <c r="Q6251" s="81">
        <f t="shared" si="505"/>
        <v>0</v>
      </c>
    </row>
    <row r="6252" spans="5:17" ht="13" hidden="1" x14ac:dyDescent="0.3">
      <c r="E6252" s="138">
        <v>41882</v>
      </c>
      <c r="F6252" s="16">
        <v>243</v>
      </c>
      <c r="G6252" s="22">
        <v>2014</v>
      </c>
      <c r="H6252" s="139">
        <f t="shared" si="506"/>
        <v>0</v>
      </c>
      <c r="I6252" s="140">
        <v>17.853333333333332</v>
      </c>
      <c r="J6252" s="141">
        <f t="shared" si="502"/>
        <v>0</v>
      </c>
      <c r="K6252" s="81">
        <f t="shared" si="503"/>
        <v>0</v>
      </c>
      <c r="L6252" s="149">
        <v>17.600000000000001</v>
      </c>
      <c r="M6252" s="16"/>
      <c r="N6252" s="141">
        <f t="shared" si="504"/>
        <v>0</v>
      </c>
      <c r="O6252" s="141"/>
      <c r="P6252" s="141"/>
      <c r="Q6252" s="81">
        <f t="shared" si="505"/>
        <v>0</v>
      </c>
    </row>
    <row r="6253" spans="5:17" ht="13" hidden="1" x14ac:dyDescent="0.3">
      <c r="E6253" s="138">
        <v>41883</v>
      </c>
      <c r="F6253" s="16">
        <v>244</v>
      </c>
      <c r="G6253" s="22">
        <v>2014</v>
      </c>
      <c r="H6253" s="139">
        <f t="shared" si="506"/>
        <v>0</v>
      </c>
      <c r="I6253" s="140">
        <v>17.7</v>
      </c>
      <c r="J6253" s="141">
        <f t="shared" si="502"/>
        <v>0</v>
      </c>
      <c r="K6253" s="81">
        <f t="shared" si="503"/>
        <v>0</v>
      </c>
      <c r="L6253" s="149">
        <v>16.2</v>
      </c>
      <c r="M6253" s="16"/>
      <c r="N6253" s="141">
        <f t="shared" si="504"/>
        <v>0</v>
      </c>
      <c r="O6253" s="141"/>
      <c r="P6253" s="141"/>
      <c r="Q6253" s="81">
        <f t="shared" si="505"/>
        <v>0</v>
      </c>
    </row>
    <row r="6254" spans="5:17" ht="13" hidden="1" x14ac:dyDescent="0.3">
      <c r="E6254" s="138">
        <v>41884</v>
      </c>
      <c r="F6254" s="16">
        <v>245</v>
      </c>
      <c r="G6254" s="22">
        <v>2014</v>
      </c>
      <c r="H6254" s="139">
        <f t="shared" si="506"/>
        <v>0</v>
      </c>
      <c r="I6254" s="140">
        <v>17.546666666666667</v>
      </c>
      <c r="J6254" s="141">
        <f t="shared" si="502"/>
        <v>0</v>
      </c>
      <c r="K6254" s="81">
        <f t="shared" si="503"/>
        <v>0</v>
      </c>
      <c r="L6254" s="149">
        <v>16.600000000000001</v>
      </c>
      <c r="M6254" s="16"/>
      <c r="N6254" s="141">
        <f t="shared" si="504"/>
        <v>0</v>
      </c>
      <c r="O6254" s="141"/>
      <c r="P6254" s="141"/>
      <c r="Q6254" s="81">
        <f t="shared" si="505"/>
        <v>0</v>
      </c>
    </row>
    <row r="6255" spans="5:17" ht="13" hidden="1" x14ac:dyDescent="0.3">
      <c r="E6255" s="138">
        <v>41885</v>
      </c>
      <c r="F6255" s="16">
        <v>246</v>
      </c>
      <c r="G6255" s="22">
        <v>2014</v>
      </c>
      <c r="H6255" s="139">
        <f t="shared" si="506"/>
        <v>0</v>
      </c>
      <c r="I6255" s="140">
        <v>17.393333333333331</v>
      </c>
      <c r="J6255" s="141">
        <f t="shared" si="502"/>
        <v>0</v>
      </c>
      <c r="K6255" s="81">
        <f t="shared" si="503"/>
        <v>0</v>
      </c>
      <c r="L6255" s="149">
        <v>16.5</v>
      </c>
      <c r="M6255" s="16"/>
      <c r="N6255" s="141">
        <f t="shared" si="504"/>
        <v>0</v>
      </c>
      <c r="O6255" s="141"/>
      <c r="P6255" s="141"/>
      <c r="Q6255" s="81">
        <f t="shared" si="505"/>
        <v>0</v>
      </c>
    </row>
    <row r="6256" spans="5:17" ht="13" hidden="1" x14ac:dyDescent="0.3">
      <c r="E6256" s="138">
        <v>41886</v>
      </c>
      <c r="F6256" s="16">
        <v>247</v>
      </c>
      <c r="G6256" s="22">
        <v>2014</v>
      </c>
      <c r="H6256" s="139">
        <f t="shared" si="506"/>
        <v>0</v>
      </c>
      <c r="I6256" s="140">
        <v>17.239999999999998</v>
      </c>
      <c r="J6256" s="141">
        <f t="shared" si="502"/>
        <v>0</v>
      </c>
      <c r="K6256" s="81">
        <f t="shared" si="503"/>
        <v>0</v>
      </c>
      <c r="L6256" s="149">
        <v>17.2</v>
      </c>
      <c r="M6256" s="16"/>
      <c r="N6256" s="141">
        <f t="shared" si="504"/>
        <v>0</v>
      </c>
      <c r="O6256" s="141"/>
      <c r="P6256" s="141"/>
      <c r="Q6256" s="81">
        <f t="shared" si="505"/>
        <v>0</v>
      </c>
    </row>
    <row r="6257" spans="5:17" ht="13" hidden="1" x14ac:dyDescent="0.3">
      <c r="E6257" s="138">
        <v>41887</v>
      </c>
      <c r="F6257" s="16">
        <v>248</v>
      </c>
      <c r="G6257" s="22">
        <v>2014</v>
      </c>
      <c r="H6257" s="139">
        <f t="shared" si="506"/>
        <v>0</v>
      </c>
      <c r="I6257" s="140">
        <v>17.086666666666666</v>
      </c>
      <c r="J6257" s="141">
        <f t="shared" si="502"/>
        <v>0</v>
      </c>
      <c r="K6257" s="81">
        <f t="shared" si="503"/>
        <v>0</v>
      </c>
      <c r="L6257" s="149">
        <v>18.2</v>
      </c>
      <c r="M6257" s="16"/>
      <c r="N6257" s="141">
        <f t="shared" si="504"/>
        <v>0</v>
      </c>
      <c r="O6257" s="141"/>
      <c r="P6257" s="141"/>
      <c r="Q6257" s="81">
        <f t="shared" si="505"/>
        <v>0</v>
      </c>
    </row>
    <row r="6258" spans="5:17" ht="13" hidden="1" x14ac:dyDescent="0.3">
      <c r="E6258" s="138">
        <v>41888</v>
      </c>
      <c r="F6258" s="16">
        <v>249</v>
      </c>
      <c r="G6258" s="22">
        <v>2014</v>
      </c>
      <c r="H6258" s="139">
        <f t="shared" si="506"/>
        <v>0</v>
      </c>
      <c r="I6258" s="140">
        <v>16.93333333333333</v>
      </c>
      <c r="J6258" s="141">
        <f t="shared" si="502"/>
        <v>0</v>
      </c>
      <c r="K6258" s="81">
        <f t="shared" si="503"/>
        <v>0</v>
      </c>
      <c r="L6258" s="149">
        <v>18.600000000000001</v>
      </c>
      <c r="M6258" s="16"/>
      <c r="N6258" s="141">
        <f t="shared" si="504"/>
        <v>0</v>
      </c>
      <c r="O6258" s="141"/>
      <c r="P6258" s="141"/>
      <c r="Q6258" s="81">
        <f t="shared" si="505"/>
        <v>0</v>
      </c>
    </row>
    <row r="6259" spans="5:17" ht="13" hidden="1" x14ac:dyDescent="0.3">
      <c r="E6259" s="138">
        <v>41889</v>
      </c>
      <c r="F6259" s="16">
        <v>250</v>
      </c>
      <c r="G6259" s="22">
        <v>2014</v>
      </c>
      <c r="H6259" s="139">
        <f t="shared" si="506"/>
        <v>0</v>
      </c>
      <c r="I6259" s="140">
        <v>16.78</v>
      </c>
      <c r="J6259" s="141">
        <f t="shared" si="502"/>
        <v>0</v>
      </c>
      <c r="K6259" s="81">
        <f t="shared" si="503"/>
        <v>0</v>
      </c>
      <c r="L6259" s="149">
        <v>19.8</v>
      </c>
      <c r="M6259" s="16"/>
      <c r="N6259" s="141">
        <f t="shared" si="504"/>
        <v>0</v>
      </c>
      <c r="O6259" s="141"/>
      <c r="P6259" s="141"/>
      <c r="Q6259" s="81">
        <f t="shared" si="505"/>
        <v>0</v>
      </c>
    </row>
    <row r="6260" spans="5:17" ht="13" hidden="1" x14ac:dyDescent="0.3">
      <c r="E6260" s="138">
        <v>41890</v>
      </c>
      <c r="F6260" s="16">
        <v>251</v>
      </c>
      <c r="G6260" s="22">
        <v>2014</v>
      </c>
      <c r="H6260" s="139">
        <f t="shared" si="506"/>
        <v>0</v>
      </c>
      <c r="I6260" s="140">
        <v>16.626666666666665</v>
      </c>
      <c r="J6260" s="141">
        <f t="shared" si="502"/>
        <v>0</v>
      </c>
      <c r="K6260" s="81">
        <f t="shared" si="503"/>
        <v>0</v>
      </c>
      <c r="L6260" s="149">
        <v>20.399999999999999</v>
      </c>
      <c r="M6260" s="16"/>
      <c r="N6260" s="141">
        <f t="shared" si="504"/>
        <v>0</v>
      </c>
      <c r="O6260" s="141"/>
      <c r="P6260" s="141"/>
      <c r="Q6260" s="81">
        <f t="shared" si="505"/>
        <v>0</v>
      </c>
    </row>
    <row r="6261" spans="5:17" ht="13" hidden="1" x14ac:dyDescent="0.3">
      <c r="E6261" s="138">
        <v>41891</v>
      </c>
      <c r="F6261" s="16">
        <v>252</v>
      </c>
      <c r="G6261" s="22">
        <v>2014</v>
      </c>
      <c r="H6261" s="139">
        <f t="shared" si="506"/>
        <v>0</v>
      </c>
      <c r="I6261" s="140">
        <v>16.473333333333329</v>
      </c>
      <c r="J6261" s="141">
        <f t="shared" si="502"/>
        <v>0</v>
      </c>
      <c r="K6261" s="81">
        <f t="shared" si="503"/>
        <v>0</v>
      </c>
      <c r="L6261" s="149">
        <v>18.899999999999999</v>
      </c>
      <c r="M6261" s="16"/>
      <c r="N6261" s="141">
        <f t="shared" si="504"/>
        <v>0</v>
      </c>
      <c r="O6261" s="141"/>
      <c r="P6261" s="141"/>
      <c r="Q6261" s="81">
        <f t="shared" si="505"/>
        <v>0</v>
      </c>
    </row>
    <row r="6262" spans="5:17" ht="13" hidden="1" x14ac:dyDescent="0.3">
      <c r="E6262" s="138">
        <v>41892</v>
      </c>
      <c r="F6262" s="16">
        <v>253</v>
      </c>
      <c r="G6262" s="22">
        <v>2014</v>
      </c>
      <c r="H6262" s="139">
        <f t="shared" si="506"/>
        <v>0</v>
      </c>
      <c r="I6262" s="140">
        <v>16.32</v>
      </c>
      <c r="J6262" s="141">
        <f t="shared" si="502"/>
        <v>0</v>
      </c>
      <c r="K6262" s="81">
        <f t="shared" si="503"/>
        <v>0</v>
      </c>
      <c r="L6262" s="149">
        <v>18.399999999999999</v>
      </c>
      <c r="M6262" s="16"/>
      <c r="N6262" s="141">
        <f t="shared" si="504"/>
        <v>0</v>
      </c>
      <c r="O6262" s="141"/>
      <c r="P6262" s="141"/>
      <c r="Q6262" s="81">
        <f t="shared" si="505"/>
        <v>0</v>
      </c>
    </row>
    <row r="6263" spans="5:17" ht="13" hidden="1" x14ac:dyDescent="0.3">
      <c r="E6263" s="138">
        <v>41893</v>
      </c>
      <c r="F6263" s="16">
        <v>254</v>
      </c>
      <c r="G6263" s="22">
        <v>2014</v>
      </c>
      <c r="H6263" s="139">
        <f t="shared" si="506"/>
        <v>0</v>
      </c>
      <c r="I6263" s="140">
        <v>16.166666666666664</v>
      </c>
      <c r="J6263" s="141">
        <f t="shared" si="502"/>
        <v>0</v>
      </c>
      <c r="K6263" s="81">
        <f t="shared" si="503"/>
        <v>0</v>
      </c>
      <c r="L6263" s="149">
        <v>16.7</v>
      </c>
      <c r="M6263" s="16"/>
      <c r="N6263" s="141">
        <f t="shared" si="504"/>
        <v>0</v>
      </c>
      <c r="O6263" s="141"/>
      <c r="P6263" s="141"/>
      <c r="Q6263" s="81">
        <f t="shared" si="505"/>
        <v>0</v>
      </c>
    </row>
    <row r="6264" spans="5:17" ht="13" hidden="1" x14ac:dyDescent="0.3">
      <c r="E6264" s="138">
        <v>41894</v>
      </c>
      <c r="F6264" s="16">
        <v>255</v>
      </c>
      <c r="G6264" s="22">
        <v>2014</v>
      </c>
      <c r="H6264" s="139">
        <f t="shared" si="506"/>
        <v>0</v>
      </c>
      <c r="I6264" s="140">
        <v>16.013333333333328</v>
      </c>
      <c r="J6264" s="141">
        <f t="shared" si="502"/>
        <v>0</v>
      </c>
      <c r="K6264" s="81">
        <f t="shared" si="503"/>
        <v>0</v>
      </c>
      <c r="L6264" s="149">
        <v>15.5</v>
      </c>
      <c r="M6264" s="16"/>
      <c r="N6264" s="141">
        <f t="shared" si="504"/>
        <v>1</v>
      </c>
      <c r="O6264" s="141"/>
      <c r="P6264" s="141"/>
      <c r="Q6264" s="81">
        <f t="shared" si="505"/>
        <v>4.5</v>
      </c>
    </row>
    <row r="6265" spans="5:17" ht="13" hidden="1" x14ac:dyDescent="0.3">
      <c r="E6265" s="138">
        <v>41895</v>
      </c>
      <c r="F6265" s="16">
        <v>256</v>
      </c>
      <c r="G6265" s="22">
        <v>2014</v>
      </c>
      <c r="H6265" s="139">
        <f t="shared" si="506"/>
        <v>0</v>
      </c>
      <c r="I6265" s="140">
        <v>15.86</v>
      </c>
      <c r="J6265" s="141">
        <f t="shared" si="502"/>
        <v>1</v>
      </c>
      <c r="K6265" s="81">
        <f t="shared" si="503"/>
        <v>4.1400000000000006</v>
      </c>
      <c r="L6265" s="149">
        <v>16.5</v>
      </c>
      <c r="M6265" s="16"/>
      <c r="N6265" s="141">
        <f t="shared" si="504"/>
        <v>0</v>
      </c>
      <c r="O6265" s="141"/>
      <c r="P6265" s="141"/>
      <c r="Q6265" s="81">
        <f t="shared" si="505"/>
        <v>0</v>
      </c>
    </row>
    <row r="6266" spans="5:17" ht="13" hidden="1" x14ac:dyDescent="0.3">
      <c r="E6266" s="138">
        <v>41896</v>
      </c>
      <c r="F6266" s="16">
        <v>257</v>
      </c>
      <c r="G6266" s="22">
        <v>2014</v>
      </c>
      <c r="H6266" s="139">
        <f t="shared" si="506"/>
        <v>0</v>
      </c>
      <c r="I6266" s="140">
        <v>15.706666666666663</v>
      </c>
      <c r="J6266" s="141">
        <f t="shared" si="502"/>
        <v>1</v>
      </c>
      <c r="K6266" s="81">
        <f t="shared" si="503"/>
        <v>4.2933333333333366</v>
      </c>
      <c r="L6266" s="149">
        <v>16.5</v>
      </c>
      <c r="M6266" s="16"/>
      <c r="N6266" s="141">
        <f t="shared" si="504"/>
        <v>0</v>
      </c>
      <c r="O6266" s="141"/>
      <c r="P6266" s="141"/>
      <c r="Q6266" s="81">
        <f t="shared" si="505"/>
        <v>0</v>
      </c>
    </row>
    <row r="6267" spans="5:17" ht="13" hidden="1" x14ac:dyDescent="0.3">
      <c r="E6267" s="138">
        <v>41897</v>
      </c>
      <c r="F6267" s="16">
        <v>258</v>
      </c>
      <c r="G6267" s="22">
        <v>2014</v>
      </c>
      <c r="H6267" s="139">
        <f t="shared" si="506"/>
        <v>0</v>
      </c>
      <c r="I6267" s="140">
        <v>15.553333333333327</v>
      </c>
      <c r="J6267" s="141">
        <f t="shared" si="502"/>
        <v>1</v>
      </c>
      <c r="K6267" s="81">
        <f t="shared" si="503"/>
        <v>4.4466666666666725</v>
      </c>
      <c r="L6267" s="149">
        <v>17.3</v>
      </c>
      <c r="M6267" s="16"/>
      <c r="N6267" s="141">
        <f t="shared" si="504"/>
        <v>0</v>
      </c>
      <c r="O6267" s="141"/>
      <c r="P6267" s="141"/>
      <c r="Q6267" s="81">
        <f t="shared" si="505"/>
        <v>0</v>
      </c>
    </row>
    <row r="6268" spans="5:17" ht="13" hidden="1" x14ac:dyDescent="0.3">
      <c r="E6268" s="138">
        <v>41898</v>
      </c>
      <c r="F6268" s="16">
        <v>259</v>
      </c>
      <c r="G6268" s="22">
        <v>2014</v>
      </c>
      <c r="H6268" s="139">
        <f t="shared" si="506"/>
        <v>0</v>
      </c>
      <c r="I6268" s="140">
        <v>15.4</v>
      </c>
      <c r="J6268" s="141">
        <f t="shared" si="502"/>
        <v>1</v>
      </c>
      <c r="K6268" s="81">
        <f t="shared" si="503"/>
        <v>4.5999999999999996</v>
      </c>
      <c r="L6268" s="149">
        <v>18.2</v>
      </c>
      <c r="M6268" s="16"/>
      <c r="N6268" s="141">
        <f t="shared" si="504"/>
        <v>0</v>
      </c>
      <c r="O6268" s="141"/>
      <c r="P6268" s="141"/>
      <c r="Q6268" s="81">
        <f t="shared" si="505"/>
        <v>0</v>
      </c>
    </row>
    <row r="6269" spans="5:17" ht="13" hidden="1" x14ac:dyDescent="0.3">
      <c r="E6269" s="138">
        <v>41899</v>
      </c>
      <c r="F6269" s="16">
        <v>260</v>
      </c>
      <c r="G6269" s="22">
        <v>2014</v>
      </c>
      <c r="H6269" s="139">
        <f t="shared" si="506"/>
        <v>0</v>
      </c>
      <c r="I6269" s="140">
        <v>15.264516129032259</v>
      </c>
      <c r="J6269" s="141">
        <f t="shared" si="502"/>
        <v>1</v>
      </c>
      <c r="K6269" s="81">
        <f t="shared" si="503"/>
        <v>4.7354838709677409</v>
      </c>
      <c r="L6269" s="149">
        <v>18.399999999999999</v>
      </c>
      <c r="M6269" s="16"/>
      <c r="N6269" s="141">
        <f t="shared" si="504"/>
        <v>0</v>
      </c>
      <c r="O6269" s="141"/>
      <c r="P6269" s="141"/>
      <c r="Q6269" s="81">
        <f t="shared" si="505"/>
        <v>0</v>
      </c>
    </row>
    <row r="6270" spans="5:17" ht="13" hidden="1" x14ac:dyDescent="0.3">
      <c r="E6270" s="138">
        <v>41900</v>
      </c>
      <c r="F6270" s="16">
        <v>261</v>
      </c>
      <c r="G6270" s="22">
        <v>2014</v>
      </c>
      <c r="H6270" s="139">
        <f t="shared" si="506"/>
        <v>0</v>
      </c>
      <c r="I6270" s="140">
        <v>15.12903225806452</v>
      </c>
      <c r="J6270" s="141">
        <f t="shared" si="502"/>
        <v>1</v>
      </c>
      <c r="K6270" s="81">
        <f t="shared" si="503"/>
        <v>4.8709677419354804</v>
      </c>
      <c r="L6270" s="149">
        <v>18.8</v>
      </c>
      <c r="M6270" s="16"/>
      <c r="N6270" s="141">
        <f t="shared" si="504"/>
        <v>0</v>
      </c>
      <c r="O6270" s="141"/>
      <c r="P6270" s="141"/>
      <c r="Q6270" s="81">
        <f t="shared" si="505"/>
        <v>0</v>
      </c>
    </row>
    <row r="6271" spans="5:17" ht="13" hidden="1" x14ac:dyDescent="0.3">
      <c r="E6271" s="138">
        <v>41901</v>
      </c>
      <c r="F6271" s="16">
        <v>262</v>
      </c>
      <c r="G6271" s="22">
        <v>2014</v>
      </c>
      <c r="H6271" s="139">
        <f t="shared" si="506"/>
        <v>0</v>
      </c>
      <c r="I6271" s="140">
        <v>14.993548387096773</v>
      </c>
      <c r="J6271" s="141">
        <f t="shared" si="502"/>
        <v>1</v>
      </c>
      <c r="K6271" s="81">
        <f t="shared" si="503"/>
        <v>5.006451612903227</v>
      </c>
      <c r="L6271" s="149">
        <v>17.399999999999999</v>
      </c>
      <c r="M6271" s="16"/>
      <c r="N6271" s="141">
        <f t="shared" si="504"/>
        <v>0</v>
      </c>
      <c r="O6271" s="141"/>
      <c r="P6271" s="141"/>
      <c r="Q6271" s="81">
        <f t="shared" si="505"/>
        <v>0</v>
      </c>
    </row>
    <row r="6272" spans="5:17" ht="13" hidden="1" x14ac:dyDescent="0.3">
      <c r="E6272" s="138">
        <v>41902</v>
      </c>
      <c r="F6272" s="16">
        <v>263</v>
      </c>
      <c r="G6272" s="22">
        <v>2014</v>
      </c>
      <c r="H6272" s="139">
        <f t="shared" si="506"/>
        <v>0</v>
      </c>
      <c r="I6272" s="140">
        <v>14.858064516129033</v>
      </c>
      <c r="J6272" s="141">
        <f t="shared" si="502"/>
        <v>1</v>
      </c>
      <c r="K6272" s="81">
        <f t="shared" si="503"/>
        <v>5.1419354838709666</v>
      </c>
      <c r="L6272" s="149">
        <v>19.3</v>
      </c>
      <c r="M6272" s="16"/>
      <c r="N6272" s="141">
        <f t="shared" si="504"/>
        <v>0</v>
      </c>
      <c r="O6272" s="141"/>
      <c r="P6272" s="141"/>
      <c r="Q6272" s="81">
        <f t="shared" si="505"/>
        <v>0</v>
      </c>
    </row>
    <row r="6273" spans="5:17" ht="13" hidden="1" x14ac:dyDescent="0.3">
      <c r="E6273" s="138">
        <v>41903</v>
      </c>
      <c r="F6273" s="16">
        <v>264</v>
      </c>
      <c r="G6273" s="22">
        <v>2014</v>
      </c>
      <c r="H6273" s="139">
        <f t="shared" si="506"/>
        <v>0</v>
      </c>
      <c r="I6273" s="140">
        <v>14.722580645161294</v>
      </c>
      <c r="J6273" s="141">
        <f t="shared" si="502"/>
        <v>1</v>
      </c>
      <c r="K6273" s="81">
        <f t="shared" si="503"/>
        <v>5.2774193548387061</v>
      </c>
      <c r="L6273" s="149">
        <v>18.2</v>
      </c>
      <c r="M6273" s="16"/>
      <c r="N6273" s="141">
        <f t="shared" si="504"/>
        <v>0</v>
      </c>
      <c r="O6273" s="141"/>
      <c r="P6273" s="141"/>
      <c r="Q6273" s="81">
        <f t="shared" si="505"/>
        <v>0</v>
      </c>
    </row>
    <row r="6274" spans="5:17" ht="13" hidden="1" x14ac:dyDescent="0.3">
      <c r="E6274" s="138">
        <v>41904</v>
      </c>
      <c r="F6274" s="16">
        <v>265</v>
      </c>
      <c r="G6274" s="22">
        <v>2014</v>
      </c>
      <c r="H6274" s="139">
        <f t="shared" si="506"/>
        <v>0</v>
      </c>
      <c r="I6274" s="140">
        <v>14.587096774193547</v>
      </c>
      <c r="J6274" s="141">
        <f t="shared" si="502"/>
        <v>1</v>
      </c>
      <c r="K6274" s="81">
        <f t="shared" si="503"/>
        <v>5.4129032258064527</v>
      </c>
      <c r="L6274" s="149">
        <v>15.4</v>
      </c>
      <c r="M6274" s="16"/>
      <c r="N6274" s="141">
        <f t="shared" si="504"/>
        <v>1</v>
      </c>
      <c r="O6274" s="141"/>
      <c r="P6274" s="141"/>
      <c r="Q6274" s="81">
        <f t="shared" si="505"/>
        <v>4.5999999999999996</v>
      </c>
    </row>
    <row r="6275" spans="5:17" ht="13" hidden="1" x14ac:dyDescent="0.3">
      <c r="E6275" s="138">
        <v>41905</v>
      </c>
      <c r="F6275" s="16">
        <v>266</v>
      </c>
      <c r="G6275" s="22">
        <v>2014</v>
      </c>
      <c r="H6275" s="139">
        <f t="shared" si="506"/>
        <v>0</v>
      </c>
      <c r="I6275" s="140">
        <v>14.451612903225808</v>
      </c>
      <c r="J6275" s="141">
        <f t="shared" si="502"/>
        <v>1</v>
      </c>
      <c r="K6275" s="81">
        <f t="shared" si="503"/>
        <v>5.5483870967741922</v>
      </c>
      <c r="L6275" s="149">
        <v>12.7</v>
      </c>
      <c r="M6275" s="16"/>
      <c r="N6275" s="141">
        <f t="shared" si="504"/>
        <v>1</v>
      </c>
      <c r="O6275" s="141"/>
      <c r="P6275" s="141"/>
      <c r="Q6275" s="81">
        <f t="shared" si="505"/>
        <v>7.3000000000000007</v>
      </c>
    </row>
    <row r="6276" spans="5:17" ht="13" hidden="1" x14ac:dyDescent="0.3">
      <c r="E6276" s="138">
        <v>41906</v>
      </c>
      <c r="F6276" s="16">
        <v>267</v>
      </c>
      <c r="G6276" s="22">
        <v>2014</v>
      </c>
      <c r="H6276" s="139">
        <f t="shared" si="506"/>
        <v>0</v>
      </c>
      <c r="I6276" s="140">
        <v>14.316129032258068</v>
      </c>
      <c r="J6276" s="141">
        <f t="shared" si="502"/>
        <v>1</v>
      </c>
      <c r="K6276" s="81">
        <f t="shared" si="503"/>
        <v>5.6838709677419317</v>
      </c>
      <c r="L6276" s="149">
        <v>12.5</v>
      </c>
      <c r="M6276" s="16"/>
      <c r="N6276" s="141">
        <f t="shared" si="504"/>
        <v>1</v>
      </c>
      <c r="O6276" s="141"/>
      <c r="P6276" s="141"/>
      <c r="Q6276" s="81">
        <f t="shared" si="505"/>
        <v>7.5</v>
      </c>
    </row>
    <row r="6277" spans="5:17" ht="13" hidden="1" x14ac:dyDescent="0.3">
      <c r="E6277" s="138">
        <v>41907</v>
      </c>
      <c r="F6277" s="16">
        <v>268</v>
      </c>
      <c r="G6277" s="22">
        <v>2014</v>
      </c>
      <c r="H6277" s="139">
        <f t="shared" si="506"/>
        <v>0</v>
      </c>
      <c r="I6277" s="140">
        <v>14.180645161290322</v>
      </c>
      <c r="J6277" s="141">
        <f t="shared" si="502"/>
        <v>1</v>
      </c>
      <c r="K6277" s="81">
        <f t="shared" si="503"/>
        <v>5.8193548387096783</v>
      </c>
      <c r="L6277" s="149">
        <v>12.8</v>
      </c>
      <c r="M6277" s="16"/>
      <c r="N6277" s="141">
        <f t="shared" si="504"/>
        <v>1</v>
      </c>
      <c r="O6277" s="141"/>
      <c r="P6277" s="141"/>
      <c r="Q6277" s="81">
        <f t="shared" si="505"/>
        <v>7.1999999999999993</v>
      </c>
    </row>
    <row r="6278" spans="5:17" ht="13" hidden="1" x14ac:dyDescent="0.3">
      <c r="E6278" s="138">
        <v>41908</v>
      </c>
      <c r="F6278" s="16">
        <v>269</v>
      </c>
      <c r="G6278" s="22">
        <v>2014</v>
      </c>
      <c r="H6278" s="139">
        <f t="shared" si="506"/>
        <v>0</v>
      </c>
      <c r="I6278" s="140">
        <v>14.045161290322582</v>
      </c>
      <c r="J6278" s="141">
        <f t="shared" si="502"/>
        <v>1</v>
      </c>
      <c r="K6278" s="81">
        <f t="shared" si="503"/>
        <v>5.9548387096774178</v>
      </c>
      <c r="L6278" s="149">
        <v>12.6</v>
      </c>
      <c r="M6278" s="16"/>
      <c r="N6278" s="141">
        <f t="shared" si="504"/>
        <v>1</v>
      </c>
      <c r="O6278" s="141"/>
      <c r="P6278" s="141"/>
      <c r="Q6278" s="81">
        <f t="shared" si="505"/>
        <v>7.4</v>
      </c>
    </row>
    <row r="6279" spans="5:17" ht="13" hidden="1" x14ac:dyDescent="0.3">
      <c r="E6279" s="138">
        <v>41909</v>
      </c>
      <c r="F6279" s="16">
        <v>270</v>
      </c>
      <c r="G6279" s="22">
        <v>2014</v>
      </c>
      <c r="H6279" s="139">
        <f t="shared" si="506"/>
        <v>0</v>
      </c>
      <c r="I6279" s="140">
        <v>13.909677419354836</v>
      </c>
      <c r="J6279" s="141">
        <f t="shared" si="502"/>
        <v>1</v>
      </c>
      <c r="K6279" s="81">
        <f t="shared" si="503"/>
        <v>6.0903225806451644</v>
      </c>
      <c r="L6279" s="149">
        <v>13.9</v>
      </c>
      <c r="M6279" s="16"/>
      <c r="N6279" s="141">
        <f t="shared" si="504"/>
        <v>1</v>
      </c>
      <c r="O6279" s="141"/>
      <c r="P6279" s="141"/>
      <c r="Q6279" s="81">
        <f t="shared" si="505"/>
        <v>6.1</v>
      </c>
    </row>
    <row r="6280" spans="5:17" ht="13" hidden="1" x14ac:dyDescent="0.3">
      <c r="E6280" s="138">
        <v>41910</v>
      </c>
      <c r="F6280" s="16">
        <v>271</v>
      </c>
      <c r="G6280" s="22">
        <v>2014</v>
      </c>
      <c r="H6280" s="139">
        <f t="shared" si="506"/>
        <v>0</v>
      </c>
      <c r="I6280" s="140">
        <v>13.774193548387096</v>
      </c>
      <c r="J6280" s="141">
        <f t="shared" si="502"/>
        <v>1</v>
      </c>
      <c r="K6280" s="81">
        <f t="shared" si="503"/>
        <v>6.2258064516129039</v>
      </c>
      <c r="L6280" s="149">
        <v>15.1</v>
      </c>
      <c r="M6280" s="16"/>
      <c r="N6280" s="141">
        <f t="shared" si="504"/>
        <v>1</v>
      </c>
      <c r="O6280" s="141"/>
      <c r="P6280" s="141"/>
      <c r="Q6280" s="81">
        <f t="shared" si="505"/>
        <v>4.9000000000000004</v>
      </c>
    </row>
    <row r="6281" spans="5:17" ht="13" hidden="1" x14ac:dyDescent="0.3">
      <c r="E6281" s="138">
        <v>41911</v>
      </c>
      <c r="F6281" s="16">
        <v>272</v>
      </c>
      <c r="G6281" s="22">
        <v>2014</v>
      </c>
      <c r="H6281" s="139">
        <f t="shared" si="506"/>
        <v>0</v>
      </c>
      <c r="I6281" s="140">
        <v>13.638709677419357</v>
      </c>
      <c r="J6281" s="141">
        <f t="shared" si="502"/>
        <v>1</v>
      </c>
      <c r="K6281" s="81">
        <f t="shared" si="503"/>
        <v>6.3612903225806434</v>
      </c>
      <c r="L6281" s="149">
        <v>15.8</v>
      </c>
      <c r="M6281" s="16"/>
      <c r="N6281" s="141">
        <f t="shared" si="504"/>
        <v>1</v>
      </c>
      <c r="O6281" s="141"/>
      <c r="P6281" s="141"/>
      <c r="Q6281" s="81">
        <f t="shared" si="505"/>
        <v>4.1999999999999993</v>
      </c>
    </row>
    <row r="6282" spans="5:17" ht="13" hidden="1" x14ac:dyDescent="0.3">
      <c r="E6282" s="138">
        <v>41912</v>
      </c>
      <c r="F6282" s="16">
        <v>273</v>
      </c>
      <c r="G6282" s="22">
        <v>2014</v>
      </c>
      <c r="H6282" s="139">
        <f t="shared" si="506"/>
        <v>0</v>
      </c>
      <c r="I6282" s="140">
        <v>13.50322580645161</v>
      </c>
      <c r="J6282" s="141">
        <f t="shared" si="502"/>
        <v>1</v>
      </c>
      <c r="K6282" s="81">
        <f t="shared" si="503"/>
        <v>6.49677419354839</v>
      </c>
      <c r="L6282" s="149">
        <v>16.600000000000001</v>
      </c>
      <c r="M6282" s="16"/>
      <c r="N6282" s="141">
        <f t="shared" si="504"/>
        <v>0</v>
      </c>
      <c r="O6282" s="141"/>
      <c r="P6282" s="141"/>
      <c r="Q6282" s="81">
        <f t="shared" si="505"/>
        <v>0</v>
      </c>
    </row>
    <row r="6283" spans="5:17" ht="13" hidden="1" x14ac:dyDescent="0.3">
      <c r="E6283" s="138">
        <v>41913</v>
      </c>
      <c r="F6283" s="16">
        <v>274</v>
      </c>
      <c r="G6283" s="22">
        <v>2014</v>
      </c>
      <c r="H6283" s="139">
        <f t="shared" si="506"/>
        <v>0</v>
      </c>
      <c r="I6283" s="140">
        <v>13.36774193548387</v>
      </c>
      <c r="J6283" s="141">
        <f t="shared" si="502"/>
        <v>1</v>
      </c>
      <c r="K6283" s="81">
        <f t="shared" si="503"/>
        <v>6.6322580645161295</v>
      </c>
      <c r="L6283" s="149">
        <v>16.7</v>
      </c>
      <c r="M6283" s="16"/>
      <c r="N6283" s="141">
        <f t="shared" si="504"/>
        <v>0</v>
      </c>
      <c r="O6283" s="141"/>
      <c r="P6283" s="141"/>
      <c r="Q6283" s="81">
        <f t="shared" si="505"/>
        <v>0</v>
      </c>
    </row>
    <row r="6284" spans="5:17" ht="13" hidden="1" x14ac:dyDescent="0.3">
      <c r="E6284" s="138">
        <v>41914</v>
      </c>
      <c r="F6284" s="16">
        <v>275</v>
      </c>
      <c r="G6284" s="22">
        <v>2014</v>
      </c>
      <c r="H6284" s="139">
        <f t="shared" si="506"/>
        <v>0</v>
      </c>
      <c r="I6284" s="140">
        <v>13.232258064516131</v>
      </c>
      <c r="J6284" s="141">
        <f t="shared" si="502"/>
        <v>1</v>
      </c>
      <c r="K6284" s="81">
        <f t="shared" si="503"/>
        <v>6.767741935483869</v>
      </c>
      <c r="L6284" s="149">
        <v>15.4</v>
      </c>
      <c r="M6284" s="16"/>
      <c r="N6284" s="141">
        <f t="shared" si="504"/>
        <v>1</v>
      </c>
      <c r="O6284" s="141"/>
      <c r="P6284" s="141"/>
      <c r="Q6284" s="81">
        <f t="shared" si="505"/>
        <v>4.5999999999999996</v>
      </c>
    </row>
    <row r="6285" spans="5:17" ht="13" hidden="1" x14ac:dyDescent="0.3">
      <c r="E6285" s="138">
        <v>41915</v>
      </c>
      <c r="F6285" s="16">
        <v>276</v>
      </c>
      <c r="G6285" s="22">
        <v>2014</v>
      </c>
      <c r="H6285" s="139">
        <f t="shared" si="506"/>
        <v>0</v>
      </c>
      <c r="I6285" s="140">
        <v>13.096774193548384</v>
      </c>
      <c r="J6285" s="141">
        <f t="shared" si="502"/>
        <v>1</v>
      </c>
      <c r="K6285" s="81">
        <f t="shared" si="503"/>
        <v>6.9032258064516157</v>
      </c>
      <c r="L6285" s="149">
        <v>14.7</v>
      </c>
      <c r="M6285" s="16"/>
      <c r="N6285" s="141">
        <f t="shared" si="504"/>
        <v>1</v>
      </c>
      <c r="O6285" s="141"/>
      <c r="P6285" s="141"/>
      <c r="Q6285" s="81">
        <f t="shared" si="505"/>
        <v>5.3000000000000007</v>
      </c>
    </row>
    <row r="6286" spans="5:17" ht="13" hidden="1" x14ac:dyDescent="0.3">
      <c r="E6286" s="138">
        <v>41916</v>
      </c>
      <c r="F6286" s="16">
        <v>277</v>
      </c>
      <c r="G6286" s="22">
        <v>2014</v>
      </c>
      <c r="H6286" s="139">
        <f t="shared" si="506"/>
        <v>0</v>
      </c>
      <c r="I6286" s="140">
        <v>12.961290322580645</v>
      </c>
      <c r="J6286" s="141">
        <f t="shared" si="502"/>
        <v>1</v>
      </c>
      <c r="K6286" s="81">
        <f t="shared" si="503"/>
        <v>7.0387096774193552</v>
      </c>
      <c r="L6286" s="149">
        <v>15.8</v>
      </c>
      <c r="M6286" s="16"/>
      <c r="N6286" s="141">
        <f t="shared" si="504"/>
        <v>1</v>
      </c>
      <c r="O6286" s="141"/>
      <c r="P6286" s="141"/>
      <c r="Q6286" s="81">
        <f t="shared" si="505"/>
        <v>4.1999999999999993</v>
      </c>
    </row>
    <row r="6287" spans="5:17" ht="13" hidden="1" x14ac:dyDescent="0.3">
      <c r="E6287" s="138">
        <v>41917</v>
      </c>
      <c r="F6287" s="16">
        <v>278</v>
      </c>
      <c r="G6287" s="22">
        <v>2014</v>
      </c>
      <c r="H6287" s="139">
        <f t="shared" si="506"/>
        <v>0</v>
      </c>
      <c r="I6287" s="140">
        <v>12.825806451612905</v>
      </c>
      <c r="J6287" s="141">
        <f t="shared" si="502"/>
        <v>1</v>
      </c>
      <c r="K6287" s="81">
        <f t="shared" si="503"/>
        <v>7.1741935483870947</v>
      </c>
      <c r="L6287" s="149">
        <v>14.5</v>
      </c>
      <c r="M6287" s="16"/>
      <c r="N6287" s="141">
        <f t="shared" si="504"/>
        <v>1</v>
      </c>
      <c r="O6287" s="141"/>
      <c r="P6287" s="141"/>
      <c r="Q6287" s="81">
        <f t="shared" si="505"/>
        <v>5.5</v>
      </c>
    </row>
    <row r="6288" spans="5:17" ht="13" hidden="1" x14ac:dyDescent="0.3">
      <c r="E6288" s="138">
        <v>41918</v>
      </c>
      <c r="F6288" s="16">
        <v>279</v>
      </c>
      <c r="G6288" s="22">
        <v>2014</v>
      </c>
      <c r="H6288" s="139">
        <f t="shared" si="506"/>
        <v>0</v>
      </c>
      <c r="I6288" s="140">
        <v>12.690322580645159</v>
      </c>
      <c r="J6288" s="141">
        <f t="shared" si="502"/>
        <v>1</v>
      </c>
      <c r="K6288" s="81">
        <f t="shared" si="503"/>
        <v>7.3096774193548413</v>
      </c>
      <c r="L6288" s="149">
        <v>15.9</v>
      </c>
      <c r="M6288" s="16"/>
      <c r="N6288" s="141">
        <f t="shared" si="504"/>
        <v>1</v>
      </c>
      <c r="O6288" s="141"/>
      <c r="P6288" s="141"/>
      <c r="Q6288" s="81">
        <f t="shared" si="505"/>
        <v>4.0999999999999996</v>
      </c>
    </row>
    <row r="6289" spans="5:17" ht="13" hidden="1" x14ac:dyDescent="0.3">
      <c r="E6289" s="138">
        <v>41919</v>
      </c>
      <c r="F6289" s="16">
        <v>280</v>
      </c>
      <c r="G6289" s="22">
        <v>2014</v>
      </c>
      <c r="H6289" s="139">
        <f t="shared" si="506"/>
        <v>0</v>
      </c>
      <c r="I6289" s="140">
        <v>12.554838709677419</v>
      </c>
      <c r="J6289" s="141">
        <f t="shared" si="502"/>
        <v>1</v>
      </c>
      <c r="K6289" s="81">
        <f t="shared" si="503"/>
        <v>7.4451612903225808</v>
      </c>
      <c r="L6289" s="149">
        <v>16.600000000000001</v>
      </c>
      <c r="M6289" s="16"/>
      <c r="N6289" s="141">
        <f t="shared" si="504"/>
        <v>0</v>
      </c>
      <c r="O6289" s="141"/>
      <c r="P6289" s="141"/>
      <c r="Q6289" s="81">
        <f t="shared" si="505"/>
        <v>0</v>
      </c>
    </row>
    <row r="6290" spans="5:17" ht="13" hidden="1" x14ac:dyDescent="0.3">
      <c r="E6290" s="138">
        <v>41920</v>
      </c>
      <c r="F6290" s="16">
        <v>281</v>
      </c>
      <c r="G6290" s="22">
        <v>2014</v>
      </c>
      <c r="H6290" s="139">
        <f t="shared" si="506"/>
        <v>0</v>
      </c>
      <c r="I6290" s="140">
        <v>12.41935483870968</v>
      </c>
      <c r="J6290" s="141">
        <f t="shared" si="502"/>
        <v>1</v>
      </c>
      <c r="K6290" s="81">
        <f t="shared" si="503"/>
        <v>7.5806451612903203</v>
      </c>
      <c r="L6290" s="149">
        <v>16.600000000000001</v>
      </c>
      <c r="M6290" s="16"/>
      <c r="N6290" s="141">
        <f t="shared" si="504"/>
        <v>0</v>
      </c>
      <c r="O6290" s="141"/>
      <c r="P6290" s="141"/>
      <c r="Q6290" s="81">
        <f t="shared" si="505"/>
        <v>0</v>
      </c>
    </row>
    <row r="6291" spans="5:17" ht="13" hidden="1" x14ac:dyDescent="0.3">
      <c r="E6291" s="138">
        <v>41921</v>
      </c>
      <c r="F6291" s="16">
        <v>282</v>
      </c>
      <c r="G6291" s="22">
        <v>2014</v>
      </c>
      <c r="H6291" s="139">
        <f t="shared" si="506"/>
        <v>0</v>
      </c>
      <c r="I6291" s="140">
        <v>12.283870967741933</v>
      </c>
      <c r="J6291" s="141">
        <f t="shared" si="502"/>
        <v>1</v>
      </c>
      <c r="K6291" s="81">
        <f t="shared" si="503"/>
        <v>7.7161290322580669</v>
      </c>
      <c r="L6291" s="149">
        <v>17.2</v>
      </c>
      <c r="M6291" s="16"/>
      <c r="N6291" s="141">
        <f t="shared" si="504"/>
        <v>0</v>
      </c>
      <c r="O6291" s="141"/>
      <c r="P6291" s="141"/>
      <c r="Q6291" s="81">
        <f t="shared" si="505"/>
        <v>0</v>
      </c>
    </row>
    <row r="6292" spans="5:17" ht="13" hidden="1" x14ac:dyDescent="0.3">
      <c r="E6292" s="138">
        <v>41922</v>
      </c>
      <c r="F6292" s="16">
        <v>283</v>
      </c>
      <c r="G6292" s="22">
        <v>2014</v>
      </c>
      <c r="H6292" s="139">
        <f t="shared" si="506"/>
        <v>0</v>
      </c>
      <c r="I6292" s="140">
        <v>12.148387096774194</v>
      </c>
      <c r="J6292" s="141">
        <f t="shared" si="502"/>
        <v>1</v>
      </c>
      <c r="K6292" s="81">
        <f t="shared" si="503"/>
        <v>7.8516129032258064</v>
      </c>
      <c r="L6292" s="149">
        <v>16.899999999999999</v>
      </c>
      <c r="M6292" s="16"/>
      <c r="N6292" s="141">
        <f t="shared" si="504"/>
        <v>0</v>
      </c>
      <c r="O6292" s="141"/>
      <c r="P6292" s="141"/>
      <c r="Q6292" s="81">
        <f t="shared" si="505"/>
        <v>0</v>
      </c>
    </row>
    <row r="6293" spans="5:17" ht="13" hidden="1" x14ac:dyDescent="0.3">
      <c r="E6293" s="138">
        <v>41923</v>
      </c>
      <c r="F6293" s="16">
        <v>284</v>
      </c>
      <c r="G6293" s="22">
        <v>2014</v>
      </c>
      <c r="H6293" s="139">
        <f t="shared" si="506"/>
        <v>0</v>
      </c>
      <c r="I6293" s="140">
        <v>12.012903225806454</v>
      </c>
      <c r="J6293" s="141">
        <f t="shared" si="502"/>
        <v>1</v>
      </c>
      <c r="K6293" s="81">
        <f t="shared" si="503"/>
        <v>7.9870967741935459</v>
      </c>
      <c r="L6293" s="149">
        <v>15.9</v>
      </c>
      <c r="M6293" s="16"/>
      <c r="N6293" s="141">
        <f t="shared" si="504"/>
        <v>1</v>
      </c>
      <c r="O6293" s="141"/>
      <c r="P6293" s="141"/>
      <c r="Q6293" s="81">
        <f t="shared" si="505"/>
        <v>4.0999999999999996</v>
      </c>
    </row>
    <row r="6294" spans="5:17" ht="13" hidden="1" x14ac:dyDescent="0.3">
      <c r="E6294" s="138">
        <v>41924</v>
      </c>
      <c r="F6294" s="16">
        <v>285</v>
      </c>
      <c r="G6294" s="22">
        <v>2014</v>
      </c>
      <c r="H6294" s="139">
        <f t="shared" si="506"/>
        <v>0</v>
      </c>
      <c r="I6294" s="140">
        <v>11.877419354838707</v>
      </c>
      <c r="J6294" s="141">
        <f t="shared" si="502"/>
        <v>1</v>
      </c>
      <c r="K6294" s="81">
        <f t="shared" si="503"/>
        <v>8.1225806451612925</v>
      </c>
      <c r="L6294" s="149">
        <v>14.7</v>
      </c>
      <c r="M6294" s="16"/>
      <c r="N6294" s="141">
        <f t="shared" si="504"/>
        <v>1</v>
      </c>
      <c r="O6294" s="141"/>
      <c r="P6294" s="141"/>
      <c r="Q6294" s="81">
        <f t="shared" si="505"/>
        <v>5.3000000000000007</v>
      </c>
    </row>
    <row r="6295" spans="5:17" ht="13" hidden="1" x14ac:dyDescent="0.3">
      <c r="E6295" s="138">
        <v>41925</v>
      </c>
      <c r="F6295" s="16">
        <v>286</v>
      </c>
      <c r="G6295" s="22">
        <v>2014</v>
      </c>
      <c r="H6295" s="139">
        <f t="shared" si="506"/>
        <v>0</v>
      </c>
      <c r="I6295" s="140">
        <v>11.741935483870968</v>
      </c>
      <c r="J6295" s="141">
        <f t="shared" si="502"/>
        <v>1</v>
      </c>
      <c r="K6295" s="81">
        <f t="shared" si="503"/>
        <v>8.258064516129032</v>
      </c>
      <c r="L6295" s="149">
        <v>14.5</v>
      </c>
      <c r="M6295" s="16"/>
      <c r="N6295" s="141">
        <f t="shared" si="504"/>
        <v>1</v>
      </c>
      <c r="O6295" s="141"/>
      <c r="P6295" s="141"/>
      <c r="Q6295" s="81">
        <f t="shared" si="505"/>
        <v>5.5</v>
      </c>
    </row>
    <row r="6296" spans="5:17" ht="13" hidden="1" x14ac:dyDescent="0.3">
      <c r="E6296" s="138">
        <v>41926</v>
      </c>
      <c r="F6296" s="16">
        <v>287</v>
      </c>
      <c r="G6296" s="22">
        <v>2014</v>
      </c>
      <c r="H6296" s="139">
        <f t="shared" si="506"/>
        <v>0</v>
      </c>
      <c r="I6296" s="140">
        <v>11.606451612903228</v>
      </c>
      <c r="J6296" s="141">
        <f t="shared" si="502"/>
        <v>1</v>
      </c>
      <c r="K6296" s="81">
        <f t="shared" si="503"/>
        <v>8.3935483870967715</v>
      </c>
      <c r="L6296" s="149">
        <v>13.5</v>
      </c>
      <c r="M6296" s="16"/>
      <c r="N6296" s="141">
        <f t="shared" si="504"/>
        <v>1</v>
      </c>
      <c r="O6296" s="141"/>
      <c r="P6296" s="141"/>
      <c r="Q6296" s="81">
        <f t="shared" si="505"/>
        <v>6.5</v>
      </c>
    </row>
    <row r="6297" spans="5:17" ht="13" hidden="1" x14ac:dyDescent="0.3">
      <c r="E6297" s="138">
        <v>41927</v>
      </c>
      <c r="F6297" s="16">
        <v>288</v>
      </c>
      <c r="G6297" s="22">
        <v>2014</v>
      </c>
      <c r="H6297" s="139">
        <f t="shared" si="506"/>
        <v>0</v>
      </c>
      <c r="I6297" s="140">
        <v>11.470967741935482</v>
      </c>
      <c r="J6297" s="141">
        <f t="shared" si="502"/>
        <v>1</v>
      </c>
      <c r="K6297" s="81">
        <f t="shared" si="503"/>
        <v>8.5290322580645181</v>
      </c>
      <c r="L6297" s="149">
        <v>14.9</v>
      </c>
      <c r="M6297" s="16"/>
      <c r="N6297" s="141">
        <f t="shared" si="504"/>
        <v>1</v>
      </c>
      <c r="O6297" s="141"/>
      <c r="P6297" s="141"/>
      <c r="Q6297" s="81">
        <f t="shared" si="505"/>
        <v>5.0999999999999996</v>
      </c>
    </row>
    <row r="6298" spans="5:17" ht="13" hidden="1" x14ac:dyDescent="0.3">
      <c r="E6298" s="138">
        <v>41928</v>
      </c>
      <c r="F6298" s="16">
        <v>289</v>
      </c>
      <c r="G6298" s="22">
        <v>2014</v>
      </c>
      <c r="H6298" s="139">
        <f t="shared" si="506"/>
        <v>0</v>
      </c>
      <c r="I6298" s="140">
        <v>11.335483870967742</v>
      </c>
      <c r="J6298" s="141">
        <f t="shared" si="502"/>
        <v>1</v>
      </c>
      <c r="K6298" s="81">
        <f t="shared" si="503"/>
        <v>8.6645161290322577</v>
      </c>
      <c r="L6298" s="149">
        <v>14.8</v>
      </c>
      <c r="M6298" s="16"/>
      <c r="N6298" s="141">
        <f t="shared" si="504"/>
        <v>1</v>
      </c>
      <c r="O6298" s="141"/>
      <c r="P6298" s="141"/>
      <c r="Q6298" s="81">
        <f t="shared" si="505"/>
        <v>5.1999999999999993</v>
      </c>
    </row>
    <row r="6299" spans="5:17" ht="13" hidden="1" x14ac:dyDescent="0.3">
      <c r="E6299" s="138">
        <v>41929</v>
      </c>
      <c r="F6299" s="16">
        <v>290</v>
      </c>
      <c r="G6299" s="22">
        <v>2014</v>
      </c>
      <c r="H6299" s="139">
        <f t="shared" si="506"/>
        <v>0</v>
      </c>
      <c r="I6299" s="140">
        <v>11.2</v>
      </c>
      <c r="J6299" s="141">
        <f t="shared" si="502"/>
        <v>1</v>
      </c>
      <c r="K6299" s="81">
        <f t="shared" si="503"/>
        <v>8.8000000000000007</v>
      </c>
      <c r="L6299" s="149">
        <v>17.399999999999999</v>
      </c>
      <c r="M6299" s="16"/>
      <c r="N6299" s="141">
        <f t="shared" si="504"/>
        <v>0</v>
      </c>
      <c r="O6299" s="141"/>
      <c r="P6299" s="141"/>
      <c r="Q6299" s="81">
        <f t="shared" si="505"/>
        <v>0</v>
      </c>
    </row>
    <row r="6300" spans="5:17" ht="13" hidden="1" x14ac:dyDescent="0.3">
      <c r="E6300" s="138">
        <v>41930</v>
      </c>
      <c r="F6300" s="16">
        <v>291</v>
      </c>
      <c r="G6300" s="22">
        <v>2014</v>
      </c>
      <c r="H6300" s="139">
        <f t="shared" si="506"/>
        <v>0</v>
      </c>
      <c r="I6300" s="140">
        <v>11.013333333333335</v>
      </c>
      <c r="J6300" s="141">
        <f t="shared" si="502"/>
        <v>1</v>
      </c>
      <c r="K6300" s="81">
        <f t="shared" si="503"/>
        <v>8.9866666666666646</v>
      </c>
      <c r="L6300" s="149">
        <v>14.2</v>
      </c>
      <c r="M6300" s="16"/>
      <c r="N6300" s="141">
        <f t="shared" si="504"/>
        <v>1</v>
      </c>
      <c r="O6300" s="141"/>
      <c r="P6300" s="141"/>
      <c r="Q6300" s="81">
        <f t="shared" si="505"/>
        <v>5.8000000000000007</v>
      </c>
    </row>
    <row r="6301" spans="5:17" ht="13" hidden="1" x14ac:dyDescent="0.3">
      <c r="E6301" s="138">
        <v>41931</v>
      </c>
      <c r="F6301" s="16">
        <v>292</v>
      </c>
      <c r="G6301" s="22">
        <v>2014</v>
      </c>
      <c r="H6301" s="139">
        <f t="shared" si="506"/>
        <v>0</v>
      </c>
      <c r="I6301" s="140">
        <v>10.826666666666668</v>
      </c>
      <c r="J6301" s="141">
        <f t="shared" si="502"/>
        <v>1</v>
      </c>
      <c r="K6301" s="81">
        <f t="shared" si="503"/>
        <v>9.173333333333332</v>
      </c>
      <c r="L6301" s="149">
        <v>15.7</v>
      </c>
      <c r="M6301" s="16"/>
      <c r="N6301" s="141">
        <f t="shared" si="504"/>
        <v>1</v>
      </c>
      <c r="O6301" s="141"/>
      <c r="P6301" s="141"/>
      <c r="Q6301" s="81">
        <f t="shared" si="505"/>
        <v>4.3000000000000007</v>
      </c>
    </row>
    <row r="6302" spans="5:17" ht="13" hidden="1" x14ac:dyDescent="0.3">
      <c r="E6302" s="138">
        <v>41932</v>
      </c>
      <c r="F6302" s="16">
        <v>293</v>
      </c>
      <c r="G6302" s="22">
        <v>2014</v>
      </c>
      <c r="H6302" s="139">
        <f t="shared" si="506"/>
        <v>0</v>
      </c>
      <c r="I6302" s="140">
        <v>10.64</v>
      </c>
      <c r="J6302" s="141">
        <f t="shared" si="502"/>
        <v>1</v>
      </c>
      <c r="K6302" s="81">
        <f t="shared" si="503"/>
        <v>9.36</v>
      </c>
      <c r="L6302" s="149">
        <v>15.9</v>
      </c>
      <c r="M6302" s="16"/>
      <c r="N6302" s="141">
        <f t="shared" si="504"/>
        <v>1</v>
      </c>
      <c r="O6302" s="141"/>
      <c r="P6302" s="141"/>
      <c r="Q6302" s="81">
        <f t="shared" si="505"/>
        <v>4.0999999999999996</v>
      </c>
    </row>
    <row r="6303" spans="5:17" ht="13" hidden="1" x14ac:dyDescent="0.3">
      <c r="E6303" s="138">
        <v>41933</v>
      </c>
      <c r="F6303" s="16">
        <v>294</v>
      </c>
      <c r="G6303" s="22">
        <v>2014</v>
      </c>
      <c r="H6303" s="139">
        <f t="shared" si="506"/>
        <v>0</v>
      </c>
      <c r="I6303" s="140">
        <v>10.453333333333333</v>
      </c>
      <c r="J6303" s="141">
        <f t="shared" si="502"/>
        <v>1</v>
      </c>
      <c r="K6303" s="81">
        <f t="shared" si="503"/>
        <v>9.5466666666666669</v>
      </c>
      <c r="L6303" s="149">
        <v>16.399999999999999</v>
      </c>
      <c r="M6303" s="16"/>
      <c r="N6303" s="141">
        <f t="shared" si="504"/>
        <v>0</v>
      </c>
      <c r="O6303" s="141"/>
      <c r="P6303" s="141"/>
      <c r="Q6303" s="81">
        <f t="shared" si="505"/>
        <v>0</v>
      </c>
    </row>
    <row r="6304" spans="5:17" ht="13" hidden="1" x14ac:dyDescent="0.3">
      <c r="E6304" s="138">
        <v>41934</v>
      </c>
      <c r="F6304" s="16">
        <v>295</v>
      </c>
      <c r="G6304" s="22">
        <v>2014</v>
      </c>
      <c r="H6304" s="139">
        <f t="shared" si="506"/>
        <v>0</v>
      </c>
      <c r="I6304" s="140">
        <v>10.266666666666666</v>
      </c>
      <c r="J6304" s="141">
        <f t="shared" si="502"/>
        <v>1</v>
      </c>
      <c r="K6304" s="81">
        <f t="shared" si="503"/>
        <v>9.7333333333333343</v>
      </c>
      <c r="L6304" s="149">
        <v>7.4</v>
      </c>
      <c r="M6304" s="16"/>
      <c r="N6304" s="141">
        <f t="shared" si="504"/>
        <v>1</v>
      </c>
      <c r="O6304" s="141"/>
      <c r="P6304" s="141"/>
      <c r="Q6304" s="81">
        <f t="shared" si="505"/>
        <v>12.6</v>
      </c>
    </row>
    <row r="6305" spans="5:17" ht="13" hidden="1" x14ac:dyDescent="0.3">
      <c r="E6305" s="138">
        <v>41935</v>
      </c>
      <c r="F6305" s="16">
        <v>296</v>
      </c>
      <c r="G6305" s="22">
        <v>2014</v>
      </c>
      <c r="H6305" s="139">
        <f t="shared" si="506"/>
        <v>0</v>
      </c>
      <c r="I6305" s="140">
        <v>10.08</v>
      </c>
      <c r="J6305" s="141">
        <f t="shared" si="502"/>
        <v>1</v>
      </c>
      <c r="K6305" s="81">
        <f t="shared" si="503"/>
        <v>9.92</v>
      </c>
      <c r="L6305" s="149">
        <v>7.6</v>
      </c>
      <c r="M6305" s="16"/>
      <c r="N6305" s="141">
        <f t="shared" si="504"/>
        <v>1</v>
      </c>
      <c r="O6305" s="141"/>
      <c r="P6305" s="141"/>
      <c r="Q6305" s="81">
        <f t="shared" si="505"/>
        <v>12.4</v>
      </c>
    </row>
    <row r="6306" spans="5:17" ht="13" hidden="1" x14ac:dyDescent="0.3">
      <c r="E6306" s="138">
        <v>41936</v>
      </c>
      <c r="F6306" s="16">
        <v>297</v>
      </c>
      <c r="G6306" s="22">
        <v>2014</v>
      </c>
      <c r="H6306" s="139">
        <f t="shared" si="506"/>
        <v>0</v>
      </c>
      <c r="I6306" s="140">
        <v>9.8933333333333309</v>
      </c>
      <c r="J6306" s="141">
        <f t="shared" ref="J6306:J6369" si="507">IF(I6306&lt;=$E$117,1,0)</f>
        <v>1</v>
      </c>
      <c r="K6306" s="81">
        <f t="shared" ref="K6306:K6369" si="508">J6306*($E$116-I6306)</f>
        <v>10.106666666666669</v>
      </c>
      <c r="L6306" s="149">
        <v>8.6999999999999993</v>
      </c>
      <c r="M6306" s="16"/>
      <c r="N6306" s="141">
        <f t="shared" ref="N6306:N6369" si="509">IF(L6306&lt;=$E$117,1,0)</f>
        <v>1</v>
      </c>
      <c r="O6306" s="141"/>
      <c r="P6306" s="141"/>
      <c r="Q6306" s="81">
        <f t="shared" ref="Q6306:Q6369" si="510">N6306*($E$116-L6306)</f>
        <v>11.3</v>
      </c>
    </row>
    <row r="6307" spans="5:17" ht="13" hidden="1" x14ac:dyDescent="0.3">
      <c r="E6307" s="138">
        <v>41937</v>
      </c>
      <c r="F6307" s="16">
        <v>298</v>
      </c>
      <c r="G6307" s="22">
        <v>2014</v>
      </c>
      <c r="H6307" s="139">
        <f t="shared" ref="H6307:H6370" si="511">IF(AND(E6307&gt;=$D$64,E6307&lt;=$D$65),1,0)</f>
        <v>0</v>
      </c>
      <c r="I6307" s="140">
        <v>9.7066666666666634</v>
      </c>
      <c r="J6307" s="141">
        <f t="shared" si="507"/>
        <v>1</v>
      </c>
      <c r="K6307" s="81">
        <f t="shared" si="508"/>
        <v>10.293333333333337</v>
      </c>
      <c r="L6307" s="149">
        <v>10.9</v>
      </c>
      <c r="M6307" s="16"/>
      <c r="N6307" s="141">
        <f t="shared" si="509"/>
        <v>1</v>
      </c>
      <c r="O6307" s="141"/>
      <c r="P6307" s="141"/>
      <c r="Q6307" s="81">
        <f t="shared" si="510"/>
        <v>9.1</v>
      </c>
    </row>
    <row r="6308" spans="5:17" ht="13" hidden="1" x14ac:dyDescent="0.3">
      <c r="E6308" s="138">
        <v>41938</v>
      </c>
      <c r="F6308" s="16">
        <v>299</v>
      </c>
      <c r="G6308" s="22">
        <v>2014</v>
      </c>
      <c r="H6308" s="139">
        <f t="shared" si="511"/>
        <v>0</v>
      </c>
      <c r="I6308" s="140">
        <v>9.52</v>
      </c>
      <c r="J6308" s="141">
        <f t="shared" si="507"/>
        <v>1</v>
      </c>
      <c r="K6308" s="81">
        <f t="shared" si="508"/>
        <v>10.48</v>
      </c>
      <c r="L6308" s="149">
        <v>10.9</v>
      </c>
      <c r="M6308" s="16"/>
      <c r="N6308" s="141">
        <f t="shared" si="509"/>
        <v>1</v>
      </c>
      <c r="O6308" s="141"/>
      <c r="P6308" s="141"/>
      <c r="Q6308" s="81">
        <f t="shared" si="510"/>
        <v>9.1</v>
      </c>
    </row>
    <row r="6309" spans="5:17" ht="13" hidden="1" x14ac:dyDescent="0.3">
      <c r="E6309" s="138">
        <v>41939</v>
      </c>
      <c r="F6309" s="16">
        <v>300</v>
      </c>
      <c r="G6309" s="22">
        <v>2014</v>
      </c>
      <c r="H6309" s="139">
        <f t="shared" si="511"/>
        <v>0</v>
      </c>
      <c r="I6309" s="140">
        <v>9.3333333333333357</v>
      </c>
      <c r="J6309" s="141">
        <f t="shared" si="507"/>
        <v>1</v>
      </c>
      <c r="K6309" s="81">
        <f t="shared" si="508"/>
        <v>10.666666666666664</v>
      </c>
      <c r="L6309" s="149">
        <v>12</v>
      </c>
      <c r="M6309" s="16"/>
      <c r="N6309" s="141">
        <f t="shared" si="509"/>
        <v>1</v>
      </c>
      <c r="O6309" s="141"/>
      <c r="P6309" s="141"/>
      <c r="Q6309" s="81">
        <f t="shared" si="510"/>
        <v>8</v>
      </c>
    </row>
    <row r="6310" spans="5:17" ht="13" hidden="1" x14ac:dyDescent="0.3">
      <c r="E6310" s="138">
        <v>41940</v>
      </c>
      <c r="F6310" s="16">
        <v>301</v>
      </c>
      <c r="G6310" s="22">
        <v>2014</v>
      </c>
      <c r="H6310" s="139">
        <f t="shared" si="511"/>
        <v>0</v>
      </c>
      <c r="I6310" s="140">
        <v>9.1466666666666683</v>
      </c>
      <c r="J6310" s="141">
        <f t="shared" si="507"/>
        <v>1</v>
      </c>
      <c r="K6310" s="81">
        <f t="shared" si="508"/>
        <v>10.853333333333332</v>
      </c>
      <c r="L6310" s="149">
        <v>10.9</v>
      </c>
      <c r="M6310" s="16"/>
      <c r="N6310" s="141">
        <f t="shared" si="509"/>
        <v>1</v>
      </c>
      <c r="O6310" s="141"/>
      <c r="P6310" s="141"/>
      <c r="Q6310" s="81">
        <f t="shared" si="510"/>
        <v>9.1</v>
      </c>
    </row>
    <row r="6311" spans="5:17" ht="13" hidden="1" x14ac:dyDescent="0.3">
      <c r="E6311" s="138">
        <v>41941</v>
      </c>
      <c r="F6311" s="16">
        <v>302</v>
      </c>
      <c r="G6311" s="22">
        <v>2014</v>
      </c>
      <c r="H6311" s="139">
        <f t="shared" si="511"/>
        <v>0</v>
      </c>
      <c r="I6311" s="140">
        <v>8.9600000000000009</v>
      </c>
      <c r="J6311" s="141">
        <f t="shared" si="507"/>
        <v>1</v>
      </c>
      <c r="K6311" s="81">
        <f t="shared" si="508"/>
        <v>11.04</v>
      </c>
      <c r="L6311" s="149">
        <v>9.4</v>
      </c>
      <c r="M6311" s="16"/>
      <c r="N6311" s="141">
        <f t="shared" si="509"/>
        <v>1</v>
      </c>
      <c r="O6311" s="141"/>
      <c r="P6311" s="141"/>
      <c r="Q6311" s="81">
        <f t="shared" si="510"/>
        <v>10.6</v>
      </c>
    </row>
    <row r="6312" spans="5:17" ht="13" hidden="1" x14ac:dyDescent="0.3">
      <c r="E6312" s="138">
        <v>41942</v>
      </c>
      <c r="F6312" s="16">
        <v>303</v>
      </c>
      <c r="G6312" s="22">
        <v>2014</v>
      </c>
      <c r="H6312" s="139">
        <f t="shared" si="511"/>
        <v>0</v>
      </c>
      <c r="I6312" s="140">
        <v>8.7733333333333334</v>
      </c>
      <c r="J6312" s="141">
        <f t="shared" si="507"/>
        <v>1</v>
      </c>
      <c r="K6312" s="81">
        <f t="shared" si="508"/>
        <v>11.226666666666667</v>
      </c>
      <c r="L6312" s="149">
        <v>9.5</v>
      </c>
      <c r="M6312" s="16"/>
      <c r="N6312" s="141">
        <f t="shared" si="509"/>
        <v>1</v>
      </c>
      <c r="O6312" s="141"/>
      <c r="P6312" s="141"/>
      <c r="Q6312" s="81">
        <f t="shared" si="510"/>
        <v>10.5</v>
      </c>
    </row>
    <row r="6313" spans="5:17" ht="13" hidden="1" x14ac:dyDescent="0.3">
      <c r="E6313" s="138">
        <v>41943</v>
      </c>
      <c r="F6313" s="16">
        <v>304</v>
      </c>
      <c r="G6313" s="22">
        <v>2014</v>
      </c>
      <c r="H6313" s="139">
        <f t="shared" si="511"/>
        <v>0</v>
      </c>
      <c r="I6313" s="140">
        <v>8.586666666666666</v>
      </c>
      <c r="J6313" s="141">
        <f t="shared" si="507"/>
        <v>1</v>
      </c>
      <c r="K6313" s="81">
        <f t="shared" si="508"/>
        <v>11.413333333333334</v>
      </c>
      <c r="L6313" s="149">
        <v>9.5</v>
      </c>
      <c r="M6313" s="16"/>
      <c r="N6313" s="141">
        <f t="shared" si="509"/>
        <v>1</v>
      </c>
      <c r="O6313" s="141"/>
      <c r="P6313" s="141"/>
      <c r="Q6313" s="81">
        <f t="shared" si="510"/>
        <v>10.5</v>
      </c>
    </row>
    <row r="6314" spans="5:17" ht="13" hidden="1" x14ac:dyDescent="0.3">
      <c r="E6314" s="138">
        <v>41944</v>
      </c>
      <c r="F6314" s="16">
        <v>305</v>
      </c>
      <c r="G6314" s="22">
        <v>2014</v>
      </c>
      <c r="H6314" s="139">
        <f t="shared" si="511"/>
        <v>0</v>
      </c>
      <c r="I6314" s="140">
        <v>8.4</v>
      </c>
      <c r="J6314" s="141">
        <f t="shared" si="507"/>
        <v>1</v>
      </c>
      <c r="K6314" s="81">
        <f t="shared" si="508"/>
        <v>11.6</v>
      </c>
      <c r="L6314" s="149">
        <v>9.6</v>
      </c>
      <c r="M6314" s="16"/>
      <c r="N6314" s="141">
        <f t="shared" si="509"/>
        <v>1</v>
      </c>
      <c r="O6314" s="141"/>
      <c r="P6314" s="141"/>
      <c r="Q6314" s="81">
        <f t="shared" si="510"/>
        <v>10.4</v>
      </c>
    </row>
    <row r="6315" spans="5:17" ht="13" hidden="1" x14ac:dyDescent="0.3">
      <c r="E6315" s="138">
        <v>41945</v>
      </c>
      <c r="F6315" s="16">
        <v>306</v>
      </c>
      <c r="G6315" s="22">
        <v>2014</v>
      </c>
      <c r="H6315" s="139">
        <f t="shared" si="511"/>
        <v>0</v>
      </c>
      <c r="I6315" s="140">
        <v>8.2133333333333312</v>
      </c>
      <c r="J6315" s="141">
        <f t="shared" si="507"/>
        <v>1</v>
      </c>
      <c r="K6315" s="81">
        <f t="shared" si="508"/>
        <v>11.786666666666669</v>
      </c>
      <c r="L6315" s="149">
        <v>10.4</v>
      </c>
      <c r="M6315" s="16"/>
      <c r="N6315" s="141">
        <f t="shared" si="509"/>
        <v>1</v>
      </c>
      <c r="O6315" s="141"/>
      <c r="P6315" s="141"/>
      <c r="Q6315" s="81">
        <f t="shared" si="510"/>
        <v>9.6</v>
      </c>
    </row>
    <row r="6316" spans="5:17" ht="13" hidden="1" x14ac:dyDescent="0.3">
      <c r="E6316" s="138">
        <v>41946</v>
      </c>
      <c r="F6316" s="16">
        <v>307</v>
      </c>
      <c r="G6316" s="22">
        <v>2014</v>
      </c>
      <c r="H6316" s="139">
        <f t="shared" si="511"/>
        <v>0</v>
      </c>
      <c r="I6316" s="140">
        <v>8.0266666666666637</v>
      </c>
      <c r="J6316" s="141">
        <f t="shared" si="507"/>
        <v>1</v>
      </c>
      <c r="K6316" s="81">
        <f t="shared" si="508"/>
        <v>11.973333333333336</v>
      </c>
      <c r="L6316" s="149">
        <v>10.8</v>
      </c>
      <c r="M6316" s="16"/>
      <c r="N6316" s="141">
        <f t="shared" si="509"/>
        <v>1</v>
      </c>
      <c r="O6316" s="141"/>
      <c r="P6316" s="141"/>
      <c r="Q6316" s="81">
        <f t="shared" si="510"/>
        <v>9.1999999999999993</v>
      </c>
    </row>
    <row r="6317" spans="5:17" ht="13" hidden="1" x14ac:dyDescent="0.3">
      <c r="E6317" s="138">
        <v>41947</v>
      </c>
      <c r="F6317" s="16">
        <v>308</v>
      </c>
      <c r="G6317" s="22">
        <v>2014</v>
      </c>
      <c r="H6317" s="139">
        <f t="shared" si="511"/>
        <v>0</v>
      </c>
      <c r="I6317" s="140">
        <v>7.84</v>
      </c>
      <c r="J6317" s="141">
        <f t="shared" si="507"/>
        <v>1</v>
      </c>
      <c r="K6317" s="81">
        <f t="shared" si="508"/>
        <v>12.16</v>
      </c>
      <c r="L6317" s="149">
        <v>12.6</v>
      </c>
      <c r="M6317" s="16"/>
      <c r="N6317" s="141">
        <f t="shared" si="509"/>
        <v>1</v>
      </c>
      <c r="O6317" s="141"/>
      <c r="P6317" s="141"/>
      <c r="Q6317" s="81">
        <f t="shared" si="510"/>
        <v>7.4</v>
      </c>
    </row>
    <row r="6318" spans="5:17" ht="13" hidden="1" x14ac:dyDescent="0.3">
      <c r="E6318" s="138">
        <v>41948</v>
      </c>
      <c r="F6318" s="16">
        <v>309</v>
      </c>
      <c r="G6318" s="22">
        <v>2014</v>
      </c>
      <c r="H6318" s="139">
        <f t="shared" si="511"/>
        <v>0</v>
      </c>
      <c r="I6318" s="140">
        <v>7.653333333333336</v>
      </c>
      <c r="J6318" s="141">
        <f t="shared" si="507"/>
        <v>1</v>
      </c>
      <c r="K6318" s="81">
        <f t="shared" si="508"/>
        <v>12.346666666666664</v>
      </c>
      <c r="L6318" s="149">
        <v>6.8</v>
      </c>
      <c r="M6318" s="16"/>
      <c r="N6318" s="141">
        <f t="shared" si="509"/>
        <v>1</v>
      </c>
      <c r="O6318" s="141"/>
      <c r="P6318" s="141"/>
      <c r="Q6318" s="81">
        <f t="shared" si="510"/>
        <v>13.2</v>
      </c>
    </row>
    <row r="6319" spans="5:17" ht="13" hidden="1" x14ac:dyDescent="0.3">
      <c r="E6319" s="138">
        <v>41949</v>
      </c>
      <c r="F6319" s="16">
        <v>310</v>
      </c>
      <c r="G6319" s="22">
        <v>2014</v>
      </c>
      <c r="H6319" s="139">
        <f t="shared" si="511"/>
        <v>0</v>
      </c>
      <c r="I6319" s="140">
        <v>7.4666666666666686</v>
      </c>
      <c r="J6319" s="141">
        <f t="shared" si="507"/>
        <v>1</v>
      </c>
      <c r="K6319" s="81">
        <f t="shared" si="508"/>
        <v>12.533333333333331</v>
      </c>
      <c r="L6319" s="149">
        <v>6.9</v>
      </c>
      <c r="M6319" s="16"/>
      <c r="N6319" s="141">
        <f t="shared" si="509"/>
        <v>1</v>
      </c>
      <c r="O6319" s="141"/>
      <c r="P6319" s="141"/>
      <c r="Q6319" s="81">
        <f t="shared" si="510"/>
        <v>13.1</v>
      </c>
    </row>
    <row r="6320" spans="5:17" ht="13" hidden="1" x14ac:dyDescent="0.3">
      <c r="E6320" s="138">
        <v>41950</v>
      </c>
      <c r="F6320" s="16">
        <v>311</v>
      </c>
      <c r="G6320" s="22">
        <v>2014</v>
      </c>
      <c r="H6320" s="139">
        <f t="shared" si="511"/>
        <v>0</v>
      </c>
      <c r="I6320" s="140">
        <v>7.28</v>
      </c>
      <c r="J6320" s="141">
        <f t="shared" si="507"/>
        <v>1</v>
      </c>
      <c r="K6320" s="81">
        <f t="shared" si="508"/>
        <v>12.719999999999999</v>
      </c>
      <c r="L6320" s="149">
        <v>6</v>
      </c>
      <c r="M6320" s="16"/>
      <c r="N6320" s="141">
        <f t="shared" si="509"/>
        <v>1</v>
      </c>
      <c r="O6320" s="141"/>
      <c r="P6320" s="141"/>
      <c r="Q6320" s="81">
        <f t="shared" si="510"/>
        <v>14</v>
      </c>
    </row>
    <row r="6321" spans="5:17" ht="13" hidden="1" x14ac:dyDescent="0.3">
      <c r="E6321" s="138">
        <v>41951</v>
      </c>
      <c r="F6321" s="16">
        <v>312</v>
      </c>
      <c r="G6321" s="22">
        <v>2014</v>
      </c>
      <c r="H6321" s="139">
        <f t="shared" si="511"/>
        <v>0</v>
      </c>
      <c r="I6321" s="140">
        <v>7.0933333333333337</v>
      </c>
      <c r="J6321" s="141">
        <f t="shared" si="507"/>
        <v>1</v>
      </c>
      <c r="K6321" s="81">
        <f t="shared" si="508"/>
        <v>12.906666666666666</v>
      </c>
      <c r="L6321" s="149">
        <v>6</v>
      </c>
      <c r="M6321" s="16"/>
      <c r="N6321" s="141">
        <f t="shared" si="509"/>
        <v>1</v>
      </c>
      <c r="O6321" s="141"/>
      <c r="P6321" s="141"/>
      <c r="Q6321" s="81">
        <f t="shared" si="510"/>
        <v>14</v>
      </c>
    </row>
    <row r="6322" spans="5:17" ht="13" hidden="1" x14ac:dyDescent="0.3">
      <c r="E6322" s="138">
        <v>41952</v>
      </c>
      <c r="F6322" s="16">
        <v>313</v>
      </c>
      <c r="G6322" s="22">
        <v>2014</v>
      </c>
      <c r="H6322" s="139">
        <f t="shared" si="511"/>
        <v>0</v>
      </c>
      <c r="I6322" s="140">
        <v>6.9066666666666663</v>
      </c>
      <c r="J6322" s="141">
        <f t="shared" si="507"/>
        <v>1</v>
      </c>
      <c r="K6322" s="81">
        <f t="shared" si="508"/>
        <v>13.093333333333334</v>
      </c>
      <c r="L6322" s="149">
        <v>7.1</v>
      </c>
      <c r="M6322" s="16"/>
      <c r="N6322" s="141">
        <f t="shared" si="509"/>
        <v>1</v>
      </c>
      <c r="O6322" s="141"/>
      <c r="P6322" s="141"/>
      <c r="Q6322" s="81">
        <f t="shared" si="510"/>
        <v>12.9</v>
      </c>
    </row>
    <row r="6323" spans="5:17" ht="13" hidden="1" x14ac:dyDescent="0.3">
      <c r="E6323" s="138">
        <v>41953</v>
      </c>
      <c r="F6323" s="16">
        <v>314</v>
      </c>
      <c r="G6323" s="22">
        <v>2014</v>
      </c>
      <c r="H6323" s="139">
        <f t="shared" si="511"/>
        <v>0</v>
      </c>
      <c r="I6323" s="140">
        <v>6.72</v>
      </c>
      <c r="J6323" s="141">
        <f t="shared" si="507"/>
        <v>1</v>
      </c>
      <c r="K6323" s="81">
        <f t="shared" si="508"/>
        <v>13.280000000000001</v>
      </c>
      <c r="L6323" s="149">
        <v>9.5</v>
      </c>
      <c r="M6323" s="16"/>
      <c r="N6323" s="141">
        <f t="shared" si="509"/>
        <v>1</v>
      </c>
      <c r="O6323" s="141"/>
      <c r="P6323" s="141"/>
      <c r="Q6323" s="81">
        <f t="shared" si="510"/>
        <v>10.5</v>
      </c>
    </row>
    <row r="6324" spans="5:17" ht="13" hidden="1" x14ac:dyDescent="0.3">
      <c r="E6324" s="138">
        <v>41954</v>
      </c>
      <c r="F6324" s="16">
        <v>315</v>
      </c>
      <c r="G6324" s="22">
        <v>2014</v>
      </c>
      <c r="H6324" s="139">
        <f t="shared" si="511"/>
        <v>0</v>
      </c>
      <c r="I6324" s="140">
        <v>6.5333333333333314</v>
      </c>
      <c r="J6324" s="141">
        <f t="shared" si="507"/>
        <v>1</v>
      </c>
      <c r="K6324" s="81">
        <f t="shared" si="508"/>
        <v>13.466666666666669</v>
      </c>
      <c r="L6324" s="149">
        <v>9.6</v>
      </c>
      <c r="M6324" s="16"/>
      <c r="N6324" s="141">
        <f t="shared" si="509"/>
        <v>1</v>
      </c>
      <c r="O6324" s="141"/>
      <c r="P6324" s="141"/>
      <c r="Q6324" s="81">
        <f t="shared" si="510"/>
        <v>10.4</v>
      </c>
    </row>
    <row r="6325" spans="5:17" ht="13" hidden="1" x14ac:dyDescent="0.3">
      <c r="E6325" s="138">
        <v>41955</v>
      </c>
      <c r="F6325" s="16">
        <v>316</v>
      </c>
      <c r="G6325" s="22">
        <v>2014</v>
      </c>
      <c r="H6325" s="139">
        <f t="shared" si="511"/>
        <v>0</v>
      </c>
      <c r="I6325" s="140">
        <v>6.346666666666664</v>
      </c>
      <c r="J6325" s="141">
        <f t="shared" si="507"/>
        <v>1</v>
      </c>
      <c r="K6325" s="81">
        <f t="shared" si="508"/>
        <v>13.653333333333336</v>
      </c>
      <c r="L6325" s="149">
        <v>9.4</v>
      </c>
      <c r="M6325" s="16"/>
      <c r="N6325" s="141">
        <f t="shared" si="509"/>
        <v>1</v>
      </c>
      <c r="O6325" s="141"/>
      <c r="P6325" s="141"/>
      <c r="Q6325" s="81">
        <f t="shared" si="510"/>
        <v>10.6</v>
      </c>
    </row>
    <row r="6326" spans="5:17" ht="13" hidden="1" x14ac:dyDescent="0.3">
      <c r="E6326" s="138">
        <v>41956</v>
      </c>
      <c r="F6326" s="16">
        <v>317</v>
      </c>
      <c r="G6326" s="22">
        <v>2014</v>
      </c>
      <c r="H6326" s="139">
        <f t="shared" si="511"/>
        <v>0</v>
      </c>
      <c r="I6326" s="140">
        <v>6.16</v>
      </c>
      <c r="J6326" s="141">
        <f t="shared" si="507"/>
        <v>1</v>
      </c>
      <c r="K6326" s="81">
        <f t="shared" si="508"/>
        <v>13.84</v>
      </c>
      <c r="L6326" s="149">
        <v>9</v>
      </c>
      <c r="M6326" s="16"/>
      <c r="N6326" s="141">
        <f t="shared" si="509"/>
        <v>1</v>
      </c>
      <c r="O6326" s="141"/>
      <c r="P6326" s="141"/>
      <c r="Q6326" s="81">
        <f t="shared" si="510"/>
        <v>11</v>
      </c>
    </row>
    <row r="6327" spans="5:17" ht="13" hidden="1" x14ac:dyDescent="0.3">
      <c r="E6327" s="138">
        <v>41957</v>
      </c>
      <c r="F6327" s="16">
        <v>318</v>
      </c>
      <c r="G6327" s="22">
        <v>2014</v>
      </c>
      <c r="H6327" s="139">
        <f t="shared" si="511"/>
        <v>0</v>
      </c>
      <c r="I6327" s="140">
        <v>5.9733333333333363</v>
      </c>
      <c r="J6327" s="141">
        <f t="shared" si="507"/>
        <v>1</v>
      </c>
      <c r="K6327" s="81">
        <f t="shared" si="508"/>
        <v>14.026666666666664</v>
      </c>
      <c r="L6327" s="149">
        <v>8.4</v>
      </c>
      <c r="M6327" s="16"/>
      <c r="N6327" s="141">
        <f t="shared" si="509"/>
        <v>1</v>
      </c>
      <c r="O6327" s="141"/>
      <c r="P6327" s="141"/>
      <c r="Q6327" s="81">
        <f t="shared" si="510"/>
        <v>11.6</v>
      </c>
    </row>
    <row r="6328" spans="5:17" ht="13" hidden="1" x14ac:dyDescent="0.3">
      <c r="E6328" s="138">
        <v>41958</v>
      </c>
      <c r="F6328" s="16">
        <v>319</v>
      </c>
      <c r="G6328" s="22">
        <v>2014</v>
      </c>
      <c r="H6328" s="139">
        <f t="shared" si="511"/>
        <v>0</v>
      </c>
      <c r="I6328" s="140">
        <v>5.7866666666666688</v>
      </c>
      <c r="J6328" s="141">
        <f t="shared" si="507"/>
        <v>1</v>
      </c>
      <c r="K6328" s="81">
        <f t="shared" si="508"/>
        <v>14.213333333333331</v>
      </c>
      <c r="L6328" s="149">
        <v>8.6999999999999993</v>
      </c>
      <c r="M6328" s="16"/>
      <c r="N6328" s="141">
        <f t="shared" si="509"/>
        <v>1</v>
      </c>
      <c r="O6328" s="141"/>
      <c r="P6328" s="141"/>
      <c r="Q6328" s="81">
        <f t="shared" si="510"/>
        <v>11.3</v>
      </c>
    </row>
    <row r="6329" spans="5:17" ht="13" hidden="1" x14ac:dyDescent="0.3">
      <c r="E6329" s="138">
        <v>41959</v>
      </c>
      <c r="F6329" s="16">
        <v>320</v>
      </c>
      <c r="G6329" s="22">
        <v>2014</v>
      </c>
      <c r="H6329" s="139">
        <f t="shared" si="511"/>
        <v>0</v>
      </c>
      <c r="I6329" s="140">
        <v>5.6</v>
      </c>
      <c r="J6329" s="141">
        <f t="shared" si="507"/>
        <v>1</v>
      </c>
      <c r="K6329" s="81">
        <f t="shared" si="508"/>
        <v>14.4</v>
      </c>
      <c r="L6329" s="149">
        <v>9</v>
      </c>
      <c r="M6329" s="16"/>
      <c r="N6329" s="141">
        <f t="shared" si="509"/>
        <v>1</v>
      </c>
      <c r="O6329" s="141"/>
      <c r="P6329" s="141"/>
      <c r="Q6329" s="81">
        <f t="shared" si="510"/>
        <v>11</v>
      </c>
    </row>
    <row r="6330" spans="5:17" ht="13" hidden="1" x14ac:dyDescent="0.3">
      <c r="E6330" s="138">
        <v>41960</v>
      </c>
      <c r="F6330" s="16">
        <v>321</v>
      </c>
      <c r="G6330" s="22">
        <v>2014</v>
      </c>
      <c r="H6330" s="139">
        <f t="shared" si="511"/>
        <v>0</v>
      </c>
      <c r="I6330" s="140">
        <v>5.5193548387096776</v>
      </c>
      <c r="J6330" s="141">
        <f t="shared" si="507"/>
        <v>1</v>
      </c>
      <c r="K6330" s="81">
        <f t="shared" si="508"/>
        <v>14.480645161290322</v>
      </c>
      <c r="L6330" s="149">
        <v>7</v>
      </c>
      <c r="M6330" s="16"/>
      <c r="N6330" s="141">
        <f t="shared" si="509"/>
        <v>1</v>
      </c>
      <c r="O6330" s="141"/>
      <c r="P6330" s="141"/>
      <c r="Q6330" s="81">
        <f t="shared" si="510"/>
        <v>13</v>
      </c>
    </row>
    <row r="6331" spans="5:17" ht="13" hidden="1" x14ac:dyDescent="0.3">
      <c r="E6331" s="138">
        <v>41961</v>
      </c>
      <c r="F6331" s="16">
        <v>322</v>
      </c>
      <c r="G6331" s="22">
        <v>2014</v>
      </c>
      <c r="H6331" s="139">
        <f t="shared" si="511"/>
        <v>0</v>
      </c>
      <c r="I6331" s="140">
        <v>5.4387096774193537</v>
      </c>
      <c r="J6331" s="141">
        <f t="shared" si="507"/>
        <v>1</v>
      </c>
      <c r="K6331" s="81">
        <f t="shared" si="508"/>
        <v>14.561290322580646</v>
      </c>
      <c r="L6331" s="149">
        <v>6.9</v>
      </c>
      <c r="M6331" s="16"/>
      <c r="N6331" s="141">
        <f t="shared" si="509"/>
        <v>1</v>
      </c>
      <c r="O6331" s="141"/>
      <c r="P6331" s="141"/>
      <c r="Q6331" s="81">
        <f t="shared" si="510"/>
        <v>13.1</v>
      </c>
    </row>
    <row r="6332" spans="5:17" ht="13" hidden="1" x14ac:dyDescent="0.3">
      <c r="E6332" s="138">
        <v>41962</v>
      </c>
      <c r="F6332" s="16">
        <v>323</v>
      </c>
      <c r="G6332" s="22">
        <v>2014</v>
      </c>
      <c r="H6332" s="139">
        <f t="shared" si="511"/>
        <v>0</v>
      </c>
      <c r="I6332" s="140">
        <v>5.3580645161290334</v>
      </c>
      <c r="J6332" s="141">
        <f t="shared" si="507"/>
        <v>1</v>
      </c>
      <c r="K6332" s="81">
        <f t="shared" si="508"/>
        <v>14.641935483870967</v>
      </c>
      <c r="L6332" s="149">
        <v>6.7</v>
      </c>
      <c r="M6332" s="16"/>
      <c r="N6332" s="141">
        <f t="shared" si="509"/>
        <v>1</v>
      </c>
      <c r="O6332" s="141"/>
      <c r="P6332" s="141"/>
      <c r="Q6332" s="81">
        <f t="shared" si="510"/>
        <v>13.3</v>
      </c>
    </row>
    <row r="6333" spans="5:17" ht="13" hidden="1" x14ac:dyDescent="0.3">
      <c r="E6333" s="138">
        <v>41963</v>
      </c>
      <c r="F6333" s="16">
        <v>324</v>
      </c>
      <c r="G6333" s="22">
        <v>2014</v>
      </c>
      <c r="H6333" s="139">
        <f t="shared" si="511"/>
        <v>0</v>
      </c>
      <c r="I6333" s="140">
        <v>5.2774193548387096</v>
      </c>
      <c r="J6333" s="141">
        <f t="shared" si="507"/>
        <v>1</v>
      </c>
      <c r="K6333" s="81">
        <f t="shared" si="508"/>
        <v>14.72258064516129</v>
      </c>
      <c r="L6333" s="149">
        <v>5.6</v>
      </c>
      <c r="M6333" s="16"/>
      <c r="N6333" s="141">
        <f t="shared" si="509"/>
        <v>1</v>
      </c>
      <c r="O6333" s="141"/>
      <c r="P6333" s="141"/>
      <c r="Q6333" s="81">
        <f t="shared" si="510"/>
        <v>14.4</v>
      </c>
    </row>
    <row r="6334" spans="5:17" ht="13" hidden="1" x14ac:dyDescent="0.3">
      <c r="E6334" s="138">
        <v>41964</v>
      </c>
      <c r="F6334" s="16">
        <v>325</v>
      </c>
      <c r="G6334" s="22">
        <v>2014</v>
      </c>
      <c r="H6334" s="139">
        <f t="shared" si="511"/>
        <v>0</v>
      </c>
      <c r="I6334" s="140">
        <v>5.1967741935483858</v>
      </c>
      <c r="J6334" s="141">
        <f t="shared" si="507"/>
        <v>1</v>
      </c>
      <c r="K6334" s="81">
        <f t="shared" si="508"/>
        <v>14.803225806451614</v>
      </c>
      <c r="L6334" s="149">
        <v>6.5</v>
      </c>
      <c r="M6334" s="16"/>
      <c r="N6334" s="141">
        <f t="shared" si="509"/>
        <v>1</v>
      </c>
      <c r="O6334" s="141"/>
      <c r="P6334" s="141"/>
      <c r="Q6334" s="81">
        <f t="shared" si="510"/>
        <v>13.5</v>
      </c>
    </row>
    <row r="6335" spans="5:17" ht="13" hidden="1" x14ac:dyDescent="0.3">
      <c r="E6335" s="138">
        <v>41965</v>
      </c>
      <c r="F6335" s="16">
        <v>326</v>
      </c>
      <c r="G6335" s="22">
        <v>2014</v>
      </c>
      <c r="H6335" s="139">
        <f t="shared" si="511"/>
        <v>0</v>
      </c>
      <c r="I6335" s="140">
        <v>5.1161290322580655</v>
      </c>
      <c r="J6335" s="141">
        <f t="shared" si="507"/>
        <v>1</v>
      </c>
      <c r="K6335" s="81">
        <f t="shared" si="508"/>
        <v>14.883870967741935</v>
      </c>
      <c r="L6335" s="149">
        <v>6.7</v>
      </c>
      <c r="M6335" s="16"/>
      <c r="N6335" s="141">
        <f t="shared" si="509"/>
        <v>1</v>
      </c>
      <c r="O6335" s="141"/>
      <c r="P6335" s="141"/>
      <c r="Q6335" s="81">
        <f t="shared" si="510"/>
        <v>13.3</v>
      </c>
    </row>
    <row r="6336" spans="5:17" ht="13" hidden="1" x14ac:dyDescent="0.3">
      <c r="E6336" s="138">
        <v>41966</v>
      </c>
      <c r="F6336" s="16">
        <v>327</v>
      </c>
      <c r="G6336" s="22">
        <v>2014</v>
      </c>
      <c r="H6336" s="139">
        <f t="shared" si="511"/>
        <v>0</v>
      </c>
      <c r="I6336" s="140">
        <v>5.0354838709677416</v>
      </c>
      <c r="J6336" s="141">
        <f t="shared" si="507"/>
        <v>1</v>
      </c>
      <c r="K6336" s="81">
        <f t="shared" si="508"/>
        <v>14.964516129032258</v>
      </c>
      <c r="L6336" s="149">
        <v>7.5</v>
      </c>
      <c r="M6336" s="16"/>
      <c r="N6336" s="141">
        <f t="shared" si="509"/>
        <v>1</v>
      </c>
      <c r="O6336" s="141"/>
      <c r="P6336" s="141"/>
      <c r="Q6336" s="81">
        <f t="shared" si="510"/>
        <v>12.5</v>
      </c>
    </row>
    <row r="6337" spans="5:17" ht="13" hidden="1" x14ac:dyDescent="0.3">
      <c r="E6337" s="138">
        <v>41967</v>
      </c>
      <c r="F6337" s="16">
        <v>328</v>
      </c>
      <c r="G6337" s="22">
        <v>2014</v>
      </c>
      <c r="H6337" s="139">
        <f t="shared" si="511"/>
        <v>0</v>
      </c>
      <c r="I6337" s="140">
        <v>4.9548387096774213</v>
      </c>
      <c r="J6337" s="141">
        <f t="shared" si="507"/>
        <v>1</v>
      </c>
      <c r="K6337" s="81">
        <f t="shared" si="508"/>
        <v>15.045161290322579</v>
      </c>
      <c r="L6337" s="149">
        <v>8.6</v>
      </c>
      <c r="M6337" s="16"/>
      <c r="N6337" s="141">
        <f t="shared" si="509"/>
        <v>1</v>
      </c>
      <c r="O6337" s="141"/>
      <c r="P6337" s="141"/>
      <c r="Q6337" s="81">
        <f t="shared" si="510"/>
        <v>11.4</v>
      </c>
    </row>
    <row r="6338" spans="5:17" ht="13" hidden="1" x14ac:dyDescent="0.3">
      <c r="E6338" s="138">
        <v>41968</v>
      </c>
      <c r="F6338" s="16">
        <v>329</v>
      </c>
      <c r="G6338" s="22">
        <v>2014</v>
      </c>
      <c r="H6338" s="139">
        <f t="shared" si="511"/>
        <v>0</v>
      </c>
      <c r="I6338" s="140">
        <v>4.8741935483870975</v>
      </c>
      <c r="J6338" s="141">
        <f t="shared" si="507"/>
        <v>1</v>
      </c>
      <c r="K6338" s="81">
        <f t="shared" si="508"/>
        <v>15.125806451612902</v>
      </c>
      <c r="L6338" s="149">
        <v>9.5</v>
      </c>
      <c r="M6338" s="16"/>
      <c r="N6338" s="141">
        <f t="shared" si="509"/>
        <v>1</v>
      </c>
      <c r="O6338" s="141"/>
      <c r="P6338" s="141"/>
      <c r="Q6338" s="81">
        <f t="shared" si="510"/>
        <v>10.5</v>
      </c>
    </row>
    <row r="6339" spans="5:17" ht="13" hidden="1" x14ac:dyDescent="0.3">
      <c r="E6339" s="138">
        <v>41969</v>
      </c>
      <c r="F6339" s="16">
        <v>330</v>
      </c>
      <c r="G6339" s="22">
        <v>2014</v>
      </c>
      <c r="H6339" s="139">
        <f t="shared" si="511"/>
        <v>0</v>
      </c>
      <c r="I6339" s="140">
        <v>4.7935483870967737</v>
      </c>
      <c r="J6339" s="141">
        <f t="shared" si="507"/>
        <v>1</v>
      </c>
      <c r="K6339" s="81">
        <f t="shared" si="508"/>
        <v>15.206451612903226</v>
      </c>
      <c r="L6339" s="149">
        <v>10.1</v>
      </c>
      <c r="M6339" s="16"/>
      <c r="N6339" s="141">
        <f t="shared" si="509"/>
        <v>1</v>
      </c>
      <c r="O6339" s="141"/>
      <c r="P6339" s="141"/>
      <c r="Q6339" s="81">
        <f t="shared" si="510"/>
        <v>9.9</v>
      </c>
    </row>
    <row r="6340" spans="5:17" ht="13" hidden="1" x14ac:dyDescent="0.3">
      <c r="E6340" s="138">
        <v>41970</v>
      </c>
      <c r="F6340" s="16">
        <v>331</v>
      </c>
      <c r="G6340" s="22">
        <v>2014</v>
      </c>
      <c r="H6340" s="139">
        <f t="shared" si="511"/>
        <v>0</v>
      </c>
      <c r="I6340" s="140">
        <v>4.7129032258064534</v>
      </c>
      <c r="J6340" s="141">
        <f t="shared" si="507"/>
        <v>1</v>
      </c>
      <c r="K6340" s="81">
        <f t="shared" si="508"/>
        <v>15.287096774193547</v>
      </c>
      <c r="L6340" s="149">
        <v>10.199999999999999</v>
      </c>
      <c r="M6340" s="16"/>
      <c r="N6340" s="141">
        <f t="shared" si="509"/>
        <v>1</v>
      </c>
      <c r="O6340" s="141"/>
      <c r="P6340" s="141"/>
      <c r="Q6340" s="81">
        <f t="shared" si="510"/>
        <v>9.8000000000000007</v>
      </c>
    </row>
    <row r="6341" spans="5:17" ht="13" hidden="1" x14ac:dyDescent="0.3">
      <c r="E6341" s="138">
        <v>41971</v>
      </c>
      <c r="F6341" s="16">
        <v>332</v>
      </c>
      <c r="G6341" s="22">
        <v>2014</v>
      </c>
      <c r="H6341" s="139">
        <f t="shared" si="511"/>
        <v>0</v>
      </c>
      <c r="I6341" s="140">
        <v>4.6322580645161295</v>
      </c>
      <c r="J6341" s="141">
        <f t="shared" si="507"/>
        <v>1</v>
      </c>
      <c r="K6341" s="81">
        <f t="shared" si="508"/>
        <v>15.36774193548387</v>
      </c>
      <c r="L6341" s="149">
        <v>8.5</v>
      </c>
      <c r="M6341" s="16"/>
      <c r="N6341" s="141">
        <f t="shared" si="509"/>
        <v>1</v>
      </c>
      <c r="O6341" s="141"/>
      <c r="P6341" s="141"/>
      <c r="Q6341" s="81">
        <f t="shared" si="510"/>
        <v>11.5</v>
      </c>
    </row>
    <row r="6342" spans="5:17" ht="13" hidden="1" x14ac:dyDescent="0.3">
      <c r="E6342" s="138">
        <v>41972</v>
      </c>
      <c r="F6342" s="16">
        <v>333</v>
      </c>
      <c r="G6342" s="22">
        <v>2014</v>
      </c>
      <c r="H6342" s="139">
        <f t="shared" si="511"/>
        <v>0</v>
      </c>
      <c r="I6342" s="140">
        <v>4.5516129032258057</v>
      </c>
      <c r="J6342" s="141">
        <f t="shared" si="507"/>
        <v>1</v>
      </c>
      <c r="K6342" s="81">
        <f t="shared" si="508"/>
        <v>15.448387096774194</v>
      </c>
      <c r="L6342" s="149">
        <v>6.9</v>
      </c>
      <c r="M6342" s="16"/>
      <c r="N6342" s="141">
        <f t="shared" si="509"/>
        <v>1</v>
      </c>
      <c r="O6342" s="141"/>
      <c r="P6342" s="141"/>
      <c r="Q6342" s="81">
        <f t="shared" si="510"/>
        <v>13.1</v>
      </c>
    </row>
    <row r="6343" spans="5:17" ht="13" hidden="1" x14ac:dyDescent="0.3">
      <c r="E6343" s="138">
        <v>41973</v>
      </c>
      <c r="F6343" s="16">
        <v>334</v>
      </c>
      <c r="G6343" s="22">
        <v>2014</v>
      </c>
      <c r="H6343" s="139">
        <f t="shared" si="511"/>
        <v>0</v>
      </c>
      <c r="I6343" s="140">
        <v>4.4709677419354854</v>
      </c>
      <c r="J6343" s="141">
        <f t="shared" si="507"/>
        <v>1</v>
      </c>
      <c r="K6343" s="81">
        <f t="shared" si="508"/>
        <v>15.529032258064515</v>
      </c>
      <c r="L6343" s="149">
        <v>6.5</v>
      </c>
      <c r="M6343" s="16"/>
      <c r="N6343" s="141">
        <f t="shared" si="509"/>
        <v>1</v>
      </c>
      <c r="O6343" s="141"/>
      <c r="P6343" s="141"/>
      <c r="Q6343" s="81">
        <f t="shared" si="510"/>
        <v>13.5</v>
      </c>
    </row>
    <row r="6344" spans="5:17" ht="13" hidden="1" x14ac:dyDescent="0.3">
      <c r="E6344" s="138">
        <v>41974</v>
      </c>
      <c r="F6344" s="16">
        <v>335</v>
      </c>
      <c r="G6344" s="22">
        <v>2014</v>
      </c>
      <c r="H6344" s="139">
        <f t="shared" si="511"/>
        <v>0</v>
      </c>
      <c r="I6344" s="140">
        <v>4.3903225806451616</v>
      </c>
      <c r="J6344" s="141">
        <f t="shared" si="507"/>
        <v>1</v>
      </c>
      <c r="K6344" s="81">
        <f t="shared" si="508"/>
        <v>15.609677419354838</v>
      </c>
      <c r="L6344" s="149">
        <v>6</v>
      </c>
      <c r="M6344" s="16"/>
      <c r="N6344" s="141">
        <f t="shared" si="509"/>
        <v>1</v>
      </c>
      <c r="O6344" s="141"/>
      <c r="P6344" s="141"/>
      <c r="Q6344" s="81">
        <f t="shared" si="510"/>
        <v>14</v>
      </c>
    </row>
    <row r="6345" spans="5:17" ht="13" hidden="1" x14ac:dyDescent="0.3">
      <c r="E6345" s="138">
        <v>41975</v>
      </c>
      <c r="F6345" s="16">
        <v>336</v>
      </c>
      <c r="G6345" s="22">
        <v>2014</v>
      </c>
      <c r="H6345" s="139">
        <f t="shared" si="511"/>
        <v>0</v>
      </c>
      <c r="I6345" s="140">
        <v>4.3096774193548377</v>
      </c>
      <c r="J6345" s="141">
        <f t="shared" si="507"/>
        <v>1</v>
      </c>
      <c r="K6345" s="81">
        <f t="shared" si="508"/>
        <v>15.690322580645162</v>
      </c>
      <c r="L6345" s="149">
        <v>5.2</v>
      </c>
      <c r="M6345" s="16"/>
      <c r="N6345" s="141">
        <f t="shared" si="509"/>
        <v>1</v>
      </c>
      <c r="O6345" s="141"/>
      <c r="P6345" s="141"/>
      <c r="Q6345" s="81">
        <f t="shared" si="510"/>
        <v>14.8</v>
      </c>
    </row>
    <row r="6346" spans="5:17" ht="13" hidden="1" x14ac:dyDescent="0.3">
      <c r="E6346" s="138">
        <v>41976</v>
      </c>
      <c r="F6346" s="16">
        <v>337</v>
      </c>
      <c r="G6346" s="22">
        <v>2014</v>
      </c>
      <c r="H6346" s="139">
        <f t="shared" si="511"/>
        <v>0</v>
      </c>
      <c r="I6346" s="140">
        <v>4.2290322580645174</v>
      </c>
      <c r="J6346" s="141">
        <f t="shared" si="507"/>
        <v>1</v>
      </c>
      <c r="K6346" s="81">
        <f t="shared" si="508"/>
        <v>15.770967741935483</v>
      </c>
      <c r="L6346" s="149">
        <v>5.7</v>
      </c>
      <c r="M6346" s="16"/>
      <c r="N6346" s="141">
        <f t="shared" si="509"/>
        <v>1</v>
      </c>
      <c r="O6346" s="141"/>
      <c r="P6346" s="141"/>
      <c r="Q6346" s="81">
        <f t="shared" si="510"/>
        <v>14.3</v>
      </c>
    </row>
    <row r="6347" spans="5:17" ht="13" hidden="1" x14ac:dyDescent="0.3">
      <c r="E6347" s="138">
        <v>41977</v>
      </c>
      <c r="F6347" s="16">
        <v>338</v>
      </c>
      <c r="G6347" s="22">
        <v>2014</v>
      </c>
      <c r="H6347" s="139">
        <f t="shared" si="511"/>
        <v>0</v>
      </c>
      <c r="I6347" s="140">
        <v>4.1483870967741936</v>
      </c>
      <c r="J6347" s="141">
        <f t="shared" si="507"/>
        <v>1</v>
      </c>
      <c r="K6347" s="81">
        <f t="shared" si="508"/>
        <v>15.851612903225806</v>
      </c>
      <c r="L6347" s="149">
        <v>6.2</v>
      </c>
      <c r="M6347" s="16"/>
      <c r="N6347" s="141">
        <f t="shared" si="509"/>
        <v>1</v>
      </c>
      <c r="O6347" s="141"/>
      <c r="P6347" s="141"/>
      <c r="Q6347" s="81">
        <f t="shared" si="510"/>
        <v>13.8</v>
      </c>
    </row>
    <row r="6348" spans="5:17" ht="13" hidden="1" x14ac:dyDescent="0.3">
      <c r="E6348" s="138">
        <v>41978</v>
      </c>
      <c r="F6348" s="16">
        <v>339</v>
      </c>
      <c r="G6348" s="22">
        <v>2014</v>
      </c>
      <c r="H6348" s="139">
        <f t="shared" si="511"/>
        <v>0</v>
      </c>
      <c r="I6348" s="140">
        <v>4.0677419354838698</v>
      </c>
      <c r="J6348" s="141">
        <f t="shared" si="507"/>
        <v>1</v>
      </c>
      <c r="K6348" s="81">
        <f t="shared" si="508"/>
        <v>15.93225806451613</v>
      </c>
      <c r="L6348" s="149">
        <v>6.2</v>
      </c>
      <c r="M6348" s="16"/>
      <c r="N6348" s="141">
        <f t="shared" si="509"/>
        <v>1</v>
      </c>
      <c r="O6348" s="141"/>
      <c r="P6348" s="141"/>
      <c r="Q6348" s="81">
        <f t="shared" si="510"/>
        <v>13.8</v>
      </c>
    </row>
    <row r="6349" spans="5:17" ht="13" hidden="1" x14ac:dyDescent="0.3">
      <c r="E6349" s="138">
        <v>41979</v>
      </c>
      <c r="F6349" s="16">
        <v>340</v>
      </c>
      <c r="G6349" s="22">
        <v>2014</v>
      </c>
      <c r="H6349" s="139">
        <f t="shared" si="511"/>
        <v>0</v>
      </c>
      <c r="I6349" s="140">
        <v>3.9870967741935495</v>
      </c>
      <c r="J6349" s="141">
        <f t="shared" si="507"/>
        <v>1</v>
      </c>
      <c r="K6349" s="81">
        <f t="shared" si="508"/>
        <v>16.012903225806451</v>
      </c>
      <c r="L6349" s="149">
        <v>5.5</v>
      </c>
      <c r="M6349" s="16"/>
      <c r="N6349" s="141">
        <f t="shared" si="509"/>
        <v>1</v>
      </c>
      <c r="O6349" s="141"/>
      <c r="P6349" s="141"/>
      <c r="Q6349" s="81">
        <f t="shared" si="510"/>
        <v>14.5</v>
      </c>
    </row>
    <row r="6350" spans="5:17" ht="13" hidden="1" x14ac:dyDescent="0.3">
      <c r="E6350" s="138">
        <v>41980</v>
      </c>
      <c r="F6350" s="16">
        <v>341</v>
      </c>
      <c r="G6350" s="22">
        <v>2014</v>
      </c>
      <c r="H6350" s="139">
        <f t="shared" si="511"/>
        <v>0</v>
      </c>
      <c r="I6350" s="140">
        <v>3.9064516129032256</v>
      </c>
      <c r="J6350" s="141">
        <f t="shared" si="507"/>
        <v>1</v>
      </c>
      <c r="K6350" s="81">
        <f t="shared" si="508"/>
        <v>16.093548387096774</v>
      </c>
      <c r="L6350" s="149">
        <v>5.0999999999999996</v>
      </c>
      <c r="M6350" s="16"/>
      <c r="N6350" s="141">
        <f t="shared" si="509"/>
        <v>1</v>
      </c>
      <c r="O6350" s="141"/>
      <c r="P6350" s="141"/>
      <c r="Q6350" s="81">
        <f t="shared" si="510"/>
        <v>14.9</v>
      </c>
    </row>
    <row r="6351" spans="5:17" ht="13" hidden="1" x14ac:dyDescent="0.3">
      <c r="E6351" s="138">
        <v>41981</v>
      </c>
      <c r="F6351" s="16">
        <v>342</v>
      </c>
      <c r="G6351" s="22">
        <v>2014</v>
      </c>
      <c r="H6351" s="139">
        <f t="shared" si="511"/>
        <v>0</v>
      </c>
      <c r="I6351" s="140">
        <v>3.8258064516129053</v>
      </c>
      <c r="J6351" s="141">
        <f t="shared" si="507"/>
        <v>1</v>
      </c>
      <c r="K6351" s="81">
        <f t="shared" si="508"/>
        <v>16.174193548387095</v>
      </c>
      <c r="L6351" s="149">
        <v>4.5999999999999996</v>
      </c>
      <c r="M6351" s="16"/>
      <c r="N6351" s="141">
        <f t="shared" si="509"/>
        <v>1</v>
      </c>
      <c r="O6351" s="141"/>
      <c r="P6351" s="141"/>
      <c r="Q6351" s="81">
        <f t="shared" si="510"/>
        <v>15.4</v>
      </c>
    </row>
    <row r="6352" spans="5:17" ht="13" hidden="1" x14ac:dyDescent="0.3">
      <c r="E6352" s="138">
        <v>41982</v>
      </c>
      <c r="F6352" s="16">
        <v>343</v>
      </c>
      <c r="G6352" s="22">
        <v>2014</v>
      </c>
      <c r="H6352" s="139">
        <f t="shared" si="511"/>
        <v>0</v>
      </c>
      <c r="I6352" s="140">
        <v>3.7451612903225815</v>
      </c>
      <c r="J6352" s="141">
        <f t="shared" si="507"/>
        <v>1</v>
      </c>
      <c r="K6352" s="81">
        <f t="shared" si="508"/>
        <v>16.254838709677419</v>
      </c>
      <c r="L6352" s="149">
        <v>2.6</v>
      </c>
      <c r="M6352" s="16"/>
      <c r="N6352" s="141">
        <f t="shared" si="509"/>
        <v>1</v>
      </c>
      <c r="O6352" s="141"/>
      <c r="P6352" s="141"/>
      <c r="Q6352" s="81">
        <f t="shared" si="510"/>
        <v>17.399999999999999</v>
      </c>
    </row>
    <row r="6353" spans="5:17" ht="13" hidden="1" x14ac:dyDescent="0.3">
      <c r="E6353" s="138">
        <v>41983</v>
      </c>
      <c r="F6353" s="16">
        <v>344</v>
      </c>
      <c r="G6353" s="22">
        <v>2014</v>
      </c>
      <c r="H6353" s="139">
        <f t="shared" si="511"/>
        <v>0</v>
      </c>
      <c r="I6353" s="140">
        <v>3.6645161290322577</v>
      </c>
      <c r="J6353" s="141">
        <f t="shared" si="507"/>
        <v>1</v>
      </c>
      <c r="K6353" s="81">
        <f t="shared" si="508"/>
        <v>16.335483870967742</v>
      </c>
      <c r="L6353" s="149">
        <v>1.4</v>
      </c>
      <c r="M6353" s="16"/>
      <c r="N6353" s="141">
        <f t="shared" si="509"/>
        <v>1</v>
      </c>
      <c r="O6353" s="141"/>
      <c r="P6353" s="141"/>
      <c r="Q6353" s="81">
        <f t="shared" si="510"/>
        <v>18.600000000000001</v>
      </c>
    </row>
    <row r="6354" spans="5:17" ht="13" hidden="1" x14ac:dyDescent="0.3">
      <c r="E6354" s="138">
        <v>41984</v>
      </c>
      <c r="F6354" s="16">
        <v>345</v>
      </c>
      <c r="G6354" s="22">
        <v>2014</v>
      </c>
      <c r="H6354" s="139">
        <f t="shared" si="511"/>
        <v>0</v>
      </c>
      <c r="I6354" s="140">
        <v>3.5838709677419374</v>
      </c>
      <c r="J6354" s="141">
        <f t="shared" si="507"/>
        <v>1</v>
      </c>
      <c r="K6354" s="81">
        <f t="shared" si="508"/>
        <v>16.416129032258063</v>
      </c>
      <c r="L6354" s="149">
        <v>5</v>
      </c>
      <c r="M6354" s="16"/>
      <c r="N6354" s="141">
        <f t="shared" si="509"/>
        <v>1</v>
      </c>
      <c r="O6354" s="141"/>
      <c r="P6354" s="141"/>
      <c r="Q6354" s="81">
        <f t="shared" si="510"/>
        <v>15</v>
      </c>
    </row>
    <row r="6355" spans="5:17" ht="13" hidden="1" x14ac:dyDescent="0.3">
      <c r="E6355" s="138">
        <v>41985</v>
      </c>
      <c r="F6355" s="16">
        <v>346</v>
      </c>
      <c r="G6355" s="22">
        <v>2014</v>
      </c>
      <c r="H6355" s="139">
        <f t="shared" si="511"/>
        <v>0</v>
      </c>
      <c r="I6355" s="140">
        <v>3.5032258064516135</v>
      </c>
      <c r="J6355" s="141">
        <f t="shared" si="507"/>
        <v>1</v>
      </c>
      <c r="K6355" s="81">
        <f t="shared" si="508"/>
        <v>16.496774193548386</v>
      </c>
      <c r="L6355" s="149">
        <v>5</v>
      </c>
      <c r="M6355" s="16"/>
      <c r="N6355" s="141">
        <f t="shared" si="509"/>
        <v>1</v>
      </c>
      <c r="O6355" s="141"/>
      <c r="P6355" s="141"/>
      <c r="Q6355" s="81">
        <f t="shared" si="510"/>
        <v>15</v>
      </c>
    </row>
    <row r="6356" spans="5:17" ht="13" hidden="1" x14ac:dyDescent="0.3">
      <c r="E6356" s="138">
        <v>41986</v>
      </c>
      <c r="F6356" s="16">
        <v>347</v>
      </c>
      <c r="G6356" s="22">
        <v>2014</v>
      </c>
      <c r="H6356" s="139">
        <f t="shared" si="511"/>
        <v>0</v>
      </c>
      <c r="I6356" s="140">
        <v>3.4225806451612897</v>
      </c>
      <c r="J6356" s="141">
        <f t="shared" si="507"/>
        <v>1</v>
      </c>
      <c r="K6356" s="81">
        <f t="shared" si="508"/>
        <v>16.57741935483871</v>
      </c>
      <c r="L6356" s="149">
        <v>9</v>
      </c>
      <c r="M6356" s="16"/>
      <c r="N6356" s="141">
        <f t="shared" si="509"/>
        <v>1</v>
      </c>
      <c r="O6356" s="141"/>
      <c r="P6356" s="141"/>
      <c r="Q6356" s="81">
        <f t="shared" si="510"/>
        <v>11</v>
      </c>
    </row>
    <row r="6357" spans="5:17" ht="13" hidden="1" x14ac:dyDescent="0.3">
      <c r="E6357" s="138">
        <v>41987</v>
      </c>
      <c r="F6357" s="16">
        <v>348</v>
      </c>
      <c r="G6357" s="22">
        <v>2014</v>
      </c>
      <c r="H6357" s="139">
        <f t="shared" si="511"/>
        <v>0</v>
      </c>
      <c r="I6357" s="140">
        <v>3.3419354838709694</v>
      </c>
      <c r="J6357" s="141">
        <f t="shared" si="507"/>
        <v>1</v>
      </c>
      <c r="K6357" s="81">
        <f t="shared" si="508"/>
        <v>16.658064516129031</v>
      </c>
      <c r="L6357" s="149">
        <v>7.4</v>
      </c>
      <c r="M6357" s="16"/>
      <c r="N6357" s="141">
        <f t="shared" si="509"/>
        <v>1</v>
      </c>
      <c r="O6357" s="141"/>
      <c r="P6357" s="141"/>
      <c r="Q6357" s="81">
        <f t="shared" si="510"/>
        <v>12.6</v>
      </c>
    </row>
    <row r="6358" spans="5:17" ht="13" hidden="1" x14ac:dyDescent="0.3">
      <c r="E6358" s="138">
        <v>41988</v>
      </c>
      <c r="F6358" s="16">
        <v>349</v>
      </c>
      <c r="G6358" s="22">
        <v>2014</v>
      </c>
      <c r="H6358" s="139">
        <f t="shared" si="511"/>
        <v>0</v>
      </c>
      <c r="I6358" s="140">
        <v>3.2612903225806456</v>
      </c>
      <c r="J6358" s="141">
        <f t="shared" si="507"/>
        <v>1</v>
      </c>
      <c r="K6358" s="81">
        <f t="shared" si="508"/>
        <v>16.738709677419354</v>
      </c>
      <c r="L6358" s="149">
        <v>7.7</v>
      </c>
      <c r="M6358" s="16"/>
      <c r="N6358" s="141">
        <f t="shared" si="509"/>
        <v>1</v>
      </c>
      <c r="O6358" s="141"/>
      <c r="P6358" s="141"/>
      <c r="Q6358" s="81">
        <f t="shared" si="510"/>
        <v>12.3</v>
      </c>
    </row>
    <row r="6359" spans="5:17" ht="13" hidden="1" x14ac:dyDescent="0.3">
      <c r="E6359" s="138">
        <v>41989</v>
      </c>
      <c r="F6359" s="16">
        <v>350</v>
      </c>
      <c r="G6359" s="22">
        <v>2014</v>
      </c>
      <c r="H6359" s="139">
        <f t="shared" si="511"/>
        <v>0</v>
      </c>
      <c r="I6359" s="140">
        <v>3.1806451612903217</v>
      </c>
      <c r="J6359" s="141">
        <f t="shared" si="507"/>
        <v>1</v>
      </c>
      <c r="K6359" s="81">
        <f t="shared" si="508"/>
        <v>16.819354838709678</v>
      </c>
      <c r="L6359" s="149">
        <v>6.4</v>
      </c>
      <c r="M6359" s="16"/>
      <c r="N6359" s="141">
        <f t="shared" si="509"/>
        <v>1</v>
      </c>
      <c r="O6359" s="141"/>
      <c r="P6359" s="141"/>
      <c r="Q6359" s="81">
        <f t="shared" si="510"/>
        <v>13.6</v>
      </c>
    </row>
    <row r="6360" spans="5:17" ht="13" hidden="1" x14ac:dyDescent="0.3">
      <c r="E6360" s="138">
        <v>41990</v>
      </c>
      <c r="F6360" s="16">
        <v>351</v>
      </c>
      <c r="G6360" s="22">
        <v>2014</v>
      </c>
      <c r="H6360" s="139">
        <f t="shared" si="511"/>
        <v>0</v>
      </c>
      <c r="I6360" s="140">
        <v>3.1</v>
      </c>
      <c r="J6360" s="141">
        <f t="shared" si="507"/>
        <v>1</v>
      </c>
      <c r="K6360" s="81">
        <f t="shared" si="508"/>
        <v>16.899999999999999</v>
      </c>
      <c r="L6360" s="149">
        <v>4</v>
      </c>
      <c r="M6360" s="16"/>
      <c r="N6360" s="141">
        <f t="shared" si="509"/>
        <v>1</v>
      </c>
      <c r="O6360" s="141"/>
      <c r="P6360" s="141"/>
      <c r="Q6360" s="81">
        <f t="shared" si="510"/>
        <v>16</v>
      </c>
    </row>
    <row r="6361" spans="5:17" ht="13" hidden="1" x14ac:dyDescent="0.3">
      <c r="E6361" s="138">
        <v>41991</v>
      </c>
      <c r="F6361" s="16">
        <v>352</v>
      </c>
      <c r="G6361" s="22">
        <v>2014</v>
      </c>
      <c r="H6361" s="139">
        <f t="shared" si="511"/>
        <v>0</v>
      </c>
      <c r="I6361" s="140">
        <v>3.0533333333333381</v>
      </c>
      <c r="J6361" s="141">
        <f t="shared" si="507"/>
        <v>1</v>
      </c>
      <c r="K6361" s="81">
        <f t="shared" si="508"/>
        <v>16.946666666666662</v>
      </c>
      <c r="L6361" s="149">
        <v>6.8</v>
      </c>
      <c r="M6361" s="16"/>
      <c r="N6361" s="141">
        <f t="shared" si="509"/>
        <v>1</v>
      </c>
      <c r="O6361" s="141"/>
      <c r="P6361" s="141"/>
      <c r="Q6361" s="81">
        <f t="shared" si="510"/>
        <v>13.2</v>
      </c>
    </row>
    <row r="6362" spans="5:17" ht="13" hidden="1" x14ac:dyDescent="0.3">
      <c r="E6362" s="138">
        <v>41992</v>
      </c>
      <c r="F6362" s="16">
        <v>353</v>
      </c>
      <c r="G6362" s="22">
        <v>2014</v>
      </c>
      <c r="H6362" s="139">
        <f t="shared" si="511"/>
        <v>0</v>
      </c>
      <c r="I6362" s="140">
        <v>3.0066666666666713</v>
      </c>
      <c r="J6362" s="141">
        <f t="shared" si="507"/>
        <v>1</v>
      </c>
      <c r="K6362" s="81">
        <f t="shared" si="508"/>
        <v>16.993333333333329</v>
      </c>
      <c r="L6362" s="149">
        <v>8.1</v>
      </c>
      <c r="M6362" s="16"/>
      <c r="N6362" s="141">
        <f t="shared" si="509"/>
        <v>1</v>
      </c>
      <c r="O6362" s="141"/>
      <c r="P6362" s="141"/>
      <c r="Q6362" s="81">
        <f t="shared" si="510"/>
        <v>11.9</v>
      </c>
    </row>
    <row r="6363" spans="5:17" ht="13" hidden="1" x14ac:dyDescent="0.3">
      <c r="E6363" s="138">
        <v>41993</v>
      </c>
      <c r="F6363" s="16">
        <v>354</v>
      </c>
      <c r="G6363" s="22">
        <v>2014</v>
      </c>
      <c r="H6363" s="139">
        <f t="shared" si="511"/>
        <v>0</v>
      </c>
      <c r="I6363" s="140">
        <v>2.96</v>
      </c>
      <c r="J6363" s="141">
        <f t="shared" si="507"/>
        <v>1</v>
      </c>
      <c r="K6363" s="81">
        <f t="shared" si="508"/>
        <v>17.04</v>
      </c>
      <c r="L6363" s="149">
        <v>7.6</v>
      </c>
      <c r="M6363" s="16"/>
      <c r="N6363" s="141">
        <f t="shared" si="509"/>
        <v>1</v>
      </c>
      <c r="O6363" s="141"/>
      <c r="P6363" s="141"/>
      <c r="Q6363" s="81">
        <f t="shared" si="510"/>
        <v>12.4</v>
      </c>
    </row>
    <row r="6364" spans="5:17" ht="13" hidden="1" x14ac:dyDescent="0.3">
      <c r="E6364" s="138">
        <v>41994</v>
      </c>
      <c r="F6364" s="16">
        <v>355</v>
      </c>
      <c r="G6364" s="22">
        <v>2014</v>
      </c>
      <c r="H6364" s="139">
        <f t="shared" si="511"/>
        <v>0</v>
      </c>
      <c r="I6364" s="140">
        <v>2.9133333333333375</v>
      </c>
      <c r="J6364" s="141">
        <f t="shared" si="507"/>
        <v>1</v>
      </c>
      <c r="K6364" s="81">
        <f t="shared" si="508"/>
        <v>17.086666666666662</v>
      </c>
      <c r="L6364" s="149">
        <v>2.5</v>
      </c>
      <c r="M6364" s="16"/>
      <c r="N6364" s="141">
        <f t="shared" si="509"/>
        <v>1</v>
      </c>
      <c r="O6364" s="141"/>
      <c r="P6364" s="141"/>
      <c r="Q6364" s="81">
        <f t="shared" si="510"/>
        <v>17.5</v>
      </c>
    </row>
    <row r="6365" spans="5:17" ht="13" hidden="1" x14ac:dyDescent="0.3">
      <c r="E6365" s="138">
        <v>41995</v>
      </c>
      <c r="F6365" s="16">
        <v>356</v>
      </c>
      <c r="G6365" s="22">
        <v>2014</v>
      </c>
      <c r="H6365" s="139">
        <f t="shared" si="511"/>
        <v>0</v>
      </c>
      <c r="I6365" s="140">
        <v>2.8666666666666707</v>
      </c>
      <c r="J6365" s="141">
        <f t="shared" si="507"/>
        <v>1</v>
      </c>
      <c r="K6365" s="81">
        <f t="shared" si="508"/>
        <v>17.133333333333329</v>
      </c>
      <c r="L6365" s="149">
        <v>2</v>
      </c>
      <c r="M6365" s="16"/>
      <c r="N6365" s="141">
        <f t="shared" si="509"/>
        <v>1</v>
      </c>
      <c r="O6365" s="141"/>
      <c r="P6365" s="141"/>
      <c r="Q6365" s="81">
        <f t="shared" si="510"/>
        <v>18</v>
      </c>
    </row>
    <row r="6366" spans="5:17" ht="13" hidden="1" x14ac:dyDescent="0.3">
      <c r="E6366" s="138">
        <v>41996</v>
      </c>
      <c r="F6366" s="16">
        <v>357</v>
      </c>
      <c r="G6366" s="22">
        <v>2014</v>
      </c>
      <c r="H6366" s="139">
        <f t="shared" si="511"/>
        <v>0</v>
      </c>
      <c r="I6366" s="140">
        <v>2.82</v>
      </c>
      <c r="J6366" s="141">
        <f t="shared" si="507"/>
        <v>1</v>
      </c>
      <c r="K6366" s="81">
        <f t="shared" si="508"/>
        <v>17.18</v>
      </c>
      <c r="L6366" s="149">
        <v>1.7</v>
      </c>
      <c r="M6366" s="16"/>
      <c r="N6366" s="141">
        <f t="shared" si="509"/>
        <v>1</v>
      </c>
      <c r="O6366" s="141"/>
      <c r="P6366" s="141"/>
      <c r="Q6366" s="81">
        <f t="shared" si="510"/>
        <v>18.3</v>
      </c>
    </row>
    <row r="6367" spans="5:17" ht="13" hidden="1" x14ac:dyDescent="0.3">
      <c r="E6367" s="138">
        <v>41997</v>
      </c>
      <c r="F6367" s="16">
        <v>358</v>
      </c>
      <c r="G6367" s="22">
        <v>2014</v>
      </c>
      <c r="H6367" s="139">
        <f t="shared" si="511"/>
        <v>0</v>
      </c>
      <c r="I6367" s="140">
        <v>2.773333333333337</v>
      </c>
      <c r="J6367" s="141">
        <f t="shared" si="507"/>
        <v>1</v>
      </c>
      <c r="K6367" s="81">
        <f t="shared" si="508"/>
        <v>17.226666666666663</v>
      </c>
      <c r="L6367" s="149">
        <v>3.3</v>
      </c>
      <c r="M6367" s="16"/>
      <c r="N6367" s="141">
        <f t="shared" si="509"/>
        <v>1</v>
      </c>
      <c r="O6367" s="141"/>
      <c r="P6367" s="141"/>
      <c r="Q6367" s="81">
        <f t="shared" si="510"/>
        <v>16.7</v>
      </c>
    </row>
    <row r="6368" spans="5:17" ht="13" hidden="1" x14ac:dyDescent="0.3">
      <c r="E6368" s="138">
        <v>41998</v>
      </c>
      <c r="F6368" s="16">
        <v>359</v>
      </c>
      <c r="G6368" s="22">
        <v>2014</v>
      </c>
      <c r="H6368" s="139">
        <f t="shared" si="511"/>
        <v>0</v>
      </c>
      <c r="I6368" s="140">
        <v>2.7266666666666701</v>
      </c>
      <c r="J6368" s="141">
        <f t="shared" si="507"/>
        <v>1</v>
      </c>
      <c r="K6368" s="81">
        <f t="shared" si="508"/>
        <v>17.27333333333333</v>
      </c>
      <c r="L6368" s="149">
        <v>5.2</v>
      </c>
      <c r="M6368" s="16"/>
      <c r="N6368" s="141">
        <f t="shared" si="509"/>
        <v>1</v>
      </c>
      <c r="O6368" s="141"/>
      <c r="P6368" s="141"/>
      <c r="Q6368" s="81">
        <f t="shared" si="510"/>
        <v>14.8</v>
      </c>
    </row>
    <row r="6369" spans="5:17" ht="13" hidden="1" x14ac:dyDescent="0.3">
      <c r="E6369" s="138">
        <v>41999</v>
      </c>
      <c r="F6369" s="16">
        <v>360</v>
      </c>
      <c r="G6369" s="22">
        <v>2014</v>
      </c>
      <c r="H6369" s="139">
        <f t="shared" si="511"/>
        <v>0</v>
      </c>
      <c r="I6369" s="140">
        <v>2.68</v>
      </c>
      <c r="J6369" s="141">
        <f t="shared" si="507"/>
        <v>1</v>
      </c>
      <c r="K6369" s="81">
        <f t="shared" si="508"/>
        <v>17.32</v>
      </c>
      <c r="L6369" s="149">
        <v>1.6</v>
      </c>
      <c r="M6369" s="16"/>
      <c r="N6369" s="141">
        <f t="shared" si="509"/>
        <v>1</v>
      </c>
      <c r="O6369" s="141"/>
      <c r="P6369" s="141"/>
      <c r="Q6369" s="81">
        <f t="shared" si="510"/>
        <v>18.399999999999999</v>
      </c>
    </row>
    <row r="6370" spans="5:17" ht="13" hidden="1" x14ac:dyDescent="0.3">
      <c r="E6370" s="138">
        <v>42000</v>
      </c>
      <c r="F6370" s="16">
        <v>361</v>
      </c>
      <c r="G6370" s="22">
        <v>2014</v>
      </c>
      <c r="H6370" s="139">
        <f t="shared" si="511"/>
        <v>0</v>
      </c>
      <c r="I6370" s="140">
        <v>2.6333333333333364</v>
      </c>
      <c r="J6370" s="141">
        <f>IF(I6370&lt;=$E$117,1,0)</f>
        <v>1</v>
      </c>
      <c r="K6370" s="81">
        <f>J6370*($E$116-I6370)</f>
        <v>17.366666666666664</v>
      </c>
      <c r="L6370" s="149">
        <v>1.6</v>
      </c>
      <c r="M6370" s="16"/>
      <c r="N6370" s="141">
        <f>IF(L6370&lt;=$E$117,1,0)</f>
        <v>1</v>
      </c>
      <c r="O6370" s="141"/>
      <c r="P6370" s="141"/>
      <c r="Q6370" s="81">
        <f>N6370*($E$116-L6370)</f>
        <v>18.399999999999999</v>
      </c>
    </row>
    <row r="6371" spans="5:17" ht="13" hidden="1" x14ac:dyDescent="0.3">
      <c r="E6371" s="138">
        <v>42001</v>
      </c>
      <c r="F6371" s="16">
        <v>362</v>
      </c>
      <c r="G6371" s="22">
        <v>2014</v>
      </c>
      <c r="H6371" s="139">
        <f t="shared" ref="H6371:H6434" si="512">IF(AND(E6371&gt;=$D$64,E6371&lt;=$D$65),1,0)</f>
        <v>0</v>
      </c>
      <c r="I6371" s="140">
        <v>2.5866666666666696</v>
      </c>
      <c r="J6371" s="141">
        <f>IF(I6371&lt;=$E$117,1,0)</f>
        <v>1</v>
      </c>
      <c r="K6371" s="81">
        <f>J6371*($E$116-I6371)</f>
        <v>17.41333333333333</v>
      </c>
      <c r="L6371" s="149">
        <v>0.1</v>
      </c>
      <c r="M6371" s="16"/>
      <c r="N6371" s="141">
        <f>IF(L6371&lt;=$E$117,1,0)</f>
        <v>1</v>
      </c>
      <c r="O6371" s="141"/>
      <c r="P6371" s="141"/>
      <c r="Q6371" s="81">
        <f>N6371*($E$116-L6371)</f>
        <v>19.899999999999999</v>
      </c>
    </row>
    <row r="6372" spans="5:17" ht="13" hidden="1" x14ac:dyDescent="0.3">
      <c r="E6372" s="138">
        <v>42002</v>
      </c>
      <c r="F6372" s="16">
        <v>363</v>
      </c>
      <c r="G6372" s="22">
        <v>2014</v>
      </c>
      <c r="H6372" s="139">
        <f t="shared" si="512"/>
        <v>0</v>
      </c>
      <c r="I6372" s="140">
        <v>2.54</v>
      </c>
      <c r="J6372" s="141">
        <f>IF(I6372&lt;=$E$117,1,0)</f>
        <v>1</v>
      </c>
      <c r="K6372" s="81">
        <f>J6372*($E$116-I6372)</f>
        <v>17.46</v>
      </c>
      <c r="L6372" s="149">
        <v>-2.7</v>
      </c>
      <c r="M6372" s="16"/>
      <c r="N6372" s="141">
        <f>IF(L6372&lt;=$E$117,1,0)</f>
        <v>1</v>
      </c>
      <c r="O6372" s="141"/>
      <c r="P6372" s="141"/>
      <c r="Q6372" s="81">
        <f>N6372*($E$116-L6372)</f>
        <v>22.7</v>
      </c>
    </row>
    <row r="6373" spans="5:17" ht="13" hidden="1" x14ac:dyDescent="0.3">
      <c r="E6373" s="138">
        <v>42003</v>
      </c>
      <c r="F6373" s="16">
        <v>364</v>
      </c>
      <c r="G6373" s="22">
        <v>2014</v>
      </c>
      <c r="H6373" s="139">
        <f t="shared" si="512"/>
        <v>0</v>
      </c>
      <c r="I6373" s="140">
        <v>2.4933333333333358</v>
      </c>
      <c r="J6373" s="141">
        <f>IF(I6373&lt;=$E$117,1,0)</f>
        <v>1</v>
      </c>
      <c r="K6373" s="81">
        <f>J6373*($E$116-I6373)</f>
        <v>17.506666666666664</v>
      </c>
      <c r="L6373" s="149">
        <v>0.1</v>
      </c>
      <c r="M6373" s="16"/>
      <c r="N6373" s="141">
        <f>IF(L6373&lt;=$E$117,1,0)</f>
        <v>1</v>
      </c>
      <c r="O6373" s="141"/>
      <c r="P6373" s="141"/>
      <c r="Q6373" s="81">
        <f>N6373*($E$116-L6373)</f>
        <v>19.899999999999999</v>
      </c>
    </row>
    <row r="6374" spans="5:17" ht="13" hidden="1" x14ac:dyDescent="0.3">
      <c r="E6374" s="138">
        <v>42004</v>
      </c>
      <c r="F6374" s="16">
        <v>365</v>
      </c>
      <c r="G6374" s="22">
        <v>2014</v>
      </c>
      <c r="H6374" s="139">
        <f t="shared" si="512"/>
        <v>0</v>
      </c>
      <c r="I6374" s="140">
        <v>2.446666666666669</v>
      </c>
      <c r="J6374" s="141">
        <f>IF(I6374&lt;=$E$117,1,0)</f>
        <v>1</v>
      </c>
      <c r="K6374" s="81">
        <f>J6374*($E$116-I6374)</f>
        <v>17.553333333333331</v>
      </c>
      <c r="L6374" s="149">
        <v>1.4</v>
      </c>
      <c r="M6374" s="16"/>
      <c r="N6374" s="141">
        <f>IF(L6374&lt;=$E$117,1,0)</f>
        <v>1</v>
      </c>
      <c r="O6374" s="141"/>
      <c r="P6374" s="141"/>
      <c r="Q6374" s="81">
        <f>N6374*($E$116-L6374)</f>
        <v>18.600000000000001</v>
      </c>
    </row>
    <row r="6375" spans="5:17" ht="13" hidden="1" x14ac:dyDescent="0.3">
      <c r="E6375" s="133">
        <v>42005</v>
      </c>
      <c r="F6375" s="31">
        <v>1</v>
      </c>
      <c r="G6375" s="31">
        <v>2015</v>
      </c>
      <c r="H6375" s="134">
        <f t="shared" si="512"/>
        <v>0</v>
      </c>
      <c r="I6375" s="135">
        <v>2.3774193548387101</v>
      </c>
      <c r="J6375" s="136">
        <f t="shared" ref="J6375:J6438" si="513">IF(I6375&lt;=$E$117,1,0)</f>
        <v>1</v>
      </c>
      <c r="K6375" s="81">
        <f t="shared" ref="K6375:K6438" si="514">J6375*($E$116-I6375)</f>
        <v>17.622580645161289</v>
      </c>
      <c r="L6375" s="148">
        <v>-1</v>
      </c>
      <c r="M6375" s="31"/>
      <c r="N6375" s="136">
        <f t="shared" ref="N6375:N6438" si="515">IF(L6375&lt;=$E$117,1,0)</f>
        <v>1</v>
      </c>
      <c r="O6375" s="136"/>
      <c r="P6375" s="136"/>
      <c r="Q6375" s="81">
        <f t="shared" ref="Q6375:Q6438" si="516">N6375*($E$116-L6375)</f>
        <v>21</v>
      </c>
    </row>
    <row r="6376" spans="5:17" ht="13" hidden="1" x14ac:dyDescent="0.3">
      <c r="E6376" s="138">
        <v>42006</v>
      </c>
      <c r="F6376" s="16">
        <v>2</v>
      </c>
      <c r="G6376" s="16">
        <v>2015</v>
      </c>
      <c r="H6376" s="139">
        <f t="shared" si="512"/>
        <v>0</v>
      </c>
      <c r="I6376" s="140">
        <v>2.3322580645161293</v>
      </c>
      <c r="J6376" s="141">
        <f t="shared" si="513"/>
        <v>1</v>
      </c>
      <c r="K6376" s="81">
        <f t="shared" si="514"/>
        <v>17.667741935483871</v>
      </c>
      <c r="L6376" s="149">
        <v>-0.5</v>
      </c>
      <c r="M6376" s="16"/>
      <c r="N6376" s="141">
        <f t="shared" si="515"/>
        <v>1</v>
      </c>
      <c r="O6376" s="141"/>
      <c r="P6376" s="141"/>
      <c r="Q6376" s="81">
        <f t="shared" si="516"/>
        <v>20.5</v>
      </c>
    </row>
    <row r="6377" spans="5:17" ht="13" hidden="1" x14ac:dyDescent="0.3">
      <c r="E6377" s="138">
        <v>42007</v>
      </c>
      <c r="F6377" s="16">
        <v>3</v>
      </c>
      <c r="G6377" s="16">
        <v>2015</v>
      </c>
      <c r="H6377" s="139">
        <f t="shared" si="512"/>
        <v>0</v>
      </c>
      <c r="I6377" s="140">
        <v>2.2870967741935484</v>
      </c>
      <c r="J6377" s="141">
        <f t="shared" si="513"/>
        <v>1</v>
      </c>
      <c r="K6377" s="81">
        <f t="shared" si="514"/>
        <v>17.71290322580645</v>
      </c>
      <c r="L6377" s="149">
        <v>3.6</v>
      </c>
      <c r="M6377" s="16"/>
      <c r="N6377" s="141">
        <f t="shared" si="515"/>
        <v>1</v>
      </c>
      <c r="O6377" s="141"/>
      <c r="P6377" s="141"/>
      <c r="Q6377" s="81">
        <f t="shared" si="516"/>
        <v>16.399999999999999</v>
      </c>
    </row>
    <row r="6378" spans="5:17" ht="13" hidden="1" x14ac:dyDescent="0.3">
      <c r="E6378" s="138">
        <v>42008</v>
      </c>
      <c r="F6378" s="16">
        <v>4</v>
      </c>
      <c r="G6378" s="16">
        <v>2015</v>
      </c>
      <c r="H6378" s="139">
        <f t="shared" si="512"/>
        <v>0</v>
      </c>
      <c r="I6378" s="140">
        <v>2.241935483870968</v>
      </c>
      <c r="J6378" s="141">
        <f t="shared" si="513"/>
        <v>1</v>
      </c>
      <c r="K6378" s="81">
        <f t="shared" si="514"/>
        <v>17.758064516129032</v>
      </c>
      <c r="L6378" s="149">
        <v>7.2</v>
      </c>
      <c r="M6378" s="16"/>
      <c r="N6378" s="141">
        <f t="shared" si="515"/>
        <v>1</v>
      </c>
      <c r="O6378" s="141"/>
      <c r="P6378" s="141"/>
      <c r="Q6378" s="81">
        <f t="shared" si="516"/>
        <v>12.8</v>
      </c>
    </row>
    <row r="6379" spans="5:17" ht="13" hidden="1" x14ac:dyDescent="0.3">
      <c r="E6379" s="138">
        <v>42009</v>
      </c>
      <c r="F6379" s="16">
        <v>5</v>
      </c>
      <c r="G6379" s="16">
        <v>2015</v>
      </c>
      <c r="H6379" s="139">
        <f t="shared" si="512"/>
        <v>0</v>
      </c>
      <c r="I6379" s="140">
        <v>2.1967741935483875</v>
      </c>
      <c r="J6379" s="141">
        <f t="shared" si="513"/>
        <v>1</v>
      </c>
      <c r="K6379" s="81">
        <f t="shared" si="514"/>
        <v>17.803225806451614</v>
      </c>
      <c r="L6379" s="149">
        <v>-0.3</v>
      </c>
      <c r="M6379" s="16"/>
      <c r="N6379" s="141">
        <f t="shared" si="515"/>
        <v>1</v>
      </c>
      <c r="O6379" s="141"/>
      <c r="P6379" s="141"/>
      <c r="Q6379" s="81">
        <f t="shared" si="516"/>
        <v>20.3</v>
      </c>
    </row>
    <row r="6380" spans="5:17" ht="13" hidden="1" x14ac:dyDescent="0.3">
      <c r="E6380" s="138">
        <v>42010</v>
      </c>
      <c r="F6380" s="16">
        <v>6</v>
      </c>
      <c r="G6380" s="16">
        <v>2015</v>
      </c>
      <c r="H6380" s="139">
        <f t="shared" si="512"/>
        <v>0</v>
      </c>
      <c r="I6380" s="140">
        <v>2.1516129032258067</v>
      </c>
      <c r="J6380" s="141">
        <f t="shared" si="513"/>
        <v>1</v>
      </c>
      <c r="K6380" s="81">
        <f t="shared" si="514"/>
        <v>17.848387096774193</v>
      </c>
      <c r="L6380" s="149">
        <v>-2.5</v>
      </c>
      <c r="M6380" s="16"/>
      <c r="N6380" s="141">
        <f t="shared" si="515"/>
        <v>1</v>
      </c>
      <c r="O6380" s="141"/>
      <c r="P6380" s="141"/>
      <c r="Q6380" s="81">
        <f t="shared" si="516"/>
        <v>22.5</v>
      </c>
    </row>
    <row r="6381" spans="5:17" ht="13" hidden="1" x14ac:dyDescent="0.3">
      <c r="E6381" s="138">
        <v>42011</v>
      </c>
      <c r="F6381" s="16">
        <v>7</v>
      </c>
      <c r="G6381" s="16">
        <v>2015</v>
      </c>
      <c r="H6381" s="139">
        <f t="shared" si="512"/>
        <v>0</v>
      </c>
      <c r="I6381" s="140">
        <v>2.1064516129032258</v>
      </c>
      <c r="J6381" s="141">
        <f t="shared" si="513"/>
        <v>1</v>
      </c>
      <c r="K6381" s="81">
        <f t="shared" si="514"/>
        <v>17.893548387096775</v>
      </c>
      <c r="L6381" s="149">
        <v>-1.3</v>
      </c>
      <c r="M6381" s="16"/>
      <c r="N6381" s="141">
        <f t="shared" si="515"/>
        <v>1</v>
      </c>
      <c r="O6381" s="141"/>
      <c r="P6381" s="141"/>
      <c r="Q6381" s="81">
        <f t="shared" si="516"/>
        <v>21.3</v>
      </c>
    </row>
    <row r="6382" spans="5:17" ht="13" hidden="1" x14ac:dyDescent="0.3">
      <c r="E6382" s="138">
        <v>42012</v>
      </c>
      <c r="F6382" s="16">
        <v>8</v>
      </c>
      <c r="G6382" s="16">
        <v>2015</v>
      </c>
      <c r="H6382" s="139">
        <f t="shared" si="512"/>
        <v>0</v>
      </c>
      <c r="I6382" s="140">
        <v>2.0612903225806454</v>
      </c>
      <c r="J6382" s="141">
        <f t="shared" si="513"/>
        <v>1</v>
      </c>
      <c r="K6382" s="81">
        <f t="shared" si="514"/>
        <v>17.938709677419354</v>
      </c>
      <c r="L6382" s="149">
        <v>2</v>
      </c>
      <c r="M6382" s="16"/>
      <c r="N6382" s="141">
        <f t="shared" si="515"/>
        <v>1</v>
      </c>
      <c r="O6382" s="141"/>
      <c r="P6382" s="141"/>
      <c r="Q6382" s="81">
        <f t="shared" si="516"/>
        <v>18</v>
      </c>
    </row>
    <row r="6383" spans="5:17" ht="13" hidden="1" x14ac:dyDescent="0.3">
      <c r="E6383" s="138">
        <v>42013</v>
      </c>
      <c r="F6383" s="16">
        <v>9</v>
      </c>
      <c r="G6383" s="16">
        <v>2015</v>
      </c>
      <c r="H6383" s="139">
        <f t="shared" si="512"/>
        <v>0</v>
      </c>
      <c r="I6383" s="140">
        <v>2.0161290322580649</v>
      </c>
      <c r="J6383" s="141">
        <f t="shared" si="513"/>
        <v>1</v>
      </c>
      <c r="K6383" s="81">
        <f t="shared" si="514"/>
        <v>17.983870967741936</v>
      </c>
      <c r="L6383" s="149">
        <v>5.4</v>
      </c>
      <c r="M6383" s="16"/>
      <c r="N6383" s="141">
        <f t="shared" si="515"/>
        <v>1</v>
      </c>
      <c r="O6383" s="141"/>
      <c r="P6383" s="141"/>
      <c r="Q6383" s="81">
        <f t="shared" si="516"/>
        <v>14.6</v>
      </c>
    </row>
    <row r="6384" spans="5:17" ht="13" hidden="1" x14ac:dyDescent="0.3">
      <c r="E6384" s="138">
        <v>42014</v>
      </c>
      <c r="F6384" s="16">
        <v>10</v>
      </c>
      <c r="G6384" s="16">
        <v>2015</v>
      </c>
      <c r="H6384" s="139">
        <f t="shared" si="512"/>
        <v>0</v>
      </c>
      <c r="I6384" s="140">
        <v>1.9709677419354841</v>
      </c>
      <c r="J6384" s="141">
        <f t="shared" si="513"/>
        <v>1</v>
      </c>
      <c r="K6384" s="81">
        <f t="shared" si="514"/>
        <v>18.029032258064515</v>
      </c>
      <c r="L6384" s="149">
        <v>11.1</v>
      </c>
      <c r="M6384" s="16"/>
      <c r="N6384" s="141">
        <f t="shared" si="515"/>
        <v>1</v>
      </c>
      <c r="O6384" s="141"/>
      <c r="P6384" s="141"/>
      <c r="Q6384" s="81">
        <f t="shared" si="516"/>
        <v>8.9</v>
      </c>
    </row>
    <row r="6385" spans="5:17" ht="13" hidden="1" x14ac:dyDescent="0.3">
      <c r="E6385" s="138">
        <v>42015</v>
      </c>
      <c r="F6385" s="16">
        <v>11</v>
      </c>
      <c r="G6385" s="16">
        <v>2015</v>
      </c>
      <c r="H6385" s="139">
        <f t="shared" si="512"/>
        <v>0</v>
      </c>
      <c r="I6385" s="140">
        <v>1.9258064516129034</v>
      </c>
      <c r="J6385" s="141">
        <f t="shared" si="513"/>
        <v>1</v>
      </c>
      <c r="K6385" s="81">
        <f t="shared" si="514"/>
        <v>18.074193548387097</v>
      </c>
      <c r="L6385" s="149">
        <v>6.6</v>
      </c>
      <c r="M6385" s="16"/>
      <c r="N6385" s="141">
        <f t="shared" si="515"/>
        <v>1</v>
      </c>
      <c r="O6385" s="141"/>
      <c r="P6385" s="141"/>
      <c r="Q6385" s="81">
        <f t="shared" si="516"/>
        <v>13.4</v>
      </c>
    </row>
    <row r="6386" spans="5:17" ht="13" hidden="1" x14ac:dyDescent="0.3">
      <c r="E6386" s="138">
        <v>42016</v>
      </c>
      <c r="F6386" s="16">
        <v>12</v>
      </c>
      <c r="G6386" s="16">
        <v>2015</v>
      </c>
      <c r="H6386" s="139">
        <f t="shared" si="512"/>
        <v>0</v>
      </c>
      <c r="I6386" s="140">
        <v>1.8806451612903228</v>
      </c>
      <c r="J6386" s="141">
        <f t="shared" si="513"/>
        <v>1</v>
      </c>
      <c r="K6386" s="81">
        <f t="shared" si="514"/>
        <v>18.119354838709675</v>
      </c>
      <c r="L6386" s="149">
        <v>1.3</v>
      </c>
      <c r="M6386" s="16"/>
      <c r="N6386" s="141">
        <f t="shared" si="515"/>
        <v>1</v>
      </c>
      <c r="O6386" s="141"/>
      <c r="P6386" s="141"/>
      <c r="Q6386" s="81">
        <f t="shared" si="516"/>
        <v>18.7</v>
      </c>
    </row>
    <row r="6387" spans="5:17" ht="13" hidden="1" x14ac:dyDescent="0.3">
      <c r="E6387" s="138">
        <v>42017</v>
      </c>
      <c r="F6387" s="16">
        <v>13</v>
      </c>
      <c r="G6387" s="16">
        <v>2015</v>
      </c>
      <c r="H6387" s="139">
        <f t="shared" si="512"/>
        <v>0</v>
      </c>
      <c r="I6387" s="140">
        <v>1.8354838709677421</v>
      </c>
      <c r="J6387" s="141">
        <f t="shared" si="513"/>
        <v>1</v>
      </c>
      <c r="K6387" s="81">
        <f t="shared" si="514"/>
        <v>18.164516129032258</v>
      </c>
      <c r="L6387" s="149">
        <v>5.8</v>
      </c>
      <c r="M6387" s="16"/>
      <c r="N6387" s="141">
        <f t="shared" si="515"/>
        <v>1</v>
      </c>
      <c r="O6387" s="141"/>
      <c r="P6387" s="141"/>
      <c r="Q6387" s="81">
        <f t="shared" si="516"/>
        <v>14.2</v>
      </c>
    </row>
    <row r="6388" spans="5:17" ht="13" hidden="1" x14ac:dyDescent="0.3">
      <c r="E6388" s="138">
        <v>42018</v>
      </c>
      <c r="F6388" s="16">
        <v>14</v>
      </c>
      <c r="G6388" s="16">
        <v>2015</v>
      </c>
      <c r="H6388" s="139">
        <f t="shared" si="512"/>
        <v>0</v>
      </c>
      <c r="I6388" s="140">
        <v>1.7903225806451615</v>
      </c>
      <c r="J6388" s="141">
        <f t="shared" si="513"/>
        <v>1</v>
      </c>
      <c r="K6388" s="81">
        <f t="shared" si="514"/>
        <v>18.20967741935484</v>
      </c>
      <c r="L6388" s="149">
        <v>7.7</v>
      </c>
      <c r="M6388" s="16"/>
      <c r="N6388" s="141">
        <f t="shared" si="515"/>
        <v>1</v>
      </c>
      <c r="O6388" s="141"/>
      <c r="P6388" s="141"/>
      <c r="Q6388" s="81">
        <f t="shared" si="516"/>
        <v>12.3</v>
      </c>
    </row>
    <row r="6389" spans="5:17" ht="13" hidden="1" x14ac:dyDescent="0.3">
      <c r="E6389" s="138">
        <v>42019</v>
      </c>
      <c r="F6389" s="16">
        <v>15</v>
      </c>
      <c r="G6389" s="16">
        <v>2015</v>
      </c>
      <c r="H6389" s="139">
        <f t="shared" si="512"/>
        <v>0</v>
      </c>
      <c r="I6389" s="140">
        <v>1.7451612903225808</v>
      </c>
      <c r="J6389" s="141">
        <f t="shared" si="513"/>
        <v>1</v>
      </c>
      <c r="K6389" s="81">
        <f t="shared" si="514"/>
        <v>18.254838709677419</v>
      </c>
      <c r="L6389" s="149">
        <v>7.3</v>
      </c>
      <c r="M6389" s="16"/>
      <c r="N6389" s="141">
        <f t="shared" si="515"/>
        <v>1</v>
      </c>
      <c r="O6389" s="141"/>
      <c r="P6389" s="141"/>
      <c r="Q6389" s="81">
        <f t="shared" si="516"/>
        <v>12.7</v>
      </c>
    </row>
    <row r="6390" spans="5:17" ht="13" hidden="1" x14ac:dyDescent="0.3">
      <c r="E6390" s="138">
        <v>42020</v>
      </c>
      <c r="F6390" s="16">
        <v>16</v>
      </c>
      <c r="G6390" s="16">
        <v>2015</v>
      </c>
      <c r="H6390" s="139">
        <f t="shared" si="512"/>
        <v>0</v>
      </c>
      <c r="I6390" s="140">
        <v>1.7</v>
      </c>
      <c r="J6390" s="141">
        <f t="shared" si="513"/>
        <v>1</v>
      </c>
      <c r="K6390" s="81">
        <f t="shared" si="514"/>
        <v>18.3</v>
      </c>
      <c r="L6390" s="149">
        <v>5.4</v>
      </c>
      <c r="M6390" s="16"/>
      <c r="N6390" s="141">
        <f t="shared" si="515"/>
        <v>1</v>
      </c>
      <c r="O6390" s="141"/>
      <c r="P6390" s="141"/>
      <c r="Q6390" s="81">
        <f t="shared" si="516"/>
        <v>14.6</v>
      </c>
    </row>
    <row r="6391" spans="5:17" ht="13" hidden="1" x14ac:dyDescent="0.3">
      <c r="E6391" s="138">
        <v>42021</v>
      </c>
      <c r="F6391" s="16">
        <v>17</v>
      </c>
      <c r="G6391" s="16">
        <v>2015</v>
      </c>
      <c r="H6391" s="139">
        <f t="shared" si="512"/>
        <v>0</v>
      </c>
      <c r="I6391" s="140">
        <v>1.7428571428571429</v>
      </c>
      <c r="J6391" s="141">
        <f t="shared" si="513"/>
        <v>1</v>
      </c>
      <c r="K6391" s="81">
        <f t="shared" si="514"/>
        <v>18.257142857142856</v>
      </c>
      <c r="L6391" s="149">
        <v>2.4</v>
      </c>
      <c r="M6391" s="16"/>
      <c r="N6391" s="141">
        <f t="shared" si="515"/>
        <v>1</v>
      </c>
      <c r="O6391" s="141"/>
      <c r="P6391" s="141"/>
      <c r="Q6391" s="81">
        <f t="shared" si="516"/>
        <v>17.600000000000001</v>
      </c>
    </row>
    <row r="6392" spans="5:17" ht="13" hidden="1" x14ac:dyDescent="0.3">
      <c r="E6392" s="138">
        <v>42022</v>
      </c>
      <c r="F6392" s="16">
        <v>18</v>
      </c>
      <c r="G6392" s="16">
        <v>2015</v>
      </c>
      <c r="H6392" s="139">
        <f t="shared" si="512"/>
        <v>0</v>
      </c>
      <c r="I6392" s="140">
        <v>1.7857142857142856</v>
      </c>
      <c r="J6392" s="141">
        <f t="shared" si="513"/>
        <v>1</v>
      </c>
      <c r="K6392" s="81">
        <f t="shared" si="514"/>
        <v>18.214285714285715</v>
      </c>
      <c r="L6392" s="149">
        <v>-0.9</v>
      </c>
      <c r="M6392" s="16"/>
      <c r="N6392" s="141">
        <f t="shared" si="515"/>
        <v>1</v>
      </c>
      <c r="O6392" s="141"/>
      <c r="P6392" s="141"/>
      <c r="Q6392" s="81">
        <f t="shared" si="516"/>
        <v>20.9</v>
      </c>
    </row>
    <row r="6393" spans="5:17" ht="13" hidden="1" x14ac:dyDescent="0.3">
      <c r="E6393" s="138">
        <v>42023</v>
      </c>
      <c r="F6393" s="16">
        <v>19</v>
      </c>
      <c r="G6393" s="16">
        <v>2015</v>
      </c>
      <c r="H6393" s="139">
        <f t="shared" si="512"/>
        <v>0</v>
      </c>
      <c r="I6393" s="140">
        <v>1.8285714285714285</v>
      </c>
      <c r="J6393" s="141">
        <f t="shared" si="513"/>
        <v>1</v>
      </c>
      <c r="K6393" s="81">
        <f t="shared" si="514"/>
        <v>18.171428571428571</v>
      </c>
      <c r="L6393" s="149">
        <v>0.8</v>
      </c>
      <c r="M6393" s="16"/>
      <c r="N6393" s="141">
        <f t="shared" si="515"/>
        <v>1</v>
      </c>
      <c r="O6393" s="141"/>
      <c r="P6393" s="141"/>
      <c r="Q6393" s="81">
        <f t="shared" si="516"/>
        <v>19.2</v>
      </c>
    </row>
    <row r="6394" spans="5:17" ht="13" hidden="1" x14ac:dyDescent="0.3">
      <c r="E6394" s="138">
        <v>42024</v>
      </c>
      <c r="F6394" s="16">
        <v>20</v>
      </c>
      <c r="G6394" s="16">
        <v>2015</v>
      </c>
      <c r="H6394" s="139">
        <f t="shared" si="512"/>
        <v>0</v>
      </c>
      <c r="I6394" s="140">
        <v>1.8714285714285714</v>
      </c>
      <c r="J6394" s="141">
        <f t="shared" si="513"/>
        <v>1</v>
      </c>
      <c r="K6394" s="81">
        <f t="shared" si="514"/>
        <v>18.12857142857143</v>
      </c>
      <c r="L6394" s="149">
        <v>1.2</v>
      </c>
      <c r="M6394" s="16"/>
      <c r="N6394" s="141">
        <f t="shared" si="515"/>
        <v>1</v>
      </c>
      <c r="O6394" s="141"/>
      <c r="P6394" s="141"/>
      <c r="Q6394" s="81">
        <f t="shared" si="516"/>
        <v>18.8</v>
      </c>
    </row>
    <row r="6395" spans="5:17" ht="13" hidden="1" x14ac:dyDescent="0.3">
      <c r="E6395" s="138">
        <v>42025</v>
      </c>
      <c r="F6395" s="16">
        <v>21</v>
      </c>
      <c r="G6395" s="16">
        <v>2015</v>
      </c>
      <c r="H6395" s="139">
        <f t="shared" si="512"/>
        <v>0</v>
      </c>
      <c r="I6395" s="140">
        <v>1.9142857142857141</v>
      </c>
      <c r="J6395" s="141">
        <f t="shared" si="513"/>
        <v>1</v>
      </c>
      <c r="K6395" s="81">
        <f t="shared" si="514"/>
        <v>18.085714285714285</v>
      </c>
      <c r="L6395" s="149">
        <v>2</v>
      </c>
      <c r="M6395" s="16"/>
      <c r="N6395" s="141">
        <f t="shared" si="515"/>
        <v>1</v>
      </c>
      <c r="O6395" s="141"/>
      <c r="P6395" s="141"/>
      <c r="Q6395" s="81">
        <f t="shared" si="516"/>
        <v>18</v>
      </c>
    </row>
    <row r="6396" spans="5:17" ht="13" hidden="1" x14ac:dyDescent="0.3">
      <c r="E6396" s="138">
        <v>42026</v>
      </c>
      <c r="F6396" s="16">
        <v>22</v>
      </c>
      <c r="G6396" s="16">
        <v>2015</v>
      </c>
      <c r="H6396" s="139">
        <f t="shared" si="512"/>
        <v>0</v>
      </c>
      <c r="I6396" s="140">
        <v>1.9571428571428571</v>
      </c>
      <c r="J6396" s="141">
        <f t="shared" si="513"/>
        <v>1</v>
      </c>
      <c r="K6396" s="81">
        <f t="shared" si="514"/>
        <v>18.042857142857144</v>
      </c>
      <c r="L6396" s="149">
        <v>2.4</v>
      </c>
      <c r="M6396" s="16"/>
      <c r="N6396" s="141">
        <f t="shared" si="515"/>
        <v>1</v>
      </c>
      <c r="O6396" s="141"/>
      <c r="P6396" s="141"/>
      <c r="Q6396" s="81">
        <f t="shared" si="516"/>
        <v>17.600000000000001</v>
      </c>
    </row>
    <row r="6397" spans="5:17" ht="13" hidden="1" x14ac:dyDescent="0.3">
      <c r="E6397" s="138">
        <v>42027</v>
      </c>
      <c r="F6397" s="16">
        <v>23</v>
      </c>
      <c r="G6397" s="16">
        <v>2015</v>
      </c>
      <c r="H6397" s="139">
        <f t="shared" si="512"/>
        <v>0</v>
      </c>
      <c r="I6397" s="140">
        <v>2</v>
      </c>
      <c r="J6397" s="141">
        <f t="shared" si="513"/>
        <v>1</v>
      </c>
      <c r="K6397" s="81">
        <f t="shared" si="514"/>
        <v>18</v>
      </c>
      <c r="L6397" s="149">
        <v>2</v>
      </c>
      <c r="M6397" s="16"/>
      <c r="N6397" s="141">
        <f t="shared" si="515"/>
        <v>1</v>
      </c>
      <c r="O6397" s="141"/>
      <c r="P6397" s="141"/>
      <c r="Q6397" s="81">
        <f t="shared" si="516"/>
        <v>18</v>
      </c>
    </row>
    <row r="6398" spans="5:17" ht="13" hidden="1" x14ac:dyDescent="0.3">
      <c r="E6398" s="138">
        <v>42028</v>
      </c>
      <c r="F6398" s="16">
        <v>24</v>
      </c>
      <c r="G6398" s="16">
        <v>2015</v>
      </c>
      <c r="H6398" s="139">
        <f t="shared" si="512"/>
        <v>0</v>
      </c>
      <c r="I6398" s="140">
        <v>2.0428571428571427</v>
      </c>
      <c r="J6398" s="141">
        <f t="shared" si="513"/>
        <v>1</v>
      </c>
      <c r="K6398" s="81">
        <f t="shared" si="514"/>
        <v>17.957142857142856</v>
      </c>
      <c r="L6398" s="149">
        <v>1.7</v>
      </c>
      <c r="M6398" s="16"/>
      <c r="N6398" s="141">
        <f t="shared" si="515"/>
        <v>1</v>
      </c>
      <c r="O6398" s="141"/>
      <c r="P6398" s="141"/>
      <c r="Q6398" s="81">
        <f t="shared" si="516"/>
        <v>18.3</v>
      </c>
    </row>
    <row r="6399" spans="5:17" ht="13" hidden="1" x14ac:dyDescent="0.3">
      <c r="E6399" s="138">
        <v>42029</v>
      </c>
      <c r="F6399" s="16">
        <v>25</v>
      </c>
      <c r="G6399" s="16">
        <v>2015</v>
      </c>
      <c r="H6399" s="139">
        <f t="shared" si="512"/>
        <v>0</v>
      </c>
      <c r="I6399" s="140">
        <v>2.0857142857142854</v>
      </c>
      <c r="J6399" s="141">
        <f t="shared" si="513"/>
        <v>1</v>
      </c>
      <c r="K6399" s="81">
        <f t="shared" si="514"/>
        <v>17.914285714285715</v>
      </c>
      <c r="L6399" s="149">
        <v>1.9</v>
      </c>
      <c r="M6399" s="16"/>
      <c r="N6399" s="141">
        <f t="shared" si="515"/>
        <v>1</v>
      </c>
      <c r="O6399" s="141"/>
      <c r="P6399" s="141"/>
      <c r="Q6399" s="81">
        <f t="shared" si="516"/>
        <v>18.100000000000001</v>
      </c>
    </row>
    <row r="6400" spans="5:17" ht="13" hidden="1" x14ac:dyDescent="0.3">
      <c r="E6400" s="138">
        <v>42030</v>
      </c>
      <c r="F6400" s="16">
        <v>26</v>
      </c>
      <c r="G6400" s="16">
        <v>2015</v>
      </c>
      <c r="H6400" s="139">
        <f t="shared" si="512"/>
        <v>0</v>
      </c>
      <c r="I6400" s="140">
        <v>2.1285714285714286</v>
      </c>
      <c r="J6400" s="141">
        <f t="shared" si="513"/>
        <v>1</v>
      </c>
      <c r="K6400" s="81">
        <f t="shared" si="514"/>
        <v>17.87142857142857</v>
      </c>
      <c r="L6400" s="149">
        <v>1</v>
      </c>
      <c r="M6400" s="16"/>
      <c r="N6400" s="141">
        <f t="shared" si="515"/>
        <v>1</v>
      </c>
      <c r="O6400" s="141"/>
      <c r="P6400" s="141"/>
      <c r="Q6400" s="81">
        <f t="shared" si="516"/>
        <v>19</v>
      </c>
    </row>
    <row r="6401" spans="5:17" ht="13" hidden="1" x14ac:dyDescent="0.3">
      <c r="E6401" s="138">
        <v>42031</v>
      </c>
      <c r="F6401" s="16">
        <v>27</v>
      </c>
      <c r="G6401" s="16">
        <v>2015</v>
      </c>
      <c r="H6401" s="139">
        <f t="shared" si="512"/>
        <v>0</v>
      </c>
      <c r="I6401" s="140">
        <v>2.1714285714285717</v>
      </c>
      <c r="J6401" s="141">
        <f t="shared" si="513"/>
        <v>1</v>
      </c>
      <c r="K6401" s="81">
        <f t="shared" si="514"/>
        <v>17.828571428571429</v>
      </c>
      <c r="L6401" s="150">
        <v>1.4</v>
      </c>
      <c r="M6401" s="16"/>
      <c r="N6401" s="141">
        <f t="shared" si="515"/>
        <v>1</v>
      </c>
      <c r="O6401" s="141"/>
      <c r="P6401" s="141"/>
      <c r="Q6401" s="81">
        <f t="shared" si="516"/>
        <v>18.600000000000001</v>
      </c>
    </row>
    <row r="6402" spans="5:17" ht="13" hidden="1" x14ac:dyDescent="0.3">
      <c r="E6402" s="138">
        <v>42032</v>
      </c>
      <c r="F6402" s="16">
        <v>28</v>
      </c>
      <c r="G6402" s="16">
        <v>2015</v>
      </c>
      <c r="H6402" s="139">
        <f t="shared" si="512"/>
        <v>0</v>
      </c>
      <c r="I6402" s="140">
        <v>2.2142857142857144</v>
      </c>
      <c r="J6402" s="141">
        <f t="shared" si="513"/>
        <v>1</v>
      </c>
      <c r="K6402" s="81">
        <f t="shared" si="514"/>
        <v>17.785714285714285</v>
      </c>
      <c r="L6402" s="149">
        <v>0.7</v>
      </c>
      <c r="M6402" s="16"/>
      <c r="N6402" s="141">
        <f t="shared" si="515"/>
        <v>1</v>
      </c>
      <c r="O6402" s="141"/>
      <c r="P6402" s="141"/>
      <c r="Q6402" s="81">
        <f t="shared" si="516"/>
        <v>19.3</v>
      </c>
    </row>
    <row r="6403" spans="5:17" ht="13" hidden="1" x14ac:dyDescent="0.3">
      <c r="E6403" s="138">
        <v>42033</v>
      </c>
      <c r="F6403" s="16">
        <v>29</v>
      </c>
      <c r="G6403" s="16">
        <v>2015</v>
      </c>
      <c r="H6403" s="139">
        <f t="shared" si="512"/>
        <v>0</v>
      </c>
      <c r="I6403" s="140">
        <v>2.2571428571428571</v>
      </c>
      <c r="J6403" s="141">
        <f t="shared" si="513"/>
        <v>1</v>
      </c>
      <c r="K6403" s="81">
        <f t="shared" si="514"/>
        <v>17.742857142857144</v>
      </c>
      <c r="L6403" s="149">
        <v>3.9</v>
      </c>
      <c r="M6403" s="16"/>
      <c r="N6403" s="141">
        <f t="shared" si="515"/>
        <v>1</v>
      </c>
      <c r="O6403" s="141"/>
      <c r="P6403" s="141"/>
      <c r="Q6403" s="81">
        <f t="shared" si="516"/>
        <v>16.100000000000001</v>
      </c>
    </row>
    <row r="6404" spans="5:17" ht="13" hidden="1" x14ac:dyDescent="0.3">
      <c r="E6404" s="138">
        <v>42034</v>
      </c>
      <c r="F6404" s="16">
        <v>30</v>
      </c>
      <c r="G6404" s="16">
        <v>2015</v>
      </c>
      <c r="H6404" s="139">
        <f t="shared" si="512"/>
        <v>0</v>
      </c>
      <c r="I6404" s="140">
        <v>2.2999999999999998</v>
      </c>
      <c r="J6404" s="141">
        <f t="shared" si="513"/>
        <v>1</v>
      </c>
      <c r="K6404" s="81">
        <f t="shared" si="514"/>
        <v>17.7</v>
      </c>
      <c r="L6404" s="149">
        <v>1.7</v>
      </c>
      <c r="M6404" s="16"/>
      <c r="N6404" s="141">
        <f t="shared" si="515"/>
        <v>1</v>
      </c>
      <c r="O6404" s="141"/>
      <c r="P6404" s="141"/>
      <c r="Q6404" s="81">
        <f t="shared" si="516"/>
        <v>18.3</v>
      </c>
    </row>
    <row r="6405" spans="5:17" ht="13" hidden="1" x14ac:dyDescent="0.3">
      <c r="E6405" s="138">
        <v>42035</v>
      </c>
      <c r="F6405" s="16">
        <v>31</v>
      </c>
      <c r="G6405" s="16">
        <v>2015</v>
      </c>
      <c r="H6405" s="139">
        <f t="shared" si="512"/>
        <v>0</v>
      </c>
      <c r="I6405" s="140">
        <v>2.3428571428571425</v>
      </c>
      <c r="J6405" s="141">
        <f t="shared" si="513"/>
        <v>1</v>
      </c>
      <c r="K6405" s="81">
        <f t="shared" si="514"/>
        <v>17.657142857142858</v>
      </c>
      <c r="L6405" s="149">
        <v>0.6</v>
      </c>
      <c r="M6405" s="16"/>
      <c r="N6405" s="141">
        <f t="shared" si="515"/>
        <v>1</v>
      </c>
      <c r="O6405" s="141"/>
      <c r="P6405" s="141"/>
      <c r="Q6405" s="81">
        <f t="shared" si="516"/>
        <v>19.399999999999999</v>
      </c>
    </row>
    <row r="6406" spans="5:17" ht="13" hidden="1" x14ac:dyDescent="0.3">
      <c r="E6406" s="138">
        <v>42036</v>
      </c>
      <c r="F6406" s="16">
        <v>32</v>
      </c>
      <c r="G6406" s="16">
        <v>2015</v>
      </c>
      <c r="H6406" s="139">
        <f t="shared" si="512"/>
        <v>0</v>
      </c>
      <c r="I6406" s="140">
        <v>2.3857142857142857</v>
      </c>
      <c r="J6406" s="141">
        <f t="shared" si="513"/>
        <v>1</v>
      </c>
      <c r="K6406" s="81">
        <f t="shared" si="514"/>
        <v>17.614285714285714</v>
      </c>
      <c r="L6406" s="149">
        <v>0.9</v>
      </c>
      <c r="M6406" s="16"/>
      <c r="N6406" s="141">
        <f t="shared" si="515"/>
        <v>1</v>
      </c>
      <c r="O6406" s="141"/>
      <c r="P6406" s="141"/>
      <c r="Q6406" s="81">
        <f t="shared" si="516"/>
        <v>19.100000000000001</v>
      </c>
    </row>
    <row r="6407" spans="5:17" ht="13" hidden="1" x14ac:dyDescent="0.3">
      <c r="E6407" s="138">
        <v>42037</v>
      </c>
      <c r="F6407" s="16">
        <v>33</v>
      </c>
      <c r="G6407" s="16">
        <v>2015</v>
      </c>
      <c r="H6407" s="139">
        <f t="shared" si="512"/>
        <v>0</v>
      </c>
      <c r="I6407" s="140">
        <v>2.4285714285714288</v>
      </c>
      <c r="J6407" s="141">
        <f t="shared" si="513"/>
        <v>1</v>
      </c>
      <c r="K6407" s="81">
        <f t="shared" si="514"/>
        <v>17.571428571428569</v>
      </c>
      <c r="L6407" s="149">
        <v>0.2</v>
      </c>
      <c r="M6407" s="16"/>
      <c r="N6407" s="141">
        <f t="shared" si="515"/>
        <v>1</v>
      </c>
      <c r="O6407" s="141"/>
      <c r="P6407" s="141"/>
      <c r="Q6407" s="81">
        <f t="shared" si="516"/>
        <v>19.8</v>
      </c>
    </row>
    <row r="6408" spans="5:17" ht="13" hidden="1" x14ac:dyDescent="0.3">
      <c r="E6408" s="138">
        <v>42038</v>
      </c>
      <c r="F6408" s="16">
        <v>34</v>
      </c>
      <c r="G6408" s="16">
        <v>2015</v>
      </c>
      <c r="H6408" s="139">
        <f t="shared" si="512"/>
        <v>0</v>
      </c>
      <c r="I6408" s="140">
        <v>2.4714285714285715</v>
      </c>
      <c r="J6408" s="141">
        <f t="shared" si="513"/>
        <v>1</v>
      </c>
      <c r="K6408" s="81">
        <f t="shared" si="514"/>
        <v>17.528571428571428</v>
      </c>
      <c r="L6408" s="149">
        <v>-1</v>
      </c>
      <c r="M6408" s="16"/>
      <c r="N6408" s="141">
        <f t="shared" si="515"/>
        <v>1</v>
      </c>
      <c r="O6408" s="141"/>
      <c r="P6408" s="141"/>
      <c r="Q6408" s="81">
        <f t="shared" si="516"/>
        <v>21</v>
      </c>
    </row>
    <row r="6409" spans="5:17" ht="13" hidden="1" x14ac:dyDescent="0.3">
      <c r="E6409" s="138">
        <v>42039</v>
      </c>
      <c r="F6409" s="16">
        <v>35</v>
      </c>
      <c r="G6409" s="16">
        <v>2015</v>
      </c>
      <c r="H6409" s="139">
        <f t="shared" si="512"/>
        <v>0</v>
      </c>
      <c r="I6409" s="140">
        <v>2.5142857142857142</v>
      </c>
      <c r="J6409" s="141">
        <f t="shared" si="513"/>
        <v>1</v>
      </c>
      <c r="K6409" s="81">
        <f t="shared" si="514"/>
        <v>17.485714285714288</v>
      </c>
      <c r="L6409" s="149">
        <v>-0.5</v>
      </c>
      <c r="M6409" s="16"/>
      <c r="N6409" s="141">
        <f t="shared" si="515"/>
        <v>1</v>
      </c>
      <c r="O6409" s="141"/>
      <c r="P6409" s="141"/>
      <c r="Q6409" s="81">
        <f t="shared" si="516"/>
        <v>20.5</v>
      </c>
    </row>
    <row r="6410" spans="5:17" ht="13" hidden="1" x14ac:dyDescent="0.3">
      <c r="E6410" s="138">
        <v>42040</v>
      </c>
      <c r="F6410" s="16">
        <v>36</v>
      </c>
      <c r="G6410" s="16">
        <v>2015</v>
      </c>
      <c r="H6410" s="139">
        <f t="shared" si="512"/>
        <v>0</v>
      </c>
      <c r="I6410" s="140">
        <v>2.5571428571428569</v>
      </c>
      <c r="J6410" s="141">
        <f t="shared" si="513"/>
        <v>1</v>
      </c>
      <c r="K6410" s="81">
        <f t="shared" si="514"/>
        <v>17.442857142857143</v>
      </c>
      <c r="L6410" s="149">
        <v>-1.3</v>
      </c>
      <c r="M6410" s="16"/>
      <c r="N6410" s="141">
        <f t="shared" si="515"/>
        <v>1</v>
      </c>
      <c r="O6410" s="141"/>
      <c r="P6410" s="141"/>
      <c r="Q6410" s="81">
        <f t="shared" si="516"/>
        <v>21.3</v>
      </c>
    </row>
    <row r="6411" spans="5:17" ht="13" hidden="1" x14ac:dyDescent="0.3">
      <c r="E6411" s="138">
        <v>42041</v>
      </c>
      <c r="F6411" s="16">
        <v>37</v>
      </c>
      <c r="G6411" s="16">
        <v>2015</v>
      </c>
      <c r="H6411" s="139">
        <f t="shared" si="512"/>
        <v>0</v>
      </c>
      <c r="I6411" s="140">
        <v>2.6</v>
      </c>
      <c r="J6411" s="141">
        <f t="shared" si="513"/>
        <v>1</v>
      </c>
      <c r="K6411" s="81">
        <f t="shared" si="514"/>
        <v>17.399999999999999</v>
      </c>
      <c r="L6411" s="149">
        <v>-1.1000000000000001</v>
      </c>
      <c r="M6411" s="16"/>
      <c r="N6411" s="141">
        <f t="shared" si="515"/>
        <v>1</v>
      </c>
      <c r="O6411" s="141"/>
      <c r="P6411" s="141"/>
      <c r="Q6411" s="81">
        <f t="shared" si="516"/>
        <v>21.1</v>
      </c>
    </row>
    <row r="6412" spans="5:17" ht="13" hidden="1" x14ac:dyDescent="0.3">
      <c r="E6412" s="138">
        <v>42042</v>
      </c>
      <c r="F6412" s="16">
        <v>38</v>
      </c>
      <c r="G6412" s="16">
        <v>2015</v>
      </c>
      <c r="H6412" s="139">
        <f t="shared" si="512"/>
        <v>0</v>
      </c>
      <c r="I6412" s="140">
        <v>2.6428571428571428</v>
      </c>
      <c r="J6412" s="141">
        <f t="shared" si="513"/>
        <v>1</v>
      </c>
      <c r="K6412" s="81">
        <f t="shared" si="514"/>
        <v>17.357142857142858</v>
      </c>
      <c r="L6412" s="149">
        <v>-1.7</v>
      </c>
      <c r="M6412" s="16"/>
      <c r="N6412" s="141">
        <f t="shared" si="515"/>
        <v>1</v>
      </c>
      <c r="O6412" s="141"/>
      <c r="P6412" s="141"/>
      <c r="Q6412" s="81">
        <f t="shared" si="516"/>
        <v>21.7</v>
      </c>
    </row>
    <row r="6413" spans="5:17" ht="13" hidden="1" x14ac:dyDescent="0.3">
      <c r="E6413" s="138">
        <v>42043</v>
      </c>
      <c r="F6413" s="16">
        <v>39</v>
      </c>
      <c r="G6413" s="16">
        <v>2015</v>
      </c>
      <c r="H6413" s="139">
        <f t="shared" si="512"/>
        <v>0</v>
      </c>
      <c r="I6413" s="140">
        <v>2.6857142857142859</v>
      </c>
      <c r="J6413" s="141">
        <f t="shared" si="513"/>
        <v>1</v>
      </c>
      <c r="K6413" s="81">
        <f t="shared" si="514"/>
        <v>17.314285714285713</v>
      </c>
      <c r="L6413" s="149">
        <v>0.1</v>
      </c>
      <c r="M6413" s="16"/>
      <c r="N6413" s="141">
        <f t="shared" si="515"/>
        <v>1</v>
      </c>
      <c r="O6413" s="141"/>
      <c r="P6413" s="141"/>
      <c r="Q6413" s="81">
        <f t="shared" si="516"/>
        <v>19.899999999999999</v>
      </c>
    </row>
    <row r="6414" spans="5:17" ht="13" hidden="1" x14ac:dyDescent="0.3">
      <c r="E6414" s="138">
        <v>42044</v>
      </c>
      <c r="F6414" s="16">
        <v>40</v>
      </c>
      <c r="G6414" s="16">
        <v>2015</v>
      </c>
      <c r="H6414" s="139">
        <f t="shared" si="512"/>
        <v>0</v>
      </c>
      <c r="I6414" s="140">
        <v>2.7285714285714286</v>
      </c>
      <c r="J6414" s="141">
        <f t="shared" si="513"/>
        <v>1</v>
      </c>
      <c r="K6414" s="81">
        <f t="shared" si="514"/>
        <v>17.271428571428572</v>
      </c>
      <c r="L6414" s="149">
        <v>1.4</v>
      </c>
      <c r="M6414" s="16"/>
      <c r="N6414" s="141">
        <f t="shared" si="515"/>
        <v>1</v>
      </c>
      <c r="O6414" s="141"/>
      <c r="P6414" s="141"/>
      <c r="Q6414" s="81">
        <f t="shared" si="516"/>
        <v>18.600000000000001</v>
      </c>
    </row>
    <row r="6415" spans="5:17" ht="13" hidden="1" x14ac:dyDescent="0.3">
      <c r="E6415" s="138">
        <v>42045</v>
      </c>
      <c r="F6415" s="16">
        <v>41</v>
      </c>
      <c r="G6415" s="16">
        <v>2015</v>
      </c>
      <c r="H6415" s="139">
        <f t="shared" si="512"/>
        <v>0</v>
      </c>
      <c r="I6415" s="140">
        <v>2.7714285714285714</v>
      </c>
      <c r="J6415" s="141">
        <f t="shared" si="513"/>
        <v>1</v>
      </c>
      <c r="K6415" s="81">
        <f t="shared" si="514"/>
        <v>17.228571428571428</v>
      </c>
      <c r="L6415" s="149">
        <v>0.1</v>
      </c>
      <c r="M6415" s="16"/>
      <c r="N6415" s="141">
        <f t="shared" si="515"/>
        <v>1</v>
      </c>
      <c r="O6415" s="141"/>
      <c r="P6415" s="141"/>
      <c r="Q6415" s="81">
        <f t="shared" si="516"/>
        <v>19.899999999999999</v>
      </c>
    </row>
    <row r="6416" spans="5:17" ht="13" hidden="1" x14ac:dyDescent="0.3">
      <c r="E6416" s="138">
        <v>42046</v>
      </c>
      <c r="F6416" s="16">
        <v>42</v>
      </c>
      <c r="G6416" s="16">
        <v>2015</v>
      </c>
      <c r="H6416" s="139">
        <f t="shared" si="512"/>
        <v>0</v>
      </c>
      <c r="I6416" s="140">
        <v>2.8142857142857141</v>
      </c>
      <c r="J6416" s="141">
        <f t="shared" si="513"/>
        <v>1</v>
      </c>
      <c r="K6416" s="81">
        <f t="shared" si="514"/>
        <v>17.185714285714287</v>
      </c>
      <c r="L6416" s="149">
        <v>-0.3</v>
      </c>
      <c r="M6416" s="16"/>
      <c r="N6416" s="141">
        <f t="shared" si="515"/>
        <v>1</v>
      </c>
      <c r="O6416" s="141"/>
      <c r="P6416" s="141"/>
      <c r="Q6416" s="81">
        <f t="shared" si="516"/>
        <v>20.3</v>
      </c>
    </row>
    <row r="6417" spans="5:17" ht="13" hidden="1" x14ac:dyDescent="0.3">
      <c r="E6417" s="138">
        <v>42047</v>
      </c>
      <c r="F6417" s="16">
        <v>43</v>
      </c>
      <c r="G6417" s="16">
        <v>2015</v>
      </c>
      <c r="H6417" s="139">
        <f t="shared" si="512"/>
        <v>0</v>
      </c>
      <c r="I6417" s="140">
        <v>2.8571428571428572</v>
      </c>
      <c r="J6417" s="141">
        <f t="shared" si="513"/>
        <v>1</v>
      </c>
      <c r="K6417" s="81">
        <f t="shared" si="514"/>
        <v>17.142857142857142</v>
      </c>
      <c r="L6417" s="149">
        <v>-0.6</v>
      </c>
      <c r="M6417" s="16"/>
      <c r="N6417" s="141">
        <f t="shared" si="515"/>
        <v>1</v>
      </c>
      <c r="O6417" s="141"/>
      <c r="P6417" s="141"/>
      <c r="Q6417" s="81">
        <f t="shared" si="516"/>
        <v>20.6</v>
      </c>
    </row>
    <row r="6418" spans="5:17" ht="13" hidden="1" x14ac:dyDescent="0.3">
      <c r="E6418" s="138">
        <v>42048</v>
      </c>
      <c r="F6418" s="16">
        <v>44</v>
      </c>
      <c r="G6418" s="16">
        <v>2015</v>
      </c>
      <c r="H6418" s="139">
        <f t="shared" si="512"/>
        <v>0</v>
      </c>
      <c r="I6418" s="140">
        <v>2.9</v>
      </c>
      <c r="J6418" s="141">
        <f t="shared" si="513"/>
        <v>1</v>
      </c>
      <c r="K6418" s="81">
        <f t="shared" si="514"/>
        <v>17.100000000000001</v>
      </c>
      <c r="L6418" s="149">
        <v>1.9</v>
      </c>
      <c r="M6418" s="16"/>
      <c r="N6418" s="141">
        <f t="shared" si="515"/>
        <v>1</v>
      </c>
      <c r="O6418" s="141"/>
      <c r="P6418" s="141"/>
      <c r="Q6418" s="81">
        <f t="shared" si="516"/>
        <v>18.100000000000001</v>
      </c>
    </row>
    <row r="6419" spans="5:17" ht="13" hidden="1" x14ac:dyDescent="0.3">
      <c r="E6419" s="138">
        <v>42049</v>
      </c>
      <c r="F6419" s="16">
        <v>45</v>
      </c>
      <c r="G6419" s="16">
        <v>2015</v>
      </c>
      <c r="H6419" s="139">
        <f t="shared" si="512"/>
        <v>0</v>
      </c>
      <c r="I6419" s="140">
        <v>3.0161290322580636</v>
      </c>
      <c r="J6419" s="141">
        <f t="shared" si="513"/>
        <v>1</v>
      </c>
      <c r="K6419" s="81">
        <f t="shared" si="514"/>
        <v>16.983870967741936</v>
      </c>
      <c r="L6419" s="149">
        <v>5.4</v>
      </c>
      <c r="M6419" s="16"/>
      <c r="N6419" s="141">
        <f t="shared" si="515"/>
        <v>1</v>
      </c>
      <c r="O6419" s="141"/>
      <c r="P6419" s="141"/>
      <c r="Q6419" s="81">
        <f t="shared" si="516"/>
        <v>14.6</v>
      </c>
    </row>
    <row r="6420" spans="5:17" ht="13" hidden="1" x14ac:dyDescent="0.3">
      <c r="E6420" s="138">
        <v>42050</v>
      </c>
      <c r="F6420" s="16">
        <v>46</v>
      </c>
      <c r="G6420" s="16">
        <v>2015</v>
      </c>
      <c r="H6420" s="139">
        <f t="shared" si="512"/>
        <v>0</v>
      </c>
      <c r="I6420" s="140">
        <v>3.1322580645161282</v>
      </c>
      <c r="J6420" s="141">
        <f t="shared" si="513"/>
        <v>1</v>
      </c>
      <c r="K6420" s="81">
        <f t="shared" si="514"/>
        <v>16.86774193548387</v>
      </c>
      <c r="L6420" s="149">
        <v>4.7</v>
      </c>
      <c r="M6420" s="16"/>
      <c r="N6420" s="141">
        <f t="shared" si="515"/>
        <v>1</v>
      </c>
      <c r="O6420" s="141"/>
      <c r="P6420" s="141"/>
      <c r="Q6420" s="81">
        <f t="shared" si="516"/>
        <v>15.3</v>
      </c>
    </row>
    <row r="6421" spans="5:17" ht="13" hidden="1" x14ac:dyDescent="0.3">
      <c r="E6421" s="138">
        <v>42051</v>
      </c>
      <c r="F6421" s="16">
        <v>47</v>
      </c>
      <c r="G6421" s="16">
        <v>2015</v>
      </c>
      <c r="H6421" s="139">
        <f t="shared" si="512"/>
        <v>0</v>
      </c>
      <c r="I6421" s="140">
        <v>3.2483870967741928</v>
      </c>
      <c r="J6421" s="141">
        <f t="shared" si="513"/>
        <v>1</v>
      </c>
      <c r="K6421" s="81">
        <f t="shared" si="514"/>
        <v>16.751612903225809</v>
      </c>
      <c r="L6421" s="149">
        <v>2.9</v>
      </c>
      <c r="M6421" s="16"/>
      <c r="N6421" s="141">
        <f t="shared" si="515"/>
        <v>1</v>
      </c>
      <c r="O6421" s="141"/>
      <c r="P6421" s="141"/>
      <c r="Q6421" s="81">
        <f t="shared" si="516"/>
        <v>17.100000000000001</v>
      </c>
    </row>
    <row r="6422" spans="5:17" ht="13" hidden="1" x14ac:dyDescent="0.3">
      <c r="E6422" s="138">
        <v>42052</v>
      </c>
      <c r="F6422" s="16">
        <v>48</v>
      </c>
      <c r="G6422" s="16">
        <v>2015</v>
      </c>
      <c r="H6422" s="139">
        <f t="shared" si="512"/>
        <v>0</v>
      </c>
      <c r="I6422" s="140">
        <v>3.3645161290322574</v>
      </c>
      <c r="J6422" s="141">
        <f t="shared" si="513"/>
        <v>1</v>
      </c>
      <c r="K6422" s="81">
        <f t="shared" si="514"/>
        <v>16.635483870967743</v>
      </c>
      <c r="L6422" s="149">
        <v>2.2999999999999998</v>
      </c>
      <c r="M6422" s="16"/>
      <c r="N6422" s="141">
        <f t="shared" si="515"/>
        <v>1</v>
      </c>
      <c r="O6422" s="141"/>
      <c r="P6422" s="141"/>
      <c r="Q6422" s="81">
        <f t="shared" si="516"/>
        <v>17.7</v>
      </c>
    </row>
    <row r="6423" spans="5:17" ht="13" hidden="1" x14ac:dyDescent="0.3">
      <c r="E6423" s="138">
        <v>42053</v>
      </c>
      <c r="F6423" s="16">
        <v>49</v>
      </c>
      <c r="G6423" s="16">
        <v>2015</v>
      </c>
      <c r="H6423" s="139">
        <f t="shared" si="512"/>
        <v>0</v>
      </c>
      <c r="I6423" s="140">
        <v>3.480645161290322</v>
      </c>
      <c r="J6423" s="141">
        <f t="shared" si="513"/>
        <v>1</v>
      </c>
      <c r="K6423" s="81">
        <f t="shared" si="514"/>
        <v>16.519354838709678</v>
      </c>
      <c r="L6423" s="149">
        <v>1.4</v>
      </c>
      <c r="M6423" s="16"/>
      <c r="N6423" s="141">
        <f t="shared" si="515"/>
        <v>1</v>
      </c>
      <c r="O6423" s="141"/>
      <c r="P6423" s="141"/>
      <c r="Q6423" s="81">
        <f t="shared" si="516"/>
        <v>18.600000000000001</v>
      </c>
    </row>
    <row r="6424" spans="5:17" ht="13" hidden="1" x14ac:dyDescent="0.3">
      <c r="E6424" s="138">
        <v>42054</v>
      </c>
      <c r="F6424" s="16">
        <v>50</v>
      </c>
      <c r="G6424" s="16">
        <v>2015</v>
      </c>
      <c r="H6424" s="139">
        <f t="shared" si="512"/>
        <v>0</v>
      </c>
      <c r="I6424" s="140">
        <v>3.5967741935483866</v>
      </c>
      <c r="J6424" s="141">
        <f t="shared" si="513"/>
        <v>1</v>
      </c>
      <c r="K6424" s="81">
        <f t="shared" si="514"/>
        <v>16.403225806451612</v>
      </c>
      <c r="L6424" s="149">
        <v>2.4</v>
      </c>
      <c r="M6424" s="16"/>
      <c r="N6424" s="141">
        <f t="shared" si="515"/>
        <v>1</v>
      </c>
      <c r="O6424" s="141"/>
      <c r="P6424" s="141"/>
      <c r="Q6424" s="81">
        <f t="shared" si="516"/>
        <v>17.600000000000001</v>
      </c>
    </row>
    <row r="6425" spans="5:17" ht="13" hidden="1" x14ac:dyDescent="0.3">
      <c r="E6425" s="138">
        <v>42055</v>
      </c>
      <c r="F6425" s="16">
        <v>51</v>
      </c>
      <c r="G6425" s="16">
        <v>2015</v>
      </c>
      <c r="H6425" s="139">
        <f t="shared" si="512"/>
        <v>0</v>
      </c>
      <c r="I6425" s="140">
        <v>3.7129032258064512</v>
      </c>
      <c r="J6425" s="141">
        <f t="shared" si="513"/>
        <v>1</v>
      </c>
      <c r="K6425" s="81">
        <f t="shared" si="514"/>
        <v>16.28709677419355</v>
      </c>
      <c r="L6425" s="149">
        <v>4.5</v>
      </c>
      <c r="M6425" s="16"/>
      <c r="N6425" s="141">
        <f t="shared" si="515"/>
        <v>1</v>
      </c>
      <c r="O6425" s="141"/>
      <c r="P6425" s="141"/>
      <c r="Q6425" s="81">
        <f t="shared" si="516"/>
        <v>15.5</v>
      </c>
    </row>
    <row r="6426" spans="5:17" ht="13" hidden="1" x14ac:dyDescent="0.3">
      <c r="E6426" s="138">
        <v>42056</v>
      </c>
      <c r="F6426" s="16">
        <v>52</v>
      </c>
      <c r="G6426" s="16">
        <v>2015</v>
      </c>
      <c r="H6426" s="139">
        <f t="shared" si="512"/>
        <v>0</v>
      </c>
      <c r="I6426" s="140">
        <v>3.8290322580645157</v>
      </c>
      <c r="J6426" s="141">
        <f t="shared" si="513"/>
        <v>1</v>
      </c>
      <c r="K6426" s="81">
        <f t="shared" si="514"/>
        <v>16.170967741935485</v>
      </c>
      <c r="L6426" s="149">
        <v>3.3</v>
      </c>
      <c r="M6426" s="16"/>
      <c r="N6426" s="141">
        <f t="shared" si="515"/>
        <v>1</v>
      </c>
      <c r="O6426" s="141"/>
      <c r="P6426" s="141"/>
      <c r="Q6426" s="81">
        <f t="shared" si="516"/>
        <v>16.7</v>
      </c>
    </row>
    <row r="6427" spans="5:17" ht="13" hidden="1" x14ac:dyDescent="0.3">
      <c r="E6427" s="138">
        <v>42057</v>
      </c>
      <c r="F6427" s="16">
        <v>53</v>
      </c>
      <c r="G6427" s="16">
        <v>2015</v>
      </c>
      <c r="H6427" s="139">
        <f t="shared" si="512"/>
        <v>0</v>
      </c>
      <c r="I6427" s="140">
        <v>3.9451612903225803</v>
      </c>
      <c r="J6427" s="141">
        <f t="shared" si="513"/>
        <v>1</v>
      </c>
      <c r="K6427" s="81">
        <f t="shared" si="514"/>
        <v>16.054838709677419</v>
      </c>
      <c r="L6427" s="149">
        <v>2.2000000000000002</v>
      </c>
      <c r="M6427" s="16"/>
      <c r="N6427" s="141">
        <f t="shared" si="515"/>
        <v>1</v>
      </c>
      <c r="O6427" s="141"/>
      <c r="P6427" s="141"/>
      <c r="Q6427" s="81">
        <f t="shared" si="516"/>
        <v>17.8</v>
      </c>
    </row>
    <row r="6428" spans="5:17" ht="13" hidden="1" x14ac:dyDescent="0.3">
      <c r="E6428" s="138">
        <v>42058</v>
      </c>
      <c r="F6428" s="16">
        <v>54</v>
      </c>
      <c r="G6428" s="16">
        <v>2015</v>
      </c>
      <c r="H6428" s="139">
        <f t="shared" si="512"/>
        <v>0</v>
      </c>
      <c r="I6428" s="140">
        <v>4.0612903225806445</v>
      </c>
      <c r="J6428" s="141">
        <f t="shared" si="513"/>
        <v>1</v>
      </c>
      <c r="K6428" s="81">
        <f t="shared" si="514"/>
        <v>15.938709677419356</v>
      </c>
      <c r="L6428" s="149">
        <v>2.1</v>
      </c>
      <c r="M6428" s="16"/>
      <c r="N6428" s="141">
        <f t="shared" si="515"/>
        <v>1</v>
      </c>
      <c r="O6428" s="141"/>
      <c r="P6428" s="141"/>
      <c r="Q6428" s="81">
        <f t="shared" si="516"/>
        <v>17.899999999999999</v>
      </c>
    </row>
    <row r="6429" spans="5:17" ht="13" hidden="1" x14ac:dyDescent="0.3">
      <c r="E6429" s="138">
        <v>42059</v>
      </c>
      <c r="F6429" s="16">
        <v>55</v>
      </c>
      <c r="G6429" s="16">
        <v>2015</v>
      </c>
      <c r="H6429" s="139">
        <f t="shared" si="512"/>
        <v>0</v>
      </c>
      <c r="I6429" s="140">
        <v>4.17741935483871</v>
      </c>
      <c r="J6429" s="141">
        <f t="shared" si="513"/>
        <v>1</v>
      </c>
      <c r="K6429" s="81">
        <f t="shared" si="514"/>
        <v>15.82258064516129</v>
      </c>
      <c r="L6429" s="149">
        <v>4.4000000000000004</v>
      </c>
      <c r="M6429" s="16"/>
      <c r="N6429" s="141">
        <f t="shared" si="515"/>
        <v>1</v>
      </c>
      <c r="O6429" s="141"/>
      <c r="P6429" s="141"/>
      <c r="Q6429" s="81">
        <f t="shared" si="516"/>
        <v>15.6</v>
      </c>
    </row>
    <row r="6430" spans="5:17" ht="13" hidden="1" x14ac:dyDescent="0.3">
      <c r="E6430" s="138">
        <v>42060</v>
      </c>
      <c r="F6430" s="16">
        <v>56</v>
      </c>
      <c r="G6430" s="16">
        <v>2015</v>
      </c>
      <c r="H6430" s="139">
        <f t="shared" si="512"/>
        <v>0</v>
      </c>
      <c r="I6430" s="140">
        <v>4.2935483870967737</v>
      </c>
      <c r="J6430" s="141">
        <f t="shared" si="513"/>
        <v>1</v>
      </c>
      <c r="K6430" s="81">
        <f t="shared" si="514"/>
        <v>15.706451612903226</v>
      </c>
      <c r="L6430" s="149">
        <v>3.8</v>
      </c>
      <c r="M6430" s="16"/>
      <c r="N6430" s="141">
        <f t="shared" si="515"/>
        <v>1</v>
      </c>
      <c r="O6430" s="141"/>
      <c r="P6430" s="141"/>
      <c r="Q6430" s="81">
        <f t="shared" si="516"/>
        <v>16.2</v>
      </c>
    </row>
    <row r="6431" spans="5:17" ht="13" hidden="1" x14ac:dyDescent="0.3">
      <c r="E6431" s="138">
        <v>42061</v>
      </c>
      <c r="F6431" s="16">
        <v>57</v>
      </c>
      <c r="G6431" s="16">
        <v>2015</v>
      </c>
      <c r="H6431" s="139">
        <f t="shared" si="512"/>
        <v>0</v>
      </c>
      <c r="I6431" s="140">
        <v>4.4096774193548391</v>
      </c>
      <c r="J6431" s="141">
        <f t="shared" si="513"/>
        <v>1</v>
      </c>
      <c r="K6431" s="81">
        <f t="shared" si="514"/>
        <v>15.590322580645161</v>
      </c>
      <c r="L6431" s="149">
        <v>1.9</v>
      </c>
      <c r="M6431" s="16"/>
      <c r="N6431" s="141">
        <f t="shared" si="515"/>
        <v>1</v>
      </c>
      <c r="O6431" s="141"/>
      <c r="P6431" s="141"/>
      <c r="Q6431" s="81">
        <f t="shared" si="516"/>
        <v>18.100000000000001</v>
      </c>
    </row>
    <row r="6432" spans="5:17" ht="13" hidden="1" x14ac:dyDescent="0.3">
      <c r="E6432" s="138">
        <v>42062</v>
      </c>
      <c r="F6432" s="16">
        <v>58</v>
      </c>
      <c r="G6432" s="16">
        <v>2015</v>
      </c>
      <c r="H6432" s="139">
        <f t="shared" si="512"/>
        <v>0</v>
      </c>
      <c r="I6432" s="140">
        <v>4.5258064516129028</v>
      </c>
      <c r="J6432" s="141">
        <f t="shared" si="513"/>
        <v>1</v>
      </c>
      <c r="K6432" s="81">
        <f t="shared" si="514"/>
        <v>15.474193548387097</v>
      </c>
      <c r="L6432" s="149">
        <v>4</v>
      </c>
      <c r="M6432" s="16"/>
      <c r="N6432" s="141">
        <f t="shared" si="515"/>
        <v>1</v>
      </c>
      <c r="O6432" s="141"/>
      <c r="P6432" s="141"/>
      <c r="Q6432" s="81">
        <f t="shared" si="516"/>
        <v>16</v>
      </c>
    </row>
    <row r="6433" spans="5:17" ht="13" hidden="1" x14ac:dyDescent="0.3">
      <c r="E6433" s="138">
        <v>42063</v>
      </c>
      <c r="F6433" s="16">
        <v>59</v>
      </c>
      <c r="G6433" s="16">
        <v>2015</v>
      </c>
      <c r="H6433" s="139">
        <f t="shared" si="512"/>
        <v>0</v>
      </c>
      <c r="I6433" s="140">
        <v>4.6419354838709666</v>
      </c>
      <c r="J6433" s="141">
        <f t="shared" si="513"/>
        <v>1</v>
      </c>
      <c r="K6433" s="81">
        <f t="shared" si="514"/>
        <v>15.358064516129033</v>
      </c>
      <c r="L6433" s="149">
        <v>3.3</v>
      </c>
      <c r="M6433" s="16"/>
      <c r="N6433" s="141">
        <f t="shared" si="515"/>
        <v>1</v>
      </c>
      <c r="O6433" s="141"/>
      <c r="P6433" s="141"/>
      <c r="Q6433" s="81">
        <f t="shared" si="516"/>
        <v>16.7</v>
      </c>
    </row>
    <row r="6434" spans="5:17" ht="13" hidden="1" x14ac:dyDescent="0.3">
      <c r="E6434" s="138">
        <v>42064</v>
      </c>
      <c r="F6434" s="16">
        <v>60</v>
      </c>
      <c r="G6434" s="16">
        <v>2015</v>
      </c>
      <c r="H6434" s="139">
        <f t="shared" si="512"/>
        <v>0</v>
      </c>
      <c r="I6434" s="140">
        <v>4.7</v>
      </c>
      <c r="J6434" s="141">
        <f t="shared" si="513"/>
        <v>1</v>
      </c>
      <c r="K6434" s="81">
        <f t="shared" si="514"/>
        <v>15.3</v>
      </c>
      <c r="L6434" s="149">
        <v>5.6</v>
      </c>
      <c r="M6434" s="16"/>
      <c r="N6434" s="141">
        <f t="shared" si="515"/>
        <v>1</v>
      </c>
      <c r="O6434" s="141"/>
      <c r="P6434" s="141"/>
      <c r="Q6434" s="81">
        <f t="shared" si="516"/>
        <v>14.4</v>
      </c>
    </row>
    <row r="6435" spans="5:17" ht="13" hidden="1" x14ac:dyDescent="0.3">
      <c r="E6435" s="138">
        <v>42065</v>
      </c>
      <c r="F6435" s="16">
        <v>61</v>
      </c>
      <c r="G6435" s="16">
        <v>2015</v>
      </c>
      <c r="H6435" s="139">
        <f t="shared" ref="H6435:H6498" si="517">IF(AND(E6435&gt;=$D$64,E6435&lt;=$D$65),1,0)</f>
        <v>0</v>
      </c>
      <c r="I6435" s="140">
        <v>4.758064516129032</v>
      </c>
      <c r="J6435" s="141">
        <f t="shared" si="513"/>
        <v>1</v>
      </c>
      <c r="K6435" s="81">
        <f t="shared" si="514"/>
        <v>15.241935483870968</v>
      </c>
      <c r="L6435" s="149">
        <v>9.5</v>
      </c>
      <c r="M6435" s="16"/>
      <c r="N6435" s="141">
        <f t="shared" si="515"/>
        <v>1</v>
      </c>
      <c r="O6435" s="141"/>
      <c r="P6435" s="141"/>
      <c r="Q6435" s="81">
        <f t="shared" si="516"/>
        <v>10.5</v>
      </c>
    </row>
    <row r="6436" spans="5:17" ht="13" hidden="1" x14ac:dyDescent="0.3">
      <c r="E6436" s="138">
        <v>42066</v>
      </c>
      <c r="F6436" s="16">
        <v>62</v>
      </c>
      <c r="G6436" s="16">
        <v>2015</v>
      </c>
      <c r="H6436" s="139">
        <f t="shared" si="517"/>
        <v>0</v>
      </c>
      <c r="I6436" s="140">
        <v>4.8741935483870957</v>
      </c>
      <c r="J6436" s="141">
        <f t="shared" si="513"/>
        <v>1</v>
      </c>
      <c r="K6436" s="81">
        <f t="shared" si="514"/>
        <v>15.125806451612904</v>
      </c>
      <c r="L6436" s="149">
        <v>7.5</v>
      </c>
      <c r="M6436" s="16"/>
      <c r="N6436" s="141">
        <f t="shared" si="515"/>
        <v>1</v>
      </c>
      <c r="O6436" s="141"/>
      <c r="P6436" s="141"/>
      <c r="Q6436" s="81">
        <f t="shared" si="516"/>
        <v>12.5</v>
      </c>
    </row>
    <row r="6437" spans="5:17" ht="13" hidden="1" x14ac:dyDescent="0.3">
      <c r="E6437" s="138">
        <v>42067</v>
      </c>
      <c r="F6437" s="16">
        <v>63</v>
      </c>
      <c r="G6437" s="16">
        <v>2015</v>
      </c>
      <c r="H6437" s="139">
        <f t="shared" si="517"/>
        <v>0</v>
      </c>
      <c r="I6437" s="140">
        <v>4.9903225806451612</v>
      </c>
      <c r="J6437" s="141">
        <f t="shared" si="513"/>
        <v>1</v>
      </c>
      <c r="K6437" s="81">
        <f t="shared" si="514"/>
        <v>15.009677419354839</v>
      </c>
      <c r="L6437" s="149">
        <v>5.2</v>
      </c>
      <c r="M6437" s="16"/>
      <c r="N6437" s="141">
        <f t="shared" si="515"/>
        <v>1</v>
      </c>
      <c r="O6437" s="141"/>
      <c r="P6437" s="141"/>
      <c r="Q6437" s="81">
        <f t="shared" si="516"/>
        <v>14.8</v>
      </c>
    </row>
    <row r="6438" spans="5:17" ht="13" hidden="1" x14ac:dyDescent="0.3">
      <c r="E6438" s="138">
        <v>42068</v>
      </c>
      <c r="F6438" s="16">
        <v>64</v>
      </c>
      <c r="G6438" s="16">
        <v>2015</v>
      </c>
      <c r="H6438" s="139">
        <f t="shared" si="517"/>
        <v>0</v>
      </c>
      <c r="I6438" s="140">
        <v>5.1064516129032249</v>
      </c>
      <c r="J6438" s="141">
        <f t="shared" si="513"/>
        <v>1</v>
      </c>
      <c r="K6438" s="81">
        <f t="shared" si="514"/>
        <v>14.893548387096775</v>
      </c>
      <c r="L6438" s="149">
        <v>4.5</v>
      </c>
      <c r="M6438" s="16"/>
      <c r="N6438" s="141">
        <f t="shared" si="515"/>
        <v>1</v>
      </c>
      <c r="O6438" s="141"/>
      <c r="P6438" s="141"/>
      <c r="Q6438" s="81">
        <f t="shared" si="516"/>
        <v>15.5</v>
      </c>
    </row>
    <row r="6439" spans="5:17" ht="13" hidden="1" x14ac:dyDescent="0.3">
      <c r="E6439" s="138">
        <v>42069</v>
      </c>
      <c r="F6439" s="16">
        <v>65</v>
      </c>
      <c r="G6439" s="16">
        <v>2015</v>
      </c>
      <c r="H6439" s="139">
        <f t="shared" si="517"/>
        <v>0</v>
      </c>
      <c r="I6439" s="140">
        <v>5.2225806451612904</v>
      </c>
      <c r="J6439" s="141">
        <f t="shared" ref="J6439:J6502" si="518">IF(I6439&lt;=$E$117,1,0)</f>
        <v>1</v>
      </c>
      <c r="K6439" s="81">
        <f t="shared" ref="K6439:K6502" si="519">J6439*($E$116-I6439)</f>
        <v>14.77741935483871</v>
      </c>
      <c r="L6439" s="149">
        <v>5.0999999999999996</v>
      </c>
      <c r="M6439" s="16"/>
      <c r="N6439" s="141">
        <f t="shared" ref="N6439:N6502" si="520">IF(L6439&lt;=$E$117,1,0)</f>
        <v>1</v>
      </c>
      <c r="O6439" s="141"/>
      <c r="P6439" s="141"/>
      <c r="Q6439" s="81">
        <f t="shared" ref="Q6439:Q6502" si="521">N6439*($E$116-L6439)</f>
        <v>14.9</v>
      </c>
    </row>
    <row r="6440" spans="5:17" ht="13" hidden="1" x14ac:dyDescent="0.3">
      <c r="E6440" s="138">
        <v>42070</v>
      </c>
      <c r="F6440" s="16">
        <v>66</v>
      </c>
      <c r="G6440" s="16">
        <v>2015</v>
      </c>
      <c r="H6440" s="139">
        <f t="shared" si="517"/>
        <v>0</v>
      </c>
      <c r="I6440" s="140">
        <v>5.3387096774193541</v>
      </c>
      <c r="J6440" s="141">
        <f t="shared" si="518"/>
        <v>1</v>
      </c>
      <c r="K6440" s="81">
        <f t="shared" si="519"/>
        <v>14.661290322580646</v>
      </c>
      <c r="L6440" s="149">
        <v>3.7</v>
      </c>
      <c r="M6440" s="16"/>
      <c r="N6440" s="141">
        <f t="shared" si="520"/>
        <v>1</v>
      </c>
      <c r="O6440" s="141"/>
      <c r="P6440" s="141"/>
      <c r="Q6440" s="81">
        <f t="shared" si="521"/>
        <v>16.3</v>
      </c>
    </row>
    <row r="6441" spans="5:17" ht="13" hidden="1" x14ac:dyDescent="0.3">
      <c r="E6441" s="138">
        <v>42071</v>
      </c>
      <c r="F6441" s="16">
        <v>67</v>
      </c>
      <c r="G6441" s="16">
        <v>2015</v>
      </c>
      <c r="H6441" s="139">
        <f t="shared" si="517"/>
        <v>0</v>
      </c>
      <c r="I6441" s="140">
        <v>5.4548387096774196</v>
      </c>
      <c r="J6441" s="141">
        <f t="shared" si="518"/>
        <v>1</v>
      </c>
      <c r="K6441" s="81">
        <f t="shared" si="519"/>
        <v>14.54516129032258</v>
      </c>
      <c r="L6441" s="149">
        <v>5.2</v>
      </c>
      <c r="M6441" s="16"/>
      <c r="N6441" s="141">
        <f t="shared" si="520"/>
        <v>1</v>
      </c>
      <c r="O6441" s="141"/>
      <c r="P6441" s="141"/>
      <c r="Q6441" s="81">
        <f t="shared" si="521"/>
        <v>14.8</v>
      </c>
    </row>
    <row r="6442" spans="5:17" ht="13" hidden="1" x14ac:dyDescent="0.3">
      <c r="E6442" s="138">
        <v>42072</v>
      </c>
      <c r="F6442" s="16">
        <v>68</v>
      </c>
      <c r="G6442" s="16">
        <v>2015</v>
      </c>
      <c r="H6442" s="139">
        <f t="shared" si="517"/>
        <v>0</v>
      </c>
      <c r="I6442" s="140">
        <v>5.5709677419354833</v>
      </c>
      <c r="J6442" s="141">
        <f t="shared" si="518"/>
        <v>1</v>
      </c>
      <c r="K6442" s="81">
        <f t="shared" si="519"/>
        <v>14.429032258064517</v>
      </c>
      <c r="L6442" s="149">
        <v>6.7</v>
      </c>
      <c r="M6442" s="16"/>
      <c r="N6442" s="141">
        <f t="shared" si="520"/>
        <v>1</v>
      </c>
      <c r="O6442" s="141"/>
      <c r="P6442" s="141"/>
      <c r="Q6442" s="81">
        <f t="shared" si="521"/>
        <v>13.3</v>
      </c>
    </row>
    <row r="6443" spans="5:17" ht="13" hidden="1" x14ac:dyDescent="0.3">
      <c r="E6443" s="138">
        <v>42073</v>
      </c>
      <c r="F6443" s="16">
        <v>69</v>
      </c>
      <c r="G6443" s="16">
        <v>2015</v>
      </c>
      <c r="H6443" s="139">
        <f t="shared" si="517"/>
        <v>0</v>
      </c>
      <c r="I6443" s="140">
        <v>5.6870967741935488</v>
      </c>
      <c r="J6443" s="141">
        <f t="shared" si="518"/>
        <v>1</v>
      </c>
      <c r="K6443" s="81">
        <f t="shared" si="519"/>
        <v>14.312903225806451</v>
      </c>
      <c r="L6443" s="149">
        <v>6.7</v>
      </c>
      <c r="M6443" s="16"/>
      <c r="N6443" s="141">
        <f t="shared" si="520"/>
        <v>1</v>
      </c>
      <c r="O6443" s="141"/>
      <c r="P6443" s="141"/>
      <c r="Q6443" s="81">
        <f t="shared" si="521"/>
        <v>13.3</v>
      </c>
    </row>
    <row r="6444" spans="5:17" ht="13" hidden="1" x14ac:dyDescent="0.3">
      <c r="E6444" s="138">
        <v>42074</v>
      </c>
      <c r="F6444" s="16">
        <v>70</v>
      </c>
      <c r="G6444" s="16">
        <v>2015</v>
      </c>
      <c r="H6444" s="139">
        <f t="shared" si="517"/>
        <v>0</v>
      </c>
      <c r="I6444" s="140">
        <v>5.8032258064516125</v>
      </c>
      <c r="J6444" s="141">
        <f t="shared" si="518"/>
        <v>1</v>
      </c>
      <c r="K6444" s="81">
        <f t="shared" si="519"/>
        <v>14.196774193548388</v>
      </c>
      <c r="L6444" s="149">
        <v>9</v>
      </c>
      <c r="M6444" s="16"/>
      <c r="N6444" s="141">
        <f t="shared" si="520"/>
        <v>1</v>
      </c>
      <c r="O6444" s="141"/>
      <c r="P6444" s="141"/>
      <c r="Q6444" s="81">
        <f t="shared" si="521"/>
        <v>11</v>
      </c>
    </row>
    <row r="6445" spans="5:17" ht="13" hidden="1" x14ac:dyDescent="0.3">
      <c r="E6445" s="138">
        <v>42075</v>
      </c>
      <c r="F6445" s="16">
        <v>71</v>
      </c>
      <c r="G6445" s="16">
        <v>2015</v>
      </c>
      <c r="H6445" s="139">
        <f t="shared" si="517"/>
        <v>0</v>
      </c>
      <c r="I6445" s="140">
        <v>5.9193548387096762</v>
      </c>
      <c r="J6445" s="141">
        <f t="shared" si="518"/>
        <v>1</v>
      </c>
      <c r="K6445" s="81">
        <f t="shared" si="519"/>
        <v>14.080645161290324</v>
      </c>
      <c r="L6445" s="149">
        <v>6.4</v>
      </c>
      <c r="M6445" s="16"/>
      <c r="N6445" s="141">
        <f t="shared" si="520"/>
        <v>1</v>
      </c>
      <c r="O6445" s="141"/>
      <c r="P6445" s="141"/>
      <c r="Q6445" s="81">
        <f t="shared" si="521"/>
        <v>13.6</v>
      </c>
    </row>
    <row r="6446" spans="5:17" ht="13" hidden="1" x14ac:dyDescent="0.3">
      <c r="E6446" s="138">
        <v>42076</v>
      </c>
      <c r="F6446" s="16">
        <v>72</v>
      </c>
      <c r="G6446" s="16">
        <v>2015</v>
      </c>
      <c r="H6446" s="139">
        <f t="shared" si="517"/>
        <v>0</v>
      </c>
      <c r="I6446" s="140">
        <v>6.0354838709677416</v>
      </c>
      <c r="J6446" s="141">
        <f t="shared" si="518"/>
        <v>1</v>
      </c>
      <c r="K6446" s="81">
        <f t="shared" si="519"/>
        <v>13.964516129032258</v>
      </c>
      <c r="L6446" s="149">
        <v>4.5999999999999996</v>
      </c>
      <c r="M6446" s="16"/>
      <c r="N6446" s="141">
        <f t="shared" si="520"/>
        <v>1</v>
      </c>
      <c r="O6446" s="141"/>
      <c r="P6446" s="141"/>
      <c r="Q6446" s="81">
        <f t="shared" si="521"/>
        <v>15.4</v>
      </c>
    </row>
    <row r="6447" spans="5:17" ht="13" hidden="1" x14ac:dyDescent="0.3">
      <c r="E6447" s="138">
        <v>42077</v>
      </c>
      <c r="F6447" s="16">
        <v>73</v>
      </c>
      <c r="G6447" s="16">
        <v>2015</v>
      </c>
      <c r="H6447" s="139">
        <f t="shared" si="517"/>
        <v>0</v>
      </c>
      <c r="I6447" s="140">
        <v>6.1516129032258053</v>
      </c>
      <c r="J6447" s="141">
        <f t="shared" si="518"/>
        <v>1</v>
      </c>
      <c r="K6447" s="81">
        <f t="shared" si="519"/>
        <v>13.848387096774195</v>
      </c>
      <c r="L6447" s="149">
        <v>5.6</v>
      </c>
      <c r="M6447" s="16"/>
      <c r="N6447" s="141">
        <f t="shared" si="520"/>
        <v>1</v>
      </c>
      <c r="O6447" s="141"/>
      <c r="P6447" s="141"/>
      <c r="Q6447" s="81">
        <f t="shared" si="521"/>
        <v>14.4</v>
      </c>
    </row>
    <row r="6448" spans="5:17" ht="13" hidden="1" x14ac:dyDescent="0.3">
      <c r="E6448" s="138">
        <v>42078</v>
      </c>
      <c r="F6448" s="16">
        <v>74</v>
      </c>
      <c r="G6448" s="16">
        <v>2015</v>
      </c>
      <c r="H6448" s="139">
        <f t="shared" si="517"/>
        <v>0</v>
      </c>
      <c r="I6448" s="140">
        <v>6.2677419354838708</v>
      </c>
      <c r="J6448" s="141">
        <f t="shared" si="518"/>
        <v>1</v>
      </c>
      <c r="K6448" s="81">
        <f t="shared" si="519"/>
        <v>13.732258064516129</v>
      </c>
      <c r="L6448" s="149">
        <v>4.4000000000000004</v>
      </c>
      <c r="M6448" s="16"/>
      <c r="N6448" s="141">
        <f t="shared" si="520"/>
        <v>1</v>
      </c>
      <c r="O6448" s="141"/>
      <c r="P6448" s="141"/>
      <c r="Q6448" s="81">
        <f t="shared" si="521"/>
        <v>15.6</v>
      </c>
    </row>
    <row r="6449" spans="5:17" ht="13" hidden="1" x14ac:dyDescent="0.3">
      <c r="E6449" s="138">
        <v>42079</v>
      </c>
      <c r="F6449" s="16">
        <v>75</v>
      </c>
      <c r="G6449" s="16">
        <v>2015</v>
      </c>
      <c r="H6449" s="139">
        <f t="shared" si="517"/>
        <v>0</v>
      </c>
      <c r="I6449" s="140">
        <v>6.3838709677419345</v>
      </c>
      <c r="J6449" s="141">
        <f t="shared" si="518"/>
        <v>1</v>
      </c>
      <c r="K6449" s="81">
        <f t="shared" si="519"/>
        <v>13.616129032258065</v>
      </c>
      <c r="L6449" s="149">
        <v>7.2</v>
      </c>
      <c r="M6449" s="16"/>
      <c r="N6449" s="141">
        <f t="shared" si="520"/>
        <v>1</v>
      </c>
      <c r="O6449" s="141"/>
      <c r="P6449" s="141"/>
      <c r="Q6449" s="81">
        <f t="shared" si="521"/>
        <v>12.8</v>
      </c>
    </row>
    <row r="6450" spans="5:17" ht="13" hidden="1" x14ac:dyDescent="0.3">
      <c r="E6450" s="138">
        <v>42080</v>
      </c>
      <c r="F6450" s="16">
        <v>76</v>
      </c>
      <c r="G6450" s="16">
        <v>2015</v>
      </c>
      <c r="H6450" s="139">
        <f t="shared" si="517"/>
        <v>0</v>
      </c>
      <c r="I6450" s="140">
        <v>6.5</v>
      </c>
      <c r="J6450" s="141">
        <f t="shared" si="518"/>
        <v>1</v>
      </c>
      <c r="K6450" s="81">
        <f t="shared" si="519"/>
        <v>13.5</v>
      </c>
      <c r="L6450" s="149">
        <v>8</v>
      </c>
      <c r="M6450" s="16"/>
      <c r="N6450" s="141">
        <f t="shared" si="520"/>
        <v>1</v>
      </c>
      <c r="O6450" s="141"/>
      <c r="P6450" s="141"/>
      <c r="Q6450" s="81">
        <f t="shared" si="521"/>
        <v>12</v>
      </c>
    </row>
    <row r="6451" spans="5:17" ht="13" hidden="1" x14ac:dyDescent="0.3">
      <c r="E6451" s="138">
        <v>42081</v>
      </c>
      <c r="F6451" s="16">
        <v>77</v>
      </c>
      <c r="G6451" s="16">
        <v>2015</v>
      </c>
      <c r="H6451" s="139">
        <f t="shared" si="517"/>
        <v>0</v>
      </c>
      <c r="I6451" s="140">
        <v>6.5966666666666667</v>
      </c>
      <c r="J6451" s="141">
        <f t="shared" si="518"/>
        <v>1</v>
      </c>
      <c r="K6451" s="81">
        <f t="shared" si="519"/>
        <v>13.403333333333332</v>
      </c>
      <c r="L6451" s="149">
        <v>9</v>
      </c>
      <c r="M6451" s="16"/>
      <c r="N6451" s="141">
        <f t="shared" si="520"/>
        <v>1</v>
      </c>
      <c r="O6451" s="141"/>
      <c r="P6451" s="141"/>
      <c r="Q6451" s="81">
        <f t="shared" si="521"/>
        <v>11</v>
      </c>
    </row>
    <row r="6452" spans="5:17" ht="13" hidden="1" x14ac:dyDescent="0.3">
      <c r="E6452" s="138">
        <v>42082</v>
      </c>
      <c r="F6452" s="16">
        <v>78</v>
      </c>
      <c r="G6452" s="16">
        <v>2015</v>
      </c>
      <c r="H6452" s="139">
        <f t="shared" si="517"/>
        <v>0</v>
      </c>
      <c r="I6452" s="140">
        <v>6.6933333333333334</v>
      </c>
      <c r="J6452" s="141">
        <f t="shared" si="518"/>
        <v>1</v>
      </c>
      <c r="K6452" s="81">
        <f t="shared" si="519"/>
        <v>13.306666666666667</v>
      </c>
      <c r="L6452" s="149">
        <v>9.8000000000000007</v>
      </c>
      <c r="M6452" s="16"/>
      <c r="N6452" s="141">
        <f t="shared" si="520"/>
        <v>1</v>
      </c>
      <c r="O6452" s="141"/>
      <c r="P6452" s="141"/>
      <c r="Q6452" s="81">
        <f t="shared" si="521"/>
        <v>10.199999999999999</v>
      </c>
    </row>
    <row r="6453" spans="5:17" ht="13" hidden="1" x14ac:dyDescent="0.3">
      <c r="E6453" s="138">
        <v>42083</v>
      </c>
      <c r="F6453" s="16">
        <v>79</v>
      </c>
      <c r="G6453" s="16">
        <v>2015</v>
      </c>
      <c r="H6453" s="139">
        <f t="shared" si="517"/>
        <v>0</v>
      </c>
      <c r="I6453" s="140">
        <v>6.79</v>
      </c>
      <c r="J6453" s="141">
        <f t="shared" si="518"/>
        <v>1</v>
      </c>
      <c r="K6453" s="81">
        <f t="shared" si="519"/>
        <v>13.21</v>
      </c>
      <c r="L6453" s="149">
        <v>9</v>
      </c>
      <c r="M6453" s="16"/>
      <c r="N6453" s="141">
        <f t="shared" si="520"/>
        <v>1</v>
      </c>
      <c r="O6453" s="141"/>
      <c r="P6453" s="141"/>
      <c r="Q6453" s="81">
        <f t="shared" si="521"/>
        <v>11</v>
      </c>
    </row>
    <row r="6454" spans="5:17" ht="13" hidden="1" x14ac:dyDescent="0.3">
      <c r="E6454" s="138">
        <v>42084</v>
      </c>
      <c r="F6454" s="16">
        <v>80</v>
      </c>
      <c r="G6454" s="16">
        <v>2015</v>
      </c>
      <c r="H6454" s="139">
        <f t="shared" si="517"/>
        <v>0</v>
      </c>
      <c r="I6454" s="140">
        <v>6.8866666666666667</v>
      </c>
      <c r="J6454" s="141">
        <f t="shared" si="518"/>
        <v>1</v>
      </c>
      <c r="K6454" s="81">
        <f t="shared" si="519"/>
        <v>13.113333333333333</v>
      </c>
      <c r="L6454" s="149">
        <v>8.5</v>
      </c>
      <c r="M6454" s="16"/>
      <c r="N6454" s="141">
        <f t="shared" si="520"/>
        <v>1</v>
      </c>
      <c r="O6454" s="141"/>
      <c r="P6454" s="141"/>
      <c r="Q6454" s="81">
        <f t="shared" si="521"/>
        <v>11.5</v>
      </c>
    </row>
    <row r="6455" spans="5:17" ht="13" hidden="1" x14ac:dyDescent="0.3">
      <c r="E6455" s="138">
        <v>42085</v>
      </c>
      <c r="F6455" s="16">
        <v>81</v>
      </c>
      <c r="G6455" s="16">
        <v>2015</v>
      </c>
      <c r="H6455" s="139">
        <f t="shared" si="517"/>
        <v>0</v>
      </c>
      <c r="I6455" s="140">
        <v>6.9833333333333334</v>
      </c>
      <c r="J6455" s="141">
        <f t="shared" si="518"/>
        <v>1</v>
      </c>
      <c r="K6455" s="81">
        <f t="shared" si="519"/>
        <v>13.016666666666666</v>
      </c>
      <c r="L6455" s="149">
        <v>5.8</v>
      </c>
      <c r="M6455" s="16"/>
      <c r="N6455" s="141">
        <f t="shared" si="520"/>
        <v>1</v>
      </c>
      <c r="O6455" s="141"/>
      <c r="P6455" s="141"/>
      <c r="Q6455" s="81">
        <f t="shared" si="521"/>
        <v>14.2</v>
      </c>
    </row>
    <row r="6456" spans="5:17" ht="13" hidden="1" x14ac:dyDescent="0.3">
      <c r="E6456" s="138">
        <v>42086</v>
      </c>
      <c r="F6456" s="16">
        <v>82</v>
      </c>
      <c r="G6456" s="16">
        <v>2015</v>
      </c>
      <c r="H6456" s="139">
        <f t="shared" si="517"/>
        <v>0</v>
      </c>
      <c r="I6456" s="140">
        <v>7.08</v>
      </c>
      <c r="J6456" s="141">
        <f t="shared" si="518"/>
        <v>1</v>
      </c>
      <c r="K6456" s="81">
        <f t="shared" si="519"/>
        <v>12.92</v>
      </c>
      <c r="L6456" s="149">
        <v>7.3</v>
      </c>
      <c r="M6456" s="16"/>
      <c r="N6456" s="141">
        <f t="shared" si="520"/>
        <v>1</v>
      </c>
      <c r="O6456" s="141"/>
      <c r="P6456" s="141"/>
      <c r="Q6456" s="81">
        <f t="shared" si="521"/>
        <v>12.7</v>
      </c>
    </row>
    <row r="6457" spans="5:17" ht="13" hidden="1" x14ac:dyDescent="0.3">
      <c r="E6457" s="138">
        <v>42087</v>
      </c>
      <c r="F6457" s="16">
        <v>83</v>
      </c>
      <c r="G6457" s="16">
        <v>2015</v>
      </c>
      <c r="H6457" s="139">
        <f t="shared" si="517"/>
        <v>0</v>
      </c>
      <c r="I6457" s="140">
        <v>7.1766666666666667</v>
      </c>
      <c r="J6457" s="141">
        <f t="shared" si="518"/>
        <v>1</v>
      </c>
      <c r="K6457" s="81">
        <f t="shared" si="519"/>
        <v>12.823333333333334</v>
      </c>
      <c r="L6457" s="149">
        <v>9.4</v>
      </c>
      <c r="M6457" s="16"/>
      <c r="N6457" s="141">
        <f t="shared" si="520"/>
        <v>1</v>
      </c>
      <c r="O6457" s="141"/>
      <c r="P6457" s="141"/>
      <c r="Q6457" s="81">
        <f t="shared" si="521"/>
        <v>10.6</v>
      </c>
    </row>
    <row r="6458" spans="5:17" ht="13" hidden="1" x14ac:dyDescent="0.3">
      <c r="E6458" s="138">
        <v>42088</v>
      </c>
      <c r="F6458" s="16">
        <v>84</v>
      </c>
      <c r="G6458" s="16">
        <v>2015</v>
      </c>
      <c r="H6458" s="139">
        <f t="shared" si="517"/>
        <v>0</v>
      </c>
      <c r="I6458" s="140">
        <v>7.2733333333333325</v>
      </c>
      <c r="J6458" s="141">
        <f t="shared" si="518"/>
        <v>1</v>
      </c>
      <c r="K6458" s="81">
        <f t="shared" si="519"/>
        <v>12.726666666666667</v>
      </c>
      <c r="L6458" s="149">
        <v>8.3000000000000007</v>
      </c>
      <c r="M6458" s="16"/>
      <c r="N6458" s="141">
        <f t="shared" si="520"/>
        <v>1</v>
      </c>
      <c r="O6458" s="141"/>
      <c r="P6458" s="141"/>
      <c r="Q6458" s="81">
        <f t="shared" si="521"/>
        <v>11.7</v>
      </c>
    </row>
    <row r="6459" spans="5:17" ht="13" hidden="1" x14ac:dyDescent="0.3">
      <c r="E6459" s="138">
        <v>42089</v>
      </c>
      <c r="F6459" s="16">
        <v>85</v>
      </c>
      <c r="G6459" s="16">
        <v>2015</v>
      </c>
      <c r="H6459" s="139">
        <f t="shared" si="517"/>
        <v>0</v>
      </c>
      <c r="I6459" s="140">
        <v>7.37</v>
      </c>
      <c r="J6459" s="141">
        <f t="shared" si="518"/>
        <v>1</v>
      </c>
      <c r="K6459" s="81">
        <f t="shared" si="519"/>
        <v>12.629999999999999</v>
      </c>
      <c r="L6459" s="149">
        <v>7</v>
      </c>
      <c r="M6459" s="16"/>
      <c r="N6459" s="141">
        <f t="shared" si="520"/>
        <v>1</v>
      </c>
      <c r="O6459" s="141"/>
      <c r="P6459" s="141"/>
      <c r="Q6459" s="81">
        <f t="shared" si="521"/>
        <v>13</v>
      </c>
    </row>
    <row r="6460" spans="5:17" ht="13" hidden="1" x14ac:dyDescent="0.3">
      <c r="E6460" s="138">
        <v>42090</v>
      </c>
      <c r="F6460" s="16">
        <v>86</v>
      </c>
      <c r="G6460" s="16">
        <v>2015</v>
      </c>
      <c r="H6460" s="139">
        <f t="shared" si="517"/>
        <v>0</v>
      </c>
      <c r="I6460" s="140">
        <v>7.4666666666666677</v>
      </c>
      <c r="J6460" s="141">
        <f t="shared" si="518"/>
        <v>1</v>
      </c>
      <c r="K6460" s="81">
        <f t="shared" si="519"/>
        <v>12.533333333333331</v>
      </c>
      <c r="L6460" s="149">
        <v>8.4</v>
      </c>
      <c r="M6460" s="16"/>
      <c r="N6460" s="141">
        <f t="shared" si="520"/>
        <v>1</v>
      </c>
      <c r="O6460" s="141"/>
      <c r="P6460" s="141"/>
      <c r="Q6460" s="81">
        <f t="shared" si="521"/>
        <v>11.6</v>
      </c>
    </row>
    <row r="6461" spans="5:17" ht="13" hidden="1" x14ac:dyDescent="0.3">
      <c r="E6461" s="138">
        <v>42091</v>
      </c>
      <c r="F6461" s="16">
        <v>87</v>
      </c>
      <c r="G6461" s="16">
        <v>2015</v>
      </c>
      <c r="H6461" s="139">
        <f t="shared" si="517"/>
        <v>0</v>
      </c>
      <c r="I6461" s="140">
        <v>7.5633333333333335</v>
      </c>
      <c r="J6461" s="141">
        <f t="shared" si="518"/>
        <v>1</v>
      </c>
      <c r="K6461" s="81">
        <f t="shared" si="519"/>
        <v>12.436666666666667</v>
      </c>
      <c r="L6461" s="149">
        <v>6.2</v>
      </c>
      <c r="M6461" s="16"/>
      <c r="N6461" s="141">
        <f t="shared" si="520"/>
        <v>1</v>
      </c>
      <c r="O6461" s="141"/>
      <c r="P6461" s="141"/>
      <c r="Q6461" s="81">
        <f t="shared" si="521"/>
        <v>13.8</v>
      </c>
    </row>
    <row r="6462" spans="5:17" ht="13" hidden="1" x14ac:dyDescent="0.3">
      <c r="E6462" s="138">
        <v>42092</v>
      </c>
      <c r="F6462" s="16">
        <v>88</v>
      </c>
      <c r="G6462" s="16">
        <v>2015</v>
      </c>
      <c r="H6462" s="139">
        <f t="shared" si="517"/>
        <v>0</v>
      </c>
      <c r="I6462" s="140">
        <v>7.66</v>
      </c>
      <c r="J6462" s="141">
        <f t="shared" si="518"/>
        <v>1</v>
      </c>
      <c r="K6462" s="81">
        <f t="shared" si="519"/>
        <v>12.34</v>
      </c>
      <c r="L6462" s="149">
        <v>9.5</v>
      </c>
      <c r="M6462" s="16"/>
      <c r="N6462" s="141">
        <f t="shared" si="520"/>
        <v>1</v>
      </c>
      <c r="O6462" s="141"/>
      <c r="P6462" s="141"/>
      <c r="Q6462" s="81">
        <f t="shared" si="521"/>
        <v>10.5</v>
      </c>
    </row>
    <row r="6463" spans="5:17" ht="13" hidden="1" x14ac:dyDescent="0.3">
      <c r="E6463" s="138">
        <v>42093</v>
      </c>
      <c r="F6463" s="16">
        <v>89</v>
      </c>
      <c r="G6463" s="16">
        <v>2015</v>
      </c>
      <c r="H6463" s="139">
        <f t="shared" si="517"/>
        <v>0</v>
      </c>
      <c r="I6463" s="140">
        <v>7.7566666666666668</v>
      </c>
      <c r="J6463" s="141">
        <f t="shared" si="518"/>
        <v>1</v>
      </c>
      <c r="K6463" s="81">
        <f t="shared" si="519"/>
        <v>12.243333333333332</v>
      </c>
      <c r="L6463" s="149">
        <v>11.8</v>
      </c>
      <c r="M6463" s="16"/>
      <c r="N6463" s="141">
        <f t="shared" si="520"/>
        <v>1</v>
      </c>
      <c r="O6463" s="141"/>
      <c r="P6463" s="141"/>
      <c r="Q6463" s="81">
        <f t="shared" si="521"/>
        <v>8.1999999999999993</v>
      </c>
    </row>
    <row r="6464" spans="5:17" ht="13" hidden="1" x14ac:dyDescent="0.3">
      <c r="E6464" s="138">
        <v>42094</v>
      </c>
      <c r="F6464" s="16">
        <v>90</v>
      </c>
      <c r="G6464" s="16">
        <v>2015</v>
      </c>
      <c r="H6464" s="139">
        <f t="shared" si="517"/>
        <v>0</v>
      </c>
      <c r="I6464" s="140">
        <v>7.8533333333333344</v>
      </c>
      <c r="J6464" s="141">
        <f t="shared" si="518"/>
        <v>1</v>
      </c>
      <c r="K6464" s="81">
        <f t="shared" si="519"/>
        <v>12.146666666666665</v>
      </c>
      <c r="L6464" s="149">
        <v>12.4</v>
      </c>
      <c r="M6464" s="16"/>
      <c r="N6464" s="141">
        <f t="shared" si="520"/>
        <v>1</v>
      </c>
      <c r="O6464" s="141"/>
      <c r="P6464" s="141"/>
      <c r="Q6464" s="81">
        <f t="shared" si="521"/>
        <v>7.6</v>
      </c>
    </row>
    <row r="6465" spans="5:17" ht="13" hidden="1" x14ac:dyDescent="0.3">
      <c r="E6465" s="138">
        <v>42095</v>
      </c>
      <c r="F6465" s="16">
        <v>91</v>
      </c>
      <c r="G6465" s="16">
        <v>2015</v>
      </c>
      <c r="H6465" s="139">
        <f t="shared" si="517"/>
        <v>0</v>
      </c>
      <c r="I6465" s="140">
        <v>7.95</v>
      </c>
      <c r="J6465" s="141">
        <f t="shared" si="518"/>
        <v>1</v>
      </c>
      <c r="K6465" s="81">
        <f t="shared" si="519"/>
        <v>12.05</v>
      </c>
      <c r="L6465" s="149">
        <v>7.2</v>
      </c>
      <c r="M6465" s="16"/>
      <c r="N6465" s="141">
        <f t="shared" si="520"/>
        <v>1</v>
      </c>
      <c r="O6465" s="141"/>
      <c r="P6465" s="141"/>
      <c r="Q6465" s="81">
        <f t="shared" si="521"/>
        <v>12.8</v>
      </c>
    </row>
    <row r="6466" spans="5:17" ht="13" hidden="1" x14ac:dyDescent="0.3">
      <c r="E6466" s="138">
        <v>42096</v>
      </c>
      <c r="F6466" s="16">
        <v>92</v>
      </c>
      <c r="G6466" s="16">
        <v>2015</v>
      </c>
      <c r="H6466" s="139">
        <f t="shared" si="517"/>
        <v>0</v>
      </c>
      <c r="I6466" s="140">
        <v>8.0466666666666669</v>
      </c>
      <c r="J6466" s="141">
        <f t="shared" si="518"/>
        <v>1</v>
      </c>
      <c r="K6466" s="81">
        <f t="shared" si="519"/>
        <v>11.953333333333333</v>
      </c>
      <c r="L6466" s="149">
        <v>7</v>
      </c>
      <c r="M6466" s="16"/>
      <c r="N6466" s="141">
        <f t="shared" si="520"/>
        <v>1</v>
      </c>
      <c r="O6466" s="141"/>
      <c r="P6466" s="141"/>
      <c r="Q6466" s="81">
        <f t="shared" si="521"/>
        <v>13</v>
      </c>
    </row>
    <row r="6467" spans="5:17" ht="13" hidden="1" x14ac:dyDescent="0.3">
      <c r="E6467" s="138">
        <v>42097</v>
      </c>
      <c r="F6467" s="16">
        <v>93</v>
      </c>
      <c r="G6467" s="16">
        <v>2015</v>
      </c>
      <c r="H6467" s="139">
        <f t="shared" si="517"/>
        <v>0</v>
      </c>
      <c r="I6467" s="140">
        <v>8.1433333333333344</v>
      </c>
      <c r="J6467" s="141">
        <f t="shared" si="518"/>
        <v>1</v>
      </c>
      <c r="K6467" s="81">
        <f t="shared" si="519"/>
        <v>11.856666666666666</v>
      </c>
      <c r="L6467" s="149">
        <v>7.6</v>
      </c>
      <c r="M6467" s="16"/>
      <c r="N6467" s="141">
        <f t="shared" si="520"/>
        <v>1</v>
      </c>
      <c r="O6467" s="141"/>
      <c r="P6467" s="141"/>
      <c r="Q6467" s="81">
        <f t="shared" si="521"/>
        <v>12.4</v>
      </c>
    </row>
    <row r="6468" spans="5:17" ht="13" hidden="1" x14ac:dyDescent="0.3">
      <c r="E6468" s="138">
        <v>42098</v>
      </c>
      <c r="F6468" s="16">
        <v>94</v>
      </c>
      <c r="G6468" s="16">
        <v>2015</v>
      </c>
      <c r="H6468" s="139">
        <f t="shared" si="517"/>
        <v>0</v>
      </c>
      <c r="I6468" s="140">
        <v>8.24</v>
      </c>
      <c r="J6468" s="141">
        <f t="shared" si="518"/>
        <v>1</v>
      </c>
      <c r="K6468" s="81">
        <f t="shared" si="519"/>
        <v>11.76</v>
      </c>
      <c r="L6468" s="149">
        <v>7.7</v>
      </c>
      <c r="M6468" s="16"/>
      <c r="N6468" s="141">
        <f t="shared" si="520"/>
        <v>1</v>
      </c>
      <c r="O6468" s="141"/>
      <c r="P6468" s="141"/>
      <c r="Q6468" s="81">
        <f t="shared" si="521"/>
        <v>12.3</v>
      </c>
    </row>
    <row r="6469" spans="5:17" ht="13" hidden="1" x14ac:dyDescent="0.3">
      <c r="E6469" s="138">
        <v>42099</v>
      </c>
      <c r="F6469" s="16">
        <v>95</v>
      </c>
      <c r="G6469" s="16">
        <v>2015</v>
      </c>
      <c r="H6469" s="139">
        <f t="shared" si="517"/>
        <v>0</v>
      </c>
      <c r="I6469" s="140">
        <v>8.336666666666666</v>
      </c>
      <c r="J6469" s="141">
        <f t="shared" si="518"/>
        <v>1</v>
      </c>
      <c r="K6469" s="81">
        <f t="shared" si="519"/>
        <v>11.663333333333334</v>
      </c>
      <c r="L6469" s="149">
        <v>5.9</v>
      </c>
      <c r="M6469" s="16"/>
      <c r="N6469" s="141">
        <f t="shared" si="520"/>
        <v>1</v>
      </c>
      <c r="O6469" s="141"/>
      <c r="P6469" s="141"/>
      <c r="Q6469" s="81">
        <f t="shared" si="521"/>
        <v>14.1</v>
      </c>
    </row>
    <row r="6470" spans="5:17" ht="13" hidden="1" x14ac:dyDescent="0.3">
      <c r="E6470" s="138">
        <v>42100</v>
      </c>
      <c r="F6470" s="16">
        <v>96</v>
      </c>
      <c r="G6470" s="16">
        <v>2015</v>
      </c>
      <c r="H6470" s="139">
        <f t="shared" si="517"/>
        <v>0</v>
      </c>
      <c r="I6470" s="140">
        <v>8.4333333333333336</v>
      </c>
      <c r="J6470" s="141">
        <f t="shared" si="518"/>
        <v>1</v>
      </c>
      <c r="K6470" s="81">
        <f t="shared" si="519"/>
        <v>11.566666666666666</v>
      </c>
      <c r="L6470" s="149">
        <v>6.6</v>
      </c>
      <c r="M6470" s="16"/>
      <c r="N6470" s="141">
        <f t="shared" si="520"/>
        <v>1</v>
      </c>
      <c r="O6470" s="141"/>
      <c r="P6470" s="141"/>
      <c r="Q6470" s="81">
        <f t="shared" si="521"/>
        <v>13.4</v>
      </c>
    </row>
    <row r="6471" spans="5:17" ht="13" hidden="1" x14ac:dyDescent="0.3">
      <c r="E6471" s="138">
        <v>42101</v>
      </c>
      <c r="F6471" s="16">
        <v>97</v>
      </c>
      <c r="G6471" s="16">
        <v>2015</v>
      </c>
      <c r="H6471" s="139">
        <f t="shared" si="517"/>
        <v>0</v>
      </c>
      <c r="I6471" s="140">
        <v>8.5299999999999994</v>
      </c>
      <c r="J6471" s="141">
        <f t="shared" si="518"/>
        <v>1</v>
      </c>
      <c r="K6471" s="81">
        <f t="shared" si="519"/>
        <v>11.47</v>
      </c>
      <c r="L6471" s="149">
        <v>7.5</v>
      </c>
      <c r="M6471" s="16"/>
      <c r="N6471" s="141">
        <f t="shared" si="520"/>
        <v>1</v>
      </c>
      <c r="O6471" s="141"/>
      <c r="P6471" s="141"/>
      <c r="Q6471" s="81">
        <f t="shared" si="521"/>
        <v>12.5</v>
      </c>
    </row>
    <row r="6472" spans="5:17" ht="13" hidden="1" x14ac:dyDescent="0.3">
      <c r="E6472" s="138">
        <v>42102</v>
      </c>
      <c r="F6472" s="16">
        <v>98</v>
      </c>
      <c r="G6472" s="16">
        <v>2015</v>
      </c>
      <c r="H6472" s="139">
        <f t="shared" si="517"/>
        <v>0</v>
      </c>
      <c r="I6472" s="140">
        <v>8.6266666666666687</v>
      </c>
      <c r="J6472" s="141">
        <f t="shared" si="518"/>
        <v>1</v>
      </c>
      <c r="K6472" s="81">
        <f t="shared" si="519"/>
        <v>11.373333333333331</v>
      </c>
      <c r="L6472" s="149">
        <v>7.6</v>
      </c>
      <c r="M6472" s="16"/>
      <c r="N6472" s="141">
        <f t="shared" si="520"/>
        <v>1</v>
      </c>
      <c r="O6472" s="141"/>
      <c r="P6472" s="141"/>
      <c r="Q6472" s="81">
        <f t="shared" si="521"/>
        <v>12.4</v>
      </c>
    </row>
    <row r="6473" spans="5:17" ht="13" hidden="1" x14ac:dyDescent="0.3">
      <c r="E6473" s="138">
        <v>42103</v>
      </c>
      <c r="F6473" s="16">
        <v>99</v>
      </c>
      <c r="G6473" s="16">
        <v>2015</v>
      </c>
      <c r="H6473" s="139">
        <f t="shared" si="517"/>
        <v>0</v>
      </c>
      <c r="I6473" s="140">
        <v>8.7233333333333327</v>
      </c>
      <c r="J6473" s="141">
        <f t="shared" si="518"/>
        <v>1</v>
      </c>
      <c r="K6473" s="81">
        <f t="shared" si="519"/>
        <v>11.276666666666667</v>
      </c>
      <c r="L6473" s="149">
        <v>10.199999999999999</v>
      </c>
      <c r="M6473" s="16"/>
      <c r="N6473" s="141">
        <f t="shared" si="520"/>
        <v>1</v>
      </c>
      <c r="O6473" s="141"/>
      <c r="P6473" s="141"/>
      <c r="Q6473" s="81">
        <f t="shared" si="521"/>
        <v>9.8000000000000007</v>
      </c>
    </row>
    <row r="6474" spans="5:17" ht="13" hidden="1" x14ac:dyDescent="0.3">
      <c r="E6474" s="138">
        <v>42104</v>
      </c>
      <c r="F6474" s="16">
        <v>100</v>
      </c>
      <c r="G6474" s="16">
        <v>2015</v>
      </c>
      <c r="H6474" s="139">
        <f t="shared" si="517"/>
        <v>0</v>
      </c>
      <c r="I6474" s="140">
        <v>8.82</v>
      </c>
      <c r="J6474" s="141">
        <f t="shared" si="518"/>
        <v>1</v>
      </c>
      <c r="K6474" s="81">
        <f t="shared" si="519"/>
        <v>11.18</v>
      </c>
      <c r="L6474" s="149">
        <v>12.8</v>
      </c>
      <c r="M6474" s="16"/>
      <c r="N6474" s="141">
        <f t="shared" si="520"/>
        <v>1</v>
      </c>
      <c r="O6474" s="141"/>
      <c r="P6474" s="141"/>
      <c r="Q6474" s="81">
        <f t="shared" si="521"/>
        <v>7.1999999999999993</v>
      </c>
    </row>
    <row r="6475" spans="5:17" ht="13" hidden="1" x14ac:dyDescent="0.3">
      <c r="E6475" s="138">
        <v>42105</v>
      </c>
      <c r="F6475" s="16">
        <v>101</v>
      </c>
      <c r="G6475" s="16">
        <v>2015</v>
      </c>
      <c r="H6475" s="139">
        <f t="shared" si="517"/>
        <v>0</v>
      </c>
      <c r="I6475" s="140">
        <v>8.9166666666666679</v>
      </c>
      <c r="J6475" s="141">
        <f t="shared" si="518"/>
        <v>1</v>
      </c>
      <c r="K6475" s="81">
        <f t="shared" si="519"/>
        <v>11.083333333333332</v>
      </c>
      <c r="L6475" s="149">
        <v>13.1</v>
      </c>
      <c r="M6475" s="16"/>
      <c r="N6475" s="141">
        <f t="shared" si="520"/>
        <v>1</v>
      </c>
      <c r="O6475" s="141"/>
      <c r="P6475" s="141"/>
      <c r="Q6475" s="81">
        <f t="shared" si="521"/>
        <v>6.9</v>
      </c>
    </row>
    <row r="6476" spans="5:17" ht="13" hidden="1" x14ac:dyDescent="0.3">
      <c r="E6476" s="138">
        <v>42106</v>
      </c>
      <c r="F6476" s="16">
        <v>102</v>
      </c>
      <c r="G6476" s="16">
        <v>2015</v>
      </c>
      <c r="H6476" s="139">
        <f t="shared" si="517"/>
        <v>0</v>
      </c>
      <c r="I6476" s="140">
        <v>9.0133333333333354</v>
      </c>
      <c r="J6476" s="141">
        <f t="shared" si="518"/>
        <v>1</v>
      </c>
      <c r="K6476" s="81">
        <f t="shared" si="519"/>
        <v>10.986666666666665</v>
      </c>
      <c r="L6476" s="149">
        <v>12.3</v>
      </c>
      <c r="M6476" s="16"/>
      <c r="N6476" s="141">
        <f t="shared" si="520"/>
        <v>1</v>
      </c>
      <c r="O6476" s="141"/>
      <c r="P6476" s="141"/>
      <c r="Q6476" s="81">
        <f t="shared" si="521"/>
        <v>7.6999999999999993</v>
      </c>
    </row>
    <row r="6477" spans="5:17" ht="13" hidden="1" x14ac:dyDescent="0.3">
      <c r="E6477" s="138">
        <v>42107</v>
      </c>
      <c r="F6477" s="16">
        <v>103</v>
      </c>
      <c r="G6477" s="16">
        <v>2015</v>
      </c>
      <c r="H6477" s="139">
        <f t="shared" si="517"/>
        <v>0</v>
      </c>
      <c r="I6477" s="140">
        <v>9.11</v>
      </c>
      <c r="J6477" s="141">
        <f t="shared" si="518"/>
        <v>1</v>
      </c>
      <c r="K6477" s="81">
        <f t="shared" si="519"/>
        <v>10.89</v>
      </c>
      <c r="L6477" s="149">
        <v>14</v>
      </c>
      <c r="M6477" s="16"/>
      <c r="N6477" s="141">
        <f t="shared" si="520"/>
        <v>1</v>
      </c>
      <c r="O6477" s="141"/>
      <c r="P6477" s="141"/>
      <c r="Q6477" s="81">
        <f t="shared" si="521"/>
        <v>6</v>
      </c>
    </row>
    <row r="6478" spans="5:17" ht="13" hidden="1" x14ac:dyDescent="0.3">
      <c r="E6478" s="138">
        <v>42108</v>
      </c>
      <c r="F6478" s="16">
        <v>104</v>
      </c>
      <c r="G6478" s="16">
        <v>2015</v>
      </c>
      <c r="H6478" s="139">
        <f t="shared" si="517"/>
        <v>0</v>
      </c>
      <c r="I6478" s="140">
        <v>9.206666666666667</v>
      </c>
      <c r="J6478" s="141">
        <f t="shared" si="518"/>
        <v>1</v>
      </c>
      <c r="K6478" s="81">
        <f t="shared" si="519"/>
        <v>10.793333333333333</v>
      </c>
      <c r="L6478" s="149">
        <v>13.3</v>
      </c>
      <c r="M6478" s="16"/>
      <c r="N6478" s="141">
        <f t="shared" si="520"/>
        <v>1</v>
      </c>
      <c r="O6478" s="141"/>
      <c r="P6478" s="141"/>
      <c r="Q6478" s="81">
        <f t="shared" si="521"/>
        <v>6.6999999999999993</v>
      </c>
    </row>
    <row r="6479" spans="5:17" ht="13" hidden="1" x14ac:dyDescent="0.3">
      <c r="E6479" s="138">
        <v>42109</v>
      </c>
      <c r="F6479" s="16">
        <v>105</v>
      </c>
      <c r="G6479" s="16">
        <v>2015</v>
      </c>
      <c r="H6479" s="139">
        <f t="shared" si="517"/>
        <v>0</v>
      </c>
      <c r="I6479" s="140">
        <v>9.3033333333333346</v>
      </c>
      <c r="J6479" s="141">
        <f t="shared" si="518"/>
        <v>1</v>
      </c>
      <c r="K6479" s="81">
        <f t="shared" si="519"/>
        <v>10.696666666666665</v>
      </c>
      <c r="L6479" s="149">
        <v>14.2</v>
      </c>
      <c r="M6479" s="16"/>
      <c r="N6479" s="141">
        <f t="shared" si="520"/>
        <v>1</v>
      </c>
      <c r="O6479" s="141"/>
      <c r="P6479" s="141"/>
      <c r="Q6479" s="81">
        <f t="shared" si="521"/>
        <v>5.8000000000000007</v>
      </c>
    </row>
    <row r="6480" spans="5:17" ht="13" hidden="1" x14ac:dyDescent="0.3">
      <c r="E6480" s="138">
        <v>42110</v>
      </c>
      <c r="F6480" s="16">
        <v>106</v>
      </c>
      <c r="G6480" s="16">
        <v>2015</v>
      </c>
      <c r="H6480" s="139">
        <f t="shared" si="517"/>
        <v>0</v>
      </c>
      <c r="I6480" s="140">
        <v>9.4</v>
      </c>
      <c r="J6480" s="141">
        <f t="shared" si="518"/>
        <v>1</v>
      </c>
      <c r="K6480" s="81">
        <f t="shared" si="519"/>
        <v>10.6</v>
      </c>
      <c r="L6480" s="149">
        <v>13.1</v>
      </c>
      <c r="M6480" s="16"/>
      <c r="N6480" s="141">
        <f t="shared" si="520"/>
        <v>1</v>
      </c>
      <c r="O6480" s="141"/>
      <c r="P6480" s="141"/>
      <c r="Q6480" s="81">
        <f t="shared" si="521"/>
        <v>6.9</v>
      </c>
    </row>
    <row r="6481" spans="5:17" ht="13" hidden="1" x14ac:dyDescent="0.3">
      <c r="E6481" s="138">
        <v>42111</v>
      </c>
      <c r="F6481" s="16">
        <v>107</v>
      </c>
      <c r="G6481" s="16">
        <v>2015</v>
      </c>
      <c r="H6481" s="139">
        <f t="shared" si="517"/>
        <v>0</v>
      </c>
      <c r="I6481" s="140">
        <v>9.561290322580648</v>
      </c>
      <c r="J6481" s="141">
        <f t="shared" si="518"/>
        <v>1</v>
      </c>
      <c r="K6481" s="81">
        <f t="shared" si="519"/>
        <v>10.438709677419352</v>
      </c>
      <c r="L6481" s="149">
        <v>12.8</v>
      </c>
      <c r="M6481" s="16"/>
      <c r="N6481" s="141">
        <f t="shared" si="520"/>
        <v>1</v>
      </c>
      <c r="O6481" s="141"/>
      <c r="P6481" s="141"/>
      <c r="Q6481" s="81">
        <f t="shared" si="521"/>
        <v>7.1999999999999993</v>
      </c>
    </row>
    <row r="6482" spans="5:17" ht="13" hidden="1" x14ac:dyDescent="0.3">
      <c r="E6482" s="138">
        <v>42112</v>
      </c>
      <c r="F6482" s="16">
        <v>108</v>
      </c>
      <c r="G6482" s="16">
        <v>2015</v>
      </c>
      <c r="H6482" s="139">
        <f t="shared" si="517"/>
        <v>0</v>
      </c>
      <c r="I6482" s="140">
        <v>9.7225806451612922</v>
      </c>
      <c r="J6482" s="141">
        <f t="shared" si="518"/>
        <v>1</v>
      </c>
      <c r="K6482" s="81">
        <f t="shared" si="519"/>
        <v>10.277419354838708</v>
      </c>
      <c r="L6482" s="149">
        <v>11.1</v>
      </c>
      <c r="M6482" s="16"/>
      <c r="N6482" s="141">
        <f t="shared" si="520"/>
        <v>1</v>
      </c>
      <c r="O6482" s="141"/>
      <c r="P6482" s="141"/>
      <c r="Q6482" s="81">
        <f t="shared" si="521"/>
        <v>8.9</v>
      </c>
    </row>
    <row r="6483" spans="5:17" ht="13" hidden="1" x14ac:dyDescent="0.3">
      <c r="E6483" s="138">
        <v>42113</v>
      </c>
      <c r="F6483" s="16">
        <v>109</v>
      </c>
      <c r="G6483" s="16">
        <v>2015</v>
      </c>
      <c r="H6483" s="139">
        <f t="shared" si="517"/>
        <v>0</v>
      </c>
      <c r="I6483" s="140">
        <v>9.8838709677419363</v>
      </c>
      <c r="J6483" s="141">
        <f t="shared" si="518"/>
        <v>1</v>
      </c>
      <c r="K6483" s="81">
        <f t="shared" si="519"/>
        <v>10.116129032258064</v>
      </c>
      <c r="L6483" s="149">
        <v>9.3000000000000007</v>
      </c>
      <c r="M6483" s="16"/>
      <c r="N6483" s="141">
        <f t="shared" si="520"/>
        <v>1</v>
      </c>
      <c r="O6483" s="141"/>
      <c r="P6483" s="141"/>
      <c r="Q6483" s="81">
        <f t="shared" si="521"/>
        <v>10.7</v>
      </c>
    </row>
    <row r="6484" spans="5:17" ht="13" hidden="1" x14ac:dyDescent="0.3">
      <c r="E6484" s="138">
        <v>42114</v>
      </c>
      <c r="F6484" s="16">
        <v>110</v>
      </c>
      <c r="G6484" s="16">
        <v>2015</v>
      </c>
      <c r="H6484" s="139">
        <f t="shared" si="517"/>
        <v>0</v>
      </c>
      <c r="I6484" s="140">
        <v>10.045161290322584</v>
      </c>
      <c r="J6484" s="141">
        <f t="shared" si="518"/>
        <v>1</v>
      </c>
      <c r="K6484" s="81">
        <f t="shared" si="519"/>
        <v>9.954838709677416</v>
      </c>
      <c r="L6484" s="149">
        <v>12.1</v>
      </c>
      <c r="M6484" s="16"/>
      <c r="N6484" s="141">
        <f t="shared" si="520"/>
        <v>1</v>
      </c>
      <c r="O6484" s="141"/>
      <c r="P6484" s="141"/>
      <c r="Q6484" s="81">
        <f t="shared" si="521"/>
        <v>7.9</v>
      </c>
    </row>
    <row r="6485" spans="5:17" ht="13" hidden="1" x14ac:dyDescent="0.3">
      <c r="E6485" s="138">
        <v>42115</v>
      </c>
      <c r="F6485" s="16">
        <v>111</v>
      </c>
      <c r="G6485" s="16">
        <v>2015</v>
      </c>
      <c r="H6485" s="139">
        <f t="shared" si="517"/>
        <v>0</v>
      </c>
      <c r="I6485" s="140">
        <v>10.206451612903228</v>
      </c>
      <c r="J6485" s="141">
        <f t="shared" si="518"/>
        <v>1</v>
      </c>
      <c r="K6485" s="81">
        <f t="shared" si="519"/>
        <v>9.7935483870967719</v>
      </c>
      <c r="L6485" s="149">
        <v>13</v>
      </c>
      <c r="M6485" s="16"/>
      <c r="N6485" s="141">
        <f t="shared" si="520"/>
        <v>1</v>
      </c>
      <c r="O6485" s="141"/>
      <c r="P6485" s="141"/>
      <c r="Q6485" s="81">
        <f t="shared" si="521"/>
        <v>7</v>
      </c>
    </row>
    <row r="6486" spans="5:17" ht="13" hidden="1" x14ac:dyDescent="0.3">
      <c r="E6486" s="138">
        <v>42116</v>
      </c>
      <c r="F6486" s="16">
        <v>112</v>
      </c>
      <c r="G6486" s="16">
        <v>2015</v>
      </c>
      <c r="H6486" s="139">
        <f t="shared" si="517"/>
        <v>0</v>
      </c>
      <c r="I6486" s="140">
        <v>10.367741935483872</v>
      </c>
      <c r="J6486" s="141">
        <f t="shared" si="518"/>
        <v>1</v>
      </c>
      <c r="K6486" s="81">
        <f t="shared" si="519"/>
        <v>9.6322580645161278</v>
      </c>
      <c r="L6486" s="149">
        <v>14.1</v>
      </c>
      <c r="M6486" s="16"/>
      <c r="N6486" s="141">
        <f t="shared" si="520"/>
        <v>1</v>
      </c>
      <c r="O6486" s="141"/>
      <c r="P6486" s="141"/>
      <c r="Q6486" s="81">
        <f t="shared" si="521"/>
        <v>5.9</v>
      </c>
    </row>
    <row r="6487" spans="5:17" ht="13" hidden="1" x14ac:dyDescent="0.3">
      <c r="E6487" s="138">
        <v>42117</v>
      </c>
      <c r="F6487" s="16">
        <v>113</v>
      </c>
      <c r="G6487" s="16">
        <v>2015</v>
      </c>
      <c r="H6487" s="139">
        <f t="shared" si="517"/>
        <v>0</v>
      </c>
      <c r="I6487" s="140">
        <v>10.529032258064516</v>
      </c>
      <c r="J6487" s="141">
        <f t="shared" si="518"/>
        <v>1</v>
      </c>
      <c r="K6487" s="81">
        <f t="shared" si="519"/>
        <v>9.4709677419354836</v>
      </c>
      <c r="L6487" s="149">
        <v>14.7</v>
      </c>
      <c r="M6487" s="16"/>
      <c r="N6487" s="141">
        <f t="shared" si="520"/>
        <v>1</v>
      </c>
      <c r="O6487" s="141"/>
      <c r="P6487" s="141"/>
      <c r="Q6487" s="81">
        <f t="shared" si="521"/>
        <v>5.3000000000000007</v>
      </c>
    </row>
    <row r="6488" spans="5:17" ht="13" hidden="1" x14ac:dyDescent="0.3">
      <c r="E6488" s="138">
        <v>42118</v>
      </c>
      <c r="F6488" s="16">
        <v>114</v>
      </c>
      <c r="G6488" s="16">
        <v>2015</v>
      </c>
      <c r="H6488" s="139">
        <f t="shared" si="517"/>
        <v>0</v>
      </c>
      <c r="I6488" s="140">
        <v>10.690322580645164</v>
      </c>
      <c r="J6488" s="141">
        <f t="shared" si="518"/>
        <v>1</v>
      </c>
      <c r="K6488" s="81">
        <f t="shared" si="519"/>
        <v>9.3096774193548359</v>
      </c>
      <c r="L6488" s="149">
        <v>14.8</v>
      </c>
      <c r="M6488" s="16"/>
      <c r="N6488" s="141">
        <f t="shared" si="520"/>
        <v>1</v>
      </c>
      <c r="O6488" s="141"/>
      <c r="P6488" s="141"/>
      <c r="Q6488" s="81">
        <f t="shared" si="521"/>
        <v>5.1999999999999993</v>
      </c>
    </row>
    <row r="6489" spans="5:17" ht="13" hidden="1" x14ac:dyDescent="0.3">
      <c r="E6489" s="138">
        <v>42119</v>
      </c>
      <c r="F6489" s="16">
        <v>115</v>
      </c>
      <c r="G6489" s="16">
        <v>2015</v>
      </c>
      <c r="H6489" s="139">
        <f t="shared" si="517"/>
        <v>0</v>
      </c>
      <c r="I6489" s="140">
        <v>10.851612903225808</v>
      </c>
      <c r="J6489" s="141">
        <f t="shared" si="518"/>
        <v>1</v>
      </c>
      <c r="K6489" s="81">
        <f t="shared" si="519"/>
        <v>9.1483870967741918</v>
      </c>
      <c r="L6489" s="149">
        <v>14.6</v>
      </c>
      <c r="M6489" s="16"/>
      <c r="N6489" s="141">
        <f t="shared" si="520"/>
        <v>1</v>
      </c>
      <c r="O6489" s="141"/>
      <c r="P6489" s="141"/>
      <c r="Q6489" s="81">
        <f t="shared" si="521"/>
        <v>5.4</v>
      </c>
    </row>
    <row r="6490" spans="5:17" ht="13" hidden="1" x14ac:dyDescent="0.3">
      <c r="E6490" s="138">
        <v>42120</v>
      </c>
      <c r="F6490" s="16">
        <v>116</v>
      </c>
      <c r="G6490" s="16">
        <v>2015</v>
      </c>
      <c r="H6490" s="139">
        <f t="shared" si="517"/>
        <v>0</v>
      </c>
      <c r="I6490" s="140">
        <v>11.012903225806452</v>
      </c>
      <c r="J6490" s="141">
        <f t="shared" si="518"/>
        <v>1</v>
      </c>
      <c r="K6490" s="81">
        <f t="shared" si="519"/>
        <v>8.9870967741935477</v>
      </c>
      <c r="L6490" s="149">
        <v>13.6</v>
      </c>
      <c r="M6490" s="16"/>
      <c r="N6490" s="141">
        <f t="shared" si="520"/>
        <v>1</v>
      </c>
      <c r="O6490" s="141"/>
      <c r="P6490" s="141"/>
      <c r="Q6490" s="81">
        <f t="shared" si="521"/>
        <v>6.4</v>
      </c>
    </row>
    <row r="6491" spans="5:17" ht="13" hidden="1" x14ac:dyDescent="0.3">
      <c r="E6491" s="138">
        <v>42121</v>
      </c>
      <c r="F6491" s="16">
        <v>117</v>
      </c>
      <c r="G6491" s="16">
        <v>2015</v>
      </c>
      <c r="H6491" s="139">
        <f t="shared" si="517"/>
        <v>0</v>
      </c>
      <c r="I6491" s="140">
        <v>11.1741935483871</v>
      </c>
      <c r="J6491" s="141">
        <f t="shared" si="518"/>
        <v>1</v>
      </c>
      <c r="K6491" s="81">
        <f t="shared" si="519"/>
        <v>8.8258064516129</v>
      </c>
      <c r="L6491" s="149">
        <v>14.4</v>
      </c>
      <c r="M6491" s="16"/>
      <c r="N6491" s="141">
        <f t="shared" si="520"/>
        <v>1</v>
      </c>
      <c r="O6491" s="141"/>
      <c r="P6491" s="141"/>
      <c r="Q6491" s="81">
        <f t="shared" si="521"/>
        <v>5.6</v>
      </c>
    </row>
    <row r="6492" spans="5:17" ht="13" hidden="1" x14ac:dyDescent="0.3">
      <c r="E6492" s="138">
        <v>42122</v>
      </c>
      <c r="F6492" s="16">
        <v>118</v>
      </c>
      <c r="G6492" s="16">
        <v>2015</v>
      </c>
      <c r="H6492" s="139">
        <f t="shared" si="517"/>
        <v>0</v>
      </c>
      <c r="I6492" s="140">
        <v>11.335483870967744</v>
      </c>
      <c r="J6492" s="141">
        <f t="shared" si="518"/>
        <v>1</v>
      </c>
      <c r="K6492" s="81">
        <f t="shared" si="519"/>
        <v>8.6645161290322559</v>
      </c>
      <c r="L6492" s="149">
        <v>8.9</v>
      </c>
      <c r="M6492" s="16"/>
      <c r="N6492" s="141">
        <f t="shared" si="520"/>
        <v>1</v>
      </c>
      <c r="O6492" s="141"/>
      <c r="P6492" s="141"/>
      <c r="Q6492" s="81">
        <f t="shared" si="521"/>
        <v>11.1</v>
      </c>
    </row>
    <row r="6493" spans="5:17" ht="13" hidden="1" x14ac:dyDescent="0.3">
      <c r="E6493" s="138">
        <v>42123</v>
      </c>
      <c r="F6493" s="16">
        <v>119</v>
      </c>
      <c r="G6493" s="16">
        <v>2015</v>
      </c>
      <c r="H6493" s="139">
        <f t="shared" si="517"/>
        <v>0</v>
      </c>
      <c r="I6493" s="140">
        <v>11.496774193548388</v>
      </c>
      <c r="J6493" s="141">
        <f t="shared" si="518"/>
        <v>1</v>
      </c>
      <c r="K6493" s="81">
        <f t="shared" si="519"/>
        <v>8.5032258064516117</v>
      </c>
      <c r="L6493" s="149">
        <v>9.1999999999999993</v>
      </c>
      <c r="M6493" s="16"/>
      <c r="N6493" s="141">
        <f t="shared" si="520"/>
        <v>1</v>
      </c>
      <c r="O6493" s="141"/>
      <c r="P6493" s="141"/>
      <c r="Q6493" s="81">
        <f t="shared" si="521"/>
        <v>10.8</v>
      </c>
    </row>
    <row r="6494" spans="5:17" ht="13" hidden="1" x14ac:dyDescent="0.3">
      <c r="E6494" s="138">
        <v>42124</v>
      </c>
      <c r="F6494" s="16">
        <v>120</v>
      </c>
      <c r="G6494" s="16">
        <v>2015</v>
      </c>
      <c r="H6494" s="139">
        <f t="shared" si="517"/>
        <v>0</v>
      </c>
      <c r="I6494" s="140">
        <v>11.658064516129032</v>
      </c>
      <c r="J6494" s="141">
        <f t="shared" si="518"/>
        <v>1</v>
      </c>
      <c r="K6494" s="81">
        <f t="shared" si="519"/>
        <v>8.3419354838709676</v>
      </c>
      <c r="L6494" s="149">
        <v>12.6</v>
      </c>
      <c r="M6494" s="16"/>
      <c r="N6494" s="141">
        <f t="shared" si="520"/>
        <v>1</v>
      </c>
      <c r="O6494" s="141"/>
      <c r="P6494" s="141"/>
      <c r="Q6494" s="81">
        <f t="shared" si="521"/>
        <v>7.4</v>
      </c>
    </row>
    <row r="6495" spans="5:17" ht="13" hidden="1" x14ac:dyDescent="0.3">
      <c r="E6495" s="138">
        <v>42125</v>
      </c>
      <c r="F6495" s="16">
        <v>121</v>
      </c>
      <c r="G6495" s="16">
        <v>2015</v>
      </c>
      <c r="H6495" s="139">
        <f t="shared" si="517"/>
        <v>0</v>
      </c>
      <c r="I6495" s="140">
        <v>11.81935483870968</v>
      </c>
      <c r="J6495" s="141">
        <f t="shared" si="518"/>
        <v>1</v>
      </c>
      <c r="K6495" s="81">
        <f t="shared" si="519"/>
        <v>8.1806451612903199</v>
      </c>
      <c r="L6495" s="149">
        <v>13.2</v>
      </c>
      <c r="M6495" s="16"/>
      <c r="N6495" s="141">
        <f t="shared" si="520"/>
        <v>1</v>
      </c>
      <c r="O6495" s="141"/>
      <c r="P6495" s="141"/>
      <c r="Q6495" s="81">
        <f t="shared" si="521"/>
        <v>6.8000000000000007</v>
      </c>
    </row>
    <row r="6496" spans="5:17" ht="13" hidden="1" x14ac:dyDescent="0.3">
      <c r="E6496" s="138">
        <v>42126</v>
      </c>
      <c r="F6496" s="16">
        <v>122</v>
      </c>
      <c r="G6496" s="16">
        <v>2015</v>
      </c>
      <c r="H6496" s="139">
        <f t="shared" si="517"/>
        <v>0</v>
      </c>
      <c r="I6496" s="140">
        <v>11.980645161290324</v>
      </c>
      <c r="J6496" s="141">
        <f t="shared" si="518"/>
        <v>1</v>
      </c>
      <c r="K6496" s="81">
        <f t="shared" si="519"/>
        <v>8.0193548387096758</v>
      </c>
      <c r="L6496" s="149">
        <v>14.8</v>
      </c>
      <c r="M6496" s="16"/>
      <c r="N6496" s="141">
        <f t="shared" si="520"/>
        <v>1</v>
      </c>
      <c r="O6496" s="141"/>
      <c r="P6496" s="141"/>
      <c r="Q6496" s="81">
        <f t="shared" si="521"/>
        <v>5.1999999999999993</v>
      </c>
    </row>
    <row r="6497" spans="5:17" ht="13" hidden="1" x14ac:dyDescent="0.3">
      <c r="E6497" s="138">
        <v>42127</v>
      </c>
      <c r="F6497" s="16">
        <v>123</v>
      </c>
      <c r="G6497" s="16">
        <v>2015</v>
      </c>
      <c r="H6497" s="139">
        <f t="shared" si="517"/>
        <v>0</v>
      </c>
      <c r="I6497" s="140">
        <v>12.141935483870968</v>
      </c>
      <c r="J6497" s="141">
        <f t="shared" si="518"/>
        <v>1</v>
      </c>
      <c r="K6497" s="81">
        <f t="shared" si="519"/>
        <v>7.8580645161290317</v>
      </c>
      <c r="L6497" s="149">
        <v>15.7</v>
      </c>
      <c r="M6497" s="16"/>
      <c r="N6497" s="141">
        <f t="shared" si="520"/>
        <v>1</v>
      </c>
      <c r="O6497" s="141"/>
      <c r="P6497" s="141"/>
      <c r="Q6497" s="81">
        <f t="shared" si="521"/>
        <v>4.3000000000000007</v>
      </c>
    </row>
    <row r="6498" spans="5:17" ht="13" hidden="1" x14ac:dyDescent="0.3">
      <c r="E6498" s="138">
        <v>42128</v>
      </c>
      <c r="F6498" s="16">
        <v>124</v>
      </c>
      <c r="G6498" s="16">
        <v>2015</v>
      </c>
      <c r="H6498" s="139">
        <f t="shared" si="517"/>
        <v>0</v>
      </c>
      <c r="I6498" s="140">
        <v>12.303225806451616</v>
      </c>
      <c r="J6498" s="141">
        <f t="shared" si="518"/>
        <v>1</v>
      </c>
      <c r="K6498" s="81">
        <f t="shared" si="519"/>
        <v>7.696774193548384</v>
      </c>
      <c r="L6498" s="149">
        <v>16.399999999999999</v>
      </c>
      <c r="M6498" s="16"/>
      <c r="N6498" s="141">
        <f t="shared" si="520"/>
        <v>0</v>
      </c>
      <c r="O6498" s="141"/>
      <c r="P6498" s="141"/>
      <c r="Q6498" s="81">
        <f t="shared" si="521"/>
        <v>0</v>
      </c>
    </row>
    <row r="6499" spans="5:17" ht="13" hidden="1" x14ac:dyDescent="0.3">
      <c r="E6499" s="138">
        <v>42129</v>
      </c>
      <c r="F6499" s="16">
        <v>125</v>
      </c>
      <c r="G6499" s="16">
        <v>2015</v>
      </c>
      <c r="H6499" s="139">
        <f t="shared" ref="H6499:H6562" si="522">IF(AND(E6499&gt;=$D$64,E6499&lt;=$D$65),1,0)</f>
        <v>0</v>
      </c>
      <c r="I6499" s="140">
        <v>12.46451612903226</v>
      </c>
      <c r="J6499" s="141">
        <f t="shared" si="518"/>
        <v>1</v>
      </c>
      <c r="K6499" s="81">
        <f t="shared" si="519"/>
        <v>7.5354838709677399</v>
      </c>
      <c r="L6499" s="149">
        <v>15.9</v>
      </c>
      <c r="M6499" s="16"/>
      <c r="N6499" s="141">
        <f t="shared" si="520"/>
        <v>1</v>
      </c>
      <c r="O6499" s="141"/>
      <c r="P6499" s="141"/>
      <c r="Q6499" s="81">
        <f t="shared" si="521"/>
        <v>4.0999999999999996</v>
      </c>
    </row>
    <row r="6500" spans="5:17" ht="13" hidden="1" x14ac:dyDescent="0.3">
      <c r="E6500" s="138">
        <v>42130</v>
      </c>
      <c r="F6500" s="16">
        <v>126</v>
      </c>
      <c r="G6500" s="16">
        <v>2015</v>
      </c>
      <c r="H6500" s="139">
        <f t="shared" si="522"/>
        <v>0</v>
      </c>
      <c r="I6500" s="140">
        <v>12.625806451612904</v>
      </c>
      <c r="J6500" s="141">
        <f t="shared" si="518"/>
        <v>1</v>
      </c>
      <c r="K6500" s="81">
        <f t="shared" si="519"/>
        <v>7.3741935483870957</v>
      </c>
      <c r="L6500" s="149">
        <v>14.9</v>
      </c>
      <c r="M6500" s="16"/>
      <c r="N6500" s="141">
        <f t="shared" si="520"/>
        <v>1</v>
      </c>
      <c r="O6500" s="141"/>
      <c r="P6500" s="141"/>
      <c r="Q6500" s="81">
        <f t="shared" si="521"/>
        <v>5.0999999999999996</v>
      </c>
    </row>
    <row r="6501" spans="5:17" ht="13" hidden="1" x14ac:dyDescent="0.3">
      <c r="E6501" s="138">
        <v>42131</v>
      </c>
      <c r="F6501" s="16">
        <v>127</v>
      </c>
      <c r="G6501" s="16">
        <v>2015</v>
      </c>
      <c r="H6501" s="139">
        <f t="shared" si="522"/>
        <v>0</v>
      </c>
      <c r="I6501" s="140">
        <v>12.787096774193548</v>
      </c>
      <c r="J6501" s="141">
        <f t="shared" si="518"/>
        <v>1</v>
      </c>
      <c r="K6501" s="81">
        <f t="shared" si="519"/>
        <v>7.2129032258064516</v>
      </c>
      <c r="L6501" s="149">
        <v>13.2</v>
      </c>
      <c r="M6501" s="16"/>
      <c r="N6501" s="141">
        <f t="shared" si="520"/>
        <v>1</v>
      </c>
      <c r="O6501" s="141"/>
      <c r="P6501" s="141"/>
      <c r="Q6501" s="81">
        <f t="shared" si="521"/>
        <v>6.8000000000000007</v>
      </c>
    </row>
    <row r="6502" spans="5:17" ht="13" hidden="1" x14ac:dyDescent="0.3">
      <c r="E6502" s="138">
        <v>42132</v>
      </c>
      <c r="F6502" s="16">
        <v>128</v>
      </c>
      <c r="G6502" s="16">
        <v>2015</v>
      </c>
      <c r="H6502" s="139">
        <f t="shared" si="522"/>
        <v>0</v>
      </c>
      <c r="I6502" s="140">
        <v>12.948387096774196</v>
      </c>
      <c r="J6502" s="141">
        <f t="shared" si="518"/>
        <v>1</v>
      </c>
      <c r="K6502" s="81">
        <f t="shared" si="519"/>
        <v>7.0516129032258039</v>
      </c>
      <c r="L6502" s="149">
        <v>13</v>
      </c>
      <c r="M6502" s="16"/>
      <c r="N6502" s="141">
        <f t="shared" si="520"/>
        <v>1</v>
      </c>
      <c r="O6502" s="141"/>
      <c r="P6502" s="141"/>
      <c r="Q6502" s="81">
        <f t="shared" si="521"/>
        <v>7</v>
      </c>
    </row>
    <row r="6503" spans="5:17" ht="13" hidden="1" x14ac:dyDescent="0.3">
      <c r="E6503" s="138">
        <v>42133</v>
      </c>
      <c r="F6503" s="16">
        <v>129</v>
      </c>
      <c r="G6503" s="16">
        <v>2015</v>
      </c>
      <c r="H6503" s="139">
        <f t="shared" si="522"/>
        <v>0</v>
      </c>
      <c r="I6503" s="140">
        <v>13.10967741935484</v>
      </c>
      <c r="J6503" s="141">
        <f t="shared" ref="J6503:J6566" si="523">IF(I6503&lt;=$E$117,1,0)</f>
        <v>1</v>
      </c>
      <c r="K6503" s="81">
        <f t="shared" ref="K6503:K6566" si="524">J6503*($E$116-I6503)</f>
        <v>6.8903225806451598</v>
      </c>
      <c r="L6503" s="149">
        <v>15.7</v>
      </c>
      <c r="M6503" s="16"/>
      <c r="N6503" s="141">
        <f t="shared" ref="N6503:N6566" si="525">IF(L6503&lt;=$E$117,1,0)</f>
        <v>1</v>
      </c>
      <c r="O6503" s="141"/>
      <c r="P6503" s="141"/>
      <c r="Q6503" s="81">
        <f t="shared" ref="Q6503:Q6566" si="526">N6503*($E$116-L6503)</f>
        <v>4.3000000000000007</v>
      </c>
    </row>
    <row r="6504" spans="5:17" ht="13" hidden="1" x14ac:dyDescent="0.3">
      <c r="E6504" s="138">
        <v>42134</v>
      </c>
      <c r="F6504" s="16">
        <v>130</v>
      </c>
      <c r="G6504" s="16">
        <v>2015</v>
      </c>
      <c r="H6504" s="139">
        <f t="shared" si="522"/>
        <v>0</v>
      </c>
      <c r="I6504" s="140">
        <v>13.270967741935484</v>
      </c>
      <c r="J6504" s="141">
        <f t="shared" si="523"/>
        <v>1</v>
      </c>
      <c r="K6504" s="81">
        <f t="shared" si="524"/>
        <v>6.7290322580645157</v>
      </c>
      <c r="L6504" s="149">
        <v>15</v>
      </c>
      <c r="M6504" s="16"/>
      <c r="N6504" s="141">
        <f t="shared" si="525"/>
        <v>1</v>
      </c>
      <c r="O6504" s="141"/>
      <c r="P6504" s="141"/>
      <c r="Q6504" s="81">
        <f t="shared" si="526"/>
        <v>5</v>
      </c>
    </row>
    <row r="6505" spans="5:17" ht="13" hidden="1" x14ac:dyDescent="0.3">
      <c r="E6505" s="138">
        <v>42135</v>
      </c>
      <c r="F6505" s="16">
        <v>131</v>
      </c>
      <c r="G6505" s="16">
        <v>2015</v>
      </c>
      <c r="H6505" s="139">
        <f t="shared" si="522"/>
        <v>0</v>
      </c>
      <c r="I6505" s="140">
        <v>13.432258064516132</v>
      </c>
      <c r="J6505" s="141">
        <f t="shared" si="523"/>
        <v>1</v>
      </c>
      <c r="K6505" s="81">
        <f t="shared" si="524"/>
        <v>6.567741935483868</v>
      </c>
      <c r="L6505" s="149">
        <v>16.5</v>
      </c>
      <c r="M6505" s="16"/>
      <c r="N6505" s="141">
        <f t="shared" si="525"/>
        <v>0</v>
      </c>
      <c r="O6505" s="141"/>
      <c r="P6505" s="141"/>
      <c r="Q6505" s="81">
        <f t="shared" si="526"/>
        <v>0</v>
      </c>
    </row>
    <row r="6506" spans="5:17" ht="13" hidden="1" x14ac:dyDescent="0.3">
      <c r="E6506" s="138">
        <v>42136</v>
      </c>
      <c r="F6506" s="16">
        <v>132</v>
      </c>
      <c r="G6506" s="16">
        <v>2015</v>
      </c>
      <c r="H6506" s="139">
        <f t="shared" si="522"/>
        <v>0</v>
      </c>
      <c r="I6506" s="140">
        <v>13.593548387096776</v>
      </c>
      <c r="J6506" s="141">
        <f t="shared" si="523"/>
        <v>1</v>
      </c>
      <c r="K6506" s="81">
        <f t="shared" si="524"/>
        <v>6.4064516129032238</v>
      </c>
      <c r="L6506" s="149">
        <v>20.3</v>
      </c>
      <c r="M6506" s="16"/>
      <c r="N6506" s="141">
        <f t="shared" si="525"/>
        <v>0</v>
      </c>
      <c r="O6506" s="141"/>
      <c r="P6506" s="141"/>
      <c r="Q6506" s="81">
        <f t="shared" si="526"/>
        <v>0</v>
      </c>
    </row>
    <row r="6507" spans="5:17" ht="13" hidden="1" x14ac:dyDescent="0.3">
      <c r="E6507" s="138">
        <v>42137</v>
      </c>
      <c r="F6507" s="16">
        <v>133</v>
      </c>
      <c r="G6507" s="16">
        <v>2015</v>
      </c>
      <c r="H6507" s="139">
        <f t="shared" si="522"/>
        <v>0</v>
      </c>
      <c r="I6507" s="140">
        <v>13.75483870967742</v>
      </c>
      <c r="J6507" s="141">
        <f t="shared" si="523"/>
        <v>1</v>
      </c>
      <c r="K6507" s="81">
        <f t="shared" si="524"/>
        <v>6.2451612903225797</v>
      </c>
      <c r="L6507" s="149">
        <v>22.8</v>
      </c>
      <c r="M6507" s="16"/>
      <c r="N6507" s="141">
        <f t="shared" si="525"/>
        <v>0</v>
      </c>
      <c r="O6507" s="141"/>
      <c r="P6507" s="141"/>
      <c r="Q6507" s="81">
        <f t="shared" si="526"/>
        <v>0</v>
      </c>
    </row>
    <row r="6508" spans="5:17" ht="13" hidden="1" x14ac:dyDescent="0.3">
      <c r="E6508" s="138">
        <v>42138</v>
      </c>
      <c r="F6508" s="16">
        <v>134</v>
      </c>
      <c r="G6508" s="16">
        <v>2015</v>
      </c>
      <c r="H6508" s="139">
        <f t="shared" si="522"/>
        <v>0</v>
      </c>
      <c r="I6508" s="140">
        <v>13.916129032258064</v>
      </c>
      <c r="J6508" s="141">
        <f t="shared" si="523"/>
        <v>1</v>
      </c>
      <c r="K6508" s="81">
        <f t="shared" si="524"/>
        <v>6.0838709677419356</v>
      </c>
      <c r="L6508" s="149">
        <v>18.399999999999999</v>
      </c>
      <c r="M6508" s="16"/>
      <c r="N6508" s="141">
        <f t="shared" si="525"/>
        <v>0</v>
      </c>
      <c r="O6508" s="141"/>
      <c r="P6508" s="141"/>
      <c r="Q6508" s="81">
        <f t="shared" si="526"/>
        <v>0</v>
      </c>
    </row>
    <row r="6509" spans="5:17" ht="13" hidden="1" x14ac:dyDescent="0.3">
      <c r="E6509" s="138">
        <v>42139</v>
      </c>
      <c r="F6509" s="16">
        <v>135</v>
      </c>
      <c r="G6509" s="16">
        <v>2015</v>
      </c>
      <c r="H6509" s="139">
        <f t="shared" si="522"/>
        <v>0</v>
      </c>
      <c r="I6509" s="140">
        <v>14.077419354838712</v>
      </c>
      <c r="J6509" s="141">
        <f t="shared" si="523"/>
        <v>1</v>
      </c>
      <c r="K6509" s="81">
        <f t="shared" si="524"/>
        <v>5.9225806451612879</v>
      </c>
      <c r="L6509" s="149">
        <v>8.8000000000000007</v>
      </c>
      <c r="M6509" s="16"/>
      <c r="N6509" s="141">
        <f t="shared" si="525"/>
        <v>1</v>
      </c>
      <c r="O6509" s="141"/>
      <c r="P6509" s="141"/>
      <c r="Q6509" s="81">
        <f t="shared" si="526"/>
        <v>11.2</v>
      </c>
    </row>
    <row r="6510" spans="5:17" ht="13" hidden="1" x14ac:dyDescent="0.3">
      <c r="E6510" s="138">
        <v>42140</v>
      </c>
      <c r="F6510" s="16">
        <v>136</v>
      </c>
      <c r="G6510" s="16">
        <v>2015</v>
      </c>
      <c r="H6510" s="139">
        <f t="shared" si="522"/>
        <v>0</v>
      </c>
      <c r="I6510" s="140">
        <v>14.238709677419356</v>
      </c>
      <c r="J6510" s="141">
        <f t="shared" si="523"/>
        <v>1</v>
      </c>
      <c r="K6510" s="81">
        <f t="shared" si="524"/>
        <v>5.7612903225806438</v>
      </c>
      <c r="L6510" s="149">
        <v>14</v>
      </c>
      <c r="M6510" s="16"/>
      <c r="N6510" s="141">
        <f t="shared" si="525"/>
        <v>1</v>
      </c>
      <c r="O6510" s="141"/>
      <c r="P6510" s="141"/>
      <c r="Q6510" s="81">
        <f t="shared" si="526"/>
        <v>6</v>
      </c>
    </row>
    <row r="6511" spans="5:17" ht="13" hidden="1" x14ac:dyDescent="0.3">
      <c r="E6511" s="138">
        <v>42141</v>
      </c>
      <c r="F6511" s="16">
        <v>137</v>
      </c>
      <c r="G6511" s="16">
        <v>2015</v>
      </c>
      <c r="H6511" s="139">
        <f t="shared" si="522"/>
        <v>0</v>
      </c>
      <c r="I6511" s="140">
        <v>14.4</v>
      </c>
      <c r="J6511" s="141">
        <f t="shared" si="523"/>
        <v>1</v>
      </c>
      <c r="K6511" s="81">
        <f t="shared" si="524"/>
        <v>5.6</v>
      </c>
      <c r="L6511" s="149">
        <v>15.3</v>
      </c>
      <c r="M6511" s="16"/>
      <c r="N6511" s="141">
        <f t="shared" si="525"/>
        <v>1</v>
      </c>
      <c r="O6511" s="141"/>
      <c r="P6511" s="141"/>
      <c r="Q6511" s="81">
        <f t="shared" si="526"/>
        <v>4.6999999999999993</v>
      </c>
    </row>
    <row r="6512" spans="5:17" ht="13" hidden="1" x14ac:dyDescent="0.3">
      <c r="E6512" s="138">
        <v>42142</v>
      </c>
      <c r="F6512" s="16">
        <v>138</v>
      </c>
      <c r="G6512" s="16">
        <v>2015</v>
      </c>
      <c r="H6512" s="139">
        <f t="shared" si="522"/>
        <v>0</v>
      </c>
      <c r="I6512" s="140">
        <v>14.506666666666668</v>
      </c>
      <c r="J6512" s="141">
        <f t="shared" si="523"/>
        <v>1</v>
      </c>
      <c r="K6512" s="81">
        <f t="shared" si="524"/>
        <v>5.4933333333333323</v>
      </c>
      <c r="L6512" s="149">
        <v>17.2</v>
      </c>
      <c r="M6512" s="16"/>
      <c r="N6512" s="141">
        <f t="shared" si="525"/>
        <v>0</v>
      </c>
      <c r="O6512" s="141"/>
      <c r="P6512" s="141"/>
      <c r="Q6512" s="81">
        <f t="shared" si="526"/>
        <v>0</v>
      </c>
    </row>
    <row r="6513" spans="5:17" ht="13" hidden="1" x14ac:dyDescent="0.3">
      <c r="E6513" s="138">
        <v>42143</v>
      </c>
      <c r="F6513" s="16">
        <v>139</v>
      </c>
      <c r="G6513" s="16">
        <v>2015</v>
      </c>
      <c r="H6513" s="139">
        <f t="shared" si="522"/>
        <v>0</v>
      </c>
      <c r="I6513" s="140">
        <v>14.613333333333333</v>
      </c>
      <c r="J6513" s="141">
        <f t="shared" si="523"/>
        <v>1</v>
      </c>
      <c r="K6513" s="81">
        <f t="shared" si="524"/>
        <v>5.3866666666666667</v>
      </c>
      <c r="L6513" s="149">
        <v>14.8</v>
      </c>
      <c r="M6513" s="16"/>
      <c r="N6513" s="141">
        <f t="shared" si="525"/>
        <v>1</v>
      </c>
      <c r="O6513" s="141"/>
      <c r="P6513" s="141"/>
      <c r="Q6513" s="81">
        <f t="shared" si="526"/>
        <v>5.1999999999999993</v>
      </c>
    </row>
    <row r="6514" spans="5:17" ht="13" hidden="1" x14ac:dyDescent="0.3">
      <c r="E6514" s="138">
        <v>42144</v>
      </c>
      <c r="F6514" s="16">
        <v>140</v>
      </c>
      <c r="G6514" s="16">
        <v>2015</v>
      </c>
      <c r="H6514" s="139">
        <f t="shared" si="522"/>
        <v>0</v>
      </c>
      <c r="I6514" s="140">
        <v>14.72</v>
      </c>
      <c r="J6514" s="141">
        <f t="shared" si="523"/>
        <v>1</v>
      </c>
      <c r="K6514" s="81">
        <f t="shared" si="524"/>
        <v>5.2799999999999994</v>
      </c>
      <c r="L6514" s="149">
        <v>10.5</v>
      </c>
      <c r="M6514" s="16"/>
      <c r="N6514" s="141">
        <f t="shared" si="525"/>
        <v>1</v>
      </c>
      <c r="O6514" s="141"/>
      <c r="P6514" s="141"/>
      <c r="Q6514" s="81">
        <f t="shared" si="526"/>
        <v>9.5</v>
      </c>
    </row>
    <row r="6515" spans="5:17" ht="13" hidden="1" x14ac:dyDescent="0.3">
      <c r="E6515" s="138">
        <v>42145</v>
      </c>
      <c r="F6515" s="16">
        <v>141</v>
      </c>
      <c r="G6515" s="16">
        <v>2015</v>
      </c>
      <c r="H6515" s="139">
        <f t="shared" si="522"/>
        <v>0</v>
      </c>
      <c r="I6515" s="140">
        <v>14.826666666666668</v>
      </c>
      <c r="J6515" s="141">
        <f t="shared" si="523"/>
        <v>1</v>
      </c>
      <c r="K6515" s="81">
        <f t="shared" si="524"/>
        <v>5.173333333333332</v>
      </c>
      <c r="L6515" s="149">
        <v>10.5</v>
      </c>
      <c r="M6515" s="16"/>
      <c r="N6515" s="141">
        <f t="shared" si="525"/>
        <v>1</v>
      </c>
      <c r="O6515" s="141"/>
      <c r="P6515" s="141"/>
      <c r="Q6515" s="81">
        <f t="shared" si="526"/>
        <v>9.5</v>
      </c>
    </row>
    <row r="6516" spans="5:17" ht="13" hidden="1" x14ac:dyDescent="0.3">
      <c r="E6516" s="138">
        <v>42146</v>
      </c>
      <c r="F6516" s="16">
        <v>142</v>
      </c>
      <c r="G6516" s="16">
        <v>2015</v>
      </c>
      <c r="H6516" s="139">
        <f t="shared" si="522"/>
        <v>0</v>
      </c>
      <c r="I6516" s="140">
        <v>14.933333333333334</v>
      </c>
      <c r="J6516" s="141">
        <f t="shared" si="523"/>
        <v>1</v>
      </c>
      <c r="K6516" s="81">
        <f t="shared" si="524"/>
        <v>5.0666666666666664</v>
      </c>
      <c r="L6516" s="149">
        <v>13.6</v>
      </c>
      <c r="M6516" s="16"/>
      <c r="N6516" s="141">
        <f t="shared" si="525"/>
        <v>1</v>
      </c>
      <c r="O6516" s="141"/>
      <c r="P6516" s="141"/>
      <c r="Q6516" s="81">
        <f t="shared" si="526"/>
        <v>6.4</v>
      </c>
    </row>
    <row r="6517" spans="5:17" ht="13" hidden="1" x14ac:dyDescent="0.3">
      <c r="E6517" s="138">
        <v>42147</v>
      </c>
      <c r="F6517" s="16">
        <v>143</v>
      </c>
      <c r="G6517" s="16">
        <v>2015</v>
      </c>
      <c r="H6517" s="139">
        <f t="shared" si="522"/>
        <v>0</v>
      </c>
      <c r="I6517" s="140">
        <v>15.04</v>
      </c>
      <c r="J6517" s="141">
        <f t="shared" si="523"/>
        <v>1</v>
      </c>
      <c r="K6517" s="81">
        <f t="shared" si="524"/>
        <v>4.9600000000000009</v>
      </c>
      <c r="L6517" s="149">
        <v>15</v>
      </c>
      <c r="M6517" s="16"/>
      <c r="N6517" s="141">
        <f t="shared" si="525"/>
        <v>1</v>
      </c>
      <c r="O6517" s="141"/>
      <c r="P6517" s="141"/>
      <c r="Q6517" s="81">
        <f t="shared" si="526"/>
        <v>5</v>
      </c>
    </row>
    <row r="6518" spans="5:17" ht="13" hidden="1" x14ac:dyDescent="0.3">
      <c r="E6518" s="138">
        <v>42148</v>
      </c>
      <c r="F6518" s="16">
        <v>144</v>
      </c>
      <c r="G6518" s="16">
        <v>2015</v>
      </c>
      <c r="H6518" s="139">
        <f t="shared" si="522"/>
        <v>0</v>
      </c>
      <c r="I6518" s="140">
        <v>15.146666666666667</v>
      </c>
      <c r="J6518" s="141">
        <f t="shared" si="523"/>
        <v>1</v>
      </c>
      <c r="K6518" s="81">
        <f t="shared" si="524"/>
        <v>4.8533333333333335</v>
      </c>
      <c r="L6518" s="149">
        <v>15.5</v>
      </c>
      <c r="M6518" s="16"/>
      <c r="N6518" s="141">
        <f t="shared" si="525"/>
        <v>1</v>
      </c>
      <c r="O6518" s="141"/>
      <c r="P6518" s="141"/>
      <c r="Q6518" s="81">
        <f t="shared" si="526"/>
        <v>4.5</v>
      </c>
    </row>
    <row r="6519" spans="5:17" ht="13" hidden="1" x14ac:dyDescent="0.3">
      <c r="E6519" s="138">
        <v>42149</v>
      </c>
      <c r="F6519" s="16">
        <v>145</v>
      </c>
      <c r="G6519" s="16">
        <v>2015</v>
      </c>
      <c r="H6519" s="139">
        <f t="shared" si="522"/>
        <v>0</v>
      </c>
      <c r="I6519" s="140">
        <v>15.253333333333334</v>
      </c>
      <c r="J6519" s="141">
        <f t="shared" si="523"/>
        <v>1</v>
      </c>
      <c r="K6519" s="81">
        <f t="shared" si="524"/>
        <v>4.7466666666666661</v>
      </c>
      <c r="L6519" s="149">
        <v>15.7</v>
      </c>
      <c r="M6519" s="16"/>
      <c r="N6519" s="141">
        <f t="shared" si="525"/>
        <v>1</v>
      </c>
      <c r="O6519" s="141"/>
      <c r="P6519" s="141"/>
      <c r="Q6519" s="81">
        <f t="shared" si="526"/>
        <v>4.3000000000000007</v>
      </c>
    </row>
    <row r="6520" spans="5:17" ht="13" hidden="1" x14ac:dyDescent="0.3">
      <c r="E6520" s="138">
        <v>42150</v>
      </c>
      <c r="F6520" s="16">
        <v>146</v>
      </c>
      <c r="G6520" s="16">
        <v>2015</v>
      </c>
      <c r="H6520" s="139">
        <f t="shared" si="522"/>
        <v>0</v>
      </c>
      <c r="I6520" s="140">
        <v>15.36</v>
      </c>
      <c r="J6520" s="141">
        <f t="shared" si="523"/>
        <v>1</v>
      </c>
      <c r="K6520" s="81">
        <f t="shared" si="524"/>
        <v>4.6400000000000006</v>
      </c>
      <c r="L6520" s="149">
        <v>14.1</v>
      </c>
      <c r="M6520" s="16"/>
      <c r="N6520" s="141">
        <f t="shared" si="525"/>
        <v>1</v>
      </c>
      <c r="O6520" s="141"/>
      <c r="P6520" s="141"/>
      <c r="Q6520" s="81">
        <f t="shared" si="526"/>
        <v>5.9</v>
      </c>
    </row>
    <row r="6521" spans="5:17" ht="13" hidden="1" x14ac:dyDescent="0.3">
      <c r="E6521" s="138">
        <v>42151</v>
      </c>
      <c r="F6521" s="16">
        <v>147</v>
      </c>
      <c r="G6521" s="16">
        <v>2015</v>
      </c>
      <c r="H6521" s="139">
        <f t="shared" si="522"/>
        <v>0</v>
      </c>
      <c r="I6521" s="140">
        <v>15.466666666666667</v>
      </c>
      <c r="J6521" s="141">
        <f t="shared" si="523"/>
        <v>1</v>
      </c>
      <c r="K6521" s="81">
        <f t="shared" si="524"/>
        <v>4.5333333333333332</v>
      </c>
      <c r="L6521" s="149">
        <v>13.8</v>
      </c>
      <c r="M6521" s="16"/>
      <c r="N6521" s="141">
        <f t="shared" si="525"/>
        <v>1</v>
      </c>
      <c r="O6521" s="141"/>
      <c r="P6521" s="141"/>
      <c r="Q6521" s="81">
        <f t="shared" si="526"/>
        <v>6.1999999999999993</v>
      </c>
    </row>
    <row r="6522" spans="5:17" ht="13" hidden="1" x14ac:dyDescent="0.3">
      <c r="E6522" s="138">
        <v>42152</v>
      </c>
      <c r="F6522" s="16">
        <v>148</v>
      </c>
      <c r="G6522" s="16">
        <v>2015</v>
      </c>
      <c r="H6522" s="139">
        <f t="shared" si="522"/>
        <v>0</v>
      </c>
      <c r="I6522" s="140">
        <v>15.573333333333334</v>
      </c>
      <c r="J6522" s="141">
        <f t="shared" si="523"/>
        <v>1</v>
      </c>
      <c r="K6522" s="81">
        <f t="shared" si="524"/>
        <v>4.4266666666666659</v>
      </c>
      <c r="L6522" s="149">
        <v>15.3</v>
      </c>
      <c r="M6522" s="16"/>
      <c r="N6522" s="141">
        <f t="shared" si="525"/>
        <v>1</v>
      </c>
      <c r="O6522" s="141"/>
      <c r="P6522" s="141"/>
      <c r="Q6522" s="81">
        <f t="shared" si="526"/>
        <v>4.6999999999999993</v>
      </c>
    </row>
    <row r="6523" spans="5:17" ht="13" hidden="1" x14ac:dyDescent="0.3">
      <c r="E6523" s="138">
        <v>42153</v>
      </c>
      <c r="F6523" s="16">
        <v>149</v>
      </c>
      <c r="G6523" s="16">
        <v>2015</v>
      </c>
      <c r="H6523" s="139">
        <f t="shared" si="522"/>
        <v>0</v>
      </c>
      <c r="I6523" s="140">
        <v>15.68</v>
      </c>
      <c r="J6523" s="141">
        <f t="shared" si="523"/>
        <v>1</v>
      </c>
      <c r="K6523" s="81">
        <f t="shared" si="524"/>
        <v>4.32</v>
      </c>
      <c r="L6523" s="149">
        <v>18.399999999999999</v>
      </c>
      <c r="M6523" s="16"/>
      <c r="N6523" s="141">
        <f t="shared" si="525"/>
        <v>0</v>
      </c>
      <c r="O6523" s="141"/>
      <c r="P6523" s="141"/>
      <c r="Q6523" s="81">
        <f t="shared" si="526"/>
        <v>0</v>
      </c>
    </row>
    <row r="6524" spans="5:17" ht="13" hidden="1" x14ac:dyDescent="0.3">
      <c r="E6524" s="138">
        <v>42154</v>
      </c>
      <c r="F6524" s="16">
        <v>150</v>
      </c>
      <c r="G6524" s="16">
        <v>2015</v>
      </c>
      <c r="H6524" s="139">
        <f t="shared" si="522"/>
        <v>0</v>
      </c>
      <c r="I6524" s="140">
        <v>15.786666666666667</v>
      </c>
      <c r="J6524" s="141">
        <f t="shared" si="523"/>
        <v>1</v>
      </c>
      <c r="K6524" s="81">
        <f t="shared" si="524"/>
        <v>4.2133333333333329</v>
      </c>
      <c r="L6524" s="149">
        <v>18.399999999999999</v>
      </c>
      <c r="M6524" s="16"/>
      <c r="N6524" s="141">
        <f t="shared" si="525"/>
        <v>0</v>
      </c>
      <c r="O6524" s="141"/>
      <c r="P6524" s="141"/>
      <c r="Q6524" s="81">
        <f t="shared" si="526"/>
        <v>0</v>
      </c>
    </row>
    <row r="6525" spans="5:17" ht="13" hidden="1" x14ac:dyDescent="0.3">
      <c r="E6525" s="138">
        <v>42155</v>
      </c>
      <c r="F6525" s="16">
        <v>151</v>
      </c>
      <c r="G6525" s="16">
        <v>2015</v>
      </c>
      <c r="H6525" s="139">
        <f t="shared" si="522"/>
        <v>0</v>
      </c>
      <c r="I6525" s="140">
        <v>15.893333333333333</v>
      </c>
      <c r="J6525" s="141">
        <f t="shared" si="523"/>
        <v>1</v>
      </c>
      <c r="K6525" s="81">
        <f t="shared" si="524"/>
        <v>4.1066666666666674</v>
      </c>
      <c r="L6525" s="149">
        <v>18.399999999999999</v>
      </c>
      <c r="M6525" s="16"/>
      <c r="N6525" s="141">
        <f t="shared" si="525"/>
        <v>0</v>
      </c>
      <c r="O6525" s="141"/>
      <c r="P6525" s="141"/>
      <c r="Q6525" s="81">
        <f t="shared" si="526"/>
        <v>0</v>
      </c>
    </row>
    <row r="6526" spans="5:17" ht="13" hidden="1" x14ac:dyDescent="0.3">
      <c r="E6526" s="138">
        <v>42156</v>
      </c>
      <c r="F6526" s="16">
        <v>152</v>
      </c>
      <c r="G6526" s="16">
        <v>2015</v>
      </c>
      <c r="H6526" s="139">
        <f t="shared" si="522"/>
        <v>0</v>
      </c>
      <c r="I6526" s="140">
        <v>16</v>
      </c>
      <c r="J6526" s="141">
        <f t="shared" si="523"/>
        <v>1</v>
      </c>
      <c r="K6526" s="81">
        <f t="shared" si="524"/>
        <v>4</v>
      </c>
      <c r="L6526" s="149">
        <v>18.8</v>
      </c>
      <c r="M6526" s="16"/>
      <c r="N6526" s="141">
        <f t="shared" si="525"/>
        <v>0</v>
      </c>
      <c r="O6526" s="141"/>
      <c r="P6526" s="141"/>
      <c r="Q6526" s="81">
        <f t="shared" si="526"/>
        <v>0</v>
      </c>
    </row>
    <row r="6527" spans="5:17" ht="13" hidden="1" x14ac:dyDescent="0.3">
      <c r="E6527" s="138">
        <v>42157</v>
      </c>
      <c r="F6527" s="16">
        <v>153</v>
      </c>
      <c r="G6527" s="16">
        <v>2015</v>
      </c>
      <c r="H6527" s="139">
        <f t="shared" si="522"/>
        <v>0</v>
      </c>
      <c r="I6527" s="140">
        <v>16.106666666666669</v>
      </c>
      <c r="J6527" s="141">
        <f t="shared" si="523"/>
        <v>0</v>
      </c>
      <c r="K6527" s="81">
        <f t="shared" si="524"/>
        <v>0</v>
      </c>
      <c r="L6527" s="149">
        <v>20.9</v>
      </c>
      <c r="M6527" s="16"/>
      <c r="N6527" s="141">
        <f t="shared" si="525"/>
        <v>0</v>
      </c>
      <c r="O6527" s="141"/>
      <c r="P6527" s="141"/>
      <c r="Q6527" s="81">
        <f t="shared" si="526"/>
        <v>0</v>
      </c>
    </row>
    <row r="6528" spans="5:17" ht="13" hidden="1" x14ac:dyDescent="0.3">
      <c r="E6528" s="138">
        <v>42158</v>
      </c>
      <c r="F6528" s="16">
        <v>154</v>
      </c>
      <c r="G6528" s="16">
        <v>2015</v>
      </c>
      <c r="H6528" s="139">
        <f t="shared" si="522"/>
        <v>0</v>
      </c>
      <c r="I6528" s="140">
        <v>16.213333333333331</v>
      </c>
      <c r="J6528" s="141">
        <f t="shared" si="523"/>
        <v>0</v>
      </c>
      <c r="K6528" s="81">
        <f t="shared" si="524"/>
        <v>0</v>
      </c>
      <c r="L6528" s="149">
        <v>21.6</v>
      </c>
      <c r="M6528" s="16"/>
      <c r="N6528" s="141">
        <f t="shared" si="525"/>
        <v>0</v>
      </c>
      <c r="O6528" s="141"/>
      <c r="P6528" s="141"/>
      <c r="Q6528" s="81">
        <f t="shared" si="526"/>
        <v>0</v>
      </c>
    </row>
    <row r="6529" spans="5:17" ht="13" hidden="1" x14ac:dyDescent="0.3">
      <c r="E6529" s="138">
        <v>42159</v>
      </c>
      <c r="F6529" s="16">
        <v>155</v>
      </c>
      <c r="G6529" s="16">
        <v>2015</v>
      </c>
      <c r="H6529" s="139">
        <f t="shared" si="522"/>
        <v>0</v>
      </c>
      <c r="I6529" s="140">
        <v>16.32</v>
      </c>
      <c r="J6529" s="141">
        <f t="shared" si="523"/>
        <v>0</v>
      </c>
      <c r="K6529" s="81">
        <f t="shared" si="524"/>
        <v>0</v>
      </c>
      <c r="L6529" s="149">
        <v>22.2</v>
      </c>
      <c r="M6529" s="16"/>
      <c r="N6529" s="141">
        <f t="shared" si="525"/>
        <v>0</v>
      </c>
      <c r="O6529" s="141"/>
      <c r="P6529" s="141"/>
      <c r="Q6529" s="81">
        <f t="shared" si="526"/>
        <v>0</v>
      </c>
    </row>
    <row r="6530" spans="5:17" ht="13" hidden="1" x14ac:dyDescent="0.3">
      <c r="E6530" s="138">
        <v>42160</v>
      </c>
      <c r="F6530" s="16">
        <v>156</v>
      </c>
      <c r="G6530" s="16">
        <v>2015</v>
      </c>
      <c r="H6530" s="139">
        <f t="shared" si="522"/>
        <v>0</v>
      </c>
      <c r="I6530" s="140">
        <v>16.426666666666669</v>
      </c>
      <c r="J6530" s="141">
        <f t="shared" si="523"/>
        <v>0</v>
      </c>
      <c r="K6530" s="81">
        <f t="shared" si="524"/>
        <v>0</v>
      </c>
      <c r="L6530" s="149">
        <v>23.3</v>
      </c>
      <c r="M6530" s="16"/>
      <c r="N6530" s="141">
        <f t="shared" si="525"/>
        <v>0</v>
      </c>
      <c r="O6530" s="141"/>
      <c r="P6530" s="141"/>
      <c r="Q6530" s="81">
        <f t="shared" si="526"/>
        <v>0</v>
      </c>
    </row>
    <row r="6531" spans="5:17" ht="13" hidden="1" x14ac:dyDescent="0.3">
      <c r="E6531" s="138">
        <v>42161</v>
      </c>
      <c r="F6531" s="16">
        <v>157</v>
      </c>
      <c r="G6531" s="16">
        <v>2015</v>
      </c>
      <c r="H6531" s="139">
        <f t="shared" si="522"/>
        <v>0</v>
      </c>
      <c r="I6531" s="140">
        <v>16.533333333333331</v>
      </c>
      <c r="J6531" s="141">
        <f t="shared" si="523"/>
        <v>0</v>
      </c>
      <c r="K6531" s="81">
        <f t="shared" si="524"/>
        <v>0</v>
      </c>
      <c r="L6531" s="149">
        <v>22.8</v>
      </c>
      <c r="M6531" s="16"/>
      <c r="N6531" s="141">
        <f t="shared" si="525"/>
        <v>0</v>
      </c>
      <c r="O6531" s="141"/>
      <c r="P6531" s="141"/>
      <c r="Q6531" s="81">
        <f t="shared" si="526"/>
        <v>0</v>
      </c>
    </row>
    <row r="6532" spans="5:17" ht="13" hidden="1" x14ac:dyDescent="0.3">
      <c r="E6532" s="138">
        <v>42162</v>
      </c>
      <c r="F6532" s="16">
        <v>158</v>
      </c>
      <c r="G6532" s="16">
        <v>2015</v>
      </c>
      <c r="H6532" s="139">
        <f t="shared" si="522"/>
        <v>0</v>
      </c>
      <c r="I6532" s="140">
        <v>16.64</v>
      </c>
      <c r="J6532" s="141">
        <f t="shared" si="523"/>
        <v>0</v>
      </c>
      <c r="K6532" s="81">
        <f t="shared" si="524"/>
        <v>0</v>
      </c>
      <c r="L6532" s="149">
        <v>21.5</v>
      </c>
      <c r="M6532" s="16"/>
      <c r="N6532" s="141">
        <f t="shared" si="525"/>
        <v>0</v>
      </c>
      <c r="O6532" s="141"/>
      <c r="P6532" s="141"/>
      <c r="Q6532" s="81">
        <f t="shared" si="526"/>
        <v>0</v>
      </c>
    </row>
    <row r="6533" spans="5:17" ht="13" hidden="1" x14ac:dyDescent="0.3">
      <c r="E6533" s="138">
        <v>42163</v>
      </c>
      <c r="F6533" s="16">
        <v>159</v>
      </c>
      <c r="G6533" s="16">
        <v>2015</v>
      </c>
      <c r="H6533" s="139">
        <f t="shared" si="522"/>
        <v>0</v>
      </c>
      <c r="I6533" s="140">
        <v>16.74666666666667</v>
      </c>
      <c r="J6533" s="141">
        <f t="shared" si="523"/>
        <v>0</v>
      </c>
      <c r="K6533" s="81">
        <f t="shared" si="524"/>
        <v>0</v>
      </c>
      <c r="L6533" s="149">
        <v>19.8</v>
      </c>
      <c r="M6533" s="16"/>
      <c r="N6533" s="141">
        <f t="shared" si="525"/>
        <v>0</v>
      </c>
      <c r="O6533" s="141"/>
      <c r="P6533" s="141"/>
      <c r="Q6533" s="81">
        <f t="shared" si="526"/>
        <v>0</v>
      </c>
    </row>
    <row r="6534" spans="5:17" ht="13" hidden="1" x14ac:dyDescent="0.3">
      <c r="E6534" s="138">
        <v>42164</v>
      </c>
      <c r="F6534" s="16">
        <v>160</v>
      </c>
      <c r="G6534" s="16">
        <v>2015</v>
      </c>
      <c r="H6534" s="139">
        <f t="shared" si="522"/>
        <v>0</v>
      </c>
      <c r="I6534" s="140">
        <v>16.853333333333332</v>
      </c>
      <c r="J6534" s="141">
        <f t="shared" si="523"/>
        <v>0</v>
      </c>
      <c r="K6534" s="81">
        <f t="shared" si="524"/>
        <v>0</v>
      </c>
      <c r="L6534" s="149">
        <v>17.100000000000001</v>
      </c>
      <c r="M6534" s="16"/>
      <c r="N6534" s="141">
        <f t="shared" si="525"/>
        <v>0</v>
      </c>
      <c r="O6534" s="141"/>
      <c r="P6534" s="141"/>
      <c r="Q6534" s="81">
        <f t="shared" si="526"/>
        <v>0</v>
      </c>
    </row>
    <row r="6535" spans="5:17" ht="13" hidden="1" x14ac:dyDescent="0.3">
      <c r="E6535" s="138">
        <v>42165</v>
      </c>
      <c r="F6535" s="16">
        <v>161</v>
      </c>
      <c r="G6535" s="16">
        <v>2015</v>
      </c>
      <c r="H6535" s="139">
        <f t="shared" si="522"/>
        <v>0</v>
      </c>
      <c r="I6535" s="140">
        <v>16.96</v>
      </c>
      <c r="J6535" s="141">
        <f t="shared" si="523"/>
        <v>0</v>
      </c>
      <c r="K6535" s="81">
        <f t="shared" si="524"/>
        <v>0</v>
      </c>
      <c r="L6535" s="149">
        <v>18</v>
      </c>
      <c r="M6535" s="16"/>
      <c r="N6535" s="141">
        <f t="shared" si="525"/>
        <v>0</v>
      </c>
      <c r="O6535" s="141"/>
      <c r="P6535" s="141"/>
      <c r="Q6535" s="81">
        <f t="shared" si="526"/>
        <v>0</v>
      </c>
    </row>
    <row r="6536" spans="5:17" ht="13" hidden="1" x14ac:dyDescent="0.3">
      <c r="E6536" s="138">
        <v>42166</v>
      </c>
      <c r="F6536" s="16">
        <v>162</v>
      </c>
      <c r="G6536" s="16">
        <v>2015</v>
      </c>
      <c r="H6536" s="139">
        <f t="shared" si="522"/>
        <v>0</v>
      </c>
      <c r="I6536" s="140">
        <v>17.06666666666667</v>
      </c>
      <c r="J6536" s="141">
        <f t="shared" si="523"/>
        <v>0</v>
      </c>
      <c r="K6536" s="81">
        <f t="shared" si="524"/>
        <v>0</v>
      </c>
      <c r="L6536" s="149">
        <v>20.399999999999999</v>
      </c>
      <c r="M6536" s="16"/>
      <c r="N6536" s="141">
        <f t="shared" si="525"/>
        <v>0</v>
      </c>
      <c r="O6536" s="141"/>
      <c r="P6536" s="141"/>
      <c r="Q6536" s="81">
        <f t="shared" si="526"/>
        <v>0</v>
      </c>
    </row>
    <row r="6537" spans="5:17" ht="13" hidden="1" x14ac:dyDescent="0.3">
      <c r="E6537" s="138">
        <v>42167</v>
      </c>
      <c r="F6537" s="16">
        <v>163</v>
      </c>
      <c r="G6537" s="16">
        <v>2015</v>
      </c>
      <c r="H6537" s="139">
        <f t="shared" si="522"/>
        <v>0</v>
      </c>
      <c r="I6537" s="140">
        <v>17.173333333333332</v>
      </c>
      <c r="J6537" s="141">
        <f t="shared" si="523"/>
        <v>0</v>
      </c>
      <c r="K6537" s="81">
        <f t="shared" si="524"/>
        <v>0</v>
      </c>
      <c r="L6537" s="149">
        <v>20.2</v>
      </c>
      <c r="M6537" s="16"/>
      <c r="N6537" s="141">
        <f t="shared" si="525"/>
        <v>0</v>
      </c>
      <c r="O6537" s="141"/>
      <c r="P6537" s="141"/>
      <c r="Q6537" s="81">
        <f t="shared" si="526"/>
        <v>0</v>
      </c>
    </row>
    <row r="6538" spans="5:17" ht="13" hidden="1" x14ac:dyDescent="0.3">
      <c r="E6538" s="138">
        <v>42168</v>
      </c>
      <c r="F6538" s="16">
        <v>164</v>
      </c>
      <c r="G6538" s="16">
        <v>2015</v>
      </c>
      <c r="H6538" s="139">
        <f t="shared" si="522"/>
        <v>0</v>
      </c>
      <c r="I6538" s="140">
        <v>17.28</v>
      </c>
      <c r="J6538" s="141">
        <f t="shared" si="523"/>
        <v>0</v>
      </c>
      <c r="K6538" s="81">
        <f t="shared" si="524"/>
        <v>0</v>
      </c>
      <c r="L6538" s="149">
        <v>20.399999999999999</v>
      </c>
      <c r="M6538" s="16"/>
      <c r="N6538" s="141">
        <f t="shared" si="525"/>
        <v>0</v>
      </c>
      <c r="O6538" s="141"/>
      <c r="P6538" s="141"/>
      <c r="Q6538" s="81">
        <f t="shared" si="526"/>
        <v>0</v>
      </c>
    </row>
    <row r="6539" spans="5:17" ht="13" hidden="1" x14ac:dyDescent="0.3">
      <c r="E6539" s="138">
        <v>42169</v>
      </c>
      <c r="F6539" s="16">
        <v>165</v>
      </c>
      <c r="G6539" s="16">
        <v>2015</v>
      </c>
      <c r="H6539" s="139">
        <f t="shared" si="522"/>
        <v>0</v>
      </c>
      <c r="I6539" s="140">
        <v>17.38666666666667</v>
      </c>
      <c r="J6539" s="141">
        <f t="shared" si="523"/>
        <v>0</v>
      </c>
      <c r="K6539" s="81">
        <f t="shared" si="524"/>
        <v>0</v>
      </c>
      <c r="L6539" s="149">
        <v>19</v>
      </c>
      <c r="M6539" s="16"/>
      <c r="N6539" s="141">
        <f t="shared" si="525"/>
        <v>0</v>
      </c>
      <c r="O6539" s="141"/>
      <c r="P6539" s="141"/>
      <c r="Q6539" s="81">
        <f t="shared" si="526"/>
        <v>0</v>
      </c>
    </row>
    <row r="6540" spans="5:17" ht="13" hidden="1" x14ac:dyDescent="0.3">
      <c r="E6540" s="138">
        <v>42170</v>
      </c>
      <c r="F6540" s="16">
        <v>166</v>
      </c>
      <c r="G6540" s="16">
        <v>2015</v>
      </c>
      <c r="H6540" s="139">
        <f t="shared" si="522"/>
        <v>0</v>
      </c>
      <c r="I6540" s="140">
        <v>17.493333333333332</v>
      </c>
      <c r="J6540" s="141">
        <f t="shared" si="523"/>
        <v>0</v>
      </c>
      <c r="K6540" s="81">
        <f t="shared" si="524"/>
        <v>0</v>
      </c>
      <c r="L6540" s="149">
        <v>18.100000000000001</v>
      </c>
      <c r="M6540" s="16"/>
      <c r="N6540" s="141">
        <f t="shared" si="525"/>
        <v>0</v>
      </c>
      <c r="O6540" s="141"/>
      <c r="P6540" s="141"/>
      <c r="Q6540" s="81">
        <f t="shared" si="526"/>
        <v>0</v>
      </c>
    </row>
    <row r="6541" spans="5:17" ht="13" hidden="1" x14ac:dyDescent="0.3">
      <c r="E6541" s="138">
        <v>42171</v>
      </c>
      <c r="F6541" s="16">
        <v>167</v>
      </c>
      <c r="G6541" s="16">
        <v>2015</v>
      </c>
      <c r="H6541" s="139">
        <f t="shared" si="522"/>
        <v>0</v>
      </c>
      <c r="I6541" s="140">
        <v>17.600000000000001</v>
      </c>
      <c r="J6541" s="141">
        <f t="shared" si="523"/>
        <v>0</v>
      </c>
      <c r="K6541" s="81">
        <f t="shared" si="524"/>
        <v>0</v>
      </c>
      <c r="L6541" s="149">
        <v>18.399999999999999</v>
      </c>
      <c r="M6541" s="16"/>
      <c r="N6541" s="141">
        <f t="shared" si="525"/>
        <v>0</v>
      </c>
      <c r="O6541" s="141"/>
      <c r="P6541" s="141"/>
      <c r="Q6541" s="81">
        <f t="shared" si="526"/>
        <v>0</v>
      </c>
    </row>
    <row r="6542" spans="5:17" ht="13" hidden="1" x14ac:dyDescent="0.3">
      <c r="E6542" s="138">
        <v>42172</v>
      </c>
      <c r="F6542" s="16">
        <v>168</v>
      </c>
      <c r="G6542" s="16">
        <v>2015</v>
      </c>
      <c r="H6542" s="139">
        <f t="shared" si="522"/>
        <v>0</v>
      </c>
      <c r="I6542" s="140">
        <v>17.683870967741939</v>
      </c>
      <c r="J6542" s="141">
        <f t="shared" si="523"/>
        <v>0</v>
      </c>
      <c r="K6542" s="81">
        <f t="shared" si="524"/>
        <v>0</v>
      </c>
      <c r="L6542" s="149">
        <v>18.5</v>
      </c>
      <c r="M6542" s="16"/>
      <c r="N6542" s="141">
        <f t="shared" si="525"/>
        <v>0</v>
      </c>
      <c r="O6542" s="141"/>
      <c r="P6542" s="141"/>
      <c r="Q6542" s="81">
        <f t="shared" si="526"/>
        <v>0</v>
      </c>
    </row>
    <row r="6543" spans="5:17" ht="13" hidden="1" x14ac:dyDescent="0.3">
      <c r="E6543" s="138">
        <v>42173</v>
      </c>
      <c r="F6543" s="16">
        <v>169</v>
      </c>
      <c r="G6543" s="16">
        <v>2015</v>
      </c>
      <c r="H6543" s="139">
        <f t="shared" si="522"/>
        <v>0</v>
      </c>
      <c r="I6543" s="140">
        <v>17.767741935483873</v>
      </c>
      <c r="J6543" s="141">
        <f t="shared" si="523"/>
        <v>0</v>
      </c>
      <c r="K6543" s="81">
        <f t="shared" si="524"/>
        <v>0</v>
      </c>
      <c r="L6543" s="149">
        <v>17.899999999999999</v>
      </c>
      <c r="M6543" s="16"/>
      <c r="N6543" s="141">
        <f t="shared" si="525"/>
        <v>0</v>
      </c>
      <c r="O6543" s="141"/>
      <c r="P6543" s="141"/>
      <c r="Q6543" s="81">
        <f t="shared" si="526"/>
        <v>0</v>
      </c>
    </row>
    <row r="6544" spans="5:17" ht="13" hidden="1" x14ac:dyDescent="0.3">
      <c r="E6544" s="138">
        <v>42174</v>
      </c>
      <c r="F6544" s="16">
        <v>170</v>
      </c>
      <c r="G6544" s="16">
        <v>2015</v>
      </c>
      <c r="H6544" s="139">
        <f t="shared" si="522"/>
        <v>0</v>
      </c>
      <c r="I6544" s="140">
        <v>17.851612903225806</v>
      </c>
      <c r="J6544" s="141">
        <f t="shared" si="523"/>
        <v>0</v>
      </c>
      <c r="K6544" s="81">
        <f t="shared" si="524"/>
        <v>0</v>
      </c>
      <c r="L6544" s="149">
        <v>18.5</v>
      </c>
      <c r="M6544" s="16"/>
      <c r="N6544" s="141">
        <f t="shared" si="525"/>
        <v>0</v>
      </c>
      <c r="O6544" s="141"/>
      <c r="P6544" s="141"/>
      <c r="Q6544" s="81">
        <f t="shared" si="526"/>
        <v>0</v>
      </c>
    </row>
    <row r="6545" spans="5:17" ht="13" hidden="1" x14ac:dyDescent="0.3">
      <c r="E6545" s="138">
        <v>42175</v>
      </c>
      <c r="F6545" s="16">
        <v>171</v>
      </c>
      <c r="G6545" s="16">
        <v>2015</v>
      </c>
      <c r="H6545" s="139">
        <f t="shared" si="522"/>
        <v>0</v>
      </c>
      <c r="I6545" s="140">
        <v>17.935483870967744</v>
      </c>
      <c r="J6545" s="141">
        <f t="shared" si="523"/>
        <v>0</v>
      </c>
      <c r="K6545" s="81">
        <f t="shared" si="524"/>
        <v>0</v>
      </c>
      <c r="L6545" s="149">
        <v>15.9</v>
      </c>
      <c r="M6545" s="16"/>
      <c r="N6545" s="141">
        <f t="shared" si="525"/>
        <v>1</v>
      </c>
      <c r="O6545" s="141"/>
      <c r="P6545" s="141"/>
      <c r="Q6545" s="81">
        <f t="shared" si="526"/>
        <v>4.0999999999999996</v>
      </c>
    </row>
    <row r="6546" spans="5:17" ht="13" hidden="1" x14ac:dyDescent="0.3">
      <c r="E6546" s="138">
        <v>42176</v>
      </c>
      <c r="F6546" s="16">
        <v>172</v>
      </c>
      <c r="G6546" s="16">
        <v>2015</v>
      </c>
      <c r="H6546" s="139">
        <f t="shared" si="522"/>
        <v>0</v>
      </c>
      <c r="I6546" s="140">
        <v>18.019354838709681</v>
      </c>
      <c r="J6546" s="141">
        <f t="shared" si="523"/>
        <v>0</v>
      </c>
      <c r="K6546" s="81">
        <f t="shared" si="524"/>
        <v>0</v>
      </c>
      <c r="L6546" s="149">
        <v>17.899999999999999</v>
      </c>
      <c r="M6546" s="16"/>
      <c r="N6546" s="141">
        <f t="shared" si="525"/>
        <v>0</v>
      </c>
      <c r="O6546" s="141"/>
      <c r="P6546" s="141"/>
      <c r="Q6546" s="81">
        <f t="shared" si="526"/>
        <v>0</v>
      </c>
    </row>
    <row r="6547" spans="5:17" ht="13" hidden="1" x14ac:dyDescent="0.3">
      <c r="E6547" s="138">
        <v>42177</v>
      </c>
      <c r="F6547" s="16">
        <v>173</v>
      </c>
      <c r="G6547" s="16">
        <v>2015</v>
      </c>
      <c r="H6547" s="139">
        <f t="shared" si="522"/>
        <v>0</v>
      </c>
      <c r="I6547" s="140">
        <v>18.103225806451615</v>
      </c>
      <c r="J6547" s="141">
        <f t="shared" si="523"/>
        <v>0</v>
      </c>
      <c r="K6547" s="81">
        <f t="shared" si="524"/>
        <v>0</v>
      </c>
      <c r="L6547" s="149">
        <v>20.9</v>
      </c>
      <c r="M6547" s="16"/>
      <c r="N6547" s="141">
        <f t="shared" si="525"/>
        <v>0</v>
      </c>
      <c r="O6547" s="141"/>
      <c r="P6547" s="141"/>
      <c r="Q6547" s="81">
        <f t="shared" si="526"/>
        <v>0</v>
      </c>
    </row>
    <row r="6548" spans="5:17" ht="13" hidden="1" x14ac:dyDescent="0.3">
      <c r="E6548" s="138">
        <v>42178</v>
      </c>
      <c r="F6548" s="16">
        <v>174</v>
      </c>
      <c r="G6548" s="16">
        <v>2015</v>
      </c>
      <c r="H6548" s="139">
        <f t="shared" si="522"/>
        <v>0</v>
      </c>
      <c r="I6548" s="140">
        <v>18.187096774193549</v>
      </c>
      <c r="J6548" s="141">
        <f t="shared" si="523"/>
        <v>0</v>
      </c>
      <c r="K6548" s="81">
        <f t="shared" si="524"/>
        <v>0</v>
      </c>
      <c r="L6548" s="149">
        <v>18.100000000000001</v>
      </c>
      <c r="M6548" s="16"/>
      <c r="N6548" s="141">
        <f t="shared" si="525"/>
        <v>0</v>
      </c>
      <c r="O6548" s="141"/>
      <c r="P6548" s="141"/>
      <c r="Q6548" s="81">
        <f t="shared" si="526"/>
        <v>0</v>
      </c>
    </row>
    <row r="6549" spans="5:17" ht="13" hidden="1" x14ac:dyDescent="0.3">
      <c r="E6549" s="138">
        <v>42179</v>
      </c>
      <c r="F6549" s="16">
        <v>175</v>
      </c>
      <c r="G6549" s="16">
        <v>2015</v>
      </c>
      <c r="H6549" s="139">
        <f t="shared" si="522"/>
        <v>0</v>
      </c>
      <c r="I6549" s="140">
        <v>18.270967741935486</v>
      </c>
      <c r="J6549" s="141">
        <f t="shared" si="523"/>
        <v>0</v>
      </c>
      <c r="K6549" s="81">
        <f t="shared" si="524"/>
        <v>0</v>
      </c>
      <c r="L6549" s="149">
        <v>16.5</v>
      </c>
      <c r="M6549" s="16"/>
      <c r="N6549" s="141">
        <f t="shared" si="525"/>
        <v>0</v>
      </c>
      <c r="O6549" s="141"/>
      <c r="P6549" s="141"/>
      <c r="Q6549" s="81">
        <f t="shared" si="526"/>
        <v>0</v>
      </c>
    </row>
    <row r="6550" spans="5:17" ht="13" hidden="1" x14ac:dyDescent="0.3">
      <c r="E6550" s="138">
        <v>42180</v>
      </c>
      <c r="F6550" s="16">
        <v>176</v>
      </c>
      <c r="G6550" s="16">
        <v>2015</v>
      </c>
      <c r="H6550" s="139">
        <f t="shared" si="522"/>
        <v>0</v>
      </c>
      <c r="I6550" s="140">
        <v>18.354838709677423</v>
      </c>
      <c r="J6550" s="141">
        <f t="shared" si="523"/>
        <v>0</v>
      </c>
      <c r="K6550" s="81">
        <f t="shared" si="524"/>
        <v>0</v>
      </c>
      <c r="L6550" s="149">
        <v>19.3</v>
      </c>
      <c r="M6550" s="16"/>
      <c r="N6550" s="141">
        <f t="shared" si="525"/>
        <v>0</v>
      </c>
      <c r="O6550" s="141"/>
      <c r="P6550" s="141"/>
      <c r="Q6550" s="81">
        <f t="shared" si="526"/>
        <v>0</v>
      </c>
    </row>
    <row r="6551" spans="5:17" ht="13" hidden="1" x14ac:dyDescent="0.3">
      <c r="E6551" s="138">
        <v>42181</v>
      </c>
      <c r="F6551" s="16">
        <v>177</v>
      </c>
      <c r="G6551" s="16">
        <v>2015</v>
      </c>
      <c r="H6551" s="139">
        <f t="shared" si="522"/>
        <v>0</v>
      </c>
      <c r="I6551" s="140">
        <v>18.438709677419357</v>
      </c>
      <c r="J6551" s="141">
        <f t="shared" si="523"/>
        <v>0</v>
      </c>
      <c r="K6551" s="81">
        <f t="shared" si="524"/>
        <v>0</v>
      </c>
      <c r="L6551" s="149">
        <v>20.5</v>
      </c>
      <c r="M6551" s="16"/>
      <c r="N6551" s="141">
        <f t="shared" si="525"/>
        <v>0</v>
      </c>
      <c r="O6551" s="141"/>
      <c r="P6551" s="141"/>
      <c r="Q6551" s="81">
        <f t="shared" si="526"/>
        <v>0</v>
      </c>
    </row>
    <row r="6552" spans="5:17" ht="13" hidden="1" x14ac:dyDescent="0.3">
      <c r="E6552" s="138">
        <v>42182</v>
      </c>
      <c r="F6552" s="16">
        <v>178</v>
      </c>
      <c r="G6552" s="16">
        <v>2015</v>
      </c>
      <c r="H6552" s="139">
        <f t="shared" si="522"/>
        <v>0</v>
      </c>
      <c r="I6552" s="140">
        <v>18.522580645161291</v>
      </c>
      <c r="J6552" s="141">
        <f t="shared" si="523"/>
        <v>0</v>
      </c>
      <c r="K6552" s="81">
        <f t="shared" si="524"/>
        <v>0</v>
      </c>
      <c r="L6552" s="149">
        <v>22.3</v>
      </c>
      <c r="M6552" s="16"/>
      <c r="N6552" s="141">
        <f t="shared" si="525"/>
        <v>0</v>
      </c>
      <c r="O6552" s="141"/>
      <c r="P6552" s="141"/>
      <c r="Q6552" s="81">
        <f t="shared" si="526"/>
        <v>0</v>
      </c>
    </row>
    <row r="6553" spans="5:17" ht="13" hidden="1" x14ac:dyDescent="0.3">
      <c r="E6553" s="138">
        <v>42183</v>
      </c>
      <c r="F6553" s="16">
        <v>179</v>
      </c>
      <c r="G6553" s="16">
        <v>2015</v>
      </c>
      <c r="H6553" s="139">
        <f t="shared" si="522"/>
        <v>0</v>
      </c>
      <c r="I6553" s="140">
        <v>18.606451612903228</v>
      </c>
      <c r="J6553" s="141">
        <f t="shared" si="523"/>
        <v>0</v>
      </c>
      <c r="K6553" s="81">
        <f t="shared" si="524"/>
        <v>0</v>
      </c>
      <c r="L6553" s="149">
        <v>21.9</v>
      </c>
      <c r="M6553" s="16"/>
      <c r="N6553" s="141">
        <f t="shared" si="525"/>
        <v>0</v>
      </c>
      <c r="O6553" s="141"/>
      <c r="P6553" s="141"/>
      <c r="Q6553" s="81">
        <f t="shared" si="526"/>
        <v>0</v>
      </c>
    </row>
    <row r="6554" spans="5:17" ht="13" hidden="1" x14ac:dyDescent="0.3">
      <c r="E6554" s="138">
        <v>42184</v>
      </c>
      <c r="F6554" s="16">
        <v>180</v>
      </c>
      <c r="G6554" s="16">
        <v>2015</v>
      </c>
      <c r="H6554" s="139">
        <f t="shared" si="522"/>
        <v>0</v>
      </c>
      <c r="I6554" s="140">
        <v>18.690322580645162</v>
      </c>
      <c r="J6554" s="141">
        <f t="shared" si="523"/>
        <v>0</v>
      </c>
      <c r="K6554" s="81">
        <f t="shared" si="524"/>
        <v>0</v>
      </c>
      <c r="L6554" s="149">
        <v>22.6</v>
      </c>
      <c r="M6554" s="16"/>
      <c r="N6554" s="141">
        <f t="shared" si="525"/>
        <v>0</v>
      </c>
      <c r="O6554" s="141"/>
      <c r="P6554" s="141"/>
      <c r="Q6554" s="81">
        <f t="shared" si="526"/>
        <v>0</v>
      </c>
    </row>
    <row r="6555" spans="5:17" ht="13" hidden="1" x14ac:dyDescent="0.3">
      <c r="E6555" s="138">
        <v>42185</v>
      </c>
      <c r="F6555" s="16">
        <v>181</v>
      </c>
      <c r="G6555" s="16">
        <v>2015</v>
      </c>
      <c r="H6555" s="139">
        <f t="shared" si="522"/>
        <v>0</v>
      </c>
      <c r="I6555" s="140">
        <v>18.774193548387096</v>
      </c>
      <c r="J6555" s="141">
        <f t="shared" si="523"/>
        <v>0</v>
      </c>
      <c r="K6555" s="81">
        <f t="shared" si="524"/>
        <v>0</v>
      </c>
      <c r="L6555" s="149">
        <v>23.9</v>
      </c>
      <c r="M6555" s="16"/>
      <c r="N6555" s="141">
        <f t="shared" si="525"/>
        <v>0</v>
      </c>
      <c r="O6555" s="141"/>
      <c r="P6555" s="141"/>
      <c r="Q6555" s="81">
        <f t="shared" si="526"/>
        <v>0</v>
      </c>
    </row>
    <row r="6556" spans="5:17" ht="13" hidden="1" x14ac:dyDescent="0.3">
      <c r="E6556" s="138">
        <v>42186</v>
      </c>
      <c r="F6556" s="16">
        <v>182</v>
      </c>
      <c r="G6556" s="16">
        <v>2015</v>
      </c>
      <c r="H6556" s="139">
        <f t="shared" si="522"/>
        <v>0</v>
      </c>
      <c r="I6556" s="140">
        <v>18.858064516129033</v>
      </c>
      <c r="J6556" s="141">
        <f t="shared" si="523"/>
        <v>0</v>
      </c>
      <c r="K6556" s="81">
        <f t="shared" si="524"/>
        <v>0</v>
      </c>
      <c r="L6556" s="149">
        <v>26.3</v>
      </c>
      <c r="M6556" s="16"/>
      <c r="N6556" s="141">
        <f t="shared" si="525"/>
        <v>0</v>
      </c>
      <c r="O6556" s="141"/>
      <c r="P6556" s="141"/>
      <c r="Q6556" s="81">
        <f t="shared" si="526"/>
        <v>0</v>
      </c>
    </row>
    <row r="6557" spans="5:17" ht="13" hidden="1" x14ac:dyDescent="0.3">
      <c r="E6557" s="138">
        <v>42187</v>
      </c>
      <c r="F6557" s="16">
        <v>183</v>
      </c>
      <c r="G6557" s="16">
        <v>2015</v>
      </c>
      <c r="H6557" s="139">
        <f t="shared" si="522"/>
        <v>0</v>
      </c>
      <c r="I6557" s="140">
        <v>18.941935483870971</v>
      </c>
      <c r="J6557" s="141">
        <f t="shared" si="523"/>
        <v>0</v>
      </c>
      <c r="K6557" s="81">
        <f t="shared" si="524"/>
        <v>0</v>
      </c>
      <c r="L6557" s="149">
        <v>28</v>
      </c>
      <c r="M6557" s="16"/>
      <c r="N6557" s="141">
        <f t="shared" si="525"/>
        <v>0</v>
      </c>
      <c r="O6557" s="141"/>
      <c r="P6557" s="141"/>
      <c r="Q6557" s="81">
        <f t="shared" si="526"/>
        <v>0</v>
      </c>
    </row>
    <row r="6558" spans="5:17" ht="13" hidden="1" x14ac:dyDescent="0.3">
      <c r="E6558" s="138">
        <v>42188</v>
      </c>
      <c r="F6558" s="16">
        <v>184</v>
      </c>
      <c r="G6558" s="16">
        <v>2015</v>
      </c>
      <c r="H6558" s="139">
        <f t="shared" si="522"/>
        <v>0</v>
      </c>
      <c r="I6558" s="140">
        <v>19.025806451612905</v>
      </c>
      <c r="J6558" s="141">
        <f t="shared" si="523"/>
        <v>0</v>
      </c>
      <c r="K6558" s="81">
        <f t="shared" si="524"/>
        <v>0</v>
      </c>
      <c r="L6558" s="149">
        <v>27.2</v>
      </c>
      <c r="M6558" s="16"/>
      <c r="N6558" s="141">
        <f t="shared" si="525"/>
        <v>0</v>
      </c>
      <c r="O6558" s="141"/>
      <c r="P6558" s="141"/>
      <c r="Q6558" s="81">
        <f t="shared" si="526"/>
        <v>0</v>
      </c>
    </row>
    <row r="6559" spans="5:17" ht="13" hidden="1" x14ac:dyDescent="0.3">
      <c r="E6559" s="138">
        <v>42189</v>
      </c>
      <c r="F6559" s="16">
        <v>185</v>
      </c>
      <c r="G6559" s="16">
        <v>2015</v>
      </c>
      <c r="H6559" s="139">
        <f t="shared" si="522"/>
        <v>0</v>
      </c>
      <c r="I6559" s="140">
        <v>19.109677419354838</v>
      </c>
      <c r="J6559" s="141">
        <f t="shared" si="523"/>
        <v>0</v>
      </c>
      <c r="K6559" s="81">
        <f t="shared" si="524"/>
        <v>0</v>
      </c>
      <c r="L6559" s="149">
        <v>28.7</v>
      </c>
      <c r="M6559" s="16"/>
      <c r="N6559" s="141">
        <f t="shared" si="525"/>
        <v>0</v>
      </c>
      <c r="O6559" s="141"/>
      <c r="P6559" s="141"/>
      <c r="Q6559" s="81">
        <f t="shared" si="526"/>
        <v>0</v>
      </c>
    </row>
    <row r="6560" spans="5:17" ht="13" hidden="1" x14ac:dyDescent="0.3">
      <c r="E6560" s="138">
        <v>42190</v>
      </c>
      <c r="F6560" s="16">
        <v>186</v>
      </c>
      <c r="G6560" s="16">
        <v>2015</v>
      </c>
      <c r="H6560" s="139">
        <f t="shared" si="522"/>
        <v>0</v>
      </c>
      <c r="I6560" s="140">
        <v>19.193548387096776</v>
      </c>
      <c r="J6560" s="141">
        <f t="shared" si="523"/>
        <v>0</v>
      </c>
      <c r="K6560" s="81">
        <f t="shared" si="524"/>
        <v>0</v>
      </c>
      <c r="L6560" s="149">
        <v>28.8</v>
      </c>
      <c r="M6560" s="16"/>
      <c r="N6560" s="141">
        <f t="shared" si="525"/>
        <v>0</v>
      </c>
      <c r="O6560" s="141"/>
      <c r="P6560" s="141"/>
      <c r="Q6560" s="81">
        <f t="shared" si="526"/>
        <v>0</v>
      </c>
    </row>
    <row r="6561" spans="5:17" ht="13" hidden="1" x14ac:dyDescent="0.3">
      <c r="E6561" s="138">
        <v>42191</v>
      </c>
      <c r="F6561" s="16">
        <v>187</v>
      </c>
      <c r="G6561" s="16">
        <v>2015</v>
      </c>
      <c r="H6561" s="139">
        <f t="shared" si="522"/>
        <v>0</v>
      </c>
      <c r="I6561" s="140">
        <v>19.277419354838713</v>
      </c>
      <c r="J6561" s="141">
        <f t="shared" si="523"/>
        <v>0</v>
      </c>
      <c r="K6561" s="81">
        <f t="shared" si="524"/>
        <v>0</v>
      </c>
      <c r="L6561" s="149">
        <v>27.8</v>
      </c>
      <c r="M6561" s="16"/>
      <c r="N6561" s="141">
        <f t="shared" si="525"/>
        <v>0</v>
      </c>
      <c r="O6561" s="141"/>
      <c r="P6561" s="141"/>
      <c r="Q6561" s="81">
        <f t="shared" si="526"/>
        <v>0</v>
      </c>
    </row>
    <row r="6562" spans="5:17" ht="13" hidden="1" x14ac:dyDescent="0.3">
      <c r="E6562" s="138">
        <v>42192</v>
      </c>
      <c r="F6562" s="16">
        <v>188</v>
      </c>
      <c r="G6562" s="16">
        <v>2015</v>
      </c>
      <c r="H6562" s="139">
        <f t="shared" si="522"/>
        <v>0</v>
      </c>
      <c r="I6562" s="140">
        <v>19.361290322580643</v>
      </c>
      <c r="J6562" s="141">
        <f t="shared" si="523"/>
        <v>0</v>
      </c>
      <c r="K6562" s="81">
        <f t="shared" si="524"/>
        <v>0</v>
      </c>
      <c r="L6562" s="149">
        <v>29.4</v>
      </c>
      <c r="M6562" s="16"/>
      <c r="N6562" s="141">
        <f t="shared" si="525"/>
        <v>0</v>
      </c>
      <c r="O6562" s="141"/>
      <c r="P6562" s="141"/>
      <c r="Q6562" s="81">
        <f t="shared" si="526"/>
        <v>0</v>
      </c>
    </row>
    <row r="6563" spans="5:17" ht="13" hidden="1" x14ac:dyDescent="0.3">
      <c r="E6563" s="138">
        <v>42193</v>
      </c>
      <c r="F6563" s="16">
        <v>189</v>
      </c>
      <c r="G6563" s="16">
        <v>2015</v>
      </c>
      <c r="H6563" s="139">
        <f t="shared" ref="H6563:H6626" si="527">IF(AND(E6563&gt;=$D$64,E6563&lt;=$D$65),1,0)</f>
        <v>0</v>
      </c>
      <c r="I6563" s="140">
        <v>19.445161290322581</v>
      </c>
      <c r="J6563" s="141">
        <f t="shared" si="523"/>
        <v>0</v>
      </c>
      <c r="K6563" s="81">
        <f t="shared" si="524"/>
        <v>0</v>
      </c>
      <c r="L6563" s="149">
        <v>22.6</v>
      </c>
      <c r="M6563" s="16"/>
      <c r="N6563" s="141">
        <f t="shared" si="525"/>
        <v>0</v>
      </c>
      <c r="O6563" s="141"/>
      <c r="P6563" s="141"/>
      <c r="Q6563" s="81">
        <f t="shared" si="526"/>
        <v>0</v>
      </c>
    </row>
    <row r="6564" spans="5:17" ht="13" hidden="1" x14ac:dyDescent="0.3">
      <c r="E6564" s="138">
        <v>42194</v>
      </c>
      <c r="F6564" s="16">
        <v>190</v>
      </c>
      <c r="G6564" s="16">
        <v>2015</v>
      </c>
      <c r="H6564" s="139">
        <f t="shared" si="527"/>
        <v>0</v>
      </c>
      <c r="I6564" s="140">
        <v>19.529032258064518</v>
      </c>
      <c r="J6564" s="141">
        <f t="shared" si="523"/>
        <v>0</v>
      </c>
      <c r="K6564" s="81">
        <f t="shared" si="524"/>
        <v>0</v>
      </c>
      <c r="L6564" s="149">
        <v>20</v>
      </c>
      <c r="M6564" s="16"/>
      <c r="N6564" s="141">
        <f t="shared" si="525"/>
        <v>0</v>
      </c>
      <c r="O6564" s="141"/>
      <c r="P6564" s="141"/>
      <c r="Q6564" s="81">
        <f t="shared" si="526"/>
        <v>0</v>
      </c>
    </row>
    <row r="6565" spans="5:17" ht="13" hidden="1" x14ac:dyDescent="0.3">
      <c r="E6565" s="138">
        <v>42195</v>
      </c>
      <c r="F6565" s="16">
        <v>191</v>
      </c>
      <c r="G6565" s="16">
        <v>2015</v>
      </c>
      <c r="H6565" s="139">
        <f t="shared" si="527"/>
        <v>0</v>
      </c>
      <c r="I6565" s="140">
        <v>19.612903225806452</v>
      </c>
      <c r="J6565" s="141">
        <f t="shared" si="523"/>
        <v>0</v>
      </c>
      <c r="K6565" s="81">
        <f t="shared" si="524"/>
        <v>0</v>
      </c>
      <c r="L6565" s="149">
        <v>21.5</v>
      </c>
      <c r="M6565" s="16"/>
      <c r="N6565" s="141">
        <f t="shared" si="525"/>
        <v>0</v>
      </c>
      <c r="O6565" s="141"/>
      <c r="P6565" s="141"/>
      <c r="Q6565" s="81">
        <f t="shared" si="526"/>
        <v>0</v>
      </c>
    </row>
    <row r="6566" spans="5:17" ht="13" hidden="1" x14ac:dyDescent="0.3">
      <c r="E6566" s="138">
        <v>42196</v>
      </c>
      <c r="F6566" s="16">
        <v>192</v>
      </c>
      <c r="G6566" s="16">
        <v>2015</v>
      </c>
      <c r="H6566" s="139">
        <f t="shared" si="527"/>
        <v>0</v>
      </c>
      <c r="I6566" s="140">
        <v>19.696774193548389</v>
      </c>
      <c r="J6566" s="141">
        <f t="shared" si="523"/>
        <v>0</v>
      </c>
      <c r="K6566" s="81">
        <f t="shared" si="524"/>
        <v>0</v>
      </c>
      <c r="L6566" s="149">
        <v>25.3</v>
      </c>
      <c r="M6566" s="16"/>
      <c r="N6566" s="141">
        <f t="shared" si="525"/>
        <v>0</v>
      </c>
      <c r="O6566" s="141"/>
      <c r="P6566" s="141"/>
      <c r="Q6566" s="81">
        <f t="shared" si="526"/>
        <v>0</v>
      </c>
    </row>
    <row r="6567" spans="5:17" ht="13" hidden="1" x14ac:dyDescent="0.3">
      <c r="E6567" s="138">
        <v>42197</v>
      </c>
      <c r="F6567" s="16">
        <v>193</v>
      </c>
      <c r="G6567" s="16">
        <v>2015</v>
      </c>
      <c r="H6567" s="139">
        <f t="shared" si="527"/>
        <v>0</v>
      </c>
      <c r="I6567" s="140">
        <v>19.780645161290323</v>
      </c>
      <c r="J6567" s="141">
        <f t="shared" ref="J6567:J6630" si="528">IF(I6567&lt;=$E$117,1,0)</f>
        <v>0</v>
      </c>
      <c r="K6567" s="81">
        <f t="shared" ref="K6567:K6630" si="529">J6567*($E$116-I6567)</f>
        <v>0</v>
      </c>
      <c r="L6567" s="149">
        <v>24</v>
      </c>
      <c r="M6567" s="16"/>
      <c r="N6567" s="141">
        <f t="shared" ref="N6567:N6630" si="530">IF(L6567&lt;=$E$117,1,0)</f>
        <v>0</v>
      </c>
      <c r="O6567" s="141"/>
      <c r="P6567" s="141"/>
      <c r="Q6567" s="81">
        <f t="shared" ref="Q6567:Q6630" si="531">N6567*($E$116-L6567)</f>
        <v>0</v>
      </c>
    </row>
    <row r="6568" spans="5:17" ht="13" hidden="1" x14ac:dyDescent="0.3">
      <c r="E6568" s="138">
        <v>42198</v>
      </c>
      <c r="F6568" s="16">
        <v>194</v>
      </c>
      <c r="G6568" s="16">
        <v>2015</v>
      </c>
      <c r="H6568" s="139">
        <f t="shared" si="527"/>
        <v>0</v>
      </c>
      <c r="I6568" s="140">
        <v>19.864516129032257</v>
      </c>
      <c r="J6568" s="141">
        <f t="shared" si="528"/>
        <v>0</v>
      </c>
      <c r="K6568" s="81">
        <f t="shared" si="529"/>
        <v>0</v>
      </c>
      <c r="L6568" s="149">
        <v>24.4</v>
      </c>
      <c r="M6568" s="16"/>
      <c r="N6568" s="141">
        <f t="shared" si="530"/>
        <v>0</v>
      </c>
      <c r="O6568" s="141"/>
      <c r="P6568" s="141"/>
      <c r="Q6568" s="81">
        <f t="shared" si="531"/>
        <v>0</v>
      </c>
    </row>
    <row r="6569" spans="5:17" ht="13" hidden="1" x14ac:dyDescent="0.3">
      <c r="E6569" s="138">
        <v>42199</v>
      </c>
      <c r="F6569" s="16">
        <v>195</v>
      </c>
      <c r="G6569" s="16">
        <v>2015</v>
      </c>
      <c r="H6569" s="139">
        <f t="shared" si="527"/>
        <v>0</v>
      </c>
      <c r="I6569" s="140">
        <v>19.948387096774194</v>
      </c>
      <c r="J6569" s="141">
        <f t="shared" si="528"/>
        <v>0</v>
      </c>
      <c r="K6569" s="81">
        <f t="shared" si="529"/>
        <v>0</v>
      </c>
      <c r="L6569" s="149">
        <v>24.8</v>
      </c>
      <c r="M6569" s="16"/>
      <c r="N6569" s="141">
        <f t="shared" si="530"/>
        <v>0</v>
      </c>
      <c r="O6569" s="141"/>
      <c r="P6569" s="141"/>
      <c r="Q6569" s="81">
        <f t="shared" si="531"/>
        <v>0</v>
      </c>
    </row>
    <row r="6570" spans="5:17" ht="13" hidden="1" x14ac:dyDescent="0.3">
      <c r="E6570" s="138">
        <v>42200</v>
      </c>
      <c r="F6570" s="16">
        <v>196</v>
      </c>
      <c r="G6570" s="16">
        <v>2015</v>
      </c>
      <c r="H6570" s="139">
        <f t="shared" si="527"/>
        <v>0</v>
      </c>
      <c r="I6570" s="140">
        <v>20.032258064516128</v>
      </c>
      <c r="J6570" s="141">
        <f t="shared" si="528"/>
        <v>0</v>
      </c>
      <c r="K6570" s="81">
        <f t="shared" si="529"/>
        <v>0</v>
      </c>
      <c r="L6570" s="149">
        <v>24.8</v>
      </c>
      <c r="M6570" s="16"/>
      <c r="N6570" s="141">
        <f t="shared" si="530"/>
        <v>0</v>
      </c>
      <c r="O6570" s="141"/>
      <c r="P6570" s="141"/>
      <c r="Q6570" s="81">
        <f t="shared" si="531"/>
        <v>0</v>
      </c>
    </row>
    <row r="6571" spans="5:17" ht="13" hidden="1" x14ac:dyDescent="0.3">
      <c r="E6571" s="138">
        <v>42201</v>
      </c>
      <c r="F6571" s="16">
        <v>197</v>
      </c>
      <c r="G6571" s="16">
        <v>2015</v>
      </c>
      <c r="H6571" s="139">
        <f t="shared" si="527"/>
        <v>0</v>
      </c>
      <c r="I6571" s="140">
        <v>20.116129032258065</v>
      </c>
      <c r="J6571" s="141">
        <f t="shared" si="528"/>
        <v>0</v>
      </c>
      <c r="K6571" s="81">
        <f t="shared" si="529"/>
        <v>0</v>
      </c>
      <c r="L6571" s="149">
        <v>27.4</v>
      </c>
      <c r="M6571" s="16"/>
      <c r="N6571" s="141">
        <f t="shared" si="530"/>
        <v>0</v>
      </c>
      <c r="O6571" s="141"/>
      <c r="P6571" s="141"/>
      <c r="Q6571" s="81">
        <f t="shared" si="531"/>
        <v>0</v>
      </c>
    </row>
    <row r="6572" spans="5:17" ht="13" hidden="1" x14ac:dyDescent="0.3">
      <c r="E6572" s="138">
        <v>42202</v>
      </c>
      <c r="F6572" s="16">
        <v>198</v>
      </c>
      <c r="G6572" s="16">
        <v>2015</v>
      </c>
      <c r="H6572" s="139">
        <f t="shared" si="527"/>
        <v>0</v>
      </c>
      <c r="I6572" s="140">
        <v>20.2</v>
      </c>
      <c r="J6572" s="141">
        <f t="shared" si="528"/>
        <v>0</v>
      </c>
      <c r="K6572" s="81">
        <f t="shared" si="529"/>
        <v>0</v>
      </c>
      <c r="L6572" s="149">
        <v>28.7</v>
      </c>
      <c r="M6572" s="16"/>
      <c r="N6572" s="141">
        <f t="shared" si="530"/>
        <v>0</v>
      </c>
      <c r="O6572" s="141"/>
      <c r="P6572" s="141"/>
      <c r="Q6572" s="81">
        <f t="shared" si="531"/>
        <v>0</v>
      </c>
    </row>
    <row r="6573" spans="5:17" ht="13" hidden="1" x14ac:dyDescent="0.3">
      <c r="E6573" s="138">
        <v>42203</v>
      </c>
      <c r="F6573" s="16">
        <v>199</v>
      </c>
      <c r="G6573" s="16">
        <v>2015</v>
      </c>
      <c r="H6573" s="139">
        <f t="shared" si="527"/>
        <v>0</v>
      </c>
      <c r="I6573" s="140">
        <v>20.193548387096772</v>
      </c>
      <c r="J6573" s="141">
        <f t="shared" si="528"/>
        <v>0</v>
      </c>
      <c r="K6573" s="81">
        <f t="shared" si="529"/>
        <v>0</v>
      </c>
      <c r="L6573" s="149">
        <v>24.1</v>
      </c>
      <c r="M6573" s="16"/>
      <c r="N6573" s="141">
        <f t="shared" si="530"/>
        <v>0</v>
      </c>
      <c r="O6573" s="141"/>
      <c r="P6573" s="141"/>
      <c r="Q6573" s="81">
        <f t="shared" si="531"/>
        <v>0</v>
      </c>
    </row>
    <row r="6574" spans="5:17" ht="13" hidden="1" x14ac:dyDescent="0.3">
      <c r="E6574" s="138">
        <v>42204</v>
      </c>
      <c r="F6574" s="16">
        <v>200</v>
      </c>
      <c r="G6574" s="16">
        <v>2015</v>
      </c>
      <c r="H6574" s="139">
        <f t="shared" si="527"/>
        <v>0</v>
      </c>
      <c r="I6574" s="140">
        <v>20.187096774193549</v>
      </c>
      <c r="J6574" s="141">
        <f t="shared" si="528"/>
        <v>0</v>
      </c>
      <c r="K6574" s="81">
        <f t="shared" si="529"/>
        <v>0</v>
      </c>
      <c r="L6574" s="149">
        <v>26.9</v>
      </c>
      <c r="M6574" s="16"/>
      <c r="N6574" s="141">
        <f t="shared" si="530"/>
        <v>0</v>
      </c>
      <c r="O6574" s="141"/>
      <c r="P6574" s="141"/>
      <c r="Q6574" s="81">
        <f t="shared" si="531"/>
        <v>0</v>
      </c>
    </row>
    <row r="6575" spans="5:17" ht="13" hidden="1" x14ac:dyDescent="0.3">
      <c r="E6575" s="138">
        <v>42205</v>
      </c>
      <c r="F6575" s="16">
        <v>201</v>
      </c>
      <c r="G6575" s="16">
        <v>2015</v>
      </c>
      <c r="H6575" s="139">
        <f t="shared" si="527"/>
        <v>0</v>
      </c>
      <c r="I6575" s="140">
        <v>20.180645161290322</v>
      </c>
      <c r="J6575" s="141">
        <f t="shared" si="528"/>
        <v>0</v>
      </c>
      <c r="K6575" s="81">
        <f t="shared" si="529"/>
        <v>0</v>
      </c>
      <c r="L6575" s="149">
        <v>26.2</v>
      </c>
      <c r="M6575" s="16"/>
      <c r="N6575" s="141">
        <f t="shared" si="530"/>
        <v>0</v>
      </c>
      <c r="O6575" s="141"/>
      <c r="P6575" s="141"/>
      <c r="Q6575" s="81">
        <f t="shared" si="531"/>
        <v>0</v>
      </c>
    </row>
    <row r="6576" spans="5:17" ht="13" hidden="1" x14ac:dyDescent="0.3">
      <c r="E6576" s="138">
        <v>42206</v>
      </c>
      <c r="F6576" s="16">
        <v>202</v>
      </c>
      <c r="G6576" s="16">
        <v>2015</v>
      </c>
      <c r="H6576" s="139">
        <f t="shared" si="527"/>
        <v>0</v>
      </c>
      <c r="I6576" s="140">
        <v>20.174193548387095</v>
      </c>
      <c r="J6576" s="141">
        <f t="shared" si="528"/>
        <v>0</v>
      </c>
      <c r="K6576" s="81">
        <f t="shared" si="529"/>
        <v>0</v>
      </c>
      <c r="L6576" s="149">
        <v>27.6</v>
      </c>
      <c r="M6576" s="16"/>
      <c r="N6576" s="141">
        <f t="shared" si="530"/>
        <v>0</v>
      </c>
      <c r="O6576" s="141"/>
      <c r="P6576" s="141"/>
      <c r="Q6576" s="81">
        <f t="shared" si="531"/>
        <v>0</v>
      </c>
    </row>
    <row r="6577" spans="5:17" ht="13" hidden="1" x14ac:dyDescent="0.3">
      <c r="E6577" s="138">
        <v>42207</v>
      </c>
      <c r="F6577" s="16">
        <v>203</v>
      </c>
      <c r="G6577" s="16">
        <v>2015</v>
      </c>
      <c r="H6577" s="139">
        <f t="shared" si="527"/>
        <v>0</v>
      </c>
      <c r="I6577" s="140">
        <v>20.167741935483871</v>
      </c>
      <c r="J6577" s="141">
        <f t="shared" si="528"/>
        <v>0</v>
      </c>
      <c r="K6577" s="81">
        <f t="shared" si="529"/>
        <v>0</v>
      </c>
      <c r="L6577" s="149">
        <v>24.8</v>
      </c>
      <c r="M6577" s="16"/>
      <c r="N6577" s="141">
        <f t="shared" si="530"/>
        <v>0</v>
      </c>
      <c r="O6577" s="141"/>
      <c r="P6577" s="141"/>
      <c r="Q6577" s="81">
        <f t="shared" si="531"/>
        <v>0</v>
      </c>
    </row>
    <row r="6578" spans="5:17" ht="13" hidden="1" x14ac:dyDescent="0.3">
      <c r="E6578" s="138">
        <v>42208</v>
      </c>
      <c r="F6578" s="16">
        <v>204</v>
      </c>
      <c r="G6578" s="16">
        <v>2015</v>
      </c>
      <c r="H6578" s="139">
        <f t="shared" si="527"/>
        <v>0</v>
      </c>
      <c r="I6578" s="140">
        <v>20.161290322580644</v>
      </c>
      <c r="J6578" s="141">
        <f t="shared" si="528"/>
        <v>0</v>
      </c>
      <c r="K6578" s="81">
        <f t="shared" si="529"/>
        <v>0</v>
      </c>
      <c r="L6578" s="149">
        <v>23.4</v>
      </c>
      <c r="M6578" s="16"/>
      <c r="N6578" s="141">
        <f t="shared" si="530"/>
        <v>0</v>
      </c>
      <c r="O6578" s="141"/>
      <c r="P6578" s="141"/>
      <c r="Q6578" s="81">
        <f t="shared" si="531"/>
        <v>0</v>
      </c>
    </row>
    <row r="6579" spans="5:17" ht="13" hidden="1" x14ac:dyDescent="0.3">
      <c r="E6579" s="138">
        <v>42209</v>
      </c>
      <c r="F6579" s="16">
        <v>205</v>
      </c>
      <c r="G6579" s="16">
        <v>2015</v>
      </c>
      <c r="H6579" s="139">
        <f t="shared" si="527"/>
        <v>0</v>
      </c>
      <c r="I6579" s="140">
        <v>20.154838709677417</v>
      </c>
      <c r="J6579" s="141">
        <f t="shared" si="528"/>
        <v>0</v>
      </c>
      <c r="K6579" s="81">
        <f t="shared" si="529"/>
        <v>0</v>
      </c>
      <c r="L6579" s="149">
        <v>24.6</v>
      </c>
      <c r="M6579" s="16"/>
      <c r="N6579" s="141">
        <f t="shared" si="530"/>
        <v>0</v>
      </c>
      <c r="O6579" s="141"/>
      <c r="P6579" s="141"/>
      <c r="Q6579" s="81">
        <f t="shared" si="531"/>
        <v>0</v>
      </c>
    </row>
    <row r="6580" spans="5:17" ht="13" hidden="1" x14ac:dyDescent="0.3">
      <c r="E6580" s="138">
        <v>42210</v>
      </c>
      <c r="F6580" s="16">
        <v>206</v>
      </c>
      <c r="G6580" s="16">
        <v>2015</v>
      </c>
      <c r="H6580" s="139">
        <f t="shared" si="527"/>
        <v>0</v>
      </c>
      <c r="I6580" s="140">
        <v>20.148387096774194</v>
      </c>
      <c r="J6580" s="141">
        <f t="shared" si="528"/>
        <v>0</v>
      </c>
      <c r="K6580" s="81">
        <f t="shared" si="529"/>
        <v>0</v>
      </c>
      <c r="L6580" s="149">
        <v>20.5</v>
      </c>
      <c r="M6580" s="16"/>
      <c r="N6580" s="141">
        <f t="shared" si="530"/>
        <v>0</v>
      </c>
      <c r="O6580" s="141"/>
      <c r="P6580" s="141"/>
      <c r="Q6580" s="81">
        <f t="shared" si="531"/>
        <v>0</v>
      </c>
    </row>
    <row r="6581" spans="5:17" ht="13" hidden="1" x14ac:dyDescent="0.3">
      <c r="E6581" s="138">
        <v>42211</v>
      </c>
      <c r="F6581" s="16">
        <v>207</v>
      </c>
      <c r="G6581" s="16">
        <v>2015</v>
      </c>
      <c r="H6581" s="139">
        <f t="shared" si="527"/>
        <v>0</v>
      </c>
      <c r="I6581" s="140">
        <v>20.141935483870967</v>
      </c>
      <c r="J6581" s="141">
        <f t="shared" si="528"/>
        <v>0</v>
      </c>
      <c r="K6581" s="81">
        <f t="shared" si="529"/>
        <v>0</v>
      </c>
      <c r="L6581" s="149">
        <v>16.899999999999999</v>
      </c>
      <c r="M6581" s="16"/>
      <c r="N6581" s="141">
        <f t="shared" si="530"/>
        <v>0</v>
      </c>
      <c r="O6581" s="141"/>
      <c r="P6581" s="141"/>
      <c r="Q6581" s="81">
        <f t="shared" si="531"/>
        <v>0</v>
      </c>
    </row>
    <row r="6582" spans="5:17" ht="13" hidden="1" x14ac:dyDescent="0.3">
      <c r="E6582" s="138">
        <v>42212</v>
      </c>
      <c r="F6582" s="16">
        <v>208</v>
      </c>
      <c r="G6582" s="16">
        <v>2015</v>
      </c>
      <c r="H6582" s="139">
        <f t="shared" si="527"/>
        <v>0</v>
      </c>
      <c r="I6582" s="140">
        <v>20.13548387096774</v>
      </c>
      <c r="J6582" s="141">
        <f t="shared" si="528"/>
        <v>0</v>
      </c>
      <c r="K6582" s="81">
        <f t="shared" si="529"/>
        <v>0</v>
      </c>
      <c r="L6582" s="149">
        <v>20.5</v>
      </c>
      <c r="M6582" s="16"/>
      <c r="N6582" s="141">
        <f t="shared" si="530"/>
        <v>0</v>
      </c>
      <c r="O6582" s="141"/>
      <c r="P6582" s="141"/>
      <c r="Q6582" s="81">
        <f t="shared" si="531"/>
        <v>0</v>
      </c>
    </row>
    <row r="6583" spans="5:17" ht="13" hidden="1" x14ac:dyDescent="0.3">
      <c r="E6583" s="138">
        <v>42213</v>
      </c>
      <c r="F6583" s="16">
        <v>209</v>
      </c>
      <c r="G6583" s="16">
        <v>2015</v>
      </c>
      <c r="H6583" s="139">
        <f t="shared" si="527"/>
        <v>0</v>
      </c>
      <c r="I6583" s="140">
        <v>20.129032258064516</v>
      </c>
      <c r="J6583" s="141">
        <f t="shared" si="528"/>
        <v>0</v>
      </c>
      <c r="K6583" s="81">
        <f t="shared" si="529"/>
        <v>0</v>
      </c>
      <c r="L6583" s="149">
        <v>20.7</v>
      </c>
      <c r="M6583" s="16"/>
      <c r="N6583" s="141">
        <f t="shared" si="530"/>
        <v>0</v>
      </c>
      <c r="O6583" s="141"/>
      <c r="P6583" s="141"/>
      <c r="Q6583" s="81">
        <f t="shared" si="531"/>
        <v>0</v>
      </c>
    </row>
    <row r="6584" spans="5:17" ht="13" hidden="1" x14ac:dyDescent="0.3">
      <c r="E6584" s="138">
        <v>42214</v>
      </c>
      <c r="F6584" s="16">
        <v>210</v>
      </c>
      <c r="G6584" s="16">
        <v>2015</v>
      </c>
      <c r="H6584" s="139">
        <f t="shared" si="527"/>
        <v>0</v>
      </c>
      <c r="I6584" s="140">
        <v>20.122580645161289</v>
      </c>
      <c r="J6584" s="141">
        <f t="shared" si="528"/>
        <v>0</v>
      </c>
      <c r="K6584" s="81">
        <f t="shared" si="529"/>
        <v>0</v>
      </c>
      <c r="L6584" s="149">
        <v>19</v>
      </c>
      <c r="M6584" s="16"/>
      <c r="N6584" s="141">
        <f t="shared" si="530"/>
        <v>0</v>
      </c>
      <c r="O6584" s="141"/>
      <c r="P6584" s="141"/>
      <c r="Q6584" s="81">
        <f t="shared" si="531"/>
        <v>0</v>
      </c>
    </row>
    <row r="6585" spans="5:17" ht="13" hidden="1" x14ac:dyDescent="0.3">
      <c r="E6585" s="138">
        <v>42215</v>
      </c>
      <c r="F6585" s="16">
        <v>211</v>
      </c>
      <c r="G6585" s="16">
        <v>2015</v>
      </c>
      <c r="H6585" s="139">
        <f t="shared" si="527"/>
        <v>0</v>
      </c>
      <c r="I6585" s="140">
        <v>20.116129032258065</v>
      </c>
      <c r="J6585" s="141">
        <f t="shared" si="528"/>
        <v>0</v>
      </c>
      <c r="K6585" s="81">
        <f t="shared" si="529"/>
        <v>0</v>
      </c>
      <c r="L6585" s="149">
        <v>17.600000000000001</v>
      </c>
      <c r="M6585" s="16"/>
      <c r="N6585" s="141">
        <f t="shared" si="530"/>
        <v>0</v>
      </c>
      <c r="O6585" s="141"/>
      <c r="P6585" s="141"/>
      <c r="Q6585" s="81">
        <f t="shared" si="531"/>
        <v>0</v>
      </c>
    </row>
    <row r="6586" spans="5:17" ht="13" hidden="1" x14ac:dyDescent="0.3">
      <c r="E6586" s="138">
        <v>42216</v>
      </c>
      <c r="F6586" s="16">
        <v>212</v>
      </c>
      <c r="G6586" s="16">
        <v>2015</v>
      </c>
      <c r="H6586" s="139">
        <f t="shared" si="527"/>
        <v>0</v>
      </c>
      <c r="I6586" s="140">
        <v>20.109677419354838</v>
      </c>
      <c r="J6586" s="141">
        <f t="shared" si="528"/>
        <v>0</v>
      </c>
      <c r="K6586" s="81">
        <f t="shared" si="529"/>
        <v>0</v>
      </c>
      <c r="L6586" s="149">
        <v>18.100000000000001</v>
      </c>
      <c r="M6586" s="16"/>
      <c r="N6586" s="141">
        <f t="shared" si="530"/>
        <v>0</v>
      </c>
      <c r="O6586" s="141"/>
      <c r="P6586" s="141"/>
      <c r="Q6586" s="81">
        <f t="shared" si="531"/>
        <v>0</v>
      </c>
    </row>
    <row r="6587" spans="5:17" ht="13" hidden="1" x14ac:dyDescent="0.3">
      <c r="E6587" s="138">
        <v>42217</v>
      </c>
      <c r="F6587" s="16">
        <v>213</v>
      </c>
      <c r="G6587" s="16">
        <v>2015</v>
      </c>
      <c r="H6587" s="139">
        <f t="shared" si="527"/>
        <v>0</v>
      </c>
      <c r="I6587" s="140">
        <v>20.103225806451611</v>
      </c>
      <c r="J6587" s="141">
        <f t="shared" si="528"/>
        <v>0</v>
      </c>
      <c r="K6587" s="81">
        <f t="shared" si="529"/>
        <v>0</v>
      </c>
      <c r="L6587" s="149">
        <v>17.3</v>
      </c>
      <c r="M6587" s="16"/>
      <c r="N6587" s="141">
        <f t="shared" si="530"/>
        <v>0</v>
      </c>
      <c r="O6587" s="141"/>
      <c r="P6587" s="141"/>
      <c r="Q6587" s="81">
        <f t="shared" si="531"/>
        <v>0</v>
      </c>
    </row>
    <row r="6588" spans="5:17" ht="13" hidden="1" x14ac:dyDescent="0.3">
      <c r="E6588" s="138">
        <v>42218</v>
      </c>
      <c r="F6588" s="16">
        <v>214</v>
      </c>
      <c r="G6588" s="16">
        <v>2015</v>
      </c>
      <c r="H6588" s="139">
        <f t="shared" si="527"/>
        <v>0</v>
      </c>
      <c r="I6588" s="140">
        <v>20.096774193548388</v>
      </c>
      <c r="J6588" s="141">
        <f t="shared" si="528"/>
        <v>0</v>
      </c>
      <c r="K6588" s="81">
        <f t="shared" si="529"/>
        <v>0</v>
      </c>
      <c r="L6588" s="149">
        <v>19.8</v>
      </c>
      <c r="M6588" s="16"/>
      <c r="N6588" s="141">
        <f t="shared" si="530"/>
        <v>0</v>
      </c>
      <c r="O6588" s="141"/>
      <c r="P6588" s="141"/>
      <c r="Q6588" s="81">
        <f t="shared" si="531"/>
        <v>0</v>
      </c>
    </row>
    <row r="6589" spans="5:17" ht="13" hidden="1" x14ac:dyDescent="0.3">
      <c r="E6589" s="138">
        <v>42219</v>
      </c>
      <c r="F6589" s="16">
        <v>215</v>
      </c>
      <c r="G6589" s="16">
        <v>2015</v>
      </c>
      <c r="H6589" s="139">
        <f t="shared" si="527"/>
        <v>0</v>
      </c>
      <c r="I6589" s="140">
        <v>20.090322580645161</v>
      </c>
      <c r="J6589" s="141">
        <f t="shared" si="528"/>
        <v>0</v>
      </c>
      <c r="K6589" s="81">
        <f t="shared" si="529"/>
        <v>0</v>
      </c>
      <c r="L6589" s="149">
        <v>22.9</v>
      </c>
      <c r="M6589" s="16"/>
      <c r="N6589" s="141">
        <f t="shared" si="530"/>
        <v>0</v>
      </c>
      <c r="O6589" s="141"/>
      <c r="P6589" s="141"/>
      <c r="Q6589" s="81">
        <f t="shared" si="531"/>
        <v>0</v>
      </c>
    </row>
    <row r="6590" spans="5:17" ht="13" hidden="1" x14ac:dyDescent="0.3">
      <c r="E6590" s="138">
        <v>42220</v>
      </c>
      <c r="F6590" s="16">
        <v>216</v>
      </c>
      <c r="G6590" s="16">
        <v>2015</v>
      </c>
      <c r="H6590" s="139">
        <f t="shared" si="527"/>
        <v>0</v>
      </c>
      <c r="I6590" s="140">
        <v>20.083870967741934</v>
      </c>
      <c r="J6590" s="141">
        <f t="shared" si="528"/>
        <v>0</v>
      </c>
      <c r="K6590" s="81">
        <f t="shared" si="529"/>
        <v>0</v>
      </c>
      <c r="L6590" s="149">
        <v>22.4</v>
      </c>
      <c r="M6590" s="16"/>
      <c r="N6590" s="141">
        <f t="shared" si="530"/>
        <v>0</v>
      </c>
      <c r="O6590" s="141"/>
      <c r="P6590" s="141"/>
      <c r="Q6590" s="81">
        <f t="shared" si="531"/>
        <v>0</v>
      </c>
    </row>
    <row r="6591" spans="5:17" ht="13" hidden="1" x14ac:dyDescent="0.3">
      <c r="E6591" s="138">
        <v>42221</v>
      </c>
      <c r="F6591" s="16">
        <v>217</v>
      </c>
      <c r="G6591" s="16">
        <v>2015</v>
      </c>
      <c r="H6591" s="139">
        <f t="shared" si="527"/>
        <v>0</v>
      </c>
      <c r="I6591" s="140">
        <v>20.07741935483871</v>
      </c>
      <c r="J6591" s="141">
        <f t="shared" si="528"/>
        <v>0</v>
      </c>
      <c r="K6591" s="81">
        <f t="shared" si="529"/>
        <v>0</v>
      </c>
      <c r="L6591" s="149">
        <v>23.3</v>
      </c>
      <c r="M6591" s="16"/>
      <c r="N6591" s="141">
        <f t="shared" si="530"/>
        <v>0</v>
      </c>
      <c r="O6591" s="141"/>
      <c r="P6591" s="141"/>
      <c r="Q6591" s="81">
        <f t="shared" si="531"/>
        <v>0</v>
      </c>
    </row>
    <row r="6592" spans="5:17" ht="13" hidden="1" x14ac:dyDescent="0.3">
      <c r="E6592" s="138">
        <v>42222</v>
      </c>
      <c r="F6592" s="16">
        <v>218</v>
      </c>
      <c r="G6592" s="16">
        <v>2015</v>
      </c>
      <c r="H6592" s="139">
        <f t="shared" si="527"/>
        <v>0</v>
      </c>
      <c r="I6592" s="140">
        <v>20.070967741935483</v>
      </c>
      <c r="J6592" s="141">
        <f t="shared" si="528"/>
        <v>0</v>
      </c>
      <c r="K6592" s="81">
        <f t="shared" si="529"/>
        <v>0</v>
      </c>
      <c r="L6592" s="149">
        <v>25.8</v>
      </c>
      <c r="M6592" s="16"/>
      <c r="N6592" s="141">
        <f t="shared" si="530"/>
        <v>0</v>
      </c>
      <c r="O6592" s="141"/>
      <c r="P6592" s="141"/>
      <c r="Q6592" s="81">
        <f t="shared" si="531"/>
        <v>0</v>
      </c>
    </row>
    <row r="6593" spans="5:17" ht="13" hidden="1" x14ac:dyDescent="0.3">
      <c r="E6593" s="138">
        <v>42223</v>
      </c>
      <c r="F6593" s="16">
        <v>219</v>
      </c>
      <c r="G6593" s="16">
        <v>2015</v>
      </c>
      <c r="H6593" s="139">
        <f t="shared" si="527"/>
        <v>0</v>
      </c>
      <c r="I6593" s="140">
        <v>20.064516129032256</v>
      </c>
      <c r="J6593" s="141">
        <f t="shared" si="528"/>
        <v>0</v>
      </c>
      <c r="K6593" s="81">
        <f t="shared" si="529"/>
        <v>0</v>
      </c>
      <c r="L6593" s="149">
        <v>27.4</v>
      </c>
      <c r="M6593" s="16"/>
      <c r="N6593" s="141">
        <f t="shared" si="530"/>
        <v>0</v>
      </c>
      <c r="O6593" s="141"/>
      <c r="P6593" s="141"/>
      <c r="Q6593" s="81">
        <f t="shared" si="531"/>
        <v>0</v>
      </c>
    </row>
    <row r="6594" spans="5:17" ht="13" hidden="1" x14ac:dyDescent="0.3">
      <c r="E6594" s="138">
        <v>42224</v>
      </c>
      <c r="F6594" s="16">
        <v>220</v>
      </c>
      <c r="G6594" s="16">
        <v>2015</v>
      </c>
      <c r="H6594" s="139">
        <f t="shared" si="527"/>
        <v>0</v>
      </c>
      <c r="I6594" s="140">
        <v>20.058064516129033</v>
      </c>
      <c r="J6594" s="141">
        <f t="shared" si="528"/>
        <v>0</v>
      </c>
      <c r="K6594" s="81">
        <f t="shared" si="529"/>
        <v>0</v>
      </c>
      <c r="L6594" s="149">
        <v>24.2</v>
      </c>
      <c r="M6594" s="16"/>
      <c r="N6594" s="141">
        <f t="shared" si="530"/>
        <v>0</v>
      </c>
      <c r="O6594" s="141"/>
      <c r="P6594" s="141"/>
      <c r="Q6594" s="81">
        <f t="shared" si="531"/>
        <v>0</v>
      </c>
    </row>
    <row r="6595" spans="5:17" ht="13" hidden="1" x14ac:dyDescent="0.3">
      <c r="E6595" s="138">
        <v>42225</v>
      </c>
      <c r="F6595" s="16">
        <v>221</v>
      </c>
      <c r="G6595" s="16">
        <v>2015</v>
      </c>
      <c r="H6595" s="139">
        <f t="shared" si="527"/>
        <v>0</v>
      </c>
      <c r="I6595" s="140">
        <v>20.051612903225806</v>
      </c>
      <c r="J6595" s="141">
        <f t="shared" si="528"/>
        <v>0</v>
      </c>
      <c r="K6595" s="81">
        <f t="shared" si="529"/>
        <v>0</v>
      </c>
      <c r="L6595" s="149">
        <v>20.399999999999999</v>
      </c>
      <c r="M6595" s="16"/>
      <c r="N6595" s="141">
        <f t="shared" si="530"/>
        <v>0</v>
      </c>
      <c r="O6595" s="141"/>
      <c r="P6595" s="141"/>
      <c r="Q6595" s="81">
        <f t="shared" si="531"/>
        <v>0</v>
      </c>
    </row>
    <row r="6596" spans="5:17" ht="13" hidden="1" x14ac:dyDescent="0.3">
      <c r="E6596" s="138">
        <v>42226</v>
      </c>
      <c r="F6596" s="16">
        <v>222</v>
      </c>
      <c r="G6596" s="16">
        <v>2015</v>
      </c>
      <c r="H6596" s="139">
        <f t="shared" si="527"/>
        <v>0</v>
      </c>
      <c r="I6596" s="140">
        <v>20.045161290322579</v>
      </c>
      <c r="J6596" s="141">
        <f t="shared" si="528"/>
        <v>0</v>
      </c>
      <c r="K6596" s="81">
        <f t="shared" si="529"/>
        <v>0</v>
      </c>
      <c r="L6596" s="149">
        <v>22</v>
      </c>
      <c r="M6596" s="16"/>
      <c r="N6596" s="141">
        <f t="shared" si="530"/>
        <v>0</v>
      </c>
      <c r="O6596" s="141"/>
      <c r="P6596" s="141"/>
      <c r="Q6596" s="81">
        <f t="shared" si="531"/>
        <v>0</v>
      </c>
    </row>
    <row r="6597" spans="5:17" ht="13" hidden="1" x14ac:dyDescent="0.3">
      <c r="E6597" s="138">
        <v>42227</v>
      </c>
      <c r="F6597" s="16">
        <v>223</v>
      </c>
      <c r="G6597" s="16">
        <v>2015</v>
      </c>
      <c r="H6597" s="139">
        <f t="shared" si="527"/>
        <v>0</v>
      </c>
      <c r="I6597" s="140">
        <v>20.038709677419355</v>
      </c>
      <c r="J6597" s="141">
        <f t="shared" si="528"/>
        <v>0</v>
      </c>
      <c r="K6597" s="81">
        <f t="shared" si="529"/>
        <v>0</v>
      </c>
      <c r="L6597" s="149">
        <v>23.7</v>
      </c>
      <c r="M6597" s="16"/>
      <c r="N6597" s="141">
        <f t="shared" si="530"/>
        <v>0</v>
      </c>
      <c r="O6597" s="141"/>
      <c r="P6597" s="141"/>
      <c r="Q6597" s="81">
        <f t="shared" si="531"/>
        <v>0</v>
      </c>
    </row>
    <row r="6598" spans="5:17" ht="13" hidden="1" x14ac:dyDescent="0.3">
      <c r="E6598" s="138">
        <v>42228</v>
      </c>
      <c r="F6598" s="16">
        <v>224</v>
      </c>
      <c r="G6598" s="16">
        <v>2015</v>
      </c>
      <c r="H6598" s="139">
        <f t="shared" si="527"/>
        <v>0</v>
      </c>
      <c r="I6598" s="140">
        <v>20.032258064516128</v>
      </c>
      <c r="J6598" s="141">
        <f t="shared" si="528"/>
        <v>0</v>
      </c>
      <c r="K6598" s="81">
        <f t="shared" si="529"/>
        <v>0</v>
      </c>
      <c r="L6598" s="149">
        <v>25</v>
      </c>
      <c r="M6598" s="16"/>
      <c r="N6598" s="141">
        <f t="shared" si="530"/>
        <v>0</v>
      </c>
      <c r="O6598" s="141"/>
      <c r="P6598" s="141"/>
      <c r="Q6598" s="81">
        <f t="shared" si="531"/>
        <v>0</v>
      </c>
    </row>
    <row r="6599" spans="5:17" ht="13" hidden="1" x14ac:dyDescent="0.3">
      <c r="E6599" s="138">
        <v>42229</v>
      </c>
      <c r="F6599" s="16">
        <v>225</v>
      </c>
      <c r="G6599" s="16">
        <v>2015</v>
      </c>
      <c r="H6599" s="139">
        <f t="shared" si="527"/>
        <v>0</v>
      </c>
      <c r="I6599" s="140">
        <v>20.025806451612901</v>
      </c>
      <c r="J6599" s="141">
        <f t="shared" si="528"/>
        <v>0</v>
      </c>
      <c r="K6599" s="81">
        <f t="shared" si="529"/>
        <v>0</v>
      </c>
      <c r="L6599" s="149">
        <v>22.4</v>
      </c>
      <c r="M6599" s="16"/>
      <c r="N6599" s="141">
        <f t="shared" si="530"/>
        <v>0</v>
      </c>
      <c r="O6599" s="141"/>
      <c r="P6599" s="141"/>
      <c r="Q6599" s="81">
        <f t="shared" si="531"/>
        <v>0</v>
      </c>
    </row>
    <row r="6600" spans="5:17" ht="13" hidden="1" x14ac:dyDescent="0.3">
      <c r="E6600" s="138">
        <v>42230</v>
      </c>
      <c r="F6600" s="16">
        <v>226</v>
      </c>
      <c r="G6600" s="16">
        <v>2015</v>
      </c>
      <c r="H6600" s="139">
        <f t="shared" si="527"/>
        <v>0</v>
      </c>
      <c r="I6600" s="140">
        <v>20.019354838709678</v>
      </c>
      <c r="J6600" s="141">
        <f t="shared" si="528"/>
        <v>0</v>
      </c>
      <c r="K6600" s="81">
        <f t="shared" si="529"/>
        <v>0</v>
      </c>
      <c r="L6600" s="149">
        <v>19.899999999999999</v>
      </c>
      <c r="M6600" s="16"/>
      <c r="N6600" s="141">
        <f t="shared" si="530"/>
        <v>0</v>
      </c>
      <c r="O6600" s="141"/>
      <c r="P6600" s="141"/>
      <c r="Q6600" s="81">
        <f t="shared" si="531"/>
        <v>0</v>
      </c>
    </row>
    <row r="6601" spans="5:17" ht="13" hidden="1" x14ac:dyDescent="0.3">
      <c r="E6601" s="138">
        <v>42231</v>
      </c>
      <c r="F6601" s="16">
        <v>227</v>
      </c>
      <c r="G6601" s="16">
        <v>2015</v>
      </c>
      <c r="H6601" s="139">
        <f t="shared" si="527"/>
        <v>0</v>
      </c>
      <c r="I6601" s="140">
        <v>20.012903225806451</v>
      </c>
      <c r="J6601" s="141">
        <f t="shared" si="528"/>
        <v>0</v>
      </c>
      <c r="K6601" s="81">
        <f t="shared" si="529"/>
        <v>0</v>
      </c>
      <c r="L6601" s="149">
        <v>18</v>
      </c>
      <c r="M6601" s="16"/>
      <c r="N6601" s="141">
        <f t="shared" si="530"/>
        <v>0</v>
      </c>
      <c r="O6601" s="141"/>
      <c r="P6601" s="141"/>
      <c r="Q6601" s="81">
        <f t="shared" si="531"/>
        <v>0</v>
      </c>
    </row>
    <row r="6602" spans="5:17" ht="13" hidden="1" x14ac:dyDescent="0.3">
      <c r="E6602" s="138">
        <v>42232</v>
      </c>
      <c r="F6602" s="16">
        <v>228</v>
      </c>
      <c r="G6602" s="16">
        <v>2015</v>
      </c>
      <c r="H6602" s="139">
        <f t="shared" si="527"/>
        <v>0</v>
      </c>
      <c r="I6602" s="140">
        <v>20.006451612903227</v>
      </c>
      <c r="J6602" s="141">
        <f t="shared" si="528"/>
        <v>0</v>
      </c>
      <c r="K6602" s="81">
        <f t="shared" si="529"/>
        <v>0</v>
      </c>
      <c r="L6602" s="149">
        <v>16.2</v>
      </c>
      <c r="M6602" s="16"/>
      <c r="N6602" s="141">
        <f t="shared" si="530"/>
        <v>0</v>
      </c>
      <c r="O6602" s="141"/>
      <c r="P6602" s="141"/>
      <c r="Q6602" s="81">
        <f t="shared" si="531"/>
        <v>0</v>
      </c>
    </row>
    <row r="6603" spans="5:17" ht="13" hidden="1" x14ac:dyDescent="0.3">
      <c r="E6603" s="138">
        <v>42233</v>
      </c>
      <c r="F6603" s="16">
        <v>229</v>
      </c>
      <c r="G6603" s="16">
        <v>2015</v>
      </c>
      <c r="H6603" s="139">
        <f t="shared" si="527"/>
        <v>0</v>
      </c>
      <c r="I6603" s="140">
        <v>20</v>
      </c>
      <c r="J6603" s="141">
        <f t="shared" si="528"/>
        <v>0</v>
      </c>
      <c r="K6603" s="81">
        <f t="shared" si="529"/>
        <v>0</v>
      </c>
      <c r="L6603" s="149">
        <v>18.100000000000001</v>
      </c>
      <c r="M6603" s="16"/>
      <c r="N6603" s="141">
        <f t="shared" si="530"/>
        <v>0</v>
      </c>
      <c r="O6603" s="141"/>
      <c r="P6603" s="141"/>
      <c r="Q6603" s="81">
        <f t="shared" si="531"/>
        <v>0</v>
      </c>
    </row>
    <row r="6604" spans="5:17" ht="13" hidden="1" x14ac:dyDescent="0.3">
      <c r="E6604" s="138">
        <v>42234</v>
      </c>
      <c r="F6604" s="16">
        <v>230</v>
      </c>
      <c r="G6604" s="16">
        <v>2015</v>
      </c>
      <c r="H6604" s="139">
        <f t="shared" si="527"/>
        <v>0</v>
      </c>
      <c r="I6604" s="140">
        <v>19.846666666666664</v>
      </c>
      <c r="J6604" s="141">
        <f t="shared" si="528"/>
        <v>0</v>
      </c>
      <c r="K6604" s="81">
        <f t="shared" si="529"/>
        <v>0</v>
      </c>
      <c r="L6604" s="149">
        <v>17</v>
      </c>
      <c r="M6604" s="16"/>
      <c r="N6604" s="141">
        <f t="shared" si="530"/>
        <v>0</v>
      </c>
      <c r="O6604" s="141"/>
      <c r="P6604" s="141"/>
      <c r="Q6604" s="81">
        <f t="shared" si="531"/>
        <v>0</v>
      </c>
    </row>
    <row r="6605" spans="5:17" ht="13" hidden="1" x14ac:dyDescent="0.3">
      <c r="E6605" s="138">
        <v>42235</v>
      </c>
      <c r="F6605" s="16">
        <v>231</v>
      </c>
      <c r="G6605" s="16">
        <v>2015</v>
      </c>
      <c r="H6605" s="139">
        <f t="shared" si="527"/>
        <v>0</v>
      </c>
      <c r="I6605" s="140">
        <v>19.693333333333328</v>
      </c>
      <c r="J6605" s="141">
        <f t="shared" si="528"/>
        <v>0</v>
      </c>
      <c r="K6605" s="81">
        <f t="shared" si="529"/>
        <v>0</v>
      </c>
      <c r="L6605" s="149">
        <v>15.8</v>
      </c>
      <c r="M6605" s="16"/>
      <c r="N6605" s="141">
        <f t="shared" si="530"/>
        <v>1</v>
      </c>
      <c r="O6605" s="141"/>
      <c r="P6605" s="141"/>
      <c r="Q6605" s="81">
        <f t="shared" si="531"/>
        <v>4.1999999999999993</v>
      </c>
    </row>
    <row r="6606" spans="5:17" ht="13" hidden="1" x14ac:dyDescent="0.3">
      <c r="E6606" s="138">
        <v>42236</v>
      </c>
      <c r="F6606" s="16">
        <v>232</v>
      </c>
      <c r="G6606" s="16">
        <v>2015</v>
      </c>
      <c r="H6606" s="139">
        <f t="shared" si="527"/>
        <v>0</v>
      </c>
      <c r="I6606" s="140">
        <v>19.54</v>
      </c>
      <c r="J6606" s="141">
        <f t="shared" si="528"/>
        <v>0</v>
      </c>
      <c r="K6606" s="81">
        <f t="shared" si="529"/>
        <v>0</v>
      </c>
      <c r="L6606" s="149">
        <v>16.8</v>
      </c>
      <c r="M6606" s="16"/>
      <c r="N6606" s="141">
        <f t="shared" si="530"/>
        <v>0</v>
      </c>
      <c r="O6606" s="141"/>
      <c r="P6606" s="141"/>
      <c r="Q6606" s="81">
        <f t="shared" si="531"/>
        <v>0</v>
      </c>
    </row>
    <row r="6607" spans="5:17" ht="13" hidden="1" x14ac:dyDescent="0.3">
      <c r="E6607" s="138">
        <v>42237</v>
      </c>
      <c r="F6607" s="16">
        <v>233</v>
      </c>
      <c r="G6607" s="16">
        <v>2015</v>
      </c>
      <c r="H6607" s="139">
        <f t="shared" si="527"/>
        <v>0</v>
      </c>
      <c r="I6607" s="140">
        <v>19.386666666666663</v>
      </c>
      <c r="J6607" s="141">
        <f t="shared" si="528"/>
        <v>0</v>
      </c>
      <c r="K6607" s="81">
        <f t="shared" si="529"/>
        <v>0</v>
      </c>
      <c r="L6607" s="149">
        <v>18.8</v>
      </c>
      <c r="M6607" s="16"/>
      <c r="N6607" s="141">
        <f t="shared" si="530"/>
        <v>0</v>
      </c>
      <c r="O6607" s="141"/>
      <c r="P6607" s="141"/>
      <c r="Q6607" s="81">
        <f t="shared" si="531"/>
        <v>0</v>
      </c>
    </row>
    <row r="6608" spans="5:17" ht="13" hidden="1" x14ac:dyDescent="0.3">
      <c r="E6608" s="138">
        <v>42238</v>
      </c>
      <c r="F6608" s="16">
        <v>234</v>
      </c>
      <c r="G6608" s="16">
        <v>2015</v>
      </c>
      <c r="H6608" s="139">
        <f t="shared" si="527"/>
        <v>0</v>
      </c>
      <c r="I6608" s="140">
        <v>19.233333333333327</v>
      </c>
      <c r="J6608" s="141">
        <f t="shared" si="528"/>
        <v>0</v>
      </c>
      <c r="K6608" s="81">
        <f t="shared" si="529"/>
        <v>0</v>
      </c>
      <c r="L6608" s="149">
        <v>19.399999999999999</v>
      </c>
      <c r="M6608" s="16"/>
      <c r="N6608" s="141">
        <f t="shared" si="530"/>
        <v>0</v>
      </c>
      <c r="O6608" s="141"/>
      <c r="P6608" s="141"/>
      <c r="Q6608" s="81">
        <f t="shared" si="531"/>
        <v>0</v>
      </c>
    </row>
    <row r="6609" spans="5:17" ht="13" hidden="1" x14ac:dyDescent="0.3">
      <c r="E6609" s="138">
        <v>42239</v>
      </c>
      <c r="F6609" s="16">
        <v>235</v>
      </c>
      <c r="G6609" s="16">
        <v>2015</v>
      </c>
      <c r="H6609" s="139">
        <f t="shared" si="527"/>
        <v>0</v>
      </c>
      <c r="I6609" s="140">
        <v>19.079999999999998</v>
      </c>
      <c r="J6609" s="141">
        <f t="shared" si="528"/>
        <v>0</v>
      </c>
      <c r="K6609" s="81">
        <f t="shared" si="529"/>
        <v>0</v>
      </c>
      <c r="L6609" s="149">
        <v>18.3</v>
      </c>
      <c r="M6609" s="16"/>
      <c r="N6609" s="141">
        <f t="shared" si="530"/>
        <v>0</v>
      </c>
      <c r="O6609" s="141"/>
      <c r="P6609" s="141"/>
      <c r="Q6609" s="81">
        <f t="shared" si="531"/>
        <v>0</v>
      </c>
    </row>
    <row r="6610" spans="5:17" ht="13" hidden="1" x14ac:dyDescent="0.3">
      <c r="E6610" s="138">
        <v>42240</v>
      </c>
      <c r="F6610" s="16">
        <v>236</v>
      </c>
      <c r="G6610" s="16">
        <v>2015</v>
      </c>
      <c r="H6610" s="139">
        <f t="shared" si="527"/>
        <v>0</v>
      </c>
      <c r="I6610" s="140">
        <v>18.926666666666662</v>
      </c>
      <c r="J6610" s="141">
        <f t="shared" si="528"/>
        <v>0</v>
      </c>
      <c r="K6610" s="81">
        <f t="shared" si="529"/>
        <v>0</v>
      </c>
      <c r="L6610" s="149">
        <v>17.100000000000001</v>
      </c>
      <c r="M6610" s="16"/>
      <c r="N6610" s="141">
        <f t="shared" si="530"/>
        <v>0</v>
      </c>
      <c r="O6610" s="141"/>
      <c r="P6610" s="141"/>
      <c r="Q6610" s="81">
        <f t="shared" si="531"/>
        <v>0</v>
      </c>
    </row>
    <row r="6611" spans="5:17" ht="13" hidden="1" x14ac:dyDescent="0.3">
      <c r="E6611" s="138">
        <v>42241</v>
      </c>
      <c r="F6611" s="16">
        <v>237</v>
      </c>
      <c r="G6611" s="16">
        <v>2015</v>
      </c>
      <c r="H6611" s="139">
        <f t="shared" si="527"/>
        <v>0</v>
      </c>
      <c r="I6611" s="140">
        <v>18.773333333333326</v>
      </c>
      <c r="J6611" s="141">
        <f t="shared" si="528"/>
        <v>0</v>
      </c>
      <c r="K6611" s="81">
        <f t="shared" si="529"/>
        <v>0</v>
      </c>
      <c r="L6611" s="149">
        <v>17.2</v>
      </c>
      <c r="M6611" s="16"/>
      <c r="N6611" s="141">
        <f t="shared" si="530"/>
        <v>0</v>
      </c>
      <c r="O6611" s="141"/>
      <c r="P6611" s="141"/>
      <c r="Q6611" s="81">
        <f t="shared" si="531"/>
        <v>0</v>
      </c>
    </row>
    <row r="6612" spans="5:17" ht="13" hidden="1" x14ac:dyDescent="0.3">
      <c r="E6612" s="138">
        <v>42242</v>
      </c>
      <c r="F6612" s="16">
        <v>238</v>
      </c>
      <c r="G6612" s="16">
        <v>2015</v>
      </c>
      <c r="H6612" s="139">
        <f t="shared" si="527"/>
        <v>0</v>
      </c>
      <c r="I6612" s="140">
        <v>18.62</v>
      </c>
      <c r="J6612" s="141">
        <f t="shared" si="528"/>
        <v>0</v>
      </c>
      <c r="K6612" s="81">
        <f t="shared" si="529"/>
        <v>0</v>
      </c>
      <c r="L6612" s="149">
        <v>18.2</v>
      </c>
      <c r="M6612" s="16"/>
      <c r="N6612" s="141">
        <f t="shared" si="530"/>
        <v>0</v>
      </c>
      <c r="O6612" s="141"/>
      <c r="P6612" s="141"/>
      <c r="Q6612" s="81">
        <f t="shared" si="531"/>
        <v>0</v>
      </c>
    </row>
    <row r="6613" spans="5:17" ht="13" hidden="1" x14ac:dyDescent="0.3">
      <c r="E6613" s="138">
        <v>42243</v>
      </c>
      <c r="F6613" s="16">
        <v>239</v>
      </c>
      <c r="G6613" s="16">
        <v>2015</v>
      </c>
      <c r="H6613" s="139">
        <f t="shared" si="527"/>
        <v>0</v>
      </c>
      <c r="I6613" s="140">
        <v>18.466666666666661</v>
      </c>
      <c r="J6613" s="141">
        <f t="shared" si="528"/>
        <v>0</v>
      </c>
      <c r="K6613" s="81">
        <f t="shared" si="529"/>
        <v>0</v>
      </c>
      <c r="L6613" s="149">
        <v>22.3</v>
      </c>
      <c r="M6613" s="16"/>
      <c r="N6613" s="141">
        <f t="shared" si="530"/>
        <v>0</v>
      </c>
      <c r="O6613" s="141"/>
      <c r="P6613" s="141"/>
      <c r="Q6613" s="81">
        <f t="shared" si="531"/>
        <v>0</v>
      </c>
    </row>
    <row r="6614" spans="5:17" ht="13" hidden="1" x14ac:dyDescent="0.3">
      <c r="E6614" s="138">
        <v>42244</v>
      </c>
      <c r="F6614" s="16">
        <v>240</v>
      </c>
      <c r="G6614" s="16">
        <v>2015</v>
      </c>
      <c r="H6614" s="139">
        <f t="shared" si="527"/>
        <v>0</v>
      </c>
      <c r="I6614" s="140">
        <v>18.313333333333333</v>
      </c>
      <c r="J6614" s="141">
        <f t="shared" si="528"/>
        <v>0</v>
      </c>
      <c r="K6614" s="81">
        <f t="shared" si="529"/>
        <v>0</v>
      </c>
      <c r="L6614" s="149">
        <v>24.3</v>
      </c>
      <c r="M6614" s="16"/>
      <c r="N6614" s="141">
        <f t="shared" si="530"/>
        <v>0</v>
      </c>
      <c r="O6614" s="141"/>
      <c r="P6614" s="141"/>
      <c r="Q6614" s="81">
        <f t="shared" si="531"/>
        <v>0</v>
      </c>
    </row>
    <row r="6615" spans="5:17" ht="13" hidden="1" x14ac:dyDescent="0.3">
      <c r="E6615" s="138">
        <v>42245</v>
      </c>
      <c r="F6615" s="16">
        <v>241</v>
      </c>
      <c r="G6615" s="16">
        <v>2015</v>
      </c>
      <c r="H6615" s="139">
        <f t="shared" si="527"/>
        <v>0</v>
      </c>
      <c r="I6615" s="140">
        <v>18.16</v>
      </c>
      <c r="J6615" s="141">
        <f t="shared" si="528"/>
        <v>0</v>
      </c>
      <c r="K6615" s="81">
        <f t="shared" si="529"/>
        <v>0</v>
      </c>
      <c r="L6615" s="149">
        <v>23.3</v>
      </c>
      <c r="M6615" s="16"/>
      <c r="N6615" s="141">
        <f t="shared" si="530"/>
        <v>0</v>
      </c>
      <c r="O6615" s="141"/>
      <c r="P6615" s="141"/>
      <c r="Q6615" s="81">
        <f t="shared" si="531"/>
        <v>0</v>
      </c>
    </row>
    <row r="6616" spans="5:17" ht="13" hidden="1" x14ac:dyDescent="0.3">
      <c r="E6616" s="138">
        <v>42246</v>
      </c>
      <c r="F6616" s="16">
        <v>242</v>
      </c>
      <c r="G6616" s="16">
        <v>2015</v>
      </c>
      <c r="H6616" s="139">
        <f t="shared" si="527"/>
        <v>0</v>
      </c>
      <c r="I6616" s="140">
        <v>18.006666666666661</v>
      </c>
      <c r="J6616" s="141">
        <f t="shared" si="528"/>
        <v>0</v>
      </c>
      <c r="K6616" s="81">
        <f t="shared" si="529"/>
        <v>0</v>
      </c>
      <c r="L6616" s="149">
        <v>24.2</v>
      </c>
      <c r="M6616" s="16"/>
      <c r="N6616" s="141">
        <f t="shared" si="530"/>
        <v>0</v>
      </c>
      <c r="O6616" s="141"/>
      <c r="P6616" s="141"/>
      <c r="Q6616" s="81">
        <f t="shared" si="531"/>
        <v>0</v>
      </c>
    </row>
    <row r="6617" spans="5:17" ht="13" hidden="1" x14ac:dyDescent="0.3">
      <c r="E6617" s="138">
        <v>42247</v>
      </c>
      <c r="F6617" s="16">
        <v>243</v>
      </c>
      <c r="G6617" s="16">
        <v>2015</v>
      </c>
      <c r="H6617" s="139">
        <f t="shared" si="527"/>
        <v>0</v>
      </c>
      <c r="I6617" s="140">
        <v>17.853333333333332</v>
      </c>
      <c r="J6617" s="141">
        <f t="shared" si="528"/>
        <v>0</v>
      </c>
      <c r="K6617" s="81">
        <f t="shared" si="529"/>
        <v>0</v>
      </c>
      <c r="L6617" s="149">
        <v>24</v>
      </c>
      <c r="M6617" s="16"/>
      <c r="N6617" s="141">
        <f t="shared" si="530"/>
        <v>0</v>
      </c>
      <c r="O6617" s="141"/>
      <c r="P6617" s="141"/>
      <c r="Q6617" s="81">
        <f t="shared" si="531"/>
        <v>0</v>
      </c>
    </row>
    <row r="6618" spans="5:17" ht="13" hidden="1" x14ac:dyDescent="0.3">
      <c r="E6618" s="138">
        <v>42248</v>
      </c>
      <c r="F6618" s="16">
        <v>244</v>
      </c>
      <c r="G6618" s="16">
        <v>2015</v>
      </c>
      <c r="H6618" s="139">
        <f t="shared" si="527"/>
        <v>0</v>
      </c>
      <c r="I6618" s="140">
        <v>17.7</v>
      </c>
      <c r="J6618" s="141">
        <f t="shared" si="528"/>
        <v>0</v>
      </c>
      <c r="K6618" s="81">
        <f t="shared" si="529"/>
        <v>0</v>
      </c>
      <c r="L6618" s="149">
        <v>20.100000000000001</v>
      </c>
      <c r="M6618" s="16"/>
      <c r="N6618" s="141">
        <f t="shared" si="530"/>
        <v>0</v>
      </c>
      <c r="O6618" s="141"/>
      <c r="P6618" s="141"/>
      <c r="Q6618" s="81">
        <f t="shared" si="531"/>
        <v>0</v>
      </c>
    </row>
    <row r="6619" spans="5:17" ht="13" hidden="1" x14ac:dyDescent="0.3">
      <c r="E6619" s="138">
        <v>42249</v>
      </c>
      <c r="F6619" s="16">
        <v>245</v>
      </c>
      <c r="G6619" s="16">
        <v>2015</v>
      </c>
      <c r="H6619" s="139">
        <f t="shared" si="527"/>
        <v>0</v>
      </c>
      <c r="I6619" s="140">
        <v>17.546666666666667</v>
      </c>
      <c r="J6619" s="141">
        <f t="shared" si="528"/>
        <v>0</v>
      </c>
      <c r="K6619" s="81">
        <f t="shared" si="529"/>
        <v>0</v>
      </c>
      <c r="L6619" s="149">
        <v>17.8</v>
      </c>
      <c r="M6619" s="16"/>
      <c r="N6619" s="141">
        <f t="shared" si="530"/>
        <v>0</v>
      </c>
      <c r="O6619" s="141"/>
      <c r="P6619" s="141"/>
      <c r="Q6619" s="81">
        <f t="shared" si="531"/>
        <v>0</v>
      </c>
    </row>
    <row r="6620" spans="5:17" ht="13" hidden="1" x14ac:dyDescent="0.3">
      <c r="E6620" s="138">
        <v>42250</v>
      </c>
      <c r="F6620" s="16">
        <v>246</v>
      </c>
      <c r="G6620" s="16">
        <v>2015</v>
      </c>
      <c r="H6620" s="139">
        <f t="shared" si="527"/>
        <v>0</v>
      </c>
      <c r="I6620" s="140">
        <v>17.393333333333331</v>
      </c>
      <c r="J6620" s="141">
        <f t="shared" si="528"/>
        <v>0</v>
      </c>
      <c r="K6620" s="81">
        <f t="shared" si="529"/>
        <v>0</v>
      </c>
      <c r="L6620" s="149">
        <v>16.5</v>
      </c>
      <c r="M6620" s="16"/>
      <c r="N6620" s="141">
        <f t="shared" si="530"/>
        <v>0</v>
      </c>
      <c r="O6620" s="141"/>
      <c r="P6620" s="141"/>
      <c r="Q6620" s="81">
        <f t="shared" si="531"/>
        <v>0</v>
      </c>
    </row>
    <row r="6621" spans="5:17" ht="13" hidden="1" x14ac:dyDescent="0.3">
      <c r="E6621" s="138">
        <v>42251</v>
      </c>
      <c r="F6621" s="16">
        <v>247</v>
      </c>
      <c r="G6621" s="16">
        <v>2015</v>
      </c>
      <c r="H6621" s="139">
        <f t="shared" si="527"/>
        <v>0</v>
      </c>
      <c r="I6621" s="140">
        <v>17.239999999999998</v>
      </c>
      <c r="J6621" s="141">
        <f t="shared" si="528"/>
        <v>0</v>
      </c>
      <c r="K6621" s="81">
        <f t="shared" si="529"/>
        <v>0</v>
      </c>
      <c r="L6621" s="149">
        <v>16.3</v>
      </c>
      <c r="M6621" s="16"/>
      <c r="N6621" s="141">
        <f t="shared" si="530"/>
        <v>0</v>
      </c>
      <c r="O6621" s="141"/>
      <c r="P6621" s="141"/>
      <c r="Q6621" s="81">
        <f t="shared" si="531"/>
        <v>0</v>
      </c>
    </row>
    <row r="6622" spans="5:17" ht="13" hidden="1" x14ac:dyDescent="0.3">
      <c r="E6622" s="138">
        <v>42252</v>
      </c>
      <c r="F6622" s="16">
        <v>248</v>
      </c>
      <c r="G6622" s="16">
        <v>2015</v>
      </c>
      <c r="H6622" s="139">
        <f t="shared" si="527"/>
        <v>0</v>
      </c>
      <c r="I6622" s="140">
        <v>17.086666666666666</v>
      </c>
      <c r="J6622" s="141">
        <f t="shared" si="528"/>
        <v>0</v>
      </c>
      <c r="K6622" s="81">
        <f t="shared" si="529"/>
        <v>0</v>
      </c>
      <c r="L6622" s="149">
        <v>14</v>
      </c>
      <c r="M6622" s="16"/>
      <c r="N6622" s="141">
        <f t="shared" si="530"/>
        <v>1</v>
      </c>
      <c r="O6622" s="141"/>
      <c r="P6622" s="141"/>
      <c r="Q6622" s="81">
        <f t="shared" si="531"/>
        <v>6</v>
      </c>
    </row>
    <row r="6623" spans="5:17" ht="13" hidden="1" x14ac:dyDescent="0.3">
      <c r="E6623" s="138">
        <v>42253</v>
      </c>
      <c r="F6623" s="16">
        <v>249</v>
      </c>
      <c r="G6623" s="16">
        <v>2015</v>
      </c>
      <c r="H6623" s="139">
        <f t="shared" si="527"/>
        <v>0</v>
      </c>
      <c r="I6623" s="140">
        <v>16.93333333333333</v>
      </c>
      <c r="J6623" s="141">
        <f t="shared" si="528"/>
        <v>0</v>
      </c>
      <c r="K6623" s="81">
        <f t="shared" si="529"/>
        <v>0</v>
      </c>
      <c r="L6623" s="149">
        <v>13.4</v>
      </c>
      <c r="M6623" s="16"/>
      <c r="N6623" s="141">
        <f t="shared" si="530"/>
        <v>1</v>
      </c>
      <c r="O6623" s="141"/>
      <c r="P6623" s="141"/>
      <c r="Q6623" s="81">
        <f t="shared" si="531"/>
        <v>6.6</v>
      </c>
    </row>
    <row r="6624" spans="5:17" ht="13" hidden="1" x14ac:dyDescent="0.3">
      <c r="E6624" s="138">
        <v>42254</v>
      </c>
      <c r="F6624" s="16">
        <v>250</v>
      </c>
      <c r="G6624" s="16">
        <v>2015</v>
      </c>
      <c r="H6624" s="139">
        <f t="shared" si="527"/>
        <v>0</v>
      </c>
      <c r="I6624" s="140">
        <v>16.78</v>
      </c>
      <c r="J6624" s="141">
        <f t="shared" si="528"/>
        <v>0</v>
      </c>
      <c r="K6624" s="81">
        <f t="shared" si="529"/>
        <v>0</v>
      </c>
      <c r="L6624" s="149">
        <v>14.6</v>
      </c>
      <c r="M6624" s="16"/>
      <c r="N6624" s="141">
        <f t="shared" si="530"/>
        <v>1</v>
      </c>
      <c r="O6624" s="141"/>
      <c r="P6624" s="141"/>
      <c r="Q6624" s="81">
        <f t="shared" si="531"/>
        <v>5.4</v>
      </c>
    </row>
    <row r="6625" spans="5:17" ht="13" hidden="1" x14ac:dyDescent="0.3">
      <c r="E6625" s="138">
        <v>42255</v>
      </c>
      <c r="F6625" s="16">
        <v>251</v>
      </c>
      <c r="G6625" s="16">
        <v>2015</v>
      </c>
      <c r="H6625" s="139">
        <f t="shared" si="527"/>
        <v>0</v>
      </c>
      <c r="I6625" s="140">
        <v>16.626666666666665</v>
      </c>
      <c r="J6625" s="141">
        <f t="shared" si="528"/>
        <v>0</v>
      </c>
      <c r="K6625" s="81">
        <f t="shared" si="529"/>
        <v>0</v>
      </c>
      <c r="L6625" s="149">
        <v>15.1</v>
      </c>
      <c r="M6625" s="16"/>
      <c r="N6625" s="141">
        <f t="shared" si="530"/>
        <v>1</v>
      </c>
      <c r="O6625" s="141"/>
      <c r="P6625" s="141"/>
      <c r="Q6625" s="81">
        <f t="shared" si="531"/>
        <v>4.9000000000000004</v>
      </c>
    </row>
    <row r="6626" spans="5:17" ht="13" hidden="1" x14ac:dyDescent="0.3">
      <c r="E6626" s="138">
        <v>42256</v>
      </c>
      <c r="F6626" s="16">
        <v>252</v>
      </c>
      <c r="G6626" s="16">
        <v>2015</v>
      </c>
      <c r="H6626" s="139">
        <f t="shared" si="527"/>
        <v>0</v>
      </c>
      <c r="I6626" s="140">
        <v>16.473333333333329</v>
      </c>
      <c r="J6626" s="141">
        <f t="shared" si="528"/>
        <v>0</v>
      </c>
      <c r="K6626" s="81">
        <f t="shared" si="529"/>
        <v>0</v>
      </c>
      <c r="L6626" s="149">
        <v>15.8</v>
      </c>
      <c r="M6626" s="16"/>
      <c r="N6626" s="141">
        <f t="shared" si="530"/>
        <v>1</v>
      </c>
      <c r="O6626" s="141"/>
      <c r="P6626" s="141"/>
      <c r="Q6626" s="81">
        <f t="shared" si="531"/>
        <v>4.1999999999999993</v>
      </c>
    </row>
    <row r="6627" spans="5:17" ht="13" hidden="1" x14ac:dyDescent="0.3">
      <c r="E6627" s="138">
        <v>42257</v>
      </c>
      <c r="F6627" s="16">
        <v>253</v>
      </c>
      <c r="G6627" s="16">
        <v>2015</v>
      </c>
      <c r="H6627" s="139">
        <f t="shared" ref="H6627:H6690" si="532">IF(AND(E6627&gt;=$D$64,E6627&lt;=$D$65),1,0)</f>
        <v>0</v>
      </c>
      <c r="I6627" s="140">
        <v>16.32</v>
      </c>
      <c r="J6627" s="141">
        <f t="shared" si="528"/>
        <v>0</v>
      </c>
      <c r="K6627" s="81">
        <f t="shared" si="529"/>
        <v>0</v>
      </c>
      <c r="L6627" s="149">
        <v>15.4</v>
      </c>
      <c r="M6627" s="16"/>
      <c r="N6627" s="141">
        <f t="shared" si="530"/>
        <v>1</v>
      </c>
      <c r="O6627" s="141"/>
      <c r="P6627" s="141"/>
      <c r="Q6627" s="81">
        <f t="shared" si="531"/>
        <v>4.5999999999999996</v>
      </c>
    </row>
    <row r="6628" spans="5:17" ht="13" hidden="1" x14ac:dyDescent="0.3">
      <c r="E6628" s="138">
        <v>42258</v>
      </c>
      <c r="F6628" s="16">
        <v>254</v>
      </c>
      <c r="G6628" s="16">
        <v>2015</v>
      </c>
      <c r="H6628" s="139">
        <f t="shared" si="532"/>
        <v>0</v>
      </c>
      <c r="I6628" s="140">
        <v>16.166666666666664</v>
      </c>
      <c r="J6628" s="141">
        <f t="shared" si="528"/>
        <v>0</v>
      </c>
      <c r="K6628" s="81">
        <f t="shared" si="529"/>
        <v>0</v>
      </c>
      <c r="L6628" s="149">
        <v>17.5</v>
      </c>
      <c r="M6628" s="16"/>
      <c r="N6628" s="141">
        <f t="shared" si="530"/>
        <v>0</v>
      </c>
      <c r="O6628" s="141"/>
      <c r="P6628" s="141"/>
      <c r="Q6628" s="81">
        <f t="shared" si="531"/>
        <v>0</v>
      </c>
    </row>
    <row r="6629" spans="5:17" ht="13" hidden="1" x14ac:dyDescent="0.3">
      <c r="E6629" s="138">
        <v>42259</v>
      </c>
      <c r="F6629" s="16">
        <v>255</v>
      </c>
      <c r="G6629" s="16">
        <v>2015</v>
      </c>
      <c r="H6629" s="139">
        <f t="shared" si="532"/>
        <v>0</v>
      </c>
      <c r="I6629" s="140">
        <v>16.013333333333328</v>
      </c>
      <c r="J6629" s="141">
        <f t="shared" si="528"/>
        <v>0</v>
      </c>
      <c r="K6629" s="81">
        <f t="shared" si="529"/>
        <v>0</v>
      </c>
      <c r="L6629" s="149">
        <v>18</v>
      </c>
      <c r="M6629" s="16"/>
      <c r="N6629" s="141">
        <f t="shared" si="530"/>
        <v>0</v>
      </c>
      <c r="O6629" s="141"/>
      <c r="P6629" s="141"/>
      <c r="Q6629" s="81">
        <f t="shared" si="531"/>
        <v>0</v>
      </c>
    </row>
    <row r="6630" spans="5:17" ht="13" hidden="1" x14ac:dyDescent="0.3">
      <c r="E6630" s="138">
        <v>42260</v>
      </c>
      <c r="F6630" s="16">
        <v>256</v>
      </c>
      <c r="G6630" s="16">
        <v>2015</v>
      </c>
      <c r="H6630" s="139">
        <f t="shared" si="532"/>
        <v>0</v>
      </c>
      <c r="I6630" s="140">
        <v>15.86</v>
      </c>
      <c r="J6630" s="141">
        <f t="shared" si="528"/>
        <v>1</v>
      </c>
      <c r="K6630" s="81">
        <f t="shared" si="529"/>
        <v>4.1400000000000006</v>
      </c>
      <c r="L6630" s="149">
        <v>17.899999999999999</v>
      </c>
      <c r="M6630" s="16"/>
      <c r="N6630" s="141">
        <f t="shared" si="530"/>
        <v>0</v>
      </c>
      <c r="O6630" s="141"/>
      <c r="P6630" s="141"/>
      <c r="Q6630" s="81">
        <f t="shared" si="531"/>
        <v>0</v>
      </c>
    </row>
    <row r="6631" spans="5:17" ht="13" hidden="1" x14ac:dyDescent="0.3">
      <c r="E6631" s="138">
        <v>42261</v>
      </c>
      <c r="F6631" s="16">
        <v>257</v>
      </c>
      <c r="G6631" s="16">
        <v>2015</v>
      </c>
      <c r="H6631" s="139">
        <f t="shared" si="532"/>
        <v>0</v>
      </c>
      <c r="I6631" s="140">
        <v>15.706666666666663</v>
      </c>
      <c r="J6631" s="141">
        <f t="shared" ref="J6631:J6694" si="533">IF(I6631&lt;=$E$117,1,0)</f>
        <v>1</v>
      </c>
      <c r="K6631" s="81">
        <f t="shared" ref="K6631:K6694" si="534">J6631*($E$116-I6631)</f>
        <v>4.2933333333333366</v>
      </c>
      <c r="L6631" s="149">
        <v>15.8</v>
      </c>
      <c r="M6631" s="16"/>
      <c r="N6631" s="141">
        <f t="shared" ref="N6631:N6694" si="535">IF(L6631&lt;=$E$117,1,0)</f>
        <v>1</v>
      </c>
      <c r="O6631" s="141"/>
      <c r="P6631" s="141"/>
      <c r="Q6631" s="81">
        <f t="shared" ref="Q6631:Q6694" si="536">N6631*($E$116-L6631)</f>
        <v>4.1999999999999993</v>
      </c>
    </row>
    <row r="6632" spans="5:17" ht="13" hidden="1" x14ac:dyDescent="0.3">
      <c r="E6632" s="138">
        <v>42262</v>
      </c>
      <c r="F6632" s="16">
        <v>258</v>
      </c>
      <c r="G6632" s="16">
        <v>2015</v>
      </c>
      <c r="H6632" s="139">
        <f t="shared" si="532"/>
        <v>0</v>
      </c>
      <c r="I6632" s="140">
        <v>15.553333333333327</v>
      </c>
      <c r="J6632" s="141">
        <f t="shared" si="533"/>
        <v>1</v>
      </c>
      <c r="K6632" s="81">
        <f t="shared" si="534"/>
        <v>4.4466666666666725</v>
      </c>
      <c r="L6632" s="149">
        <v>15.8</v>
      </c>
      <c r="M6632" s="16"/>
      <c r="N6632" s="141">
        <f t="shared" si="535"/>
        <v>1</v>
      </c>
      <c r="O6632" s="141"/>
      <c r="P6632" s="141"/>
      <c r="Q6632" s="81">
        <f t="shared" si="536"/>
        <v>4.1999999999999993</v>
      </c>
    </row>
    <row r="6633" spans="5:17" ht="13" hidden="1" x14ac:dyDescent="0.3">
      <c r="E6633" s="138">
        <v>42263</v>
      </c>
      <c r="F6633" s="16">
        <v>259</v>
      </c>
      <c r="G6633" s="16">
        <v>2015</v>
      </c>
      <c r="H6633" s="139">
        <f t="shared" si="532"/>
        <v>0</v>
      </c>
      <c r="I6633" s="140">
        <v>15.4</v>
      </c>
      <c r="J6633" s="141">
        <f t="shared" si="533"/>
        <v>1</v>
      </c>
      <c r="K6633" s="81">
        <f t="shared" si="534"/>
        <v>4.5999999999999996</v>
      </c>
      <c r="L6633" s="149">
        <v>18.8</v>
      </c>
      <c r="M6633" s="16"/>
      <c r="N6633" s="141">
        <f t="shared" si="535"/>
        <v>0</v>
      </c>
      <c r="O6633" s="141"/>
      <c r="P6633" s="141"/>
      <c r="Q6633" s="81">
        <f t="shared" si="536"/>
        <v>0</v>
      </c>
    </row>
    <row r="6634" spans="5:17" ht="13" hidden="1" x14ac:dyDescent="0.3">
      <c r="E6634" s="138">
        <v>42264</v>
      </c>
      <c r="F6634" s="16">
        <v>260</v>
      </c>
      <c r="G6634" s="16">
        <v>2015</v>
      </c>
      <c r="H6634" s="139">
        <f t="shared" si="532"/>
        <v>0</v>
      </c>
      <c r="I6634" s="140">
        <v>15.264516129032259</v>
      </c>
      <c r="J6634" s="141">
        <f t="shared" si="533"/>
        <v>1</v>
      </c>
      <c r="K6634" s="81">
        <f t="shared" si="534"/>
        <v>4.7354838709677409</v>
      </c>
      <c r="L6634" s="149">
        <v>16</v>
      </c>
      <c r="M6634" s="16"/>
      <c r="N6634" s="141">
        <f t="shared" si="535"/>
        <v>1</v>
      </c>
      <c r="O6634" s="141"/>
      <c r="P6634" s="141"/>
      <c r="Q6634" s="81">
        <f t="shared" si="536"/>
        <v>4</v>
      </c>
    </row>
    <row r="6635" spans="5:17" ht="13" hidden="1" x14ac:dyDescent="0.3">
      <c r="E6635" s="138">
        <v>42265</v>
      </c>
      <c r="F6635" s="16">
        <v>261</v>
      </c>
      <c r="G6635" s="16">
        <v>2015</v>
      </c>
      <c r="H6635" s="139">
        <f t="shared" si="532"/>
        <v>0</v>
      </c>
      <c r="I6635" s="140">
        <v>15.12903225806452</v>
      </c>
      <c r="J6635" s="141">
        <f t="shared" si="533"/>
        <v>1</v>
      </c>
      <c r="K6635" s="81">
        <f t="shared" si="534"/>
        <v>4.8709677419354804</v>
      </c>
      <c r="L6635" s="149">
        <v>14.7</v>
      </c>
      <c r="M6635" s="16"/>
      <c r="N6635" s="141">
        <f t="shared" si="535"/>
        <v>1</v>
      </c>
      <c r="O6635" s="141"/>
      <c r="P6635" s="141"/>
      <c r="Q6635" s="81">
        <f t="shared" si="536"/>
        <v>5.3000000000000007</v>
      </c>
    </row>
    <row r="6636" spans="5:17" ht="13" hidden="1" x14ac:dyDescent="0.3">
      <c r="E6636" s="138">
        <v>42266</v>
      </c>
      <c r="F6636" s="16">
        <v>262</v>
      </c>
      <c r="G6636" s="16">
        <v>2015</v>
      </c>
      <c r="H6636" s="139">
        <f t="shared" si="532"/>
        <v>0</v>
      </c>
      <c r="I6636" s="140">
        <v>14.993548387096773</v>
      </c>
      <c r="J6636" s="141">
        <f t="shared" si="533"/>
        <v>1</v>
      </c>
      <c r="K6636" s="81">
        <f t="shared" si="534"/>
        <v>5.006451612903227</v>
      </c>
      <c r="L6636" s="149">
        <v>13</v>
      </c>
      <c r="M6636" s="16"/>
      <c r="N6636" s="141">
        <f t="shared" si="535"/>
        <v>1</v>
      </c>
      <c r="O6636" s="141"/>
      <c r="P6636" s="141"/>
      <c r="Q6636" s="81">
        <f t="shared" si="536"/>
        <v>7</v>
      </c>
    </row>
    <row r="6637" spans="5:17" ht="13" hidden="1" x14ac:dyDescent="0.3">
      <c r="E6637" s="138">
        <v>42267</v>
      </c>
      <c r="F6637" s="16">
        <v>263</v>
      </c>
      <c r="G6637" s="16">
        <v>2015</v>
      </c>
      <c r="H6637" s="139">
        <f t="shared" si="532"/>
        <v>0</v>
      </c>
      <c r="I6637" s="140">
        <v>14.858064516129033</v>
      </c>
      <c r="J6637" s="141">
        <f t="shared" si="533"/>
        <v>1</v>
      </c>
      <c r="K6637" s="81">
        <f t="shared" si="534"/>
        <v>5.1419354838709666</v>
      </c>
      <c r="L6637" s="149">
        <v>13.7</v>
      </c>
      <c r="M6637" s="16"/>
      <c r="N6637" s="141">
        <f t="shared" si="535"/>
        <v>1</v>
      </c>
      <c r="O6637" s="141"/>
      <c r="P6637" s="141"/>
      <c r="Q6637" s="81">
        <f t="shared" si="536"/>
        <v>6.3000000000000007</v>
      </c>
    </row>
    <row r="6638" spans="5:17" ht="13" hidden="1" x14ac:dyDescent="0.3">
      <c r="E6638" s="138">
        <v>42268</v>
      </c>
      <c r="F6638" s="16">
        <v>264</v>
      </c>
      <c r="G6638" s="16">
        <v>2015</v>
      </c>
      <c r="H6638" s="139">
        <f t="shared" si="532"/>
        <v>0</v>
      </c>
      <c r="I6638" s="140">
        <v>14.722580645161294</v>
      </c>
      <c r="J6638" s="141">
        <f t="shared" si="533"/>
        <v>1</v>
      </c>
      <c r="K6638" s="81">
        <f t="shared" si="534"/>
        <v>5.2774193548387061</v>
      </c>
      <c r="L6638" s="149">
        <v>12.6</v>
      </c>
      <c r="M6638" s="16"/>
      <c r="N6638" s="141">
        <f t="shared" si="535"/>
        <v>1</v>
      </c>
      <c r="O6638" s="141"/>
      <c r="P6638" s="141"/>
      <c r="Q6638" s="81">
        <f t="shared" si="536"/>
        <v>7.4</v>
      </c>
    </row>
    <row r="6639" spans="5:17" ht="13" hidden="1" x14ac:dyDescent="0.3">
      <c r="E6639" s="138">
        <v>42269</v>
      </c>
      <c r="F6639" s="16">
        <v>265</v>
      </c>
      <c r="G6639" s="16">
        <v>2015</v>
      </c>
      <c r="H6639" s="139">
        <f t="shared" si="532"/>
        <v>0</v>
      </c>
      <c r="I6639" s="140">
        <v>14.587096774193547</v>
      </c>
      <c r="J6639" s="141">
        <f t="shared" si="533"/>
        <v>1</v>
      </c>
      <c r="K6639" s="81">
        <f t="shared" si="534"/>
        <v>5.4129032258064527</v>
      </c>
      <c r="L6639" s="149">
        <v>13.8</v>
      </c>
      <c r="M6639" s="16"/>
      <c r="N6639" s="141">
        <f t="shared" si="535"/>
        <v>1</v>
      </c>
      <c r="O6639" s="141"/>
      <c r="P6639" s="141"/>
      <c r="Q6639" s="81">
        <f t="shared" si="536"/>
        <v>6.1999999999999993</v>
      </c>
    </row>
    <row r="6640" spans="5:17" ht="13" hidden="1" x14ac:dyDescent="0.3">
      <c r="E6640" s="138">
        <v>42270</v>
      </c>
      <c r="F6640" s="16">
        <v>266</v>
      </c>
      <c r="G6640" s="16">
        <v>2015</v>
      </c>
      <c r="H6640" s="139">
        <f t="shared" si="532"/>
        <v>0</v>
      </c>
      <c r="I6640" s="140">
        <v>14.451612903225808</v>
      </c>
      <c r="J6640" s="141">
        <f t="shared" si="533"/>
        <v>1</v>
      </c>
      <c r="K6640" s="81">
        <f t="shared" si="534"/>
        <v>5.5483870967741922</v>
      </c>
      <c r="L6640" s="149">
        <v>11.2</v>
      </c>
      <c r="M6640" s="16"/>
      <c r="N6640" s="141">
        <f t="shared" si="535"/>
        <v>1</v>
      </c>
      <c r="O6640" s="141"/>
      <c r="P6640" s="141"/>
      <c r="Q6640" s="81">
        <f t="shared" si="536"/>
        <v>8.8000000000000007</v>
      </c>
    </row>
    <row r="6641" spans="5:17" ht="13" hidden="1" x14ac:dyDescent="0.3">
      <c r="E6641" s="138">
        <v>42271</v>
      </c>
      <c r="F6641" s="16">
        <v>267</v>
      </c>
      <c r="G6641" s="16">
        <v>2015</v>
      </c>
      <c r="H6641" s="139">
        <f t="shared" si="532"/>
        <v>0</v>
      </c>
      <c r="I6641" s="140">
        <v>14.316129032258068</v>
      </c>
      <c r="J6641" s="141">
        <f t="shared" si="533"/>
        <v>1</v>
      </c>
      <c r="K6641" s="81">
        <f t="shared" si="534"/>
        <v>5.6838709677419317</v>
      </c>
      <c r="L6641" s="149">
        <v>12.2</v>
      </c>
      <c r="M6641" s="16"/>
      <c r="N6641" s="141">
        <f t="shared" si="535"/>
        <v>1</v>
      </c>
      <c r="O6641" s="141"/>
      <c r="P6641" s="141"/>
      <c r="Q6641" s="81">
        <f t="shared" si="536"/>
        <v>7.8000000000000007</v>
      </c>
    </row>
    <row r="6642" spans="5:17" ht="13" hidden="1" x14ac:dyDescent="0.3">
      <c r="E6642" s="138">
        <v>42272</v>
      </c>
      <c r="F6642" s="16">
        <v>268</v>
      </c>
      <c r="G6642" s="16">
        <v>2015</v>
      </c>
      <c r="H6642" s="139">
        <f t="shared" si="532"/>
        <v>0</v>
      </c>
      <c r="I6642" s="140">
        <v>14.180645161290322</v>
      </c>
      <c r="J6642" s="141">
        <f t="shared" si="533"/>
        <v>1</v>
      </c>
      <c r="K6642" s="81">
        <f t="shared" si="534"/>
        <v>5.8193548387096783</v>
      </c>
      <c r="L6642" s="149">
        <v>12.5</v>
      </c>
      <c r="M6642" s="16"/>
      <c r="N6642" s="141">
        <f t="shared" si="535"/>
        <v>1</v>
      </c>
      <c r="O6642" s="141"/>
      <c r="P6642" s="141"/>
      <c r="Q6642" s="81">
        <f t="shared" si="536"/>
        <v>7.5</v>
      </c>
    </row>
    <row r="6643" spans="5:17" ht="13" hidden="1" x14ac:dyDescent="0.3">
      <c r="E6643" s="138">
        <v>42273</v>
      </c>
      <c r="F6643" s="16">
        <v>269</v>
      </c>
      <c r="G6643" s="16">
        <v>2015</v>
      </c>
      <c r="H6643" s="139">
        <f t="shared" si="532"/>
        <v>0</v>
      </c>
      <c r="I6643" s="140">
        <v>14.045161290322582</v>
      </c>
      <c r="J6643" s="141">
        <f t="shared" si="533"/>
        <v>1</v>
      </c>
      <c r="K6643" s="81">
        <f t="shared" si="534"/>
        <v>5.9548387096774178</v>
      </c>
      <c r="L6643" s="149">
        <v>12.6</v>
      </c>
      <c r="M6643" s="16"/>
      <c r="N6643" s="141">
        <f t="shared" si="535"/>
        <v>1</v>
      </c>
      <c r="O6643" s="141"/>
      <c r="P6643" s="141"/>
      <c r="Q6643" s="81">
        <f t="shared" si="536"/>
        <v>7.4</v>
      </c>
    </row>
    <row r="6644" spans="5:17" ht="13" hidden="1" x14ac:dyDescent="0.3">
      <c r="E6644" s="138">
        <v>42274</v>
      </c>
      <c r="F6644" s="16">
        <v>270</v>
      </c>
      <c r="G6644" s="16">
        <v>2015</v>
      </c>
      <c r="H6644" s="139">
        <f t="shared" si="532"/>
        <v>0</v>
      </c>
      <c r="I6644" s="140">
        <v>13.909677419354836</v>
      </c>
      <c r="J6644" s="141">
        <f t="shared" si="533"/>
        <v>1</v>
      </c>
      <c r="K6644" s="81">
        <f t="shared" si="534"/>
        <v>6.0903225806451644</v>
      </c>
      <c r="L6644" s="149">
        <v>13.8</v>
      </c>
      <c r="M6644" s="16"/>
      <c r="N6644" s="141">
        <f t="shared" si="535"/>
        <v>1</v>
      </c>
      <c r="O6644" s="141"/>
      <c r="P6644" s="141"/>
      <c r="Q6644" s="81">
        <f t="shared" si="536"/>
        <v>6.1999999999999993</v>
      </c>
    </row>
    <row r="6645" spans="5:17" ht="13" hidden="1" x14ac:dyDescent="0.3">
      <c r="E6645" s="138">
        <v>42275</v>
      </c>
      <c r="F6645" s="16">
        <v>271</v>
      </c>
      <c r="G6645" s="16">
        <v>2015</v>
      </c>
      <c r="H6645" s="139">
        <f t="shared" si="532"/>
        <v>0</v>
      </c>
      <c r="I6645" s="140">
        <v>13.774193548387096</v>
      </c>
      <c r="J6645" s="141">
        <f t="shared" si="533"/>
        <v>1</v>
      </c>
      <c r="K6645" s="81">
        <f t="shared" si="534"/>
        <v>6.2258064516129039</v>
      </c>
      <c r="L6645" s="149">
        <v>13</v>
      </c>
      <c r="M6645" s="16"/>
      <c r="N6645" s="141">
        <f t="shared" si="535"/>
        <v>1</v>
      </c>
      <c r="O6645" s="141"/>
      <c r="P6645" s="141"/>
      <c r="Q6645" s="81">
        <f t="shared" si="536"/>
        <v>7</v>
      </c>
    </row>
    <row r="6646" spans="5:17" ht="13" hidden="1" x14ac:dyDescent="0.3">
      <c r="E6646" s="138">
        <v>42276</v>
      </c>
      <c r="F6646" s="16">
        <v>272</v>
      </c>
      <c r="G6646" s="16">
        <v>2015</v>
      </c>
      <c r="H6646" s="139">
        <f t="shared" si="532"/>
        <v>0</v>
      </c>
      <c r="I6646" s="140">
        <v>13.638709677419357</v>
      </c>
      <c r="J6646" s="141">
        <f t="shared" si="533"/>
        <v>1</v>
      </c>
      <c r="K6646" s="81">
        <f t="shared" si="534"/>
        <v>6.3612903225806434</v>
      </c>
      <c r="L6646" s="149">
        <v>11.2</v>
      </c>
      <c r="M6646" s="16"/>
      <c r="N6646" s="141">
        <f t="shared" si="535"/>
        <v>1</v>
      </c>
      <c r="O6646" s="141"/>
      <c r="P6646" s="141"/>
      <c r="Q6646" s="81">
        <f t="shared" si="536"/>
        <v>8.8000000000000007</v>
      </c>
    </row>
    <row r="6647" spans="5:17" ht="13" hidden="1" x14ac:dyDescent="0.3">
      <c r="E6647" s="138">
        <v>42277</v>
      </c>
      <c r="F6647" s="16">
        <v>273</v>
      </c>
      <c r="G6647" s="16">
        <v>2015</v>
      </c>
      <c r="H6647" s="139">
        <f t="shared" si="532"/>
        <v>0</v>
      </c>
      <c r="I6647" s="140">
        <v>13.50322580645161</v>
      </c>
      <c r="J6647" s="141">
        <f t="shared" si="533"/>
        <v>1</v>
      </c>
      <c r="K6647" s="81">
        <f t="shared" si="534"/>
        <v>6.49677419354839</v>
      </c>
      <c r="L6647" s="149">
        <v>10.199999999999999</v>
      </c>
      <c r="M6647" s="16"/>
      <c r="N6647" s="141">
        <f t="shared" si="535"/>
        <v>1</v>
      </c>
      <c r="O6647" s="141"/>
      <c r="P6647" s="141"/>
      <c r="Q6647" s="81">
        <f t="shared" si="536"/>
        <v>9.8000000000000007</v>
      </c>
    </row>
    <row r="6648" spans="5:17" ht="13" hidden="1" x14ac:dyDescent="0.3">
      <c r="E6648" s="138">
        <v>42278</v>
      </c>
      <c r="F6648" s="16">
        <v>274</v>
      </c>
      <c r="G6648" s="16">
        <v>2015</v>
      </c>
      <c r="H6648" s="139">
        <f t="shared" si="532"/>
        <v>0</v>
      </c>
      <c r="I6648" s="140">
        <v>13.36774193548387</v>
      </c>
      <c r="J6648" s="141">
        <f t="shared" si="533"/>
        <v>1</v>
      </c>
      <c r="K6648" s="81">
        <f t="shared" si="534"/>
        <v>6.6322580645161295</v>
      </c>
      <c r="L6648" s="149">
        <v>11</v>
      </c>
      <c r="M6648" s="16"/>
      <c r="N6648" s="141">
        <f t="shared" si="535"/>
        <v>1</v>
      </c>
      <c r="O6648" s="141"/>
      <c r="P6648" s="141"/>
      <c r="Q6648" s="81">
        <f t="shared" si="536"/>
        <v>9</v>
      </c>
    </row>
    <row r="6649" spans="5:17" ht="13" hidden="1" x14ac:dyDescent="0.3">
      <c r="E6649" s="138">
        <v>42279</v>
      </c>
      <c r="F6649" s="16">
        <v>275</v>
      </c>
      <c r="G6649" s="16">
        <v>2015</v>
      </c>
      <c r="H6649" s="139">
        <f t="shared" si="532"/>
        <v>0</v>
      </c>
      <c r="I6649" s="140">
        <v>13.232258064516131</v>
      </c>
      <c r="J6649" s="141">
        <f t="shared" si="533"/>
        <v>1</v>
      </c>
      <c r="K6649" s="81">
        <f t="shared" si="534"/>
        <v>6.767741935483869</v>
      </c>
      <c r="L6649" s="149">
        <v>11.1</v>
      </c>
      <c r="M6649" s="16"/>
      <c r="N6649" s="141">
        <f t="shared" si="535"/>
        <v>1</v>
      </c>
      <c r="O6649" s="141"/>
      <c r="P6649" s="141"/>
      <c r="Q6649" s="81">
        <f t="shared" si="536"/>
        <v>8.9</v>
      </c>
    </row>
    <row r="6650" spans="5:17" ht="13" hidden="1" x14ac:dyDescent="0.3">
      <c r="E6650" s="138">
        <v>42280</v>
      </c>
      <c r="F6650" s="16">
        <v>276</v>
      </c>
      <c r="G6650" s="16">
        <v>2015</v>
      </c>
      <c r="H6650" s="139">
        <f t="shared" si="532"/>
        <v>0</v>
      </c>
      <c r="I6650" s="140">
        <v>13.096774193548384</v>
      </c>
      <c r="J6650" s="141">
        <f t="shared" si="533"/>
        <v>1</v>
      </c>
      <c r="K6650" s="81">
        <f t="shared" si="534"/>
        <v>6.9032258064516157</v>
      </c>
      <c r="L6650" s="149">
        <v>12.4</v>
      </c>
      <c r="M6650" s="16"/>
      <c r="N6650" s="141">
        <f t="shared" si="535"/>
        <v>1</v>
      </c>
      <c r="O6650" s="141"/>
      <c r="P6650" s="141"/>
      <c r="Q6650" s="81">
        <f t="shared" si="536"/>
        <v>7.6</v>
      </c>
    </row>
    <row r="6651" spans="5:17" ht="13" hidden="1" x14ac:dyDescent="0.3">
      <c r="E6651" s="138">
        <v>42281</v>
      </c>
      <c r="F6651" s="16">
        <v>277</v>
      </c>
      <c r="G6651" s="16">
        <v>2015</v>
      </c>
      <c r="H6651" s="139">
        <f t="shared" si="532"/>
        <v>0</v>
      </c>
      <c r="I6651" s="140">
        <v>12.961290322580645</v>
      </c>
      <c r="J6651" s="141">
        <f t="shared" si="533"/>
        <v>1</v>
      </c>
      <c r="K6651" s="81">
        <f t="shared" si="534"/>
        <v>7.0387096774193552</v>
      </c>
      <c r="L6651" s="149">
        <v>12.9</v>
      </c>
      <c r="M6651" s="16"/>
      <c r="N6651" s="141">
        <f t="shared" si="535"/>
        <v>1</v>
      </c>
      <c r="O6651" s="141"/>
      <c r="P6651" s="141"/>
      <c r="Q6651" s="81">
        <f t="shared" si="536"/>
        <v>7.1</v>
      </c>
    </row>
    <row r="6652" spans="5:17" ht="13" hidden="1" x14ac:dyDescent="0.3">
      <c r="E6652" s="138">
        <v>42282</v>
      </c>
      <c r="F6652" s="16">
        <v>278</v>
      </c>
      <c r="G6652" s="16">
        <v>2015</v>
      </c>
      <c r="H6652" s="139">
        <f t="shared" si="532"/>
        <v>0</v>
      </c>
      <c r="I6652" s="140">
        <v>12.825806451612905</v>
      </c>
      <c r="J6652" s="141">
        <f t="shared" si="533"/>
        <v>1</v>
      </c>
      <c r="K6652" s="81">
        <f t="shared" si="534"/>
        <v>7.1741935483870947</v>
      </c>
      <c r="L6652" s="149">
        <v>14.7</v>
      </c>
      <c r="M6652" s="16"/>
      <c r="N6652" s="141">
        <f t="shared" si="535"/>
        <v>1</v>
      </c>
      <c r="O6652" s="141"/>
      <c r="P6652" s="141"/>
      <c r="Q6652" s="81">
        <f t="shared" si="536"/>
        <v>5.3000000000000007</v>
      </c>
    </row>
    <row r="6653" spans="5:17" ht="13" hidden="1" x14ac:dyDescent="0.3">
      <c r="E6653" s="138">
        <v>42283</v>
      </c>
      <c r="F6653" s="16">
        <v>279</v>
      </c>
      <c r="G6653" s="16">
        <v>2015</v>
      </c>
      <c r="H6653" s="139">
        <f t="shared" si="532"/>
        <v>0</v>
      </c>
      <c r="I6653" s="140">
        <v>12.690322580645159</v>
      </c>
      <c r="J6653" s="141">
        <f t="shared" si="533"/>
        <v>1</v>
      </c>
      <c r="K6653" s="81">
        <f t="shared" si="534"/>
        <v>7.3096774193548413</v>
      </c>
      <c r="L6653" s="149">
        <v>14.4</v>
      </c>
      <c r="M6653" s="16"/>
      <c r="N6653" s="141">
        <f t="shared" si="535"/>
        <v>1</v>
      </c>
      <c r="O6653" s="141"/>
      <c r="P6653" s="141"/>
      <c r="Q6653" s="81">
        <f t="shared" si="536"/>
        <v>5.6</v>
      </c>
    </row>
    <row r="6654" spans="5:17" ht="13" hidden="1" x14ac:dyDescent="0.3">
      <c r="E6654" s="138">
        <v>42284</v>
      </c>
      <c r="F6654" s="16">
        <v>280</v>
      </c>
      <c r="G6654" s="16">
        <v>2015</v>
      </c>
      <c r="H6654" s="139">
        <f t="shared" si="532"/>
        <v>0</v>
      </c>
      <c r="I6654" s="140">
        <v>12.554838709677419</v>
      </c>
      <c r="J6654" s="141">
        <f t="shared" si="533"/>
        <v>1</v>
      </c>
      <c r="K6654" s="81">
        <f t="shared" si="534"/>
        <v>7.4451612903225808</v>
      </c>
      <c r="L6654" s="149">
        <v>12.8</v>
      </c>
      <c r="M6654" s="16"/>
      <c r="N6654" s="141">
        <f t="shared" si="535"/>
        <v>1</v>
      </c>
      <c r="O6654" s="141"/>
      <c r="P6654" s="141"/>
      <c r="Q6654" s="81">
        <f t="shared" si="536"/>
        <v>7.1999999999999993</v>
      </c>
    </row>
    <row r="6655" spans="5:17" ht="13" hidden="1" x14ac:dyDescent="0.3">
      <c r="E6655" s="138">
        <v>42285</v>
      </c>
      <c r="F6655" s="16">
        <v>281</v>
      </c>
      <c r="G6655" s="16">
        <v>2015</v>
      </c>
      <c r="H6655" s="139">
        <f t="shared" si="532"/>
        <v>0</v>
      </c>
      <c r="I6655" s="140">
        <v>12.41935483870968</v>
      </c>
      <c r="J6655" s="141">
        <f t="shared" si="533"/>
        <v>1</v>
      </c>
      <c r="K6655" s="81">
        <f t="shared" si="534"/>
        <v>7.5806451612903203</v>
      </c>
      <c r="L6655" s="149">
        <v>10.3</v>
      </c>
      <c r="M6655" s="16"/>
      <c r="N6655" s="141">
        <f t="shared" si="535"/>
        <v>1</v>
      </c>
      <c r="O6655" s="141"/>
      <c r="P6655" s="141"/>
      <c r="Q6655" s="81">
        <f t="shared" si="536"/>
        <v>9.6999999999999993</v>
      </c>
    </row>
    <row r="6656" spans="5:17" ht="13" hidden="1" x14ac:dyDescent="0.3">
      <c r="E6656" s="138">
        <v>42286</v>
      </c>
      <c r="F6656" s="16">
        <v>282</v>
      </c>
      <c r="G6656" s="16">
        <v>2015</v>
      </c>
      <c r="H6656" s="139">
        <f t="shared" si="532"/>
        <v>0</v>
      </c>
      <c r="I6656" s="140">
        <v>12.283870967741933</v>
      </c>
      <c r="J6656" s="141">
        <f t="shared" si="533"/>
        <v>1</v>
      </c>
      <c r="K6656" s="81">
        <f t="shared" si="534"/>
        <v>7.7161290322580669</v>
      </c>
      <c r="L6656" s="149">
        <v>11.5</v>
      </c>
      <c r="M6656" s="16"/>
      <c r="N6656" s="141">
        <f t="shared" si="535"/>
        <v>1</v>
      </c>
      <c r="O6656" s="141"/>
      <c r="P6656" s="141"/>
      <c r="Q6656" s="81">
        <f t="shared" si="536"/>
        <v>8.5</v>
      </c>
    </row>
    <row r="6657" spans="5:17" ht="13" hidden="1" x14ac:dyDescent="0.3">
      <c r="E6657" s="138">
        <v>42287</v>
      </c>
      <c r="F6657" s="16">
        <v>283</v>
      </c>
      <c r="G6657" s="16">
        <v>2015</v>
      </c>
      <c r="H6657" s="139">
        <f t="shared" si="532"/>
        <v>0</v>
      </c>
      <c r="I6657" s="140">
        <v>12.148387096774194</v>
      </c>
      <c r="J6657" s="141">
        <f t="shared" si="533"/>
        <v>1</v>
      </c>
      <c r="K6657" s="81">
        <f t="shared" si="534"/>
        <v>7.8516129032258064</v>
      </c>
      <c r="L6657" s="149">
        <v>11.1</v>
      </c>
      <c r="M6657" s="16"/>
      <c r="N6657" s="141">
        <f t="shared" si="535"/>
        <v>1</v>
      </c>
      <c r="O6657" s="141"/>
      <c r="P6657" s="141"/>
      <c r="Q6657" s="81">
        <f t="shared" si="536"/>
        <v>8.9</v>
      </c>
    </row>
    <row r="6658" spans="5:17" ht="13" hidden="1" x14ac:dyDescent="0.3">
      <c r="E6658" s="138">
        <v>42288</v>
      </c>
      <c r="F6658" s="16">
        <v>284</v>
      </c>
      <c r="G6658" s="16">
        <v>2015</v>
      </c>
      <c r="H6658" s="139">
        <f t="shared" si="532"/>
        <v>0</v>
      </c>
      <c r="I6658" s="140">
        <v>12.012903225806454</v>
      </c>
      <c r="J6658" s="141">
        <f t="shared" si="533"/>
        <v>1</v>
      </c>
      <c r="K6658" s="81">
        <f t="shared" si="534"/>
        <v>7.9870967741935459</v>
      </c>
      <c r="L6658" s="149">
        <v>12.6</v>
      </c>
      <c r="M6658" s="16"/>
      <c r="N6658" s="141">
        <f t="shared" si="535"/>
        <v>1</v>
      </c>
      <c r="O6658" s="141"/>
      <c r="P6658" s="141"/>
      <c r="Q6658" s="81">
        <f t="shared" si="536"/>
        <v>7.4</v>
      </c>
    </row>
    <row r="6659" spans="5:17" ht="13" hidden="1" x14ac:dyDescent="0.3">
      <c r="E6659" s="138">
        <v>42289</v>
      </c>
      <c r="F6659" s="16">
        <v>285</v>
      </c>
      <c r="G6659" s="16">
        <v>2015</v>
      </c>
      <c r="H6659" s="139">
        <f t="shared" si="532"/>
        <v>0</v>
      </c>
      <c r="I6659" s="140">
        <v>11.877419354838707</v>
      </c>
      <c r="J6659" s="141">
        <f t="shared" si="533"/>
        <v>1</v>
      </c>
      <c r="K6659" s="81">
        <f t="shared" si="534"/>
        <v>8.1225806451612925</v>
      </c>
      <c r="L6659" s="149">
        <v>11</v>
      </c>
      <c r="M6659" s="16"/>
      <c r="N6659" s="141">
        <f t="shared" si="535"/>
        <v>1</v>
      </c>
      <c r="O6659" s="141"/>
      <c r="P6659" s="141"/>
      <c r="Q6659" s="81">
        <f t="shared" si="536"/>
        <v>9</v>
      </c>
    </row>
    <row r="6660" spans="5:17" ht="13" hidden="1" x14ac:dyDescent="0.3">
      <c r="E6660" s="138">
        <v>42290</v>
      </c>
      <c r="F6660" s="16">
        <v>286</v>
      </c>
      <c r="G6660" s="16">
        <v>2015</v>
      </c>
      <c r="H6660" s="139">
        <f t="shared" si="532"/>
        <v>0</v>
      </c>
      <c r="I6660" s="140">
        <v>11.741935483870968</v>
      </c>
      <c r="J6660" s="141">
        <f t="shared" si="533"/>
        <v>1</v>
      </c>
      <c r="K6660" s="81">
        <f t="shared" si="534"/>
        <v>8.258064516129032</v>
      </c>
      <c r="L6660" s="149">
        <v>11.2</v>
      </c>
      <c r="M6660" s="16"/>
      <c r="N6660" s="141">
        <f t="shared" si="535"/>
        <v>1</v>
      </c>
      <c r="O6660" s="141"/>
      <c r="P6660" s="141"/>
      <c r="Q6660" s="81">
        <f t="shared" si="536"/>
        <v>8.8000000000000007</v>
      </c>
    </row>
    <row r="6661" spans="5:17" ht="13" hidden="1" x14ac:dyDescent="0.3">
      <c r="E6661" s="138">
        <v>42291</v>
      </c>
      <c r="F6661" s="16">
        <v>287</v>
      </c>
      <c r="G6661" s="16">
        <v>2015</v>
      </c>
      <c r="H6661" s="139">
        <f t="shared" si="532"/>
        <v>0</v>
      </c>
      <c r="I6661" s="140">
        <v>11.606451612903228</v>
      </c>
      <c r="J6661" s="141">
        <f t="shared" si="533"/>
        <v>1</v>
      </c>
      <c r="K6661" s="81">
        <f t="shared" si="534"/>
        <v>8.3935483870967715</v>
      </c>
      <c r="L6661" s="149">
        <v>6.4</v>
      </c>
      <c r="M6661" s="16"/>
      <c r="N6661" s="141">
        <f t="shared" si="535"/>
        <v>1</v>
      </c>
      <c r="O6661" s="141"/>
      <c r="P6661" s="141"/>
      <c r="Q6661" s="81">
        <f t="shared" si="536"/>
        <v>13.6</v>
      </c>
    </row>
    <row r="6662" spans="5:17" ht="13" hidden="1" x14ac:dyDescent="0.3">
      <c r="E6662" s="138">
        <v>42292</v>
      </c>
      <c r="F6662" s="16">
        <v>288</v>
      </c>
      <c r="G6662" s="16">
        <v>2015</v>
      </c>
      <c r="H6662" s="139">
        <f t="shared" si="532"/>
        <v>0</v>
      </c>
      <c r="I6662" s="140">
        <v>11.470967741935482</v>
      </c>
      <c r="J6662" s="141">
        <f t="shared" si="533"/>
        <v>1</v>
      </c>
      <c r="K6662" s="81">
        <f t="shared" si="534"/>
        <v>8.5290322580645181</v>
      </c>
      <c r="L6662" s="149">
        <v>6</v>
      </c>
      <c r="M6662" s="16"/>
      <c r="N6662" s="141">
        <f t="shared" si="535"/>
        <v>1</v>
      </c>
      <c r="O6662" s="141"/>
      <c r="P6662" s="141"/>
      <c r="Q6662" s="81">
        <f t="shared" si="536"/>
        <v>14</v>
      </c>
    </row>
    <row r="6663" spans="5:17" ht="13" hidden="1" x14ac:dyDescent="0.3">
      <c r="E6663" s="138">
        <v>42293</v>
      </c>
      <c r="F6663" s="16">
        <v>289</v>
      </c>
      <c r="G6663" s="16">
        <v>2015</v>
      </c>
      <c r="H6663" s="139">
        <f t="shared" si="532"/>
        <v>0</v>
      </c>
      <c r="I6663" s="140">
        <v>11.335483870967742</v>
      </c>
      <c r="J6663" s="141">
        <f t="shared" si="533"/>
        <v>1</v>
      </c>
      <c r="K6663" s="81">
        <f t="shared" si="534"/>
        <v>8.6645161290322577</v>
      </c>
      <c r="L6663" s="149">
        <v>6.4</v>
      </c>
      <c r="M6663" s="16"/>
      <c r="N6663" s="141">
        <f t="shared" si="535"/>
        <v>1</v>
      </c>
      <c r="O6663" s="141"/>
      <c r="P6663" s="141"/>
      <c r="Q6663" s="81">
        <f t="shared" si="536"/>
        <v>13.6</v>
      </c>
    </row>
    <row r="6664" spans="5:17" ht="13" hidden="1" x14ac:dyDescent="0.3">
      <c r="E6664" s="138">
        <v>42294</v>
      </c>
      <c r="F6664" s="16">
        <v>290</v>
      </c>
      <c r="G6664" s="16">
        <v>2015</v>
      </c>
      <c r="H6664" s="139">
        <f t="shared" si="532"/>
        <v>0</v>
      </c>
      <c r="I6664" s="140">
        <v>11.2</v>
      </c>
      <c r="J6664" s="141">
        <f t="shared" si="533"/>
        <v>1</v>
      </c>
      <c r="K6664" s="81">
        <f t="shared" si="534"/>
        <v>8.8000000000000007</v>
      </c>
      <c r="L6664" s="149">
        <v>7.1</v>
      </c>
      <c r="M6664" s="16"/>
      <c r="N6664" s="141">
        <f t="shared" si="535"/>
        <v>1</v>
      </c>
      <c r="O6664" s="141"/>
      <c r="P6664" s="141"/>
      <c r="Q6664" s="81">
        <f t="shared" si="536"/>
        <v>12.9</v>
      </c>
    </row>
    <row r="6665" spans="5:17" ht="13" hidden="1" x14ac:dyDescent="0.3">
      <c r="E6665" s="138">
        <v>42295</v>
      </c>
      <c r="F6665" s="16">
        <v>291</v>
      </c>
      <c r="G6665" s="16">
        <v>2015</v>
      </c>
      <c r="H6665" s="139">
        <f t="shared" si="532"/>
        <v>0</v>
      </c>
      <c r="I6665" s="140">
        <v>11.013333333333335</v>
      </c>
      <c r="J6665" s="141">
        <f t="shared" si="533"/>
        <v>1</v>
      </c>
      <c r="K6665" s="81">
        <f t="shared" si="534"/>
        <v>8.9866666666666646</v>
      </c>
      <c r="L6665" s="149">
        <v>9.3000000000000007</v>
      </c>
      <c r="M6665" s="16"/>
      <c r="N6665" s="141">
        <f t="shared" si="535"/>
        <v>1</v>
      </c>
      <c r="O6665" s="141"/>
      <c r="P6665" s="141"/>
      <c r="Q6665" s="81">
        <f t="shared" si="536"/>
        <v>10.7</v>
      </c>
    </row>
    <row r="6666" spans="5:17" ht="13" hidden="1" x14ac:dyDescent="0.3">
      <c r="E6666" s="138">
        <v>42296</v>
      </c>
      <c r="F6666" s="16">
        <v>292</v>
      </c>
      <c r="G6666" s="16">
        <v>2015</v>
      </c>
      <c r="H6666" s="139">
        <f t="shared" si="532"/>
        <v>0</v>
      </c>
      <c r="I6666" s="140">
        <v>10.826666666666668</v>
      </c>
      <c r="J6666" s="141">
        <f t="shared" si="533"/>
        <v>1</v>
      </c>
      <c r="K6666" s="81">
        <f t="shared" si="534"/>
        <v>9.173333333333332</v>
      </c>
      <c r="L6666" s="149">
        <v>9.1999999999999993</v>
      </c>
      <c r="M6666" s="16"/>
      <c r="N6666" s="141">
        <f t="shared" si="535"/>
        <v>1</v>
      </c>
      <c r="O6666" s="141"/>
      <c r="P6666" s="141"/>
      <c r="Q6666" s="81">
        <f t="shared" si="536"/>
        <v>10.8</v>
      </c>
    </row>
    <row r="6667" spans="5:17" ht="13" hidden="1" x14ac:dyDescent="0.3">
      <c r="E6667" s="138">
        <v>42297</v>
      </c>
      <c r="F6667" s="16">
        <v>293</v>
      </c>
      <c r="G6667" s="16">
        <v>2015</v>
      </c>
      <c r="H6667" s="139">
        <f t="shared" si="532"/>
        <v>0</v>
      </c>
      <c r="I6667" s="140">
        <v>10.64</v>
      </c>
      <c r="J6667" s="141">
        <f t="shared" si="533"/>
        <v>1</v>
      </c>
      <c r="K6667" s="81">
        <f t="shared" si="534"/>
        <v>9.36</v>
      </c>
      <c r="L6667" s="149">
        <v>8.4</v>
      </c>
      <c r="M6667" s="16"/>
      <c r="N6667" s="141">
        <f t="shared" si="535"/>
        <v>1</v>
      </c>
      <c r="O6667" s="141"/>
      <c r="P6667" s="141"/>
      <c r="Q6667" s="81">
        <f t="shared" si="536"/>
        <v>11.6</v>
      </c>
    </row>
    <row r="6668" spans="5:17" ht="13" hidden="1" x14ac:dyDescent="0.3">
      <c r="E6668" s="138">
        <v>42298</v>
      </c>
      <c r="F6668" s="16">
        <v>294</v>
      </c>
      <c r="G6668" s="16">
        <v>2015</v>
      </c>
      <c r="H6668" s="139">
        <f t="shared" si="532"/>
        <v>0</v>
      </c>
      <c r="I6668" s="140">
        <v>10.453333333333333</v>
      </c>
      <c r="J6668" s="141">
        <f t="shared" si="533"/>
        <v>1</v>
      </c>
      <c r="K6668" s="81">
        <f t="shared" si="534"/>
        <v>9.5466666666666669</v>
      </c>
      <c r="L6668" s="149">
        <v>8.5</v>
      </c>
      <c r="M6668" s="16"/>
      <c r="N6668" s="141">
        <f t="shared" si="535"/>
        <v>1</v>
      </c>
      <c r="O6668" s="141"/>
      <c r="P6668" s="141"/>
      <c r="Q6668" s="81">
        <f t="shared" si="536"/>
        <v>11.5</v>
      </c>
    </row>
    <row r="6669" spans="5:17" ht="13" hidden="1" x14ac:dyDescent="0.3">
      <c r="E6669" s="138">
        <v>42299</v>
      </c>
      <c r="F6669" s="16">
        <v>295</v>
      </c>
      <c r="G6669" s="16">
        <v>2015</v>
      </c>
      <c r="H6669" s="139">
        <f t="shared" si="532"/>
        <v>0</v>
      </c>
      <c r="I6669" s="140">
        <v>10.266666666666666</v>
      </c>
      <c r="J6669" s="141">
        <f t="shared" si="533"/>
        <v>1</v>
      </c>
      <c r="K6669" s="81">
        <f t="shared" si="534"/>
        <v>9.7333333333333343</v>
      </c>
      <c r="L6669" s="149">
        <v>7.1</v>
      </c>
      <c r="M6669" s="16"/>
      <c r="N6669" s="141">
        <f t="shared" si="535"/>
        <v>1</v>
      </c>
      <c r="O6669" s="141"/>
      <c r="P6669" s="141"/>
      <c r="Q6669" s="81">
        <f t="shared" si="536"/>
        <v>12.9</v>
      </c>
    </row>
    <row r="6670" spans="5:17" ht="13" hidden="1" x14ac:dyDescent="0.3">
      <c r="E6670" s="138">
        <v>42300</v>
      </c>
      <c r="F6670" s="16">
        <v>296</v>
      </c>
      <c r="G6670" s="16">
        <v>2015</v>
      </c>
      <c r="H6670" s="139">
        <f t="shared" si="532"/>
        <v>0</v>
      </c>
      <c r="I6670" s="140">
        <v>10.08</v>
      </c>
      <c r="J6670" s="141">
        <f t="shared" si="533"/>
        <v>1</v>
      </c>
      <c r="K6670" s="81">
        <f t="shared" si="534"/>
        <v>9.92</v>
      </c>
      <c r="L6670" s="149">
        <v>9.9</v>
      </c>
      <c r="M6670" s="16"/>
      <c r="N6670" s="141">
        <f t="shared" si="535"/>
        <v>1</v>
      </c>
      <c r="O6670" s="141"/>
      <c r="P6670" s="141"/>
      <c r="Q6670" s="81">
        <f t="shared" si="536"/>
        <v>10.1</v>
      </c>
    </row>
    <row r="6671" spans="5:17" ht="13" hidden="1" x14ac:dyDescent="0.3">
      <c r="E6671" s="138">
        <v>42301</v>
      </c>
      <c r="F6671" s="16">
        <v>297</v>
      </c>
      <c r="G6671" s="16">
        <v>2015</v>
      </c>
      <c r="H6671" s="139">
        <f t="shared" si="532"/>
        <v>0</v>
      </c>
      <c r="I6671" s="140">
        <v>9.8933333333333309</v>
      </c>
      <c r="J6671" s="141">
        <f t="shared" si="533"/>
        <v>1</v>
      </c>
      <c r="K6671" s="81">
        <f t="shared" si="534"/>
        <v>10.106666666666669</v>
      </c>
      <c r="L6671" s="149">
        <v>10.1</v>
      </c>
      <c r="M6671" s="16"/>
      <c r="N6671" s="141">
        <f t="shared" si="535"/>
        <v>1</v>
      </c>
      <c r="O6671" s="141"/>
      <c r="P6671" s="141"/>
      <c r="Q6671" s="81">
        <f t="shared" si="536"/>
        <v>9.9</v>
      </c>
    </row>
    <row r="6672" spans="5:17" ht="13" hidden="1" x14ac:dyDescent="0.3">
      <c r="E6672" s="138">
        <v>42302</v>
      </c>
      <c r="F6672" s="16">
        <v>298</v>
      </c>
      <c r="G6672" s="16">
        <v>2015</v>
      </c>
      <c r="H6672" s="139">
        <f t="shared" si="532"/>
        <v>0</v>
      </c>
      <c r="I6672" s="140">
        <v>9.7066666666666634</v>
      </c>
      <c r="J6672" s="141">
        <f t="shared" si="533"/>
        <v>1</v>
      </c>
      <c r="K6672" s="81">
        <f t="shared" si="534"/>
        <v>10.293333333333337</v>
      </c>
      <c r="L6672" s="149">
        <v>11</v>
      </c>
      <c r="M6672" s="16"/>
      <c r="N6672" s="141">
        <f t="shared" si="535"/>
        <v>1</v>
      </c>
      <c r="O6672" s="141"/>
      <c r="P6672" s="141"/>
      <c r="Q6672" s="81">
        <f t="shared" si="536"/>
        <v>9</v>
      </c>
    </row>
    <row r="6673" spans="5:17" ht="13" hidden="1" x14ac:dyDescent="0.3">
      <c r="E6673" s="138">
        <v>42303</v>
      </c>
      <c r="F6673" s="16">
        <v>299</v>
      </c>
      <c r="G6673" s="16">
        <v>2015</v>
      </c>
      <c r="H6673" s="139">
        <f t="shared" si="532"/>
        <v>0</v>
      </c>
      <c r="I6673" s="140">
        <v>9.52</v>
      </c>
      <c r="J6673" s="141">
        <f t="shared" si="533"/>
        <v>1</v>
      </c>
      <c r="K6673" s="81">
        <f t="shared" si="534"/>
        <v>10.48</v>
      </c>
      <c r="L6673" s="149">
        <v>9</v>
      </c>
      <c r="M6673" s="16"/>
      <c r="N6673" s="141">
        <f t="shared" si="535"/>
        <v>1</v>
      </c>
      <c r="O6673" s="141"/>
      <c r="P6673" s="141"/>
      <c r="Q6673" s="81">
        <f t="shared" si="536"/>
        <v>11</v>
      </c>
    </row>
    <row r="6674" spans="5:17" ht="13" hidden="1" x14ac:dyDescent="0.3">
      <c r="E6674" s="138">
        <v>42304</v>
      </c>
      <c r="F6674" s="16">
        <v>300</v>
      </c>
      <c r="G6674" s="16">
        <v>2015</v>
      </c>
      <c r="H6674" s="139">
        <f t="shared" si="532"/>
        <v>0</v>
      </c>
      <c r="I6674" s="140">
        <v>9.3333333333333357</v>
      </c>
      <c r="J6674" s="141">
        <f t="shared" si="533"/>
        <v>1</v>
      </c>
      <c r="K6674" s="81">
        <f t="shared" si="534"/>
        <v>10.666666666666664</v>
      </c>
      <c r="L6674" s="149">
        <v>9.9</v>
      </c>
      <c r="M6674" s="16"/>
      <c r="N6674" s="141">
        <f t="shared" si="535"/>
        <v>1</v>
      </c>
      <c r="O6674" s="141"/>
      <c r="P6674" s="141"/>
      <c r="Q6674" s="81">
        <f t="shared" si="536"/>
        <v>10.1</v>
      </c>
    </row>
    <row r="6675" spans="5:17" ht="13" hidden="1" x14ac:dyDescent="0.3">
      <c r="E6675" s="138">
        <v>42305</v>
      </c>
      <c r="F6675" s="16">
        <v>301</v>
      </c>
      <c r="G6675" s="16">
        <v>2015</v>
      </c>
      <c r="H6675" s="139">
        <f t="shared" si="532"/>
        <v>0</v>
      </c>
      <c r="I6675" s="140">
        <v>9.1466666666666683</v>
      </c>
      <c r="J6675" s="141">
        <f t="shared" si="533"/>
        <v>1</v>
      </c>
      <c r="K6675" s="81">
        <f t="shared" si="534"/>
        <v>10.853333333333332</v>
      </c>
      <c r="L6675" s="149">
        <v>9.6</v>
      </c>
      <c r="M6675" s="16"/>
      <c r="N6675" s="141">
        <f t="shared" si="535"/>
        <v>1</v>
      </c>
      <c r="O6675" s="141"/>
      <c r="P6675" s="141"/>
      <c r="Q6675" s="81">
        <f t="shared" si="536"/>
        <v>10.4</v>
      </c>
    </row>
    <row r="6676" spans="5:17" ht="13" hidden="1" x14ac:dyDescent="0.3">
      <c r="E6676" s="138">
        <v>42306</v>
      </c>
      <c r="F6676" s="16">
        <v>302</v>
      </c>
      <c r="G6676" s="16">
        <v>2015</v>
      </c>
      <c r="H6676" s="139">
        <f t="shared" si="532"/>
        <v>0</v>
      </c>
      <c r="I6676" s="140">
        <v>8.9600000000000009</v>
      </c>
      <c r="J6676" s="141">
        <f t="shared" si="533"/>
        <v>1</v>
      </c>
      <c r="K6676" s="81">
        <f t="shared" si="534"/>
        <v>11.04</v>
      </c>
      <c r="L6676" s="149">
        <v>9.9</v>
      </c>
      <c r="M6676" s="16"/>
      <c r="N6676" s="141">
        <f t="shared" si="535"/>
        <v>1</v>
      </c>
      <c r="O6676" s="141"/>
      <c r="P6676" s="141"/>
      <c r="Q6676" s="81">
        <f t="shared" si="536"/>
        <v>10.1</v>
      </c>
    </row>
    <row r="6677" spans="5:17" ht="13" hidden="1" x14ac:dyDescent="0.3">
      <c r="E6677" s="138">
        <v>42307</v>
      </c>
      <c r="F6677" s="16">
        <v>303</v>
      </c>
      <c r="G6677" s="16">
        <v>2015</v>
      </c>
      <c r="H6677" s="139">
        <f t="shared" si="532"/>
        <v>0</v>
      </c>
      <c r="I6677" s="140">
        <v>8.7733333333333334</v>
      </c>
      <c r="J6677" s="141">
        <f t="shared" si="533"/>
        <v>1</v>
      </c>
      <c r="K6677" s="81">
        <f t="shared" si="534"/>
        <v>11.226666666666667</v>
      </c>
      <c r="L6677" s="149">
        <v>9.4</v>
      </c>
      <c r="M6677" s="16"/>
      <c r="N6677" s="141">
        <f t="shared" si="535"/>
        <v>1</v>
      </c>
      <c r="O6677" s="141"/>
      <c r="P6677" s="141"/>
      <c r="Q6677" s="81">
        <f t="shared" si="536"/>
        <v>10.6</v>
      </c>
    </row>
    <row r="6678" spans="5:17" ht="13" hidden="1" x14ac:dyDescent="0.3">
      <c r="E6678" s="138">
        <v>42308</v>
      </c>
      <c r="F6678" s="16">
        <v>304</v>
      </c>
      <c r="G6678" s="16">
        <v>2015</v>
      </c>
      <c r="H6678" s="139">
        <f t="shared" si="532"/>
        <v>0</v>
      </c>
      <c r="I6678" s="140">
        <v>8.586666666666666</v>
      </c>
      <c r="J6678" s="141">
        <f t="shared" si="533"/>
        <v>1</v>
      </c>
      <c r="K6678" s="81">
        <f t="shared" si="534"/>
        <v>11.413333333333334</v>
      </c>
      <c r="L6678" s="149">
        <v>8.9</v>
      </c>
      <c r="M6678" s="16"/>
      <c r="N6678" s="141">
        <f t="shared" si="535"/>
        <v>1</v>
      </c>
      <c r="O6678" s="141"/>
      <c r="P6678" s="141"/>
      <c r="Q6678" s="81">
        <f t="shared" si="536"/>
        <v>11.1</v>
      </c>
    </row>
    <row r="6679" spans="5:17" ht="13" hidden="1" x14ac:dyDescent="0.3">
      <c r="E6679" s="138">
        <v>42309</v>
      </c>
      <c r="F6679" s="16">
        <v>305</v>
      </c>
      <c r="G6679" s="16">
        <v>2015</v>
      </c>
      <c r="H6679" s="139">
        <f t="shared" si="532"/>
        <v>0</v>
      </c>
      <c r="I6679" s="140">
        <v>8.4</v>
      </c>
      <c r="J6679" s="141">
        <f t="shared" si="533"/>
        <v>1</v>
      </c>
      <c r="K6679" s="81">
        <f t="shared" si="534"/>
        <v>11.6</v>
      </c>
      <c r="L6679" s="149">
        <v>8.6</v>
      </c>
      <c r="M6679" s="16"/>
      <c r="N6679" s="141">
        <f t="shared" si="535"/>
        <v>1</v>
      </c>
      <c r="O6679" s="141"/>
      <c r="P6679" s="141"/>
      <c r="Q6679" s="81">
        <f t="shared" si="536"/>
        <v>11.4</v>
      </c>
    </row>
    <row r="6680" spans="5:17" ht="13" hidden="1" x14ac:dyDescent="0.3">
      <c r="E6680" s="138">
        <v>42310</v>
      </c>
      <c r="F6680" s="16">
        <v>306</v>
      </c>
      <c r="G6680" s="16">
        <v>2015</v>
      </c>
      <c r="H6680" s="139">
        <f t="shared" si="532"/>
        <v>0</v>
      </c>
      <c r="I6680" s="140">
        <v>8.2133333333333312</v>
      </c>
      <c r="J6680" s="141">
        <f t="shared" si="533"/>
        <v>1</v>
      </c>
      <c r="K6680" s="81">
        <f t="shared" si="534"/>
        <v>11.786666666666669</v>
      </c>
      <c r="L6680" s="149">
        <v>7.3</v>
      </c>
      <c r="M6680" s="16"/>
      <c r="N6680" s="141">
        <f t="shared" si="535"/>
        <v>1</v>
      </c>
      <c r="O6680" s="141"/>
      <c r="P6680" s="141"/>
      <c r="Q6680" s="81">
        <f t="shared" si="536"/>
        <v>12.7</v>
      </c>
    </row>
    <row r="6681" spans="5:17" ht="13" hidden="1" x14ac:dyDescent="0.3">
      <c r="E6681" s="138">
        <v>42311</v>
      </c>
      <c r="F6681" s="16">
        <v>307</v>
      </c>
      <c r="G6681" s="16">
        <v>2015</v>
      </c>
      <c r="H6681" s="139">
        <f t="shared" si="532"/>
        <v>0</v>
      </c>
      <c r="I6681" s="140">
        <v>8.0266666666666637</v>
      </c>
      <c r="J6681" s="141">
        <f t="shared" si="533"/>
        <v>1</v>
      </c>
      <c r="K6681" s="81">
        <f t="shared" si="534"/>
        <v>11.973333333333336</v>
      </c>
      <c r="L6681" s="149">
        <v>7.6</v>
      </c>
      <c r="M6681" s="16"/>
      <c r="N6681" s="141">
        <f t="shared" si="535"/>
        <v>1</v>
      </c>
      <c r="O6681" s="141"/>
      <c r="P6681" s="141"/>
      <c r="Q6681" s="81">
        <f t="shared" si="536"/>
        <v>12.4</v>
      </c>
    </row>
    <row r="6682" spans="5:17" ht="13" hidden="1" x14ac:dyDescent="0.3">
      <c r="E6682" s="138">
        <v>42312</v>
      </c>
      <c r="F6682" s="16">
        <v>308</v>
      </c>
      <c r="G6682" s="16">
        <v>2015</v>
      </c>
      <c r="H6682" s="139">
        <f t="shared" si="532"/>
        <v>0</v>
      </c>
      <c r="I6682" s="140">
        <v>7.84</v>
      </c>
      <c r="J6682" s="141">
        <f t="shared" si="533"/>
        <v>1</v>
      </c>
      <c r="K6682" s="81">
        <f t="shared" si="534"/>
        <v>12.16</v>
      </c>
      <c r="L6682" s="149">
        <v>8.4</v>
      </c>
      <c r="M6682" s="16"/>
      <c r="N6682" s="141">
        <f t="shared" si="535"/>
        <v>1</v>
      </c>
      <c r="O6682" s="141"/>
      <c r="P6682" s="141"/>
      <c r="Q6682" s="81">
        <f t="shared" si="536"/>
        <v>11.6</v>
      </c>
    </row>
    <row r="6683" spans="5:17" ht="13" hidden="1" x14ac:dyDescent="0.3">
      <c r="E6683" s="138">
        <v>42313</v>
      </c>
      <c r="F6683" s="16">
        <v>309</v>
      </c>
      <c r="G6683" s="16">
        <v>2015</v>
      </c>
      <c r="H6683" s="139">
        <f t="shared" si="532"/>
        <v>0</v>
      </c>
      <c r="I6683" s="140">
        <v>7.653333333333336</v>
      </c>
      <c r="J6683" s="141">
        <f t="shared" si="533"/>
        <v>1</v>
      </c>
      <c r="K6683" s="81">
        <f t="shared" si="534"/>
        <v>12.346666666666664</v>
      </c>
      <c r="L6683" s="149">
        <v>8.3000000000000007</v>
      </c>
      <c r="M6683" s="16"/>
      <c r="N6683" s="141">
        <f t="shared" si="535"/>
        <v>1</v>
      </c>
      <c r="O6683" s="141"/>
      <c r="P6683" s="141"/>
      <c r="Q6683" s="81">
        <f t="shared" si="536"/>
        <v>11.7</v>
      </c>
    </row>
    <row r="6684" spans="5:17" ht="13" hidden="1" x14ac:dyDescent="0.3">
      <c r="E6684" s="138">
        <v>42314</v>
      </c>
      <c r="F6684" s="16">
        <v>310</v>
      </c>
      <c r="G6684" s="16">
        <v>2015</v>
      </c>
      <c r="H6684" s="139">
        <f t="shared" si="532"/>
        <v>0</v>
      </c>
      <c r="I6684" s="140">
        <v>7.4666666666666686</v>
      </c>
      <c r="J6684" s="141">
        <f t="shared" si="533"/>
        <v>1</v>
      </c>
      <c r="K6684" s="81">
        <f t="shared" si="534"/>
        <v>12.533333333333331</v>
      </c>
      <c r="L6684" s="149">
        <v>9.6999999999999993</v>
      </c>
      <c r="M6684" s="16"/>
      <c r="N6684" s="141">
        <f t="shared" si="535"/>
        <v>1</v>
      </c>
      <c r="O6684" s="141"/>
      <c r="P6684" s="141"/>
      <c r="Q6684" s="81">
        <f t="shared" si="536"/>
        <v>10.3</v>
      </c>
    </row>
    <row r="6685" spans="5:17" ht="13" hidden="1" x14ac:dyDescent="0.3">
      <c r="E6685" s="138">
        <v>42315</v>
      </c>
      <c r="F6685" s="16">
        <v>311</v>
      </c>
      <c r="G6685" s="16">
        <v>2015</v>
      </c>
      <c r="H6685" s="139">
        <f t="shared" si="532"/>
        <v>0</v>
      </c>
      <c r="I6685" s="140">
        <v>7.28</v>
      </c>
      <c r="J6685" s="141">
        <f t="shared" si="533"/>
        <v>1</v>
      </c>
      <c r="K6685" s="81">
        <f t="shared" si="534"/>
        <v>12.719999999999999</v>
      </c>
      <c r="L6685" s="149">
        <v>9.9</v>
      </c>
      <c r="M6685" s="16"/>
      <c r="N6685" s="141">
        <f t="shared" si="535"/>
        <v>1</v>
      </c>
      <c r="O6685" s="141"/>
      <c r="P6685" s="141"/>
      <c r="Q6685" s="81">
        <f t="shared" si="536"/>
        <v>10.1</v>
      </c>
    </row>
    <row r="6686" spans="5:17" ht="13" hidden="1" x14ac:dyDescent="0.3">
      <c r="E6686" s="138">
        <v>42316</v>
      </c>
      <c r="F6686" s="16">
        <v>312</v>
      </c>
      <c r="G6686" s="16">
        <v>2015</v>
      </c>
      <c r="H6686" s="139">
        <f t="shared" si="532"/>
        <v>0</v>
      </c>
      <c r="I6686" s="140">
        <v>7.0933333333333337</v>
      </c>
      <c r="J6686" s="141">
        <f t="shared" si="533"/>
        <v>1</v>
      </c>
      <c r="K6686" s="81">
        <f t="shared" si="534"/>
        <v>12.906666666666666</v>
      </c>
      <c r="L6686" s="149">
        <v>9.6</v>
      </c>
      <c r="M6686" s="16"/>
      <c r="N6686" s="141">
        <f t="shared" si="535"/>
        <v>1</v>
      </c>
      <c r="O6686" s="141"/>
      <c r="P6686" s="141"/>
      <c r="Q6686" s="81">
        <f t="shared" si="536"/>
        <v>10.4</v>
      </c>
    </row>
    <row r="6687" spans="5:17" ht="13" hidden="1" x14ac:dyDescent="0.3">
      <c r="E6687" s="138">
        <v>42317</v>
      </c>
      <c r="F6687" s="16">
        <v>313</v>
      </c>
      <c r="G6687" s="16">
        <v>2015</v>
      </c>
      <c r="H6687" s="139">
        <f t="shared" si="532"/>
        <v>0</v>
      </c>
      <c r="I6687" s="140">
        <v>6.9066666666666663</v>
      </c>
      <c r="J6687" s="141">
        <f t="shared" si="533"/>
        <v>1</v>
      </c>
      <c r="K6687" s="81">
        <f t="shared" si="534"/>
        <v>13.093333333333334</v>
      </c>
      <c r="L6687" s="149">
        <v>10.6</v>
      </c>
      <c r="M6687" s="16"/>
      <c r="N6687" s="141">
        <f t="shared" si="535"/>
        <v>1</v>
      </c>
      <c r="O6687" s="141"/>
      <c r="P6687" s="141"/>
      <c r="Q6687" s="81">
        <f t="shared" si="536"/>
        <v>9.4</v>
      </c>
    </row>
    <row r="6688" spans="5:17" ht="13" hidden="1" x14ac:dyDescent="0.3">
      <c r="E6688" s="138">
        <v>42318</v>
      </c>
      <c r="F6688" s="16">
        <v>314</v>
      </c>
      <c r="G6688" s="16">
        <v>2015</v>
      </c>
      <c r="H6688" s="139">
        <f t="shared" si="532"/>
        <v>0</v>
      </c>
      <c r="I6688" s="140">
        <v>6.72</v>
      </c>
      <c r="J6688" s="141">
        <f t="shared" si="533"/>
        <v>1</v>
      </c>
      <c r="K6688" s="81">
        <f t="shared" si="534"/>
        <v>13.280000000000001</v>
      </c>
      <c r="L6688" s="149">
        <v>9.5</v>
      </c>
      <c r="M6688" s="16"/>
      <c r="N6688" s="141">
        <f t="shared" si="535"/>
        <v>1</v>
      </c>
      <c r="O6688" s="141"/>
      <c r="P6688" s="141"/>
      <c r="Q6688" s="81">
        <f t="shared" si="536"/>
        <v>10.5</v>
      </c>
    </row>
    <row r="6689" spans="5:17" ht="13" hidden="1" x14ac:dyDescent="0.3">
      <c r="E6689" s="138">
        <v>42319</v>
      </c>
      <c r="F6689" s="16">
        <v>315</v>
      </c>
      <c r="G6689" s="16">
        <v>2015</v>
      </c>
      <c r="H6689" s="139">
        <f t="shared" si="532"/>
        <v>0</v>
      </c>
      <c r="I6689" s="140">
        <v>6.5333333333333314</v>
      </c>
      <c r="J6689" s="141">
        <f t="shared" si="533"/>
        <v>1</v>
      </c>
      <c r="K6689" s="81">
        <f t="shared" si="534"/>
        <v>13.466666666666669</v>
      </c>
      <c r="L6689" s="149">
        <v>7.3</v>
      </c>
      <c r="M6689" s="16"/>
      <c r="N6689" s="141">
        <f t="shared" si="535"/>
        <v>1</v>
      </c>
      <c r="O6689" s="141"/>
      <c r="P6689" s="141"/>
      <c r="Q6689" s="81">
        <f t="shared" si="536"/>
        <v>12.7</v>
      </c>
    </row>
    <row r="6690" spans="5:17" ht="13" hidden="1" x14ac:dyDescent="0.3">
      <c r="E6690" s="138">
        <v>42320</v>
      </c>
      <c r="F6690" s="16">
        <v>316</v>
      </c>
      <c r="G6690" s="16">
        <v>2015</v>
      </c>
      <c r="H6690" s="139">
        <f t="shared" si="532"/>
        <v>0</v>
      </c>
      <c r="I6690" s="140">
        <v>6.346666666666664</v>
      </c>
      <c r="J6690" s="141">
        <f t="shared" si="533"/>
        <v>1</v>
      </c>
      <c r="K6690" s="81">
        <f t="shared" si="534"/>
        <v>13.653333333333336</v>
      </c>
      <c r="L6690" s="149">
        <v>8</v>
      </c>
      <c r="M6690" s="16"/>
      <c r="N6690" s="141">
        <f t="shared" si="535"/>
        <v>1</v>
      </c>
      <c r="O6690" s="141"/>
      <c r="P6690" s="141"/>
      <c r="Q6690" s="81">
        <f t="shared" si="536"/>
        <v>12</v>
      </c>
    </row>
    <row r="6691" spans="5:17" ht="13" hidden="1" x14ac:dyDescent="0.3">
      <c r="E6691" s="138">
        <v>42321</v>
      </c>
      <c r="F6691" s="16">
        <v>317</v>
      </c>
      <c r="G6691" s="16">
        <v>2015</v>
      </c>
      <c r="H6691" s="139">
        <f t="shared" ref="H6691:H6754" si="537">IF(AND(E6691&gt;=$D$64,E6691&lt;=$D$65),1,0)</f>
        <v>0</v>
      </c>
      <c r="I6691" s="140">
        <v>6.16</v>
      </c>
      <c r="J6691" s="141">
        <f t="shared" si="533"/>
        <v>1</v>
      </c>
      <c r="K6691" s="81">
        <f t="shared" si="534"/>
        <v>13.84</v>
      </c>
      <c r="L6691" s="149">
        <v>7.9</v>
      </c>
      <c r="M6691" s="16"/>
      <c r="N6691" s="141">
        <f t="shared" si="535"/>
        <v>1</v>
      </c>
      <c r="O6691" s="141"/>
      <c r="P6691" s="141"/>
      <c r="Q6691" s="81">
        <f t="shared" si="536"/>
        <v>12.1</v>
      </c>
    </row>
    <row r="6692" spans="5:17" ht="13" hidden="1" x14ac:dyDescent="0.3">
      <c r="E6692" s="138">
        <v>42322</v>
      </c>
      <c r="F6692" s="16">
        <v>318</v>
      </c>
      <c r="G6692" s="16">
        <v>2015</v>
      </c>
      <c r="H6692" s="139">
        <f t="shared" si="537"/>
        <v>0</v>
      </c>
      <c r="I6692" s="140">
        <v>5.9733333333333363</v>
      </c>
      <c r="J6692" s="141">
        <f t="shared" si="533"/>
        <v>1</v>
      </c>
      <c r="K6692" s="81">
        <f t="shared" si="534"/>
        <v>14.026666666666664</v>
      </c>
      <c r="L6692" s="149">
        <v>8.6</v>
      </c>
      <c r="M6692" s="16"/>
      <c r="N6692" s="141">
        <f t="shared" si="535"/>
        <v>1</v>
      </c>
      <c r="O6692" s="141"/>
      <c r="P6692" s="141"/>
      <c r="Q6692" s="81">
        <f t="shared" si="536"/>
        <v>11.4</v>
      </c>
    </row>
    <row r="6693" spans="5:17" ht="13" hidden="1" x14ac:dyDescent="0.3">
      <c r="E6693" s="138">
        <v>42323</v>
      </c>
      <c r="F6693" s="16">
        <v>319</v>
      </c>
      <c r="G6693" s="16">
        <v>2015</v>
      </c>
      <c r="H6693" s="139">
        <f t="shared" si="537"/>
        <v>0</v>
      </c>
      <c r="I6693" s="140">
        <v>5.7866666666666688</v>
      </c>
      <c r="J6693" s="141">
        <f t="shared" si="533"/>
        <v>1</v>
      </c>
      <c r="K6693" s="81">
        <f t="shared" si="534"/>
        <v>14.213333333333331</v>
      </c>
      <c r="L6693" s="149">
        <v>8.4</v>
      </c>
      <c r="M6693" s="16"/>
      <c r="N6693" s="141">
        <f t="shared" si="535"/>
        <v>1</v>
      </c>
      <c r="O6693" s="141"/>
      <c r="P6693" s="141"/>
      <c r="Q6693" s="81">
        <f t="shared" si="536"/>
        <v>11.6</v>
      </c>
    </row>
    <row r="6694" spans="5:17" ht="13" hidden="1" x14ac:dyDescent="0.3">
      <c r="E6694" s="138">
        <v>42324</v>
      </c>
      <c r="F6694" s="16">
        <v>320</v>
      </c>
      <c r="G6694" s="16">
        <v>2015</v>
      </c>
      <c r="H6694" s="139">
        <f t="shared" si="537"/>
        <v>0</v>
      </c>
      <c r="I6694" s="140">
        <v>5.6</v>
      </c>
      <c r="J6694" s="141">
        <f t="shared" si="533"/>
        <v>1</v>
      </c>
      <c r="K6694" s="81">
        <f t="shared" si="534"/>
        <v>14.4</v>
      </c>
      <c r="L6694" s="149">
        <v>7.6</v>
      </c>
      <c r="M6694" s="16"/>
      <c r="N6694" s="141">
        <f t="shared" si="535"/>
        <v>1</v>
      </c>
      <c r="O6694" s="141"/>
      <c r="P6694" s="141"/>
      <c r="Q6694" s="81">
        <f t="shared" si="536"/>
        <v>12.4</v>
      </c>
    </row>
    <row r="6695" spans="5:17" ht="13" hidden="1" x14ac:dyDescent="0.3">
      <c r="E6695" s="138">
        <v>42325</v>
      </c>
      <c r="F6695" s="16">
        <v>321</v>
      </c>
      <c r="G6695" s="16">
        <v>2015</v>
      </c>
      <c r="H6695" s="139">
        <f t="shared" si="537"/>
        <v>0</v>
      </c>
      <c r="I6695" s="140">
        <v>5.5193548387096776</v>
      </c>
      <c r="J6695" s="141">
        <f t="shared" ref="J6695:J6734" si="538">IF(I6695&lt;=$E$117,1,0)</f>
        <v>1</v>
      </c>
      <c r="K6695" s="81">
        <f t="shared" ref="K6695:K6734" si="539">J6695*($E$116-I6695)</f>
        <v>14.480645161290322</v>
      </c>
      <c r="L6695" s="149">
        <v>10.4</v>
      </c>
      <c r="M6695" s="16"/>
      <c r="N6695" s="141">
        <f t="shared" ref="N6695:N6734" si="540">IF(L6695&lt;=$E$117,1,0)</f>
        <v>1</v>
      </c>
      <c r="O6695" s="141"/>
      <c r="P6695" s="141"/>
      <c r="Q6695" s="81">
        <f t="shared" ref="Q6695:Q6734" si="541">N6695*($E$116-L6695)</f>
        <v>9.6</v>
      </c>
    </row>
    <row r="6696" spans="5:17" ht="13" hidden="1" x14ac:dyDescent="0.3">
      <c r="E6696" s="138">
        <v>42326</v>
      </c>
      <c r="F6696" s="16">
        <v>322</v>
      </c>
      <c r="G6696" s="16">
        <v>2015</v>
      </c>
      <c r="H6696" s="139">
        <f t="shared" si="537"/>
        <v>0</v>
      </c>
      <c r="I6696" s="140">
        <v>5.4387096774193537</v>
      </c>
      <c r="J6696" s="141">
        <f t="shared" si="538"/>
        <v>1</v>
      </c>
      <c r="K6696" s="81">
        <f t="shared" si="539"/>
        <v>14.561290322580646</v>
      </c>
      <c r="L6696" s="149">
        <v>11.5</v>
      </c>
      <c r="M6696" s="16"/>
      <c r="N6696" s="141">
        <f t="shared" si="540"/>
        <v>1</v>
      </c>
      <c r="O6696" s="141"/>
      <c r="P6696" s="141"/>
      <c r="Q6696" s="81">
        <f t="shared" si="541"/>
        <v>8.5</v>
      </c>
    </row>
    <row r="6697" spans="5:17" ht="13" hidden="1" x14ac:dyDescent="0.3">
      <c r="E6697" s="138">
        <v>42327</v>
      </c>
      <c r="F6697" s="16">
        <v>323</v>
      </c>
      <c r="G6697" s="16">
        <v>2015</v>
      </c>
      <c r="H6697" s="139">
        <f t="shared" si="537"/>
        <v>0</v>
      </c>
      <c r="I6697" s="140">
        <v>5.3580645161290334</v>
      </c>
      <c r="J6697" s="141">
        <f t="shared" si="538"/>
        <v>1</v>
      </c>
      <c r="K6697" s="81">
        <f t="shared" si="539"/>
        <v>14.641935483870967</v>
      </c>
      <c r="L6697" s="149">
        <v>11.8</v>
      </c>
      <c r="M6697" s="16"/>
      <c r="N6697" s="141">
        <f t="shared" si="540"/>
        <v>1</v>
      </c>
      <c r="O6697" s="141"/>
      <c r="P6697" s="141"/>
      <c r="Q6697" s="81">
        <f t="shared" si="541"/>
        <v>8.1999999999999993</v>
      </c>
    </row>
    <row r="6698" spans="5:17" ht="13" hidden="1" x14ac:dyDescent="0.3">
      <c r="E6698" s="138">
        <v>42328</v>
      </c>
      <c r="F6698" s="16">
        <v>324</v>
      </c>
      <c r="G6698" s="16">
        <v>2015</v>
      </c>
      <c r="H6698" s="139">
        <f t="shared" si="537"/>
        <v>0</v>
      </c>
      <c r="I6698" s="140">
        <v>5.2774193548387096</v>
      </c>
      <c r="J6698" s="141">
        <f t="shared" si="538"/>
        <v>1</v>
      </c>
      <c r="K6698" s="81">
        <f t="shared" si="539"/>
        <v>14.72258064516129</v>
      </c>
      <c r="L6698" s="149">
        <v>12.8</v>
      </c>
      <c r="M6698" s="16"/>
      <c r="N6698" s="141">
        <f t="shared" si="540"/>
        <v>1</v>
      </c>
      <c r="O6698" s="141"/>
      <c r="P6698" s="141"/>
      <c r="Q6698" s="81">
        <f t="shared" si="541"/>
        <v>7.1999999999999993</v>
      </c>
    </row>
    <row r="6699" spans="5:17" ht="13" hidden="1" x14ac:dyDescent="0.3">
      <c r="E6699" s="138">
        <v>42329</v>
      </c>
      <c r="F6699" s="16">
        <v>325</v>
      </c>
      <c r="G6699" s="16">
        <v>2015</v>
      </c>
      <c r="H6699" s="139">
        <f t="shared" si="537"/>
        <v>0</v>
      </c>
      <c r="I6699" s="140">
        <v>5.1967741935483858</v>
      </c>
      <c r="J6699" s="141">
        <f t="shared" si="538"/>
        <v>1</v>
      </c>
      <c r="K6699" s="81">
        <f t="shared" si="539"/>
        <v>14.803225806451614</v>
      </c>
      <c r="L6699" s="149">
        <v>4.7</v>
      </c>
      <c r="M6699" s="16"/>
      <c r="N6699" s="141">
        <f t="shared" si="540"/>
        <v>1</v>
      </c>
      <c r="O6699" s="141"/>
      <c r="P6699" s="141"/>
      <c r="Q6699" s="81">
        <f t="shared" si="541"/>
        <v>15.3</v>
      </c>
    </row>
    <row r="6700" spans="5:17" ht="13" hidden="1" x14ac:dyDescent="0.3">
      <c r="E6700" s="138">
        <v>42330</v>
      </c>
      <c r="F6700" s="16">
        <v>326</v>
      </c>
      <c r="G6700" s="16">
        <v>2015</v>
      </c>
      <c r="H6700" s="139">
        <f t="shared" si="537"/>
        <v>0</v>
      </c>
      <c r="I6700" s="140">
        <v>5.1161290322580655</v>
      </c>
      <c r="J6700" s="141">
        <f t="shared" si="538"/>
        <v>1</v>
      </c>
      <c r="K6700" s="81">
        <f t="shared" si="539"/>
        <v>14.883870967741935</v>
      </c>
      <c r="L6700" s="149">
        <v>1.7</v>
      </c>
      <c r="M6700" s="16"/>
      <c r="N6700" s="141">
        <f t="shared" si="540"/>
        <v>1</v>
      </c>
      <c r="O6700" s="141"/>
      <c r="P6700" s="141"/>
      <c r="Q6700" s="81">
        <f t="shared" si="541"/>
        <v>18.3</v>
      </c>
    </row>
    <row r="6701" spans="5:17" ht="13" hidden="1" x14ac:dyDescent="0.3">
      <c r="E6701" s="138">
        <v>42331</v>
      </c>
      <c r="F6701" s="16">
        <v>327</v>
      </c>
      <c r="G6701" s="16">
        <v>2015</v>
      </c>
      <c r="H6701" s="139">
        <f t="shared" si="537"/>
        <v>0</v>
      </c>
      <c r="I6701" s="140">
        <v>5.0354838709677416</v>
      </c>
      <c r="J6701" s="141">
        <f t="shared" si="538"/>
        <v>1</v>
      </c>
      <c r="K6701" s="81">
        <f t="shared" si="539"/>
        <v>14.964516129032258</v>
      </c>
      <c r="L6701" s="149">
        <v>0.7</v>
      </c>
      <c r="M6701" s="16"/>
      <c r="N6701" s="141">
        <f t="shared" si="540"/>
        <v>1</v>
      </c>
      <c r="O6701" s="141"/>
      <c r="P6701" s="141"/>
      <c r="Q6701" s="81">
        <f t="shared" si="541"/>
        <v>19.3</v>
      </c>
    </row>
    <row r="6702" spans="5:17" ht="13" hidden="1" x14ac:dyDescent="0.3">
      <c r="E6702" s="138">
        <v>42332</v>
      </c>
      <c r="F6702" s="16">
        <v>328</v>
      </c>
      <c r="G6702" s="16">
        <v>2015</v>
      </c>
      <c r="H6702" s="139">
        <f t="shared" si="537"/>
        <v>0</v>
      </c>
      <c r="I6702" s="140">
        <v>4.9548387096774213</v>
      </c>
      <c r="J6702" s="141">
        <f t="shared" si="538"/>
        <v>1</v>
      </c>
      <c r="K6702" s="81">
        <f t="shared" si="539"/>
        <v>15.045161290322579</v>
      </c>
      <c r="L6702" s="149">
        <v>0.9</v>
      </c>
      <c r="M6702" s="16"/>
      <c r="N6702" s="141">
        <f t="shared" si="540"/>
        <v>1</v>
      </c>
      <c r="O6702" s="141"/>
      <c r="P6702" s="141"/>
      <c r="Q6702" s="81">
        <f t="shared" si="541"/>
        <v>19.100000000000001</v>
      </c>
    </row>
    <row r="6703" spans="5:17" ht="13" hidden="1" x14ac:dyDescent="0.3">
      <c r="E6703" s="138">
        <v>42333</v>
      </c>
      <c r="F6703" s="16">
        <v>329</v>
      </c>
      <c r="G6703" s="16">
        <v>2015</v>
      </c>
      <c r="H6703" s="139">
        <f t="shared" si="537"/>
        <v>0</v>
      </c>
      <c r="I6703" s="140">
        <v>4.8741935483870975</v>
      </c>
      <c r="J6703" s="141">
        <f t="shared" si="538"/>
        <v>1</v>
      </c>
      <c r="K6703" s="81">
        <f t="shared" si="539"/>
        <v>15.125806451612902</v>
      </c>
      <c r="L6703" s="149">
        <v>2.6</v>
      </c>
      <c r="M6703" s="16"/>
      <c r="N6703" s="141">
        <f t="shared" si="540"/>
        <v>1</v>
      </c>
      <c r="O6703" s="141"/>
      <c r="P6703" s="141"/>
      <c r="Q6703" s="81">
        <f t="shared" si="541"/>
        <v>17.399999999999999</v>
      </c>
    </row>
    <row r="6704" spans="5:17" ht="13" hidden="1" x14ac:dyDescent="0.3">
      <c r="E6704" s="138">
        <v>42334</v>
      </c>
      <c r="F6704" s="16">
        <v>330</v>
      </c>
      <c r="G6704" s="16">
        <v>2015</v>
      </c>
      <c r="H6704" s="139">
        <f t="shared" si="537"/>
        <v>0</v>
      </c>
      <c r="I6704" s="140">
        <v>4.7935483870967737</v>
      </c>
      <c r="J6704" s="141">
        <f t="shared" si="538"/>
        <v>1</v>
      </c>
      <c r="K6704" s="81">
        <f t="shared" si="539"/>
        <v>15.206451612903226</v>
      </c>
      <c r="L6704" s="149">
        <v>4</v>
      </c>
      <c r="M6704" s="16"/>
      <c r="N6704" s="141">
        <f t="shared" si="540"/>
        <v>1</v>
      </c>
      <c r="O6704" s="141"/>
      <c r="P6704" s="141"/>
      <c r="Q6704" s="81">
        <f t="shared" si="541"/>
        <v>16</v>
      </c>
    </row>
    <row r="6705" spans="5:17" ht="13" hidden="1" x14ac:dyDescent="0.3">
      <c r="E6705" s="138">
        <v>42335</v>
      </c>
      <c r="F6705" s="16">
        <v>331</v>
      </c>
      <c r="G6705" s="16">
        <v>2015</v>
      </c>
      <c r="H6705" s="139">
        <f t="shared" si="537"/>
        <v>0</v>
      </c>
      <c r="I6705" s="140">
        <v>4.7129032258064534</v>
      </c>
      <c r="J6705" s="141">
        <f t="shared" si="538"/>
        <v>1</v>
      </c>
      <c r="K6705" s="81">
        <f t="shared" si="539"/>
        <v>15.287096774193547</v>
      </c>
      <c r="L6705" s="149">
        <v>3</v>
      </c>
      <c r="M6705" s="16"/>
      <c r="N6705" s="141">
        <f t="shared" si="540"/>
        <v>1</v>
      </c>
      <c r="O6705" s="141"/>
      <c r="P6705" s="141"/>
      <c r="Q6705" s="81">
        <f t="shared" si="541"/>
        <v>17</v>
      </c>
    </row>
    <row r="6706" spans="5:17" ht="13" hidden="1" x14ac:dyDescent="0.3">
      <c r="E6706" s="138">
        <v>42336</v>
      </c>
      <c r="F6706" s="16">
        <v>332</v>
      </c>
      <c r="G6706" s="16">
        <v>2015</v>
      </c>
      <c r="H6706" s="139">
        <f t="shared" si="537"/>
        <v>0</v>
      </c>
      <c r="I6706" s="140">
        <v>4.6322580645161295</v>
      </c>
      <c r="J6706" s="141">
        <f t="shared" si="538"/>
        <v>1</v>
      </c>
      <c r="K6706" s="81">
        <f t="shared" si="539"/>
        <v>15.36774193548387</v>
      </c>
      <c r="L6706" s="149">
        <v>1.5</v>
      </c>
      <c r="M6706" s="16"/>
      <c r="N6706" s="141">
        <f t="shared" si="540"/>
        <v>1</v>
      </c>
      <c r="O6706" s="141"/>
      <c r="P6706" s="141"/>
      <c r="Q6706" s="81">
        <f t="shared" si="541"/>
        <v>18.5</v>
      </c>
    </row>
    <row r="6707" spans="5:17" ht="13" hidden="1" x14ac:dyDescent="0.3">
      <c r="E6707" s="138">
        <v>42337</v>
      </c>
      <c r="F6707" s="16">
        <v>333</v>
      </c>
      <c r="G6707" s="16">
        <v>2015</v>
      </c>
      <c r="H6707" s="139">
        <f t="shared" si="537"/>
        <v>0</v>
      </c>
      <c r="I6707" s="140">
        <v>4.5516129032258057</v>
      </c>
      <c r="J6707" s="141">
        <f t="shared" si="538"/>
        <v>1</v>
      </c>
      <c r="K6707" s="81">
        <f t="shared" si="539"/>
        <v>15.448387096774194</v>
      </c>
      <c r="L6707" s="149">
        <v>3</v>
      </c>
      <c r="M6707" s="16"/>
      <c r="N6707" s="141">
        <f t="shared" si="540"/>
        <v>1</v>
      </c>
      <c r="O6707" s="141"/>
      <c r="P6707" s="141"/>
      <c r="Q6707" s="81">
        <f t="shared" si="541"/>
        <v>17</v>
      </c>
    </row>
    <row r="6708" spans="5:17" ht="13" hidden="1" x14ac:dyDescent="0.3">
      <c r="E6708" s="138">
        <v>42338</v>
      </c>
      <c r="F6708" s="16">
        <v>334</v>
      </c>
      <c r="G6708" s="16">
        <v>2015</v>
      </c>
      <c r="H6708" s="139">
        <f t="shared" si="537"/>
        <v>0</v>
      </c>
      <c r="I6708" s="140">
        <v>4.4709677419354854</v>
      </c>
      <c r="J6708" s="141">
        <f t="shared" si="538"/>
        <v>1</v>
      </c>
      <c r="K6708" s="81">
        <f t="shared" si="539"/>
        <v>15.529032258064515</v>
      </c>
      <c r="L6708" s="149">
        <v>8</v>
      </c>
      <c r="M6708" s="16"/>
      <c r="N6708" s="141">
        <f t="shared" si="540"/>
        <v>1</v>
      </c>
      <c r="O6708" s="141"/>
      <c r="P6708" s="141"/>
      <c r="Q6708" s="81">
        <f t="shared" si="541"/>
        <v>12</v>
      </c>
    </row>
    <row r="6709" spans="5:17" ht="13" hidden="1" x14ac:dyDescent="0.3">
      <c r="E6709" s="138">
        <v>42339</v>
      </c>
      <c r="F6709" s="16">
        <v>335</v>
      </c>
      <c r="G6709" s="16">
        <v>2015</v>
      </c>
      <c r="H6709" s="139">
        <f t="shared" si="537"/>
        <v>0</v>
      </c>
      <c r="I6709" s="140">
        <v>4.3903225806451616</v>
      </c>
      <c r="J6709" s="141">
        <f t="shared" si="538"/>
        <v>1</v>
      </c>
      <c r="K6709" s="81">
        <f t="shared" si="539"/>
        <v>15.609677419354838</v>
      </c>
      <c r="L6709" s="149">
        <v>6.4</v>
      </c>
      <c r="M6709" s="16"/>
      <c r="N6709" s="141">
        <f t="shared" si="540"/>
        <v>1</v>
      </c>
      <c r="O6709" s="141"/>
      <c r="P6709" s="141"/>
      <c r="Q6709" s="81">
        <f t="shared" si="541"/>
        <v>13.6</v>
      </c>
    </row>
    <row r="6710" spans="5:17" ht="13" hidden="1" x14ac:dyDescent="0.3">
      <c r="E6710" s="138">
        <v>42340</v>
      </c>
      <c r="F6710" s="16">
        <v>336</v>
      </c>
      <c r="G6710" s="16">
        <v>2015</v>
      </c>
      <c r="H6710" s="139">
        <f t="shared" si="537"/>
        <v>0</v>
      </c>
      <c r="I6710" s="140">
        <v>4.3096774193548377</v>
      </c>
      <c r="J6710" s="141">
        <f t="shared" si="538"/>
        <v>1</v>
      </c>
      <c r="K6710" s="81">
        <f t="shared" si="539"/>
        <v>15.690322580645162</v>
      </c>
      <c r="L6710" s="149">
        <v>1.8</v>
      </c>
      <c r="M6710" s="16"/>
      <c r="N6710" s="141">
        <f t="shared" si="540"/>
        <v>1</v>
      </c>
      <c r="O6710" s="141"/>
      <c r="P6710" s="141"/>
      <c r="Q6710" s="81">
        <f t="shared" si="541"/>
        <v>18.2</v>
      </c>
    </row>
    <row r="6711" spans="5:17" ht="13" hidden="1" x14ac:dyDescent="0.3">
      <c r="E6711" s="138">
        <v>42341</v>
      </c>
      <c r="F6711" s="16">
        <v>337</v>
      </c>
      <c r="G6711" s="16">
        <v>2015</v>
      </c>
      <c r="H6711" s="139">
        <f t="shared" si="537"/>
        <v>0</v>
      </c>
      <c r="I6711" s="140">
        <v>4.2290322580645174</v>
      </c>
      <c r="J6711" s="141">
        <f t="shared" si="538"/>
        <v>1</v>
      </c>
      <c r="K6711" s="81">
        <f t="shared" si="539"/>
        <v>15.770967741935483</v>
      </c>
      <c r="L6711" s="149">
        <v>1.8</v>
      </c>
      <c r="M6711" s="16"/>
      <c r="N6711" s="141">
        <f t="shared" si="540"/>
        <v>1</v>
      </c>
      <c r="O6711" s="141"/>
      <c r="P6711" s="141"/>
      <c r="Q6711" s="81">
        <f t="shared" si="541"/>
        <v>18.2</v>
      </c>
    </row>
    <row r="6712" spans="5:17" ht="13" hidden="1" x14ac:dyDescent="0.3">
      <c r="E6712" s="138">
        <v>42342</v>
      </c>
      <c r="F6712" s="16">
        <v>338</v>
      </c>
      <c r="G6712" s="16">
        <v>2015</v>
      </c>
      <c r="H6712" s="139">
        <f t="shared" si="537"/>
        <v>0</v>
      </c>
      <c r="I6712" s="140">
        <v>4.1483870967741936</v>
      </c>
      <c r="J6712" s="141">
        <f t="shared" si="538"/>
        <v>1</v>
      </c>
      <c r="K6712" s="81">
        <f t="shared" si="539"/>
        <v>15.851612903225806</v>
      </c>
      <c r="L6712" s="149">
        <v>2.5</v>
      </c>
      <c r="M6712" s="16"/>
      <c r="N6712" s="141">
        <f t="shared" si="540"/>
        <v>1</v>
      </c>
      <c r="O6712" s="141"/>
      <c r="P6712" s="141"/>
      <c r="Q6712" s="81">
        <f t="shared" si="541"/>
        <v>17.5</v>
      </c>
    </row>
    <row r="6713" spans="5:17" ht="13" hidden="1" x14ac:dyDescent="0.3">
      <c r="E6713" s="138">
        <v>42343</v>
      </c>
      <c r="F6713" s="16">
        <v>339</v>
      </c>
      <c r="G6713" s="16">
        <v>2015</v>
      </c>
      <c r="H6713" s="139">
        <f t="shared" si="537"/>
        <v>0</v>
      </c>
      <c r="I6713" s="140">
        <v>4.0677419354838698</v>
      </c>
      <c r="J6713" s="141">
        <f t="shared" si="538"/>
        <v>1</v>
      </c>
      <c r="K6713" s="81">
        <f t="shared" si="539"/>
        <v>15.93225806451613</v>
      </c>
      <c r="L6713" s="149">
        <v>4.3</v>
      </c>
      <c r="M6713" s="16"/>
      <c r="N6713" s="141">
        <f t="shared" si="540"/>
        <v>1</v>
      </c>
      <c r="O6713" s="141"/>
      <c r="P6713" s="141"/>
      <c r="Q6713" s="81">
        <f t="shared" si="541"/>
        <v>15.7</v>
      </c>
    </row>
    <row r="6714" spans="5:17" ht="13" hidden="1" x14ac:dyDescent="0.3">
      <c r="E6714" s="138">
        <v>42344</v>
      </c>
      <c r="F6714" s="16">
        <v>340</v>
      </c>
      <c r="G6714" s="16">
        <v>2015</v>
      </c>
      <c r="H6714" s="139">
        <f t="shared" si="537"/>
        <v>0</v>
      </c>
      <c r="I6714" s="140">
        <v>3.9870967741935495</v>
      </c>
      <c r="J6714" s="141">
        <f t="shared" si="538"/>
        <v>1</v>
      </c>
      <c r="K6714" s="81">
        <f t="shared" si="539"/>
        <v>16.012903225806451</v>
      </c>
      <c r="L6714" s="149">
        <v>4.5</v>
      </c>
      <c r="M6714" s="16"/>
      <c r="N6714" s="141">
        <f t="shared" si="540"/>
        <v>1</v>
      </c>
      <c r="O6714" s="141"/>
      <c r="P6714" s="141"/>
      <c r="Q6714" s="81">
        <f t="shared" si="541"/>
        <v>15.5</v>
      </c>
    </row>
    <row r="6715" spans="5:17" ht="13" hidden="1" x14ac:dyDescent="0.3">
      <c r="E6715" s="138">
        <v>42345</v>
      </c>
      <c r="F6715" s="16">
        <v>341</v>
      </c>
      <c r="G6715" s="16">
        <v>2015</v>
      </c>
      <c r="H6715" s="139">
        <f t="shared" si="537"/>
        <v>0</v>
      </c>
      <c r="I6715" s="140">
        <v>3.9064516129032256</v>
      </c>
      <c r="J6715" s="141">
        <f t="shared" si="538"/>
        <v>1</v>
      </c>
      <c r="K6715" s="81">
        <f t="shared" si="539"/>
        <v>16.093548387096774</v>
      </c>
      <c r="L6715" s="149">
        <v>4.3</v>
      </c>
      <c r="M6715" s="16"/>
      <c r="N6715" s="141">
        <f t="shared" si="540"/>
        <v>1</v>
      </c>
      <c r="O6715" s="141"/>
      <c r="P6715" s="141"/>
      <c r="Q6715" s="81">
        <f t="shared" si="541"/>
        <v>15.7</v>
      </c>
    </row>
    <row r="6716" spans="5:17" ht="13" hidden="1" x14ac:dyDescent="0.3">
      <c r="E6716" s="138">
        <v>42346</v>
      </c>
      <c r="F6716" s="16">
        <v>342</v>
      </c>
      <c r="G6716" s="16">
        <v>2015</v>
      </c>
      <c r="H6716" s="139">
        <f t="shared" si="537"/>
        <v>0</v>
      </c>
      <c r="I6716" s="140">
        <v>3.8258064516129053</v>
      </c>
      <c r="J6716" s="141">
        <f t="shared" si="538"/>
        <v>1</v>
      </c>
      <c r="K6716" s="81">
        <f t="shared" si="539"/>
        <v>16.174193548387095</v>
      </c>
      <c r="L6716" s="149">
        <v>4.2</v>
      </c>
      <c r="M6716" s="16"/>
      <c r="N6716" s="141">
        <f t="shared" si="540"/>
        <v>1</v>
      </c>
      <c r="O6716" s="141"/>
      <c r="P6716" s="141"/>
      <c r="Q6716" s="81">
        <f t="shared" si="541"/>
        <v>15.8</v>
      </c>
    </row>
    <row r="6717" spans="5:17" ht="13" hidden="1" x14ac:dyDescent="0.3">
      <c r="E6717" s="138">
        <v>42347</v>
      </c>
      <c r="F6717" s="16">
        <v>343</v>
      </c>
      <c r="G6717" s="16">
        <v>2015</v>
      </c>
      <c r="H6717" s="139">
        <f t="shared" si="537"/>
        <v>0</v>
      </c>
      <c r="I6717" s="140">
        <v>3.7451612903225815</v>
      </c>
      <c r="J6717" s="141">
        <f t="shared" si="538"/>
        <v>1</v>
      </c>
      <c r="K6717" s="81">
        <f t="shared" si="539"/>
        <v>16.254838709677419</v>
      </c>
      <c r="L6717" s="149">
        <v>5.4</v>
      </c>
      <c r="M6717" s="16"/>
      <c r="N6717" s="141">
        <f t="shared" si="540"/>
        <v>1</v>
      </c>
      <c r="O6717" s="141"/>
      <c r="P6717" s="141"/>
      <c r="Q6717" s="81">
        <f t="shared" si="541"/>
        <v>14.6</v>
      </c>
    </row>
    <row r="6718" spans="5:17" ht="13" hidden="1" x14ac:dyDescent="0.3">
      <c r="E6718" s="138">
        <v>42348</v>
      </c>
      <c r="F6718" s="16">
        <v>344</v>
      </c>
      <c r="G6718" s="16">
        <v>2015</v>
      </c>
      <c r="H6718" s="139">
        <f t="shared" si="537"/>
        <v>0</v>
      </c>
      <c r="I6718" s="140">
        <v>3.6645161290322577</v>
      </c>
      <c r="J6718" s="141">
        <f t="shared" si="538"/>
        <v>1</v>
      </c>
      <c r="K6718" s="81">
        <f t="shared" si="539"/>
        <v>16.335483870967742</v>
      </c>
      <c r="L6718" s="149">
        <v>2.2999999999999998</v>
      </c>
      <c r="M6718" s="16"/>
      <c r="N6718" s="141">
        <f t="shared" si="540"/>
        <v>1</v>
      </c>
      <c r="O6718" s="141"/>
      <c r="P6718" s="141"/>
      <c r="Q6718" s="81">
        <f t="shared" si="541"/>
        <v>17.7</v>
      </c>
    </row>
    <row r="6719" spans="5:17" ht="13" hidden="1" x14ac:dyDescent="0.3">
      <c r="E6719" s="138">
        <v>42349</v>
      </c>
      <c r="F6719" s="16">
        <v>345</v>
      </c>
      <c r="G6719" s="16">
        <v>2015</v>
      </c>
      <c r="H6719" s="139">
        <f t="shared" si="537"/>
        <v>0</v>
      </c>
      <c r="I6719" s="140">
        <v>3.5838709677419374</v>
      </c>
      <c r="J6719" s="141">
        <f t="shared" si="538"/>
        <v>1</v>
      </c>
      <c r="K6719" s="81">
        <f t="shared" si="539"/>
        <v>16.416129032258063</v>
      </c>
      <c r="L6719" s="149">
        <v>2.6</v>
      </c>
      <c r="M6719" s="16"/>
      <c r="N6719" s="141">
        <f t="shared" si="540"/>
        <v>1</v>
      </c>
      <c r="O6719" s="141"/>
      <c r="P6719" s="141"/>
      <c r="Q6719" s="81">
        <f t="shared" si="541"/>
        <v>17.399999999999999</v>
      </c>
    </row>
    <row r="6720" spans="5:17" ht="13" hidden="1" x14ac:dyDescent="0.3">
      <c r="E6720" s="138">
        <v>42350</v>
      </c>
      <c r="F6720" s="16">
        <v>346</v>
      </c>
      <c r="G6720" s="16">
        <v>2015</v>
      </c>
      <c r="H6720" s="139">
        <f t="shared" si="537"/>
        <v>0</v>
      </c>
      <c r="I6720" s="140">
        <v>3.5032258064516135</v>
      </c>
      <c r="J6720" s="141">
        <f t="shared" si="538"/>
        <v>1</v>
      </c>
      <c r="K6720" s="81">
        <f t="shared" si="539"/>
        <v>16.496774193548386</v>
      </c>
      <c r="L6720" s="149">
        <v>1.1000000000000001</v>
      </c>
      <c r="M6720" s="16"/>
      <c r="N6720" s="141">
        <f t="shared" si="540"/>
        <v>1</v>
      </c>
      <c r="O6720" s="141"/>
      <c r="P6720" s="141"/>
      <c r="Q6720" s="81">
        <f t="shared" si="541"/>
        <v>18.899999999999999</v>
      </c>
    </row>
    <row r="6721" spans="5:17" ht="13" hidden="1" x14ac:dyDescent="0.3">
      <c r="E6721" s="138">
        <v>42351</v>
      </c>
      <c r="F6721" s="16">
        <v>347</v>
      </c>
      <c r="G6721" s="16">
        <v>2015</v>
      </c>
      <c r="H6721" s="139">
        <f t="shared" si="537"/>
        <v>0</v>
      </c>
      <c r="I6721" s="140">
        <v>3.4225806451612897</v>
      </c>
      <c r="J6721" s="141">
        <f t="shared" si="538"/>
        <v>1</v>
      </c>
      <c r="K6721" s="81">
        <f t="shared" si="539"/>
        <v>16.57741935483871</v>
      </c>
      <c r="L6721" s="149">
        <v>0.6</v>
      </c>
      <c r="M6721" s="16"/>
      <c r="N6721" s="141">
        <f t="shared" si="540"/>
        <v>1</v>
      </c>
      <c r="O6721" s="141"/>
      <c r="P6721" s="141"/>
      <c r="Q6721" s="81">
        <f t="shared" si="541"/>
        <v>19.399999999999999</v>
      </c>
    </row>
    <row r="6722" spans="5:17" ht="13" hidden="1" x14ac:dyDescent="0.3">
      <c r="E6722" s="138">
        <v>42352</v>
      </c>
      <c r="F6722" s="16">
        <v>348</v>
      </c>
      <c r="G6722" s="16">
        <v>2015</v>
      </c>
      <c r="H6722" s="139">
        <f t="shared" si="537"/>
        <v>0</v>
      </c>
      <c r="I6722" s="140">
        <v>3.3419354838709694</v>
      </c>
      <c r="J6722" s="141">
        <f t="shared" si="538"/>
        <v>1</v>
      </c>
      <c r="K6722" s="81">
        <f t="shared" si="539"/>
        <v>16.658064516129031</v>
      </c>
      <c r="L6722" s="149">
        <v>2.8</v>
      </c>
      <c r="M6722" s="16"/>
      <c r="N6722" s="141">
        <f t="shared" si="540"/>
        <v>1</v>
      </c>
      <c r="O6722" s="141"/>
      <c r="P6722" s="141"/>
      <c r="Q6722" s="81">
        <f t="shared" si="541"/>
        <v>17.2</v>
      </c>
    </row>
    <row r="6723" spans="5:17" ht="13" hidden="1" x14ac:dyDescent="0.3">
      <c r="E6723" s="138">
        <v>42353</v>
      </c>
      <c r="F6723" s="16">
        <v>349</v>
      </c>
      <c r="G6723" s="16">
        <v>2015</v>
      </c>
      <c r="H6723" s="139">
        <f t="shared" si="537"/>
        <v>0</v>
      </c>
      <c r="I6723" s="140">
        <v>3.2612903225806456</v>
      </c>
      <c r="J6723" s="141">
        <f t="shared" si="538"/>
        <v>1</v>
      </c>
      <c r="K6723" s="81">
        <f t="shared" si="539"/>
        <v>16.738709677419354</v>
      </c>
      <c r="L6723" s="149">
        <v>2.2000000000000002</v>
      </c>
      <c r="M6723" s="16"/>
      <c r="N6723" s="141">
        <f t="shared" si="540"/>
        <v>1</v>
      </c>
      <c r="O6723" s="141"/>
      <c r="P6723" s="141"/>
      <c r="Q6723" s="81">
        <f t="shared" si="541"/>
        <v>17.8</v>
      </c>
    </row>
    <row r="6724" spans="5:17" ht="13" hidden="1" x14ac:dyDescent="0.3">
      <c r="E6724" s="138">
        <v>42354</v>
      </c>
      <c r="F6724" s="16">
        <v>350</v>
      </c>
      <c r="G6724" s="16">
        <v>2015</v>
      </c>
      <c r="H6724" s="139">
        <f t="shared" si="537"/>
        <v>0</v>
      </c>
      <c r="I6724" s="140">
        <v>3.1806451612903217</v>
      </c>
      <c r="J6724" s="141">
        <f t="shared" si="538"/>
        <v>1</v>
      </c>
      <c r="K6724" s="81">
        <f t="shared" si="539"/>
        <v>16.819354838709678</v>
      </c>
      <c r="L6724" s="149">
        <v>5.9</v>
      </c>
      <c r="M6724" s="16"/>
      <c r="N6724" s="141">
        <f t="shared" si="540"/>
        <v>1</v>
      </c>
      <c r="O6724" s="141"/>
      <c r="P6724" s="141"/>
      <c r="Q6724" s="81">
        <f t="shared" si="541"/>
        <v>14.1</v>
      </c>
    </row>
    <row r="6725" spans="5:17" ht="13" hidden="1" x14ac:dyDescent="0.3">
      <c r="E6725" s="138">
        <v>42355</v>
      </c>
      <c r="F6725" s="16">
        <v>351</v>
      </c>
      <c r="G6725" s="16">
        <v>2015</v>
      </c>
      <c r="H6725" s="139">
        <f t="shared" si="537"/>
        <v>0</v>
      </c>
      <c r="I6725" s="140">
        <v>3.1</v>
      </c>
      <c r="J6725" s="141">
        <f t="shared" si="538"/>
        <v>1</v>
      </c>
      <c r="K6725" s="81">
        <f t="shared" si="539"/>
        <v>16.899999999999999</v>
      </c>
      <c r="L6725" s="149">
        <v>4</v>
      </c>
      <c r="M6725" s="16"/>
      <c r="N6725" s="141">
        <f t="shared" si="540"/>
        <v>1</v>
      </c>
      <c r="O6725" s="141"/>
      <c r="P6725" s="141"/>
      <c r="Q6725" s="81">
        <f t="shared" si="541"/>
        <v>16</v>
      </c>
    </row>
    <row r="6726" spans="5:17" ht="13" hidden="1" x14ac:dyDescent="0.3">
      <c r="E6726" s="138">
        <v>42356</v>
      </c>
      <c r="F6726" s="16">
        <v>352</v>
      </c>
      <c r="G6726" s="16">
        <v>2015</v>
      </c>
      <c r="H6726" s="139">
        <f t="shared" si="537"/>
        <v>0</v>
      </c>
      <c r="I6726" s="140">
        <v>3.0533333333333381</v>
      </c>
      <c r="J6726" s="141">
        <f t="shared" si="538"/>
        <v>1</v>
      </c>
      <c r="K6726" s="81">
        <f t="shared" si="539"/>
        <v>16.946666666666662</v>
      </c>
      <c r="L6726" s="149">
        <v>4.5999999999999996</v>
      </c>
      <c r="M6726" s="16"/>
      <c r="N6726" s="141">
        <f t="shared" si="540"/>
        <v>1</v>
      </c>
      <c r="O6726" s="141"/>
      <c r="P6726" s="141"/>
      <c r="Q6726" s="81">
        <f t="shared" si="541"/>
        <v>15.4</v>
      </c>
    </row>
    <row r="6727" spans="5:17" ht="13" hidden="1" x14ac:dyDescent="0.3">
      <c r="E6727" s="138">
        <v>42357</v>
      </c>
      <c r="F6727" s="16">
        <v>353</v>
      </c>
      <c r="G6727" s="16">
        <v>2015</v>
      </c>
      <c r="H6727" s="139">
        <f t="shared" si="537"/>
        <v>0</v>
      </c>
      <c r="I6727" s="140">
        <v>3.0066666666666713</v>
      </c>
      <c r="J6727" s="141">
        <f t="shared" si="538"/>
        <v>1</v>
      </c>
      <c r="K6727" s="81">
        <f t="shared" si="539"/>
        <v>16.993333333333329</v>
      </c>
      <c r="L6727" s="149">
        <v>4.0999999999999996</v>
      </c>
      <c r="M6727" s="16"/>
      <c r="N6727" s="141">
        <f t="shared" si="540"/>
        <v>1</v>
      </c>
      <c r="O6727" s="141"/>
      <c r="P6727" s="141"/>
      <c r="Q6727" s="81">
        <f t="shared" si="541"/>
        <v>15.9</v>
      </c>
    </row>
    <row r="6728" spans="5:17" ht="13" hidden="1" x14ac:dyDescent="0.3">
      <c r="E6728" s="138">
        <v>42358</v>
      </c>
      <c r="F6728" s="16">
        <v>354</v>
      </c>
      <c r="G6728" s="16">
        <v>2015</v>
      </c>
      <c r="H6728" s="139">
        <f t="shared" si="537"/>
        <v>0</v>
      </c>
      <c r="I6728" s="140">
        <v>2.96</v>
      </c>
      <c r="J6728" s="141">
        <f t="shared" si="538"/>
        <v>1</v>
      </c>
      <c r="K6728" s="81">
        <f t="shared" si="539"/>
        <v>17.04</v>
      </c>
      <c r="L6728" s="149">
        <v>5.0999999999999996</v>
      </c>
      <c r="M6728" s="16"/>
      <c r="N6728" s="141">
        <f t="shared" si="540"/>
        <v>1</v>
      </c>
      <c r="O6728" s="141"/>
      <c r="P6728" s="141"/>
      <c r="Q6728" s="81">
        <f t="shared" si="541"/>
        <v>14.9</v>
      </c>
    </row>
    <row r="6729" spans="5:17" ht="13" hidden="1" x14ac:dyDescent="0.3">
      <c r="E6729" s="138">
        <v>42359</v>
      </c>
      <c r="F6729" s="16">
        <v>355</v>
      </c>
      <c r="G6729" s="16">
        <v>2015</v>
      </c>
      <c r="H6729" s="139">
        <f t="shared" si="537"/>
        <v>0</v>
      </c>
      <c r="I6729" s="140">
        <v>2.9133333333333375</v>
      </c>
      <c r="J6729" s="141">
        <f t="shared" si="538"/>
        <v>1</v>
      </c>
      <c r="K6729" s="81">
        <f t="shared" si="539"/>
        <v>17.086666666666662</v>
      </c>
      <c r="L6729" s="149">
        <v>9.1999999999999993</v>
      </c>
      <c r="M6729" s="16"/>
      <c r="N6729" s="141">
        <f t="shared" si="540"/>
        <v>1</v>
      </c>
      <c r="O6729" s="141"/>
      <c r="P6729" s="141"/>
      <c r="Q6729" s="81">
        <f t="shared" si="541"/>
        <v>10.8</v>
      </c>
    </row>
    <row r="6730" spans="5:17" ht="13" hidden="1" x14ac:dyDescent="0.3">
      <c r="E6730" s="138">
        <v>42360</v>
      </c>
      <c r="F6730" s="16">
        <v>356</v>
      </c>
      <c r="G6730" s="16">
        <v>2015</v>
      </c>
      <c r="H6730" s="139">
        <f t="shared" si="537"/>
        <v>0</v>
      </c>
      <c r="I6730" s="140">
        <v>2.8666666666666707</v>
      </c>
      <c r="J6730" s="141">
        <f t="shared" si="538"/>
        <v>1</v>
      </c>
      <c r="K6730" s="81">
        <f t="shared" si="539"/>
        <v>17.133333333333329</v>
      </c>
      <c r="L6730" s="149">
        <v>6.5</v>
      </c>
      <c r="M6730" s="16"/>
      <c r="N6730" s="141">
        <f t="shared" si="540"/>
        <v>1</v>
      </c>
      <c r="O6730" s="141"/>
      <c r="P6730" s="141"/>
      <c r="Q6730" s="81">
        <f t="shared" si="541"/>
        <v>13.5</v>
      </c>
    </row>
    <row r="6731" spans="5:17" ht="13" hidden="1" x14ac:dyDescent="0.3">
      <c r="E6731" s="138">
        <v>42361</v>
      </c>
      <c r="F6731" s="16">
        <v>357</v>
      </c>
      <c r="G6731" s="16">
        <v>2015</v>
      </c>
      <c r="H6731" s="139">
        <f t="shared" si="537"/>
        <v>0</v>
      </c>
      <c r="I6731" s="140">
        <v>2.82</v>
      </c>
      <c r="J6731" s="141">
        <f t="shared" si="538"/>
        <v>1</v>
      </c>
      <c r="K6731" s="81">
        <f t="shared" si="539"/>
        <v>17.18</v>
      </c>
      <c r="L6731" s="149">
        <v>7.6</v>
      </c>
      <c r="M6731" s="16"/>
      <c r="N6731" s="141">
        <f t="shared" si="540"/>
        <v>1</v>
      </c>
      <c r="O6731" s="141"/>
      <c r="P6731" s="141"/>
      <c r="Q6731" s="81">
        <f t="shared" si="541"/>
        <v>12.4</v>
      </c>
    </row>
    <row r="6732" spans="5:17" ht="13" hidden="1" x14ac:dyDescent="0.3">
      <c r="E6732" s="138">
        <v>42362</v>
      </c>
      <c r="F6732" s="16">
        <v>358</v>
      </c>
      <c r="G6732" s="16">
        <v>2015</v>
      </c>
      <c r="H6732" s="139">
        <f t="shared" si="537"/>
        <v>0</v>
      </c>
      <c r="I6732" s="140">
        <v>2.773333333333337</v>
      </c>
      <c r="J6732" s="141">
        <f t="shared" si="538"/>
        <v>1</v>
      </c>
      <c r="K6732" s="81">
        <f t="shared" si="539"/>
        <v>17.226666666666663</v>
      </c>
      <c r="L6732" s="149">
        <v>6.8</v>
      </c>
      <c r="M6732" s="16"/>
      <c r="N6732" s="141">
        <f t="shared" si="540"/>
        <v>1</v>
      </c>
      <c r="O6732" s="141"/>
      <c r="P6732" s="141"/>
      <c r="Q6732" s="81">
        <f t="shared" si="541"/>
        <v>13.2</v>
      </c>
    </row>
    <row r="6733" spans="5:17" ht="13" hidden="1" x14ac:dyDescent="0.3">
      <c r="E6733" s="138">
        <v>42363</v>
      </c>
      <c r="F6733" s="16">
        <v>359</v>
      </c>
      <c r="G6733" s="16">
        <v>2015</v>
      </c>
      <c r="H6733" s="139">
        <f t="shared" si="537"/>
        <v>0</v>
      </c>
      <c r="I6733" s="140">
        <v>2.7266666666666701</v>
      </c>
      <c r="J6733" s="141">
        <f t="shared" si="538"/>
        <v>1</v>
      </c>
      <c r="K6733" s="81">
        <f t="shared" si="539"/>
        <v>17.27333333333333</v>
      </c>
      <c r="L6733" s="149">
        <v>5.3</v>
      </c>
      <c r="M6733" s="16"/>
      <c r="N6733" s="141">
        <f t="shared" si="540"/>
        <v>1</v>
      </c>
      <c r="O6733" s="141"/>
      <c r="P6733" s="141"/>
      <c r="Q6733" s="81">
        <f t="shared" si="541"/>
        <v>14.7</v>
      </c>
    </row>
    <row r="6734" spans="5:17" ht="13" hidden="1" x14ac:dyDescent="0.3">
      <c r="E6734" s="138">
        <v>42364</v>
      </c>
      <c r="F6734" s="16">
        <v>360</v>
      </c>
      <c r="G6734" s="16">
        <v>2015</v>
      </c>
      <c r="H6734" s="139">
        <f t="shared" si="537"/>
        <v>0</v>
      </c>
      <c r="I6734" s="140">
        <v>2.68</v>
      </c>
      <c r="J6734" s="141">
        <f t="shared" si="538"/>
        <v>1</v>
      </c>
      <c r="K6734" s="81">
        <f t="shared" si="539"/>
        <v>17.32</v>
      </c>
      <c r="L6734" s="149">
        <v>2.7</v>
      </c>
      <c r="M6734" s="16"/>
      <c r="N6734" s="141">
        <f t="shared" si="540"/>
        <v>1</v>
      </c>
      <c r="O6734" s="141"/>
      <c r="P6734" s="141"/>
      <c r="Q6734" s="81">
        <f t="shared" si="541"/>
        <v>17.3</v>
      </c>
    </row>
    <row r="6735" spans="5:17" ht="13" hidden="1" x14ac:dyDescent="0.3">
      <c r="E6735" s="138">
        <v>42365</v>
      </c>
      <c r="F6735" s="16">
        <v>361</v>
      </c>
      <c r="G6735" s="16">
        <v>2015</v>
      </c>
      <c r="H6735" s="139">
        <f t="shared" si="537"/>
        <v>0</v>
      </c>
      <c r="I6735" s="140">
        <v>2.6333333333333364</v>
      </c>
      <c r="J6735" s="141">
        <f>IF(I6735&lt;=$E$117,1,0)</f>
        <v>1</v>
      </c>
      <c r="K6735" s="81">
        <f>J6735*($E$116-I6735)</f>
        <v>17.366666666666664</v>
      </c>
      <c r="L6735" s="149">
        <v>0.8</v>
      </c>
      <c r="M6735" s="16"/>
      <c r="N6735" s="141">
        <f>IF(L6735&lt;=$E$117,1,0)</f>
        <v>1</v>
      </c>
      <c r="O6735" s="141"/>
      <c r="P6735" s="141"/>
      <c r="Q6735" s="81">
        <f>N6735*($E$116-L6735)</f>
        <v>19.2</v>
      </c>
    </row>
    <row r="6736" spans="5:17" ht="13" hidden="1" x14ac:dyDescent="0.3">
      <c r="E6736" s="138">
        <v>42366</v>
      </c>
      <c r="F6736" s="16">
        <v>362</v>
      </c>
      <c r="G6736" s="16">
        <v>2015</v>
      </c>
      <c r="H6736" s="139">
        <f t="shared" si="537"/>
        <v>0</v>
      </c>
      <c r="I6736" s="140">
        <v>2.5866666666666696</v>
      </c>
      <c r="J6736" s="141">
        <f>IF(I6736&lt;=$E$117,1,0)</f>
        <v>1</v>
      </c>
      <c r="K6736" s="81">
        <f>J6736*($E$116-I6736)</f>
        <v>17.41333333333333</v>
      </c>
      <c r="L6736" s="149">
        <v>1</v>
      </c>
      <c r="M6736" s="16"/>
      <c r="N6736" s="141">
        <f>IF(L6736&lt;=$E$117,1,0)</f>
        <v>1</v>
      </c>
      <c r="O6736" s="141"/>
      <c r="P6736" s="141"/>
      <c r="Q6736" s="81">
        <f>N6736*($E$116-L6736)</f>
        <v>19</v>
      </c>
    </row>
    <row r="6737" spans="5:17" ht="13" hidden="1" x14ac:dyDescent="0.3">
      <c r="E6737" s="138">
        <v>42367</v>
      </c>
      <c r="F6737" s="16">
        <v>363</v>
      </c>
      <c r="G6737" s="16">
        <v>2015</v>
      </c>
      <c r="H6737" s="139">
        <f t="shared" si="537"/>
        <v>0</v>
      </c>
      <c r="I6737" s="140">
        <v>2.54</v>
      </c>
      <c r="J6737" s="141">
        <f>IF(I6737&lt;=$E$117,1,0)</f>
        <v>1</v>
      </c>
      <c r="K6737" s="81">
        <f>J6737*($E$116-I6737)</f>
        <v>17.46</v>
      </c>
      <c r="L6737" s="149">
        <v>1.5</v>
      </c>
      <c r="M6737" s="16"/>
      <c r="N6737" s="141">
        <f>IF(L6737&lt;=$E$117,1,0)</f>
        <v>1</v>
      </c>
      <c r="O6737" s="141"/>
      <c r="P6737" s="141"/>
      <c r="Q6737" s="81">
        <f>N6737*($E$116-L6737)</f>
        <v>18.5</v>
      </c>
    </row>
    <row r="6738" spans="5:17" ht="13" hidden="1" x14ac:dyDescent="0.3">
      <c r="E6738" s="138">
        <v>42368</v>
      </c>
      <c r="F6738" s="16">
        <v>364</v>
      </c>
      <c r="G6738" s="16">
        <v>2015</v>
      </c>
      <c r="H6738" s="139">
        <f t="shared" si="537"/>
        <v>0</v>
      </c>
      <c r="I6738" s="140">
        <v>2.4933333333333358</v>
      </c>
      <c r="J6738" s="141">
        <f>IF(I6738&lt;=$E$117,1,0)</f>
        <v>1</v>
      </c>
      <c r="K6738" s="81">
        <f>J6738*($E$116-I6738)</f>
        <v>17.506666666666664</v>
      </c>
      <c r="L6738" s="149">
        <v>3.8</v>
      </c>
      <c r="M6738" s="16"/>
      <c r="N6738" s="141">
        <f>IF(L6738&lt;=$E$117,1,0)</f>
        <v>1</v>
      </c>
      <c r="O6738" s="141"/>
      <c r="P6738" s="141"/>
      <c r="Q6738" s="81">
        <f>N6738*($E$116-L6738)</f>
        <v>16.2</v>
      </c>
    </row>
    <row r="6739" spans="5:17" ht="13" hidden="1" x14ac:dyDescent="0.3">
      <c r="E6739" s="138">
        <v>42369</v>
      </c>
      <c r="F6739" s="16">
        <v>365</v>
      </c>
      <c r="G6739" s="16">
        <v>2015</v>
      </c>
      <c r="H6739" s="139">
        <f t="shared" si="537"/>
        <v>0</v>
      </c>
      <c r="I6739" s="140">
        <v>2.446666666666669</v>
      </c>
      <c r="J6739" s="141">
        <f>IF(I6739&lt;=$E$117,1,0)</f>
        <v>1</v>
      </c>
      <c r="K6739" s="81">
        <f>J6739*($E$116-I6739)</f>
        <v>17.553333333333331</v>
      </c>
      <c r="L6739" s="149">
        <v>5.7</v>
      </c>
      <c r="M6739" s="16"/>
      <c r="N6739" s="141">
        <f>IF(L6739&lt;=$E$117,1,0)</f>
        <v>1</v>
      </c>
      <c r="O6739" s="141"/>
      <c r="P6739" s="141"/>
      <c r="Q6739" s="81">
        <f>N6739*($E$116-L6739)</f>
        <v>14.3</v>
      </c>
    </row>
    <row r="6740" spans="5:17" ht="13" hidden="1" x14ac:dyDescent="0.3">
      <c r="E6740" s="138">
        <v>42370</v>
      </c>
      <c r="F6740" s="16">
        <v>1</v>
      </c>
      <c r="G6740" s="16">
        <v>2016</v>
      </c>
      <c r="H6740" s="139">
        <f t="shared" si="537"/>
        <v>0</v>
      </c>
      <c r="I6740" s="135">
        <v>2.3774193548387101</v>
      </c>
      <c r="J6740" s="141">
        <f t="shared" ref="J6740:J6803" si="542">IF(I6740&lt;=$E$117,1,0)</f>
        <v>1</v>
      </c>
      <c r="K6740" s="81">
        <f t="shared" ref="K6740:K6803" si="543">J6740*($E$116-I6740)</f>
        <v>17.622580645161289</v>
      </c>
      <c r="L6740" s="149">
        <v>5.6</v>
      </c>
      <c r="M6740" s="16"/>
      <c r="N6740" s="141">
        <f t="shared" ref="N6740:N6803" si="544">IF(L6740&lt;=$E$117,1,0)</f>
        <v>1</v>
      </c>
      <c r="O6740" s="141"/>
      <c r="P6740" s="141"/>
      <c r="Q6740" s="81">
        <f t="shared" ref="Q6740:Q6803" si="545">N6740*($E$116-L6740)</f>
        <v>14.4</v>
      </c>
    </row>
    <row r="6741" spans="5:17" ht="13" hidden="1" x14ac:dyDescent="0.3">
      <c r="E6741" s="138">
        <v>42371</v>
      </c>
      <c r="F6741" s="16">
        <v>2</v>
      </c>
      <c r="G6741" s="16">
        <v>2016</v>
      </c>
      <c r="H6741" s="139">
        <f t="shared" si="537"/>
        <v>0</v>
      </c>
      <c r="I6741" s="140">
        <v>2.3322580645161293</v>
      </c>
      <c r="J6741" s="141">
        <f t="shared" si="542"/>
        <v>1</v>
      </c>
      <c r="K6741" s="81">
        <f t="shared" si="543"/>
        <v>17.667741935483871</v>
      </c>
      <c r="L6741" s="149">
        <v>5.2</v>
      </c>
      <c r="M6741" s="16"/>
      <c r="N6741" s="141">
        <f t="shared" si="544"/>
        <v>1</v>
      </c>
      <c r="O6741" s="141"/>
      <c r="P6741" s="141"/>
      <c r="Q6741" s="81">
        <f t="shared" si="545"/>
        <v>14.8</v>
      </c>
    </row>
    <row r="6742" spans="5:17" ht="13" hidden="1" x14ac:dyDescent="0.3">
      <c r="E6742" s="138">
        <v>42372</v>
      </c>
      <c r="F6742" s="16">
        <v>3</v>
      </c>
      <c r="G6742" s="16">
        <v>2016</v>
      </c>
      <c r="H6742" s="139">
        <f t="shared" si="537"/>
        <v>0</v>
      </c>
      <c r="I6742" s="140">
        <v>2.2870967741935484</v>
      </c>
      <c r="J6742" s="141">
        <f t="shared" si="542"/>
        <v>1</v>
      </c>
      <c r="K6742" s="81">
        <f t="shared" si="543"/>
        <v>17.71290322580645</v>
      </c>
      <c r="L6742" s="149">
        <v>4</v>
      </c>
      <c r="M6742" s="16"/>
      <c r="N6742" s="141">
        <f t="shared" si="544"/>
        <v>1</v>
      </c>
      <c r="O6742" s="141"/>
      <c r="P6742" s="141"/>
      <c r="Q6742" s="81">
        <f t="shared" si="545"/>
        <v>16</v>
      </c>
    </row>
    <row r="6743" spans="5:17" ht="13" hidden="1" x14ac:dyDescent="0.3">
      <c r="E6743" s="138">
        <v>42373</v>
      </c>
      <c r="F6743" s="16">
        <v>4</v>
      </c>
      <c r="G6743" s="16">
        <v>2016</v>
      </c>
      <c r="H6743" s="139">
        <f t="shared" si="537"/>
        <v>0</v>
      </c>
      <c r="I6743" s="140">
        <v>2.241935483870968</v>
      </c>
      <c r="J6743" s="141">
        <f t="shared" si="542"/>
        <v>1</v>
      </c>
      <c r="K6743" s="81">
        <f t="shared" si="543"/>
        <v>17.758064516129032</v>
      </c>
      <c r="L6743" s="149">
        <v>6</v>
      </c>
      <c r="M6743" s="16"/>
      <c r="N6743" s="141">
        <f t="shared" si="544"/>
        <v>1</v>
      </c>
      <c r="O6743" s="141"/>
      <c r="P6743" s="141"/>
      <c r="Q6743" s="81">
        <f t="shared" si="545"/>
        <v>14</v>
      </c>
    </row>
    <row r="6744" spans="5:17" ht="13" hidden="1" x14ac:dyDescent="0.3">
      <c r="E6744" s="138">
        <v>42374</v>
      </c>
      <c r="F6744" s="16">
        <v>5</v>
      </c>
      <c r="G6744" s="16">
        <v>2016</v>
      </c>
      <c r="H6744" s="139">
        <f t="shared" si="537"/>
        <v>0</v>
      </c>
      <c r="I6744" s="140">
        <v>2.1967741935483875</v>
      </c>
      <c r="J6744" s="141">
        <f t="shared" si="542"/>
        <v>1</v>
      </c>
      <c r="K6744" s="81">
        <f t="shared" si="543"/>
        <v>17.803225806451614</v>
      </c>
      <c r="L6744" s="149">
        <v>6</v>
      </c>
      <c r="M6744" s="16"/>
      <c r="N6744" s="141">
        <f t="shared" si="544"/>
        <v>1</v>
      </c>
      <c r="O6744" s="141"/>
      <c r="P6744" s="141"/>
      <c r="Q6744" s="81">
        <f t="shared" si="545"/>
        <v>14</v>
      </c>
    </row>
    <row r="6745" spans="5:17" ht="13" hidden="1" x14ac:dyDescent="0.3">
      <c r="E6745" s="138">
        <v>42375</v>
      </c>
      <c r="F6745" s="16">
        <v>6</v>
      </c>
      <c r="G6745" s="16">
        <v>2016</v>
      </c>
      <c r="H6745" s="139">
        <f t="shared" si="537"/>
        <v>0</v>
      </c>
      <c r="I6745" s="140">
        <v>2.1516129032258067</v>
      </c>
      <c r="J6745" s="141">
        <f t="shared" si="542"/>
        <v>1</v>
      </c>
      <c r="K6745" s="81">
        <f t="shared" si="543"/>
        <v>17.848387096774193</v>
      </c>
      <c r="L6745" s="149">
        <v>4.5</v>
      </c>
      <c r="M6745" s="16"/>
      <c r="N6745" s="141">
        <f t="shared" si="544"/>
        <v>1</v>
      </c>
      <c r="O6745" s="141"/>
      <c r="P6745" s="141"/>
      <c r="Q6745" s="81">
        <f t="shared" si="545"/>
        <v>15.5</v>
      </c>
    </row>
    <row r="6746" spans="5:17" ht="13" hidden="1" x14ac:dyDescent="0.3">
      <c r="E6746" s="138">
        <v>42376</v>
      </c>
      <c r="F6746" s="16">
        <v>7</v>
      </c>
      <c r="G6746" s="16">
        <v>2016</v>
      </c>
      <c r="H6746" s="139">
        <f t="shared" si="537"/>
        <v>0</v>
      </c>
      <c r="I6746" s="140">
        <v>2.1064516129032258</v>
      </c>
      <c r="J6746" s="141">
        <f t="shared" si="542"/>
        <v>1</v>
      </c>
      <c r="K6746" s="81">
        <f t="shared" si="543"/>
        <v>17.893548387096775</v>
      </c>
      <c r="L6746" s="149">
        <v>5.3</v>
      </c>
      <c r="M6746" s="16"/>
      <c r="N6746" s="141">
        <f t="shared" si="544"/>
        <v>1</v>
      </c>
      <c r="O6746" s="141"/>
      <c r="P6746" s="141"/>
      <c r="Q6746" s="81">
        <f t="shared" si="545"/>
        <v>14.7</v>
      </c>
    </row>
    <row r="6747" spans="5:17" ht="13" hidden="1" x14ac:dyDescent="0.3">
      <c r="E6747" s="138">
        <v>42377</v>
      </c>
      <c r="F6747" s="16">
        <v>8</v>
      </c>
      <c r="G6747" s="16">
        <v>2016</v>
      </c>
      <c r="H6747" s="139">
        <f t="shared" si="537"/>
        <v>0</v>
      </c>
      <c r="I6747" s="140">
        <v>2.0612903225806454</v>
      </c>
      <c r="J6747" s="141">
        <f t="shared" si="542"/>
        <v>1</v>
      </c>
      <c r="K6747" s="81">
        <f t="shared" si="543"/>
        <v>17.938709677419354</v>
      </c>
      <c r="L6747" s="149">
        <v>5.6</v>
      </c>
      <c r="M6747" s="16"/>
      <c r="N6747" s="141">
        <f t="shared" si="544"/>
        <v>1</v>
      </c>
      <c r="O6747" s="141"/>
      <c r="P6747" s="141"/>
      <c r="Q6747" s="81">
        <f t="shared" si="545"/>
        <v>14.4</v>
      </c>
    </row>
    <row r="6748" spans="5:17" ht="13" hidden="1" x14ac:dyDescent="0.3">
      <c r="E6748" s="138">
        <v>42378</v>
      </c>
      <c r="F6748" s="16">
        <v>9</v>
      </c>
      <c r="G6748" s="16">
        <v>2016</v>
      </c>
      <c r="H6748" s="139">
        <f t="shared" si="537"/>
        <v>0</v>
      </c>
      <c r="I6748" s="140">
        <v>2.0161290322580649</v>
      </c>
      <c r="J6748" s="141">
        <f t="shared" si="542"/>
        <v>1</v>
      </c>
      <c r="K6748" s="81">
        <f t="shared" si="543"/>
        <v>17.983870967741936</v>
      </c>
      <c r="L6748" s="149">
        <v>7.1</v>
      </c>
      <c r="M6748" s="16"/>
      <c r="N6748" s="141">
        <f t="shared" si="544"/>
        <v>1</v>
      </c>
      <c r="O6748" s="141"/>
      <c r="P6748" s="141"/>
      <c r="Q6748" s="81">
        <f t="shared" si="545"/>
        <v>12.9</v>
      </c>
    </row>
    <row r="6749" spans="5:17" ht="13" hidden="1" x14ac:dyDescent="0.3">
      <c r="E6749" s="138">
        <v>42379</v>
      </c>
      <c r="F6749" s="16">
        <v>10</v>
      </c>
      <c r="G6749" s="16">
        <v>2016</v>
      </c>
      <c r="H6749" s="139">
        <f t="shared" si="537"/>
        <v>0</v>
      </c>
      <c r="I6749" s="140">
        <v>1.9709677419354841</v>
      </c>
      <c r="J6749" s="141">
        <f t="shared" si="542"/>
        <v>1</v>
      </c>
      <c r="K6749" s="81">
        <f t="shared" si="543"/>
        <v>18.029032258064515</v>
      </c>
      <c r="L6749" s="149">
        <v>6.9</v>
      </c>
      <c r="M6749" s="16"/>
      <c r="N6749" s="141">
        <f t="shared" si="544"/>
        <v>1</v>
      </c>
      <c r="O6749" s="141"/>
      <c r="P6749" s="141"/>
      <c r="Q6749" s="81">
        <f t="shared" si="545"/>
        <v>13.1</v>
      </c>
    </row>
    <row r="6750" spans="5:17" ht="13" hidden="1" x14ac:dyDescent="0.3">
      <c r="E6750" s="138">
        <v>42380</v>
      </c>
      <c r="F6750" s="16">
        <v>11</v>
      </c>
      <c r="G6750" s="16">
        <v>2016</v>
      </c>
      <c r="H6750" s="139">
        <f t="shared" si="537"/>
        <v>0</v>
      </c>
      <c r="I6750" s="140">
        <v>1.9258064516129034</v>
      </c>
      <c r="J6750" s="141">
        <f t="shared" si="542"/>
        <v>1</v>
      </c>
      <c r="K6750" s="81">
        <f t="shared" si="543"/>
        <v>18.074193548387097</v>
      </c>
      <c r="L6750" s="149">
        <v>8</v>
      </c>
      <c r="M6750" s="16"/>
      <c r="N6750" s="141">
        <f t="shared" si="544"/>
        <v>1</v>
      </c>
      <c r="O6750" s="141"/>
      <c r="P6750" s="141"/>
      <c r="Q6750" s="81">
        <f t="shared" si="545"/>
        <v>12</v>
      </c>
    </row>
    <row r="6751" spans="5:17" ht="13" hidden="1" x14ac:dyDescent="0.3">
      <c r="E6751" s="138">
        <v>42381</v>
      </c>
      <c r="F6751" s="16">
        <v>12</v>
      </c>
      <c r="G6751" s="16">
        <v>2016</v>
      </c>
      <c r="H6751" s="139">
        <f t="shared" si="537"/>
        <v>0</v>
      </c>
      <c r="I6751" s="140">
        <v>1.8806451612903228</v>
      </c>
      <c r="J6751" s="141">
        <f t="shared" si="542"/>
        <v>1</v>
      </c>
      <c r="K6751" s="81">
        <f t="shared" si="543"/>
        <v>18.119354838709675</v>
      </c>
      <c r="L6751" s="149">
        <v>5.7</v>
      </c>
      <c r="M6751" s="16"/>
      <c r="N6751" s="141">
        <f t="shared" si="544"/>
        <v>1</v>
      </c>
      <c r="O6751" s="141"/>
      <c r="P6751" s="141"/>
      <c r="Q6751" s="81">
        <f t="shared" si="545"/>
        <v>14.3</v>
      </c>
    </row>
    <row r="6752" spans="5:17" ht="13" hidden="1" x14ac:dyDescent="0.3">
      <c r="E6752" s="138">
        <v>42382</v>
      </c>
      <c r="F6752" s="16">
        <v>13</v>
      </c>
      <c r="G6752" s="16">
        <v>2016</v>
      </c>
      <c r="H6752" s="139">
        <f t="shared" si="537"/>
        <v>0</v>
      </c>
      <c r="I6752" s="140">
        <v>1.8354838709677421</v>
      </c>
      <c r="J6752" s="141">
        <f t="shared" si="542"/>
        <v>1</v>
      </c>
      <c r="K6752" s="81">
        <f t="shared" si="543"/>
        <v>18.164516129032258</v>
      </c>
      <c r="L6752" s="149">
        <v>3</v>
      </c>
      <c r="M6752" s="16"/>
      <c r="N6752" s="141">
        <f t="shared" si="544"/>
        <v>1</v>
      </c>
      <c r="O6752" s="141"/>
      <c r="P6752" s="141"/>
      <c r="Q6752" s="81">
        <f t="shared" si="545"/>
        <v>17</v>
      </c>
    </row>
    <row r="6753" spans="5:17" ht="13" hidden="1" x14ac:dyDescent="0.3">
      <c r="E6753" s="138">
        <v>42383</v>
      </c>
      <c r="F6753" s="16">
        <v>14</v>
      </c>
      <c r="G6753" s="16">
        <v>2016</v>
      </c>
      <c r="H6753" s="139">
        <f t="shared" si="537"/>
        <v>0</v>
      </c>
      <c r="I6753" s="140">
        <v>1.7903225806451615</v>
      </c>
      <c r="J6753" s="141">
        <f t="shared" si="542"/>
        <v>1</v>
      </c>
      <c r="K6753" s="81">
        <f t="shared" si="543"/>
        <v>18.20967741935484</v>
      </c>
      <c r="L6753" s="149">
        <v>0.1</v>
      </c>
      <c r="M6753" s="16"/>
      <c r="N6753" s="141">
        <f t="shared" si="544"/>
        <v>1</v>
      </c>
      <c r="O6753" s="141"/>
      <c r="P6753" s="141"/>
      <c r="Q6753" s="81">
        <f t="shared" si="545"/>
        <v>19.899999999999999</v>
      </c>
    </row>
    <row r="6754" spans="5:17" ht="13" hidden="1" x14ac:dyDescent="0.3">
      <c r="E6754" s="138">
        <v>42384</v>
      </c>
      <c r="F6754" s="16">
        <v>15</v>
      </c>
      <c r="G6754" s="16">
        <v>2016</v>
      </c>
      <c r="H6754" s="139">
        <f t="shared" si="537"/>
        <v>0</v>
      </c>
      <c r="I6754" s="140">
        <v>1.7451612903225808</v>
      </c>
      <c r="J6754" s="141">
        <f t="shared" si="542"/>
        <v>1</v>
      </c>
      <c r="K6754" s="81">
        <f t="shared" si="543"/>
        <v>18.254838709677419</v>
      </c>
      <c r="L6754" s="149">
        <v>1.8</v>
      </c>
      <c r="M6754" s="16"/>
      <c r="N6754" s="141">
        <f t="shared" si="544"/>
        <v>1</v>
      </c>
      <c r="O6754" s="141"/>
      <c r="P6754" s="141"/>
      <c r="Q6754" s="81">
        <f t="shared" si="545"/>
        <v>18.2</v>
      </c>
    </row>
    <row r="6755" spans="5:17" ht="13" hidden="1" x14ac:dyDescent="0.3">
      <c r="E6755" s="138">
        <v>42385</v>
      </c>
      <c r="F6755" s="16">
        <v>16</v>
      </c>
      <c r="G6755" s="16">
        <v>2016</v>
      </c>
      <c r="H6755" s="139">
        <f t="shared" ref="H6755:H6818" si="546">IF(AND(E6755&gt;=$D$64,E6755&lt;=$D$65),1,0)</f>
        <v>0</v>
      </c>
      <c r="I6755" s="140">
        <v>1.7</v>
      </c>
      <c r="J6755" s="141">
        <f t="shared" si="542"/>
        <v>1</v>
      </c>
      <c r="K6755" s="81">
        <f t="shared" si="543"/>
        <v>18.3</v>
      </c>
      <c r="L6755" s="149">
        <v>0.9</v>
      </c>
      <c r="M6755" s="16"/>
      <c r="N6755" s="141">
        <f t="shared" si="544"/>
        <v>1</v>
      </c>
      <c r="O6755" s="141"/>
      <c r="P6755" s="141"/>
      <c r="Q6755" s="81">
        <f t="shared" si="545"/>
        <v>19.100000000000001</v>
      </c>
    </row>
    <row r="6756" spans="5:17" ht="13" hidden="1" x14ac:dyDescent="0.3">
      <c r="E6756" s="138">
        <v>42386</v>
      </c>
      <c r="F6756" s="16">
        <v>17</v>
      </c>
      <c r="G6756" s="16">
        <v>2016</v>
      </c>
      <c r="H6756" s="139">
        <f t="shared" si="546"/>
        <v>0</v>
      </c>
      <c r="I6756" s="140">
        <v>1.7428571428571429</v>
      </c>
      <c r="J6756" s="141">
        <f t="shared" si="542"/>
        <v>1</v>
      </c>
      <c r="K6756" s="81">
        <f t="shared" si="543"/>
        <v>18.257142857142856</v>
      </c>
      <c r="L6756" s="149">
        <v>-1.1000000000000001</v>
      </c>
      <c r="M6756" s="16"/>
      <c r="N6756" s="141">
        <f t="shared" si="544"/>
        <v>1</v>
      </c>
      <c r="O6756" s="141"/>
      <c r="P6756" s="141"/>
      <c r="Q6756" s="81">
        <f t="shared" si="545"/>
        <v>21.1</v>
      </c>
    </row>
    <row r="6757" spans="5:17" ht="13" hidden="1" x14ac:dyDescent="0.3">
      <c r="E6757" s="138">
        <v>42387</v>
      </c>
      <c r="F6757" s="16">
        <v>18</v>
      </c>
      <c r="G6757" s="16">
        <v>2016</v>
      </c>
      <c r="H6757" s="139">
        <f t="shared" si="546"/>
        <v>0</v>
      </c>
      <c r="I6757" s="140">
        <v>1.7857142857142856</v>
      </c>
      <c r="J6757" s="141">
        <f t="shared" si="542"/>
        <v>1</v>
      </c>
      <c r="K6757" s="81">
        <f t="shared" si="543"/>
        <v>18.214285714285715</v>
      </c>
      <c r="L6757" s="149">
        <v>-2.7</v>
      </c>
      <c r="M6757" s="16"/>
      <c r="N6757" s="141">
        <f t="shared" si="544"/>
        <v>1</v>
      </c>
      <c r="O6757" s="141"/>
      <c r="P6757" s="141"/>
      <c r="Q6757" s="81">
        <f t="shared" si="545"/>
        <v>22.7</v>
      </c>
    </row>
    <row r="6758" spans="5:17" ht="13" hidden="1" x14ac:dyDescent="0.3">
      <c r="E6758" s="138">
        <v>42388</v>
      </c>
      <c r="F6758" s="16">
        <v>19</v>
      </c>
      <c r="G6758" s="16">
        <v>2016</v>
      </c>
      <c r="H6758" s="139">
        <f t="shared" si="546"/>
        <v>0</v>
      </c>
      <c r="I6758" s="140">
        <v>1.8285714285714285</v>
      </c>
      <c r="J6758" s="141">
        <f t="shared" si="542"/>
        <v>1</v>
      </c>
      <c r="K6758" s="81">
        <f t="shared" si="543"/>
        <v>18.171428571428571</v>
      </c>
      <c r="L6758" s="149">
        <v>-0.5</v>
      </c>
      <c r="M6758" s="16"/>
      <c r="N6758" s="141">
        <f t="shared" si="544"/>
        <v>1</v>
      </c>
      <c r="O6758" s="141"/>
      <c r="P6758" s="141"/>
      <c r="Q6758" s="81">
        <f t="shared" si="545"/>
        <v>20.5</v>
      </c>
    </row>
    <row r="6759" spans="5:17" ht="13" hidden="1" x14ac:dyDescent="0.3">
      <c r="E6759" s="138">
        <v>42389</v>
      </c>
      <c r="F6759" s="16">
        <v>20</v>
      </c>
      <c r="G6759" s="16">
        <v>2016</v>
      </c>
      <c r="H6759" s="139">
        <f t="shared" si="546"/>
        <v>0</v>
      </c>
      <c r="I6759" s="140">
        <v>1.8714285714285714</v>
      </c>
      <c r="J6759" s="141">
        <f t="shared" si="542"/>
        <v>1</v>
      </c>
      <c r="K6759" s="81">
        <f t="shared" si="543"/>
        <v>18.12857142857143</v>
      </c>
      <c r="L6759" s="149">
        <v>2.2000000000000002</v>
      </c>
      <c r="M6759" s="16"/>
      <c r="N6759" s="141">
        <f t="shared" si="544"/>
        <v>1</v>
      </c>
      <c r="O6759" s="141"/>
      <c r="P6759" s="141"/>
      <c r="Q6759" s="81">
        <f t="shared" si="545"/>
        <v>17.8</v>
      </c>
    </row>
    <row r="6760" spans="5:17" ht="13" hidden="1" x14ac:dyDescent="0.3">
      <c r="E6760" s="138">
        <v>42390</v>
      </c>
      <c r="F6760" s="16">
        <v>21</v>
      </c>
      <c r="G6760" s="16">
        <v>2016</v>
      </c>
      <c r="H6760" s="139">
        <f t="shared" si="546"/>
        <v>0</v>
      </c>
      <c r="I6760" s="140">
        <v>1.9142857142857141</v>
      </c>
      <c r="J6760" s="141">
        <f t="shared" si="542"/>
        <v>1</v>
      </c>
      <c r="K6760" s="81">
        <f t="shared" si="543"/>
        <v>18.085714285714285</v>
      </c>
      <c r="L6760" s="149">
        <v>2.4</v>
      </c>
      <c r="M6760" s="16"/>
      <c r="N6760" s="141">
        <f t="shared" si="544"/>
        <v>1</v>
      </c>
      <c r="O6760" s="141"/>
      <c r="P6760" s="141"/>
      <c r="Q6760" s="81">
        <f t="shared" si="545"/>
        <v>17.600000000000001</v>
      </c>
    </row>
    <row r="6761" spans="5:17" ht="13" hidden="1" x14ac:dyDescent="0.3">
      <c r="E6761" s="138">
        <v>42391</v>
      </c>
      <c r="F6761" s="16">
        <v>22</v>
      </c>
      <c r="G6761" s="16">
        <v>2016</v>
      </c>
      <c r="H6761" s="139">
        <f t="shared" si="546"/>
        <v>0</v>
      </c>
      <c r="I6761" s="140">
        <v>1.9571428571428571</v>
      </c>
      <c r="J6761" s="141">
        <f t="shared" si="542"/>
        <v>1</v>
      </c>
      <c r="K6761" s="81">
        <f t="shared" si="543"/>
        <v>18.042857142857144</v>
      </c>
      <c r="L6761" s="149">
        <v>1.9</v>
      </c>
      <c r="M6761" s="16"/>
      <c r="N6761" s="141">
        <f t="shared" si="544"/>
        <v>1</v>
      </c>
      <c r="O6761" s="141"/>
      <c r="P6761" s="141"/>
      <c r="Q6761" s="81">
        <f t="shared" si="545"/>
        <v>18.100000000000001</v>
      </c>
    </row>
    <row r="6762" spans="5:17" ht="13" hidden="1" x14ac:dyDescent="0.3">
      <c r="E6762" s="138">
        <v>42392</v>
      </c>
      <c r="F6762" s="16">
        <v>23</v>
      </c>
      <c r="G6762" s="16">
        <v>2016</v>
      </c>
      <c r="H6762" s="139">
        <f t="shared" si="546"/>
        <v>0</v>
      </c>
      <c r="I6762" s="140">
        <v>2</v>
      </c>
      <c r="J6762" s="141">
        <f t="shared" si="542"/>
        <v>1</v>
      </c>
      <c r="K6762" s="81">
        <f t="shared" si="543"/>
        <v>18</v>
      </c>
      <c r="L6762" s="149">
        <v>4.5999999999999996</v>
      </c>
      <c r="M6762" s="16"/>
      <c r="N6762" s="141">
        <f t="shared" si="544"/>
        <v>1</v>
      </c>
      <c r="O6762" s="141"/>
      <c r="P6762" s="141"/>
      <c r="Q6762" s="81">
        <f t="shared" si="545"/>
        <v>15.4</v>
      </c>
    </row>
    <row r="6763" spans="5:17" ht="13" hidden="1" x14ac:dyDescent="0.3">
      <c r="E6763" s="138">
        <v>42393</v>
      </c>
      <c r="F6763" s="16">
        <v>24</v>
      </c>
      <c r="G6763" s="16">
        <v>2016</v>
      </c>
      <c r="H6763" s="139">
        <f t="shared" si="546"/>
        <v>0</v>
      </c>
      <c r="I6763" s="140">
        <v>2.0428571428571427</v>
      </c>
      <c r="J6763" s="141">
        <f t="shared" si="542"/>
        <v>1</v>
      </c>
      <c r="K6763" s="81">
        <f t="shared" si="543"/>
        <v>17.957142857142856</v>
      </c>
      <c r="L6763" s="149">
        <v>2.5</v>
      </c>
      <c r="M6763" s="16"/>
      <c r="N6763" s="141">
        <f t="shared" si="544"/>
        <v>1</v>
      </c>
      <c r="O6763" s="141"/>
      <c r="P6763" s="141"/>
      <c r="Q6763" s="81">
        <f t="shared" si="545"/>
        <v>17.5</v>
      </c>
    </row>
    <row r="6764" spans="5:17" ht="13" hidden="1" x14ac:dyDescent="0.3">
      <c r="E6764" s="138">
        <v>42394</v>
      </c>
      <c r="F6764" s="16">
        <v>25</v>
      </c>
      <c r="G6764" s="16">
        <v>2016</v>
      </c>
      <c r="H6764" s="139">
        <f t="shared" si="546"/>
        <v>0</v>
      </c>
      <c r="I6764" s="140">
        <v>2.0857142857142854</v>
      </c>
      <c r="J6764" s="141">
        <f t="shared" si="542"/>
        <v>1</v>
      </c>
      <c r="K6764" s="81">
        <f t="shared" si="543"/>
        <v>17.914285714285715</v>
      </c>
      <c r="L6764" s="149">
        <v>2.6</v>
      </c>
      <c r="M6764" s="16"/>
      <c r="N6764" s="141">
        <f t="shared" si="544"/>
        <v>1</v>
      </c>
      <c r="O6764" s="141"/>
      <c r="P6764" s="141"/>
      <c r="Q6764" s="81">
        <f t="shared" si="545"/>
        <v>17.399999999999999</v>
      </c>
    </row>
    <row r="6765" spans="5:17" ht="13" hidden="1" x14ac:dyDescent="0.3">
      <c r="E6765" s="138">
        <v>42395</v>
      </c>
      <c r="F6765" s="16">
        <v>26</v>
      </c>
      <c r="G6765" s="16">
        <v>2016</v>
      </c>
      <c r="H6765" s="139">
        <f t="shared" si="546"/>
        <v>0</v>
      </c>
      <c r="I6765" s="140">
        <v>2.1285714285714286</v>
      </c>
      <c r="J6765" s="141">
        <f t="shared" si="542"/>
        <v>1</v>
      </c>
      <c r="K6765" s="81">
        <f t="shared" si="543"/>
        <v>17.87142857142857</v>
      </c>
      <c r="L6765" s="149">
        <v>3.3</v>
      </c>
      <c r="M6765" s="16"/>
      <c r="N6765" s="141">
        <f t="shared" si="544"/>
        <v>1</v>
      </c>
      <c r="O6765" s="141"/>
      <c r="P6765" s="141"/>
      <c r="Q6765" s="81">
        <f t="shared" si="545"/>
        <v>16.7</v>
      </c>
    </row>
    <row r="6766" spans="5:17" ht="13" hidden="1" x14ac:dyDescent="0.3">
      <c r="E6766" s="138">
        <v>42396</v>
      </c>
      <c r="F6766" s="16">
        <v>27</v>
      </c>
      <c r="G6766" s="16">
        <v>2016</v>
      </c>
      <c r="H6766" s="139">
        <f t="shared" si="546"/>
        <v>0</v>
      </c>
      <c r="I6766" s="140">
        <v>2.1714285714285717</v>
      </c>
      <c r="J6766" s="141">
        <f t="shared" si="542"/>
        <v>1</v>
      </c>
      <c r="K6766" s="81">
        <f t="shared" si="543"/>
        <v>17.828571428571429</v>
      </c>
      <c r="L6766" s="149">
        <v>4.3</v>
      </c>
      <c r="M6766" s="16"/>
      <c r="N6766" s="141">
        <f t="shared" si="544"/>
        <v>1</v>
      </c>
      <c r="O6766" s="141"/>
      <c r="P6766" s="141"/>
      <c r="Q6766" s="81">
        <f t="shared" si="545"/>
        <v>15.7</v>
      </c>
    </row>
    <row r="6767" spans="5:17" ht="13" hidden="1" x14ac:dyDescent="0.3">
      <c r="E6767" s="138">
        <v>42397</v>
      </c>
      <c r="F6767" s="16">
        <v>28</v>
      </c>
      <c r="G6767" s="16">
        <v>2016</v>
      </c>
      <c r="H6767" s="139">
        <f t="shared" si="546"/>
        <v>0</v>
      </c>
      <c r="I6767" s="140">
        <v>2.2142857142857144</v>
      </c>
      <c r="J6767" s="141">
        <f t="shared" si="542"/>
        <v>1</v>
      </c>
      <c r="K6767" s="81">
        <f t="shared" si="543"/>
        <v>17.785714285714285</v>
      </c>
      <c r="L6767" s="149">
        <v>8.1</v>
      </c>
      <c r="M6767" s="16"/>
      <c r="N6767" s="141">
        <f t="shared" si="544"/>
        <v>1</v>
      </c>
      <c r="O6767" s="141"/>
      <c r="P6767" s="141"/>
      <c r="Q6767" s="81">
        <f t="shared" si="545"/>
        <v>11.9</v>
      </c>
    </row>
    <row r="6768" spans="5:17" ht="13" hidden="1" x14ac:dyDescent="0.3">
      <c r="E6768" s="138">
        <v>42398</v>
      </c>
      <c r="F6768" s="16">
        <v>29</v>
      </c>
      <c r="G6768" s="16">
        <v>2016</v>
      </c>
      <c r="H6768" s="139">
        <f t="shared" si="546"/>
        <v>0</v>
      </c>
      <c r="I6768" s="140">
        <v>2.2571428571428571</v>
      </c>
      <c r="J6768" s="141">
        <f t="shared" si="542"/>
        <v>1</v>
      </c>
      <c r="K6768" s="81">
        <f t="shared" si="543"/>
        <v>17.742857142857144</v>
      </c>
      <c r="L6768" s="149">
        <v>8.9</v>
      </c>
      <c r="M6768" s="16"/>
      <c r="N6768" s="141">
        <f t="shared" si="544"/>
        <v>1</v>
      </c>
      <c r="O6768" s="141"/>
      <c r="P6768" s="141"/>
      <c r="Q6768" s="81">
        <f t="shared" si="545"/>
        <v>11.1</v>
      </c>
    </row>
    <row r="6769" spans="5:17" ht="13" hidden="1" x14ac:dyDescent="0.3">
      <c r="E6769" s="138">
        <v>42399</v>
      </c>
      <c r="F6769" s="16">
        <v>30</v>
      </c>
      <c r="G6769" s="16">
        <v>2016</v>
      </c>
      <c r="H6769" s="139">
        <f t="shared" si="546"/>
        <v>0</v>
      </c>
      <c r="I6769" s="140">
        <v>2.2999999999999998</v>
      </c>
      <c r="J6769" s="141">
        <f t="shared" si="542"/>
        <v>1</v>
      </c>
      <c r="K6769" s="81">
        <f t="shared" si="543"/>
        <v>17.7</v>
      </c>
      <c r="L6769" s="149">
        <v>7.6</v>
      </c>
      <c r="M6769" s="16"/>
      <c r="N6769" s="141">
        <f t="shared" si="544"/>
        <v>1</v>
      </c>
      <c r="O6769" s="141"/>
      <c r="P6769" s="141"/>
      <c r="Q6769" s="81">
        <f t="shared" si="545"/>
        <v>12.4</v>
      </c>
    </row>
    <row r="6770" spans="5:17" ht="13" hidden="1" x14ac:dyDescent="0.3">
      <c r="E6770" s="138">
        <v>42400</v>
      </c>
      <c r="F6770" s="16">
        <v>31</v>
      </c>
      <c r="G6770" s="16">
        <v>2016</v>
      </c>
      <c r="H6770" s="139">
        <f t="shared" si="546"/>
        <v>0</v>
      </c>
      <c r="I6770" s="140">
        <v>2.3428571428571425</v>
      </c>
      <c r="J6770" s="141">
        <f t="shared" si="542"/>
        <v>1</v>
      </c>
      <c r="K6770" s="81">
        <f t="shared" si="543"/>
        <v>17.657142857142858</v>
      </c>
      <c r="L6770" s="149">
        <v>9.1</v>
      </c>
      <c r="M6770" s="16"/>
      <c r="N6770" s="141">
        <f t="shared" si="544"/>
        <v>1</v>
      </c>
      <c r="O6770" s="141"/>
      <c r="P6770" s="141"/>
      <c r="Q6770" s="81">
        <f t="shared" si="545"/>
        <v>10.9</v>
      </c>
    </row>
    <row r="6771" spans="5:17" ht="13" hidden="1" x14ac:dyDescent="0.3">
      <c r="E6771" s="138">
        <v>42401</v>
      </c>
      <c r="F6771" s="16">
        <v>32</v>
      </c>
      <c r="G6771" s="16">
        <v>2016</v>
      </c>
      <c r="H6771" s="139">
        <f t="shared" si="546"/>
        <v>0</v>
      </c>
      <c r="I6771" s="140">
        <v>2.3857142857142857</v>
      </c>
      <c r="J6771" s="141">
        <f t="shared" si="542"/>
        <v>1</v>
      </c>
      <c r="K6771" s="81">
        <f t="shared" si="543"/>
        <v>17.614285714285714</v>
      </c>
      <c r="L6771" s="149">
        <v>10</v>
      </c>
      <c r="M6771" s="16"/>
      <c r="N6771" s="141">
        <f t="shared" si="544"/>
        <v>1</v>
      </c>
      <c r="O6771" s="141"/>
      <c r="P6771" s="141"/>
      <c r="Q6771" s="81">
        <f t="shared" si="545"/>
        <v>10</v>
      </c>
    </row>
    <row r="6772" spans="5:17" ht="13" hidden="1" x14ac:dyDescent="0.3">
      <c r="E6772" s="138">
        <v>42402</v>
      </c>
      <c r="F6772" s="16">
        <v>33</v>
      </c>
      <c r="G6772" s="16">
        <v>2016</v>
      </c>
      <c r="H6772" s="139">
        <f t="shared" si="546"/>
        <v>0</v>
      </c>
      <c r="I6772" s="140">
        <v>2.4285714285714288</v>
      </c>
      <c r="J6772" s="141">
        <f t="shared" si="542"/>
        <v>1</v>
      </c>
      <c r="K6772" s="81">
        <f t="shared" si="543"/>
        <v>17.571428571428569</v>
      </c>
      <c r="L6772" s="149">
        <v>8.3000000000000007</v>
      </c>
      <c r="M6772" s="16"/>
      <c r="N6772" s="141">
        <f t="shared" si="544"/>
        <v>1</v>
      </c>
      <c r="O6772" s="141"/>
      <c r="P6772" s="141"/>
      <c r="Q6772" s="81">
        <f t="shared" si="545"/>
        <v>11.7</v>
      </c>
    </row>
    <row r="6773" spans="5:17" ht="13" hidden="1" x14ac:dyDescent="0.3">
      <c r="E6773" s="138">
        <v>42403</v>
      </c>
      <c r="F6773" s="16">
        <v>34</v>
      </c>
      <c r="G6773" s="16">
        <v>2016</v>
      </c>
      <c r="H6773" s="139">
        <f t="shared" si="546"/>
        <v>0</v>
      </c>
      <c r="I6773" s="140">
        <v>2.4714285714285715</v>
      </c>
      <c r="J6773" s="141">
        <f t="shared" si="542"/>
        <v>1</v>
      </c>
      <c r="K6773" s="81">
        <f t="shared" si="543"/>
        <v>17.528571428571428</v>
      </c>
      <c r="L6773" s="149">
        <v>5.9</v>
      </c>
      <c r="M6773" s="16"/>
      <c r="N6773" s="141">
        <f t="shared" si="544"/>
        <v>1</v>
      </c>
      <c r="O6773" s="141"/>
      <c r="P6773" s="141"/>
      <c r="Q6773" s="81">
        <f t="shared" si="545"/>
        <v>14.1</v>
      </c>
    </row>
    <row r="6774" spans="5:17" ht="13" hidden="1" x14ac:dyDescent="0.3">
      <c r="E6774" s="138">
        <v>42404</v>
      </c>
      <c r="F6774" s="16">
        <v>35</v>
      </c>
      <c r="G6774" s="16">
        <v>2016</v>
      </c>
      <c r="H6774" s="139">
        <f t="shared" si="546"/>
        <v>0</v>
      </c>
      <c r="I6774" s="140">
        <v>2.5142857142857142</v>
      </c>
      <c r="J6774" s="141">
        <f t="shared" si="542"/>
        <v>1</v>
      </c>
      <c r="K6774" s="81">
        <f t="shared" si="543"/>
        <v>17.485714285714288</v>
      </c>
      <c r="L6774" s="149">
        <v>3.1</v>
      </c>
      <c r="M6774" s="16"/>
      <c r="N6774" s="141">
        <f t="shared" si="544"/>
        <v>1</v>
      </c>
      <c r="O6774" s="141"/>
      <c r="P6774" s="141"/>
      <c r="Q6774" s="81">
        <f t="shared" si="545"/>
        <v>16.899999999999999</v>
      </c>
    </row>
    <row r="6775" spans="5:17" ht="13" hidden="1" x14ac:dyDescent="0.3">
      <c r="E6775" s="138">
        <v>42405</v>
      </c>
      <c r="F6775" s="16">
        <v>36</v>
      </c>
      <c r="G6775" s="16">
        <v>2016</v>
      </c>
      <c r="H6775" s="139">
        <f t="shared" si="546"/>
        <v>0</v>
      </c>
      <c r="I6775" s="140">
        <v>2.5571428571428569</v>
      </c>
      <c r="J6775" s="141">
        <f t="shared" si="542"/>
        <v>1</v>
      </c>
      <c r="K6775" s="81">
        <f t="shared" si="543"/>
        <v>17.442857142857143</v>
      </c>
      <c r="L6775" s="149">
        <v>3.8</v>
      </c>
      <c r="M6775" s="16"/>
      <c r="N6775" s="141">
        <f t="shared" si="544"/>
        <v>1</v>
      </c>
      <c r="O6775" s="141"/>
      <c r="P6775" s="141"/>
      <c r="Q6775" s="81">
        <f t="shared" si="545"/>
        <v>16.2</v>
      </c>
    </row>
    <row r="6776" spans="5:17" ht="13" hidden="1" x14ac:dyDescent="0.3">
      <c r="E6776" s="138">
        <v>42406</v>
      </c>
      <c r="F6776" s="16">
        <v>37</v>
      </c>
      <c r="G6776" s="16">
        <v>2016</v>
      </c>
      <c r="H6776" s="139">
        <f t="shared" si="546"/>
        <v>0</v>
      </c>
      <c r="I6776" s="140">
        <v>2.6</v>
      </c>
      <c r="J6776" s="141">
        <f t="shared" si="542"/>
        <v>1</v>
      </c>
      <c r="K6776" s="81">
        <f t="shared" si="543"/>
        <v>17.399999999999999</v>
      </c>
      <c r="L6776" s="149">
        <v>4.3</v>
      </c>
      <c r="M6776" s="16"/>
      <c r="N6776" s="141">
        <f t="shared" si="544"/>
        <v>1</v>
      </c>
      <c r="O6776" s="141"/>
      <c r="P6776" s="141"/>
      <c r="Q6776" s="81">
        <f t="shared" si="545"/>
        <v>15.7</v>
      </c>
    </row>
    <row r="6777" spans="5:17" ht="13" hidden="1" x14ac:dyDescent="0.3">
      <c r="E6777" s="138">
        <v>42407</v>
      </c>
      <c r="F6777" s="16">
        <v>38</v>
      </c>
      <c r="G6777" s="16">
        <v>2016</v>
      </c>
      <c r="H6777" s="139">
        <f t="shared" si="546"/>
        <v>0</v>
      </c>
      <c r="I6777" s="140">
        <v>2.6428571428571428</v>
      </c>
      <c r="J6777" s="141">
        <f t="shared" si="542"/>
        <v>1</v>
      </c>
      <c r="K6777" s="81">
        <f t="shared" si="543"/>
        <v>17.357142857142858</v>
      </c>
      <c r="L6777" s="149">
        <v>5.3</v>
      </c>
      <c r="M6777" s="16"/>
      <c r="N6777" s="141">
        <f t="shared" si="544"/>
        <v>1</v>
      </c>
      <c r="O6777" s="141"/>
      <c r="P6777" s="141"/>
      <c r="Q6777" s="81">
        <f t="shared" si="545"/>
        <v>14.7</v>
      </c>
    </row>
    <row r="6778" spans="5:17" ht="13" hidden="1" x14ac:dyDescent="0.3">
      <c r="E6778" s="138">
        <v>42408</v>
      </c>
      <c r="F6778" s="16">
        <v>39</v>
      </c>
      <c r="G6778" s="16">
        <v>2016</v>
      </c>
      <c r="H6778" s="139">
        <f t="shared" si="546"/>
        <v>0</v>
      </c>
      <c r="I6778" s="140">
        <v>2.6857142857142859</v>
      </c>
      <c r="J6778" s="141">
        <f t="shared" si="542"/>
        <v>1</v>
      </c>
      <c r="K6778" s="81">
        <f t="shared" si="543"/>
        <v>17.314285714285713</v>
      </c>
      <c r="L6778" s="149">
        <v>6.9</v>
      </c>
      <c r="M6778" s="16"/>
      <c r="N6778" s="141">
        <f t="shared" si="544"/>
        <v>1</v>
      </c>
      <c r="O6778" s="141"/>
      <c r="P6778" s="141"/>
      <c r="Q6778" s="81">
        <f t="shared" si="545"/>
        <v>13.1</v>
      </c>
    </row>
    <row r="6779" spans="5:17" ht="13" hidden="1" x14ac:dyDescent="0.3">
      <c r="E6779" s="138">
        <v>42409</v>
      </c>
      <c r="F6779" s="16">
        <v>40</v>
      </c>
      <c r="G6779" s="16">
        <v>2016</v>
      </c>
      <c r="H6779" s="139">
        <f t="shared" si="546"/>
        <v>0</v>
      </c>
      <c r="I6779" s="140">
        <v>2.7285714285714286</v>
      </c>
      <c r="J6779" s="141">
        <f t="shared" si="542"/>
        <v>1</v>
      </c>
      <c r="K6779" s="81">
        <f t="shared" si="543"/>
        <v>17.271428571428572</v>
      </c>
      <c r="L6779" s="149">
        <v>8.3000000000000007</v>
      </c>
      <c r="M6779" s="16"/>
      <c r="N6779" s="141">
        <f t="shared" si="544"/>
        <v>1</v>
      </c>
      <c r="O6779" s="141"/>
      <c r="P6779" s="141"/>
      <c r="Q6779" s="81">
        <f t="shared" si="545"/>
        <v>11.7</v>
      </c>
    </row>
    <row r="6780" spans="5:17" ht="13" hidden="1" x14ac:dyDescent="0.3">
      <c r="E6780" s="138">
        <v>42410</v>
      </c>
      <c r="F6780" s="16">
        <v>41</v>
      </c>
      <c r="G6780" s="16">
        <v>2016</v>
      </c>
      <c r="H6780" s="139">
        <f t="shared" si="546"/>
        <v>0</v>
      </c>
      <c r="I6780" s="140">
        <v>2.7714285714285714</v>
      </c>
      <c r="J6780" s="141">
        <f t="shared" si="542"/>
        <v>1</v>
      </c>
      <c r="K6780" s="81">
        <f t="shared" si="543"/>
        <v>17.228571428571428</v>
      </c>
      <c r="L6780" s="149">
        <v>3</v>
      </c>
      <c r="M6780" s="16"/>
      <c r="N6780" s="141">
        <f t="shared" si="544"/>
        <v>1</v>
      </c>
      <c r="O6780" s="141"/>
      <c r="P6780" s="141"/>
      <c r="Q6780" s="81">
        <f t="shared" si="545"/>
        <v>17</v>
      </c>
    </row>
    <row r="6781" spans="5:17" ht="13" hidden="1" x14ac:dyDescent="0.3">
      <c r="E6781" s="138">
        <v>42411</v>
      </c>
      <c r="F6781" s="16">
        <v>42</v>
      </c>
      <c r="G6781" s="16">
        <v>2016</v>
      </c>
      <c r="H6781" s="139">
        <f t="shared" si="546"/>
        <v>0</v>
      </c>
      <c r="I6781" s="140">
        <v>2.8142857142857141</v>
      </c>
      <c r="J6781" s="141">
        <f t="shared" si="542"/>
        <v>1</v>
      </c>
      <c r="K6781" s="81">
        <f t="shared" si="543"/>
        <v>17.185714285714287</v>
      </c>
      <c r="L6781" s="149">
        <v>1.2</v>
      </c>
      <c r="M6781" s="16"/>
      <c r="N6781" s="141">
        <f t="shared" si="544"/>
        <v>1</v>
      </c>
      <c r="O6781" s="141"/>
      <c r="P6781" s="141"/>
      <c r="Q6781" s="81">
        <f t="shared" si="545"/>
        <v>18.8</v>
      </c>
    </row>
    <row r="6782" spans="5:17" ht="13" hidden="1" x14ac:dyDescent="0.3">
      <c r="E6782" s="138">
        <v>42412</v>
      </c>
      <c r="F6782" s="16">
        <v>43</v>
      </c>
      <c r="G6782" s="16">
        <v>2016</v>
      </c>
      <c r="H6782" s="139">
        <f t="shared" si="546"/>
        <v>0</v>
      </c>
      <c r="I6782" s="140">
        <v>2.8571428571428572</v>
      </c>
      <c r="J6782" s="141">
        <f t="shared" si="542"/>
        <v>1</v>
      </c>
      <c r="K6782" s="81">
        <f t="shared" si="543"/>
        <v>17.142857142857142</v>
      </c>
      <c r="L6782" s="149">
        <v>1.2</v>
      </c>
      <c r="M6782" s="16"/>
      <c r="N6782" s="141">
        <f t="shared" si="544"/>
        <v>1</v>
      </c>
      <c r="O6782" s="141"/>
      <c r="P6782" s="141"/>
      <c r="Q6782" s="81">
        <f t="shared" si="545"/>
        <v>18.8</v>
      </c>
    </row>
    <row r="6783" spans="5:17" ht="13" hidden="1" x14ac:dyDescent="0.3">
      <c r="E6783" s="138">
        <v>42413</v>
      </c>
      <c r="F6783" s="16">
        <v>44</v>
      </c>
      <c r="G6783" s="16">
        <v>2016</v>
      </c>
      <c r="H6783" s="139">
        <f t="shared" si="546"/>
        <v>0</v>
      </c>
      <c r="I6783" s="140">
        <v>2.9</v>
      </c>
      <c r="J6783" s="141">
        <f t="shared" si="542"/>
        <v>1</v>
      </c>
      <c r="K6783" s="81">
        <f t="shared" si="543"/>
        <v>17.100000000000001</v>
      </c>
      <c r="L6783" s="149">
        <v>6.2</v>
      </c>
      <c r="M6783" s="16"/>
      <c r="N6783" s="141">
        <f t="shared" si="544"/>
        <v>1</v>
      </c>
      <c r="O6783" s="141"/>
      <c r="P6783" s="141"/>
      <c r="Q6783" s="81">
        <f t="shared" si="545"/>
        <v>13.8</v>
      </c>
    </row>
    <row r="6784" spans="5:17" ht="13" hidden="1" x14ac:dyDescent="0.3">
      <c r="E6784" s="138">
        <v>42414</v>
      </c>
      <c r="F6784" s="16">
        <v>45</v>
      </c>
      <c r="G6784" s="16">
        <v>2016</v>
      </c>
      <c r="H6784" s="139">
        <f t="shared" si="546"/>
        <v>0</v>
      </c>
      <c r="I6784" s="140">
        <v>3.0161290322580636</v>
      </c>
      <c r="J6784" s="141">
        <f t="shared" si="542"/>
        <v>1</v>
      </c>
      <c r="K6784" s="81">
        <f t="shared" si="543"/>
        <v>16.983870967741936</v>
      </c>
      <c r="L6784" s="149">
        <v>5.9</v>
      </c>
      <c r="M6784" s="16"/>
      <c r="N6784" s="141">
        <f t="shared" si="544"/>
        <v>1</v>
      </c>
      <c r="O6784" s="141"/>
      <c r="P6784" s="141"/>
      <c r="Q6784" s="81">
        <f t="shared" si="545"/>
        <v>14.1</v>
      </c>
    </row>
    <row r="6785" spans="5:17" ht="13" hidden="1" x14ac:dyDescent="0.3">
      <c r="E6785" s="138">
        <v>42415</v>
      </c>
      <c r="F6785" s="16">
        <v>46</v>
      </c>
      <c r="G6785" s="16">
        <v>2016</v>
      </c>
      <c r="H6785" s="139">
        <f t="shared" si="546"/>
        <v>0</v>
      </c>
      <c r="I6785" s="140">
        <v>3.1322580645161282</v>
      </c>
      <c r="J6785" s="141">
        <f t="shared" si="542"/>
        <v>1</v>
      </c>
      <c r="K6785" s="81">
        <f t="shared" si="543"/>
        <v>16.86774193548387</v>
      </c>
      <c r="L6785" s="149">
        <v>2.7</v>
      </c>
      <c r="M6785" s="16"/>
      <c r="N6785" s="141">
        <f t="shared" si="544"/>
        <v>1</v>
      </c>
      <c r="O6785" s="141"/>
      <c r="P6785" s="141"/>
      <c r="Q6785" s="81">
        <f t="shared" si="545"/>
        <v>17.3</v>
      </c>
    </row>
    <row r="6786" spans="5:17" ht="13" hidden="1" x14ac:dyDescent="0.3">
      <c r="E6786" s="138">
        <v>42416</v>
      </c>
      <c r="F6786" s="16">
        <v>47</v>
      </c>
      <c r="G6786" s="16">
        <v>2016</v>
      </c>
      <c r="H6786" s="139">
        <f t="shared" si="546"/>
        <v>0</v>
      </c>
      <c r="I6786" s="140">
        <v>3.2483870967741928</v>
      </c>
      <c r="J6786" s="141">
        <f t="shared" si="542"/>
        <v>1</v>
      </c>
      <c r="K6786" s="81">
        <f t="shared" si="543"/>
        <v>16.751612903225809</v>
      </c>
      <c r="L6786" s="149">
        <v>3.3</v>
      </c>
      <c r="M6786" s="16"/>
      <c r="N6786" s="141">
        <f t="shared" si="544"/>
        <v>1</v>
      </c>
      <c r="O6786" s="141"/>
      <c r="P6786" s="141"/>
      <c r="Q6786" s="81">
        <f t="shared" si="545"/>
        <v>16.7</v>
      </c>
    </row>
    <row r="6787" spans="5:17" ht="13" hidden="1" x14ac:dyDescent="0.3">
      <c r="E6787" s="138">
        <v>42417</v>
      </c>
      <c r="F6787" s="16">
        <v>48</v>
      </c>
      <c r="G6787" s="16">
        <v>2016</v>
      </c>
      <c r="H6787" s="139">
        <f t="shared" si="546"/>
        <v>0</v>
      </c>
      <c r="I6787" s="140">
        <v>3.3645161290322574</v>
      </c>
      <c r="J6787" s="141">
        <f t="shared" si="542"/>
        <v>1</v>
      </c>
      <c r="K6787" s="81">
        <f t="shared" si="543"/>
        <v>16.635483870967743</v>
      </c>
      <c r="L6787" s="149">
        <v>3.2</v>
      </c>
      <c r="M6787" s="16"/>
      <c r="N6787" s="141">
        <f t="shared" si="544"/>
        <v>1</v>
      </c>
      <c r="O6787" s="141"/>
      <c r="P6787" s="141"/>
      <c r="Q6787" s="81">
        <f t="shared" si="545"/>
        <v>16.8</v>
      </c>
    </row>
    <row r="6788" spans="5:17" ht="13" hidden="1" x14ac:dyDescent="0.3">
      <c r="E6788" s="138">
        <v>42418</v>
      </c>
      <c r="F6788" s="16">
        <v>49</v>
      </c>
      <c r="G6788" s="16">
        <v>2016</v>
      </c>
      <c r="H6788" s="139">
        <f t="shared" si="546"/>
        <v>0</v>
      </c>
      <c r="I6788" s="140">
        <v>3.480645161290322</v>
      </c>
      <c r="J6788" s="141">
        <f t="shared" si="542"/>
        <v>1</v>
      </c>
      <c r="K6788" s="81">
        <f t="shared" si="543"/>
        <v>16.519354838709678</v>
      </c>
      <c r="L6788" s="149">
        <v>4.8</v>
      </c>
      <c r="M6788" s="16"/>
      <c r="N6788" s="141">
        <f t="shared" si="544"/>
        <v>1</v>
      </c>
      <c r="O6788" s="141"/>
      <c r="P6788" s="141"/>
      <c r="Q6788" s="81">
        <f t="shared" si="545"/>
        <v>15.2</v>
      </c>
    </row>
    <row r="6789" spans="5:17" ht="13" hidden="1" x14ac:dyDescent="0.3">
      <c r="E6789" s="138">
        <v>42419</v>
      </c>
      <c r="F6789" s="16">
        <v>50</v>
      </c>
      <c r="G6789" s="16">
        <v>2016</v>
      </c>
      <c r="H6789" s="139">
        <f t="shared" si="546"/>
        <v>0</v>
      </c>
      <c r="I6789" s="140">
        <v>3.5967741935483866</v>
      </c>
      <c r="J6789" s="141">
        <f t="shared" si="542"/>
        <v>1</v>
      </c>
      <c r="K6789" s="81">
        <f t="shared" si="543"/>
        <v>16.403225806451612</v>
      </c>
      <c r="L6789" s="149">
        <v>4</v>
      </c>
      <c r="M6789" s="16"/>
      <c r="N6789" s="141">
        <f t="shared" si="544"/>
        <v>1</v>
      </c>
      <c r="O6789" s="141"/>
      <c r="P6789" s="141"/>
      <c r="Q6789" s="81">
        <f t="shared" si="545"/>
        <v>16</v>
      </c>
    </row>
    <row r="6790" spans="5:17" ht="13" hidden="1" x14ac:dyDescent="0.3">
      <c r="E6790" s="138">
        <v>42420</v>
      </c>
      <c r="F6790" s="16">
        <v>51</v>
      </c>
      <c r="G6790" s="16">
        <v>2016</v>
      </c>
      <c r="H6790" s="139">
        <f t="shared" si="546"/>
        <v>0</v>
      </c>
      <c r="I6790" s="140">
        <v>3.7129032258064512</v>
      </c>
      <c r="J6790" s="141">
        <f t="shared" si="542"/>
        <v>1</v>
      </c>
      <c r="K6790" s="81">
        <f t="shared" si="543"/>
        <v>16.28709677419355</v>
      </c>
      <c r="L6790" s="149">
        <v>3.2</v>
      </c>
      <c r="M6790" s="16"/>
      <c r="N6790" s="141">
        <f t="shared" si="544"/>
        <v>1</v>
      </c>
      <c r="O6790" s="141"/>
      <c r="P6790" s="141"/>
      <c r="Q6790" s="81">
        <f t="shared" si="545"/>
        <v>16.8</v>
      </c>
    </row>
    <row r="6791" spans="5:17" ht="13" hidden="1" x14ac:dyDescent="0.3">
      <c r="E6791" s="138">
        <v>42421</v>
      </c>
      <c r="F6791" s="16">
        <v>52</v>
      </c>
      <c r="G6791" s="16">
        <v>2016</v>
      </c>
      <c r="H6791" s="139">
        <f t="shared" si="546"/>
        <v>0</v>
      </c>
      <c r="I6791" s="140">
        <v>3.8290322580645157</v>
      </c>
      <c r="J6791" s="141">
        <f t="shared" si="542"/>
        <v>1</v>
      </c>
      <c r="K6791" s="81">
        <f t="shared" si="543"/>
        <v>16.170967741935485</v>
      </c>
      <c r="L6791" s="149">
        <v>10.1</v>
      </c>
      <c r="M6791" s="16"/>
      <c r="N6791" s="141">
        <f t="shared" si="544"/>
        <v>1</v>
      </c>
      <c r="O6791" s="141"/>
      <c r="P6791" s="141"/>
      <c r="Q6791" s="81">
        <f t="shared" si="545"/>
        <v>9.9</v>
      </c>
    </row>
    <row r="6792" spans="5:17" ht="13" hidden="1" x14ac:dyDescent="0.3">
      <c r="E6792" s="138">
        <v>42422</v>
      </c>
      <c r="F6792" s="16">
        <v>53</v>
      </c>
      <c r="G6792" s="16">
        <v>2016</v>
      </c>
      <c r="H6792" s="139">
        <f t="shared" si="546"/>
        <v>0</v>
      </c>
      <c r="I6792" s="140">
        <v>3.9451612903225803</v>
      </c>
      <c r="J6792" s="141">
        <f t="shared" si="542"/>
        <v>1</v>
      </c>
      <c r="K6792" s="81">
        <f t="shared" si="543"/>
        <v>16.054838709677419</v>
      </c>
      <c r="L6792" s="149">
        <v>8.9</v>
      </c>
      <c r="M6792" s="16"/>
      <c r="N6792" s="141">
        <f t="shared" si="544"/>
        <v>1</v>
      </c>
      <c r="O6792" s="141"/>
      <c r="P6792" s="141"/>
      <c r="Q6792" s="81">
        <f t="shared" si="545"/>
        <v>11.1</v>
      </c>
    </row>
    <row r="6793" spans="5:17" ht="13" hidden="1" x14ac:dyDescent="0.3">
      <c r="E6793" s="138">
        <v>42423</v>
      </c>
      <c r="F6793" s="16">
        <v>54</v>
      </c>
      <c r="G6793" s="16">
        <v>2016</v>
      </c>
      <c r="H6793" s="139">
        <f t="shared" si="546"/>
        <v>0</v>
      </c>
      <c r="I6793" s="140">
        <v>4.0612903225806445</v>
      </c>
      <c r="J6793" s="141">
        <f t="shared" si="542"/>
        <v>1</v>
      </c>
      <c r="K6793" s="81">
        <f t="shared" si="543"/>
        <v>15.938709677419356</v>
      </c>
      <c r="L6793" s="149">
        <v>7.6</v>
      </c>
      <c r="M6793" s="16"/>
      <c r="N6793" s="141">
        <f t="shared" si="544"/>
        <v>1</v>
      </c>
      <c r="O6793" s="141"/>
      <c r="P6793" s="141"/>
      <c r="Q6793" s="81">
        <f t="shared" si="545"/>
        <v>12.4</v>
      </c>
    </row>
    <row r="6794" spans="5:17" ht="13" hidden="1" x14ac:dyDescent="0.3">
      <c r="E6794" s="138">
        <v>42424</v>
      </c>
      <c r="F6794" s="16">
        <v>55</v>
      </c>
      <c r="G6794" s="16">
        <v>2016</v>
      </c>
      <c r="H6794" s="139">
        <f t="shared" si="546"/>
        <v>0</v>
      </c>
      <c r="I6794" s="140">
        <v>4.17741935483871</v>
      </c>
      <c r="J6794" s="141">
        <f t="shared" si="542"/>
        <v>1</v>
      </c>
      <c r="K6794" s="81">
        <f t="shared" si="543"/>
        <v>15.82258064516129</v>
      </c>
      <c r="L6794" s="149">
        <v>2.1</v>
      </c>
      <c r="M6794" s="16"/>
      <c r="N6794" s="141">
        <f t="shared" si="544"/>
        <v>1</v>
      </c>
      <c r="O6794" s="141"/>
      <c r="P6794" s="141"/>
      <c r="Q6794" s="81">
        <f t="shared" si="545"/>
        <v>17.899999999999999</v>
      </c>
    </row>
    <row r="6795" spans="5:17" ht="13" hidden="1" x14ac:dyDescent="0.3">
      <c r="E6795" s="138">
        <v>42425</v>
      </c>
      <c r="F6795" s="16">
        <v>56</v>
      </c>
      <c r="G6795" s="16">
        <v>2016</v>
      </c>
      <c r="H6795" s="139">
        <f t="shared" si="546"/>
        <v>0</v>
      </c>
      <c r="I6795" s="140">
        <v>4.2935483870967737</v>
      </c>
      <c r="J6795" s="141">
        <f t="shared" si="542"/>
        <v>1</v>
      </c>
      <c r="K6795" s="81">
        <f t="shared" si="543"/>
        <v>15.706451612903226</v>
      </c>
      <c r="L6795" s="149">
        <v>5.5</v>
      </c>
      <c r="M6795" s="16"/>
      <c r="N6795" s="141">
        <f t="shared" si="544"/>
        <v>1</v>
      </c>
      <c r="O6795" s="141"/>
      <c r="P6795" s="141"/>
      <c r="Q6795" s="81">
        <f t="shared" si="545"/>
        <v>14.5</v>
      </c>
    </row>
    <row r="6796" spans="5:17" ht="13" hidden="1" x14ac:dyDescent="0.3">
      <c r="E6796" s="138">
        <v>42426</v>
      </c>
      <c r="F6796" s="16">
        <v>57</v>
      </c>
      <c r="G6796" s="16">
        <v>2016</v>
      </c>
      <c r="H6796" s="139">
        <f t="shared" si="546"/>
        <v>0</v>
      </c>
      <c r="I6796" s="140">
        <v>4.4096774193548391</v>
      </c>
      <c r="J6796" s="141">
        <f t="shared" si="542"/>
        <v>1</v>
      </c>
      <c r="K6796" s="81">
        <f t="shared" si="543"/>
        <v>15.590322580645161</v>
      </c>
      <c r="L6796" s="149">
        <v>3</v>
      </c>
      <c r="M6796" s="16"/>
      <c r="N6796" s="141">
        <f t="shared" si="544"/>
        <v>1</v>
      </c>
      <c r="O6796" s="141"/>
      <c r="P6796" s="141"/>
      <c r="Q6796" s="81">
        <f t="shared" si="545"/>
        <v>17</v>
      </c>
    </row>
    <row r="6797" spans="5:17" ht="13" hidden="1" x14ac:dyDescent="0.3">
      <c r="E6797" s="138">
        <v>42427</v>
      </c>
      <c r="F6797" s="16">
        <v>58</v>
      </c>
      <c r="G6797" s="16">
        <v>2016</v>
      </c>
      <c r="H6797" s="139">
        <f t="shared" si="546"/>
        <v>0</v>
      </c>
      <c r="I6797" s="140">
        <v>4.5258064516129028</v>
      </c>
      <c r="J6797" s="141">
        <f t="shared" si="542"/>
        <v>1</v>
      </c>
      <c r="K6797" s="81">
        <f t="shared" si="543"/>
        <v>15.474193548387097</v>
      </c>
      <c r="L6797" s="149">
        <v>3.7</v>
      </c>
      <c r="M6797" s="16"/>
      <c r="N6797" s="141">
        <f t="shared" si="544"/>
        <v>1</v>
      </c>
      <c r="O6797" s="141"/>
      <c r="P6797" s="141"/>
      <c r="Q6797" s="81">
        <f t="shared" si="545"/>
        <v>16.3</v>
      </c>
    </row>
    <row r="6798" spans="5:17" ht="13" hidden="1" x14ac:dyDescent="0.3">
      <c r="E6798" s="138">
        <v>42428</v>
      </c>
      <c r="F6798" s="16">
        <v>59</v>
      </c>
      <c r="G6798" s="16">
        <v>2016</v>
      </c>
      <c r="H6798" s="139">
        <f t="shared" si="546"/>
        <v>0</v>
      </c>
      <c r="I6798" s="140">
        <v>4.6419354838709666</v>
      </c>
      <c r="J6798" s="141">
        <f t="shared" si="542"/>
        <v>1</v>
      </c>
      <c r="K6798" s="81">
        <f t="shared" si="543"/>
        <v>15.358064516129033</v>
      </c>
      <c r="L6798" s="149">
        <v>4.4000000000000004</v>
      </c>
      <c r="M6798" s="16"/>
      <c r="N6798" s="141">
        <f t="shared" si="544"/>
        <v>1</v>
      </c>
      <c r="O6798" s="141"/>
      <c r="P6798" s="141"/>
      <c r="Q6798" s="81">
        <f t="shared" si="545"/>
        <v>15.6</v>
      </c>
    </row>
    <row r="6799" spans="5:17" ht="13" hidden="1" x14ac:dyDescent="0.3">
      <c r="E6799" s="138">
        <v>42429</v>
      </c>
      <c r="F6799" s="16">
        <v>60</v>
      </c>
      <c r="G6799" s="16">
        <v>2016</v>
      </c>
      <c r="H6799" s="139">
        <f t="shared" si="546"/>
        <v>0</v>
      </c>
      <c r="I6799" s="140">
        <v>4.7</v>
      </c>
      <c r="J6799" s="141">
        <f t="shared" si="542"/>
        <v>1</v>
      </c>
      <c r="K6799" s="81">
        <f t="shared" si="543"/>
        <v>15.3</v>
      </c>
      <c r="L6799" s="149">
        <v>4.9000000000000004</v>
      </c>
      <c r="M6799" s="16"/>
      <c r="N6799" s="141">
        <f t="shared" si="544"/>
        <v>1</v>
      </c>
      <c r="O6799" s="141"/>
      <c r="P6799" s="141"/>
      <c r="Q6799" s="81">
        <f t="shared" si="545"/>
        <v>15.1</v>
      </c>
    </row>
    <row r="6800" spans="5:17" ht="13" hidden="1" x14ac:dyDescent="0.3">
      <c r="E6800" s="138">
        <v>42430</v>
      </c>
      <c r="F6800" s="16">
        <v>61</v>
      </c>
      <c r="G6800" s="16">
        <v>2016</v>
      </c>
      <c r="H6800" s="139">
        <f t="shared" si="546"/>
        <v>0</v>
      </c>
      <c r="I6800" s="140">
        <v>4.758064516129032</v>
      </c>
      <c r="J6800" s="141">
        <f t="shared" si="542"/>
        <v>1</v>
      </c>
      <c r="K6800" s="81">
        <f t="shared" si="543"/>
        <v>15.241935483870968</v>
      </c>
      <c r="L6800" s="149">
        <v>5</v>
      </c>
      <c r="M6800" s="16"/>
      <c r="N6800" s="141">
        <f t="shared" si="544"/>
        <v>1</v>
      </c>
      <c r="O6800" s="141"/>
      <c r="P6800" s="141"/>
      <c r="Q6800" s="81">
        <f t="shared" si="545"/>
        <v>15</v>
      </c>
    </row>
    <row r="6801" spans="5:17" ht="13" hidden="1" x14ac:dyDescent="0.3">
      <c r="E6801" s="138">
        <v>42431</v>
      </c>
      <c r="F6801" s="16">
        <v>62</v>
      </c>
      <c r="G6801" s="16">
        <v>2016</v>
      </c>
      <c r="H6801" s="139">
        <f t="shared" si="546"/>
        <v>0</v>
      </c>
      <c r="I6801" s="140">
        <v>4.8741935483870957</v>
      </c>
      <c r="J6801" s="141">
        <f t="shared" si="542"/>
        <v>1</v>
      </c>
      <c r="K6801" s="81">
        <f t="shared" si="543"/>
        <v>15.125806451612904</v>
      </c>
      <c r="L6801" s="149">
        <v>5.2</v>
      </c>
      <c r="M6801" s="16"/>
      <c r="N6801" s="141">
        <f t="shared" si="544"/>
        <v>1</v>
      </c>
      <c r="O6801" s="141"/>
      <c r="P6801" s="141"/>
      <c r="Q6801" s="81">
        <f t="shared" si="545"/>
        <v>14.8</v>
      </c>
    </row>
    <row r="6802" spans="5:17" ht="13" hidden="1" x14ac:dyDescent="0.3">
      <c r="E6802" s="138">
        <v>42432</v>
      </c>
      <c r="F6802" s="16">
        <v>63</v>
      </c>
      <c r="G6802" s="16">
        <v>2016</v>
      </c>
      <c r="H6802" s="139">
        <f t="shared" si="546"/>
        <v>0</v>
      </c>
      <c r="I6802" s="140">
        <v>4.9903225806451612</v>
      </c>
      <c r="J6802" s="141">
        <f t="shared" si="542"/>
        <v>1</v>
      </c>
      <c r="K6802" s="81">
        <f t="shared" si="543"/>
        <v>15.009677419354839</v>
      </c>
      <c r="L6802" s="149">
        <v>2.2999999999999998</v>
      </c>
      <c r="M6802" s="16"/>
      <c r="N6802" s="141">
        <f t="shared" si="544"/>
        <v>1</v>
      </c>
      <c r="O6802" s="141"/>
      <c r="P6802" s="141"/>
      <c r="Q6802" s="81">
        <f t="shared" si="545"/>
        <v>17.7</v>
      </c>
    </row>
    <row r="6803" spans="5:17" ht="13" hidden="1" x14ac:dyDescent="0.3">
      <c r="E6803" s="138">
        <v>42433</v>
      </c>
      <c r="F6803" s="16">
        <v>64</v>
      </c>
      <c r="G6803" s="16">
        <v>2016</v>
      </c>
      <c r="H6803" s="139">
        <f t="shared" si="546"/>
        <v>0</v>
      </c>
      <c r="I6803" s="140">
        <v>5.1064516129032249</v>
      </c>
      <c r="J6803" s="141">
        <f t="shared" si="542"/>
        <v>1</v>
      </c>
      <c r="K6803" s="81">
        <f t="shared" si="543"/>
        <v>14.893548387096775</v>
      </c>
      <c r="L6803" s="149">
        <v>3</v>
      </c>
      <c r="M6803" s="16"/>
      <c r="N6803" s="141">
        <f t="shared" si="544"/>
        <v>1</v>
      </c>
      <c r="O6803" s="141"/>
      <c r="P6803" s="141"/>
      <c r="Q6803" s="81">
        <f t="shared" si="545"/>
        <v>17</v>
      </c>
    </row>
    <row r="6804" spans="5:17" ht="13" hidden="1" x14ac:dyDescent="0.3">
      <c r="E6804" s="138">
        <v>42434</v>
      </c>
      <c r="F6804" s="16">
        <v>65</v>
      </c>
      <c r="G6804" s="16">
        <v>2016</v>
      </c>
      <c r="H6804" s="139">
        <f t="shared" si="546"/>
        <v>0</v>
      </c>
      <c r="I6804" s="140">
        <v>5.2225806451612904</v>
      </c>
      <c r="J6804" s="141">
        <f t="shared" ref="J6804:J6867" si="547">IF(I6804&lt;=$E$117,1,0)</f>
        <v>1</v>
      </c>
      <c r="K6804" s="81">
        <f t="shared" ref="K6804:K6867" si="548">J6804*($E$116-I6804)</f>
        <v>14.77741935483871</v>
      </c>
      <c r="L6804" s="149">
        <v>3.8</v>
      </c>
      <c r="M6804" s="16"/>
      <c r="N6804" s="141">
        <f t="shared" ref="N6804:N6867" si="549">IF(L6804&lt;=$E$117,1,0)</f>
        <v>1</v>
      </c>
      <c r="O6804" s="141"/>
      <c r="P6804" s="141"/>
      <c r="Q6804" s="81">
        <f t="shared" ref="Q6804:Q6867" si="550">N6804*($E$116-L6804)</f>
        <v>16.2</v>
      </c>
    </row>
    <row r="6805" spans="5:17" ht="13" hidden="1" x14ac:dyDescent="0.3">
      <c r="E6805" s="138">
        <v>42435</v>
      </c>
      <c r="F6805" s="16">
        <v>66</v>
      </c>
      <c r="G6805" s="16">
        <v>2016</v>
      </c>
      <c r="H6805" s="139">
        <f t="shared" si="546"/>
        <v>0</v>
      </c>
      <c r="I6805" s="140">
        <v>5.3387096774193541</v>
      </c>
      <c r="J6805" s="141">
        <f t="shared" si="547"/>
        <v>1</v>
      </c>
      <c r="K6805" s="81">
        <f t="shared" si="548"/>
        <v>14.661290322580646</v>
      </c>
      <c r="L6805" s="149">
        <v>2.2999999999999998</v>
      </c>
      <c r="M6805" s="16"/>
      <c r="N6805" s="141">
        <f t="shared" si="549"/>
        <v>1</v>
      </c>
      <c r="O6805" s="141"/>
      <c r="P6805" s="141"/>
      <c r="Q6805" s="81">
        <f t="shared" si="550"/>
        <v>17.7</v>
      </c>
    </row>
    <row r="6806" spans="5:17" ht="13" hidden="1" x14ac:dyDescent="0.3">
      <c r="E6806" s="138">
        <v>42436</v>
      </c>
      <c r="F6806" s="16">
        <v>67</v>
      </c>
      <c r="G6806" s="16">
        <v>2016</v>
      </c>
      <c r="H6806" s="139">
        <f t="shared" si="546"/>
        <v>0</v>
      </c>
      <c r="I6806" s="140">
        <v>5.4548387096774196</v>
      </c>
      <c r="J6806" s="141">
        <f t="shared" si="547"/>
        <v>1</v>
      </c>
      <c r="K6806" s="81">
        <f t="shared" si="548"/>
        <v>14.54516129032258</v>
      </c>
      <c r="L6806" s="149">
        <v>1.3</v>
      </c>
      <c r="M6806" s="16"/>
      <c r="N6806" s="141">
        <f t="shared" si="549"/>
        <v>1</v>
      </c>
      <c r="O6806" s="141"/>
      <c r="P6806" s="141"/>
      <c r="Q6806" s="81">
        <f t="shared" si="550"/>
        <v>18.7</v>
      </c>
    </row>
    <row r="6807" spans="5:17" ht="13" hidden="1" x14ac:dyDescent="0.3">
      <c r="E6807" s="138">
        <v>42437</v>
      </c>
      <c r="F6807" s="16">
        <v>68</v>
      </c>
      <c r="G6807" s="16">
        <v>2016</v>
      </c>
      <c r="H6807" s="139">
        <f t="shared" si="546"/>
        <v>0</v>
      </c>
      <c r="I6807" s="140">
        <v>5.5709677419354833</v>
      </c>
      <c r="J6807" s="141">
        <f t="shared" si="547"/>
        <v>1</v>
      </c>
      <c r="K6807" s="81">
        <f t="shared" si="548"/>
        <v>14.429032258064517</v>
      </c>
      <c r="L6807" s="149">
        <v>1.7</v>
      </c>
      <c r="M6807" s="16"/>
      <c r="N6807" s="141">
        <f t="shared" si="549"/>
        <v>1</v>
      </c>
      <c r="O6807" s="141"/>
      <c r="P6807" s="141"/>
      <c r="Q6807" s="81">
        <f t="shared" si="550"/>
        <v>18.3</v>
      </c>
    </row>
    <row r="6808" spans="5:17" ht="13" hidden="1" x14ac:dyDescent="0.3">
      <c r="E6808" s="138">
        <v>42438</v>
      </c>
      <c r="F6808" s="16">
        <v>69</v>
      </c>
      <c r="G6808" s="16">
        <v>2016</v>
      </c>
      <c r="H6808" s="139">
        <f t="shared" si="546"/>
        <v>0</v>
      </c>
      <c r="I6808" s="140">
        <v>5.6870967741935488</v>
      </c>
      <c r="J6808" s="141">
        <f t="shared" si="547"/>
        <v>1</v>
      </c>
      <c r="K6808" s="81">
        <f t="shared" si="548"/>
        <v>14.312903225806451</v>
      </c>
      <c r="L6808" s="149">
        <v>1.6</v>
      </c>
      <c r="M6808" s="16"/>
      <c r="N6808" s="141">
        <f t="shared" si="549"/>
        <v>1</v>
      </c>
      <c r="O6808" s="141"/>
      <c r="P6808" s="141"/>
      <c r="Q6808" s="81">
        <f t="shared" si="550"/>
        <v>18.399999999999999</v>
      </c>
    </row>
    <row r="6809" spans="5:17" ht="13" hidden="1" x14ac:dyDescent="0.3">
      <c r="E6809" s="138">
        <v>42439</v>
      </c>
      <c r="F6809" s="16">
        <v>70</v>
      </c>
      <c r="G6809" s="16">
        <v>2016</v>
      </c>
      <c r="H6809" s="139">
        <f t="shared" si="546"/>
        <v>0</v>
      </c>
      <c r="I6809" s="140">
        <v>5.8032258064516125</v>
      </c>
      <c r="J6809" s="141">
        <f t="shared" si="547"/>
        <v>1</v>
      </c>
      <c r="K6809" s="81">
        <f t="shared" si="548"/>
        <v>14.196774193548388</v>
      </c>
      <c r="L6809" s="149">
        <v>3.6</v>
      </c>
      <c r="M6809" s="16"/>
      <c r="N6809" s="141">
        <f t="shared" si="549"/>
        <v>1</v>
      </c>
      <c r="O6809" s="141"/>
      <c r="P6809" s="141"/>
      <c r="Q6809" s="81">
        <f t="shared" si="550"/>
        <v>16.399999999999999</v>
      </c>
    </row>
    <row r="6810" spans="5:17" ht="13" hidden="1" x14ac:dyDescent="0.3">
      <c r="E6810" s="138">
        <v>42440</v>
      </c>
      <c r="F6810" s="16">
        <v>71</v>
      </c>
      <c r="G6810" s="16">
        <v>2016</v>
      </c>
      <c r="H6810" s="139">
        <f t="shared" si="546"/>
        <v>0</v>
      </c>
      <c r="I6810" s="140">
        <v>5.9193548387096762</v>
      </c>
      <c r="J6810" s="141">
        <f t="shared" si="547"/>
        <v>1</v>
      </c>
      <c r="K6810" s="81">
        <f t="shared" si="548"/>
        <v>14.080645161290324</v>
      </c>
      <c r="L6810" s="149">
        <v>4.5999999999999996</v>
      </c>
      <c r="M6810" s="16"/>
      <c r="N6810" s="141">
        <f t="shared" si="549"/>
        <v>1</v>
      </c>
      <c r="O6810" s="141"/>
      <c r="P6810" s="141"/>
      <c r="Q6810" s="81">
        <f t="shared" si="550"/>
        <v>15.4</v>
      </c>
    </row>
    <row r="6811" spans="5:17" ht="13" hidden="1" x14ac:dyDescent="0.3">
      <c r="E6811" s="138">
        <v>42441</v>
      </c>
      <c r="F6811" s="16">
        <v>72</v>
      </c>
      <c r="G6811" s="16">
        <v>2016</v>
      </c>
      <c r="H6811" s="139">
        <f t="shared" si="546"/>
        <v>0</v>
      </c>
      <c r="I6811" s="140">
        <v>6.0354838709677416</v>
      </c>
      <c r="J6811" s="141">
        <f t="shared" si="547"/>
        <v>1</v>
      </c>
      <c r="K6811" s="81">
        <f t="shared" si="548"/>
        <v>13.964516129032258</v>
      </c>
      <c r="L6811" s="149">
        <v>4.5999999999999996</v>
      </c>
      <c r="M6811" s="16"/>
      <c r="N6811" s="141">
        <f t="shared" si="549"/>
        <v>1</v>
      </c>
      <c r="O6811" s="141"/>
      <c r="P6811" s="141"/>
      <c r="Q6811" s="81">
        <f t="shared" si="550"/>
        <v>15.4</v>
      </c>
    </row>
    <row r="6812" spans="5:17" ht="13" hidden="1" x14ac:dyDescent="0.3">
      <c r="E6812" s="138">
        <v>42442</v>
      </c>
      <c r="F6812" s="16">
        <v>73</v>
      </c>
      <c r="G6812" s="16">
        <v>2016</v>
      </c>
      <c r="H6812" s="139">
        <f t="shared" si="546"/>
        <v>0</v>
      </c>
      <c r="I6812" s="140">
        <v>6.1516129032258053</v>
      </c>
      <c r="J6812" s="141">
        <f t="shared" si="547"/>
        <v>1</v>
      </c>
      <c r="K6812" s="81">
        <f t="shared" si="548"/>
        <v>13.848387096774195</v>
      </c>
      <c r="L6812" s="149">
        <v>5.9</v>
      </c>
      <c r="M6812" s="16"/>
      <c r="N6812" s="141">
        <f t="shared" si="549"/>
        <v>1</v>
      </c>
      <c r="O6812" s="141"/>
      <c r="P6812" s="141"/>
      <c r="Q6812" s="81">
        <f t="shared" si="550"/>
        <v>14.1</v>
      </c>
    </row>
    <row r="6813" spans="5:17" ht="13" hidden="1" x14ac:dyDescent="0.3">
      <c r="E6813" s="138">
        <v>42443</v>
      </c>
      <c r="F6813" s="16">
        <v>74</v>
      </c>
      <c r="G6813" s="16">
        <v>2016</v>
      </c>
      <c r="H6813" s="139">
        <f t="shared" si="546"/>
        <v>0</v>
      </c>
      <c r="I6813" s="140">
        <v>6.2677419354838708</v>
      </c>
      <c r="J6813" s="141">
        <f t="shared" si="547"/>
        <v>1</v>
      </c>
      <c r="K6813" s="81">
        <f t="shared" si="548"/>
        <v>13.732258064516129</v>
      </c>
      <c r="L6813" s="149">
        <v>4.8</v>
      </c>
      <c r="M6813" s="16"/>
      <c r="N6813" s="141">
        <f t="shared" si="549"/>
        <v>1</v>
      </c>
      <c r="O6813" s="141"/>
      <c r="P6813" s="141"/>
      <c r="Q6813" s="81">
        <f t="shared" si="550"/>
        <v>15.2</v>
      </c>
    </row>
    <row r="6814" spans="5:17" ht="13" hidden="1" x14ac:dyDescent="0.3">
      <c r="E6814" s="138">
        <v>42444</v>
      </c>
      <c r="F6814" s="16">
        <v>75</v>
      </c>
      <c r="G6814" s="16">
        <v>2016</v>
      </c>
      <c r="H6814" s="139">
        <f t="shared" si="546"/>
        <v>0</v>
      </c>
      <c r="I6814" s="140">
        <v>6.3838709677419345</v>
      </c>
      <c r="J6814" s="141">
        <f t="shared" si="547"/>
        <v>1</v>
      </c>
      <c r="K6814" s="81">
        <f t="shared" si="548"/>
        <v>13.616129032258065</v>
      </c>
      <c r="L6814" s="149">
        <v>3.8</v>
      </c>
      <c r="M6814" s="16"/>
      <c r="N6814" s="141">
        <f t="shared" si="549"/>
        <v>1</v>
      </c>
      <c r="O6814" s="141"/>
      <c r="P6814" s="141"/>
      <c r="Q6814" s="81">
        <f t="shared" si="550"/>
        <v>16.2</v>
      </c>
    </row>
    <row r="6815" spans="5:17" ht="13" hidden="1" x14ac:dyDescent="0.3">
      <c r="E6815" s="138">
        <v>42445</v>
      </c>
      <c r="F6815" s="16">
        <v>76</v>
      </c>
      <c r="G6815" s="16">
        <v>2016</v>
      </c>
      <c r="H6815" s="139">
        <f t="shared" si="546"/>
        <v>0</v>
      </c>
      <c r="I6815" s="140">
        <v>6.5</v>
      </c>
      <c r="J6815" s="141">
        <f t="shared" si="547"/>
        <v>1</v>
      </c>
      <c r="K6815" s="81">
        <f t="shared" si="548"/>
        <v>13.5</v>
      </c>
      <c r="L6815" s="149">
        <v>3</v>
      </c>
      <c r="M6815" s="16"/>
      <c r="N6815" s="141">
        <f t="shared" si="549"/>
        <v>1</v>
      </c>
      <c r="O6815" s="141"/>
      <c r="P6815" s="141"/>
      <c r="Q6815" s="81">
        <f t="shared" si="550"/>
        <v>17</v>
      </c>
    </row>
    <row r="6816" spans="5:17" ht="13" hidden="1" x14ac:dyDescent="0.3">
      <c r="E6816" s="138">
        <v>42446</v>
      </c>
      <c r="F6816" s="16">
        <v>77</v>
      </c>
      <c r="G6816" s="16">
        <v>2016</v>
      </c>
      <c r="H6816" s="139">
        <f t="shared" si="546"/>
        <v>0</v>
      </c>
      <c r="I6816" s="140">
        <v>6.5966666666666667</v>
      </c>
      <c r="J6816" s="141">
        <f t="shared" si="547"/>
        <v>1</v>
      </c>
      <c r="K6816" s="81">
        <f t="shared" si="548"/>
        <v>13.403333333333332</v>
      </c>
      <c r="L6816" s="149">
        <v>4.3</v>
      </c>
      <c r="M6816" s="16"/>
      <c r="N6816" s="141">
        <f t="shared" si="549"/>
        <v>1</v>
      </c>
      <c r="O6816" s="141"/>
      <c r="P6816" s="141"/>
      <c r="Q6816" s="81">
        <f t="shared" si="550"/>
        <v>15.7</v>
      </c>
    </row>
    <row r="6817" spans="5:17" ht="13" hidden="1" x14ac:dyDescent="0.3">
      <c r="E6817" s="138">
        <v>42447</v>
      </c>
      <c r="F6817" s="16">
        <v>78</v>
      </c>
      <c r="G6817" s="16">
        <v>2016</v>
      </c>
      <c r="H6817" s="139">
        <f t="shared" si="546"/>
        <v>0</v>
      </c>
      <c r="I6817" s="140">
        <v>6.6933333333333334</v>
      </c>
      <c r="J6817" s="141">
        <f t="shared" si="547"/>
        <v>1</v>
      </c>
      <c r="K6817" s="81">
        <f t="shared" si="548"/>
        <v>13.306666666666667</v>
      </c>
      <c r="L6817" s="149">
        <v>5.7</v>
      </c>
      <c r="M6817" s="16"/>
      <c r="N6817" s="141">
        <f t="shared" si="549"/>
        <v>1</v>
      </c>
      <c r="O6817" s="141"/>
      <c r="P6817" s="141"/>
      <c r="Q6817" s="81">
        <f t="shared" si="550"/>
        <v>14.3</v>
      </c>
    </row>
    <row r="6818" spans="5:17" ht="13" hidden="1" x14ac:dyDescent="0.3">
      <c r="E6818" s="138">
        <v>42448</v>
      </c>
      <c r="F6818" s="16">
        <v>79</v>
      </c>
      <c r="G6818" s="16">
        <v>2016</v>
      </c>
      <c r="H6818" s="139">
        <f t="shared" si="546"/>
        <v>0</v>
      </c>
      <c r="I6818" s="140">
        <v>6.79</v>
      </c>
      <c r="J6818" s="141">
        <f t="shared" si="547"/>
        <v>1</v>
      </c>
      <c r="K6818" s="81">
        <f t="shared" si="548"/>
        <v>13.21</v>
      </c>
      <c r="L6818" s="149">
        <v>6.4</v>
      </c>
      <c r="M6818" s="16"/>
      <c r="N6818" s="141">
        <f t="shared" si="549"/>
        <v>1</v>
      </c>
      <c r="O6818" s="141"/>
      <c r="P6818" s="141"/>
      <c r="Q6818" s="81">
        <f t="shared" si="550"/>
        <v>13.6</v>
      </c>
    </row>
    <row r="6819" spans="5:17" ht="13" hidden="1" x14ac:dyDescent="0.3">
      <c r="E6819" s="138">
        <v>42449</v>
      </c>
      <c r="F6819" s="16">
        <v>80</v>
      </c>
      <c r="G6819" s="16">
        <v>2016</v>
      </c>
      <c r="H6819" s="139">
        <f t="shared" ref="H6819:H6882" si="551">IF(AND(E6819&gt;=$D$64,E6819&lt;=$D$65),1,0)</f>
        <v>0</v>
      </c>
      <c r="I6819" s="140">
        <v>6.8866666666666667</v>
      </c>
      <c r="J6819" s="141">
        <f t="shared" si="547"/>
        <v>1</v>
      </c>
      <c r="K6819" s="81">
        <f t="shared" si="548"/>
        <v>13.113333333333333</v>
      </c>
      <c r="L6819" s="149">
        <v>6.7</v>
      </c>
      <c r="M6819" s="16"/>
      <c r="N6819" s="141">
        <f t="shared" si="549"/>
        <v>1</v>
      </c>
      <c r="O6819" s="141"/>
      <c r="P6819" s="141"/>
      <c r="Q6819" s="81">
        <f t="shared" si="550"/>
        <v>13.3</v>
      </c>
    </row>
    <row r="6820" spans="5:17" ht="13" hidden="1" x14ac:dyDescent="0.3">
      <c r="E6820" s="138">
        <v>42450</v>
      </c>
      <c r="F6820" s="16">
        <v>81</v>
      </c>
      <c r="G6820" s="16">
        <v>2016</v>
      </c>
      <c r="H6820" s="139">
        <f t="shared" si="551"/>
        <v>0</v>
      </c>
      <c r="I6820" s="140">
        <v>6.9833333333333334</v>
      </c>
      <c r="J6820" s="141">
        <f t="shared" si="547"/>
        <v>1</v>
      </c>
      <c r="K6820" s="81">
        <f t="shared" si="548"/>
        <v>13.016666666666666</v>
      </c>
      <c r="L6820" s="149">
        <v>7.2</v>
      </c>
      <c r="M6820" s="16"/>
      <c r="N6820" s="141">
        <f t="shared" si="549"/>
        <v>1</v>
      </c>
      <c r="O6820" s="141"/>
      <c r="P6820" s="141"/>
      <c r="Q6820" s="81">
        <f t="shared" si="550"/>
        <v>12.8</v>
      </c>
    </row>
    <row r="6821" spans="5:17" ht="13" hidden="1" x14ac:dyDescent="0.3">
      <c r="E6821" s="138">
        <v>42451</v>
      </c>
      <c r="F6821" s="16">
        <v>82</v>
      </c>
      <c r="G6821" s="16">
        <v>2016</v>
      </c>
      <c r="H6821" s="139">
        <f t="shared" si="551"/>
        <v>0</v>
      </c>
      <c r="I6821" s="140">
        <v>7.08</v>
      </c>
      <c r="J6821" s="141">
        <f t="shared" si="547"/>
        <v>1</v>
      </c>
      <c r="K6821" s="81">
        <f t="shared" si="548"/>
        <v>12.92</v>
      </c>
      <c r="L6821" s="149">
        <v>6.8</v>
      </c>
      <c r="M6821" s="16"/>
      <c r="N6821" s="141">
        <f t="shared" si="549"/>
        <v>1</v>
      </c>
      <c r="O6821" s="141"/>
      <c r="P6821" s="141"/>
      <c r="Q6821" s="81">
        <f t="shared" si="550"/>
        <v>13.2</v>
      </c>
    </row>
    <row r="6822" spans="5:17" ht="13" hidden="1" x14ac:dyDescent="0.3">
      <c r="E6822" s="138">
        <v>42452</v>
      </c>
      <c r="F6822" s="16">
        <v>83</v>
      </c>
      <c r="G6822" s="16">
        <v>2016</v>
      </c>
      <c r="H6822" s="139">
        <f t="shared" si="551"/>
        <v>0</v>
      </c>
      <c r="I6822" s="140">
        <v>7.1766666666666667</v>
      </c>
      <c r="J6822" s="141">
        <f t="shared" si="547"/>
        <v>1</v>
      </c>
      <c r="K6822" s="81">
        <f t="shared" si="548"/>
        <v>12.823333333333334</v>
      </c>
      <c r="L6822" s="149">
        <v>7.9</v>
      </c>
      <c r="M6822" s="16"/>
      <c r="N6822" s="141">
        <f t="shared" si="549"/>
        <v>1</v>
      </c>
      <c r="O6822" s="141"/>
      <c r="P6822" s="141"/>
      <c r="Q6822" s="81">
        <f t="shared" si="550"/>
        <v>12.1</v>
      </c>
    </row>
    <row r="6823" spans="5:17" ht="13" hidden="1" x14ac:dyDescent="0.3">
      <c r="E6823" s="138">
        <v>42453</v>
      </c>
      <c r="F6823" s="16">
        <v>84</v>
      </c>
      <c r="G6823" s="16">
        <v>2016</v>
      </c>
      <c r="H6823" s="139">
        <f t="shared" si="551"/>
        <v>0</v>
      </c>
      <c r="I6823" s="140">
        <v>7.2733333333333325</v>
      </c>
      <c r="J6823" s="141">
        <f t="shared" si="547"/>
        <v>1</v>
      </c>
      <c r="K6823" s="81">
        <f t="shared" si="548"/>
        <v>12.726666666666667</v>
      </c>
      <c r="L6823" s="149">
        <v>7.8</v>
      </c>
      <c r="M6823" s="16"/>
      <c r="N6823" s="141">
        <f t="shared" si="549"/>
        <v>1</v>
      </c>
      <c r="O6823" s="141"/>
      <c r="P6823" s="141"/>
      <c r="Q6823" s="81">
        <f t="shared" si="550"/>
        <v>12.2</v>
      </c>
    </row>
    <row r="6824" spans="5:17" ht="13" hidden="1" x14ac:dyDescent="0.3">
      <c r="E6824" s="138">
        <v>42454</v>
      </c>
      <c r="F6824" s="16">
        <v>85</v>
      </c>
      <c r="G6824" s="16">
        <v>2016</v>
      </c>
      <c r="H6824" s="139">
        <f t="shared" si="551"/>
        <v>0</v>
      </c>
      <c r="I6824" s="140">
        <v>7.37</v>
      </c>
      <c r="J6824" s="141">
        <f t="shared" si="547"/>
        <v>1</v>
      </c>
      <c r="K6824" s="81">
        <f t="shared" si="548"/>
        <v>12.629999999999999</v>
      </c>
      <c r="L6824" s="149">
        <v>6.7</v>
      </c>
      <c r="M6824" s="16"/>
      <c r="N6824" s="141">
        <f t="shared" si="549"/>
        <v>1</v>
      </c>
      <c r="O6824" s="141"/>
      <c r="P6824" s="141"/>
      <c r="Q6824" s="81">
        <f t="shared" si="550"/>
        <v>13.3</v>
      </c>
    </row>
    <row r="6825" spans="5:17" ht="13" hidden="1" x14ac:dyDescent="0.3">
      <c r="E6825" s="138">
        <v>42455</v>
      </c>
      <c r="F6825" s="16">
        <v>86</v>
      </c>
      <c r="G6825" s="16">
        <v>2016</v>
      </c>
      <c r="H6825" s="139">
        <f t="shared" si="551"/>
        <v>0</v>
      </c>
      <c r="I6825" s="140">
        <v>7.4666666666666677</v>
      </c>
      <c r="J6825" s="141">
        <f t="shared" si="547"/>
        <v>1</v>
      </c>
      <c r="K6825" s="81">
        <f t="shared" si="548"/>
        <v>12.533333333333331</v>
      </c>
      <c r="L6825" s="149">
        <v>8.3000000000000007</v>
      </c>
      <c r="M6825" s="16"/>
      <c r="N6825" s="141">
        <f t="shared" si="549"/>
        <v>1</v>
      </c>
      <c r="O6825" s="141"/>
      <c r="P6825" s="141"/>
      <c r="Q6825" s="81">
        <f t="shared" si="550"/>
        <v>11.7</v>
      </c>
    </row>
    <row r="6826" spans="5:17" ht="13" hidden="1" x14ac:dyDescent="0.3">
      <c r="E6826" s="138">
        <v>42456</v>
      </c>
      <c r="F6826" s="16">
        <v>87</v>
      </c>
      <c r="G6826" s="16">
        <v>2016</v>
      </c>
      <c r="H6826" s="139">
        <f t="shared" si="551"/>
        <v>0</v>
      </c>
      <c r="I6826" s="140">
        <v>7.5633333333333335</v>
      </c>
      <c r="J6826" s="141">
        <f t="shared" si="547"/>
        <v>1</v>
      </c>
      <c r="K6826" s="81">
        <f t="shared" si="548"/>
        <v>12.436666666666667</v>
      </c>
      <c r="L6826" s="149">
        <v>7.2</v>
      </c>
      <c r="M6826" s="16"/>
      <c r="N6826" s="141">
        <f t="shared" si="549"/>
        <v>1</v>
      </c>
      <c r="O6826" s="141"/>
      <c r="P6826" s="141"/>
      <c r="Q6826" s="81">
        <f t="shared" si="550"/>
        <v>12.8</v>
      </c>
    </row>
    <row r="6827" spans="5:17" ht="13" hidden="1" x14ac:dyDescent="0.3">
      <c r="E6827" s="138">
        <v>42457</v>
      </c>
      <c r="F6827" s="16">
        <v>88</v>
      </c>
      <c r="G6827" s="16">
        <v>2016</v>
      </c>
      <c r="H6827" s="139">
        <f t="shared" si="551"/>
        <v>0</v>
      </c>
      <c r="I6827" s="140">
        <v>7.66</v>
      </c>
      <c r="J6827" s="141">
        <f t="shared" si="547"/>
        <v>1</v>
      </c>
      <c r="K6827" s="81">
        <f t="shared" si="548"/>
        <v>12.34</v>
      </c>
      <c r="L6827" s="149">
        <v>7.6</v>
      </c>
      <c r="M6827" s="16"/>
      <c r="N6827" s="141">
        <f t="shared" si="549"/>
        <v>1</v>
      </c>
      <c r="O6827" s="141"/>
      <c r="P6827" s="141"/>
      <c r="Q6827" s="81">
        <f t="shared" si="550"/>
        <v>12.4</v>
      </c>
    </row>
    <row r="6828" spans="5:17" ht="13" hidden="1" x14ac:dyDescent="0.3">
      <c r="E6828" s="138">
        <v>42458</v>
      </c>
      <c r="F6828" s="16">
        <v>89</v>
      </c>
      <c r="G6828" s="16">
        <v>2016</v>
      </c>
      <c r="H6828" s="139">
        <f t="shared" si="551"/>
        <v>0</v>
      </c>
      <c r="I6828" s="140">
        <v>7.7566666666666668</v>
      </c>
      <c r="J6828" s="141">
        <f t="shared" si="547"/>
        <v>1</v>
      </c>
      <c r="K6828" s="81">
        <f t="shared" si="548"/>
        <v>12.243333333333332</v>
      </c>
      <c r="L6828" s="149">
        <v>12</v>
      </c>
      <c r="M6828" s="16"/>
      <c r="N6828" s="141">
        <f t="shared" si="549"/>
        <v>1</v>
      </c>
      <c r="O6828" s="141"/>
      <c r="P6828" s="141"/>
      <c r="Q6828" s="81">
        <f t="shared" si="550"/>
        <v>8</v>
      </c>
    </row>
    <row r="6829" spans="5:17" ht="13" hidden="1" x14ac:dyDescent="0.3">
      <c r="E6829" s="138">
        <v>42459</v>
      </c>
      <c r="F6829" s="16">
        <v>90</v>
      </c>
      <c r="G6829" s="16">
        <v>2016</v>
      </c>
      <c r="H6829" s="139">
        <f t="shared" si="551"/>
        <v>0</v>
      </c>
      <c r="I6829" s="140">
        <v>7.8533333333333344</v>
      </c>
      <c r="J6829" s="141">
        <f t="shared" si="547"/>
        <v>1</v>
      </c>
      <c r="K6829" s="81">
        <f t="shared" si="548"/>
        <v>12.146666666666665</v>
      </c>
      <c r="L6829" s="149">
        <v>13.9</v>
      </c>
      <c r="M6829" s="16"/>
      <c r="N6829" s="141">
        <f t="shared" si="549"/>
        <v>1</v>
      </c>
      <c r="O6829" s="141"/>
      <c r="P6829" s="141"/>
      <c r="Q6829" s="81">
        <f t="shared" si="550"/>
        <v>6.1</v>
      </c>
    </row>
    <row r="6830" spans="5:17" ht="13" hidden="1" x14ac:dyDescent="0.3">
      <c r="E6830" s="138">
        <v>42460</v>
      </c>
      <c r="F6830" s="16">
        <v>91</v>
      </c>
      <c r="G6830" s="16">
        <v>2016</v>
      </c>
      <c r="H6830" s="139">
        <f t="shared" si="551"/>
        <v>0</v>
      </c>
      <c r="I6830" s="140">
        <v>7.95</v>
      </c>
      <c r="J6830" s="141">
        <f t="shared" si="547"/>
        <v>1</v>
      </c>
      <c r="K6830" s="81">
        <f t="shared" si="548"/>
        <v>12.05</v>
      </c>
      <c r="L6830" s="149">
        <v>12.1</v>
      </c>
      <c r="M6830" s="16"/>
      <c r="N6830" s="141">
        <f t="shared" si="549"/>
        <v>1</v>
      </c>
      <c r="O6830" s="141"/>
      <c r="P6830" s="141"/>
      <c r="Q6830" s="81">
        <f t="shared" si="550"/>
        <v>7.9</v>
      </c>
    </row>
    <row r="6831" spans="5:17" ht="13" hidden="1" x14ac:dyDescent="0.3">
      <c r="E6831" s="138">
        <v>42461</v>
      </c>
      <c r="F6831" s="16">
        <v>92</v>
      </c>
      <c r="G6831" s="16">
        <v>2016</v>
      </c>
      <c r="H6831" s="139">
        <f t="shared" si="551"/>
        <v>0</v>
      </c>
      <c r="I6831" s="140">
        <v>8.0466666666666669</v>
      </c>
      <c r="J6831" s="141">
        <f t="shared" si="547"/>
        <v>1</v>
      </c>
      <c r="K6831" s="81">
        <f t="shared" si="548"/>
        <v>11.953333333333333</v>
      </c>
      <c r="L6831" s="149">
        <v>11.7</v>
      </c>
      <c r="M6831" s="16"/>
      <c r="N6831" s="141">
        <f t="shared" si="549"/>
        <v>1</v>
      </c>
      <c r="O6831" s="141"/>
      <c r="P6831" s="141"/>
      <c r="Q6831" s="81">
        <f t="shared" si="550"/>
        <v>8.3000000000000007</v>
      </c>
    </row>
    <row r="6832" spans="5:17" ht="13" hidden="1" x14ac:dyDescent="0.3">
      <c r="E6832" s="138">
        <v>42462</v>
      </c>
      <c r="F6832" s="16">
        <v>93</v>
      </c>
      <c r="G6832" s="16">
        <v>2016</v>
      </c>
      <c r="H6832" s="139">
        <f t="shared" si="551"/>
        <v>0</v>
      </c>
      <c r="I6832" s="140">
        <v>8.1433333333333344</v>
      </c>
      <c r="J6832" s="141">
        <f t="shared" si="547"/>
        <v>1</v>
      </c>
      <c r="K6832" s="81">
        <f t="shared" si="548"/>
        <v>11.856666666666666</v>
      </c>
      <c r="L6832" s="149">
        <v>10.7</v>
      </c>
      <c r="M6832" s="16"/>
      <c r="N6832" s="141">
        <f t="shared" si="549"/>
        <v>1</v>
      </c>
      <c r="O6832" s="141"/>
      <c r="P6832" s="141"/>
      <c r="Q6832" s="81">
        <f t="shared" si="550"/>
        <v>9.3000000000000007</v>
      </c>
    </row>
    <row r="6833" spans="5:17" ht="13" hidden="1" x14ac:dyDescent="0.3">
      <c r="E6833" s="138">
        <v>42463</v>
      </c>
      <c r="F6833" s="16">
        <v>94</v>
      </c>
      <c r="G6833" s="16">
        <v>2016</v>
      </c>
      <c r="H6833" s="139">
        <f t="shared" si="551"/>
        <v>0</v>
      </c>
      <c r="I6833" s="140">
        <v>8.24</v>
      </c>
      <c r="J6833" s="141">
        <f t="shared" si="547"/>
        <v>1</v>
      </c>
      <c r="K6833" s="81">
        <f t="shared" si="548"/>
        <v>11.76</v>
      </c>
      <c r="L6833" s="149">
        <v>12.1</v>
      </c>
      <c r="M6833" s="16"/>
      <c r="N6833" s="141">
        <f t="shared" si="549"/>
        <v>1</v>
      </c>
      <c r="O6833" s="141"/>
      <c r="P6833" s="141"/>
      <c r="Q6833" s="81">
        <f t="shared" si="550"/>
        <v>7.9</v>
      </c>
    </row>
    <row r="6834" spans="5:17" ht="13" hidden="1" x14ac:dyDescent="0.3">
      <c r="E6834" s="138">
        <v>42464</v>
      </c>
      <c r="F6834" s="16">
        <v>95</v>
      </c>
      <c r="G6834" s="16">
        <v>2016</v>
      </c>
      <c r="H6834" s="139">
        <f t="shared" si="551"/>
        <v>0</v>
      </c>
      <c r="I6834" s="140">
        <v>8.336666666666666</v>
      </c>
      <c r="J6834" s="141">
        <f t="shared" si="547"/>
        <v>1</v>
      </c>
      <c r="K6834" s="81">
        <f t="shared" si="548"/>
        <v>11.663333333333334</v>
      </c>
      <c r="L6834" s="149">
        <v>11.5</v>
      </c>
      <c r="M6834" s="16"/>
      <c r="N6834" s="141">
        <f t="shared" si="549"/>
        <v>1</v>
      </c>
      <c r="O6834" s="141"/>
      <c r="P6834" s="141"/>
      <c r="Q6834" s="81">
        <f t="shared" si="550"/>
        <v>8.5</v>
      </c>
    </row>
    <row r="6835" spans="5:17" ht="13" hidden="1" x14ac:dyDescent="0.3">
      <c r="E6835" s="138">
        <v>42465</v>
      </c>
      <c r="F6835" s="16">
        <v>96</v>
      </c>
      <c r="G6835" s="16">
        <v>2016</v>
      </c>
      <c r="H6835" s="139">
        <f t="shared" si="551"/>
        <v>0</v>
      </c>
      <c r="I6835" s="140">
        <v>8.4333333333333336</v>
      </c>
      <c r="J6835" s="141">
        <f t="shared" si="547"/>
        <v>1</v>
      </c>
      <c r="K6835" s="81">
        <f t="shared" si="548"/>
        <v>11.566666666666666</v>
      </c>
      <c r="L6835" s="149">
        <v>11.1</v>
      </c>
      <c r="M6835" s="16"/>
      <c r="N6835" s="141">
        <f t="shared" si="549"/>
        <v>1</v>
      </c>
      <c r="O6835" s="141"/>
      <c r="P6835" s="141"/>
      <c r="Q6835" s="81">
        <f t="shared" si="550"/>
        <v>8.9</v>
      </c>
    </row>
    <row r="6836" spans="5:17" ht="13" hidden="1" x14ac:dyDescent="0.3">
      <c r="E6836" s="138">
        <v>42466</v>
      </c>
      <c r="F6836" s="16">
        <v>97</v>
      </c>
      <c r="G6836" s="16">
        <v>2016</v>
      </c>
      <c r="H6836" s="139">
        <f t="shared" si="551"/>
        <v>0</v>
      </c>
      <c r="I6836" s="140">
        <v>8.5299999999999994</v>
      </c>
      <c r="J6836" s="141">
        <f t="shared" si="547"/>
        <v>1</v>
      </c>
      <c r="K6836" s="81">
        <f t="shared" si="548"/>
        <v>11.47</v>
      </c>
      <c r="L6836" s="149">
        <v>11.5</v>
      </c>
      <c r="M6836" s="16"/>
      <c r="N6836" s="141">
        <f t="shared" si="549"/>
        <v>1</v>
      </c>
      <c r="O6836" s="141"/>
      <c r="P6836" s="141"/>
      <c r="Q6836" s="81">
        <f t="shared" si="550"/>
        <v>8.5</v>
      </c>
    </row>
    <row r="6837" spans="5:17" ht="13" hidden="1" x14ac:dyDescent="0.3">
      <c r="E6837" s="138">
        <v>42467</v>
      </c>
      <c r="F6837" s="16">
        <v>98</v>
      </c>
      <c r="G6837" s="16">
        <v>2016</v>
      </c>
      <c r="H6837" s="139">
        <f t="shared" si="551"/>
        <v>0</v>
      </c>
      <c r="I6837" s="140">
        <v>8.6266666666666687</v>
      </c>
      <c r="J6837" s="141">
        <f t="shared" si="547"/>
        <v>1</v>
      </c>
      <c r="K6837" s="81">
        <f t="shared" si="548"/>
        <v>11.373333333333331</v>
      </c>
      <c r="L6837" s="149">
        <v>8.5</v>
      </c>
      <c r="M6837" s="16"/>
      <c r="N6837" s="141">
        <f t="shared" si="549"/>
        <v>1</v>
      </c>
      <c r="O6837" s="141"/>
      <c r="P6837" s="141"/>
      <c r="Q6837" s="81">
        <f t="shared" si="550"/>
        <v>11.5</v>
      </c>
    </row>
    <row r="6838" spans="5:17" ht="13" hidden="1" x14ac:dyDescent="0.3">
      <c r="E6838" s="138">
        <v>42468</v>
      </c>
      <c r="F6838" s="16">
        <v>99</v>
      </c>
      <c r="G6838" s="16">
        <v>2016</v>
      </c>
      <c r="H6838" s="139">
        <f t="shared" si="551"/>
        <v>0</v>
      </c>
      <c r="I6838" s="140">
        <v>8.7233333333333327</v>
      </c>
      <c r="J6838" s="141">
        <f t="shared" si="547"/>
        <v>1</v>
      </c>
      <c r="K6838" s="81">
        <f t="shared" si="548"/>
        <v>11.276666666666667</v>
      </c>
      <c r="L6838" s="149">
        <v>5.7</v>
      </c>
      <c r="M6838" s="16"/>
      <c r="N6838" s="141">
        <f t="shared" si="549"/>
        <v>1</v>
      </c>
      <c r="O6838" s="141"/>
      <c r="P6838" s="141"/>
      <c r="Q6838" s="81">
        <f t="shared" si="550"/>
        <v>14.3</v>
      </c>
    </row>
    <row r="6839" spans="5:17" ht="13" hidden="1" x14ac:dyDescent="0.3">
      <c r="E6839" s="138">
        <v>42469</v>
      </c>
      <c r="F6839" s="16">
        <v>100</v>
      </c>
      <c r="G6839" s="16">
        <v>2016</v>
      </c>
      <c r="H6839" s="139">
        <f t="shared" si="551"/>
        <v>0</v>
      </c>
      <c r="I6839" s="140">
        <v>8.82</v>
      </c>
      <c r="J6839" s="141">
        <f t="shared" si="547"/>
        <v>1</v>
      </c>
      <c r="K6839" s="81">
        <f t="shared" si="548"/>
        <v>11.18</v>
      </c>
      <c r="L6839" s="149">
        <v>7</v>
      </c>
      <c r="M6839" s="16"/>
      <c r="N6839" s="141">
        <f t="shared" si="549"/>
        <v>1</v>
      </c>
      <c r="O6839" s="141"/>
      <c r="P6839" s="141"/>
      <c r="Q6839" s="81">
        <f t="shared" si="550"/>
        <v>13</v>
      </c>
    </row>
    <row r="6840" spans="5:17" ht="13" hidden="1" x14ac:dyDescent="0.3">
      <c r="E6840" s="138">
        <v>42470</v>
      </c>
      <c r="F6840" s="16">
        <v>101</v>
      </c>
      <c r="G6840" s="16">
        <v>2016</v>
      </c>
      <c r="H6840" s="139">
        <f t="shared" si="551"/>
        <v>0</v>
      </c>
      <c r="I6840" s="140">
        <v>8.9166666666666679</v>
      </c>
      <c r="J6840" s="141">
        <f t="shared" si="547"/>
        <v>1</v>
      </c>
      <c r="K6840" s="81">
        <f t="shared" si="548"/>
        <v>11.083333333333332</v>
      </c>
      <c r="L6840" s="149">
        <v>8.6999999999999993</v>
      </c>
      <c r="M6840" s="16"/>
      <c r="N6840" s="141">
        <f t="shared" si="549"/>
        <v>1</v>
      </c>
      <c r="O6840" s="141"/>
      <c r="P6840" s="141"/>
      <c r="Q6840" s="81">
        <f t="shared" si="550"/>
        <v>11.3</v>
      </c>
    </row>
    <row r="6841" spans="5:17" ht="13" hidden="1" x14ac:dyDescent="0.3">
      <c r="E6841" s="138">
        <v>42471</v>
      </c>
      <c r="F6841" s="16">
        <v>102</v>
      </c>
      <c r="G6841" s="16">
        <v>2016</v>
      </c>
      <c r="H6841" s="139">
        <f t="shared" si="551"/>
        <v>0</v>
      </c>
      <c r="I6841" s="140">
        <v>9.0133333333333354</v>
      </c>
      <c r="J6841" s="141">
        <f t="shared" si="547"/>
        <v>1</v>
      </c>
      <c r="K6841" s="81">
        <f t="shared" si="548"/>
        <v>10.986666666666665</v>
      </c>
      <c r="L6841" s="149">
        <v>10.3</v>
      </c>
      <c r="M6841" s="16"/>
      <c r="N6841" s="141">
        <f t="shared" si="549"/>
        <v>1</v>
      </c>
      <c r="O6841" s="141"/>
      <c r="P6841" s="141"/>
      <c r="Q6841" s="81">
        <f t="shared" si="550"/>
        <v>9.6999999999999993</v>
      </c>
    </row>
    <row r="6842" spans="5:17" ht="13" hidden="1" x14ac:dyDescent="0.3">
      <c r="E6842" s="138">
        <v>42472</v>
      </c>
      <c r="F6842" s="16">
        <v>103</v>
      </c>
      <c r="G6842" s="16">
        <v>2016</v>
      </c>
      <c r="H6842" s="139">
        <f t="shared" si="551"/>
        <v>0</v>
      </c>
      <c r="I6842" s="140">
        <v>9.11</v>
      </c>
      <c r="J6842" s="141">
        <f t="shared" si="547"/>
        <v>1</v>
      </c>
      <c r="K6842" s="81">
        <f t="shared" si="548"/>
        <v>10.89</v>
      </c>
      <c r="L6842" s="149">
        <v>14</v>
      </c>
      <c r="M6842" s="16"/>
      <c r="N6842" s="141">
        <f t="shared" si="549"/>
        <v>1</v>
      </c>
      <c r="O6842" s="141"/>
      <c r="P6842" s="141"/>
      <c r="Q6842" s="81">
        <f t="shared" si="550"/>
        <v>6</v>
      </c>
    </row>
    <row r="6843" spans="5:17" ht="13" hidden="1" x14ac:dyDescent="0.3">
      <c r="E6843" s="138">
        <v>42473</v>
      </c>
      <c r="F6843" s="16">
        <v>104</v>
      </c>
      <c r="G6843" s="16">
        <v>2016</v>
      </c>
      <c r="H6843" s="139">
        <f t="shared" si="551"/>
        <v>0</v>
      </c>
      <c r="I6843" s="140">
        <v>9.206666666666667</v>
      </c>
      <c r="J6843" s="141">
        <f t="shared" si="547"/>
        <v>1</v>
      </c>
      <c r="K6843" s="81">
        <f t="shared" si="548"/>
        <v>10.793333333333333</v>
      </c>
      <c r="L6843" s="149">
        <v>11.1</v>
      </c>
      <c r="M6843" s="16"/>
      <c r="N6843" s="141">
        <f t="shared" si="549"/>
        <v>1</v>
      </c>
      <c r="O6843" s="141"/>
      <c r="P6843" s="141"/>
      <c r="Q6843" s="81">
        <f t="shared" si="550"/>
        <v>8.9</v>
      </c>
    </row>
    <row r="6844" spans="5:17" ht="13" hidden="1" x14ac:dyDescent="0.3">
      <c r="E6844" s="138">
        <v>42474</v>
      </c>
      <c r="F6844" s="16">
        <v>105</v>
      </c>
      <c r="G6844" s="16">
        <v>2016</v>
      </c>
      <c r="H6844" s="139">
        <f t="shared" si="551"/>
        <v>0</v>
      </c>
      <c r="I6844" s="140">
        <v>9.3033333333333346</v>
      </c>
      <c r="J6844" s="141">
        <f t="shared" si="547"/>
        <v>1</v>
      </c>
      <c r="K6844" s="81">
        <f t="shared" si="548"/>
        <v>10.696666666666665</v>
      </c>
      <c r="L6844" s="149">
        <v>11.7</v>
      </c>
      <c r="M6844" s="16"/>
      <c r="N6844" s="141">
        <f t="shared" si="549"/>
        <v>1</v>
      </c>
      <c r="O6844" s="141"/>
      <c r="P6844" s="141"/>
      <c r="Q6844" s="81">
        <f t="shared" si="550"/>
        <v>8.3000000000000007</v>
      </c>
    </row>
    <row r="6845" spans="5:17" ht="13" hidden="1" x14ac:dyDescent="0.3">
      <c r="E6845" s="138">
        <v>42475</v>
      </c>
      <c r="F6845" s="16">
        <v>106</v>
      </c>
      <c r="G6845" s="16">
        <v>2016</v>
      </c>
      <c r="H6845" s="139">
        <f t="shared" si="551"/>
        <v>0</v>
      </c>
      <c r="I6845" s="140">
        <v>9.4</v>
      </c>
      <c r="J6845" s="141">
        <f t="shared" si="547"/>
        <v>1</v>
      </c>
      <c r="K6845" s="81">
        <f t="shared" si="548"/>
        <v>10.6</v>
      </c>
      <c r="L6845" s="149">
        <v>12.9</v>
      </c>
      <c r="M6845" s="16"/>
      <c r="N6845" s="141">
        <f t="shared" si="549"/>
        <v>1</v>
      </c>
      <c r="O6845" s="141"/>
      <c r="P6845" s="141"/>
      <c r="Q6845" s="81">
        <f t="shared" si="550"/>
        <v>7.1</v>
      </c>
    </row>
    <row r="6846" spans="5:17" ht="13" hidden="1" x14ac:dyDescent="0.3">
      <c r="E6846" s="138">
        <v>42476</v>
      </c>
      <c r="F6846" s="16">
        <v>107</v>
      </c>
      <c r="G6846" s="16">
        <v>2016</v>
      </c>
      <c r="H6846" s="139">
        <f t="shared" si="551"/>
        <v>0</v>
      </c>
      <c r="I6846" s="140">
        <v>9.561290322580648</v>
      </c>
      <c r="J6846" s="141">
        <f t="shared" si="547"/>
        <v>1</v>
      </c>
      <c r="K6846" s="81">
        <f t="shared" si="548"/>
        <v>10.438709677419352</v>
      </c>
      <c r="L6846" s="149">
        <v>14.6</v>
      </c>
      <c r="M6846" s="16"/>
      <c r="N6846" s="141">
        <f t="shared" si="549"/>
        <v>1</v>
      </c>
      <c r="O6846" s="141"/>
      <c r="P6846" s="141"/>
      <c r="Q6846" s="81">
        <f t="shared" si="550"/>
        <v>5.4</v>
      </c>
    </row>
    <row r="6847" spans="5:17" ht="13" hidden="1" x14ac:dyDescent="0.3">
      <c r="E6847" s="138">
        <v>42477</v>
      </c>
      <c r="F6847" s="16">
        <v>108</v>
      </c>
      <c r="G6847" s="16">
        <v>2016</v>
      </c>
      <c r="H6847" s="139">
        <f t="shared" si="551"/>
        <v>0</v>
      </c>
      <c r="I6847" s="140">
        <v>9.7225806451612922</v>
      </c>
      <c r="J6847" s="141">
        <f t="shared" si="547"/>
        <v>1</v>
      </c>
      <c r="K6847" s="81">
        <f t="shared" si="548"/>
        <v>10.277419354838708</v>
      </c>
      <c r="L6847" s="149">
        <v>10.6</v>
      </c>
      <c r="M6847" s="16"/>
      <c r="N6847" s="141">
        <f t="shared" si="549"/>
        <v>1</v>
      </c>
      <c r="O6847" s="141"/>
      <c r="P6847" s="141"/>
      <c r="Q6847" s="81">
        <f t="shared" si="550"/>
        <v>9.4</v>
      </c>
    </row>
    <row r="6848" spans="5:17" ht="13" hidden="1" x14ac:dyDescent="0.3">
      <c r="E6848" s="138">
        <v>42478</v>
      </c>
      <c r="F6848" s="16">
        <v>109</v>
      </c>
      <c r="G6848" s="16">
        <v>2016</v>
      </c>
      <c r="H6848" s="139">
        <f t="shared" si="551"/>
        <v>0</v>
      </c>
      <c r="I6848" s="140">
        <v>9.8838709677419363</v>
      </c>
      <c r="J6848" s="141">
        <f t="shared" si="547"/>
        <v>1</v>
      </c>
      <c r="K6848" s="81">
        <f t="shared" si="548"/>
        <v>10.116129032258064</v>
      </c>
      <c r="L6848" s="149">
        <v>6.2</v>
      </c>
      <c r="M6848" s="16"/>
      <c r="N6848" s="141">
        <f t="shared" si="549"/>
        <v>1</v>
      </c>
      <c r="O6848" s="141"/>
      <c r="P6848" s="141"/>
      <c r="Q6848" s="81">
        <f t="shared" si="550"/>
        <v>13.8</v>
      </c>
    </row>
    <row r="6849" spans="5:17" ht="13" hidden="1" x14ac:dyDescent="0.3">
      <c r="E6849" s="138">
        <v>42479</v>
      </c>
      <c r="F6849" s="16">
        <v>110</v>
      </c>
      <c r="G6849" s="16">
        <v>2016</v>
      </c>
      <c r="H6849" s="139">
        <f t="shared" si="551"/>
        <v>0</v>
      </c>
      <c r="I6849" s="140">
        <v>10.045161290322584</v>
      </c>
      <c r="J6849" s="141">
        <f t="shared" si="547"/>
        <v>1</v>
      </c>
      <c r="K6849" s="81">
        <f t="shared" si="548"/>
        <v>9.954838709677416</v>
      </c>
      <c r="L6849" s="149">
        <v>8.9</v>
      </c>
      <c r="M6849" s="16"/>
      <c r="N6849" s="141">
        <f t="shared" si="549"/>
        <v>1</v>
      </c>
      <c r="O6849" s="141"/>
      <c r="P6849" s="141"/>
      <c r="Q6849" s="81">
        <f t="shared" si="550"/>
        <v>11.1</v>
      </c>
    </row>
    <row r="6850" spans="5:17" ht="13" hidden="1" x14ac:dyDescent="0.3">
      <c r="E6850" s="138">
        <v>42480</v>
      </c>
      <c r="F6850" s="16">
        <v>111</v>
      </c>
      <c r="G6850" s="16">
        <v>2016</v>
      </c>
      <c r="H6850" s="139">
        <f t="shared" si="551"/>
        <v>0</v>
      </c>
      <c r="I6850" s="140">
        <v>10.206451612903228</v>
      </c>
      <c r="J6850" s="141">
        <f t="shared" si="547"/>
        <v>1</v>
      </c>
      <c r="K6850" s="81">
        <f t="shared" si="548"/>
        <v>9.7935483870967719</v>
      </c>
      <c r="L6850" s="149">
        <v>10.6</v>
      </c>
      <c r="M6850" s="16"/>
      <c r="N6850" s="141">
        <f t="shared" si="549"/>
        <v>1</v>
      </c>
      <c r="O6850" s="141"/>
      <c r="P6850" s="141"/>
      <c r="Q6850" s="81">
        <f t="shared" si="550"/>
        <v>9.4</v>
      </c>
    </row>
    <row r="6851" spans="5:17" ht="13" hidden="1" x14ac:dyDescent="0.3">
      <c r="E6851" s="138">
        <v>42481</v>
      </c>
      <c r="F6851" s="16">
        <v>112</v>
      </c>
      <c r="G6851" s="16">
        <v>2016</v>
      </c>
      <c r="H6851" s="139">
        <f t="shared" si="551"/>
        <v>0</v>
      </c>
      <c r="I6851" s="140">
        <v>10.367741935483872</v>
      </c>
      <c r="J6851" s="141">
        <f t="shared" si="547"/>
        <v>1</v>
      </c>
      <c r="K6851" s="81">
        <f t="shared" si="548"/>
        <v>9.6322580645161278</v>
      </c>
      <c r="L6851" s="149">
        <v>14.1</v>
      </c>
      <c r="M6851" s="16"/>
      <c r="N6851" s="141">
        <f t="shared" si="549"/>
        <v>1</v>
      </c>
      <c r="O6851" s="141"/>
      <c r="P6851" s="141"/>
      <c r="Q6851" s="81">
        <f t="shared" si="550"/>
        <v>5.9</v>
      </c>
    </row>
    <row r="6852" spans="5:17" ht="13" hidden="1" x14ac:dyDescent="0.3">
      <c r="E6852" s="138">
        <v>42482</v>
      </c>
      <c r="F6852" s="16">
        <v>113</v>
      </c>
      <c r="G6852" s="16">
        <v>2016</v>
      </c>
      <c r="H6852" s="139">
        <f t="shared" si="551"/>
        <v>0</v>
      </c>
      <c r="I6852" s="140">
        <v>10.529032258064516</v>
      </c>
      <c r="J6852" s="141">
        <f t="shared" si="547"/>
        <v>1</v>
      </c>
      <c r="K6852" s="81">
        <f t="shared" si="548"/>
        <v>9.4709677419354836</v>
      </c>
      <c r="L6852" s="149">
        <v>14.8</v>
      </c>
      <c r="M6852" s="16"/>
      <c r="N6852" s="141">
        <f t="shared" si="549"/>
        <v>1</v>
      </c>
      <c r="O6852" s="141"/>
      <c r="P6852" s="141"/>
      <c r="Q6852" s="81">
        <f t="shared" si="550"/>
        <v>5.1999999999999993</v>
      </c>
    </row>
    <row r="6853" spans="5:17" ht="13" hidden="1" x14ac:dyDescent="0.3">
      <c r="E6853" s="138">
        <v>42483</v>
      </c>
      <c r="F6853" s="16">
        <v>114</v>
      </c>
      <c r="G6853" s="16">
        <v>2016</v>
      </c>
      <c r="H6853" s="139">
        <f t="shared" si="551"/>
        <v>0</v>
      </c>
      <c r="I6853" s="140">
        <v>10.690322580645164</v>
      </c>
      <c r="J6853" s="141">
        <f t="shared" si="547"/>
        <v>1</v>
      </c>
      <c r="K6853" s="81">
        <f t="shared" si="548"/>
        <v>9.3096774193548359</v>
      </c>
      <c r="L6853" s="149">
        <v>10.9</v>
      </c>
      <c r="M6853" s="16"/>
      <c r="N6853" s="141">
        <f t="shared" si="549"/>
        <v>1</v>
      </c>
      <c r="O6853" s="141"/>
      <c r="P6853" s="141"/>
      <c r="Q6853" s="81">
        <f t="shared" si="550"/>
        <v>9.1</v>
      </c>
    </row>
    <row r="6854" spans="5:17" ht="13" hidden="1" x14ac:dyDescent="0.3">
      <c r="E6854" s="138">
        <v>42484</v>
      </c>
      <c r="F6854" s="16">
        <v>115</v>
      </c>
      <c r="G6854" s="16">
        <v>2016</v>
      </c>
      <c r="H6854" s="139">
        <f t="shared" si="551"/>
        <v>0</v>
      </c>
      <c r="I6854" s="140">
        <v>10.851612903225808</v>
      </c>
      <c r="J6854" s="141">
        <f t="shared" si="547"/>
        <v>1</v>
      </c>
      <c r="K6854" s="81">
        <f t="shared" si="548"/>
        <v>9.1483870967741918</v>
      </c>
      <c r="L6854" s="149">
        <v>6.8</v>
      </c>
      <c r="M6854" s="16"/>
      <c r="N6854" s="141">
        <f t="shared" si="549"/>
        <v>1</v>
      </c>
      <c r="O6854" s="141"/>
      <c r="P6854" s="141"/>
      <c r="Q6854" s="81">
        <f t="shared" si="550"/>
        <v>13.2</v>
      </c>
    </row>
    <row r="6855" spans="5:17" ht="13" hidden="1" x14ac:dyDescent="0.3">
      <c r="E6855" s="138">
        <v>42485</v>
      </c>
      <c r="F6855" s="16">
        <v>116</v>
      </c>
      <c r="G6855" s="16">
        <v>2016</v>
      </c>
      <c r="H6855" s="139">
        <f t="shared" si="551"/>
        <v>0</v>
      </c>
      <c r="I6855" s="140">
        <v>11.012903225806452</v>
      </c>
      <c r="J6855" s="141">
        <f t="shared" si="547"/>
        <v>1</v>
      </c>
      <c r="K6855" s="81">
        <f t="shared" si="548"/>
        <v>8.9870967741935477</v>
      </c>
      <c r="L6855" s="149">
        <v>6</v>
      </c>
      <c r="M6855" s="16"/>
      <c r="N6855" s="141">
        <f t="shared" si="549"/>
        <v>1</v>
      </c>
      <c r="O6855" s="141"/>
      <c r="P6855" s="141"/>
      <c r="Q6855" s="81">
        <f t="shared" si="550"/>
        <v>14</v>
      </c>
    </row>
    <row r="6856" spans="5:17" ht="13" hidden="1" x14ac:dyDescent="0.3">
      <c r="E6856" s="138">
        <v>42486</v>
      </c>
      <c r="F6856" s="16">
        <v>117</v>
      </c>
      <c r="G6856" s="16">
        <v>2016</v>
      </c>
      <c r="H6856" s="139">
        <f t="shared" si="551"/>
        <v>0</v>
      </c>
      <c r="I6856" s="140">
        <v>11.1741935483871</v>
      </c>
      <c r="J6856" s="141">
        <f t="shared" si="547"/>
        <v>1</v>
      </c>
      <c r="K6856" s="81">
        <f t="shared" si="548"/>
        <v>8.8258064516129</v>
      </c>
      <c r="L6856" s="149">
        <v>8.1</v>
      </c>
      <c r="M6856" s="16"/>
      <c r="N6856" s="141">
        <f t="shared" si="549"/>
        <v>1</v>
      </c>
      <c r="O6856" s="141"/>
      <c r="P6856" s="141"/>
      <c r="Q6856" s="81">
        <f t="shared" si="550"/>
        <v>11.9</v>
      </c>
    </row>
    <row r="6857" spans="5:17" ht="13" hidden="1" x14ac:dyDescent="0.3">
      <c r="E6857" s="138">
        <v>42487</v>
      </c>
      <c r="F6857" s="16">
        <v>118</v>
      </c>
      <c r="G6857" s="16">
        <v>2016</v>
      </c>
      <c r="H6857" s="139">
        <f t="shared" si="551"/>
        <v>0</v>
      </c>
      <c r="I6857" s="140">
        <v>11.335483870967744</v>
      </c>
      <c r="J6857" s="141">
        <f t="shared" si="547"/>
        <v>1</v>
      </c>
      <c r="K6857" s="81">
        <f t="shared" si="548"/>
        <v>8.6645161290322559</v>
      </c>
      <c r="L6857" s="149">
        <v>6</v>
      </c>
      <c r="M6857" s="16"/>
      <c r="N6857" s="141">
        <f t="shared" si="549"/>
        <v>1</v>
      </c>
      <c r="O6857" s="141"/>
      <c r="P6857" s="141"/>
      <c r="Q6857" s="81">
        <f t="shared" si="550"/>
        <v>14</v>
      </c>
    </row>
    <row r="6858" spans="5:17" ht="13" hidden="1" x14ac:dyDescent="0.3">
      <c r="E6858" s="138">
        <v>42488</v>
      </c>
      <c r="F6858" s="16">
        <v>119</v>
      </c>
      <c r="G6858" s="16">
        <v>2016</v>
      </c>
      <c r="H6858" s="139">
        <f t="shared" si="551"/>
        <v>0</v>
      </c>
      <c r="I6858" s="140">
        <v>11.496774193548388</v>
      </c>
      <c r="J6858" s="141">
        <f t="shared" si="547"/>
        <v>1</v>
      </c>
      <c r="K6858" s="81">
        <f t="shared" si="548"/>
        <v>8.5032258064516117</v>
      </c>
      <c r="L6858" s="149">
        <v>6.9</v>
      </c>
      <c r="M6858" s="16"/>
      <c r="N6858" s="141">
        <f t="shared" si="549"/>
        <v>1</v>
      </c>
      <c r="O6858" s="141"/>
      <c r="P6858" s="141"/>
      <c r="Q6858" s="81">
        <f t="shared" si="550"/>
        <v>13.1</v>
      </c>
    </row>
    <row r="6859" spans="5:17" ht="13" hidden="1" x14ac:dyDescent="0.3">
      <c r="E6859" s="138">
        <v>42489</v>
      </c>
      <c r="F6859" s="16">
        <v>120</v>
      </c>
      <c r="G6859" s="16">
        <v>2016</v>
      </c>
      <c r="H6859" s="139">
        <f t="shared" si="551"/>
        <v>0</v>
      </c>
      <c r="I6859" s="140">
        <v>11.658064516129032</v>
      </c>
      <c r="J6859" s="141">
        <f t="shared" si="547"/>
        <v>1</v>
      </c>
      <c r="K6859" s="81">
        <f t="shared" si="548"/>
        <v>8.3419354838709676</v>
      </c>
      <c r="L6859" s="149">
        <v>9.1999999999999993</v>
      </c>
      <c r="M6859" s="16"/>
      <c r="N6859" s="141">
        <f t="shared" si="549"/>
        <v>1</v>
      </c>
      <c r="O6859" s="141"/>
      <c r="P6859" s="141"/>
      <c r="Q6859" s="81">
        <f t="shared" si="550"/>
        <v>10.8</v>
      </c>
    </row>
    <row r="6860" spans="5:17" ht="13" hidden="1" x14ac:dyDescent="0.3">
      <c r="E6860" s="138">
        <v>42490</v>
      </c>
      <c r="F6860" s="16">
        <v>121</v>
      </c>
      <c r="G6860" s="16">
        <v>2016</v>
      </c>
      <c r="H6860" s="139">
        <f t="shared" si="551"/>
        <v>0</v>
      </c>
      <c r="I6860" s="140">
        <v>11.81935483870968</v>
      </c>
      <c r="J6860" s="141">
        <f t="shared" si="547"/>
        <v>1</v>
      </c>
      <c r="K6860" s="81">
        <f t="shared" si="548"/>
        <v>8.1806451612903199</v>
      </c>
      <c r="L6860" s="149">
        <v>7.5</v>
      </c>
      <c r="M6860" s="16"/>
      <c r="N6860" s="141">
        <f t="shared" si="549"/>
        <v>1</v>
      </c>
      <c r="O6860" s="141"/>
      <c r="P6860" s="141"/>
      <c r="Q6860" s="81">
        <f t="shared" si="550"/>
        <v>12.5</v>
      </c>
    </row>
    <row r="6861" spans="5:17" ht="13" hidden="1" x14ac:dyDescent="0.3">
      <c r="E6861" s="138">
        <v>42491</v>
      </c>
      <c r="F6861" s="16">
        <v>122</v>
      </c>
      <c r="G6861" s="16">
        <v>2016</v>
      </c>
      <c r="H6861" s="139">
        <f t="shared" si="551"/>
        <v>0</v>
      </c>
      <c r="I6861" s="140">
        <v>11.980645161290324</v>
      </c>
      <c r="J6861" s="141">
        <f t="shared" si="547"/>
        <v>1</v>
      </c>
      <c r="K6861" s="81">
        <f t="shared" si="548"/>
        <v>8.0193548387096758</v>
      </c>
      <c r="L6861" s="149">
        <v>6.7</v>
      </c>
      <c r="M6861" s="16"/>
      <c r="N6861" s="141">
        <f t="shared" si="549"/>
        <v>1</v>
      </c>
      <c r="O6861" s="141"/>
      <c r="P6861" s="141"/>
      <c r="Q6861" s="81">
        <f t="shared" si="550"/>
        <v>13.3</v>
      </c>
    </row>
    <row r="6862" spans="5:17" ht="13" hidden="1" x14ac:dyDescent="0.3">
      <c r="E6862" s="138">
        <v>42492</v>
      </c>
      <c r="F6862" s="16">
        <v>123</v>
      </c>
      <c r="G6862" s="16">
        <v>2016</v>
      </c>
      <c r="H6862" s="139">
        <f t="shared" si="551"/>
        <v>0</v>
      </c>
      <c r="I6862" s="140">
        <v>12.141935483870968</v>
      </c>
      <c r="J6862" s="141">
        <f t="shared" si="547"/>
        <v>1</v>
      </c>
      <c r="K6862" s="81">
        <f t="shared" si="548"/>
        <v>7.8580645161290317</v>
      </c>
      <c r="L6862" s="149">
        <v>10.8</v>
      </c>
      <c r="M6862" s="16"/>
      <c r="N6862" s="141">
        <f t="shared" si="549"/>
        <v>1</v>
      </c>
      <c r="O6862" s="141"/>
      <c r="P6862" s="141"/>
      <c r="Q6862" s="81">
        <f t="shared" si="550"/>
        <v>9.1999999999999993</v>
      </c>
    </row>
    <row r="6863" spans="5:17" ht="13" hidden="1" x14ac:dyDescent="0.3">
      <c r="E6863" s="138">
        <v>42493</v>
      </c>
      <c r="F6863" s="16">
        <v>124</v>
      </c>
      <c r="G6863" s="16">
        <v>2016</v>
      </c>
      <c r="H6863" s="139">
        <f t="shared" si="551"/>
        <v>0</v>
      </c>
      <c r="I6863" s="140">
        <v>12.303225806451616</v>
      </c>
      <c r="J6863" s="141">
        <f t="shared" si="547"/>
        <v>1</v>
      </c>
      <c r="K6863" s="81">
        <f t="shared" si="548"/>
        <v>7.696774193548384</v>
      </c>
      <c r="L6863" s="149">
        <v>9.9</v>
      </c>
      <c r="M6863" s="16"/>
      <c r="N6863" s="141">
        <f t="shared" si="549"/>
        <v>1</v>
      </c>
      <c r="O6863" s="141"/>
      <c r="P6863" s="141"/>
      <c r="Q6863" s="81">
        <f t="shared" si="550"/>
        <v>10.1</v>
      </c>
    </row>
    <row r="6864" spans="5:17" ht="13" hidden="1" x14ac:dyDescent="0.3">
      <c r="E6864" s="138">
        <v>42494</v>
      </c>
      <c r="F6864" s="16">
        <v>125</v>
      </c>
      <c r="G6864" s="16">
        <v>2016</v>
      </c>
      <c r="H6864" s="139">
        <f t="shared" si="551"/>
        <v>0</v>
      </c>
      <c r="I6864" s="140">
        <v>12.46451612903226</v>
      </c>
      <c r="J6864" s="141">
        <f t="shared" si="547"/>
        <v>1</v>
      </c>
      <c r="K6864" s="81">
        <f t="shared" si="548"/>
        <v>7.5354838709677399</v>
      </c>
      <c r="L6864" s="149">
        <v>11</v>
      </c>
      <c r="M6864" s="16"/>
      <c r="N6864" s="141">
        <f t="shared" si="549"/>
        <v>1</v>
      </c>
      <c r="O6864" s="141"/>
      <c r="P6864" s="141"/>
      <c r="Q6864" s="81">
        <f t="shared" si="550"/>
        <v>9</v>
      </c>
    </row>
    <row r="6865" spans="5:17" ht="13" hidden="1" x14ac:dyDescent="0.3">
      <c r="E6865" s="138">
        <v>42495</v>
      </c>
      <c r="F6865" s="16">
        <v>126</v>
      </c>
      <c r="G6865" s="16">
        <v>2016</v>
      </c>
      <c r="H6865" s="139">
        <f t="shared" si="551"/>
        <v>0</v>
      </c>
      <c r="I6865" s="140">
        <v>12.625806451612904</v>
      </c>
      <c r="J6865" s="141">
        <f t="shared" si="547"/>
        <v>1</v>
      </c>
      <c r="K6865" s="81">
        <f t="shared" si="548"/>
        <v>7.3741935483870957</v>
      </c>
      <c r="L6865" s="149">
        <v>11.1</v>
      </c>
      <c r="M6865" s="16"/>
      <c r="N6865" s="141">
        <f t="shared" si="549"/>
        <v>1</v>
      </c>
      <c r="O6865" s="141"/>
      <c r="P6865" s="141"/>
      <c r="Q6865" s="81">
        <f t="shared" si="550"/>
        <v>8.9</v>
      </c>
    </row>
    <row r="6866" spans="5:17" ht="13" hidden="1" x14ac:dyDescent="0.3">
      <c r="E6866" s="138">
        <v>42496</v>
      </c>
      <c r="F6866" s="16">
        <v>127</v>
      </c>
      <c r="G6866" s="16">
        <v>2016</v>
      </c>
      <c r="H6866" s="139">
        <f t="shared" si="551"/>
        <v>0</v>
      </c>
      <c r="I6866" s="140">
        <v>12.787096774193548</v>
      </c>
      <c r="J6866" s="141">
        <f t="shared" si="547"/>
        <v>1</v>
      </c>
      <c r="K6866" s="81">
        <f t="shared" si="548"/>
        <v>7.2129032258064516</v>
      </c>
      <c r="L6866" s="149">
        <v>14.1</v>
      </c>
      <c r="M6866" s="16"/>
      <c r="N6866" s="141">
        <f t="shared" si="549"/>
        <v>1</v>
      </c>
      <c r="O6866" s="141"/>
      <c r="P6866" s="141"/>
      <c r="Q6866" s="81">
        <f t="shared" si="550"/>
        <v>5.9</v>
      </c>
    </row>
    <row r="6867" spans="5:17" ht="13" hidden="1" x14ac:dyDescent="0.3">
      <c r="E6867" s="138">
        <v>42497</v>
      </c>
      <c r="F6867" s="16">
        <v>128</v>
      </c>
      <c r="G6867" s="16">
        <v>2016</v>
      </c>
      <c r="H6867" s="139">
        <f t="shared" si="551"/>
        <v>0</v>
      </c>
      <c r="I6867" s="140">
        <v>12.948387096774196</v>
      </c>
      <c r="J6867" s="141">
        <f t="shared" si="547"/>
        <v>1</v>
      </c>
      <c r="K6867" s="81">
        <f t="shared" si="548"/>
        <v>7.0516129032258039</v>
      </c>
      <c r="L6867" s="149">
        <v>15.6</v>
      </c>
      <c r="M6867" s="16"/>
      <c r="N6867" s="141">
        <f t="shared" si="549"/>
        <v>1</v>
      </c>
      <c r="O6867" s="141"/>
      <c r="P6867" s="141"/>
      <c r="Q6867" s="81">
        <f t="shared" si="550"/>
        <v>4.4000000000000004</v>
      </c>
    </row>
    <row r="6868" spans="5:17" ht="13" hidden="1" x14ac:dyDescent="0.3">
      <c r="E6868" s="138">
        <v>42498</v>
      </c>
      <c r="F6868" s="16">
        <v>129</v>
      </c>
      <c r="G6868" s="16">
        <v>2016</v>
      </c>
      <c r="H6868" s="139">
        <f t="shared" si="551"/>
        <v>0</v>
      </c>
      <c r="I6868" s="140">
        <v>13.10967741935484</v>
      </c>
      <c r="J6868" s="141">
        <f t="shared" ref="J6868:J6931" si="552">IF(I6868&lt;=$E$117,1,0)</f>
        <v>1</v>
      </c>
      <c r="K6868" s="81">
        <f t="shared" ref="K6868:K6931" si="553">J6868*($E$116-I6868)</f>
        <v>6.8903225806451598</v>
      </c>
      <c r="L6868" s="149">
        <v>16.7</v>
      </c>
      <c r="M6868" s="16"/>
      <c r="N6868" s="141">
        <f t="shared" ref="N6868:N6931" si="554">IF(L6868&lt;=$E$117,1,0)</f>
        <v>0</v>
      </c>
      <c r="O6868" s="141"/>
      <c r="P6868" s="141"/>
      <c r="Q6868" s="81">
        <f t="shared" ref="Q6868:Q6931" si="555">N6868*($E$116-L6868)</f>
        <v>0</v>
      </c>
    </row>
    <row r="6869" spans="5:17" ht="13" hidden="1" x14ac:dyDescent="0.3">
      <c r="E6869" s="138">
        <v>42499</v>
      </c>
      <c r="F6869" s="16">
        <v>130</v>
      </c>
      <c r="G6869" s="16">
        <v>2016</v>
      </c>
      <c r="H6869" s="139">
        <f t="shared" si="551"/>
        <v>0</v>
      </c>
      <c r="I6869" s="140">
        <v>13.270967741935484</v>
      </c>
      <c r="J6869" s="141">
        <f t="shared" si="552"/>
        <v>1</v>
      </c>
      <c r="K6869" s="81">
        <f t="shared" si="553"/>
        <v>6.7290322580645157</v>
      </c>
      <c r="L6869" s="149">
        <v>16</v>
      </c>
      <c r="M6869" s="16"/>
      <c r="N6869" s="141">
        <f t="shared" si="554"/>
        <v>1</v>
      </c>
      <c r="O6869" s="141"/>
      <c r="P6869" s="141"/>
      <c r="Q6869" s="81">
        <f t="shared" si="555"/>
        <v>4</v>
      </c>
    </row>
    <row r="6870" spans="5:17" ht="13" hidden="1" x14ac:dyDescent="0.3">
      <c r="E6870" s="138">
        <v>42500</v>
      </c>
      <c r="F6870" s="16">
        <v>131</v>
      </c>
      <c r="G6870" s="16">
        <v>2016</v>
      </c>
      <c r="H6870" s="139">
        <f t="shared" si="551"/>
        <v>0</v>
      </c>
      <c r="I6870" s="140">
        <v>13.432258064516132</v>
      </c>
      <c r="J6870" s="141">
        <f t="shared" si="552"/>
        <v>1</v>
      </c>
      <c r="K6870" s="81">
        <f t="shared" si="553"/>
        <v>6.567741935483868</v>
      </c>
      <c r="L6870" s="149">
        <v>17.899999999999999</v>
      </c>
      <c r="M6870" s="16"/>
      <c r="N6870" s="141">
        <f t="shared" si="554"/>
        <v>0</v>
      </c>
      <c r="O6870" s="141"/>
      <c r="P6870" s="141"/>
      <c r="Q6870" s="81">
        <f t="shared" si="555"/>
        <v>0</v>
      </c>
    </row>
    <row r="6871" spans="5:17" ht="13" hidden="1" x14ac:dyDescent="0.3">
      <c r="E6871" s="138">
        <v>42501</v>
      </c>
      <c r="F6871" s="16">
        <v>132</v>
      </c>
      <c r="G6871" s="16">
        <v>2016</v>
      </c>
      <c r="H6871" s="139">
        <f t="shared" si="551"/>
        <v>0</v>
      </c>
      <c r="I6871" s="140">
        <v>13.593548387096776</v>
      </c>
      <c r="J6871" s="141">
        <f t="shared" si="552"/>
        <v>1</v>
      </c>
      <c r="K6871" s="81">
        <f t="shared" si="553"/>
        <v>6.4064516129032238</v>
      </c>
      <c r="L6871" s="149">
        <v>14.8</v>
      </c>
      <c r="M6871" s="16"/>
      <c r="N6871" s="141">
        <f t="shared" si="554"/>
        <v>1</v>
      </c>
      <c r="O6871" s="141"/>
      <c r="P6871" s="141"/>
      <c r="Q6871" s="81">
        <f t="shared" si="555"/>
        <v>5.1999999999999993</v>
      </c>
    </row>
    <row r="6872" spans="5:17" ht="13" hidden="1" x14ac:dyDescent="0.3">
      <c r="E6872" s="138">
        <v>42502</v>
      </c>
      <c r="F6872" s="16">
        <v>133</v>
      </c>
      <c r="G6872" s="16">
        <v>2016</v>
      </c>
      <c r="H6872" s="139">
        <f t="shared" si="551"/>
        <v>0</v>
      </c>
      <c r="I6872" s="140">
        <v>13.75483870967742</v>
      </c>
      <c r="J6872" s="141">
        <f t="shared" si="552"/>
        <v>1</v>
      </c>
      <c r="K6872" s="81">
        <f t="shared" si="553"/>
        <v>6.2451612903225797</v>
      </c>
      <c r="L6872" s="149">
        <v>12.9</v>
      </c>
      <c r="M6872" s="16"/>
      <c r="N6872" s="141">
        <f t="shared" si="554"/>
        <v>1</v>
      </c>
      <c r="O6872" s="141"/>
      <c r="P6872" s="141"/>
      <c r="Q6872" s="81">
        <f t="shared" si="555"/>
        <v>7.1</v>
      </c>
    </row>
    <row r="6873" spans="5:17" ht="13" hidden="1" x14ac:dyDescent="0.3">
      <c r="E6873" s="138">
        <v>42503</v>
      </c>
      <c r="F6873" s="16">
        <v>134</v>
      </c>
      <c r="G6873" s="16">
        <v>2016</v>
      </c>
      <c r="H6873" s="139">
        <f t="shared" si="551"/>
        <v>0</v>
      </c>
      <c r="I6873" s="140">
        <v>13.916129032258064</v>
      </c>
      <c r="J6873" s="141">
        <f t="shared" si="552"/>
        <v>1</v>
      </c>
      <c r="K6873" s="81">
        <f t="shared" si="553"/>
        <v>6.0838709677419356</v>
      </c>
      <c r="L6873" s="149">
        <v>11.8</v>
      </c>
      <c r="M6873" s="16"/>
      <c r="N6873" s="141">
        <f t="shared" si="554"/>
        <v>1</v>
      </c>
      <c r="O6873" s="141"/>
      <c r="P6873" s="141"/>
      <c r="Q6873" s="81">
        <f t="shared" si="555"/>
        <v>8.1999999999999993</v>
      </c>
    </row>
    <row r="6874" spans="5:17" ht="13" hidden="1" x14ac:dyDescent="0.3">
      <c r="E6874" s="138">
        <v>42504</v>
      </c>
      <c r="F6874" s="16">
        <v>135</v>
      </c>
      <c r="G6874" s="16">
        <v>2016</v>
      </c>
      <c r="H6874" s="139">
        <f t="shared" si="551"/>
        <v>0</v>
      </c>
      <c r="I6874" s="140">
        <v>14.077419354838712</v>
      </c>
      <c r="J6874" s="141">
        <f t="shared" si="552"/>
        <v>1</v>
      </c>
      <c r="K6874" s="81">
        <f t="shared" si="553"/>
        <v>5.9225806451612879</v>
      </c>
      <c r="L6874" s="149">
        <v>13</v>
      </c>
      <c r="M6874" s="16"/>
      <c r="N6874" s="141">
        <f t="shared" si="554"/>
        <v>1</v>
      </c>
      <c r="O6874" s="141"/>
      <c r="P6874" s="141"/>
      <c r="Q6874" s="81">
        <f t="shared" si="555"/>
        <v>7</v>
      </c>
    </row>
    <row r="6875" spans="5:17" ht="13" hidden="1" x14ac:dyDescent="0.3">
      <c r="E6875" s="138">
        <v>42505</v>
      </c>
      <c r="F6875" s="16">
        <v>136</v>
      </c>
      <c r="G6875" s="16">
        <v>2016</v>
      </c>
      <c r="H6875" s="139">
        <f t="shared" si="551"/>
        <v>0</v>
      </c>
      <c r="I6875" s="140">
        <v>14.238709677419356</v>
      </c>
      <c r="J6875" s="141">
        <f t="shared" si="552"/>
        <v>1</v>
      </c>
      <c r="K6875" s="81">
        <f t="shared" si="553"/>
        <v>5.7612903225806438</v>
      </c>
      <c r="L6875" s="149">
        <v>10.5</v>
      </c>
      <c r="M6875" s="16"/>
      <c r="N6875" s="141">
        <f t="shared" si="554"/>
        <v>1</v>
      </c>
      <c r="O6875" s="141"/>
      <c r="P6875" s="141"/>
      <c r="Q6875" s="81">
        <f t="shared" si="555"/>
        <v>9.5</v>
      </c>
    </row>
    <row r="6876" spans="5:17" ht="13" hidden="1" x14ac:dyDescent="0.3">
      <c r="E6876" s="138">
        <v>42506</v>
      </c>
      <c r="F6876" s="16">
        <v>137</v>
      </c>
      <c r="G6876" s="16">
        <v>2016</v>
      </c>
      <c r="H6876" s="139">
        <f t="shared" si="551"/>
        <v>0</v>
      </c>
      <c r="I6876" s="140">
        <v>14.4</v>
      </c>
      <c r="J6876" s="141">
        <f t="shared" si="552"/>
        <v>1</v>
      </c>
      <c r="K6876" s="81">
        <f t="shared" si="553"/>
        <v>5.6</v>
      </c>
      <c r="L6876" s="149">
        <v>9.6999999999999993</v>
      </c>
      <c r="M6876" s="16"/>
      <c r="N6876" s="141">
        <f t="shared" si="554"/>
        <v>1</v>
      </c>
      <c r="O6876" s="141"/>
      <c r="P6876" s="141"/>
      <c r="Q6876" s="81">
        <f t="shared" si="555"/>
        <v>10.3</v>
      </c>
    </row>
    <row r="6877" spans="5:17" ht="13" hidden="1" x14ac:dyDescent="0.3">
      <c r="E6877" s="138">
        <v>42507</v>
      </c>
      <c r="F6877" s="16">
        <v>138</v>
      </c>
      <c r="G6877" s="16">
        <v>2016</v>
      </c>
      <c r="H6877" s="139">
        <f t="shared" si="551"/>
        <v>0</v>
      </c>
      <c r="I6877" s="140">
        <v>14.506666666666668</v>
      </c>
      <c r="J6877" s="141">
        <f t="shared" si="552"/>
        <v>1</v>
      </c>
      <c r="K6877" s="81">
        <f t="shared" si="553"/>
        <v>5.4933333333333323</v>
      </c>
      <c r="L6877" s="149">
        <v>12.2</v>
      </c>
      <c r="M6877" s="16"/>
      <c r="N6877" s="141">
        <f t="shared" si="554"/>
        <v>1</v>
      </c>
      <c r="O6877" s="141"/>
      <c r="P6877" s="141"/>
      <c r="Q6877" s="81">
        <f t="shared" si="555"/>
        <v>7.8000000000000007</v>
      </c>
    </row>
    <row r="6878" spans="5:17" ht="13" hidden="1" x14ac:dyDescent="0.3">
      <c r="E6878" s="138">
        <v>42508</v>
      </c>
      <c r="F6878" s="16">
        <v>139</v>
      </c>
      <c r="G6878" s="16">
        <v>2016</v>
      </c>
      <c r="H6878" s="139">
        <f t="shared" si="551"/>
        <v>0</v>
      </c>
      <c r="I6878" s="140">
        <v>14.613333333333333</v>
      </c>
      <c r="J6878" s="141">
        <f t="shared" si="552"/>
        <v>1</v>
      </c>
      <c r="K6878" s="81">
        <f t="shared" si="553"/>
        <v>5.3866666666666667</v>
      </c>
      <c r="L6878" s="149">
        <v>13.4</v>
      </c>
      <c r="M6878" s="16"/>
      <c r="N6878" s="141">
        <f t="shared" si="554"/>
        <v>1</v>
      </c>
      <c r="O6878" s="141"/>
      <c r="P6878" s="141"/>
      <c r="Q6878" s="81">
        <f t="shared" si="555"/>
        <v>6.6</v>
      </c>
    </row>
    <row r="6879" spans="5:17" ht="13" hidden="1" x14ac:dyDescent="0.3">
      <c r="E6879" s="138">
        <v>42509</v>
      </c>
      <c r="F6879" s="16">
        <v>140</v>
      </c>
      <c r="G6879" s="16">
        <v>2016</v>
      </c>
      <c r="H6879" s="139">
        <f t="shared" si="551"/>
        <v>0</v>
      </c>
      <c r="I6879" s="140">
        <v>14.72</v>
      </c>
      <c r="J6879" s="141">
        <f t="shared" si="552"/>
        <v>1</v>
      </c>
      <c r="K6879" s="81">
        <f t="shared" si="553"/>
        <v>5.2799999999999994</v>
      </c>
      <c r="L6879" s="149">
        <v>10.3</v>
      </c>
      <c r="M6879" s="16"/>
      <c r="N6879" s="141">
        <f t="shared" si="554"/>
        <v>1</v>
      </c>
      <c r="O6879" s="141"/>
      <c r="P6879" s="141"/>
      <c r="Q6879" s="81">
        <f t="shared" si="555"/>
        <v>9.6999999999999993</v>
      </c>
    </row>
    <row r="6880" spans="5:17" ht="13" hidden="1" x14ac:dyDescent="0.3">
      <c r="E6880" s="138">
        <v>42510</v>
      </c>
      <c r="F6880" s="16">
        <v>141</v>
      </c>
      <c r="G6880" s="16">
        <v>2016</v>
      </c>
      <c r="H6880" s="139">
        <f t="shared" si="551"/>
        <v>0</v>
      </c>
      <c r="I6880" s="140">
        <v>14.826666666666668</v>
      </c>
      <c r="J6880" s="141">
        <f t="shared" si="552"/>
        <v>1</v>
      </c>
      <c r="K6880" s="81">
        <f t="shared" si="553"/>
        <v>5.173333333333332</v>
      </c>
      <c r="L6880" s="149">
        <v>12</v>
      </c>
      <c r="M6880" s="16"/>
      <c r="N6880" s="141">
        <f t="shared" si="554"/>
        <v>1</v>
      </c>
      <c r="O6880" s="141"/>
      <c r="P6880" s="141"/>
      <c r="Q6880" s="81">
        <f t="shared" si="555"/>
        <v>8</v>
      </c>
    </row>
    <row r="6881" spans="5:17" ht="13" hidden="1" x14ac:dyDescent="0.3">
      <c r="E6881" s="138">
        <v>42511</v>
      </c>
      <c r="F6881" s="16">
        <v>142</v>
      </c>
      <c r="G6881" s="16">
        <v>2016</v>
      </c>
      <c r="H6881" s="139">
        <f t="shared" si="551"/>
        <v>0</v>
      </c>
      <c r="I6881" s="140">
        <v>14.933333333333334</v>
      </c>
      <c r="J6881" s="141">
        <f t="shared" si="552"/>
        <v>1</v>
      </c>
      <c r="K6881" s="81">
        <f t="shared" si="553"/>
        <v>5.0666666666666664</v>
      </c>
      <c r="L6881" s="149">
        <v>16.2</v>
      </c>
      <c r="M6881" s="16"/>
      <c r="N6881" s="141">
        <f t="shared" si="554"/>
        <v>0</v>
      </c>
      <c r="O6881" s="141"/>
      <c r="P6881" s="141"/>
      <c r="Q6881" s="81">
        <f t="shared" si="555"/>
        <v>0</v>
      </c>
    </row>
    <row r="6882" spans="5:17" ht="13" hidden="1" x14ac:dyDescent="0.3">
      <c r="E6882" s="138">
        <v>42512</v>
      </c>
      <c r="F6882" s="16">
        <v>143</v>
      </c>
      <c r="G6882" s="16">
        <v>2016</v>
      </c>
      <c r="H6882" s="139">
        <f t="shared" si="551"/>
        <v>0</v>
      </c>
      <c r="I6882" s="140">
        <v>15.04</v>
      </c>
      <c r="J6882" s="141">
        <f t="shared" si="552"/>
        <v>1</v>
      </c>
      <c r="K6882" s="81">
        <f t="shared" si="553"/>
        <v>4.9600000000000009</v>
      </c>
      <c r="L6882" s="149">
        <v>16.100000000000001</v>
      </c>
      <c r="M6882" s="16"/>
      <c r="N6882" s="141">
        <f t="shared" si="554"/>
        <v>0</v>
      </c>
      <c r="O6882" s="141"/>
      <c r="P6882" s="141"/>
      <c r="Q6882" s="81">
        <f t="shared" si="555"/>
        <v>0</v>
      </c>
    </row>
    <row r="6883" spans="5:17" ht="13" hidden="1" x14ac:dyDescent="0.3">
      <c r="E6883" s="138">
        <v>42513</v>
      </c>
      <c r="F6883" s="16">
        <v>144</v>
      </c>
      <c r="G6883" s="16">
        <v>2016</v>
      </c>
      <c r="H6883" s="139">
        <f t="shared" ref="H6883:H6946" si="556">IF(AND(E6883&gt;=$D$64,E6883&lt;=$D$65),1,0)</f>
        <v>0</v>
      </c>
      <c r="I6883" s="140">
        <v>15.146666666666667</v>
      </c>
      <c r="J6883" s="141">
        <f t="shared" si="552"/>
        <v>1</v>
      </c>
      <c r="K6883" s="81">
        <f t="shared" si="553"/>
        <v>4.8533333333333335</v>
      </c>
      <c r="L6883" s="149">
        <v>9.6</v>
      </c>
      <c r="M6883" s="16"/>
      <c r="N6883" s="141">
        <f t="shared" si="554"/>
        <v>1</v>
      </c>
      <c r="O6883" s="141"/>
      <c r="P6883" s="141"/>
      <c r="Q6883" s="81">
        <f t="shared" si="555"/>
        <v>10.4</v>
      </c>
    </row>
    <row r="6884" spans="5:17" ht="13" hidden="1" x14ac:dyDescent="0.3">
      <c r="E6884" s="138">
        <v>42514</v>
      </c>
      <c r="F6884" s="16">
        <v>145</v>
      </c>
      <c r="G6884" s="16">
        <v>2016</v>
      </c>
      <c r="H6884" s="139">
        <f t="shared" si="556"/>
        <v>0</v>
      </c>
      <c r="I6884" s="140">
        <v>15.253333333333334</v>
      </c>
      <c r="J6884" s="141">
        <f t="shared" si="552"/>
        <v>1</v>
      </c>
      <c r="K6884" s="81">
        <f t="shared" si="553"/>
        <v>4.7466666666666661</v>
      </c>
      <c r="L6884" s="149">
        <v>11.6</v>
      </c>
      <c r="M6884" s="16"/>
      <c r="N6884" s="141">
        <f t="shared" si="554"/>
        <v>1</v>
      </c>
      <c r="O6884" s="141"/>
      <c r="P6884" s="141"/>
      <c r="Q6884" s="81">
        <f t="shared" si="555"/>
        <v>8.4</v>
      </c>
    </row>
    <row r="6885" spans="5:17" ht="13" hidden="1" x14ac:dyDescent="0.3">
      <c r="E6885" s="138">
        <v>42515</v>
      </c>
      <c r="F6885" s="16">
        <v>146</v>
      </c>
      <c r="G6885" s="16">
        <v>2016</v>
      </c>
      <c r="H6885" s="139">
        <f t="shared" si="556"/>
        <v>0</v>
      </c>
      <c r="I6885" s="140">
        <v>15.36</v>
      </c>
      <c r="J6885" s="141">
        <f t="shared" si="552"/>
        <v>1</v>
      </c>
      <c r="K6885" s="81">
        <f t="shared" si="553"/>
        <v>4.6400000000000006</v>
      </c>
      <c r="L6885" s="149">
        <v>11.9</v>
      </c>
      <c r="M6885" s="16"/>
      <c r="N6885" s="141">
        <f t="shared" si="554"/>
        <v>1</v>
      </c>
      <c r="O6885" s="141"/>
      <c r="P6885" s="141"/>
      <c r="Q6885" s="81">
        <f t="shared" si="555"/>
        <v>8.1</v>
      </c>
    </row>
    <row r="6886" spans="5:17" ht="13" hidden="1" x14ac:dyDescent="0.3">
      <c r="E6886" s="138">
        <v>42516</v>
      </c>
      <c r="F6886" s="16">
        <v>147</v>
      </c>
      <c r="G6886" s="16">
        <v>2016</v>
      </c>
      <c r="H6886" s="139">
        <f t="shared" si="556"/>
        <v>0</v>
      </c>
      <c r="I6886" s="140">
        <v>15.466666666666667</v>
      </c>
      <c r="J6886" s="141">
        <f t="shared" si="552"/>
        <v>1</v>
      </c>
      <c r="K6886" s="81">
        <f t="shared" si="553"/>
        <v>4.5333333333333332</v>
      </c>
      <c r="L6886" s="149">
        <v>15.1</v>
      </c>
      <c r="M6886" s="16"/>
      <c r="N6886" s="141">
        <f t="shared" si="554"/>
        <v>1</v>
      </c>
      <c r="O6886" s="141"/>
      <c r="P6886" s="141"/>
      <c r="Q6886" s="81">
        <f t="shared" si="555"/>
        <v>4.9000000000000004</v>
      </c>
    </row>
    <row r="6887" spans="5:17" ht="13" hidden="1" x14ac:dyDescent="0.3">
      <c r="E6887" s="138">
        <v>42517</v>
      </c>
      <c r="F6887" s="16">
        <v>148</v>
      </c>
      <c r="G6887" s="16">
        <v>2016</v>
      </c>
      <c r="H6887" s="139">
        <f t="shared" si="556"/>
        <v>0</v>
      </c>
      <c r="I6887" s="140">
        <v>15.573333333333334</v>
      </c>
      <c r="J6887" s="141">
        <f t="shared" si="552"/>
        <v>1</v>
      </c>
      <c r="K6887" s="81">
        <f t="shared" si="553"/>
        <v>4.4266666666666659</v>
      </c>
      <c r="L6887" s="149">
        <v>19.8</v>
      </c>
      <c r="M6887" s="16"/>
      <c r="N6887" s="141">
        <f t="shared" si="554"/>
        <v>0</v>
      </c>
      <c r="O6887" s="141"/>
      <c r="P6887" s="141"/>
      <c r="Q6887" s="81">
        <f t="shared" si="555"/>
        <v>0</v>
      </c>
    </row>
    <row r="6888" spans="5:17" ht="13" hidden="1" x14ac:dyDescent="0.3">
      <c r="E6888" s="138">
        <v>42518</v>
      </c>
      <c r="F6888" s="16">
        <v>149</v>
      </c>
      <c r="G6888" s="16">
        <v>2016</v>
      </c>
      <c r="H6888" s="139">
        <f t="shared" si="556"/>
        <v>0</v>
      </c>
      <c r="I6888" s="140">
        <v>15.68</v>
      </c>
      <c r="J6888" s="141">
        <f t="shared" si="552"/>
        <v>1</v>
      </c>
      <c r="K6888" s="81">
        <f t="shared" si="553"/>
        <v>4.32</v>
      </c>
      <c r="L6888" s="149">
        <v>18.600000000000001</v>
      </c>
      <c r="M6888" s="16"/>
      <c r="N6888" s="141">
        <f t="shared" si="554"/>
        <v>0</v>
      </c>
      <c r="O6888" s="141"/>
      <c r="P6888" s="141"/>
      <c r="Q6888" s="81">
        <f t="shared" si="555"/>
        <v>0</v>
      </c>
    </row>
    <row r="6889" spans="5:17" ht="13" hidden="1" x14ac:dyDescent="0.3">
      <c r="E6889" s="138">
        <v>42519</v>
      </c>
      <c r="F6889" s="16">
        <v>150</v>
      </c>
      <c r="G6889" s="16">
        <v>2016</v>
      </c>
      <c r="H6889" s="139">
        <f t="shared" si="556"/>
        <v>0</v>
      </c>
      <c r="I6889" s="140">
        <v>15.786666666666667</v>
      </c>
      <c r="J6889" s="141">
        <f t="shared" si="552"/>
        <v>1</v>
      </c>
      <c r="K6889" s="81">
        <f t="shared" si="553"/>
        <v>4.2133333333333329</v>
      </c>
      <c r="L6889" s="149">
        <v>15.5</v>
      </c>
      <c r="M6889" s="16"/>
      <c r="N6889" s="141">
        <f t="shared" si="554"/>
        <v>1</v>
      </c>
      <c r="O6889" s="141"/>
      <c r="P6889" s="141"/>
      <c r="Q6889" s="81">
        <f t="shared" si="555"/>
        <v>4.5</v>
      </c>
    </row>
    <row r="6890" spans="5:17" ht="13" hidden="1" x14ac:dyDescent="0.3">
      <c r="E6890" s="138">
        <v>42520</v>
      </c>
      <c r="F6890" s="16">
        <v>151</v>
      </c>
      <c r="G6890" s="16">
        <v>2016</v>
      </c>
      <c r="H6890" s="139">
        <f t="shared" si="556"/>
        <v>0</v>
      </c>
      <c r="I6890" s="140">
        <v>15.893333333333333</v>
      </c>
      <c r="J6890" s="141">
        <f t="shared" si="552"/>
        <v>1</v>
      </c>
      <c r="K6890" s="81">
        <f t="shared" si="553"/>
        <v>4.1066666666666674</v>
      </c>
      <c r="L6890" s="149">
        <v>14.4</v>
      </c>
      <c r="M6890" s="16"/>
      <c r="N6890" s="141">
        <f t="shared" si="554"/>
        <v>1</v>
      </c>
      <c r="O6890" s="141"/>
      <c r="P6890" s="141"/>
      <c r="Q6890" s="81">
        <f t="shared" si="555"/>
        <v>5.6</v>
      </c>
    </row>
    <row r="6891" spans="5:17" ht="13" hidden="1" x14ac:dyDescent="0.3">
      <c r="E6891" s="138">
        <v>42521</v>
      </c>
      <c r="F6891" s="16">
        <v>152</v>
      </c>
      <c r="G6891" s="16">
        <v>2016</v>
      </c>
      <c r="H6891" s="139">
        <f t="shared" si="556"/>
        <v>0</v>
      </c>
      <c r="I6891" s="140">
        <v>16</v>
      </c>
      <c r="J6891" s="141">
        <f t="shared" si="552"/>
        <v>1</v>
      </c>
      <c r="K6891" s="81">
        <f t="shared" si="553"/>
        <v>4</v>
      </c>
      <c r="L6891" s="149">
        <v>13.6</v>
      </c>
      <c r="M6891" s="16"/>
      <c r="N6891" s="141">
        <f t="shared" si="554"/>
        <v>1</v>
      </c>
      <c r="O6891" s="141"/>
      <c r="P6891" s="141"/>
      <c r="Q6891" s="81">
        <f t="shared" si="555"/>
        <v>6.4</v>
      </c>
    </row>
    <row r="6892" spans="5:17" ht="13" hidden="1" x14ac:dyDescent="0.3">
      <c r="E6892" s="138">
        <v>42522</v>
      </c>
      <c r="F6892" s="16">
        <v>153</v>
      </c>
      <c r="G6892" s="16">
        <v>2016</v>
      </c>
      <c r="H6892" s="139">
        <f t="shared" si="556"/>
        <v>0</v>
      </c>
      <c r="I6892" s="140">
        <v>16.106666666666669</v>
      </c>
      <c r="J6892" s="141">
        <f t="shared" si="552"/>
        <v>0</v>
      </c>
      <c r="K6892" s="81">
        <f t="shared" si="553"/>
        <v>0</v>
      </c>
      <c r="L6892" s="149">
        <v>14.6</v>
      </c>
      <c r="M6892" s="16"/>
      <c r="N6892" s="141">
        <f t="shared" si="554"/>
        <v>1</v>
      </c>
      <c r="O6892" s="141"/>
      <c r="P6892" s="141"/>
      <c r="Q6892" s="81">
        <f t="shared" si="555"/>
        <v>5.4</v>
      </c>
    </row>
    <row r="6893" spans="5:17" ht="13" hidden="1" x14ac:dyDescent="0.3">
      <c r="E6893" s="138">
        <v>42523</v>
      </c>
      <c r="F6893" s="16">
        <v>154</v>
      </c>
      <c r="G6893" s="16">
        <v>2016</v>
      </c>
      <c r="H6893" s="139">
        <f t="shared" si="556"/>
        <v>0</v>
      </c>
      <c r="I6893" s="140">
        <v>16.213333333333331</v>
      </c>
      <c r="J6893" s="141">
        <f t="shared" si="552"/>
        <v>0</v>
      </c>
      <c r="K6893" s="81">
        <f t="shared" si="553"/>
        <v>0</v>
      </c>
      <c r="L6893" s="149">
        <v>14.5</v>
      </c>
      <c r="M6893" s="16"/>
      <c r="N6893" s="141">
        <f t="shared" si="554"/>
        <v>1</v>
      </c>
      <c r="O6893" s="141"/>
      <c r="P6893" s="141"/>
      <c r="Q6893" s="81">
        <f t="shared" si="555"/>
        <v>5.5</v>
      </c>
    </row>
    <row r="6894" spans="5:17" ht="13" hidden="1" x14ac:dyDescent="0.3">
      <c r="E6894" s="138">
        <v>42524</v>
      </c>
      <c r="F6894" s="16">
        <v>155</v>
      </c>
      <c r="G6894" s="16">
        <v>2016</v>
      </c>
      <c r="H6894" s="139">
        <f t="shared" si="556"/>
        <v>0</v>
      </c>
      <c r="I6894" s="140">
        <v>16.32</v>
      </c>
      <c r="J6894" s="141">
        <f t="shared" si="552"/>
        <v>0</v>
      </c>
      <c r="K6894" s="81">
        <f t="shared" si="553"/>
        <v>0</v>
      </c>
      <c r="L6894" s="149">
        <v>15.3</v>
      </c>
      <c r="M6894" s="16"/>
      <c r="N6894" s="141">
        <f t="shared" si="554"/>
        <v>1</v>
      </c>
      <c r="O6894" s="141"/>
      <c r="P6894" s="141"/>
      <c r="Q6894" s="81">
        <f t="shared" si="555"/>
        <v>4.6999999999999993</v>
      </c>
    </row>
    <row r="6895" spans="5:17" ht="13" hidden="1" x14ac:dyDescent="0.3">
      <c r="E6895" s="138">
        <v>42525</v>
      </c>
      <c r="F6895" s="16">
        <v>156</v>
      </c>
      <c r="G6895" s="16">
        <v>2016</v>
      </c>
      <c r="H6895" s="139">
        <f t="shared" si="556"/>
        <v>0</v>
      </c>
      <c r="I6895" s="140">
        <v>16.426666666666669</v>
      </c>
      <c r="J6895" s="141">
        <f t="shared" si="552"/>
        <v>0</v>
      </c>
      <c r="K6895" s="81">
        <f t="shared" si="553"/>
        <v>0</v>
      </c>
      <c r="L6895" s="149">
        <v>16.399999999999999</v>
      </c>
      <c r="M6895" s="16"/>
      <c r="N6895" s="141">
        <f t="shared" si="554"/>
        <v>0</v>
      </c>
      <c r="O6895" s="141"/>
      <c r="P6895" s="141"/>
      <c r="Q6895" s="81">
        <f t="shared" si="555"/>
        <v>0</v>
      </c>
    </row>
    <row r="6896" spans="5:17" ht="13" hidden="1" x14ac:dyDescent="0.3">
      <c r="E6896" s="138">
        <v>42526</v>
      </c>
      <c r="F6896" s="16">
        <v>157</v>
      </c>
      <c r="G6896" s="16">
        <v>2016</v>
      </c>
      <c r="H6896" s="139">
        <f t="shared" si="556"/>
        <v>0</v>
      </c>
      <c r="I6896" s="140">
        <v>16.533333333333331</v>
      </c>
      <c r="J6896" s="141">
        <f t="shared" si="552"/>
        <v>0</v>
      </c>
      <c r="K6896" s="81">
        <f t="shared" si="553"/>
        <v>0</v>
      </c>
      <c r="L6896" s="149">
        <v>17</v>
      </c>
      <c r="M6896" s="16"/>
      <c r="N6896" s="141">
        <f t="shared" si="554"/>
        <v>0</v>
      </c>
      <c r="O6896" s="141"/>
      <c r="P6896" s="141"/>
      <c r="Q6896" s="81">
        <f t="shared" si="555"/>
        <v>0</v>
      </c>
    </row>
    <row r="6897" spans="5:17" ht="13" hidden="1" x14ac:dyDescent="0.3">
      <c r="E6897" s="138">
        <v>42527</v>
      </c>
      <c r="F6897" s="16">
        <v>158</v>
      </c>
      <c r="G6897" s="16">
        <v>2016</v>
      </c>
      <c r="H6897" s="139">
        <f t="shared" si="556"/>
        <v>0</v>
      </c>
      <c r="I6897" s="140">
        <v>16.64</v>
      </c>
      <c r="J6897" s="141">
        <f t="shared" si="552"/>
        <v>0</v>
      </c>
      <c r="K6897" s="81">
        <f t="shared" si="553"/>
        <v>0</v>
      </c>
      <c r="L6897" s="149">
        <v>17.8</v>
      </c>
      <c r="M6897" s="16"/>
      <c r="N6897" s="141">
        <f t="shared" si="554"/>
        <v>0</v>
      </c>
      <c r="O6897" s="141"/>
      <c r="P6897" s="141"/>
      <c r="Q6897" s="81">
        <f t="shared" si="555"/>
        <v>0</v>
      </c>
    </row>
    <row r="6898" spans="5:17" ht="13" hidden="1" x14ac:dyDescent="0.3">
      <c r="E6898" s="138">
        <v>42528</v>
      </c>
      <c r="F6898" s="16">
        <v>159</v>
      </c>
      <c r="G6898" s="16">
        <v>2016</v>
      </c>
      <c r="H6898" s="139">
        <f t="shared" si="556"/>
        <v>0</v>
      </c>
      <c r="I6898" s="140">
        <v>16.74666666666667</v>
      </c>
      <c r="J6898" s="141">
        <f t="shared" si="552"/>
        <v>0</v>
      </c>
      <c r="K6898" s="81">
        <f t="shared" si="553"/>
        <v>0</v>
      </c>
      <c r="L6898" s="149">
        <v>19.3</v>
      </c>
      <c r="M6898" s="16"/>
      <c r="N6898" s="141">
        <f t="shared" si="554"/>
        <v>0</v>
      </c>
      <c r="O6898" s="141"/>
      <c r="P6898" s="141"/>
      <c r="Q6898" s="81">
        <f t="shared" si="555"/>
        <v>0</v>
      </c>
    </row>
    <row r="6899" spans="5:17" ht="13" hidden="1" x14ac:dyDescent="0.3">
      <c r="E6899" s="138">
        <v>42529</v>
      </c>
      <c r="F6899" s="16">
        <v>160</v>
      </c>
      <c r="G6899" s="16">
        <v>2016</v>
      </c>
      <c r="H6899" s="139">
        <f t="shared" si="556"/>
        <v>0</v>
      </c>
      <c r="I6899" s="140">
        <v>16.853333333333332</v>
      </c>
      <c r="J6899" s="141">
        <f t="shared" si="552"/>
        <v>0</v>
      </c>
      <c r="K6899" s="81">
        <f t="shared" si="553"/>
        <v>0</v>
      </c>
      <c r="L6899" s="149">
        <v>16.899999999999999</v>
      </c>
      <c r="M6899" s="16"/>
      <c r="N6899" s="141">
        <f t="shared" si="554"/>
        <v>0</v>
      </c>
      <c r="O6899" s="141"/>
      <c r="P6899" s="141"/>
      <c r="Q6899" s="81">
        <f t="shared" si="555"/>
        <v>0</v>
      </c>
    </row>
    <row r="6900" spans="5:17" ht="13" hidden="1" x14ac:dyDescent="0.3">
      <c r="E6900" s="138">
        <v>42530</v>
      </c>
      <c r="F6900" s="16">
        <v>161</v>
      </c>
      <c r="G6900" s="16">
        <v>2016</v>
      </c>
      <c r="H6900" s="139">
        <f t="shared" si="556"/>
        <v>0</v>
      </c>
      <c r="I6900" s="140">
        <v>16.96</v>
      </c>
      <c r="J6900" s="141">
        <f t="shared" si="552"/>
        <v>0</v>
      </c>
      <c r="K6900" s="81">
        <f t="shared" si="553"/>
        <v>0</v>
      </c>
      <c r="L6900" s="149">
        <v>17.3</v>
      </c>
      <c r="M6900" s="16"/>
      <c r="N6900" s="141">
        <f t="shared" si="554"/>
        <v>0</v>
      </c>
      <c r="O6900" s="141"/>
      <c r="P6900" s="141"/>
      <c r="Q6900" s="81">
        <f t="shared" si="555"/>
        <v>0</v>
      </c>
    </row>
    <row r="6901" spans="5:17" ht="13" hidden="1" x14ac:dyDescent="0.3">
      <c r="E6901" s="138">
        <v>42531</v>
      </c>
      <c r="F6901" s="16">
        <v>162</v>
      </c>
      <c r="G6901" s="16">
        <v>2016</v>
      </c>
      <c r="H6901" s="139">
        <f t="shared" si="556"/>
        <v>0</v>
      </c>
      <c r="I6901" s="140">
        <v>17.06666666666667</v>
      </c>
      <c r="J6901" s="141">
        <f t="shared" si="552"/>
        <v>0</v>
      </c>
      <c r="K6901" s="81">
        <f t="shared" si="553"/>
        <v>0</v>
      </c>
      <c r="L6901" s="149">
        <v>17.899999999999999</v>
      </c>
      <c r="M6901" s="16"/>
      <c r="N6901" s="141">
        <f t="shared" si="554"/>
        <v>0</v>
      </c>
      <c r="O6901" s="141"/>
      <c r="P6901" s="141"/>
      <c r="Q6901" s="81">
        <f t="shared" si="555"/>
        <v>0</v>
      </c>
    </row>
    <row r="6902" spans="5:17" ht="13" hidden="1" x14ac:dyDescent="0.3">
      <c r="E6902" s="138">
        <v>42532</v>
      </c>
      <c r="F6902" s="16">
        <v>163</v>
      </c>
      <c r="G6902" s="16">
        <v>2016</v>
      </c>
      <c r="H6902" s="139">
        <f t="shared" si="556"/>
        <v>0</v>
      </c>
      <c r="I6902" s="140">
        <v>17.173333333333332</v>
      </c>
      <c r="J6902" s="141">
        <f t="shared" si="552"/>
        <v>0</v>
      </c>
      <c r="K6902" s="81">
        <f t="shared" si="553"/>
        <v>0</v>
      </c>
      <c r="L6902" s="149">
        <v>16.3</v>
      </c>
      <c r="M6902" s="16"/>
      <c r="N6902" s="141">
        <f t="shared" si="554"/>
        <v>0</v>
      </c>
      <c r="O6902" s="141"/>
      <c r="P6902" s="141"/>
      <c r="Q6902" s="81">
        <f t="shared" si="555"/>
        <v>0</v>
      </c>
    </row>
    <row r="6903" spans="5:17" ht="13" hidden="1" x14ac:dyDescent="0.3">
      <c r="E6903" s="138">
        <v>42533</v>
      </c>
      <c r="F6903" s="16">
        <v>164</v>
      </c>
      <c r="G6903" s="16">
        <v>2016</v>
      </c>
      <c r="H6903" s="139">
        <f t="shared" si="556"/>
        <v>0</v>
      </c>
      <c r="I6903" s="140">
        <v>17.28</v>
      </c>
      <c r="J6903" s="141">
        <f t="shared" si="552"/>
        <v>0</v>
      </c>
      <c r="K6903" s="81">
        <f t="shared" si="553"/>
        <v>0</v>
      </c>
      <c r="L6903" s="149">
        <v>15.8</v>
      </c>
      <c r="M6903" s="16"/>
      <c r="N6903" s="141">
        <f t="shared" si="554"/>
        <v>1</v>
      </c>
      <c r="O6903" s="141"/>
      <c r="P6903" s="141"/>
      <c r="Q6903" s="81">
        <f t="shared" si="555"/>
        <v>4.1999999999999993</v>
      </c>
    </row>
    <row r="6904" spans="5:17" ht="13" hidden="1" x14ac:dyDescent="0.3">
      <c r="E6904" s="138">
        <v>42534</v>
      </c>
      <c r="F6904" s="16">
        <v>165</v>
      </c>
      <c r="G6904" s="16">
        <v>2016</v>
      </c>
      <c r="H6904" s="139">
        <f t="shared" si="556"/>
        <v>0</v>
      </c>
      <c r="I6904" s="140">
        <v>17.38666666666667</v>
      </c>
      <c r="J6904" s="141">
        <f t="shared" si="552"/>
        <v>0</v>
      </c>
      <c r="K6904" s="81">
        <f t="shared" si="553"/>
        <v>0</v>
      </c>
      <c r="L6904" s="149">
        <v>15.6</v>
      </c>
      <c r="M6904" s="16"/>
      <c r="N6904" s="141">
        <f t="shared" si="554"/>
        <v>1</v>
      </c>
      <c r="O6904" s="141"/>
      <c r="P6904" s="141"/>
      <c r="Q6904" s="81">
        <f t="shared" si="555"/>
        <v>4.4000000000000004</v>
      </c>
    </row>
    <row r="6905" spans="5:17" ht="13" hidden="1" x14ac:dyDescent="0.3">
      <c r="E6905" s="138">
        <v>42535</v>
      </c>
      <c r="F6905" s="16">
        <v>166</v>
      </c>
      <c r="G6905" s="16">
        <v>2016</v>
      </c>
      <c r="H6905" s="139">
        <f t="shared" si="556"/>
        <v>0</v>
      </c>
      <c r="I6905" s="140">
        <v>17.493333333333332</v>
      </c>
      <c r="J6905" s="141">
        <f t="shared" si="552"/>
        <v>0</v>
      </c>
      <c r="K6905" s="81">
        <f t="shared" si="553"/>
        <v>0</v>
      </c>
      <c r="L6905" s="149">
        <v>15.5</v>
      </c>
      <c r="M6905" s="16"/>
      <c r="N6905" s="141">
        <f t="shared" si="554"/>
        <v>1</v>
      </c>
      <c r="O6905" s="141"/>
      <c r="P6905" s="141"/>
      <c r="Q6905" s="81">
        <f t="shared" si="555"/>
        <v>4.5</v>
      </c>
    </row>
    <row r="6906" spans="5:17" ht="13" hidden="1" x14ac:dyDescent="0.3">
      <c r="E6906" s="138">
        <v>42536</v>
      </c>
      <c r="F6906" s="16">
        <v>167</v>
      </c>
      <c r="G6906" s="16">
        <v>2016</v>
      </c>
      <c r="H6906" s="139">
        <f t="shared" si="556"/>
        <v>0</v>
      </c>
      <c r="I6906" s="140">
        <v>17.600000000000001</v>
      </c>
      <c r="J6906" s="141">
        <f t="shared" si="552"/>
        <v>0</v>
      </c>
      <c r="K6906" s="81">
        <f t="shared" si="553"/>
        <v>0</v>
      </c>
      <c r="L6906" s="149">
        <v>16.8</v>
      </c>
      <c r="M6906" s="16"/>
      <c r="N6906" s="141">
        <f t="shared" si="554"/>
        <v>0</v>
      </c>
      <c r="O6906" s="141"/>
      <c r="P6906" s="141"/>
      <c r="Q6906" s="81">
        <f t="shared" si="555"/>
        <v>0</v>
      </c>
    </row>
    <row r="6907" spans="5:17" ht="13" hidden="1" x14ac:dyDescent="0.3">
      <c r="E6907" s="138">
        <v>42537</v>
      </c>
      <c r="F6907" s="16">
        <v>168</v>
      </c>
      <c r="G6907" s="16">
        <v>2016</v>
      </c>
      <c r="H6907" s="139">
        <f t="shared" si="556"/>
        <v>0</v>
      </c>
      <c r="I6907" s="140">
        <v>17.683870967741939</v>
      </c>
      <c r="J6907" s="141">
        <f t="shared" si="552"/>
        <v>0</v>
      </c>
      <c r="K6907" s="81">
        <f t="shared" si="553"/>
        <v>0</v>
      </c>
      <c r="L6907" s="149">
        <v>13.8</v>
      </c>
      <c r="M6907" s="16"/>
      <c r="N6907" s="141">
        <f t="shared" si="554"/>
        <v>1</v>
      </c>
      <c r="O6907" s="141"/>
      <c r="P6907" s="141"/>
      <c r="Q6907" s="81">
        <f t="shared" si="555"/>
        <v>6.1999999999999993</v>
      </c>
    </row>
    <row r="6908" spans="5:17" ht="13" hidden="1" x14ac:dyDescent="0.3">
      <c r="E6908" s="138">
        <v>42538</v>
      </c>
      <c r="F6908" s="16">
        <v>169</v>
      </c>
      <c r="G6908" s="16">
        <v>2016</v>
      </c>
      <c r="H6908" s="139">
        <f t="shared" si="556"/>
        <v>0</v>
      </c>
      <c r="I6908" s="140">
        <v>17.767741935483873</v>
      </c>
      <c r="J6908" s="141">
        <f t="shared" si="552"/>
        <v>0</v>
      </c>
      <c r="K6908" s="81">
        <f t="shared" si="553"/>
        <v>0</v>
      </c>
      <c r="L6908" s="149">
        <v>14.8</v>
      </c>
      <c r="M6908" s="16"/>
      <c r="N6908" s="141">
        <f t="shared" si="554"/>
        <v>1</v>
      </c>
      <c r="O6908" s="141"/>
      <c r="P6908" s="141"/>
      <c r="Q6908" s="81">
        <f t="shared" si="555"/>
        <v>5.1999999999999993</v>
      </c>
    </row>
    <row r="6909" spans="5:17" ht="13" hidden="1" x14ac:dyDescent="0.3">
      <c r="E6909" s="138">
        <v>42539</v>
      </c>
      <c r="F6909" s="16">
        <v>170</v>
      </c>
      <c r="G6909" s="16">
        <v>2016</v>
      </c>
      <c r="H6909" s="139">
        <f t="shared" si="556"/>
        <v>0</v>
      </c>
      <c r="I6909" s="140">
        <v>17.851612903225806</v>
      </c>
      <c r="J6909" s="141">
        <f t="shared" si="552"/>
        <v>0</v>
      </c>
      <c r="K6909" s="81">
        <f t="shared" si="553"/>
        <v>0</v>
      </c>
      <c r="L6909" s="149">
        <v>15.3</v>
      </c>
      <c r="M6909" s="16"/>
      <c r="N6909" s="141">
        <f t="shared" si="554"/>
        <v>1</v>
      </c>
      <c r="O6909" s="141"/>
      <c r="P6909" s="141"/>
      <c r="Q6909" s="81">
        <f t="shared" si="555"/>
        <v>4.6999999999999993</v>
      </c>
    </row>
    <row r="6910" spans="5:17" ht="13" hidden="1" x14ac:dyDescent="0.3">
      <c r="E6910" s="138">
        <v>42540</v>
      </c>
      <c r="F6910" s="16">
        <v>171</v>
      </c>
      <c r="G6910" s="16">
        <v>2016</v>
      </c>
      <c r="H6910" s="139">
        <f t="shared" si="556"/>
        <v>0</v>
      </c>
      <c r="I6910" s="140">
        <v>17.935483870967744</v>
      </c>
      <c r="J6910" s="141">
        <f t="shared" si="552"/>
        <v>0</v>
      </c>
      <c r="K6910" s="81">
        <f t="shared" si="553"/>
        <v>0</v>
      </c>
      <c r="L6910" s="149">
        <v>14.4</v>
      </c>
      <c r="M6910" s="16"/>
      <c r="N6910" s="141">
        <f t="shared" si="554"/>
        <v>1</v>
      </c>
      <c r="O6910" s="141"/>
      <c r="P6910" s="141"/>
      <c r="Q6910" s="81">
        <f t="shared" si="555"/>
        <v>5.6</v>
      </c>
    </row>
    <row r="6911" spans="5:17" ht="13" hidden="1" x14ac:dyDescent="0.3">
      <c r="E6911" s="138">
        <v>42541</v>
      </c>
      <c r="F6911" s="16">
        <v>172</v>
      </c>
      <c r="G6911" s="16">
        <v>2016</v>
      </c>
      <c r="H6911" s="139">
        <f t="shared" si="556"/>
        <v>0</v>
      </c>
      <c r="I6911" s="140">
        <v>18.019354838709681</v>
      </c>
      <c r="J6911" s="141">
        <f t="shared" si="552"/>
        <v>0</v>
      </c>
      <c r="K6911" s="81">
        <f t="shared" si="553"/>
        <v>0</v>
      </c>
      <c r="L6911" s="149">
        <v>16.100000000000001</v>
      </c>
      <c r="M6911" s="16"/>
      <c r="N6911" s="141">
        <f t="shared" si="554"/>
        <v>0</v>
      </c>
      <c r="O6911" s="141"/>
      <c r="P6911" s="141"/>
      <c r="Q6911" s="81">
        <f t="shared" si="555"/>
        <v>0</v>
      </c>
    </row>
    <row r="6912" spans="5:17" ht="13" hidden="1" x14ac:dyDescent="0.3">
      <c r="E6912" s="138">
        <v>42542</v>
      </c>
      <c r="F6912" s="16">
        <v>173</v>
      </c>
      <c r="G6912" s="16">
        <v>2016</v>
      </c>
      <c r="H6912" s="139">
        <f t="shared" si="556"/>
        <v>0</v>
      </c>
      <c r="I6912" s="140">
        <v>18.103225806451615</v>
      </c>
      <c r="J6912" s="141">
        <f t="shared" si="552"/>
        <v>0</v>
      </c>
      <c r="K6912" s="81">
        <f t="shared" si="553"/>
        <v>0</v>
      </c>
      <c r="L6912" s="149">
        <v>16.8</v>
      </c>
      <c r="M6912" s="16"/>
      <c r="N6912" s="141">
        <f t="shared" si="554"/>
        <v>0</v>
      </c>
      <c r="O6912" s="141"/>
      <c r="P6912" s="141"/>
      <c r="Q6912" s="81">
        <f t="shared" si="555"/>
        <v>0</v>
      </c>
    </row>
    <row r="6913" spans="5:17" ht="13" hidden="1" x14ac:dyDescent="0.3">
      <c r="E6913" s="138">
        <v>42543</v>
      </c>
      <c r="F6913" s="16">
        <v>174</v>
      </c>
      <c r="G6913" s="16">
        <v>2016</v>
      </c>
      <c r="H6913" s="139">
        <f t="shared" si="556"/>
        <v>0</v>
      </c>
      <c r="I6913" s="140">
        <v>18.187096774193549</v>
      </c>
      <c r="J6913" s="141">
        <f t="shared" si="552"/>
        <v>0</v>
      </c>
      <c r="K6913" s="81">
        <f t="shared" si="553"/>
        <v>0</v>
      </c>
      <c r="L6913" s="149">
        <v>20.9</v>
      </c>
      <c r="M6913" s="16"/>
      <c r="N6913" s="141">
        <f t="shared" si="554"/>
        <v>0</v>
      </c>
      <c r="O6913" s="141"/>
      <c r="P6913" s="141"/>
      <c r="Q6913" s="81">
        <f t="shared" si="555"/>
        <v>0</v>
      </c>
    </row>
    <row r="6914" spans="5:17" ht="13" hidden="1" x14ac:dyDescent="0.3">
      <c r="E6914" s="138">
        <v>42544</v>
      </c>
      <c r="F6914" s="16">
        <v>175</v>
      </c>
      <c r="G6914" s="16">
        <v>2016</v>
      </c>
      <c r="H6914" s="139">
        <f t="shared" si="556"/>
        <v>0</v>
      </c>
      <c r="I6914" s="140">
        <v>18.270967741935486</v>
      </c>
      <c r="J6914" s="141">
        <f t="shared" si="552"/>
        <v>0</v>
      </c>
      <c r="K6914" s="81">
        <f t="shared" si="553"/>
        <v>0</v>
      </c>
      <c r="L6914" s="149">
        <v>24.6</v>
      </c>
      <c r="M6914" s="16"/>
      <c r="N6914" s="141">
        <f t="shared" si="554"/>
        <v>0</v>
      </c>
      <c r="O6914" s="141"/>
      <c r="P6914" s="141"/>
      <c r="Q6914" s="81">
        <f t="shared" si="555"/>
        <v>0</v>
      </c>
    </row>
    <row r="6915" spans="5:17" ht="13" hidden="1" x14ac:dyDescent="0.3">
      <c r="E6915" s="138">
        <v>42545</v>
      </c>
      <c r="F6915" s="16">
        <v>176</v>
      </c>
      <c r="G6915" s="16">
        <v>2016</v>
      </c>
      <c r="H6915" s="139">
        <f t="shared" si="556"/>
        <v>0</v>
      </c>
      <c r="I6915" s="140">
        <v>18.354838709677423</v>
      </c>
      <c r="J6915" s="141">
        <f t="shared" si="552"/>
        <v>0</v>
      </c>
      <c r="K6915" s="81">
        <f t="shared" si="553"/>
        <v>0</v>
      </c>
      <c r="L6915" s="149">
        <v>24.9</v>
      </c>
      <c r="M6915" s="16"/>
      <c r="N6915" s="141">
        <f t="shared" si="554"/>
        <v>0</v>
      </c>
      <c r="O6915" s="141"/>
      <c r="P6915" s="141"/>
      <c r="Q6915" s="81">
        <f t="shared" si="555"/>
        <v>0</v>
      </c>
    </row>
    <row r="6916" spans="5:17" ht="13" hidden="1" x14ac:dyDescent="0.3">
      <c r="E6916" s="138">
        <v>42546</v>
      </c>
      <c r="F6916" s="16">
        <v>177</v>
      </c>
      <c r="G6916" s="16">
        <v>2016</v>
      </c>
      <c r="H6916" s="139">
        <f t="shared" si="556"/>
        <v>0</v>
      </c>
      <c r="I6916" s="140">
        <v>18.438709677419357</v>
      </c>
      <c r="J6916" s="141">
        <f t="shared" si="552"/>
        <v>0</v>
      </c>
      <c r="K6916" s="81">
        <f t="shared" si="553"/>
        <v>0</v>
      </c>
      <c r="L6916" s="149">
        <v>20.6</v>
      </c>
      <c r="M6916" s="16"/>
      <c r="N6916" s="141">
        <f t="shared" si="554"/>
        <v>0</v>
      </c>
      <c r="O6916" s="141"/>
      <c r="P6916" s="141"/>
      <c r="Q6916" s="81">
        <f t="shared" si="555"/>
        <v>0</v>
      </c>
    </row>
    <row r="6917" spans="5:17" ht="13" hidden="1" x14ac:dyDescent="0.3">
      <c r="E6917" s="138">
        <v>42547</v>
      </c>
      <c r="F6917" s="16">
        <v>178</v>
      </c>
      <c r="G6917" s="16">
        <v>2016</v>
      </c>
      <c r="H6917" s="139">
        <f t="shared" si="556"/>
        <v>0</v>
      </c>
      <c r="I6917" s="140">
        <v>18.522580645161291</v>
      </c>
      <c r="J6917" s="141">
        <f t="shared" si="552"/>
        <v>0</v>
      </c>
      <c r="K6917" s="81">
        <f t="shared" si="553"/>
        <v>0</v>
      </c>
      <c r="L6917" s="149">
        <v>17.8</v>
      </c>
      <c r="M6917" s="16"/>
      <c r="N6917" s="141">
        <f t="shared" si="554"/>
        <v>0</v>
      </c>
      <c r="O6917" s="141"/>
      <c r="P6917" s="141"/>
      <c r="Q6917" s="81">
        <f t="shared" si="555"/>
        <v>0</v>
      </c>
    </row>
    <row r="6918" spans="5:17" ht="13" hidden="1" x14ac:dyDescent="0.3">
      <c r="E6918" s="138">
        <v>42548</v>
      </c>
      <c r="F6918" s="16">
        <v>179</v>
      </c>
      <c r="G6918" s="16">
        <v>2016</v>
      </c>
      <c r="H6918" s="139">
        <f t="shared" si="556"/>
        <v>0</v>
      </c>
      <c r="I6918" s="140">
        <v>18.606451612903228</v>
      </c>
      <c r="J6918" s="141">
        <f t="shared" si="552"/>
        <v>0</v>
      </c>
      <c r="K6918" s="81">
        <f t="shared" si="553"/>
        <v>0</v>
      </c>
      <c r="L6918" s="149">
        <v>18.3</v>
      </c>
      <c r="M6918" s="16"/>
      <c r="N6918" s="141">
        <f t="shared" si="554"/>
        <v>0</v>
      </c>
      <c r="O6918" s="141"/>
      <c r="P6918" s="141"/>
      <c r="Q6918" s="81">
        <f t="shared" si="555"/>
        <v>0</v>
      </c>
    </row>
    <row r="6919" spans="5:17" ht="13" hidden="1" x14ac:dyDescent="0.3">
      <c r="E6919" s="138">
        <v>42549</v>
      </c>
      <c r="F6919" s="16">
        <v>180</v>
      </c>
      <c r="G6919" s="16">
        <v>2016</v>
      </c>
      <c r="H6919" s="139">
        <f t="shared" si="556"/>
        <v>0</v>
      </c>
      <c r="I6919" s="140">
        <v>18.690322580645162</v>
      </c>
      <c r="J6919" s="141">
        <f t="shared" si="552"/>
        <v>0</v>
      </c>
      <c r="K6919" s="81">
        <f t="shared" si="553"/>
        <v>0</v>
      </c>
      <c r="L6919" s="149">
        <v>19.899999999999999</v>
      </c>
      <c r="M6919" s="16"/>
      <c r="N6919" s="141">
        <f t="shared" si="554"/>
        <v>0</v>
      </c>
      <c r="O6919" s="141"/>
      <c r="P6919" s="141"/>
      <c r="Q6919" s="81">
        <f t="shared" si="555"/>
        <v>0</v>
      </c>
    </row>
    <row r="6920" spans="5:17" ht="13" hidden="1" x14ac:dyDescent="0.3">
      <c r="E6920" s="138">
        <v>42550</v>
      </c>
      <c r="F6920" s="16">
        <v>181</v>
      </c>
      <c r="G6920" s="16">
        <v>2016</v>
      </c>
      <c r="H6920" s="139">
        <f t="shared" si="556"/>
        <v>0</v>
      </c>
      <c r="I6920" s="140">
        <v>18.774193548387096</v>
      </c>
      <c r="J6920" s="141">
        <f t="shared" si="552"/>
        <v>0</v>
      </c>
      <c r="K6920" s="81">
        <f t="shared" si="553"/>
        <v>0</v>
      </c>
      <c r="L6920" s="149">
        <v>23.5</v>
      </c>
      <c r="M6920" s="16"/>
      <c r="N6920" s="141">
        <f t="shared" si="554"/>
        <v>0</v>
      </c>
      <c r="O6920" s="141"/>
      <c r="P6920" s="141"/>
      <c r="Q6920" s="81">
        <f t="shared" si="555"/>
        <v>0</v>
      </c>
    </row>
    <row r="6921" spans="5:17" ht="13" hidden="1" x14ac:dyDescent="0.3">
      <c r="E6921" s="138">
        <v>42551</v>
      </c>
      <c r="F6921" s="16">
        <v>182</v>
      </c>
      <c r="G6921" s="16">
        <v>2016</v>
      </c>
      <c r="H6921" s="139">
        <f t="shared" si="556"/>
        <v>0</v>
      </c>
      <c r="I6921" s="140">
        <v>18.858064516129033</v>
      </c>
      <c r="J6921" s="141">
        <f t="shared" si="552"/>
        <v>0</v>
      </c>
      <c r="K6921" s="81">
        <f t="shared" si="553"/>
        <v>0</v>
      </c>
      <c r="L6921" s="149">
        <v>22.1</v>
      </c>
      <c r="M6921" s="16"/>
      <c r="N6921" s="141">
        <f t="shared" si="554"/>
        <v>0</v>
      </c>
      <c r="O6921" s="141"/>
      <c r="P6921" s="141"/>
      <c r="Q6921" s="81">
        <f t="shared" si="555"/>
        <v>0</v>
      </c>
    </row>
    <row r="6922" spans="5:17" ht="13" hidden="1" x14ac:dyDescent="0.3">
      <c r="E6922" s="138">
        <v>42552</v>
      </c>
      <c r="F6922" s="16">
        <v>183</v>
      </c>
      <c r="G6922" s="16">
        <v>2016</v>
      </c>
      <c r="H6922" s="139">
        <f t="shared" si="556"/>
        <v>0</v>
      </c>
      <c r="I6922" s="140">
        <v>18.941935483870971</v>
      </c>
      <c r="J6922" s="141">
        <f t="shared" si="552"/>
        <v>0</v>
      </c>
      <c r="K6922" s="81">
        <f t="shared" si="553"/>
        <v>0</v>
      </c>
      <c r="L6922" s="149">
        <v>22.6</v>
      </c>
      <c r="M6922" s="16"/>
      <c r="N6922" s="141">
        <f t="shared" si="554"/>
        <v>0</v>
      </c>
      <c r="O6922" s="141"/>
      <c r="P6922" s="141"/>
      <c r="Q6922" s="81">
        <f t="shared" si="555"/>
        <v>0</v>
      </c>
    </row>
    <row r="6923" spans="5:17" ht="13" hidden="1" x14ac:dyDescent="0.3">
      <c r="E6923" s="138">
        <v>42553</v>
      </c>
      <c r="F6923" s="16">
        <v>184</v>
      </c>
      <c r="G6923" s="16">
        <v>2016</v>
      </c>
      <c r="H6923" s="139">
        <f t="shared" si="556"/>
        <v>0</v>
      </c>
      <c r="I6923" s="140">
        <v>19.025806451612905</v>
      </c>
      <c r="J6923" s="141">
        <f t="shared" si="552"/>
        <v>0</v>
      </c>
      <c r="K6923" s="81">
        <f t="shared" si="553"/>
        <v>0</v>
      </c>
      <c r="L6923" s="149">
        <v>18.3</v>
      </c>
      <c r="M6923" s="16"/>
      <c r="N6923" s="141">
        <f t="shared" si="554"/>
        <v>0</v>
      </c>
      <c r="O6923" s="141"/>
      <c r="P6923" s="141"/>
      <c r="Q6923" s="81">
        <f t="shared" si="555"/>
        <v>0</v>
      </c>
    </row>
    <row r="6924" spans="5:17" ht="13" hidden="1" x14ac:dyDescent="0.3">
      <c r="E6924" s="138">
        <v>42554</v>
      </c>
      <c r="F6924" s="16">
        <v>185</v>
      </c>
      <c r="G6924" s="16">
        <v>2016</v>
      </c>
      <c r="H6924" s="139">
        <f t="shared" si="556"/>
        <v>0</v>
      </c>
      <c r="I6924" s="140">
        <v>19.109677419354838</v>
      </c>
      <c r="J6924" s="141">
        <f t="shared" si="552"/>
        <v>0</v>
      </c>
      <c r="K6924" s="81">
        <f t="shared" si="553"/>
        <v>0</v>
      </c>
      <c r="L6924" s="149">
        <v>17.399999999999999</v>
      </c>
      <c r="M6924" s="16"/>
      <c r="N6924" s="141">
        <f t="shared" si="554"/>
        <v>0</v>
      </c>
      <c r="O6924" s="141"/>
      <c r="P6924" s="141"/>
      <c r="Q6924" s="81">
        <f t="shared" si="555"/>
        <v>0</v>
      </c>
    </row>
    <row r="6925" spans="5:17" ht="13" hidden="1" x14ac:dyDescent="0.3">
      <c r="E6925" s="138">
        <v>42555</v>
      </c>
      <c r="F6925" s="16">
        <v>186</v>
      </c>
      <c r="G6925" s="16">
        <v>2016</v>
      </c>
      <c r="H6925" s="139">
        <f t="shared" si="556"/>
        <v>0</v>
      </c>
      <c r="I6925" s="140">
        <v>19.193548387096776</v>
      </c>
      <c r="J6925" s="141">
        <f t="shared" si="552"/>
        <v>0</v>
      </c>
      <c r="K6925" s="81">
        <f t="shared" si="553"/>
        <v>0</v>
      </c>
      <c r="L6925" s="149">
        <v>19.3</v>
      </c>
      <c r="M6925" s="16"/>
      <c r="N6925" s="141">
        <f t="shared" si="554"/>
        <v>0</v>
      </c>
      <c r="O6925" s="141"/>
      <c r="P6925" s="141"/>
      <c r="Q6925" s="81">
        <f t="shared" si="555"/>
        <v>0</v>
      </c>
    </row>
    <row r="6926" spans="5:17" ht="13" hidden="1" x14ac:dyDescent="0.3">
      <c r="E6926" s="138">
        <v>42556</v>
      </c>
      <c r="F6926" s="16">
        <v>187</v>
      </c>
      <c r="G6926" s="16">
        <v>2016</v>
      </c>
      <c r="H6926" s="139">
        <f t="shared" si="556"/>
        <v>0</v>
      </c>
      <c r="I6926" s="140">
        <v>19.277419354838713</v>
      </c>
      <c r="J6926" s="141">
        <f t="shared" si="552"/>
        <v>0</v>
      </c>
      <c r="K6926" s="81">
        <f t="shared" si="553"/>
        <v>0</v>
      </c>
      <c r="L6926" s="149">
        <v>21.5</v>
      </c>
      <c r="M6926" s="16"/>
      <c r="N6926" s="141">
        <f t="shared" si="554"/>
        <v>0</v>
      </c>
      <c r="O6926" s="141"/>
      <c r="P6926" s="141"/>
      <c r="Q6926" s="81">
        <f t="shared" si="555"/>
        <v>0</v>
      </c>
    </row>
    <row r="6927" spans="5:17" ht="13" hidden="1" x14ac:dyDescent="0.3">
      <c r="E6927" s="138">
        <v>42557</v>
      </c>
      <c r="F6927" s="16">
        <v>188</v>
      </c>
      <c r="G6927" s="16">
        <v>2016</v>
      </c>
      <c r="H6927" s="139">
        <f t="shared" si="556"/>
        <v>0</v>
      </c>
      <c r="I6927" s="140">
        <v>19.361290322580643</v>
      </c>
      <c r="J6927" s="141">
        <f t="shared" si="552"/>
        <v>0</v>
      </c>
      <c r="K6927" s="81">
        <f t="shared" si="553"/>
        <v>0</v>
      </c>
      <c r="L6927" s="149">
        <v>20.8</v>
      </c>
      <c r="M6927" s="16"/>
      <c r="N6927" s="141">
        <f t="shared" si="554"/>
        <v>0</v>
      </c>
      <c r="O6927" s="141"/>
      <c r="P6927" s="141"/>
      <c r="Q6927" s="81">
        <f t="shared" si="555"/>
        <v>0</v>
      </c>
    </row>
    <row r="6928" spans="5:17" ht="13" hidden="1" x14ac:dyDescent="0.3">
      <c r="E6928" s="138">
        <v>42558</v>
      </c>
      <c r="F6928" s="16">
        <v>189</v>
      </c>
      <c r="G6928" s="16">
        <v>2016</v>
      </c>
      <c r="H6928" s="139">
        <f t="shared" si="556"/>
        <v>0</v>
      </c>
      <c r="I6928" s="140">
        <v>19.445161290322581</v>
      </c>
      <c r="J6928" s="141">
        <f t="shared" si="552"/>
        <v>0</v>
      </c>
      <c r="K6928" s="81">
        <f t="shared" si="553"/>
        <v>0</v>
      </c>
      <c r="L6928" s="149">
        <v>20.7</v>
      </c>
      <c r="M6928" s="16"/>
      <c r="N6928" s="141">
        <f t="shared" si="554"/>
        <v>0</v>
      </c>
      <c r="O6928" s="141"/>
      <c r="P6928" s="141"/>
      <c r="Q6928" s="81">
        <f t="shared" si="555"/>
        <v>0</v>
      </c>
    </row>
    <row r="6929" spans="5:17" ht="13" hidden="1" x14ac:dyDescent="0.3">
      <c r="E6929" s="138">
        <v>42559</v>
      </c>
      <c r="F6929" s="16">
        <v>190</v>
      </c>
      <c r="G6929" s="16">
        <v>2016</v>
      </c>
      <c r="H6929" s="139">
        <f t="shared" si="556"/>
        <v>0</v>
      </c>
      <c r="I6929" s="140">
        <v>19.529032258064518</v>
      </c>
      <c r="J6929" s="141">
        <f t="shared" si="552"/>
        <v>0</v>
      </c>
      <c r="K6929" s="81">
        <f t="shared" si="553"/>
        <v>0</v>
      </c>
      <c r="L6929" s="149">
        <v>23.2</v>
      </c>
      <c r="M6929" s="16"/>
      <c r="N6929" s="141">
        <f t="shared" si="554"/>
        <v>0</v>
      </c>
      <c r="O6929" s="141"/>
      <c r="P6929" s="141"/>
      <c r="Q6929" s="81">
        <f t="shared" si="555"/>
        <v>0</v>
      </c>
    </row>
    <row r="6930" spans="5:17" ht="13" hidden="1" x14ac:dyDescent="0.3">
      <c r="E6930" s="138">
        <v>42560</v>
      </c>
      <c r="F6930" s="16">
        <v>191</v>
      </c>
      <c r="G6930" s="16">
        <v>2016</v>
      </c>
      <c r="H6930" s="139">
        <f t="shared" si="556"/>
        <v>0</v>
      </c>
      <c r="I6930" s="140">
        <v>19.612903225806452</v>
      </c>
      <c r="J6930" s="141">
        <f t="shared" si="552"/>
        <v>0</v>
      </c>
      <c r="K6930" s="81">
        <f t="shared" si="553"/>
        <v>0</v>
      </c>
      <c r="L6930" s="149">
        <v>23.5</v>
      </c>
      <c r="M6930" s="16"/>
      <c r="N6930" s="141">
        <f t="shared" si="554"/>
        <v>0</v>
      </c>
      <c r="O6930" s="141"/>
      <c r="P6930" s="141"/>
      <c r="Q6930" s="81">
        <f t="shared" si="555"/>
        <v>0</v>
      </c>
    </row>
    <row r="6931" spans="5:17" ht="13" hidden="1" x14ac:dyDescent="0.3">
      <c r="E6931" s="138">
        <v>42561</v>
      </c>
      <c r="F6931" s="16">
        <v>192</v>
      </c>
      <c r="G6931" s="16">
        <v>2016</v>
      </c>
      <c r="H6931" s="139">
        <f t="shared" si="556"/>
        <v>0</v>
      </c>
      <c r="I6931" s="140">
        <v>19.696774193548389</v>
      </c>
      <c r="J6931" s="141">
        <f t="shared" si="552"/>
        <v>0</v>
      </c>
      <c r="K6931" s="81">
        <f t="shared" si="553"/>
        <v>0</v>
      </c>
      <c r="L6931" s="149">
        <v>25</v>
      </c>
      <c r="M6931" s="16"/>
      <c r="N6931" s="141">
        <f t="shared" si="554"/>
        <v>0</v>
      </c>
      <c r="O6931" s="141"/>
      <c r="P6931" s="141"/>
      <c r="Q6931" s="81">
        <f t="shared" si="555"/>
        <v>0</v>
      </c>
    </row>
    <row r="6932" spans="5:17" ht="13" hidden="1" x14ac:dyDescent="0.3">
      <c r="E6932" s="138">
        <v>42562</v>
      </c>
      <c r="F6932" s="16">
        <v>193</v>
      </c>
      <c r="G6932" s="16">
        <v>2016</v>
      </c>
      <c r="H6932" s="139">
        <f t="shared" si="556"/>
        <v>0</v>
      </c>
      <c r="I6932" s="140">
        <v>19.780645161290323</v>
      </c>
      <c r="J6932" s="141">
        <f t="shared" ref="J6932:J6995" si="557">IF(I6932&lt;=$E$117,1,0)</f>
        <v>0</v>
      </c>
      <c r="K6932" s="81">
        <f t="shared" ref="K6932:K6995" si="558">J6932*($E$116-I6932)</f>
        <v>0</v>
      </c>
      <c r="L6932" s="149">
        <v>24.3</v>
      </c>
      <c r="M6932" s="16"/>
      <c r="N6932" s="141">
        <f t="shared" ref="N6932:N6995" si="559">IF(L6932&lt;=$E$117,1,0)</f>
        <v>0</v>
      </c>
      <c r="O6932" s="141"/>
      <c r="P6932" s="141"/>
      <c r="Q6932" s="81">
        <f t="shared" ref="Q6932:Q6995" si="560">N6932*($E$116-L6932)</f>
        <v>0</v>
      </c>
    </row>
    <row r="6933" spans="5:17" ht="13" hidden="1" x14ac:dyDescent="0.3">
      <c r="E6933" s="138">
        <v>42563</v>
      </c>
      <c r="F6933" s="16">
        <v>194</v>
      </c>
      <c r="G6933" s="16">
        <v>2016</v>
      </c>
      <c r="H6933" s="139">
        <f t="shared" si="556"/>
        <v>0</v>
      </c>
      <c r="I6933" s="140">
        <v>19.864516129032257</v>
      </c>
      <c r="J6933" s="141">
        <f t="shared" si="557"/>
        <v>0</v>
      </c>
      <c r="K6933" s="81">
        <f t="shared" si="558"/>
        <v>0</v>
      </c>
      <c r="L6933" s="149">
        <v>17.7</v>
      </c>
      <c r="M6933" s="16"/>
      <c r="N6933" s="141">
        <f t="shared" si="559"/>
        <v>0</v>
      </c>
      <c r="O6933" s="141"/>
      <c r="P6933" s="141"/>
      <c r="Q6933" s="81">
        <f t="shared" si="560"/>
        <v>0</v>
      </c>
    </row>
    <row r="6934" spans="5:17" ht="13" hidden="1" x14ac:dyDescent="0.3">
      <c r="E6934" s="138">
        <v>42564</v>
      </c>
      <c r="F6934" s="16">
        <v>195</v>
      </c>
      <c r="G6934" s="16">
        <v>2016</v>
      </c>
      <c r="H6934" s="139">
        <f t="shared" si="556"/>
        <v>0</v>
      </c>
      <c r="I6934" s="140">
        <v>19.948387096774194</v>
      </c>
      <c r="J6934" s="141">
        <f t="shared" si="557"/>
        <v>0</v>
      </c>
      <c r="K6934" s="81">
        <f t="shared" si="558"/>
        <v>0</v>
      </c>
      <c r="L6934" s="149">
        <v>15.2</v>
      </c>
      <c r="M6934" s="16"/>
      <c r="N6934" s="141">
        <f t="shared" si="559"/>
        <v>1</v>
      </c>
      <c r="O6934" s="141"/>
      <c r="P6934" s="141"/>
      <c r="Q6934" s="81">
        <f t="shared" si="560"/>
        <v>4.8000000000000007</v>
      </c>
    </row>
    <row r="6935" spans="5:17" ht="13" hidden="1" x14ac:dyDescent="0.3">
      <c r="E6935" s="138">
        <v>42565</v>
      </c>
      <c r="F6935" s="16">
        <v>196</v>
      </c>
      <c r="G6935" s="16">
        <v>2016</v>
      </c>
      <c r="H6935" s="139">
        <f t="shared" si="556"/>
        <v>0</v>
      </c>
      <c r="I6935" s="140">
        <v>20.032258064516128</v>
      </c>
      <c r="J6935" s="141">
        <f t="shared" si="557"/>
        <v>0</v>
      </c>
      <c r="K6935" s="81">
        <f t="shared" si="558"/>
        <v>0</v>
      </c>
      <c r="L6935" s="149">
        <v>13.4</v>
      </c>
      <c r="M6935" s="16"/>
      <c r="N6935" s="141">
        <f t="shared" si="559"/>
        <v>1</v>
      </c>
      <c r="O6935" s="141"/>
      <c r="P6935" s="141"/>
      <c r="Q6935" s="81">
        <f t="shared" si="560"/>
        <v>6.6</v>
      </c>
    </row>
    <row r="6936" spans="5:17" ht="13" hidden="1" x14ac:dyDescent="0.3">
      <c r="E6936" s="138">
        <v>42566</v>
      </c>
      <c r="F6936" s="16">
        <v>197</v>
      </c>
      <c r="G6936" s="16">
        <v>2016</v>
      </c>
      <c r="H6936" s="139">
        <f t="shared" si="556"/>
        <v>0</v>
      </c>
      <c r="I6936" s="140">
        <v>20.116129032258065</v>
      </c>
      <c r="J6936" s="141">
        <f t="shared" si="557"/>
        <v>0</v>
      </c>
      <c r="K6936" s="81">
        <f t="shared" si="558"/>
        <v>0</v>
      </c>
      <c r="L6936" s="149">
        <v>15.1</v>
      </c>
      <c r="M6936" s="16"/>
      <c r="N6936" s="141">
        <f t="shared" si="559"/>
        <v>1</v>
      </c>
      <c r="O6936" s="141"/>
      <c r="P6936" s="141"/>
      <c r="Q6936" s="81">
        <f t="shared" si="560"/>
        <v>4.9000000000000004</v>
      </c>
    </row>
    <row r="6937" spans="5:17" ht="13" hidden="1" x14ac:dyDescent="0.3">
      <c r="E6937" s="138">
        <v>42567</v>
      </c>
      <c r="F6937" s="16">
        <v>198</v>
      </c>
      <c r="G6937" s="16">
        <v>2016</v>
      </c>
      <c r="H6937" s="139">
        <f t="shared" si="556"/>
        <v>0</v>
      </c>
      <c r="I6937" s="140">
        <v>20.2</v>
      </c>
      <c r="J6937" s="141">
        <f t="shared" si="557"/>
        <v>0</v>
      </c>
      <c r="K6937" s="81">
        <f t="shared" si="558"/>
        <v>0</v>
      </c>
      <c r="L6937" s="149">
        <v>18</v>
      </c>
      <c r="M6937" s="16"/>
      <c r="N6937" s="141">
        <f t="shared" si="559"/>
        <v>0</v>
      </c>
      <c r="O6937" s="141"/>
      <c r="P6937" s="141"/>
      <c r="Q6937" s="81">
        <f t="shared" si="560"/>
        <v>0</v>
      </c>
    </row>
    <row r="6938" spans="5:17" ht="13" hidden="1" x14ac:dyDescent="0.3">
      <c r="E6938" s="138">
        <v>42568</v>
      </c>
      <c r="F6938" s="16">
        <v>199</v>
      </c>
      <c r="G6938" s="16">
        <v>2016</v>
      </c>
      <c r="H6938" s="139">
        <f t="shared" si="556"/>
        <v>0</v>
      </c>
      <c r="I6938" s="140">
        <v>20.193548387096772</v>
      </c>
      <c r="J6938" s="141">
        <f t="shared" si="557"/>
        <v>0</v>
      </c>
      <c r="K6938" s="81">
        <f t="shared" si="558"/>
        <v>0</v>
      </c>
      <c r="L6938" s="149">
        <v>19.899999999999999</v>
      </c>
      <c r="M6938" s="16"/>
      <c r="N6938" s="141">
        <f t="shared" si="559"/>
        <v>0</v>
      </c>
      <c r="O6938" s="141"/>
      <c r="P6938" s="141"/>
      <c r="Q6938" s="81">
        <f t="shared" si="560"/>
        <v>0</v>
      </c>
    </row>
    <row r="6939" spans="5:17" ht="13" hidden="1" x14ac:dyDescent="0.3">
      <c r="E6939" s="138">
        <v>42569</v>
      </c>
      <c r="F6939" s="16">
        <v>200</v>
      </c>
      <c r="G6939" s="16">
        <v>2016</v>
      </c>
      <c r="H6939" s="139">
        <f t="shared" si="556"/>
        <v>0</v>
      </c>
      <c r="I6939" s="140">
        <v>20.187096774193549</v>
      </c>
      <c r="J6939" s="141">
        <f t="shared" si="557"/>
        <v>0</v>
      </c>
      <c r="K6939" s="81">
        <f t="shared" si="558"/>
        <v>0</v>
      </c>
      <c r="L6939" s="149">
        <v>21.9</v>
      </c>
      <c r="M6939" s="16"/>
      <c r="N6939" s="141">
        <f t="shared" si="559"/>
        <v>0</v>
      </c>
      <c r="O6939" s="141"/>
      <c r="P6939" s="141"/>
      <c r="Q6939" s="81">
        <f t="shared" si="560"/>
        <v>0</v>
      </c>
    </row>
    <row r="6940" spans="5:17" ht="13" hidden="1" x14ac:dyDescent="0.3">
      <c r="E6940" s="138">
        <v>42570</v>
      </c>
      <c r="F6940" s="16">
        <v>201</v>
      </c>
      <c r="G6940" s="16">
        <v>2016</v>
      </c>
      <c r="H6940" s="139">
        <f t="shared" si="556"/>
        <v>0</v>
      </c>
      <c r="I6940" s="140">
        <v>20.180645161290322</v>
      </c>
      <c r="J6940" s="141">
        <f t="shared" si="557"/>
        <v>0</v>
      </c>
      <c r="K6940" s="81">
        <f t="shared" si="558"/>
        <v>0</v>
      </c>
      <c r="L6940" s="149">
        <v>23.3</v>
      </c>
      <c r="M6940" s="16"/>
      <c r="N6940" s="141">
        <f t="shared" si="559"/>
        <v>0</v>
      </c>
      <c r="O6940" s="141"/>
      <c r="P6940" s="141"/>
      <c r="Q6940" s="81">
        <f t="shared" si="560"/>
        <v>0</v>
      </c>
    </row>
    <row r="6941" spans="5:17" ht="13" hidden="1" x14ac:dyDescent="0.3">
      <c r="E6941" s="138">
        <v>42571</v>
      </c>
      <c r="F6941" s="16">
        <v>202</v>
      </c>
      <c r="G6941" s="16">
        <v>2016</v>
      </c>
      <c r="H6941" s="139">
        <f t="shared" si="556"/>
        <v>0</v>
      </c>
      <c r="I6941" s="140">
        <v>20.174193548387095</v>
      </c>
      <c r="J6941" s="141">
        <f t="shared" si="557"/>
        <v>0</v>
      </c>
      <c r="K6941" s="81">
        <f t="shared" si="558"/>
        <v>0</v>
      </c>
      <c r="L6941" s="149">
        <v>24.7</v>
      </c>
      <c r="M6941" s="16"/>
      <c r="N6941" s="141">
        <f t="shared" si="559"/>
        <v>0</v>
      </c>
      <c r="O6941" s="141"/>
      <c r="P6941" s="141"/>
      <c r="Q6941" s="81">
        <f t="shared" si="560"/>
        <v>0</v>
      </c>
    </row>
    <row r="6942" spans="5:17" ht="13" hidden="1" x14ac:dyDescent="0.3">
      <c r="E6942" s="138">
        <v>42572</v>
      </c>
      <c r="F6942" s="16">
        <v>203</v>
      </c>
      <c r="G6942" s="16">
        <v>2016</v>
      </c>
      <c r="H6942" s="139">
        <f t="shared" si="556"/>
        <v>0</v>
      </c>
      <c r="I6942" s="140">
        <v>20.167741935483871</v>
      </c>
      <c r="J6942" s="141">
        <f t="shared" si="557"/>
        <v>0</v>
      </c>
      <c r="K6942" s="81">
        <f t="shared" si="558"/>
        <v>0</v>
      </c>
      <c r="L6942" s="149">
        <v>24.2</v>
      </c>
      <c r="M6942" s="16"/>
      <c r="N6942" s="141">
        <f t="shared" si="559"/>
        <v>0</v>
      </c>
      <c r="O6942" s="141"/>
      <c r="P6942" s="141"/>
      <c r="Q6942" s="81">
        <f t="shared" si="560"/>
        <v>0</v>
      </c>
    </row>
    <row r="6943" spans="5:17" ht="13" hidden="1" x14ac:dyDescent="0.3">
      <c r="E6943" s="138">
        <v>42573</v>
      </c>
      <c r="F6943" s="16">
        <v>204</v>
      </c>
      <c r="G6943" s="16">
        <v>2016</v>
      </c>
      <c r="H6943" s="139">
        <f t="shared" si="556"/>
        <v>0</v>
      </c>
      <c r="I6943" s="140">
        <v>20.161290322580644</v>
      </c>
      <c r="J6943" s="141">
        <f t="shared" si="557"/>
        <v>0</v>
      </c>
      <c r="K6943" s="81">
        <f t="shared" si="558"/>
        <v>0</v>
      </c>
      <c r="L6943" s="149">
        <v>20.399999999999999</v>
      </c>
      <c r="M6943" s="16"/>
      <c r="N6943" s="141">
        <f t="shared" si="559"/>
        <v>0</v>
      </c>
      <c r="O6943" s="141"/>
      <c r="P6943" s="141"/>
      <c r="Q6943" s="81">
        <f t="shared" si="560"/>
        <v>0</v>
      </c>
    </row>
    <row r="6944" spans="5:17" ht="13" hidden="1" x14ac:dyDescent="0.3">
      <c r="E6944" s="138">
        <v>42574</v>
      </c>
      <c r="F6944" s="16">
        <v>205</v>
      </c>
      <c r="G6944" s="16">
        <v>2016</v>
      </c>
      <c r="H6944" s="139">
        <f t="shared" si="556"/>
        <v>0</v>
      </c>
      <c r="I6944" s="140">
        <v>20.154838709677417</v>
      </c>
      <c r="J6944" s="141">
        <f t="shared" si="557"/>
        <v>0</v>
      </c>
      <c r="K6944" s="81">
        <f t="shared" si="558"/>
        <v>0</v>
      </c>
      <c r="L6944" s="149">
        <v>20.6</v>
      </c>
      <c r="M6944" s="16"/>
      <c r="N6944" s="141">
        <f t="shared" si="559"/>
        <v>0</v>
      </c>
      <c r="O6944" s="141"/>
      <c r="P6944" s="141"/>
      <c r="Q6944" s="81">
        <f t="shared" si="560"/>
        <v>0</v>
      </c>
    </row>
    <row r="6945" spans="5:17" ht="13" hidden="1" x14ac:dyDescent="0.3">
      <c r="E6945" s="138">
        <v>42575</v>
      </c>
      <c r="F6945" s="16">
        <v>206</v>
      </c>
      <c r="G6945" s="16">
        <v>2016</v>
      </c>
      <c r="H6945" s="139">
        <f t="shared" si="556"/>
        <v>0</v>
      </c>
      <c r="I6945" s="140">
        <v>20.148387096774194</v>
      </c>
      <c r="J6945" s="141">
        <f t="shared" si="557"/>
        <v>0</v>
      </c>
      <c r="K6945" s="81">
        <f t="shared" si="558"/>
        <v>0</v>
      </c>
      <c r="L6945" s="149">
        <v>21.1</v>
      </c>
      <c r="M6945" s="16"/>
      <c r="N6945" s="141">
        <f t="shared" si="559"/>
        <v>0</v>
      </c>
      <c r="O6945" s="141"/>
      <c r="P6945" s="141"/>
      <c r="Q6945" s="81">
        <f t="shared" si="560"/>
        <v>0</v>
      </c>
    </row>
    <row r="6946" spans="5:17" ht="13" hidden="1" x14ac:dyDescent="0.3">
      <c r="E6946" s="138">
        <v>42576</v>
      </c>
      <c r="F6946" s="16">
        <v>207</v>
      </c>
      <c r="G6946" s="16">
        <v>2016</v>
      </c>
      <c r="H6946" s="139">
        <f t="shared" si="556"/>
        <v>0</v>
      </c>
      <c r="I6946" s="140">
        <v>20.141935483870967</v>
      </c>
      <c r="J6946" s="141">
        <f t="shared" si="557"/>
        <v>0</v>
      </c>
      <c r="K6946" s="81">
        <f t="shared" si="558"/>
        <v>0</v>
      </c>
      <c r="L6946" s="149">
        <v>22.4</v>
      </c>
      <c r="M6946" s="16"/>
      <c r="N6946" s="141">
        <f t="shared" si="559"/>
        <v>0</v>
      </c>
      <c r="O6946" s="141"/>
      <c r="P6946" s="141"/>
      <c r="Q6946" s="81">
        <f t="shared" si="560"/>
        <v>0</v>
      </c>
    </row>
    <row r="6947" spans="5:17" ht="13" hidden="1" x14ac:dyDescent="0.3">
      <c r="E6947" s="138">
        <v>42577</v>
      </c>
      <c r="F6947" s="16">
        <v>208</v>
      </c>
      <c r="G6947" s="16">
        <v>2016</v>
      </c>
      <c r="H6947" s="139">
        <f t="shared" ref="H6947:H7010" si="561">IF(AND(E6947&gt;=$D$64,E6947&lt;=$D$65),1,0)</f>
        <v>0</v>
      </c>
      <c r="I6947" s="140">
        <v>20.13548387096774</v>
      </c>
      <c r="J6947" s="141">
        <f t="shared" si="557"/>
        <v>0</v>
      </c>
      <c r="K6947" s="81">
        <f t="shared" si="558"/>
        <v>0</v>
      </c>
      <c r="L6947" s="149">
        <v>22.4</v>
      </c>
      <c r="M6947" s="16"/>
      <c r="N6947" s="141">
        <f t="shared" si="559"/>
        <v>0</v>
      </c>
      <c r="O6947" s="141"/>
      <c r="P6947" s="141"/>
      <c r="Q6947" s="81">
        <f t="shared" si="560"/>
        <v>0</v>
      </c>
    </row>
    <row r="6948" spans="5:17" ht="13" hidden="1" x14ac:dyDescent="0.3">
      <c r="E6948" s="138">
        <v>42578</v>
      </c>
      <c r="F6948" s="16">
        <v>209</v>
      </c>
      <c r="G6948" s="16">
        <v>2016</v>
      </c>
      <c r="H6948" s="139">
        <f t="shared" si="561"/>
        <v>0</v>
      </c>
      <c r="I6948" s="140">
        <v>20.129032258064516</v>
      </c>
      <c r="J6948" s="141">
        <f t="shared" si="557"/>
        <v>0</v>
      </c>
      <c r="K6948" s="81">
        <f t="shared" si="558"/>
        <v>0</v>
      </c>
      <c r="L6948" s="149">
        <v>22.3</v>
      </c>
      <c r="M6948" s="16"/>
      <c r="N6948" s="141">
        <f t="shared" si="559"/>
        <v>0</v>
      </c>
      <c r="O6948" s="141"/>
      <c r="P6948" s="141"/>
      <c r="Q6948" s="81">
        <f t="shared" si="560"/>
        <v>0</v>
      </c>
    </row>
    <row r="6949" spans="5:17" ht="13" hidden="1" x14ac:dyDescent="0.3">
      <c r="E6949" s="138">
        <v>42579</v>
      </c>
      <c r="F6949" s="16">
        <v>210</v>
      </c>
      <c r="G6949" s="16">
        <v>2016</v>
      </c>
      <c r="H6949" s="139">
        <f t="shared" si="561"/>
        <v>0</v>
      </c>
      <c r="I6949" s="140">
        <v>20.122580645161289</v>
      </c>
      <c r="J6949" s="141">
        <f t="shared" si="557"/>
        <v>0</v>
      </c>
      <c r="K6949" s="81">
        <f t="shared" si="558"/>
        <v>0</v>
      </c>
      <c r="L6949" s="149">
        <v>20.9</v>
      </c>
      <c r="M6949" s="16"/>
      <c r="N6949" s="141">
        <f t="shared" si="559"/>
        <v>0</v>
      </c>
      <c r="O6949" s="141"/>
      <c r="P6949" s="141"/>
      <c r="Q6949" s="81">
        <f t="shared" si="560"/>
        <v>0</v>
      </c>
    </row>
    <row r="6950" spans="5:17" ht="13" hidden="1" x14ac:dyDescent="0.3">
      <c r="E6950" s="138">
        <v>42580</v>
      </c>
      <c r="F6950" s="16">
        <v>211</v>
      </c>
      <c r="G6950" s="16">
        <v>2016</v>
      </c>
      <c r="H6950" s="139">
        <f t="shared" si="561"/>
        <v>0</v>
      </c>
      <c r="I6950" s="140">
        <v>20.116129032258065</v>
      </c>
      <c r="J6950" s="141">
        <f t="shared" si="557"/>
        <v>0</v>
      </c>
      <c r="K6950" s="81">
        <f t="shared" si="558"/>
        <v>0</v>
      </c>
      <c r="L6950" s="149">
        <v>22.4</v>
      </c>
      <c r="M6950" s="16"/>
      <c r="N6950" s="141">
        <f t="shared" si="559"/>
        <v>0</v>
      </c>
      <c r="O6950" s="141"/>
      <c r="P6950" s="141"/>
      <c r="Q6950" s="81">
        <f t="shared" si="560"/>
        <v>0</v>
      </c>
    </row>
    <row r="6951" spans="5:17" ht="13" hidden="1" x14ac:dyDescent="0.3">
      <c r="E6951" s="138">
        <v>42581</v>
      </c>
      <c r="F6951" s="16">
        <v>212</v>
      </c>
      <c r="G6951" s="16">
        <v>2016</v>
      </c>
      <c r="H6951" s="139">
        <f t="shared" si="561"/>
        <v>0</v>
      </c>
      <c r="I6951" s="140">
        <v>20.109677419354838</v>
      </c>
      <c r="J6951" s="141">
        <f t="shared" si="557"/>
        <v>0</v>
      </c>
      <c r="K6951" s="81">
        <f t="shared" si="558"/>
        <v>0</v>
      </c>
      <c r="L6951" s="149">
        <v>22.2</v>
      </c>
      <c r="M6951" s="16"/>
      <c r="N6951" s="141">
        <f t="shared" si="559"/>
        <v>0</v>
      </c>
      <c r="O6951" s="141"/>
      <c r="P6951" s="141"/>
      <c r="Q6951" s="81">
        <f t="shared" si="560"/>
        <v>0</v>
      </c>
    </row>
    <row r="6952" spans="5:17" ht="13" hidden="1" x14ac:dyDescent="0.3">
      <c r="E6952" s="138">
        <v>42582</v>
      </c>
      <c r="F6952" s="16">
        <v>213</v>
      </c>
      <c r="G6952" s="16">
        <v>2016</v>
      </c>
      <c r="H6952" s="139">
        <f t="shared" si="561"/>
        <v>0</v>
      </c>
      <c r="I6952" s="140">
        <v>20.103225806451611</v>
      </c>
      <c r="J6952" s="141">
        <f t="shared" si="557"/>
        <v>0</v>
      </c>
      <c r="K6952" s="81">
        <f t="shared" si="558"/>
        <v>0</v>
      </c>
      <c r="L6952" s="149">
        <v>20.5</v>
      </c>
      <c r="M6952" s="16"/>
      <c r="N6952" s="141">
        <f t="shared" si="559"/>
        <v>0</v>
      </c>
      <c r="O6952" s="141"/>
      <c r="P6952" s="141"/>
      <c r="Q6952" s="81">
        <f t="shared" si="560"/>
        <v>0</v>
      </c>
    </row>
    <row r="6953" spans="5:17" ht="13" hidden="1" x14ac:dyDescent="0.3">
      <c r="E6953" s="138">
        <v>42583</v>
      </c>
      <c r="F6953" s="16">
        <v>214</v>
      </c>
      <c r="G6953" s="16">
        <v>2016</v>
      </c>
      <c r="H6953" s="139">
        <f t="shared" si="561"/>
        <v>0</v>
      </c>
      <c r="I6953" s="140">
        <v>20.096774193548388</v>
      </c>
      <c r="J6953" s="141">
        <f t="shared" si="557"/>
        <v>0</v>
      </c>
      <c r="K6953" s="81">
        <f t="shared" si="558"/>
        <v>0</v>
      </c>
      <c r="L6953" s="149">
        <v>19.7</v>
      </c>
      <c r="M6953" s="16"/>
      <c r="N6953" s="141">
        <f t="shared" si="559"/>
        <v>0</v>
      </c>
      <c r="O6953" s="141"/>
      <c r="P6953" s="141"/>
      <c r="Q6953" s="81">
        <f t="shared" si="560"/>
        <v>0</v>
      </c>
    </row>
    <row r="6954" spans="5:17" ht="13" hidden="1" x14ac:dyDescent="0.3">
      <c r="E6954" s="138">
        <v>42584</v>
      </c>
      <c r="F6954" s="16">
        <v>215</v>
      </c>
      <c r="G6954" s="16">
        <v>2016</v>
      </c>
      <c r="H6954" s="139">
        <f t="shared" si="561"/>
        <v>0</v>
      </c>
      <c r="I6954" s="140">
        <v>20.090322580645161</v>
      </c>
      <c r="J6954" s="141">
        <f t="shared" si="557"/>
        <v>0</v>
      </c>
      <c r="K6954" s="81">
        <f t="shared" si="558"/>
        <v>0</v>
      </c>
      <c r="L6954" s="149">
        <v>20.5</v>
      </c>
      <c r="M6954" s="16"/>
      <c r="N6954" s="141">
        <f t="shared" si="559"/>
        <v>0</v>
      </c>
      <c r="O6954" s="141"/>
      <c r="P6954" s="141"/>
      <c r="Q6954" s="81">
        <f t="shared" si="560"/>
        <v>0</v>
      </c>
    </row>
    <row r="6955" spans="5:17" ht="13" hidden="1" x14ac:dyDescent="0.3">
      <c r="E6955" s="138">
        <v>42585</v>
      </c>
      <c r="F6955" s="16">
        <v>216</v>
      </c>
      <c r="G6955" s="16">
        <v>2016</v>
      </c>
      <c r="H6955" s="139">
        <f t="shared" si="561"/>
        <v>0</v>
      </c>
      <c r="I6955" s="140">
        <v>20.083870967741934</v>
      </c>
      <c r="J6955" s="141">
        <f t="shared" si="557"/>
        <v>0</v>
      </c>
      <c r="K6955" s="81">
        <f t="shared" si="558"/>
        <v>0</v>
      </c>
      <c r="L6955" s="149">
        <v>22.7</v>
      </c>
      <c r="M6955" s="16"/>
      <c r="N6955" s="141">
        <f t="shared" si="559"/>
        <v>0</v>
      </c>
      <c r="O6955" s="141"/>
      <c r="P6955" s="141"/>
      <c r="Q6955" s="81">
        <f t="shared" si="560"/>
        <v>0</v>
      </c>
    </row>
    <row r="6956" spans="5:17" ht="13" hidden="1" x14ac:dyDescent="0.3">
      <c r="E6956" s="138">
        <v>42586</v>
      </c>
      <c r="F6956" s="16">
        <v>217</v>
      </c>
      <c r="G6956" s="16">
        <v>2016</v>
      </c>
      <c r="H6956" s="139">
        <f t="shared" si="561"/>
        <v>0</v>
      </c>
      <c r="I6956" s="140">
        <v>20.07741935483871</v>
      </c>
      <c r="J6956" s="141">
        <f t="shared" si="557"/>
        <v>0</v>
      </c>
      <c r="K6956" s="81">
        <f t="shared" si="558"/>
        <v>0</v>
      </c>
      <c r="L6956" s="149">
        <v>20.3</v>
      </c>
      <c r="M6956" s="16"/>
      <c r="N6956" s="141">
        <f t="shared" si="559"/>
        <v>0</v>
      </c>
      <c r="O6956" s="141"/>
      <c r="P6956" s="141"/>
      <c r="Q6956" s="81">
        <f t="shared" si="560"/>
        <v>0</v>
      </c>
    </row>
    <row r="6957" spans="5:17" ht="13" hidden="1" x14ac:dyDescent="0.3">
      <c r="E6957" s="138">
        <v>42587</v>
      </c>
      <c r="F6957" s="16">
        <v>218</v>
      </c>
      <c r="G6957" s="16">
        <v>2016</v>
      </c>
      <c r="H6957" s="139">
        <f t="shared" si="561"/>
        <v>0</v>
      </c>
      <c r="I6957" s="140">
        <v>20.070967741935483</v>
      </c>
      <c r="J6957" s="141">
        <f t="shared" si="557"/>
        <v>0</v>
      </c>
      <c r="K6957" s="81">
        <f t="shared" si="558"/>
        <v>0</v>
      </c>
      <c r="L6957" s="149">
        <v>16.7</v>
      </c>
      <c r="M6957" s="16"/>
      <c r="N6957" s="141">
        <f t="shared" si="559"/>
        <v>0</v>
      </c>
      <c r="O6957" s="141"/>
      <c r="P6957" s="141"/>
      <c r="Q6957" s="81">
        <f t="shared" si="560"/>
        <v>0</v>
      </c>
    </row>
    <row r="6958" spans="5:17" ht="13" hidden="1" x14ac:dyDescent="0.3">
      <c r="E6958" s="138">
        <v>42588</v>
      </c>
      <c r="F6958" s="16">
        <v>219</v>
      </c>
      <c r="G6958" s="16">
        <v>2016</v>
      </c>
      <c r="H6958" s="139">
        <f t="shared" si="561"/>
        <v>0</v>
      </c>
      <c r="I6958" s="140">
        <v>20.064516129032256</v>
      </c>
      <c r="J6958" s="141">
        <f t="shared" si="557"/>
        <v>0</v>
      </c>
      <c r="K6958" s="81">
        <f t="shared" si="558"/>
        <v>0</v>
      </c>
      <c r="L6958" s="149">
        <v>17.8</v>
      </c>
      <c r="M6958" s="16"/>
      <c r="N6958" s="141">
        <f t="shared" si="559"/>
        <v>0</v>
      </c>
      <c r="O6958" s="141"/>
      <c r="P6958" s="141"/>
      <c r="Q6958" s="81">
        <f t="shared" si="560"/>
        <v>0</v>
      </c>
    </row>
    <row r="6959" spans="5:17" ht="13" hidden="1" x14ac:dyDescent="0.3">
      <c r="E6959" s="138">
        <v>42589</v>
      </c>
      <c r="F6959" s="16">
        <v>220</v>
      </c>
      <c r="G6959" s="16">
        <v>2016</v>
      </c>
      <c r="H6959" s="139">
        <f t="shared" si="561"/>
        <v>0</v>
      </c>
      <c r="I6959" s="140">
        <v>20.058064516129033</v>
      </c>
      <c r="J6959" s="141">
        <f t="shared" si="557"/>
        <v>0</v>
      </c>
      <c r="K6959" s="81">
        <f t="shared" si="558"/>
        <v>0</v>
      </c>
      <c r="L6959" s="149">
        <v>20.100000000000001</v>
      </c>
      <c r="M6959" s="16"/>
      <c r="N6959" s="141">
        <f t="shared" si="559"/>
        <v>0</v>
      </c>
      <c r="O6959" s="141"/>
      <c r="P6959" s="141"/>
      <c r="Q6959" s="81">
        <f t="shared" si="560"/>
        <v>0</v>
      </c>
    </row>
    <row r="6960" spans="5:17" ht="13" hidden="1" x14ac:dyDescent="0.3">
      <c r="E6960" s="138">
        <v>42590</v>
      </c>
      <c r="F6960" s="16">
        <v>221</v>
      </c>
      <c r="G6960" s="16">
        <v>2016</v>
      </c>
      <c r="H6960" s="139">
        <f t="shared" si="561"/>
        <v>0</v>
      </c>
      <c r="I6960" s="140">
        <v>20.051612903225806</v>
      </c>
      <c r="J6960" s="141">
        <f t="shared" si="557"/>
        <v>0</v>
      </c>
      <c r="K6960" s="81">
        <f t="shared" si="558"/>
        <v>0</v>
      </c>
      <c r="L6960" s="149">
        <v>21</v>
      </c>
      <c r="M6960" s="16"/>
      <c r="N6960" s="141">
        <f t="shared" si="559"/>
        <v>0</v>
      </c>
      <c r="O6960" s="141"/>
      <c r="P6960" s="141"/>
      <c r="Q6960" s="81">
        <f t="shared" si="560"/>
        <v>0</v>
      </c>
    </row>
    <row r="6961" spans="5:17" ht="13" hidden="1" x14ac:dyDescent="0.3">
      <c r="E6961" s="138">
        <v>42591</v>
      </c>
      <c r="F6961" s="16">
        <v>222</v>
      </c>
      <c r="G6961" s="16">
        <v>2016</v>
      </c>
      <c r="H6961" s="139">
        <f t="shared" si="561"/>
        <v>0</v>
      </c>
      <c r="I6961" s="140">
        <v>20.045161290322579</v>
      </c>
      <c r="J6961" s="141">
        <f t="shared" si="557"/>
        <v>0</v>
      </c>
      <c r="K6961" s="81">
        <f t="shared" si="558"/>
        <v>0</v>
      </c>
      <c r="L6961" s="149">
        <v>19.2</v>
      </c>
      <c r="M6961" s="16"/>
      <c r="N6961" s="141">
        <f t="shared" si="559"/>
        <v>0</v>
      </c>
      <c r="O6961" s="141"/>
      <c r="P6961" s="141"/>
      <c r="Q6961" s="81">
        <f t="shared" si="560"/>
        <v>0</v>
      </c>
    </row>
    <row r="6962" spans="5:17" ht="13" hidden="1" x14ac:dyDescent="0.3">
      <c r="E6962" s="138">
        <v>42592</v>
      </c>
      <c r="F6962" s="16">
        <v>223</v>
      </c>
      <c r="G6962" s="16">
        <v>2016</v>
      </c>
      <c r="H6962" s="139">
        <f t="shared" si="561"/>
        <v>0</v>
      </c>
      <c r="I6962" s="140">
        <v>20.038709677419355</v>
      </c>
      <c r="J6962" s="141">
        <f t="shared" si="557"/>
        <v>0</v>
      </c>
      <c r="K6962" s="81">
        <f t="shared" si="558"/>
        <v>0</v>
      </c>
      <c r="L6962" s="149">
        <v>15.7</v>
      </c>
      <c r="M6962" s="16"/>
      <c r="N6962" s="141">
        <f t="shared" si="559"/>
        <v>1</v>
      </c>
      <c r="O6962" s="141"/>
      <c r="P6962" s="141"/>
      <c r="Q6962" s="81">
        <f t="shared" si="560"/>
        <v>4.3000000000000007</v>
      </c>
    </row>
    <row r="6963" spans="5:17" ht="13" hidden="1" x14ac:dyDescent="0.3">
      <c r="E6963" s="138">
        <v>42593</v>
      </c>
      <c r="F6963" s="16">
        <v>224</v>
      </c>
      <c r="G6963" s="16">
        <v>2016</v>
      </c>
      <c r="H6963" s="139">
        <f t="shared" si="561"/>
        <v>0</v>
      </c>
      <c r="I6963" s="140">
        <v>20.032258064516128</v>
      </c>
      <c r="J6963" s="141">
        <f t="shared" si="557"/>
        <v>0</v>
      </c>
      <c r="K6963" s="81">
        <f t="shared" si="558"/>
        <v>0</v>
      </c>
      <c r="L6963" s="149">
        <v>15.6</v>
      </c>
      <c r="M6963" s="16"/>
      <c r="N6963" s="141">
        <f t="shared" si="559"/>
        <v>1</v>
      </c>
      <c r="O6963" s="141"/>
      <c r="P6963" s="141"/>
      <c r="Q6963" s="81">
        <f t="shared" si="560"/>
        <v>4.4000000000000004</v>
      </c>
    </row>
    <row r="6964" spans="5:17" ht="13" hidden="1" x14ac:dyDescent="0.3">
      <c r="E6964" s="138">
        <v>42594</v>
      </c>
      <c r="F6964" s="16">
        <v>225</v>
      </c>
      <c r="G6964" s="16">
        <v>2016</v>
      </c>
      <c r="H6964" s="139">
        <f t="shared" si="561"/>
        <v>0</v>
      </c>
      <c r="I6964" s="140">
        <v>20.025806451612901</v>
      </c>
      <c r="J6964" s="141">
        <f t="shared" si="557"/>
        <v>0</v>
      </c>
      <c r="K6964" s="81">
        <f t="shared" si="558"/>
        <v>0</v>
      </c>
      <c r="L6964" s="149">
        <v>18.2</v>
      </c>
      <c r="M6964" s="16"/>
      <c r="N6964" s="141">
        <f t="shared" si="559"/>
        <v>0</v>
      </c>
      <c r="O6964" s="141"/>
      <c r="P6964" s="141"/>
      <c r="Q6964" s="81">
        <f t="shared" si="560"/>
        <v>0</v>
      </c>
    </row>
    <row r="6965" spans="5:17" ht="13" hidden="1" x14ac:dyDescent="0.3">
      <c r="E6965" s="138">
        <v>42595</v>
      </c>
      <c r="F6965" s="16">
        <v>226</v>
      </c>
      <c r="G6965" s="16">
        <v>2016</v>
      </c>
      <c r="H6965" s="139">
        <f t="shared" si="561"/>
        <v>0</v>
      </c>
      <c r="I6965" s="140">
        <v>20.019354838709678</v>
      </c>
      <c r="J6965" s="141">
        <f t="shared" si="557"/>
        <v>0</v>
      </c>
      <c r="K6965" s="81">
        <f t="shared" si="558"/>
        <v>0</v>
      </c>
      <c r="L6965" s="149">
        <v>20.3</v>
      </c>
      <c r="M6965" s="16"/>
      <c r="N6965" s="141">
        <f t="shared" si="559"/>
        <v>0</v>
      </c>
      <c r="O6965" s="141"/>
      <c r="P6965" s="141"/>
      <c r="Q6965" s="81">
        <f t="shared" si="560"/>
        <v>0</v>
      </c>
    </row>
    <row r="6966" spans="5:17" ht="13" hidden="1" x14ac:dyDescent="0.3">
      <c r="E6966" s="138">
        <v>42596</v>
      </c>
      <c r="F6966" s="16">
        <v>227</v>
      </c>
      <c r="G6966" s="16">
        <v>2016</v>
      </c>
      <c r="H6966" s="139">
        <f t="shared" si="561"/>
        <v>0</v>
      </c>
      <c r="I6966" s="140">
        <v>20.012903225806451</v>
      </c>
      <c r="J6966" s="141">
        <f t="shared" si="557"/>
        <v>0</v>
      </c>
      <c r="K6966" s="81">
        <f t="shared" si="558"/>
        <v>0</v>
      </c>
      <c r="L6966" s="149">
        <v>22.4</v>
      </c>
      <c r="M6966" s="16"/>
      <c r="N6966" s="141">
        <f t="shared" si="559"/>
        <v>0</v>
      </c>
      <c r="O6966" s="141"/>
      <c r="P6966" s="141"/>
      <c r="Q6966" s="81">
        <f t="shared" si="560"/>
        <v>0</v>
      </c>
    </row>
    <row r="6967" spans="5:17" ht="13" hidden="1" x14ac:dyDescent="0.3">
      <c r="E6967" s="138">
        <v>42597</v>
      </c>
      <c r="F6967" s="16">
        <v>228</v>
      </c>
      <c r="G6967" s="16">
        <v>2016</v>
      </c>
      <c r="H6967" s="139">
        <f t="shared" si="561"/>
        <v>0</v>
      </c>
      <c r="I6967" s="140">
        <v>20.006451612903227</v>
      </c>
      <c r="J6967" s="141">
        <f t="shared" si="557"/>
        <v>0</v>
      </c>
      <c r="K6967" s="81">
        <f t="shared" si="558"/>
        <v>0</v>
      </c>
      <c r="L6967" s="149">
        <v>22.5</v>
      </c>
      <c r="M6967" s="16"/>
      <c r="N6967" s="141">
        <f t="shared" si="559"/>
        <v>0</v>
      </c>
      <c r="O6967" s="141"/>
      <c r="P6967" s="141"/>
      <c r="Q6967" s="81">
        <f t="shared" si="560"/>
        <v>0</v>
      </c>
    </row>
    <row r="6968" spans="5:17" ht="13" hidden="1" x14ac:dyDescent="0.3">
      <c r="E6968" s="138">
        <v>42598</v>
      </c>
      <c r="F6968" s="16">
        <v>229</v>
      </c>
      <c r="G6968" s="16">
        <v>2016</v>
      </c>
      <c r="H6968" s="139">
        <f t="shared" si="561"/>
        <v>0</v>
      </c>
      <c r="I6968" s="140">
        <v>20</v>
      </c>
      <c r="J6968" s="141">
        <f t="shared" si="557"/>
        <v>0</v>
      </c>
      <c r="K6968" s="81">
        <f t="shared" si="558"/>
        <v>0</v>
      </c>
      <c r="L6968" s="149">
        <v>22.1</v>
      </c>
      <c r="M6968" s="16"/>
      <c r="N6968" s="141">
        <f t="shared" si="559"/>
        <v>0</v>
      </c>
      <c r="O6968" s="141"/>
      <c r="P6968" s="141"/>
      <c r="Q6968" s="81">
        <f t="shared" si="560"/>
        <v>0</v>
      </c>
    </row>
    <row r="6969" spans="5:17" ht="13" hidden="1" x14ac:dyDescent="0.3">
      <c r="E6969" s="138">
        <v>42599</v>
      </c>
      <c r="F6969" s="16">
        <v>230</v>
      </c>
      <c r="G6969" s="16">
        <v>2016</v>
      </c>
      <c r="H6969" s="139">
        <f t="shared" si="561"/>
        <v>0</v>
      </c>
      <c r="I6969" s="140">
        <v>19.846666666666664</v>
      </c>
      <c r="J6969" s="141">
        <f t="shared" si="557"/>
        <v>0</v>
      </c>
      <c r="K6969" s="81">
        <f t="shared" si="558"/>
        <v>0</v>
      </c>
      <c r="L6969" s="149">
        <v>21.6</v>
      </c>
      <c r="M6969" s="16"/>
      <c r="N6969" s="141">
        <f t="shared" si="559"/>
        <v>0</v>
      </c>
      <c r="O6969" s="141"/>
      <c r="P6969" s="141"/>
      <c r="Q6969" s="81">
        <f t="shared" si="560"/>
        <v>0</v>
      </c>
    </row>
    <row r="6970" spans="5:17" ht="13" hidden="1" x14ac:dyDescent="0.3">
      <c r="E6970" s="138">
        <v>42600</v>
      </c>
      <c r="F6970" s="16">
        <v>231</v>
      </c>
      <c r="G6970" s="16">
        <v>2016</v>
      </c>
      <c r="H6970" s="139">
        <f t="shared" si="561"/>
        <v>0</v>
      </c>
      <c r="I6970" s="140">
        <v>19.693333333333328</v>
      </c>
      <c r="J6970" s="141">
        <f t="shared" si="557"/>
        <v>0</v>
      </c>
      <c r="K6970" s="81">
        <f t="shared" si="558"/>
        <v>0</v>
      </c>
      <c r="L6970" s="149">
        <v>20.399999999999999</v>
      </c>
      <c r="M6970" s="16"/>
      <c r="N6970" s="141">
        <f t="shared" si="559"/>
        <v>0</v>
      </c>
      <c r="O6970" s="141"/>
      <c r="P6970" s="141"/>
      <c r="Q6970" s="81">
        <f t="shared" si="560"/>
        <v>0</v>
      </c>
    </row>
    <row r="6971" spans="5:17" ht="13" hidden="1" x14ac:dyDescent="0.3">
      <c r="E6971" s="138">
        <v>42601</v>
      </c>
      <c r="F6971" s="16">
        <v>232</v>
      </c>
      <c r="G6971" s="16">
        <v>2016</v>
      </c>
      <c r="H6971" s="139">
        <f t="shared" si="561"/>
        <v>0</v>
      </c>
      <c r="I6971" s="140">
        <v>19.54</v>
      </c>
      <c r="J6971" s="141">
        <f t="shared" si="557"/>
        <v>0</v>
      </c>
      <c r="K6971" s="81">
        <f t="shared" si="558"/>
        <v>0</v>
      </c>
      <c r="L6971" s="149">
        <v>21.2</v>
      </c>
      <c r="M6971" s="16"/>
      <c r="N6971" s="141">
        <f t="shared" si="559"/>
        <v>0</v>
      </c>
      <c r="O6971" s="141"/>
      <c r="P6971" s="141"/>
      <c r="Q6971" s="81">
        <f t="shared" si="560"/>
        <v>0</v>
      </c>
    </row>
    <row r="6972" spans="5:17" ht="13" hidden="1" x14ac:dyDescent="0.3">
      <c r="E6972" s="138">
        <v>42602</v>
      </c>
      <c r="F6972" s="16">
        <v>233</v>
      </c>
      <c r="G6972" s="16">
        <v>2016</v>
      </c>
      <c r="H6972" s="139">
        <f t="shared" si="561"/>
        <v>0</v>
      </c>
      <c r="I6972" s="140">
        <v>19.386666666666663</v>
      </c>
      <c r="J6972" s="141">
        <f t="shared" si="557"/>
        <v>0</v>
      </c>
      <c r="K6972" s="81">
        <f t="shared" si="558"/>
        <v>0</v>
      </c>
      <c r="L6972" s="149">
        <v>18.3</v>
      </c>
      <c r="M6972" s="16"/>
      <c r="N6972" s="141">
        <f t="shared" si="559"/>
        <v>0</v>
      </c>
      <c r="O6972" s="141"/>
      <c r="P6972" s="141"/>
      <c r="Q6972" s="81">
        <f t="shared" si="560"/>
        <v>0</v>
      </c>
    </row>
    <row r="6973" spans="5:17" ht="13" hidden="1" x14ac:dyDescent="0.3">
      <c r="E6973" s="138">
        <v>42603</v>
      </c>
      <c r="F6973" s="16">
        <v>234</v>
      </c>
      <c r="G6973" s="16">
        <v>2016</v>
      </c>
      <c r="H6973" s="139">
        <f t="shared" si="561"/>
        <v>0</v>
      </c>
      <c r="I6973" s="140">
        <v>19.233333333333327</v>
      </c>
      <c r="J6973" s="141">
        <f t="shared" si="557"/>
        <v>0</v>
      </c>
      <c r="K6973" s="81">
        <f t="shared" si="558"/>
        <v>0</v>
      </c>
      <c r="L6973" s="149">
        <v>17.399999999999999</v>
      </c>
      <c r="M6973" s="16"/>
      <c r="N6973" s="141">
        <f t="shared" si="559"/>
        <v>0</v>
      </c>
      <c r="O6973" s="141"/>
      <c r="P6973" s="141"/>
      <c r="Q6973" s="81">
        <f t="shared" si="560"/>
        <v>0</v>
      </c>
    </row>
    <row r="6974" spans="5:17" ht="13" hidden="1" x14ac:dyDescent="0.3">
      <c r="E6974" s="138">
        <v>42604</v>
      </c>
      <c r="F6974" s="16">
        <v>235</v>
      </c>
      <c r="G6974" s="16">
        <v>2016</v>
      </c>
      <c r="H6974" s="139">
        <f t="shared" si="561"/>
        <v>0</v>
      </c>
      <c r="I6974" s="140">
        <v>19.079999999999998</v>
      </c>
      <c r="J6974" s="141">
        <f t="shared" si="557"/>
        <v>0</v>
      </c>
      <c r="K6974" s="81">
        <f t="shared" si="558"/>
        <v>0</v>
      </c>
      <c r="L6974" s="149">
        <v>17.100000000000001</v>
      </c>
      <c r="M6974" s="16"/>
      <c r="N6974" s="141">
        <f t="shared" si="559"/>
        <v>0</v>
      </c>
      <c r="O6974" s="141"/>
      <c r="P6974" s="141"/>
      <c r="Q6974" s="81">
        <f t="shared" si="560"/>
        <v>0</v>
      </c>
    </row>
    <row r="6975" spans="5:17" ht="13" hidden="1" x14ac:dyDescent="0.3">
      <c r="E6975" s="138">
        <v>42605</v>
      </c>
      <c r="F6975" s="16">
        <v>236</v>
      </c>
      <c r="G6975" s="16">
        <v>2016</v>
      </c>
      <c r="H6975" s="139">
        <f t="shared" si="561"/>
        <v>0</v>
      </c>
      <c r="I6975" s="140">
        <v>18.926666666666662</v>
      </c>
      <c r="J6975" s="141">
        <f t="shared" si="557"/>
        <v>0</v>
      </c>
      <c r="K6975" s="81">
        <f t="shared" si="558"/>
        <v>0</v>
      </c>
      <c r="L6975" s="149">
        <v>19.7</v>
      </c>
      <c r="M6975" s="16"/>
      <c r="N6975" s="141">
        <f t="shared" si="559"/>
        <v>0</v>
      </c>
      <c r="O6975" s="141"/>
      <c r="P6975" s="141"/>
      <c r="Q6975" s="81">
        <f t="shared" si="560"/>
        <v>0</v>
      </c>
    </row>
    <row r="6976" spans="5:17" ht="13" hidden="1" x14ac:dyDescent="0.3">
      <c r="E6976" s="138">
        <v>42606</v>
      </c>
      <c r="F6976" s="16">
        <v>237</v>
      </c>
      <c r="G6976" s="16">
        <v>2016</v>
      </c>
      <c r="H6976" s="139">
        <f t="shared" si="561"/>
        <v>0</v>
      </c>
      <c r="I6976" s="140">
        <v>18.773333333333326</v>
      </c>
      <c r="J6976" s="141">
        <f t="shared" si="557"/>
        <v>0</v>
      </c>
      <c r="K6976" s="81">
        <f t="shared" si="558"/>
        <v>0</v>
      </c>
      <c r="L6976" s="149">
        <v>21.7</v>
      </c>
      <c r="M6976" s="16"/>
      <c r="N6976" s="141">
        <f t="shared" si="559"/>
        <v>0</v>
      </c>
      <c r="O6976" s="141"/>
      <c r="P6976" s="141"/>
      <c r="Q6976" s="81">
        <f t="shared" si="560"/>
        <v>0</v>
      </c>
    </row>
    <row r="6977" spans="5:17" ht="13" hidden="1" x14ac:dyDescent="0.3">
      <c r="E6977" s="138">
        <v>42607</v>
      </c>
      <c r="F6977" s="16">
        <v>238</v>
      </c>
      <c r="G6977" s="16">
        <v>2016</v>
      </c>
      <c r="H6977" s="139">
        <f t="shared" si="561"/>
        <v>0</v>
      </c>
      <c r="I6977" s="140">
        <v>18.62</v>
      </c>
      <c r="J6977" s="141">
        <f t="shared" si="557"/>
        <v>0</v>
      </c>
      <c r="K6977" s="81">
        <f t="shared" si="558"/>
        <v>0</v>
      </c>
      <c r="L6977" s="149">
        <v>23.9</v>
      </c>
      <c r="M6977" s="16"/>
      <c r="N6977" s="141">
        <f t="shared" si="559"/>
        <v>0</v>
      </c>
      <c r="O6977" s="141"/>
      <c r="P6977" s="141"/>
      <c r="Q6977" s="81">
        <f t="shared" si="560"/>
        <v>0</v>
      </c>
    </row>
    <row r="6978" spans="5:17" ht="13" hidden="1" x14ac:dyDescent="0.3">
      <c r="E6978" s="138">
        <v>42608</v>
      </c>
      <c r="F6978" s="16">
        <v>239</v>
      </c>
      <c r="G6978" s="16">
        <v>2016</v>
      </c>
      <c r="H6978" s="139">
        <f t="shared" si="561"/>
        <v>0</v>
      </c>
      <c r="I6978" s="140">
        <v>18.466666666666661</v>
      </c>
      <c r="J6978" s="141">
        <f t="shared" si="557"/>
        <v>0</v>
      </c>
      <c r="K6978" s="81">
        <f t="shared" si="558"/>
        <v>0</v>
      </c>
      <c r="L6978" s="149">
        <v>24.2</v>
      </c>
      <c r="M6978" s="16"/>
      <c r="N6978" s="141">
        <f t="shared" si="559"/>
        <v>0</v>
      </c>
      <c r="O6978" s="141"/>
      <c r="P6978" s="141"/>
      <c r="Q6978" s="81">
        <f t="shared" si="560"/>
        <v>0</v>
      </c>
    </row>
    <row r="6979" spans="5:17" ht="13" hidden="1" x14ac:dyDescent="0.3">
      <c r="E6979" s="138">
        <v>42609</v>
      </c>
      <c r="F6979" s="16">
        <v>240</v>
      </c>
      <c r="G6979" s="16">
        <v>2016</v>
      </c>
      <c r="H6979" s="139">
        <f t="shared" si="561"/>
        <v>0</v>
      </c>
      <c r="I6979" s="140">
        <v>18.313333333333333</v>
      </c>
      <c r="J6979" s="141">
        <f t="shared" si="557"/>
        <v>0</v>
      </c>
      <c r="K6979" s="81">
        <f t="shared" si="558"/>
        <v>0</v>
      </c>
      <c r="L6979" s="149">
        <v>25.5</v>
      </c>
      <c r="M6979" s="16"/>
      <c r="N6979" s="141">
        <f t="shared" si="559"/>
        <v>0</v>
      </c>
      <c r="O6979" s="141"/>
      <c r="P6979" s="141"/>
      <c r="Q6979" s="81">
        <f t="shared" si="560"/>
        <v>0</v>
      </c>
    </row>
    <row r="6980" spans="5:17" ht="13" hidden="1" x14ac:dyDescent="0.3">
      <c r="E6980" s="138">
        <v>42610</v>
      </c>
      <c r="F6980" s="16">
        <v>241</v>
      </c>
      <c r="G6980" s="16">
        <v>2016</v>
      </c>
      <c r="H6980" s="139">
        <f t="shared" si="561"/>
        <v>0</v>
      </c>
      <c r="I6980" s="140">
        <v>18.16</v>
      </c>
      <c r="J6980" s="141">
        <f t="shared" si="557"/>
        <v>0</v>
      </c>
      <c r="K6980" s="81">
        <f t="shared" si="558"/>
        <v>0</v>
      </c>
      <c r="L6980" s="149">
        <v>24.6</v>
      </c>
      <c r="M6980" s="16"/>
      <c r="N6980" s="141">
        <f t="shared" si="559"/>
        <v>0</v>
      </c>
      <c r="O6980" s="141"/>
      <c r="P6980" s="141"/>
      <c r="Q6980" s="81">
        <f t="shared" si="560"/>
        <v>0</v>
      </c>
    </row>
    <row r="6981" spans="5:17" ht="13" hidden="1" x14ac:dyDescent="0.3">
      <c r="E6981" s="138">
        <v>42611</v>
      </c>
      <c r="F6981" s="16">
        <v>242</v>
      </c>
      <c r="G6981" s="16">
        <v>2016</v>
      </c>
      <c r="H6981" s="139">
        <f t="shared" si="561"/>
        <v>0</v>
      </c>
      <c r="I6981" s="140">
        <v>18.006666666666661</v>
      </c>
      <c r="J6981" s="141">
        <f t="shared" si="557"/>
        <v>0</v>
      </c>
      <c r="K6981" s="81">
        <f t="shared" si="558"/>
        <v>0</v>
      </c>
      <c r="L6981" s="149">
        <v>21.5</v>
      </c>
      <c r="M6981" s="16"/>
      <c r="N6981" s="141">
        <f t="shared" si="559"/>
        <v>0</v>
      </c>
      <c r="O6981" s="141"/>
      <c r="P6981" s="141"/>
      <c r="Q6981" s="81">
        <f t="shared" si="560"/>
        <v>0</v>
      </c>
    </row>
    <row r="6982" spans="5:17" ht="13" hidden="1" x14ac:dyDescent="0.3">
      <c r="E6982" s="138">
        <v>42612</v>
      </c>
      <c r="F6982" s="16">
        <v>243</v>
      </c>
      <c r="G6982" s="16">
        <v>2016</v>
      </c>
      <c r="H6982" s="139">
        <f t="shared" si="561"/>
        <v>0</v>
      </c>
      <c r="I6982" s="140">
        <v>17.853333333333332</v>
      </c>
      <c r="J6982" s="141">
        <f t="shared" si="557"/>
        <v>0</v>
      </c>
      <c r="K6982" s="81">
        <f t="shared" si="558"/>
        <v>0</v>
      </c>
      <c r="L6982" s="149">
        <v>20.5</v>
      </c>
      <c r="M6982" s="16"/>
      <c r="N6982" s="141">
        <f t="shared" si="559"/>
        <v>0</v>
      </c>
      <c r="O6982" s="141"/>
      <c r="P6982" s="141"/>
      <c r="Q6982" s="81">
        <f t="shared" si="560"/>
        <v>0</v>
      </c>
    </row>
    <row r="6983" spans="5:17" ht="13" hidden="1" x14ac:dyDescent="0.3">
      <c r="E6983" s="138">
        <v>42613</v>
      </c>
      <c r="F6983" s="16">
        <v>244</v>
      </c>
      <c r="G6983" s="16">
        <v>2016</v>
      </c>
      <c r="H6983" s="139">
        <f t="shared" si="561"/>
        <v>0</v>
      </c>
      <c r="I6983" s="140">
        <v>17.7</v>
      </c>
      <c r="J6983" s="141">
        <f t="shared" si="557"/>
        <v>0</v>
      </c>
      <c r="K6983" s="81">
        <f t="shared" si="558"/>
        <v>0</v>
      </c>
      <c r="L6983" s="149">
        <v>20.6</v>
      </c>
      <c r="M6983" s="16"/>
      <c r="N6983" s="141">
        <f t="shared" si="559"/>
        <v>0</v>
      </c>
      <c r="O6983" s="141"/>
      <c r="P6983" s="141"/>
      <c r="Q6983" s="81">
        <f t="shared" si="560"/>
        <v>0</v>
      </c>
    </row>
    <row r="6984" spans="5:17" ht="13" hidden="1" x14ac:dyDescent="0.3">
      <c r="E6984" s="138">
        <v>42614</v>
      </c>
      <c r="F6984" s="16">
        <v>245</v>
      </c>
      <c r="G6984" s="16">
        <v>2016</v>
      </c>
      <c r="H6984" s="139">
        <f t="shared" si="561"/>
        <v>0</v>
      </c>
      <c r="I6984" s="140">
        <v>17.546666666666667</v>
      </c>
      <c r="J6984" s="141">
        <f t="shared" si="557"/>
        <v>0</v>
      </c>
      <c r="K6984" s="81">
        <f t="shared" si="558"/>
        <v>0</v>
      </c>
      <c r="L6984" s="149">
        <v>21.1</v>
      </c>
      <c r="M6984" s="16"/>
      <c r="N6984" s="141">
        <f t="shared" si="559"/>
        <v>0</v>
      </c>
      <c r="O6984" s="141"/>
      <c r="P6984" s="141"/>
      <c r="Q6984" s="81">
        <f t="shared" si="560"/>
        <v>0</v>
      </c>
    </row>
    <row r="6985" spans="5:17" ht="13" hidden="1" x14ac:dyDescent="0.3">
      <c r="E6985" s="138">
        <v>42615</v>
      </c>
      <c r="F6985" s="16">
        <v>246</v>
      </c>
      <c r="G6985" s="16">
        <v>2016</v>
      </c>
      <c r="H6985" s="139">
        <f t="shared" si="561"/>
        <v>0</v>
      </c>
      <c r="I6985" s="140">
        <v>17.393333333333331</v>
      </c>
      <c r="J6985" s="141">
        <f t="shared" si="557"/>
        <v>0</v>
      </c>
      <c r="K6985" s="81">
        <f t="shared" si="558"/>
        <v>0</v>
      </c>
      <c r="L6985" s="149">
        <v>20.8</v>
      </c>
      <c r="M6985" s="16"/>
      <c r="N6985" s="141">
        <f t="shared" si="559"/>
        <v>0</v>
      </c>
      <c r="O6985" s="141"/>
      <c r="P6985" s="141"/>
      <c r="Q6985" s="81">
        <f t="shared" si="560"/>
        <v>0</v>
      </c>
    </row>
    <row r="6986" spans="5:17" ht="13" hidden="1" x14ac:dyDescent="0.3">
      <c r="E6986" s="138">
        <v>42616</v>
      </c>
      <c r="F6986" s="16">
        <v>247</v>
      </c>
      <c r="G6986" s="16">
        <v>2016</v>
      </c>
      <c r="H6986" s="139">
        <f t="shared" si="561"/>
        <v>0</v>
      </c>
      <c r="I6986" s="140">
        <v>17.239999999999998</v>
      </c>
      <c r="J6986" s="141">
        <f t="shared" si="557"/>
        <v>0</v>
      </c>
      <c r="K6986" s="81">
        <f t="shared" si="558"/>
        <v>0</v>
      </c>
      <c r="L6986" s="149">
        <v>20.6</v>
      </c>
      <c r="M6986" s="16"/>
      <c r="N6986" s="141">
        <f t="shared" si="559"/>
        <v>0</v>
      </c>
      <c r="O6986" s="141"/>
      <c r="P6986" s="141"/>
      <c r="Q6986" s="81">
        <f t="shared" si="560"/>
        <v>0</v>
      </c>
    </row>
    <row r="6987" spans="5:17" ht="13" hidden="1" x14ac:dyDescent="0.3">
      <c r="E6987" s="138">
        <v>42617</v>
      </c>
      <c r="F6987" s="16">
        <v>248</v>
      </c>
      <c r="G6987" s="16">
        <v>2016</v>
      </c>
      <c r="H6987" s="139">
        <f t="shared" si="561"/>
        <v>0</v>
      </c>
      <c r="I6987" s="140">
        <v>17.086666666666666</v>
      </c>
      <c r="J6987" s="141">
        <f t="shared" si="557"/>
        <v>0</v>
      </c>
      <c r="K6987" s="81">
        <f t="shared" si="558"/>
        <v>0</v>
      </c>
      <c r="L6987" s="149">
        <v>20.5</v>
      </c>
      <c r="M6987" s="16"/>
      <c r="N6987" s="141">
        <f t="shared" si="559"/>
        <v>0</v>
      </c>
      <c r="O6987" s="141"/>
      <c r="P6987" s="141"/>
      <c r="Q6987" s="81">
        <f t="shared" si="560"/>
        <v>0</v>
      </c>
    </row>
    <row r="6988" spans="5:17" ht="13" hidden="1" x14ac:dyDescent="0.3">
      <c r="E6988" s="138">
        <v>42618</v>
      </c>
      <c r="F6988" s="16">
        <v>249</v>
      </c>
      <c r="G6988" s="16">
        <v>2016</v>
      </c>
      <c r="H6988" s="139">
        <f t="shared" si="561"/>
        <v>0</v>
      </c>
      <c r="I6988" s="140">
        <v>16.93333333333333</v>
      </c>
      <c r="J6988" s="141">
        <f t="shared" si="557"/>
        <v>0</v>
      </c>
      <c r="K6988" s="81">
        <f t="shared" si="558"/>
        <v>0</v>
      </c>
      <c r="L6988" s="149">
        <v>18.399999999999999</v>
      </c>
      <c r="M6988" s="16"/>
      <c r="N6988" s="141">
        <f t="shared" si="559"/>
        <v>0</v>
      </c>
      <c r="O6988" s="141"/>
      <c r="P6988" s="141"/>
      <c r="Q6988" s="81">
        <f t="shared" si="560"/>
        <v>0</v>
      </c>
    </row>
    <row r="6989" spans="5:17" ht="13" hidden="1" x14ac:dyDescent="0.3">
      <c r="E6989" s="138">
        <v>42619</v>
      </c>
      <c r="F6989" s="16">
        <v>250</v>
      </c>
      <c r="G6989" s="16">
        <v>2016</v>
      </c>
      <c r="H6989" s="139">
        <f t="shared" si="561"/>
        <v>0</v>
      </c>
      <c r="I6989" s="140">
        <v>16.78</v>
      </c>
      <c r="J6989" s="141">
        <f t="shared" si="557"/>
        <v>0</v>
      </c>
      <c r="K6989" s="81">
        <f t="shared" si="558"/>
        <v>0</v>
      </c>
      <c r="L6989" s="149">
        <v>19.5</v>
      </c>
      <c r="M6989" s="16"/>
      <c r="N6989" s="141">
        <f t="shared" si="559"/>
        <v>0</v>
      </c>
      <c r="O6989" s="141"/>
      <c r="P6989" s="141"/>
      <c r="Q6989" s="81">
        <f t="shared" si="560"/>
        <v>0</v>
      </c>
    </row>
    <row r="6990" spans="5:17" ht="13" hidden="1" x14ac:dyDescent="0.3">
      <c r="E6990" s="138">
        <v>42620</v>
      </c>
      <c r="F6990" s="16">
        <v>251</v>
      </c>
      <c r="G6990" s="16">
        <v>2016</v>
      </c>
      <c r="H6990" s="139">
        <f t="shared" si="561"/>
        <v>0</v>
      </c>
      <c r="I6990" s="140">
        <v>16.626666666666665</v>
      </c>
      <c r="J6990" s="141">
        <f t="shared" si="557"/>
        <v>0</v>
      </c>
      <c r="K6990" s="81">
        <f t="shared" si="558"/>
        <v>0</v>
      </c>
      <c r="L6990" s="149">
        <v>19.100000000000001</v>
      </c>
      <c r="M6990" s="16"/>
      <c r="N6990" s="141">
        <f t="shared" si="559"/>
        <v>0</v>
      </c>
      <c r="O6990" s="141"/>
      <c r="P6990" s="141"/>
      <c r="Q6990" s="81">
        <f t="shared" si="560"/>
        <v>0</v>
      </c>
    </row>
    <row r="6991" spans="5:17" ht="13" hidden="1" x14ac:dyDescent="0.3">
      <c r="E6991" s="138">
        <v>42621</v>
      </c>
      <c r="F6991" s="16">
        <v>252</v>
      </c>
      <c r="G6991" s="16">
        <v>2016</v>
      </c>
      <c r="H6991" s="139">
        <f t="shared" si="561"/>
        <v>0</v>
      </c>
      <c r="I6991" s="140">
        <v>16.473333333333329</v>
      </c>
      <c r="J6991" s="141">
        <f t="shared" si="557"/>
        <v>0</v>
      </c>
      <c r="K6991" s="81">
        <f t="shared" si="558"/>
        <v>0</v>
      </c>
      <c r="L6991" s="149">
        <v>21.6</v>
      </c>
      <c r="M6991" s="16"/>
      <c r="N6991" s="141">
        <f t="shared" si="559"/>
        <v>0</v>
      </c>
      <c r="O6991" s="141"/>
      <c r="P6991" s="141"/>
      <c r="Q6991" s="81">
        <f t="shared" si="560"/>
        <v>0</v>
      </c>
    </row>
    <row r="6992" spans="5:17" ht="13" hidden="1" x14ac:dyDescent="0.3">
      <c r="E6992" s="138">
        <v>42622</v>
      </c>
      <c r="F6992" s="16">
        <v>253</v>
      </c>
      <c r="G6992" s="16">
        <v>2016</v>
      </c>
      <c r="H6992" s="139">
        <f t="shared" si="561"/>
        <v>0</v>
      </c>
      <c r="I6992" s="140">
        <v>16.32</v>
      </c>
      <c r="J6992" s="141">
        <f t="shared" si="557"/>
        <v>0</v>
      </c>
      <c r="K6992" s="81">
        <f t="shared" si="558"/>
        <v>0</v>
      </c>
      <c r="L6992" s="149">
        <v>20.9</v>
      </c>
      <c r="M6992" s="16"/>
      <c r="N6992" s="141">
        <f t="shared" si="559"/>
        <v>0</v>
      </c>
      <c r="O6992" s="141"/>
      <c r="P6992" s="141"/>
      <c r="Q6992" s="81">
        <f t="shared" si="560"/>
        <v>0</v>
      </c>
    </row>
    <row r="6993" spans="5:17" ht="13" hidden="1" x14ac:dyDescent="0.3">
      <c r="E6993" s="138">
        <v>42623</v>
      </c>
      <c r="F6993" s="16">
        <v>254</v>
      </c>
      <c r="G6993" s="16">
        <v>2016</v>
      </c>
      <c r="H6993" s="139">
        <f t="shared" si="561"/>
        <v>0</v>
      </c>
      <c r="I6993" s="140">
        <v>16.166666666666664</v>
      </c>
      <c r="J6993" s="141">
        <f t="shared" si="557"/>
        <v>0</v>
      </c>
      <c r="K6993" s="81">
        <f t="shared" si="558"/>
        <v>0</v>
      </c>
      <c r="L6993" s="149">
        <v>20.8</v>
      </c>
      <c r="M6993" s="16"/>
      <c r="N6993" s="141">
        <f t="shared" si="559"/>
        <v>0</v>
      </c>
      <c r="O6993" s="141"/>
      <c r="P6993" s="141"/>
      <c r="Q6993" s="81">
        <f t="shared" si="560"/>
        <v>0</v>
      </c>
    </row>
    <row r="6994" spans="5:17" ht="13" hidden="1" x14ac:dyDescent="0.3">
      <c r="E6994" s="138">
        <v>42624</v>
      </c>
      <c r="F6994" s="16">
        <v>255</v>
      </c>
      <c r="G6994" s="16">
        <v>2016</v>
      </c>
      <c r="H6994" s="139">
        <f t="shared" si="561"/>
        <v>0</v>
      </c>
      <c r="I6994" s="140">
        <v>16.013333333333328</v>
      </c>
      <c r="J6994" s="141">
        <f t="shared" si="557"/>
        <v>0</v>
      </c>
      <c r="K6994" s="81">
        <f t="shared" si="558"/>
        <v>0</v>
      </c>
      <c r="L6994" s="149">
        <v>21.2</v>
      </c>
      <c r="M6994" s="16"/>
      <c r="N6994" s="141">
        <f t="shared" si="559"/>
        <v>0</v>
      </c>
      <c r="O6994" s="141"/>
      <c r="P6994" s="141"/>
      <c r="Q6994" s="81">
        <f t="shared" si="560"/>
        <v>0</v>
      </c>
    </row>
    <row r="6995" spans="5:17" ht="13" hidden="1" x14ac:dyDescent="0.3">
      <c r="E6995" s="138">
        <v>42625</v>
      </c>
      <c r="F6995" s="16">
        <v>256</v>
      </c>
      <c r="G6995" s="16">
        <v>2016</v>
      </c>
      <c r="H6995" s="139">
        <f t="shared" si="561"/>
        <v>0</v>
      </c>
      <c r="I6995" s="140">
        <v>15.86</v>
      </c>
      <c r="J6995" s="141">
        <f t="shared" si="557"/>
        <v>1</v>
      </c>
      <c r="K6995" s="81">
        <f t="shared" si="558"/>
        <v>4.1400000000000006</v>
      </c>
      <c r="L6995" s="149">
        <v>22</v>
      </c>
      <c r="M6995" s="16"/>
      <c r="N6995" s="141">
        <f t="shared" si="559"/>
        <v>0</v>
      </c>
      <c r="O6995" s="141"/>
      <c r="P6995" s="141"/>
      <c r="Q6995" s="81">
        <f t="shared" si="560"/>
        <v>0</v>
      </c>
    </row>
    <row r="6996" spans="5:17" ht="13" hidden="1" x14ac:dyDescent="0.3">
      <c r="E6996" s="138">
        <v>42626</v>
      </c>
      <c r="F6996" s="16">
        <v>257</v>
      </c>
      <c r="G6996" s="16">
        <v>2016</v>
      </c>
      <c r="H6996" s="139">
        <f t="shared" si="561"/>
        <v>0</v>
      </c>
      <c r="I6996" s="140">
        <v>15.706666666666663</v>
      </c>
      <c r="J6996" s="141">
        <f t="shared" ref="J6996:J7059" si="562">IF(I6996&lt;=$E$117,1,0)</f>
        <v>1</v>
      </c>
      <c r="K6996" s="81">
        <f t="shared" ref="K6996:K7059" si="563">J6996*($E$116-I6996)</f>
        <v>4.2933333333333366</v>
      </c>
      <c r="L6996" s="149">
        <v>21</v>
      </c>
      <c r="M6996" s="16"/>
      <c r="N6996" s="141">
        <f t="shared" ref="N6996:N7059" si="564">IF(L6996&lt;=$E$117,1,0)</f>
        <v>0</v>
      </c>
      <c r="O6996" s="141"/>
      <c r="P6996" s="141"/>
      <c r="Q6996" s="81">
        <f t="shared" ref="Q6996:Q7059" si="565">N6996*($E$116-L6996)</f>
        <v>0</v>
      </c>
    </row>
    <row r="6997" spans="5:17" ht="13" hidden="1" x14ac:dyDescent="0.3">
      <c r="E6997" s="138">
        <v>42627</v>
      </c>
      <c r="F6997" s="16">
        <v>258</v>
      </c>
      <c r="G6997" s="16">
        <v>2016</v>
      </c>
      <c r="H6997" s="139">
        <f t="shared" si="561"/>
        <v>0</v>
      </c>
      <c r="I6997" s="140">
        <v>15.553333333333327</v>
      </c>
      <c r="J6997" s="141">
        <f t="shared" si="562"/>
        <v>1</v>
      </c>
      <c r="K6997" s="81">
        <f t="shared" si="563"/>
        <v>4.4466666666666725</v>
      </c>
      <c r="L6997" s="149">
        <v>22.2</v>
      </c>
      <c r="M6997" s="16"/>
      <c r="N6997" s="141">
        <f t="shared" si="564"/>
        <v>0</v>
      </c>
      <c r="O6997" s="141"/>
      <c r="P6997" s="141"/>
      <c r="Q6997" s="81">
        <f t="shared" si="565"/>
        <v>0</v>
      </c>
    </row>
    <row r="6998" spans="5:17" ht="13" hidden="1" x14ac:dyDescent="0.3">
      <c r="E6998" s="138">
        <v>42628</v>
      </c>
      <c r="F6998" s="16">
        <v>259</v>
      </c>
      <c r="G6998" s="16">
        <v>2016</v>
      </c>
      <c r="H6998" s="139">
        <f t="shared" si="561"/>
        <v>0</v>
      </c>
      <c r="I6998" s="140">
        <v>15.4</v>
      </c>
      <c r="J6998" s="141">
        <f t="shared" si="562"/>
        <v>1</v>
      </c>
      <c r="K6998" s="81">
        <f t="shared" si="563"/>
        <v>4.5999999999999996</v>
      </c>
      <c r="L6998" s="149">
        <v>18.899999999999999</v>
      </c>
      <c r="M6998" s="16"/>
      <c r="N6998" s="141">
        <f t="shared" si="564"/>
        <v>0</v>
      </c>
      <c r="O6998" s="141"/>
      <c r="P6998" s="141"/>
      <c r="Q6998" s="81">
        <f t="shared" si="565"/>
        <v>0</v>
      </c>
    </row>
    <row r="6999" spans="5:17" ht="13" hidden="1" x14ac:dyDescent="0.3">
      <c r="E6999" s="138">
        <v>42629</v>
      </c>
      <c r="F6999" s="16">
        <v>260</v>
      </c>
      <c r="G6999" s="16">
        <v>2016</v>
      </c>
      <c r="H6999" s="139">
        <f t="shared" si="561"/>
        <v>0</v>
      </c>
      <c r="I6999" s="140">
        <v>15.264516129032259</v>
      </c>
      <c r="J6999" s="141">
        <f t="shared" si="562"/>
        <v>1</v>
      </c>
      <c r="K6999" s="81">
        <f t="shared" si="563"/>
        <v>4.7354838709677409</v>
      </c>
      <c r="L6999" s="149">
        <v>15</v>
      </c>
      <c r="M6999" s="16"/>
      <c r="N6999" s="141">
        <f t="shared" si="564"/>
        <v>1</v>
      </c>
      <c r="O6999" s="141"/>
      <c r="P6999" s="141"/>
      <c r="Q6999" s="81">
        <f t="shared" si="565"/>
        <v>5</v>
      </c>
    </row>
    <row r="7000" spans="5:17" ht="13" hidden="1" x14ac:dyDescent="0.3">
      <c r="E7000" s="138">
        <v>42630</v>
      </c>
      <c r="F7000" s="16">
        <v>261</v>
      </c>
      <c r="G7000" s="16">
        <v>2016</v>
      </c>
      <c r="H7000" s="139">
        <f t="shared" si="561"/>
        <v>0</v>
      </c>
      <c r="I7000" s="140">
        <v>15.12903225806452</v>
      </c>
      <c r="J7000" s="141">
        <f t="shared" si="562"/>
        <v>1</v>
      </c>
      <c r="K7000" s="81">
        <f t="shared" si="563"/>
        <v>4.8709677419354804</v>
      </c>
      <c r="L7000" s="149">
        <v>13.6</v>
      </c>
      <c r="M7000" s="16"/>
      <c r="N7000" s="141">
        <f t="shared" si="564"/>
        <v>1</v>
      </c>
      <c r="O7000" s="141"/>
      <c r="P7000" s="141"/>
      <c r="Q7000" s="81">
        <f t="shared" si="565"/>
        <v>6.4</v>
      </c>
    </row>
    <row r="7001" spans="5:17" ht="13" hidden="1" x14ac:dyDescent="0.3">
      <c r="E7001" s="138">
        <v>42631</v>
      </c>
      <c r="F7001" s="16">
        <v>262</v>
      </c>
      <c r="G7001" s="16">
        <v>2016</v>
      </c>
      <c r="H7001" s="139">
        <f t="shared" si="561"/>
        <v>0</v>
      </c>
      <c r="I7001" s="140">
        <v>14.993548387096773</v>
      </c>
      <c r="J7001" s="141">
        <f t="shared" si="562"/>
        <v>1</v>
      </c>
      <c r="K7001" s="81">
        <f t="shared" si="563"/>
        <v>5.006451612903227</v>
      </c>
      <c r="L7001" s="149">
        <v>13.2</v>
      </c>
      <c r="M7001" s="16"/>
      <c r="N7001" s="141">
        <f t="shared" si="564"/>
        <v>1</v>
      </c>
      <c r="O7001" s="141"/>
      <c r="P7001" s="141"/>
      <c r="Q7001" s="81">
        <f t="shared" si="565"/>
        <v>6.8000000000000007</v>
      </c>
    </row>
    <row r="7002" spans="5:17" ht="13" hidden="1" x14ac:dyDescent="0.3">
      <c r="E7002" s="138">
        <v>42632</v>
      </c>
      <c r="F7002" s="16">
        <v>263</v>
      </c>
      <c r="G7002" s="16">
        <v>2016</v>
      </c>
      <c r="H7002" s="139">
        <f t="shared" si="561"/>
        <v>0</v>
      </c>
      <c r="I7002" s="140">
        <v>14.858064516129033</v>
      </c>
      <c r="J7002" s="141">
        <f t="shared" si="562"/>
        <v>1</v>
      </c>
      <c r="K7002" s="81">
        <f t="shared" si="563"/>
        <v>5.1419354838709666</v>
      </c>
      <c r="L7002" s="149">
        <v>15.4</v>
      </c>
      <c r="M7002" s="16"/>
      <c r="N7002" s="141">
        <f t="shared" si="564"/>
        <v>1</v>
      </c>
      <c r="O7002" s="141"/>
      <c r="P7002" s="141"/>
      <c r="Q7002" s="81">
        <f t="shared" si="565"/>
        <v>4.5999999999999996</v>
      </c>
    </row>
    <row r="7003" spans="5:17" ht="13" hidden="1" x14ac:dyDescent="0.3">
      <c r="E7003" s="138">
        <v>42633</v>
      </c>
      <c r="F7003" s="16">
        <v>264</v>
      </c>
      <c r="G7003" s="16">
        <v>2016</v>
      </c>
      <c r="H7003" s="139">
        <f t="shared" si="561"/>
        <v>0</v>
      </c>
      <c r="I7003" s="140">
        <v>14.722580645161294</v>
      </c>
      <c r="J7003" s="141">
        <f t="shared" si="562"/>
        <v>1</v>
      </c>
      <c r="K7003" s="81">
        <f t="shared" si="563"/>
        <v>5.2774193548387061</v>
      </c>
      <c r="L7003" s="149">
        <v>15.1</v>
      </c>
      <c r="M7003" s="16"/>
      <c r="N7003" s="141">
        <f t="shared" si="564"/>
        <v>1</v>
      </c>
      <c r="O7003" s="141"/>
      <c r="P7003" s="141"/>
      <c r="Q7003" s="81">
        <f t="shared" si="565"/>
        <v>4.9000000000000004</v>
      </c>
    </row>
    <row r="7004" spans="5:17" ht="13" hidden="1" x14ac:dyDescent="0.3">
      <c r="E7004" s="138">
        <v>42634</v>
      </c>
      <c r="F7004" s="16">
        <v>265</v>
      </c>
      <c r="G7004" s="16">
        <v>2016</v>
      </c>
      <c r="H7004" s="139">
        <f t="shared" si="561"/>
        <v>0</v>
      </c>
      <c r="I7004" s="140">
        <v>14.587096774193547</v>
      </c>
      <c r="J7004" s="141">
        <f t="shared" si="562"/>
        <v>1</v>
      </c>
      <c r="K7004" s="81">
        <f t="shared" si="563"/>
        <v>5.4129032258064527</v>
      </c>
      <c r="L7004" s="149">
        <v>15</v>
      </c>
      <c r="M7004" s="16"/>
      <c r="N7004" s="141">
        <f t="shared" si="564"/>
        <v>1</v>
      </c>
      <c r="O7004" s="141"/>
      <c r="P7004" s="141"/>
      <c r="Q7004" s="81">
        <f t="shared" si="565"/>
        <v>5</v>
      </c>
    </row>
    <row r="7005" spans="5:17" ht="13" hidden="1" x14ac:dyDescent="0.3">
      <c r="E7005" s="138">
        <v>42635</v>
      </c>
      <c r="F7005" s="16">
        <v>266</v>
      </c>
      <c r="G7005" s="16">
        <v>2016</v>
      </c>
      <c r="H7005" s="139">
        <f t="shared" si="561"/>
        <v>0</v>
      </c>
      <c r="I7005" s="140">
        <v>14.451612903225808</v>
      </c>
      <c r="J7005" s="141">
        <f t="shared" si="562"/>
        <v>1</v>
      </c>
      <c r="K7005" s="81">
        <f t="shared" si="563"/>
        <v>5.5483870967741922</v>
      </c>
      <c r="L7005" s="149">
        <v>13.6</v>
      </c>
      <c r="M7005" s="16"/>
      <c r="N7005" s="141">
        <f t="shared" si="564"/>
        <v>1</v>
      </c>
      <c r="O7005" s="141"/>
      <c r="P7005" s="141"/>
      <c r="Q7005" s="81">
        <f t="shared" si="565"/>
        <v>6.4</v>
      </c>
    </row>
    <row r="7006" spans="5:17" ht="13" hidden="1" x14ac:dyDescent="0.3">
      <c r="E7006" s="138">
        <v>42636</v>
      </c>
      <c r="F7006" s="16">
        <v>267</v>
      </c>
      <c r="G7006" s="16">
        <v>2016</v>
      </c>
      <c r="H7006" s="139">
        <f t="shared" si="561"/>
        <v>0</v>
      </c>
      <c r="I7006" s="140">
        <v>14.316129032258068</v>
      </c>
      <c r="J7006" s="141">
        <f t="shared" si="562"/>
        <v>1</v>
      </c>
      <c r="K7006" s="81">
        <f t="shared" si="563"/>
        <v>5.6838709677419317</v>
      </c>
      <c r="L7006" s="149">
        <v>15.3</v>
      </c>
      <c r="M7006" s="16"/>
      <c r="N7006" s="141">
        <f t="shared" si="564"/>
        <v>1</v>
      </c>
      <c r="O7006" s="141"/>
      <c r="P7006" s="141"/>
      <c r="Q7006" s="81">
        <f t="shared" si="565"/>
        <v>4.6999999999999993</v>
      </c>
    </row>
    <row r="7007" spans="5:17" ht="13" hidden="1" x14ac:dyDescent="0.3">
      <c r="E7007" s="138">
        <v>42637</v>
      </c>
      <c r="F7007" s="16">
        <v>268</v>
      </c>
      <c r="G7007" s="16">
        <v>2016</v>
      </c>
      <c r="H7007" s="139">
        <f t="shared" si="561"/>
        <v>0</v>
      </c>
      <c r="I7007" s="140">
        <v>14.180645161290322</v>
      </c>
      <c r="J7007" s="141">
        <f t="shared" si="562"/>
        <v>1</v>
      </c>
      <c r="K7007" s="81">
        <f t="shared" si="563"/>
        <v>5.8193548387096783</v>
      </c>
      <c r="L7007" s="149">
        <v>15</v>
      </c>
      <c r="M7007" s="16"/>
      <c r="N7007" s="141">
        <f t="shared" si="564"/>
        <v>1</v>
      </c>
      <c r="O7007" s="141"/>
      <c r="P7007" s="141"/>
      <c r="Q7007" s="81">
        <f t="shared" si="565"/>
        <v>5</v>
      </c>
    </row>
    <row r="7008" spans="5:17" ht="13" hidden="1" x14ac:dyDescent="0.3">
      <c r="E7008" s="138">
        <v>42638</v>
      </c>
      <c r="F7008" s="16">
        <v>269</v>
      </c>
      <c r="G7008" s="16">
        <v>2016</v>
      </c>
      <c r="H7008" s="139">
        <f t="shared" si="561"/>
        <v>0</v>
      </c>
      <c r="I7008" s="140">
        <v>14.045161290322582</v>
      </c>
      <c r="J7008" s="141">
        <f t="shared" si="562"/>
        <v>1</v>
      </c>
      <c r="K7008" s="81">
        <f t="shared" si="563"/>
        <v>5.9548387096774178</v>
      </c>
      <c r="L7008" s="149">
        <v>16.600000000000001</v>
      </c>
      <c r="M7008" s="16"/>
      <c r="N7008" s="141">
        <f t="shared" si="564"/>
        <v>0</v>
      </c>
      <c r="O7008" s="141"/>
      <c r="P7008" s="141"/>
      <c r="Q7008" s="81">
        <f t="shared" si="565"/>
        <v>0</v>
      </c>
    </row>
    <row r="7009" spans="5:17" ht="13" hidden="1" x14ac:dyDescent="0.3">
      <c r="E7009" s="138">
        <v>42639</v>
      </c>
      <c r="F7009" s="16">
        <v>270</v>
      </c>
      <c r="G7009" s="16">
        <v>2016</v>
      </c>
      <c r="H7009" s="139">
        <f t="shared" si="561"/>
        <v>0</v>
      </c>
      <c r="I7009" s="140">
        <v>13.909677419354836</v>
      </c>
      <c r="J7009" s="141">
        <f t="shared" si="562"/>
        <v>1</v>
      </c>
      <c r="K7009" s="81">
        <f t="shared" si="563"/>
        <v>6.0903225806451644</v>
      </c>
      <c r="L7009" s="149">
        <v>16.2</v>
      </c>
      <c r="M7009" s="16"/>
      <c r="N7009" s="141">
        <f t="shared" si="564"/>
        <v>0</v>
      </c>
      <c r="O7009" s="141"/>
      <c r="P7009" s="141"/>
      <c r="Q7009" s="81">
        <f t="shared" si="565"/>
        <v>0</v>
      </c>
    </row>
    <row r="7010" spans="5:17" ht="13" hidden="1" x14ac:dyDescent="0.3">
      <c r="E7010" s="138">
        <v>42640</v>
      </c>
      <c r="F7010" s="16">
        <v>271</v>
      </c>
      <c r="G7010" s="16">
        <v>2016</v>
      </c>
      <c r="H7010" s="139">
        <f t="shared" si="561"/>
        <v>0</v>
      </c>
      <c r="I7010" s="140">
        <v>13.774193548387096</v>
      </c>
      <c r="J7010" s="141">
        <f t="shared" si="562"/>
        <v>1</v>
      </c>
      <c r="K7010" s="81">
        <f t="shared" si="563"/>
        <v>6.2258064516129039</v>
      </c>
      <c r="L7010" s="149">
        <v>16.7</v>
      </c>
      <c r="M7010" s="16"/>
      <c r="N7010" s="141">
        <f t="shared" si="564"/>
        <v>0</v>
      </c>
      <c r="O7010" s="141"/>
      <c r="P7010" s="141"/>
      <c r="Q7010" s="81">
        <f t="shared" si="565"/>
        <v>0</v>
      </c>
    </row>
    <row r="7011" spans="5:17" ht="13" hidden="1" x14ac:dyDescent="0.3">
      <c r="E7011" s="138">
        <v>42641</v>
      </c>
      <c r="F7011" s="16">
        <v>272</v>
      </c>
      <c r="G7011" s="16">
        <v>2016</v>
      </c>
      <c r="H7011" s="139">
        <f t="shared" ref="H7011:H7074" si="566">IF(AND(E7011&gt;=$D$64,E7011&lt;=$D$65),1,0)</f>
        <v>0</v>
      </c>
      <c r="I7011" s="140">
        <v>13.638709677419357</v>
      </c>
      <c r="J7011" s="141">
        <f t="shared" si="562"/>
        <v>1</v>
      </c>
      <c r="K7011" s="81">
        <f t="shared" si="563"/>
        <v>6.3612903225806434</v>
      </c>
      <c r="L7011" s="149">
        <v>15.6</v>
      </c>
      <c r="M7011" s="16"/>
      <c r="N7011" s="141">
        <f t="shared" si="564"/>
        <v>1</v>
      </c>
      <c r="O7011" s="141"/>
      <c r="P7011" s="141"/>
      <c r="Q7011" s="81">
        <f t="shared" si="565"/>
        <v>4.4000000000000004</v>
      </c>
    </row>
    <row r="7012" spans="5:17" ht="13" hidden="1" x14ac:dyDescent="0.3">
      <c r="E7012" s="138">
        <v>42642</v>
      </c>
      <c r="F7012" s="16">
        <v>273</v>
      </c>
      <c r="G7012" s="16">
        <v>2016</v>
      </c>
      <c r="H7012" s="139">
        <f t="shared" si="566"/>
        <v>0</v>
      </c>
      <c r="I7012" s="140">
        <v>13.50322580645161</v>
      </c>
      <c r="J7012" s="141">
        <f t="shared" si="562"/>
        <v>1</v>
      </c>
      <c r="K7012" s="81">
        <f t="shared" si="563"/>
        <v>6.49677419354839</v>
      </c>
      <c r="L7012" s="149">
        <v>17.600000000000001</v>
      </c>
      <c r="M7012" s="16"/>
      <c r="N7012" s="141">
        <f t="shared" si="564"/>
        <v>0</v>
      </c>
      <c r="O7012" s="141"/>
      <c r="P7012" s="141"/>
      <c r="Q7012" s="81">
        <f t="shared" si="565"/>
        <v>0</v>
      </c>
    </row>
    <row r="7013" spans="5:17" ht="13" hidden="1" x14ac:dyDescent="0.3">
      <c r="E7013" s="138">
        <v>42643</v>
      </c>
      <c r="F7013" s="16">
        <v>274</v>
      </c>
      <c r="G7013" s="16">
        <v>2016</v>
      </c>
      <c r="H7013" s="139">
        <f t="shared" si="566"/>
        <v>0</v>
      </c>
      <c r="I7013" s="140">
        <v>13.36774193548387</v>
      </c>
      <c r="J7013" s="141">
        <f t="shared" si="562"/>
        <v>1</v>
      </c>
      <c r="K7013" s="81">
        <f t="shared" si="563"/>
        <v>6.6322580645161295</v>
      </c>
      <c r="L7013" s="149">
        <v>18.7</v>
      </c>
      <c r="M7013" s="16"/>
      <c r="N7013" s="141">
        <f t="shared" si="564"/>
        <v>0</v>
      </c>
      <c r="O7013" s="141"/>
      <c r="P7013" s="141"/>
      <c r="Q7013" s="81">
        <f t="shared" si="565"/>
        <v>0</v>
      </c>
    </row>
    <row r="7014" spans="5:17" ht="13" hidden="1" x14ac:dyDescent="0.3">
      <c r="E7014" s="138">
        <v>42644</v>
      </c>
      <c r="F7014" s="16">
        <v>275</v>
      </c>
      <c r="G7014" s="16">
        <v>2016</v>
      </c>
      <c r="H7014" s="139">
        <f t="shared" si="566"/>
        <v>0</v>
      </c>
      <c r="I7014" s="140">
        <v>13.232258064516131</v>
      </c>
      <c r="J7014" s="141">
        <f t="shared" si="562"/>
        <v>1</v>
      </c>
      <c r="K7014" s="81">
        <f t="shared" si="563"/>
        <v>6.767741935483869</v>
      </c>
      <c r="L7014" s="149">
        <v>15.6</v>
      </c>
      <c r="M7014" s="16"/>
      <c r="N7014" s="141">
        <f t="shared" si="564"/>
        <v>1</v>
      </c>
      <c r="O7014" s="141"/>
      <c r="P7014" s="141"/>
      <c r="Q7014" s="81">
        <f t="shared" si="565"/>
        <v>4.4000000000000004</v>
      </c>
    </row>
    <row r="7015" spans="5:17" ht="13" hidden="1" x14ac:dyDescent="0.3">
      <c r="E7015" s="138">
        <v>42645</v>
      </c>
      <c r="F7015" s="16">
        <v>276</v>
      </c>
      <c r="G7015" s="16">
        <v>2016</v>
      </c>
      <c r="H7015" s="139">
        <f t="shared" si="566"/>
        <v>0</v>
      </c>
      <c r="I7015" s="140">
        <v>13.096774193548384</v>
      </c>
      <c r="J7015" s="141">
        <f t="shared" si="562"/>
        <v>1</v>
      </c>
      <c r="K7015" s="81">
        <f t="shared" si="563"/>
        <v>6.9032258064516157</v>
      </c>
      <c r="L7015" s="149">
        <v>14.2</v>
      </c>
      <c r="M7015" s="16"/>
      <c r="N7015" s="141">
        <f t="shared" si="564"/>
        <v>1</v>
      </c>
      <c r="O7015" s="141"/>
      <c r="P7015" s="141"/>
      <c r="Q7015" s="81">
        <f t="shared" si="565"/>
        <v>5.8000000000000007</v>
      </c>
    </row>
    <row r="7016" spans="5:17" ht="13" hidden="1" x14ac:dyDescent="0.3">
      <c r="E7016" s="138">
        <v>42646</v>
      </c>
      <c r="F7016" s="16">
        <v>277</v>
      </c>
      <c r="G7016" s="16">
        <v>2016</v>
      </c>
      <c r="H7016" s="139">
        <f t="shared" si="566"/>
        <v>0</v>
      </c>
      <c r="I7016" s="140">
        <v>12.961290322580645</v>
      </c>
      <c r="J7016" s="141">
        <f t="shared" si="562"/>
        <v>1</v>
      </c>
      <c r="K7016" s="81">
        <f t="shared" si="563"/>
        <v>7.0387096774193552</v>
      </c>
      <c r="L7016" s="149">
        <v>10.8</v>
      </c>
      <c r="M7016" s="16"/>
      <c r="N7016" s="141">
        <f t="shared" si="564"/>
        <v>1</v>
      </c>
      <c r="O7016" s="141"/>
      <c r="P7016" s="141"/>
      <c r="Q7016" s="81">
        <f t="shared" si="565"/>
        <v>9.1999999999999993</v>
      </c>
    </row>
    <row r="7017" spans="5:17" ht="13" hidden="1" x14ac:dyDescent="0.3">
      <c r="E7017" s="138">
        <v>42647</v>
      </c>
      <c r="F7017" s="16">
        <v>278</v>
      </c>
      <c r="G7017" s="16">
        <v>2016</v>
      </c>
      <c r="H7017" s="139">
        <f t="shared" si="566"/>
        <v>0</v>
      </c>
      <c r="I7017" s="140">
        <v>12.825806451612905</v>
      </c>
      <c r="J7017" s="141">
        <f t="shared" si="562"/>
        <v>1</v>
      </c>
      <c r="K7017" s="81">
        <f t="shared" si="563"/>
        <v>7.1741935483870947</v>
      </c>
      <c r="L7017" s="149">
        <v>11.5</v>
      </c>
      <c r="M7017" s="16"/>
      <c r="N7017" s="141">
        <f t="shared" si="564"/>
        <v>1</v>
      </c>
      <c r="O7017" s="141"/>
      <c r="P7017" s="141"/>
      <c r="Q7017" s="81">
        <f t="shared" si="565"/>
        <v>8.5</v>
      </c>
    </row>
    <row r="7018" spans="5:17" ht="13" hidden="1" x14ac:dyDescent="0.3">
      <c r="E7018" s="138">
        <v>42648</v>
      </c>
      <c r="F7018" s="16">
        <v>279</v>
      </c>
      <c r="G7018" s="16">
        <v>2016</v>
      </c>
      <c r="H7018" s="139">
        <f t="shared" si="566"/>
        <v>0</v>
      </c>
      <c r="I7018" s="140">
        <v>12.690322580645159</v>
      </c>
      <c r="J7018" s="141">
        <f t="shared" si="562"/>
        <v>1</v>
      </c>
      <c r="K7018" s="81">
        <f t="shared" si="563"/>
        <v>7.3096774193548413</v>
      </c>
      <c r="L7018" s="149">
        <v>11.2</v>
      </c>
      <c r="M7018" s="16"/>
      <c r="N7018" s="141">
        <f t="shared" si="564"/>
        <v>1</v>
      </c>
      <c r="O7018" s="141"/>
      <c r="P7018" s="141"/>
      <c r="Q7018" s="81">
        <f t="shared" si="565"/>
        <v>8.8000000000000007</v>
      </c>
    </row>
    <row r="7019" spans="5:17" ht="13" hidden="1" x14ac:dyDescent="0.3">
      <c r="E7019" s="138">
        <v>42649</v>
      </c>
      <c r="F7019" s="16">
        <v>280</v>
      </c>
      <c r="G7019" s="16">
        <v>2016</v>
      </c>
      <c r="H7019" s="139">
        <f t="shared" si="566"/>
        <v>0</v>
      </c>
      <c r="I7019" s="140">
        <v>12.554838709677419</v>
      </c>
      <c r="J7019" s="141">
        <f t="shared" si="562"/>
        <v>1</v>
      </c>
      <c r="K7019" s="81">
        <f t="shared" si="563"/>
        <v>7.4451612903225808</v>
      </c>
      <c r="L7019" s="149">
        <v>8.6999999999999993</v>
      </c>
      <c r="M7019" s="16"/>
      <c r="N7019" s="141">
        <f t="shared" si="564"/>
        <v>1</v>
      </c>
      <c r="O7019" s="141"/>
      <c r="P7019" s="141"/>
      <c r="Q7019" s="81">
        <f t="shared" si="565"/>
        <v>11.3</v>
      </c>
    </row>
    <row r="7020" spans="5:17" ht="13" hidden="1" x14ac:dyDescent="0.3">
      <c r="E7020" s="138">
        <v>42650</v>
      </c>
      <c r="F7020" s="16">
        <v>281</v>
      </c>
      <c r="G7020" s="16">
        <v>2016</v>
      </c>
      <c r="H7020" s="139">
        <f t="shared" si="566"/>
        <v>0</v>
      </c>
      <c r="I7020" s="140">
        <v>12.41935483870968</v>
      </c>
      <c r="J7020" s="141">
        <f t="shared" si="562"/>
        <v>1</v>
      </c>
      <c r="K7020" s="81">
        <f t="shared" si="563"/>
        <v>7.5806451612903203</v>
      </c>
      <c r="L7020" s="149">
        <v>10</v>
      </c>
      <c r="M7020" s="16"/>
      <c r="N7020" s="141">
        <f t="shared" si="564"/>
        <v>1</v>
      </c>
      <c r="O7020" s="141"/>
      <c r="P7020" s="141"/>
      <c r="Q7020" s="81">
        <f t="shared" si="565"/>
        <v>10</v>
      </c>
    </row>
    <row r="7021" spans="5:17" ht="13" hidden="1" x14ac:dyDescent="0.3">
      <c r="E7021" s="138">
        <v>42651</v>
      </c>
      <c r="F7021" s="16">
        <v>282</v>
      </c>
      <c r="G7021" s="16">
        <v>2016</v>
      </c>
      <c r="H7021" s="139">
        <f t="shared" si="566"/>
        <v>0</v>
      </c>
      <c r="I7021" s="140">
        <v>12.283870967741933</v>
      </c>
      <c r="J7021" s="141">
        <f t="shared" si="562"/>
        <v>1</v>
      </c>
      <c r="K7021" s="81">
        <f t="shared" si="563"/>
        <v>7.7161290322580669</v>
      </c>
      <c r="L7021" s="149">
        <v>10</v>
      </c>
      <c r="M7021" s="16"/>
      <c r="N7021" s="141">
        <f t="shared" si="564"/>
        <v>1</v>
      </c>
      <c r="O7021" s="141"/>
      <c r="P7021" s="141"/>
      <c r="Q7021" s="81">
        <f t="shared" si="565"/>
        <v>10</v>
      </c>
    </row>
    <row r="7022" spans="5:17" ht="13" hidden="1" x14ac:dyDescent="0.3">
      <c r="E7022" s="138">
        <v>42652</v>
      </c>
      <c r="F7022" s="16">
        <v>283</v>
      </c>
      <c r="G7022" s="16">
        <v>2016</v>
      </c>
      <c r="H7022" s="139">
        <f t="shared" si="566"/>
        <v>0</v>
      </c>
      <c r="I7022" s="140">
        <v>12.148387096774194</v>
      </c>
      <c r="J7022" s="141">
        <f t="shared" si="562"/>
        <v>1</v>
      </c>
      <c r="K7022" s="81">
        <f t="shared" si="563"/>
        <v>7.8516129032258064</v>
      </c>
      <c r="L7022" s="149">
        <v>7.9</v>
      </c>
      <c r="M7022" s="16"/>
      <c r="N7022" s="141">
        <f t="shared" si="564"/>
        <v>1</v>
      </c>
      <c r="O7022" s="141"/>
      <c r="P7022" s="141"/>
      <c r="Q7022" s="81">
        <f t="shared" si="565"/>
        <v>12.1</v>
      </c>
    </row>
    <row r="7023" spans="5:17" ht="13" hidden="1" x14ac:dyDescent="0.3">
      <c r="E7023" s="138">
        <v>42653</v>
      </c>
      <c r="F7023" s="16">
        <v>284</v>
      </c>
      <c r="G7023" s="16">
        <v>2016</v>
      </c>
      <c r="H7023" s="139">
        <f t="shared" si="566"/>
        <v>0</v>
      </c>
      <c r="I7023" s="140">
        <v>12.012903225806454</v>
      </c>
      <c r="J7023" s="141">
        <f t="shared" si="562"/>
        <v>1</v>
      </c>
      <c r="K7023" s="81">
        <f t="shared" si="563"/>
        <v>7.9870967741935459</v>
      </c>
      <c r="L7023" s="149">
        <v>7.3</v>
      </c>
      <c r="M7023" s="16"/>
      <c r="N7023" s="141">
        <f t="shared" si="564"/>
        <v>1</v>
      </c>
      <c r="O7023" s="141"/>
      <c r="P7023" s="141"/>
      <c r="Q7023" s="81">
        <f t="shared" si="565"/>
        <v>12.7</v>
      </c>
    </row>
    <row r="7024" spans="5:17" ht="13" hidden="1" x14ac:dyDescent="0.3">
      <c r="E7024" s="138">
        <v>42654</v>
      </c>
      <c r="F7024" s="16">
        <v>285</v>
      </c>
      <c r="G7024" s="16">
        <v>2016</v>
      </c>
      <c r="H7024" s="139">
        <f t="shared" si="566"/>
        <v>0</v>
      </c>
      <c r="I7024" s="140">
        <v>11.877419354838707</v>
      </c>
      <c r="J7024" s="141">
        <f t="shared" si="562"/>
        <v>1</v>
      </c>
      <c r="K7024" s="81">
        <f t="shared" si="563"/>
        <v>8.1225806451612925</v>
      </c>
      <c r="L7024" s="149">
        <v>8.6</v>
      </c>
      <c r="M7024" s="16"/>
      <c r="N7024" s="141">
        <f t="shared" si="564"/>
        <v>1</v>
      </c>
      <c r="O7024" s="141"/>
      <c r="P7024" s="141"/>
      <c r="Q7024" s="81">
        <f t="shared" si="565"/>
        <v>11.4</v>
      </c>
    </row>
    <row r="7025" spans="5:17" ht="13" hidden="1" x14ac:dyDescent="0.3">
      <c r="E7025" s="138">
        <v>42655</v>
      </c>
      <c r="F7025" s="16">
        <v>286</v>
      </c>
      <c r="G7025" s="16">
        <v>2016</v>
      </c>
      <c r="H7025" s="139">
        <f t="shared" si="566"/>
        <v>0</v>
      </c>
      <c r="I7025" s="140">
        <v>11.741935483870968</v>
      </c>
      <c r="J7025" s="141">
        <f t="shared" si="562"/>
        <v>1</v>
      </c>
      <c r="K7025" s="81">
        <f t="shared" si="563"/>
        <v>8.258064516129032</v>
      </c>
      <c r="L7025" s="149">
        <v>7.6</v>
      </c>
      <c r="M7025" s="16"/>
      <c r="N7025" s="141">
        <f t="shared" si="564"/>
        <v>1</v>
      </c>
      <c r="O7025" s="141"/>
      <c r="P7025" s="141"/>
      <c r="Q7025" s="81">
        <f t="shared" si="565"/>
        <v>12.4</v>
      </c>
    </row>
    <row r="7026" spans="5:17" ht="13" hidden="1" x14ac:dyDescent="0.3">
      <c r="E7026" s="138">
        <v>42656</v>
      </c>
      <c r="F7026" s="16">
        <v>287</v>
      </c>
      <c r="G7026" s="16">
        <v>2016</v>
      </c>
      <c r="H7026" s="139">
        <f t="shared" si="566"/>
        <v>0</v>
      </c>
      <c r="I7026" s="140">
        <v>11.606451612903228</v>
      </c>
      <c r="J7026" s="141">
        <f t="shared" si="562"/>
        <v>1</v>
      </c>
      <c r="K7026" s="81">
        <f t="shared" si="563"/>
        <v>8.3935483870967715</v>
      </c>
      <c r="L7026" s="149">
        <v>7.9</v>
      </c>
      <c r="M7026" s="16"/>
      <c r="N7026" s="141">
        <f t="shared" si="564"/>
        <v>1</v>
      </c>
      <c r="O7026" s="141"/>
      <c r="P7026" s="141"/>
      <c r="Q7026" s="81">
        <f t="shared" si="565"/>
        <v>12.1</v>
      </c>
    </row>
    <row r="7027" spans="5:17" ht="13" hidden="1" x14ac:dyDescent="0.3">
      <c r="E7027" s="138">
        <v>42657</v>
      </c>
      <c r="F7027" s="16">
        <v>288</v>
      </c>
      <c r="G7027" s="16">
        <v>2016</v>
      </c>
      <c r="H7027" s="139">
        <f t="shared" si="566"/>
        <v>0</v>
      </c>
      <c r="I7027" s="140">
        <v>11.470967741935482</v>
      </c>
      <c r="J7027" s="141">
        <f t="shared" si="562"/>
        <v>1</v>
      </c>
      <c r="K7027" s="81">
        <f t="shared" si="563"/>
        <v>8.5290322580645181</v>
      </c>
      <c r="L7027" s="149">
        <v>9.4</v>
      </c>
      <c r="M7027" s="16"/>
      <c r="N7027" s="141">
        <f t="shared" si="564"/>
        <v>1</v>
      </c>
      <c r="O7027" s="141"/>
      <c r="P7027" s="141"/>
      <c r="Q7027" s="81">
        <f t="shared" si="565"/>
        <v>10.6</v>
      </c>
    </row>
    <row r="7028" spans="5:17" ht="13" hidden="1" x14ac:dyDescent="0.3">
      <c r="E7028" s="138">
        <v>42658</v>
      </c>
      <c r="F7028" s="16">
        <v>289</v>
      </c>
      <c r="G7028" s="16">
        <v>2016</v>
      </c>
      <c r="H7028" s="139">
        <f t="shared" si="566"/>
        <v>0</v>
      </c>
      <c r="I7028" s="140">
        <v>11.335483870967742</v>
      </c>
      <c r="J7028" s="141">
        <f t="shared" si="562"/>
        <v>1</v>
      </c>
      <c r="K7028" s="81">
        <f t="shared" si="563"/>
        <v>8.6645161290322577</v>
      </c>
      <c r="L7028" s="149">
        <v>12.3</v>
      </c>
      <c r="M7028" s="16"/>
      <c r="N7028" s="141">
        <f t="shared" si="564"/>
        <v>1</v>
      </c>
      <c r="O7028" s="141"/>
      <c r="P7028" s="141"/>
      <c r="Q7028" s="81">
        <f t="shared" si="565"/>
        <v>7.6999999999999993</v>
      </c>
    </row>
    <row r="7029" spans="5:17" ht="13" hidden="1" x14ac:dyDescent="0.3">
      <c r="E7029" s="138">
        <v>42659</v>
      </c>
      <c r="F7029" s="16">
        <v>290</v>
      </c>
      <c r="G7029" s="16">
        <v>2016</v>
      </c>
      <c r="H7029" s="139">
        <f t="shared" si="566"/>
        <v>0</v>
      </c>
      <c r="I7029" s="140">
        <v>11.2</v>
      </c>
      <c r="J7029" s="141">
        <f t="shared" si="562"/>
        <v>1</v>
      </c>
      <c r="K7029" s="81">
        <f t="shared" si="563"/>
        <v>8.8000000000000007</v>
      </c>
      <c r="L7029" s="149">
        <v>10.7</v>
      </c>
      <c r="M7029" s="16"/>
      <c r="N7029" s="141">
        <f t="shared" si="564"/>
        <v>1</v>
      </c>
      <c r="O7029" s="141"/>
      <c r="P7029" s="141"/>
      <c r="Q7029" s="81">
        <f t="shared" si="565"/>
        <v>9.3000000000000007</v>
      </c>
    </row>
    <row r="7030" spans="5:17" ht="13" hidden="1" x14ac:dyDescent="0.3">
      <c r="E7030" s="138">
        <v>42660</v>
      </c>
      <c r="F7030" s="16">
        <v>291</v>
      </c>
      <c r="G7030" s="16">
        <v>2016</v>
      </c>
      <c r="H7030" s="139">
        <f t="shared" si="566"/>
        <v>0</v>
      </c>
      <c r="I7030" s="140">
        <v>11.013333333333335</v>
      </c>
      <c r="J7030" s="141">
        <f t="shared" si="562"/>
        <v>1</v>
      </c>
      <c r="K7030" s="81">
        <f t="shared" si="563"/>
        <v>8.9866666666666646</v>
      </c>
      <c r="L7030" s="149">
        <v>11.7</v>
      </c>
      <c r="M7030" s="16"/>
      <c r="N7030" s="141">
        <f t="shared" si="564"/>
        <v>1</v>
      </c>
      <c r="O7030" s="141"/>
      <c r="P7030" s="141"/>
      <c r="Q7030" s="81">
        <f t="shared" si="565"/>
        <v>8.3000000000000007</v>
      </c>
    </row>
    <row r="7031" spans="5:17" ht="13" hidden="1" x14ac:dyDescent="0.3">
      <c r="E7031" s="138">
        <v>42661</v>
      </c>
      <c r="F7031" s="16">
        <v>292</v>
      </c>
      <c r="G7031" s="16">
        <v>2016</v>
      </c>
      <c r="H7031" s="139">
        <f t="shared" si="566"/>
        <v>0</v>
      </c>
      <c r="I7031" s="140">
        <v>10.826666666666668</v>
      </c>
      <c r="J7031" s="141">
        <f t="shared" si="562"/>
        <v>1</v>
      </c>
      <c r="K7031" s="81">
        <f t="shared" si="563"/>
        <v>9.173333333333332</v>
      </c>
      <c r="L7031" s="149">
        <v>12.4</v>
      </c>
      <c r="M7031" s="16"/>
      <c r="N7031" s="141">
        <f t="shared" si="564"/>
        <v>1</v>
      </c>
      <c r="O7031" s="141"/>
      <c r="P7031" s="141"/>
      <c r="Q7031" s="81">
        <f t="shared" si="565"/>
        <v>7.6</v>
      </c>
    </row>
    <row r="7032" spans="5:17" ht="13" hidden="1" x14ac:dyDescent="0.3">
      <c r="E7032" s="138">
        <v>42662</v>
      </c>
      <c r="F7032" s="16">
        <v>293</v>
      </c>
      <c r="G7032" s="16">
        <v>2016</v>
      </c>
      <c r="H7032" s="139">
        <f t="shared" si="566"/>
        <v>0</v>
      </c>
      <c r="I7032" s="140">
        <v>10.64</v>
      </c>
      <c r="J7032" s="141">
        <f t="shared" si="562"/>
        <v>1</v>
      </c>
      <c r="K7032" s="81">
        <f t="shared" si="563"/>
        <v>9.36</v>
      </c>
      <c r="L7032" s="149">
        <v>9</v>
      </c>
      <c r="M7032" s="16"/>
      <c r="N7032" s="141">
        <f t="shared" si="564"/>
        <v>1</v>
      </c>
      <c r="O7032" s="141"/>
      <c r="P7032" s="141"/>
      <c r="Q7032" s="81">
        <f t="shared" si="565"/>
        <v>11</v>
      </c>
    </row>
    <row r="7033" spans="5:17" ht="13" hidden="1" x14ac:dyDescent="0.3">
      <c r="E7033" s="138">
        <v>42663</v>
      </c>
      <c r="F7033" s="16">
        <v>294</v>
      </c>
      <c r="G7033" s="16">
        <v>2016</v>
      </c>
      <c r="H7033" s="139">
        <f t="shared" si="566"/>
        <v>0</v>
      </c>
      <c r="I7033" s="140">
        <v>10.453333333333333</v>
      </c>
      <c r="J7033" s="141">
        <f t="shared" si="562"/>
        <v>1</v>
      </c>
      <c r="K7033" s="81">
        <f t="shared" si="563"/>
        <v>9.5466666666666669</v>
      </c>
      <c r="L7033" s="149">
        <v>8</v>
      </c>
      <c r="M7033" s="16"/>
      <c r="N7033" s="141">
        <f t="shared" si="564"/>
        <v>1</v>
      </c>
      <c r="O7033" s="141"/>
      <c r="P7033" s="141"/>
      <c r="Q7033" s="81">
        <f t="shared" si="565"/>
        <v>12</v>
      </c>
    </row>
    <row r="7034" spans="5:17" ht="13" hidden="1" x14ac:dyDescent="0.3">
      <c r="E7034" s="138">
        <v>42664</v>
      </c>
      <c r="F7034" s="16">
        <v>295</v>
      </c>
      <c r="G7034" s="16">
        <v>2016</v>
      </c>
      <c r="H7034" s="139">
        <f t="shared" si="566"/>
        <v>0</v>
      </c>
      <c r="I7034" s="140">
        <v>10.266666666666666</v>
      </c>
      <c r="J7034" s="141">
        <f t="shared" si="562"/>
        <v>1</v>
      </c>
      <c r="K7034" s="81">
        <f t="shared" si="563"/>
        <v>9.7333333333333343</v>
      </c>
      <c r="L7034" s="149">
        <v>6.7</v>
      </c>
      <c r="M7034" s="16"/>
      <c r="N7034" s="141">
        <f t="shared" si="564"/>
        <v>1</v>
      </c>
      <c r="O7034" s="141"/>
      <c r="P7034" s="141"/>
      <c r="Q7034" s="81">
        <f t="shared" si="565"/>
        <v>13.3</v>
      </c>
    </row>
    <row r="7035" spans="5:17" ht="13" hidden="1" x14ac:dyDescent="0.3">
      <c r="E7035" s="138">
        <v>42665</v>
      </c>
      <c r="F7035" s="16">
        <v>296</v>
      </c>
      <c r="G7035" s="16">
        <v>2016</v>
      </c>
      <c r="H7035" s="139">
        <f t="shared" si="566"/>
        <v>0</v>
      </c>
      <c r="I7035" s="140">
        <v>10.08</v>
      </c>
      <c r="J7035" s="141">
        <f t="shared" si="562"/>
        <v>1</v>
      </c>
      <c r="K7035" s="81">
        <f t="shared" si="563"/>
        <v>9.92</v>
      </c>
      <c r="L7035" s="149">
        <v>5.5</v>
      </c>
      <c r="M7035" s="16"/>
      <c r="N7035" s="141">
        <f t="shared" si="564"/>
        <v>1</v>
      </c>
      <c r="O7035" s="141"/>
      <c r="P7035" s="141"/>
      <c r="Q7035" s="81">
        <f t="shared" si="565"/>
        <v>14.5</v>
      </c>
    </row>
    <row r="7036" spans="5:17" ht="13" hidden="1" x14ac:dyDescent="0.3">
      <c r="E7036" s="138">
        <v>42666</v>
      </c>
      <c r="F7036" s="16">
        <v>297</v>
      </c>
      <c r="G7036" s="16">
        <v>2016</v>
      </c>
      <c r="H7036" s="139">
        <f t="shared" si="566"/>
        <v>0</v>
      </c>
      <c r="I7036" s="140">
        <v>9.8933333333333309</v>
      </c>
      <c r="J7036" s="141">
        <f t="shared" si="562"/>
        <v>1</v>
      </c>
      <c r="K7036" s="81">
        <f t="shared" si="563"/>
        <v>10.106666666666669</v>
      </c>
      <c r="L7036" s="149">
        <v>7.6</v>
      </c>
      <c r="M7036" s="16"/>
      <c r="N7036" s="141">
        <f t="shared" si="564"/>
        <v>1</v>
      </c>
      <c r="O7036" s="141"/>
      <c r="P7036" s="141"/>
      <c r="Q7036" s="81">
        <f t="shared" si="565"/>
        <v>12.4</v>
      </c>
    </row>
    <row r="7037" spans="5:17" ht="13" hidden="1" x14ac:dyDescent="0.3">
      <c r="E7037" s="138">
        <v>42667</v>
      </c>
      <c r="F7037" s="16">
        <v>298</v>
      </c>
      <c r="G7037" s="16">
        <v>2016</v>
      </c>
      <c r="H7037" s="139">
        <f t="shared" si="566"/>
        <v>0</v>
      </c>
      <c r="I7037" s="140">
        <v>9.7066666666666634</v>
      </c>
      <c r="J7037" s="141">
        <f t="shared" si="562"/>
        <v>1</v>
      </c>
      <c r="K7037" s="81">
        <f t="shared" si="563"/>
        <v>10.293333333333337</v>
      </c>
      <c r="L7037" s="149">
        <v>10.7</v>
      </c>
      <c r="M7037" s="16"/>
      <c r="N7037" s="141">
        <f t="shared" si="564"/>
        <v>1</v>
      </c>
      <c r="O7037" s="141"/>
      <c r="P7037" s="141"/>
      <c r="Q7037" s="81">
        <f t="shared" si="565"/>
        <v>9.3000000000000007</v>
      </c>
    </row>
    <row r="7038" spans="5:17" ht="13" hidden="1" x14ac:dyDescent="0.3">
      <c r="E7038" s="138">
        <v>42668</v>
      </c>
      <c r="F7038" s="16">
        <v>299</v>
      </c>
      <c r="G7038" s="16">
        <v>2016</v>
      </c>
      <c r="H7038" s="139">
        <f t="shared" si="566"/>
        <v>0</v>
      </c>
      <c r="I7038" s="140">
        <v>9.52</v>
      </c>
      <c r="J7038" s="141">
        <f t="shared" si="562"/>
        <v>1</v>
      </c>
      <c r="K7038" s="81">
        <f t="shared" si="563"/>
        <v>10.48</v>
      </c>
      <c r="L7038" s="149">
        <v>13.3</v>
      </c>
      <c r="M7038" s="16"/>
      <c r="N7038" s="141">
        <f t="shared" si="564"/>
        <v>1</v>
      </c>
      <c r="O7038" s="141"/>
      <c r="P7038" s="141"/>
      <c r="Q7038" s="81">
        <f t="shared" si="565"/>
        <v>6.6999999999999993</v>
      </c>
    </row>
    <row r="7039" spans="5:17" ht="13" hidden="1" x14ac:dyDescent="0.3">
      <c r="E7039" s="138">
        <v>42669</v>
      </c>
      <c r="F7039" s="16">
        <v>300</v>
      </c>
      <c r="G7039" s="16">
        <v>2016</v>
      </c>
      <c r="H7039" s="139">
        <f t="shared" si="566"/>
        <v>0</v>
      </c>
      <c r="I7039" s="140">
        <v>9.3333333333333357</v>
      </c>
      <c r="J7039" s="141">
        <f t="shared" si="562"/>
        <v>1</v>
      </c>
      <c r="K7039" s="81">
        <f t="shared" si="563"/>
        <v>10.666666666666664</v>
      </c>
      <c r="L7039" s="149">
        <v>13.2</v>
      </c>
      <c r="M7039" s="16"/>
      <c r="N7039" s="141">
        <f t="shared" si="564"/>
        <v>1</v>
      </c>
      <c r="O7039" s="141"/>
      <c r="P7039" s="141"/>
      <c r="Q7039" s="81">
        <f t="shared" si="565"/>
        <v>6.8000000000000007</v>
      </c>
    </row>
    <row r="7040" spans="5:17" ht="13" hidden="1" x14ac:dyDescent="0.3">
      <c r="E7040" s="138">
        <v>42670</v>
      </c>
      <c r="F7040" s="16">
        <v>301</v>
      </c>
      <c r="G7040" s="16">
        <v>2016</v>
      </c>
      <c r="H7040" s="139">
        <f t="shared" si="566"/>
        <v>0</v>
      </c>
      <c r="I7040" s="140">
        <v>9.1466666666666683</v>
      </c>
      <c r="J7040" s="141">
        <f t="shared" si="562"/>
        <v>1</v>
      </c>
      <c r="K7040" s="81">
        <f t="shared" si="563"/>
        <v>10.853333333333332</v>
      </c>
      <c r="L7040" s="149">
        <v>11.5</v>
      </c>
      <c r="M7040" s="16"/>
      <c r="N7040" s="141">
        <f t="shared" si="564"/>
        <v>1</v>
      </c>
      <c r="O7040" s="141"/>
      <c r="P7040" s="141"/>
      <c r="Q7040" s="81">
        <f t="shared" si="565"/>
        <v>8.5</v>
      </c>
    </row>
    <row r="7041" spans="5:17" ht="13" hidden="1" x14ac:dyDescent="0.3">
      <c r="E7041" s="138">
        <v>42671</v>
      </c>
      <c r="F7041" s="16">
        <v>302</v>
      </c>
      <c r="G7041" s="16">
        <v>2016</v>
      </c>
      <c r="H7041" s="139">
        <f t="shared" si="566"/>
        <v>0</v>
      </c>
      <c r="I7041" s="140">
        <v>8.9600000000000009</v>
      </c>
      <c r="J7041" s="141">
        <f t="shared" si="562"/>
        <v>1</v>
      </c>
      <c r="K7041" s="81">
        <f t="shared" si="563"/>
        <v>11.04</v>
      </c>
      <c r="L7041" s="149">
        <v>8.1999999999999993</v>
      </c>
      <c r="M7041" s="16"/>
      <c r="N7041" s="141">
        <f t="shared" si="564"/>
        <v>1</v>
      </c>
      <c r="O7041" s="141"/>
      <c r="P7041" s="141"/>
      <c r="Q7041" s="81">
        <f t="shared" si="565"/>
        <v>11.8</v>
      </c>
    </row>
    <row r="7042" spans="5:17" ht="13" hidden="1" x14ac:dyDescent="0.3">
      <c r="E7042" s="138">
        <v>42672</v>
      </c>
      <c r="F7042" s="16">
        <v>303</v>
      </c>
      <c r="G7042" s="16">
        <v>2016</v>
      </c>
      <c r="H7042" s="139">
        <f t="shared" si="566"/>
        <v>0</v>
      </c>
      <c r="I7042" s="140">
        <v>8.7733333333333334</v>
      </c>
      <c r="J7042" s="141">
        <f t="shared" si="562"/>
        <v>1</v>
      </c>
      <c r="K7042" s="81">
        <f t="shared" si="563"/>
        <v>11.226666666666667</v>
      </c>
      <c r="L7042" s="149">
        <v>9.5</v>
      </c>
      <c r="M7042" s="16"/>
      <c r="N7042" s="141">
        <f t="shared" si="564"/>
        <v>1</v>
      </c>
      <c r="O7042" s="141"/>
      <c r="P7042" s="141"/>
      <c r="Q7042" s="81">
        <f t="shared" si="565"/>
        <v>10.5</v>
      </c>
    </row>
    <row r="7043" spans="5:17" ht="13" hidden="1" x14ac:dyDescent="0.3">
      <c r="E7043" s="138">
        <v>42673</v>
      </c>
      <c r="F7043" s="16">
        <v>304</v>
      </c>
      <c r="G7043" s="16">
        <v>2016</v>
      </c>
      <c r="H7043" s="139">
        <f t="shared" si="566"/>
        <v>0</v>
      </c>
      <c r="I7043" s="140">
        <v>8.586666666666666</v>
      </c>
      <c r="J7043" s="141">
        <f t="shared" si="562"/>
        <v>1</v>
      </c>
      <c r="K7043" s="81">
        <f t="shared" si="563"/>
        <v>11.413333333333334</v>
      </c>
      <c r="L7043" s="149">
        <v>9.6</v>
      </c>
      <c r="M7043" s="16"/>
      <c r="N7043" s="141">
        <f t="shared" si="564"/>
        <v>1</v>
      </c>
      <c r="O7043" s="141"/>
      <c r="P7043" s="141"/>
      <c r="Q7043" s="81">
        <f t="shared" si="565"/>
        <v>10.4</v>
      </c>
    </row>
    <row r="7044" spans="5:17" ht="13" hidden="1" x14ac:dyDescent="0.3">
      <c r="E7044" s="138">
        <v>42674</v>
      </c>
      <c r="F7044" s="16">
        <v>305</v>
      </c>
      <c r="G7044" s="16">
        <v>2016</v>
      </c>
      <c r="H7044" s="139">
        <f t="shared" si="566"/>
        <v>0</v>
      </c>
      <c r="I7044" s="140">
        <v>8.4</v>
      </c>
      <c r="J7044" s="141">
        <f t="shared" si="562"/>
        <v>1</v>
      </c>
      <c r="K7044" s="81">
        <f t="shared" si="563"/>
        <v>11.6</v>
      </c>
      <c r="L7044" s="149">
        <v>7.4</v>
      </c>
      <c r="M7044" s="16"/>
      <c r="N7044" s="141">
        <f t="shared" si="564"/>
        <v>1</v>
      </c>
      <c r="O7044" s="141"/>
      <c r="P7044" s="141"/>
      <c r="Q7044" s="81">
        <f t="shared" si="565"/>
        <v>12.6</v>
      </c>
    </row>
    <row r="7045" spans="5:17" ht="13" hidden="1" x14ac:dyDescent="0.3">
      <c r="E7045" s="138">
        <v>42675</v>
      </c>
      <c r="F7045" s="16">
        <v>306</v>
      </c>
      <c r="G7045" s="16">
        <v>2016</v>
      </c>
      <c r="H7045" s="139">
        <f t="shared" si="566"/>
        <v>0</v>
      </c>
      <c r="I7045" s="140">
        <v>8.2133333333333312</v>
      </c>
      <c r="J7045" s="141">
        <f t="shared" si="562"/>
        <v>1</v>
      </c>
      <c r="K7045" s="81">
        <f t="shared" si="563"/>
        <v>11.786666666666669</v>
      </c>
      <c r="L7045" s="149">
        <v>8.1999999999999993</v>
      </c>
      <c r="M7045" s="16"/>
      <c r="N7045" s="141">
        <f t="shared" si="564"/>
        <v>1</v>
      </c>
      <c r="O7045" s="141"/>
      <c r="P7045" s="141"/>
      <c r="Q7045" s="81">
        <f t="shared" si="565"/>
        <v>11.8</v>
      </c>
    </row>
    <row r="7046" spans="5:17" ht="13" hidden="1" x14ac:dyDescent="0.3">
      <c r="E7046" s="138">
        <v>42676</v>
      </c>
      <c r="F7046" s="16">
        <v>307</v>
      </c>
      <c r="G7046" s="16">
        <v>2016</v>
      </c>
      <c r="H7046" s="139">
        <f t="shared" si="566"/>
        <v>0</v>
      </c>
      <c r="I7046" s="140">
        <v>8.0266666666666637</v>
      </c>
      <c r="J7046" s="141">
        <f t="shared" si="562"/>
        <v>1</v>
      </c>
      <c r="K7046" s="81">
        <f t="shared" si="563"/>
        <v>11.973333333333336</v>
      </c>
      <c r="L7046" s="149">
        <v>9.6</v>
      </c>
      <c r="M7046" s="16"/>
      <c r="N7046" s="141">
        <f t="shared" si="564"/>
        <v>1</v>
      </c>
      <c r="O7046" s="141"/>
      <c r="P7046" s="141"/>
      <c r="Q7046" s="81">
        <f t="shared" si="565"/>
        <v>10.4</v>
      </c>
    </row>
    <row r="7047" spans="5:17" ht="13" hidden="1" x14ac:dyDescent="0.3">
      <c r="E7047" s="138">
        <v>42677</v>
      </c>
      <c r="F7047" s="16">
        <v>308</v>
      </c>
      <c r="G7047" s="16">
        <v>2016</v>
      </c>
      <c r="H7047" s="139">
        <f t="shared" si="566"/>
        <v>0</v>
      </c>
      <c r="I7047" s="140">
        <v>7.84</v>
      </c>
      <c r="J7047" s="141">
        <f t="shared" si="562"/>
        <v>1</v>
      </c>
      <c r="K7047" s="81">
        <f t="shared" si="563"/>
        <v>12.16</v>
      </c>
      <c r="L7047" s="149">
        <v>8.3000000000000007</v>
      </c>
      <c r="M7047" s="16"/>
      <c r="N7047" s="141">
        <f t="shared" si="564"/>
        <v>1</v>
      </c>
      <c r="O7047" s="141"/>
      <c r="P7047" s="141"/>
      <c r="Q7047" s="81">
        <f t="shared" si="565"/>
        <v>11.7</v>
      </c>
    </row>
    <row r="7048" spans="5:17" ht="13" hidden="1" x14ac:dyDescent="0.3">
      <c r="E7048" s="138">
        <v>42678</v>
      </c>
      <c r="F7048" s="16">
        <v>309</v>
      </c>
      <c r="G7048" s="16">
        <v>2016</v>
      </c>
      <c r="H7048" s="139">
        <f t="shared" si="566"/>
        <v>0</v>
      </c>
      <c r="I7048" s="140">
        <v>7.653333333333336</v>
      </c>
      <c r="J7048" s="141">
        <f t="shared" si="562"/>
        <v>1</v>
      </c>
      <c r="K7048" s="81">
        <f t="shared" si="563"/>
        <v>12.346666666666664</v>
      </c>
      <c r="L7048" s="149">
        <v>7.8</v>
      </c>
      <c r="M7048" s="16"/>
      <c r="N7048" s="141">
        <f t="shared" si="564"/>
        <v>1</v>
      </c>
      <c r="O7048" s="141"/>
      <c r="P7048" s="141"/>
      <c r="Q7048" s="81">
        <f t="shared" si="565"/>
        <v>12.2</v>
      </c>
    </row>
    <row r="7049" spans="5:17" ht="13" hidden="1" x14ac:dyDescent="0.3">
      <c r="E7049" s="138">
        <v>42679</v>
      </c>
      <c r="F7049" s="16">
        <v>310</v>
      </c>
      <c r="G7049" s="16">
        <v>2016</v>
      </c>
      <c r="H7049" s="139">
        <f t="shared" si="566"/>
        <v>0</v>
      </c>
      <c r="I7049" s="140">
        <v>7.4666666666666686</v>
      </c>
      <c r="J7049" s="141">
        <f t="shared" si="562"/>
        <v>1</v>
      </c>
      <c r="K7049" s="81">
        <f t="shared" si="563"/>
        <v>12.533333333333331</v>
      </c>
      <c r="L7049" s="149">
        <v>11.1</v>
      </c>
      <c r="M7049" s="16"/>
      <c r="N7049" s="141">
        <f t="shared" si="564"/>
        <v>1</v>
      </c>
      <c r="O7049" s="141"/>
      <c r="P7049" s="141"/>
      <c r="Q7049" s="81">
        <f t="shared" si="565"/>
        <v>8.9</v>
      </c>
    </row>
    <row r="7050" spans="5:17" ht="13" hidden="1" x14ac:dyDescent="0.3">
      <c r="E7050" s="138">
        <v>42680</v>
      </c>
      <c r="F7050" s="16">
        <v>311</v>
      </c>
      <c r="G7050" s="16">
        <v>2016</v>
      </c>
      <c r="H7050" s="139">
        <f t="shared" si="566"/>
        <v>0</v>
      </c>
      <c r="I7050" s="140">
        <v>7.28</v>
      </c>
      <c r="J7050" s="141">
        <f t="shared" si="562"/>
        <v>1</v>
      </c>
      <c r="K7050" s="81">
        <f t="shared" si="563"/>
        <v>12.719999999999999</v>
      </c>
      <c r="L7050" s="149">
        <v>6.2</v>
      </c>
      <c r="M7050" s="16"/>
      <c r="N7050" s="141">
        <f t="shared" si="564"/>
        <v>1</v>
      </c>
      <c r="O7050" s="141"/>
      <c r="P7050" s="141"/>
      <c r="Q7050" s="81">
        <f t="shared" si="565"/>
        <v>13.8</v>
      </c>
    </row>
    <row r="7051" spans="5:17" ht="13" hidden="1" x14ac:dyDescent="0.3">
      <c r="E7051" s="138">
        <v>42681</v>
      </c>
      <c r="F7051" s="16">
        <v>312</v>
      </c>
      <c r="G7051" s="16">
        <v>2016</v>
      </c>
      <c r="H7051" s="139">
        <f t="shared" si="566"/>
        <v>0</v>
      </c>
      <c r="I7051" s="140">
        <v>7.0933333333333337</v>
      </c>
      <c r="J7051" s="141">
        <f t="shared" si="562"/>
        <v>1</v>
      </c>
      <c r="K7051" s="81">
        <f t="shared" si="563"/>
        <v>12.906666666666666</v>
      </c>
      <c r="L7051" s="149">
        <v>2.9</v>
      </c>
      <c r="M7051" s="16"/>
      <c r="N7051" s="141">
        <f t="shared" si="564"/>
        <v>1</v>
      </c>
      <c r="O7051" s="141"/>
      <c r="P7051" s="141"/>
      <c r="Q7051" s="81">
        <f t="shared" si="565"/>
        <v>17.100000000000001</v>
      </c>
    </row>
    <row r="7052" spans="5:17" ht="13" hidden="1" x14ac:dyDescent="0.3">
      <c r="E7052" s="138">
        <v>42682</v>
      </c>
      <c r="F7052" s="16">
        <v>313</v>
      </c>
      <c r="G7052" s="16">
        <v>2016</v>
      </c>
      <c r="H7052" s="139">
        <f t="shared" si="566"/>
        <v>0</v>
      </c>
      <c r="I7052" s="140">
        <v>6.9066666666666663</v>
      </c>
      <c r="J7052" s="141">
        <f t="shared" si="562"/>
        <v>1</v>
      </c>
      <c r="K7052" s="81">
        <f t="shared" si="563"/>
        <v>13.093333333333334</v>
      </c>
      <c r="L7052" s="149">
        <v>1.9</v>
      </c>
      <c r="M7052" s="16"/>
      <c r="N7052" s="141">
        <f t="shared" si="564"/>
        <v>1</v>
      </c>
      <c r="O7052" s="141"/>
      <c r="P7052" s="141"/>
      <c r="Q7052" s="81">
        <f t="shared" si="565"/>
        <v>18.100000000000001</v>
      </c>
    </row>
    <row r="7053" spans="5:17" ht="13" hidden="1" x14ac:dyDescent="0.3">
      <c r="E7053" s="138">
        <v>42683</v>
      </c>
      <c r="F7053" s="16">
        <v>314</v>
      </c>
      <c r="G7053" s="16">
        <v>2016</v>
      </c>
      <c r="H7053" s="139">
        <f t="shared" si="566"/>
        <v>0</v>
      </c>
      <c r="I7053" s="140">
        <v>6.72</v>
      </c>
      <c r="J7053" s="141">
        <f t="shared" si="562"/>
        <v>1</v>
      </c>
      <c r="K7053" s="81">
        <f t="shared" si="563"/>
        <v>13.280000000000001</v>
      </c>
      <c r="L7053" s="149">
        <v>2.2000000000000002</v>
      </c>
      <c r="M7053" s="16"/>
      <c r="N7053" s="141">
        <f t="shared" si="564"/>
        <v>1</v>
      </c>
      <c r="O7053" s="141"/>
      <c r="P7053" s="141"/>
      <c r="Q7053" s="81">
        <f t="shared" si="565"/>
        <v>17.8</v>
      </c>
    </row>
    <row r="7054" spans="5:17" ht="13" hidden="1" x14ac:dyDescent="0.3">
      <c r="E7054" s="138">
        <v>42684</v>
      </c>
      <c r="F7054" s="16">
        <v>315</v>
      </c>
      <c r="G7054" s="16">
        <v>2016</v>
      </c>
      <c r="H7054" s="139">
        <f t="shared" si="566"/>
        <v>0</v>
      </c>
      <c r="I7054" s="140">
        <v>6.5333333333333314</v>
      </c>
      <c r="J7054" s="141">
        <f t="shared" si="562"/>
        <v>1</v>
      </c>
      <c r="K7054" s="81">
        <f t="shared" si="563"/>
        <v>13.466666666666669</v>
      </c>
      <c r="L7054" s="149">
        <v>6</v>
      </c>
      <c r="M7054" s="16"/>
      <c r="N7054" s="141">
        <f t="shared" si="564"/>
        <v>1</v>
      </c>
      <c r="O7054" s="141"/>
      <c r="P7054" s="141"/>
      <c r="Q7054" s="81">
        <f t="shared" si="565"/>
        <v>14</v>
      </c>
    </row>
    <row r="7055" spans="5:17" ht="13" hidden="1" x14ac:dyDescent="0.3">
      <c r="E7055" s="138">
        <v>42685</v>
      </c>
      <c r="F7055" s="16">
        <v>316</v>
      </c>
      <c r="G7055" s="16">
        <v>2016</v>
      </c>
      <c r="H7055" s="139">
        <f t="shared" si="566"/>
        <v>0</v>
      </c>
      <c r="I7055" s="140">
        <v>6.346666666666664</v>
      </c>
      <c r="J7055" s="141">
        <f t="shared" si="562"/>
        <v>1</v>
      </c>
      <c r="K7055" s="81">
        <f t="shared" si="563"/>
        <v>13.653333333333336</v>
      </c>
      <c r="L7055" s="149">
        <v>6</v>
      </c>
      <c r="M7055" s="16"/>
      <c r="N7055" s="141">
        <f t="shared" si="564"/>
        <v>1</v>
      </c>
      <c r="O7055" s="141"/>
      <c r="P7055" s="141"/>
      <c r="Q7055" s="81">
        <f t="shared" si="565"/>
        <v>14</v>
      </c>
    </row>
    <row r="7056" spans="5:17" ht="13" hidden="1" x14ac:dyDescent="0.3">
      <c r="E7056" s="138">
        <v>42686</v>
      </c>
      <c r="F7056" s="16">
        <v>317</v>
      </c>
      <c r="G7056" s="16">
        <v>2016</v>
      </c>
      <c r="H7056" s="139">
        <f t="shared" si="566"/>
        <v>0</v>
      </c>
      <c r="I7056" s="140">
        <v>6.16</v>
      </c>
      <c r="J7056" s="141">
        <f t="shared" si="562"/>
        <v>1</v>
      </c>
      <c r="K7056" s="81">
        <f t="shared" si="563"/>
        <v>13.84</v>
      </c>
      <c r="L7056" s="149">
        <v>1.9</v>
      </c>
      <c r="M7056" s="16"/>
      <c r="N7056" s="141">
        <f t="shared" si="564"/>
        <v>1</v>
      </c>
      <c r="O7056" s="141"/>
      <c r="P7056" s="141"/>
      <c r="Q7056" s="81">
        <f t="shared" si="565"/>
        <v>18.100000000000001</v>
      </c>
    </row>
    <row r="7057" spans="5:17" ht="13" hidden="1" x14ac:dyDescent="0.3">
      <c r="E7057" s="138">
        <v>42687</v>
      </c>
      <c r="F7057" s="16">
        <v>318</v>
      </c>
      <c r="G7057" s="16">
        <v>2016</v>
      </c>
      <c r="H7057" s="139">
        <f t="shared" si="566"/>
        <v>0</v>
      </c>
      <c r="I7057" s="140">
        <v>5.9733333333333363</v>
      </c>
      <c r="J7057" s="141">
        <f t="shared" si="562"/>
        <v>1</v>
      </c>
      <c r="K7057" s="81">
        <f t="shared" si="563"/>
        <v>14.026666666666664</v>
      </c>
      <c r="L7057" s="149">
        <v>4.4000000000000004</v>
      </c>
      <c r="M7057" s="16"/>
      <c r="N7057" s="141">
        <f t="shared" si="564"/>
        <v>1</v>
      </c>
      <c r="O7057" s="141"/>
      <c r="P7057" s="141"/>
      <c r="Q7057" s="81">
        <f t="shared" si="565"/>
        <v>15.6</v>
      </c>
    </row>
    <row r="7058" spans="5:17" ht="13" hidden="1" x14ac:dyDescent="0.3">
      <c r="E7058" s="138">
        <v>42688</v>
      </c>
      <c r="F7058" s="16">
        <v>319</v>
      </c>
      <c r="G7058" s="16">
        <v>2016</v>
      </c>
      <c r="H7058" s="139">
        <f t="shared" si="566"/>
        <v>0</v>
      </c>
      <c r="I7058" s="140">
        <v>5.7866666666666688</v>
      </c>
      <c r="J7058" s="141">
        <f t="shared" si="562"/>
        <v>1</v>
      </c>
      <c r="K7058" s="81">
        <f t="shared" si="563"/>
        <v>14.213333333333331</v>
      </c>
      <c r="L7058" s="149">
        <v>4.5999999999999996</v>
      </c>
      <c r="M7058" s="16"/>
      <c r="N7058" s="141">
        <f t="shared" si="564"/>
        <v>1</v>
      </c>
      <c r="O7058" s="141"/>
      <c r="P7058" s="141"/>
      <c r="Q7058" s="81">
        <f t="shared" si="565"/>
        <v>15.4</v>
      </c>
    </row>
    <row r="7059" spans="5:17" ht="13" hidden="1" x14ac:dyDescent="0.3">
      <c r="E7059" s="138">
        <v>42689</v>
      </c>
      <c r="F7059" s="16">
        <v>320</v>
      </c>
      <c r="G7059" s="16">
        <v>2016</v>
      </c>
      <c r="H7059" s="139">
        <f t="shared" si="566"/>
        <v>0</v>
      </c>
      <c r="I7059" s="140">
        <v>5.6</v>
      </c>
      <c r="J7059" s="141">
        <f t="shared" si="562"/>
        <v>1</v>
      </c>
      <c r="K7059" s="81">
        <f t="shared" si="563"/>
        <v>14.4</v>
      </c>
      <c r="L7059" s="149">
        <v>4</v>
      </c>
      <c r="M7059" s="16"/>
      <c r="N7059" s="141">
        <f t="shared" si="564"/>
        <v>1</v>
      </c>
      <c r="O7059" s="141"/>
      <c r="P7059" s="141"/>
      <c r="Q7059" s="81">
        <f t="shared" si="565"/>
        <v>16</v>
      </c>
    </row>
    <row r="7060" spans="5:17" ht="13" hidden="1" x14ac:dyDescent="0.3">
      <c r="E7060" s="138">
        <v>42690</v>
      </c>
      <c r="F7060" s="16">
        <v>321</v>
      </c>
      <c r="G7060" s="16">
        <v>2016</v>
      </c>
      <c r="H7060" s="139">
        <f t="shared" si="566"/>
        <v>0</v>
      </c>
      <c r="I7060" s="140">
        <v>5.5193548387096776</v>
      </c>
      <c r="J7060" s="141">
        <f t="shared" ref="J7060:J7105" si="567">IF(I7060&lt;=$E$117,1,0)</f>
        <v>1</v>
      </c>
      <c r="K7060" s="81">
        <f t="shared" ref="K7060:K7105" si="568">J7060*($E$116-I7060)</f>
        <v>14.480645161290322</v>
      </c>
      <c r="L7060" s="149">
        <v>4.5999999999999996</v>
      </c>
      <c r="M7060" s="16"/>
      <c r="N7060" s="141">
        <f t="shared" ref="N7060:N7105" si="569">IF(L7060&lt;=$E$117,1,0)</f>
        <v>1</v>
      </c>
      <c r="O7060" s="141"/>
      <c r="P7060" s="141"/>
      <c r="Q7060" s="81">
        <f t="shared" ref="Q7060:Q7105" si="570">N7060*($E$116-L7060)</f>
        <v>15.4</v>
      </c>
    </row>
    <row r="7061" spans="5:17" ht="13" hidden="1" x14ac:dyDescent="0.3">
      <c r="E7061" s="138">
        <v>42691</v>
      </c>
      <c r="F7061" s="16">
        <v>322</v>
      </c>
      <c r="G7061" s="16">
        <v>2016</v>
      </c>
      <c r="H7061" s="139">
        <f t="shared" si="566"/>
        <v>0</v>
      </c>
      <c r="I7061" s="140">
        <v>5.4387096774193537</v>
      </c>
      <c r="J7061" s="141">
        <f t="shared" si="567"/>
        <v>1</v>
      </c>
      <c r="K7061" s="81">
        <f t="shared" si="568"/>
        <v>14.561290322580646</v>
      </c>
      <c r="L7061" s="149">
        <v>8.3000000000000007</v>
      </c>
      <c r="M7061" s="16"/>
      <c r="N7061" s="141">
        <f t="shared" si="569"/>
        <v>1</v>
      </c>
      <c r="O7061" s="141"/>
      <c r="P7061" s="141"/>
      <c r="Q7061" s="81">
        <f t="shared" si="570"/>
        <v>11.7</v>
      </c>
    </row>
    <row r="7062" spans="5:17" ht="13" hidden="1" x14ac:dyDescent="0.3">
      <c r="E7062" s="138">
        <v>42692</v>
      </c>
      <c r="F7062" s="16">
        <v>323</v>
      </c>
      <c r="G7062" s="16">
        <v>2016</v>
      </c>
      <c r="H7062" s="139">
        <f t="shared" si="566"/>
        <v>0</v>
      </c>
      <c r="I7062" s="140">
        <v>5.3580645161290334</v>
      </c>
      <c r="J7062" s="141">
        <f t="shared" si="567"/>
        <v>1</v>
      </c>
      <c r="K7062" s="81">
        <f t="shared" si="568"/>
        <v>14.641935483870967</v>
      </c>
      <c r="L7062" s="149">
        <v>11</v>
      </c>
      <c r="M7062" s="16"/>
      <c r="N7062" s="141">
        <f t="shared" si="569"/>
        <v>1</v>
      </c>
      <c r="O7062" s="141"/>
      <c r="P7062" s="141"/>
      <c r="Q7062" s="81">
        <f t="shared" si="570"/>
        <v>9</v>
      </c>
    </row>
    <row r="7063" spans="5:17" ht="13" hidden="1" x14ac:dyDescent="0.3">
      <c r="E7063" s="138">
        <v>42693</v>
      </c>
      <c r="F7063" s="16">
        <v>324</v>
      </c>
      <c r="G7063" s="16">
        <v>2016</v>
      </c>
      <c r="H7063" s="139">
        <f t="shared" si="566"/>
        <v>0</v>
      </c>
      <c r="I7063" s="140">
        <v>5.2774193548387096</v>
      </c>
      <c r="J7063" s="141">
        <f t="shared" si="567"/>
        <v>1</v>
      </c>
      <c r="K7063" s="81">
        <f t="shared" si="568"/>
        <v>14.72258064516129</v>
      </c>
      <c r="L7063" s="149">
        <v>6.9</v>
      </c>
      <c r="M7063" s="16"/>
      <c r="N7063" s="141">
        <f t="shared" si="569"/>
        <v>1</v>
      </c>
      <c r="O7063" s="141"/>
      <c r="P7063" s="141"/>
      <c r="Q7063" s="81">
        <f t="shared" si="570"/>
        <v>13.1</v>
      </c>
    </row>
    <row r="7064" spans="5:17" ht="13" hidden="1" x14ac:dyDescent="0.3">
      <c r="E7064" s="138">
        <v>42694</v>
      </c>
      <c r="F7064" s="16">
        <v>325</v>
      </c>
      <c r="G7064" s="16">
        <v>2016</v>
      </c>
      <c r="H7064" s="139">
        <f t="shared" si="566"/>
        <v>0</v>
      </c>
      <c r="I7064" s="140">
        <v>5.1967741935483858</v>
      </c>
      <c r="J7064" s="141">
        <f t="shared" si="567"/>
        <v>1</v>
      </c>
      <c r="K7064" s="81">
        <f t="shared" si="568"/>
        <v>14.803225806451614</v>
      </c>
      <c r="L7064" s="149">
        <v>9.1</v>
      </c>
      <c r="M7064" s="16"/>
      <c r="N7064" s="141">
        <f t="shared" si="569"/>
        <v>1</v>
      </c>
      <c r="O7064" s="141"/>
      <c r="P7064" s="141"/>
      <c r="Q7064" s="81">
        <f t="shared" si="570"/>
        <v>10.9</v>
      </c>
    </row>
    <row r="7065" spans="5:17" ht="13" hidden="1" x14ac:dyDescent="0.3">
      <c r="E7065" s="138">
        <v>42695</v>
      </c>
      <c r="F7065" s="16">
        <v>326</v>
      </c>
      <c r="G7065" s="16">
        <v>2016</v>
      </c>
      <c r="H7065" s="139">
        <f t="shared" si="566"/>
        <v>0</v>
      </c>
      <c r="I7065" s="140">
        <v>5.1161290322580655</v>
      </c>
      <c r="J7065" s="141">
        <f t="shared" si="567"/>
        <v>1</v>
      </c>
      <c r="K7065" s="81">
        <f t="shared" si="568"/>
        <v>14.883870967741935</v>
      </c>
      <c r="L7065" s="149">
        <v>7.3</v>
      </c>
      <c r="M7065" s="16"/>
      <c r="N7065" s="141">
        <f t="shared" si="569"/>
        <v>1</v>
      </c>
      <c r="O7065" s="141"/>
      <c r="P7065" s="141"/>
      <c r="Q7065" s="81">
        <f t="shared" si="570"/>
        <v>12.7</v>
      </c>
    </row>
    <row r="7066" spans="5:17" ht="13" hidden="1" x14ac:dyDescent="0.3">
      <c r="E7066" s="138">
        <v>42696</v>
      </c>
      <c r="F7066" s="16">
        <v>327</v>
      </c>
      <c r="G7066" s="16">
        <v>2016</v>
      </c>
      <c r="H7066" s="139">
        <f t="shared" si="566"/>
        <v>0</v>
      </c>
      <c r="I7066" s="140">
        <v>5.0354838709677416</v>
      </c>
      <c r="J7066" s="141">
        <f t="shared" si="567"/>
        <v>1</v>
      </c>
      <c r="K7066" s="81">
        <f t="shared" si="568"/>
        <v>14.964516129032258</v>
      </c>
      <c r="L7066" s="149">
        <v>9.1999999999999993</v>
      </c>
      <c r="M7066" s="16"/>
      <c r="N7066" s="141">
        <f t="shared" si="569"/>
        <v>1</v>
      </c>
      <c r="O7066" s="141"/>
      <c r="P7066" s="141"/>
      <c r="Q7066" s="81">
        <f t="shared" si="570"/>
        <v>10.8</v>
      </c>
    </row>
    <row r="7067" spans="5:17" ht="13" hidden="1" x14ac:dyDescent="0.3">
      <c r="E7067" s="138">
        <v>42697</v>
      </c>
      <c r="F7067" s="16">
        <v>328</v>
      </c>
      <c r="G7067" s="16">
        <v>2016</v>
      </c>
      <c r="H7067" s="139">
        <f t="shared" si="566"/>
        <v>0</v>
      </c>
      <c r="I7067" s="140">
        <v>4.9548387096774213</v>
      </c>
      <c r="J7067" s="141">
        <f t="shared" si="567"/>
        <v>1</v>
      </c>
      <c r="K7067" s="81">
        <f t="shared" si="568"/>
        <v>15.045161290322579</v>
      </c>
      <c r="L7067" s="149">
        <v>7.6</v>
      </c>
      <c r="M7067" s="16"/>
      <c r="N7067" s="141">
        <f t="shared" si="569"/>
        <v>1</v>
      </c>
      <c r="O7067" s="141"/>
      <c r="P7067" s="141"/>
      <c r="Q7067" s="81">
        <f t="shared" si="570"/>
        <v>12.4</v>
      </c>
    </row>
    <row r="7068" spans="5:17" ht="13" hidden="1" x14ac:dyDescent="0.3">
      <c r="E7068" s="138">
        <v>42698</v>
      </c>
      <c r="F7068" s="16">
        <v>329</v>
      </c>
      <c r="G7068" s="16">
        <v>2016</v>
      </c>
      <c r="H7068" s="139">
        <f t="shared" si="566"/>
        <v>0</v>
      </c>
      <c r="I7068" s="140">
        <v>4.8741935483870975</v>
      </c>
      <c r="J7068" s="141">
        <f t="shared" si="567"/>
        <v>1</v>
      </c>
      <c r="K7068" s="81">
        <f t="shared" si="568"/>
        <v>15.125806451612902</v>
      </c>
      <c r="L7068" s="149">
        <v>7.5</v>
      </c>
      <c r="M7068" s="16"/>
      <c r="N7068" s="141">
        <f t="shared" si="569"/>
        <v>1</v>
      </c>
      <c r="O7068" s="141"/>
      <c r="P7068" s="141"/>
      <c r="Q7068" s="81">
        <f t="shared" si="570"/>
        <v>12.5</v>
      </c>
    </row>
    <row r="7069" spans="5:17" ht="13" hidden="1" x14ac:dyDescent="0.3">
      <c r="E7069" s="138">
        <v>42699</v>
      </c>
      <c r="F7069" s="16">
        <v>330</v>
      </c>
      <c r="G7069" s="16">
        <v>2016</v>
      </c>
      <c r="H7069" s="139">
        <f t="shared" si="566"/>
        <v>0</v>
      </c>
      <c r="I7069" s="140">
        <v>4.7935483870967737</v>
      </c>
      <c r="J7069" s="141">
        <f t="shared" si="567"/>
        <v>1</v>
      </c>
      <c r="K7069" s="81">
        <f t="shared" si="568"/>
        <v>15.206451612903226</v>
      </c>
      <c r="L7069" s="149">
        <v>7.6</v>
      </c>
      <c r="M7069" s="16"/>
      <c r="N7069" s="141">
        <f t="shared" si="569"/>
        <v>1</v>
      </c>
      <c r="O7069" s="141"/>
      <c r="P7069" s="141"/>
      <c r="Q7069" s="81">
        <f t="shared" si="570"/>
        <v>12.4</v>
      </c>
    </row>
    <row r="7070" spans="5:17" ht="13" hidden="1" x14ac:dyDescent="0.3">
      <c r="E7070" s="138">
        <v>42700</v>
      </c>
      <c r="F7070" s="16">
        <v>331</v>
      </c>
      <c r="G7070" s="16">
        <v>2016</v>
      </c>
      <c r="H7070" s="139">
        <f t="shared" si="566"/>
        <v>0</v>
      </c>
      <c r="I7070" s="140">
        <v>4.7129032258064534</v>
      </c>
      <c r="J7070" s="141">
        <f t="shared" si="567"/>
        <v>1</v>
      </c>
      <c r="K7070" s="81">
        <f t="shared" si="568"/>
        <v>15.287096774193547</v>
      </c>
      <c r="L7070" s="149">
        <v>7.3</v>
      </c>
      <c r="M7070" s="16"/>
      <c r="N7070" s="141">
        <f t="shared" si="569"/>
        <v>1</v>
      </c>
      <c r="O7070" s="141"/>
      <c r="P7070" s="141"/>
      <c r="Q7070" s="81">
        <f t="shared" si="570"/>
        <v>12.7</v>
      </c>
    </row>
    <row r="7071" spans="5:17" ht="13" hidden="1" x14ac:dyDescent="0.3">
      <c r="E7071" s="138">
        <v>42701</v>
      </c>
      <c r="F7071" s="16">
        <v>332</v>
      </c>
      <c r="G7071" s="16">
        <v>2016</v>
      </c>
      <c r="H7071" s="139">
        <f t="shared" si="566"/>
        <v>0</v>
      </c>
      <c r="I7071" s="140">
        <v>4.6322580645161295</v>
      </c>
      <c r="J7071" s="141">
        <f t="shared" si="567"/>
        <v>1</v>
      </c>
      <c r="K7071" s="81">
        <f t="shared" si="568"/>
        <v>15.36774193548387</v>
      </c>
      <c r="L7071" s="149">
        <v>7.3</v>
      </c>
      <c r="M7071" s="16"/>
      <c r="N7071" s="141">
        <f t="shared" si="569"/>
        <v>1</v>
      </c>
      <c r="O7071" s="141"/>
      <c r="P7071" s="141"/>
      <c r="Q7071" s="81">
        <f t="shared" si="570"/>
        <v>12.7</v>
      </c>
    </row>
    <row r="7072" spans="5:17" ht="13" hidden="1" x14ac:dyDescent="0.3">
      <c r="E7072" s="138">
        <v>42702</v>
      </c>
      <c r="F7072" s="16">
        <v>333</v>
      </c>
      <c r="G7072" s="16">
        <v>2016</v>
      </c>
      <c r="H7072" s="139">
        <f t="shared" si="566"/>
        <v>0</v>
      </c>
      <c r="I7072" s="140">
        <v>4.5516129032258057</v>
      </c>
      <c r="J7072" s="141">
        <f t="shared" si="567"/>
        <v>1</v>
      </c>
      <c r="K7072" s="81">
        <f t="shared" si="568"/>
        <v>15.448387096774194</v>
      </c>
      <c r="L7072" s="149">
        <v>5.2</v>
      </c>
      <c r="M7072" s="16"/>
      <c r="N7072" s="141">
        <f t="shared" si="569"/>
        <v>1</v>
      </c>
      <c r="O7072" s="141"/>
      <c r="P7072" s="141"/>
      <c r="Q7072" s="81">
        <f t="shared" si="570"/>
        <v>14.8</v>
      </c>
    </row>
    <row r="7073" spans="5:17" ht="13" hidden="1" x14ac:dyDescent="0.3">
      <c r="E7073" s="138">
        <v>42703</v>
      </c>
      <c r="F7073" s="16">
        <v>334</v>
      </c>
      <c r="G7073" s="16">
        <v>2016</v>
      </c>
      <c r="H7073" s="139">
        <f t="shared" si="566"/>
        <v>0</v>
      </c>
      <c r="I7073" s="140">
        <v>4.4709677419354854</v>
      </c>
      <c r="J7073" s="141">
        <f t="shared" si="567"/>
        <v>1</v>
      </c>
      <c r="K7073" s="81">
        <f t="shared" si="568"/>
        <v>15.529032258064515</v>
      </c>
      <c r="L7073" s="149">
        <v>1.7</v>
      </c>
      <c r="M7073" s="16"/>
      <c r="N7073" s="141">
        <f t="shared" si="569"/>
        <v>1</v>
      </c>
      <c r="O7073" s="141"/>
      <c r="P7073" s="141"/>
      <c r="Q7073" s="81">
        <f t="shared" si="570"/>
        <v>18.3</v>
      </c>
    </row>
    <row r="7074" spans="5:17" ht="13" hidden="1" x14ac:dyDescent="0.3">
      <c r="E7074" s="138">
        <v>42704</v>
      </c>
      <c r="F7074" s="16">
        <v>335</v>
      </c>
      <c r="G7074" s="16">
        <v>2016</v>
      </c>
      <c r="H7074" s="139">
        <f t="shared" si="566"/>
        <v>0</v>
      </c>
      <c r="I7074" s="140">
        <v>4.3903225806451616</v>
      </c>
      <c r="J7074" s="141">
        <f t="shared" si="567"/>
        <v>1</v>
      </c>
      <c r="K7074" s="81">
        <f t="shared" si="568"/>
        <v>15.609677419354838</v>
      </c>
      <c r="L7074" s="149">
        <v>-0.1</v>
      </c>
      <c r="M7074" s="16"/>
      <c r="N7074" s="141">
        <f t="shared" si="569"/>
        <v>1</v>
      </c>
      <c r="O7074" s="141"/>
      <c r="P7074" s="141"/>
      <c r="Q7074" s="81">
        <f t="shared" si="570"/>
        <v>20.100000000000001</v>
      </c>
    </row>
    <row r="7075" spans="5:17" ht="13" hidden="1" x14ac:dyDescent="0.3">
      <c r="E7075" s="138">
        <v>42705</v>
      </c>
      <c r="F7075" s="16">
        <v>336</v>
      </c>
      <c r="G7075" s="16">
        <v>2016</v>
      </c>
      <c r="H7075" s="139">
        <f t="shared" ref="H7075:H7138" si="571">IF(AND(E7075&gt;=$D$64,E7075&lt;=$D$65),1,0)</f>
        <v>0</v>
      </c>
      <c r="I7075" s="140">
        <v>4.3096774193548377</v>
      </c>
      <c r="J7075" s="141">
        <f t="shared" si="567"/>
        <v>1</v>
      </c>
      <c r="K7075" s="81">
        <f t="shared" si="568"/>
        <v>15.690322580645162</v>
      </c>
      <c r="L7075" s="149">
        <v>1.8</v>
      </c>
      <c r="M7075" s="16"/>
      <c r="N7075" s="141">
        <f t="shared" si="569"/>
        <v>1</v>
      </c>
      <c r="O7075" s="141"/>
      <c r="P7075" s="141"/>
      <c r="Q7075" s="81">
        <f t="shared" si="570"/>
        <v>18.2</v>
      </c>
    </row>
    <row r="7076" spans="5:17" ht="13" hidden="1" x14ac:dyDescent="0.3">
      <c r="E7076" s="138">
        <v>42706</v>
      </c>
      <c r="F7076" s="16">
        <v>337</v>
      </c>
      <c r="G7076" s="16">
        <v>2016</v>
      </c>
      <c r="H7076" s="139">
        <f t="shared" si="571"/>
        <v>0</v>
      </c>
      <c r="I7076" s="140">
        <v>4.2290322580645174</v>
      </c>
      <c r="J7076" s="141">
        <f t="shared" si="567"/>
        <v>1</v>
      </c>
      <c r="K7076" s="81">
        <f t="shared" si="568"/>
        <v>15.770967741935483</v>
      </c>
      <c r="L7076" s="149">
        <v>1.5</v>
      </c>
      <c r="M7076" s="16"/>
      <c r="N7076" s="141">
        <f t="shared" si="569"/>
        <v>1</v>
      </c>
      <c r="O7076" s="141"/>
      <c r="P7076" s="141"/>
      <c r="Q7076" s="81">
        <f t="shared" si="570"/>
        <v>18.5</v>
      </c>
    </row>
    <row r="7077" spans="5:17" ht="13" hidden="1" x14ac:dyDescent="0.3">
      <c r="E7077" s="138">
        <v>42707</v>
      </c>
      <c r="F7077" s="16">
        <v>338</v>
      </c>
      <c r="G7077" s="16">
        <v>2016</v>
      </c>
      <c r="H7077" s="139">
        <f t="shared" si="571"/>
        <v>0</v>
      </c>
      <c r="I7077" s="140">
        <v>4.1483870967741936</v>
      </c>
      <c r="J7077" s="141">
        <f t="shared" si="567"/>
        <v>1</v>
      </c>
      <c r="K7077" s="81">
        <f t="shared" si="568"/>
        <v>15.851612903225806</v>
      </c>
      <c r="L7077" s="149">
        <v>4.2</v>
      </c>
      <c r="M7077" s="16"/>
      <c r="N7077" s="141">
        <f t="shared" si="569"/>
        <v>1</v>
      </c>
      <c r="O7077" s="141"/>
      <c r="P7077" s="141"/>
      <c r="Q7077" s="81">
        <f t="shared" si="570"/>
        <v>15.8</v>
      </c>
    </row>
    <row r="7078" spans="5:17" ht="13" hidden="1" x14ac:dyDescent="0.3">
      <c r="E7078" s="138">
        <v>42708</v>
      </c>
      <c r="F7078" s="16">
        <v>339</v>
      </c>
      <c r="G7078" s="16">
        <v>2016</v>
      </c>
      <c r="H7078" s="139">
        <f t="shared" si="571"/>
        <v>0</v>
      </c>
      <c r="I7078" s="140">
        <v>4.0677419354838698</v>
      </c>
      <c r="J7078" s="141">
        <f t="shared" si="567"/>
        <v>1</v>
      </c>
      <c r="K7078" s="81">
        <f t="shared" si="568"/>
        <v>15.93225806451613</v>
      </c>
      <c r="L7078" s="149">
        <v>2.6</v>
      </c>
      <c r="M7078" s="16"/>
      <c r="N7078" s="141">
        <f t="shared" si="569"/>
        <v>1</v>
      </c>
      <c r="O7078" s="141"/>
      <c r="P7078" s="141"/>
      <c r="Q7078" s="81">
        <f t="shared" si="570"/>
        <v>17.399999999999999</v>
      </c>
    </row>
    <row r="7079" spans="5:17" ht="13" hidden="1" x14ac:dyDescent="0.3">
      <c r="E7079" s="138">
        <v>42709</v>
      </c>
      <c r="F7079" s="16">
        <v>340</v>
      </c>
      <c r="G7079" s="16">
        <v>2016</v>
      </c>
      <c r="H7079" s="139">
        <f t="shared" si="571"/>
        <v>0</v>
      </c>
      <c r="I7079" s="140">
        <v>3.9870967741935495</v>
      </c>
      <c r="J7079" s="141">
        <f t="shared" si="567"/>
        <v>1</v>
      </c>
      <c r="K7079" s="81">
        <f t="shared" si="568"/>
        <v>16.012903225806451</v>
      </c>
      <c r="L7079" s="149">
        <v>2.4</v>
      </c>
      <c r="M7079" s="16"/>
      <c r="N7079" s="141">
        <f t="shared" si="569"/>
        <v>1</v>
      </c>
      <c r="O7079" s="141"/>
      <c r="P7079" s="141"/>
      <c r="Q7079" s="81">
        <f t="shared" si="570"/>
        <v>17.600000000000001</v>
      </c>
    </row>
    <row r="7080" spans="5:17" ht="13" hidden="1" x14ac:dyDescent="0.3">
      <c r="E7080" s="138">
        <v>42710</v>
      </c>
      <c r="F7080" s="16">
        <v>341</v>
      </c>
      <c r="G7080" s="16">
        <v>2016</v>
      </c>
      <c r="H7080" s="139">
        <f t="shared" si="571"/>
        <v>0</v>
      </c>
      <c r="I7080" s="140">
        <v>3.9064516129032256</v>
      </c>
      <c r="J7080" s="141">
        <f t="shared" si="567"/>
        <v>1</v>
      </c>
      <c r="K7080" s="81">
        <f t="shared" si="568"/>
        <v>16.093548387096774</v>
      </c>
      <c r="L7080" s="149">
        <v>2.2999999999999998</v>
      </c>
      <c r="M7080" s="16"/>
      <c r="N7080" s="141">
        <f t="shared" si="569"/>
        <v>1</v>
      </c>
      <c r="O7080" s="141"/>
      <c r="P7080" s="141"/>
      <c r="Q7080" s="81">
        <f t="shared" si="570"/>
        <v>17.7</v>
      </c>
    </row>
    <row r="7081" spans="5:17" ht="13" hidden="1" x14ac:dyDescent="0.3">
      <c r="E7081" s="138">
        <v>42711</v>
      </c>
      <c r="F7081" s="16">
        <v>342</v>
      </c>
      <c r="G7081" s="16">
        <v>2016</v>
      </c>
      <c r="H7081" s="139">
        <f t="shared" si="571"/>
        <v>0</v>
      </c>
      <c r="I7081" s="140">
        <v>3.8258064516129053</v>
      </c>
      <c r="J7081" s="141">
        <f t="shared" si="567"/>
        <v>1</v>
      </c>
      <c r="K7081" s="81">
        <f t="shared" si="568"/>
        <v>16.174193548387095</v>
      </c>
      <c r="L7081" s="149">
        <v>1.2</v>
      </c>
      <c r="M7081" s="16"/>
      <c r="N7081" s="141">
        <f t="shared" si="569"/>
        <v>1</v>
      </c>
      <c r="O7081" s="141"/>
      <c r="P7081" s="141"/>
      <c r="Q7081" s="81">
        <f t="shared" si="570"/>
        <v>18.8</v>
      </c>
    </row>
    <row r="7082" spans="5:17" ht="13" hidden="1" x14ac:dyDescent="0.3">
      <c r="E7082" s="138">
        <v>42712</v>
      </c>
      <c r="F7082" s="16">
        <v>343</v>
      </c>
      <c r="G7082" s="16">
        <v>2016</v>
      </c>
      <c r="H7082" s="139">
        <f t="shared" si="571"/>
        <v>0</v>
      </c>
      <c r="I7082" s="140">
        <v>3.7451612903225815</v>
      </c>
      <c r="J7082" s="141">
        <f t="shared" si="567"/>
        <v>1</v>
      </c>
      <c r="K7082" s="81">
        <f t="shared" si="568"/>
        <v>16.254838709677419</v>
      </c>
      <c r="L7082" s="149">
        <v>0</v>
      </c>
      <c r="M7082" s="16"/>
      <c r="N7082" s="141">
        <f t="shared" si="569"/>
        <v>1</v>
      </c>
      <c r="O7082" s="141"/>
      <c r="P7082" s="141"/>
      <c r="Q7082" s="81">
        <f t="shared" si="570"/>
        <v>20</v>
      </c>
    </row>
    <row r="7083" spans="5:17" ht="13" hidden="1" x14ac:dyDescent="0.3">
      <c r="E7083" s="138">
        <v>42713</v>
      </c>
      <c r="F7083" s="16">
        <v>344</v>
      </c>
      <c r="G7083" s="16">
        <v>2016</v>
      </c>
      <c r="H7083" s="139">
        <f t="shared" si="571"/>
        <v>0</v>
      </c>
      <c r="I7083" s="140">
        <v>3.6645161290322577</v>
      </c>
      <c r="J7083" s="141">
        <f t="shared" si="567"/>
        <v>1</v>
      </c>
      <c r="K7083" s="81">
        <f t="shared" si="568"/>
        <v>16.335483870967742</v>
      </c>
      <c r="L7083" s="149">
        <v>-0.7</v>
      </c>
      <c r="M7083" s="16"/>
      <c r="N7083" s="141">
        <f t="shared" si="569"/>
        <v>1</v>
      </c>
      <c r="O7083" s="141"/>
      <c r="P7083" s="141"/>
      <c r="Q7083" s="81">
        <f t="shared" si="570"/>
        <v>20.7</v>
      </c>
    </row>
    <row r="7084" spans="5:17" ht="13" hidden="1" x14ac:dyDescent="0.3">
      <c r="E7084" s="138">
        <v>42714</v>
      </c>
      <c r="F7084" s="16">
        <v>345</v>
      </c>
      <c r="G7084" s="16">
        <v>2016</v>
      </c>
      <c r="H7084" s="139">
        <f t="shared" si="571"/>
        <v>0</v>
      </c>
      <c r="I7084" s="140">
        <v>3.5838709677419374</v>
      </c>
      <c r="J7084" s="141">
        <f t="shared" si="567"/>
        <v>1</v>
      </c>
      <c r="K7084" s="81">
        <f t="shared" si="568"/>
        <v>16.416129032258063</v>
      </c>
      <c r="L7084" s="149">
        <v>-0.8</v>
      </c>
      <c r="M7084" s="16"/>
      <c r="N7084" s="141">
        <f t="shared" si="569"/>
        <v>1</v>
      </c>
      <c r="O7084" s="141"/>
      <c r="P7084" s="141"/>
      <c r="Q7084" s="81">
        <f t="shared" si="570"/>
        <v>20.8</v>
      </c>
    </row>
    <row r="7085" spans="5:17" ht="13" hidden="1" x14ac:dyDescent="0.3">
      <c r="E7085" s="138">
        <v>42715</v>
      </c>
      <c r="F7085" s="16">
        <v>346</v>
      </c>
      <c r="G7085" s="16">
        <v>2016</v>
      </c>
      <c r="H7085" s="139">
        <f t="shared" si="571"/>
        <v>0</v>
      </c>
      <c r="I7085" s="140">
        <v>3.5032258064516135</v>
      </c>
      <c r="J7085" s="141">
        <f t="shared" si="567"/>
        <v>1</v>
      </c>
      <c r="K7085" s="81">
        <f t="shared" si="568"/>
        <v>16.496774193548386</v>
      </c>
      <c r="L7085" s="149">
        <v>-1.2</v>
      </c>
      <c r="M7085" s="16"/>
      <c r="N7085" s="141">
        <f t="shared" si="569"/>
        <v>1</v>
      </c>
      <c r="O7085" s="141"/>
      <c r="P7085" s="141"/>
      <c r="Q7085" s="81">
        <f t="shared" si="570"/>
        <v>21.2</v>
      </c>
    </row>
    <row r="7086" spans="5:17" ht="13" hidden="1" x14ac:dyDescent="0.3">
      <c r="E7086" s="138">
        <v>42716</v>
      </c>
      <c r="F7086" s="16">
        <v>347</v>
      </c>
      <c r="G7086" s="16">
        <v>2016</v>
      </c>
      <c r="H7086" s="139">
        <f t="shared" si="571"/>
        <v>0</v>
      </c>
      <c r="I7086" s="140">
        <v>3.4225806451612897</v>
      </c>
      <c r="J7086" s="141">
        <f t="shared" si="567"/>
        <v>1</v>
      </c>
      <c r="K7086" s="81">
        <f t="shared" si="568"/>
        <v>16.57741935483871</v>
      </c>
      <c r="L7086" s="149">
        <v>1.4</v>
      </c>
      <c r="M7086" s="16"/>
      <c r="N7086" s="141">
        <f t="shared" si="569"/>
        <v>1</v>
      </c>
      <c r="O7086" s="141"/>
      <c r="P7086" s="141"/>
      <c r="Q7086" s="81">
        <f t="shared" si="570"/>
        <v>18.600000000000001</v>
      </c>
    </row>
    <row r="7087" spans="5:17" ht="13" hidden="1" x14ac:dyDescent="0.3">
      <c r="E7087" s="138">
        <v>42717</v>
      </c>
      <c r="F7087" s="16">
        <v>348</v>
      </c>
      <c r="G7087" s="16">
        <v>2016</v>
      </c>
      <c r="H7087" s="139">
        <f t="shared" si="571"/>
        <v>0</v>
      </c>
      <c r="I7087" s="140">
        <v>3.3419354838709694</v>
      </c>
      <c r="J7087" s="141">
        <f t="shared" si="567"/>
        <v>1</v>
      </c>
      <c r="K7087" s="81">
        <f t="shared" si="568"/>
        <v>16.658064516129031</v>
      </c>
      <c r="L7087" s="149">
        <v>1</v>
      </c>
      <c r="M7087" s="16"/>
      <c r="N7087" s="141">
        <f t="shared" si="569"/>
        <v>1</v>
      </c>
      <c r="O7087" s="141"/>
      <c r="P7087" s="141"/>
      <c r="Q7087" s="81">
        <f t="shared" si="570"/>
        <v>19</v>
      </c>
    </row>
    <row r="7088" spans="5:17" ht="13" hidden="1" x14ac:dyDescent="0.3">
      <c r="E7088" s="138">
        <v>42718</v>
      </c>
      <c r="F7088" s="16">
        <v>349</v>
      </c>
      <c r="G7088" s="16">
        <v>2016</v>
      </c>
      <c r="H7088" s="139">
        <f t="shared" si="571"/>
        <v>0</v>
      </c>
      <c r="I7088" s="140">
        <v>3.2612903225806456</v>
      </c>
      <c r="J7088" s="141">
        <f t="shared" si="567"/>
        <v>1</v>
      </c>
      <c r="K7088" s="81">
        <f t="shared" si="568"/>
        <v>16.738709677419354</v>
      </c>
      <c r="L7088" s="149">
        <v>1.2</v>
      </c>
      <c r="M7088" s="16"/>
      <c r="N7088" s="141">
        <f t="shared" si="569"/>
        <v>1</v>
      </c>
      <c r="O7088" s="141"/>
      <c r="P7088" s="141"/>
      <c r="Q7088" s="81">
        <f t="shared" si="570"/>
        <v>18.8</v>
      </c>
    </row>
    <row r="7089" spans="5:17" ht="13" hidden="1" x14ac:dyDescent="0.3">
      <c r="E7089" s="138">
        <v>42719</v>
      </c>
      <c r="F7089" s="16">
        <v>350</v>
      </c>
      <c r="G7089" s="16">
        <v>2016</v>
      </c>
      <c r="H7089" s="139">
        <f t="shared" si="571"/>
        <v>0</v>
      </c>
      <c r="I7089" s="140">
        <v>3.1806451612903217</v>
      </c>
      <c r="J7089" s="141">
        <f t="shared" si="567"/>
        <v>1</v>
      </c>
      <c r="K7089" s="81">
        <f t="shared" si="568"/>
        <v>16.819354838709678</v>
      </c>
      <c r="L7089" s="149">
        <v>0.9</v>
      </c>
      <c r="M7089" s="16"/>
      <c r="N7089" s="141">
        <f t="shared" si="569"/>
        <v>1</v>
      </c>
      <c r="O7089" s="141"/>
      <c r="P7089" s="141"/>
      <c r="Q7089" s="81">
        <f t="shared" si="570"/>
        <v>19.100000000000001</v>
      </c>
    </row>
    <row r="7090" spans="5:17" ht="13" hidden="1" x14ac:dyDescent="0.3">
      <c r="E7090" s="138">
        <v>42720</v>
      </c>
      <c r="F7090" s="16">
        <v>351</v>
      </c>
      <c r="G7090" s="16">
        <v>2016</v>
      </c>
      <c r="H7090" s="139">
        <f t="shared" si="571"/>
        <v>0</v>
      </c>
      <c r="I7090" s="140">
        <v>3.1</v>
      </c>
      <c r="J7090" s="141">
        <f t="shared" si="567"/>
        <v>1</v>
      </c>
      <c r="K7090" s="81">
        <f t="shared" si="568"/>
        <v>16.899999999999999</v>
      </c>
      <c r="L7090" s="149">
        <v>1.6</v>
      </c>
      <c r="M7090" s="16"/>
      <c r="N7090" s="141">
        <f t="shared" si="569"/>
        <v>1</v>
      </c>
      <c r="O7090" s="141"/>
      <c r="P7090" s="141"/>
      <c r="Q7090" s="81">
        <f t="shared" si="570"/>
        <v>18.399999999999999</v>
      </c>
    </row>
    <row r="7091" spans="5:17" ht="13" hidden="1" x14ac:dyDescent="0.3">
      <c r="E7091" s="138">
        <v>42721</v>
      </c>
      <c r="F7091" s="16">
        <v>352</v>
      </c>
      <c r="G7091" s="16">
        <v>2016</v>
      </c>
      <c r="H7091" s="139">
        <f t="shared" si="571"/>
        <v>0</v>
      </c>
      <c r="I7091" s="140">
        <v>3.0533333333333381</v>
      </c>
      <c r="J7091" s="141">
        <f t="shared" si="567"/>
        <v>1</v>
      </c>
      <c r="K7091" s="81">
        <f t="shared" si="568"/>
        <v>16.946666666666662</v>
      </c>
      <c r="L7091" s="149">
        <v>1.1000000000000001</v>
      </c>
      <c r="M7091" s="16"/>
      <c r="N7091" s="141">
        <f t="shared" si="569"/>
        <v>1</v>
      </c>
      <c r="O7091" s="141"/>
      <c r="P7091" s="141"/>
      <c r="Q7091" s="81">
        <f t="shared" si="570"/>
        <v>18.899999999999999</v>
      </c>
    </row>
    <row r="7092" spans="5:17" ht="13" hidden="1" x14ac:dyDescent="0.3">
      <c r="E7092" s="138">
        <v>42722</v>
      </c>
      <c r="F7092" s="16">
        <v>353</v>
      </c>
      <c r="G7092" s="16">
        <v>2016</v>
      </c>
      <c r="H7092" s="139">
        <f t="shared" si="571"/>
        <v>0</v>
      </c>
      <c r="I7092" s="140">
        <v>3.0066666666666713</v>
      </c>
      <c r="J7092" s="141">
        <f t="shared" si="567"/>
        <v>1</v>
      </c>
      <c r="K7092" s="81">
        <f t="shared" si="568"/>
        <v>16.993333333333329</v>
      </c>
      <c r="L7092" s="149">
        <v>0.4</v>
      </c>
      <c r="M7092" s="16"/>
      <c r="N7092" s="141">
        <f t="shared" si="569"/>
        <v>1</v>
      </c>
      <c r="O7092" s="141"/>
      <c r="P7092" s="141"/>
      <c r="Q7092" s="81">
        <f t="shared" si="570"/>
        <v>19.600000000000001</v>
      </c>
    </row>
    <row r="7093" spans="5:17" ht="13" hidden="1" x14ac:dyDescent="0.3">
      <c r="E7093" s="138">
        <v>42723</v>
      </c>
      <c r="F7093" s="16">
        <v>354</v>
      </c>
      <c r="G7093" s="16">
        <v>2016</v>
      </c>
      <c r="H7093" s="139">
        <f t="shared" si="571"/>
        <v>0</v>
      </c>
      <c r="I7093" s="140">
        <v>2.96</v>
      </c>
      <c r="J7093" s="141">
        <f t="shared" si="567"/>
        <v>1</v>
      </c>
      <c r="K7093" s="81">
        <f t="shared" si="568"/>
        <v>17.04</v>
      </c>
      <c r="L7093" s="149">
        <v>1.9</v>
      </c>
      <c r="M7093" s="16"/>
      <c r="N7093" s="141">
        <f t="shared" si="569"/>
        <v>1</v>
      </c>
      <c r="O7093" s="141"/>
      <c r="P7093" s="141"/>
      <c r="Q7093" s="81">
        <f t="shared" si="570"/>
        <v>18.100000000000001</v>
      </c>
    </row>
    <row r="7094" spans="5:17" ht="13" hidden="1" x14ac:dyDescent="0.3">
      <c r="E7094" s="138">
        <v>42724</v>
      </c>
      <c r="F7094" s="16">
        <v>355</v>
      </c>
      <c r="G7094" s="16">
        <v>2016</v>
      </c>
      <c r="H7094" s="139">
        <f t="shared" si="571"/>
        <v>0</v>
      </c>
      <c r="I7094" s="140">
        <v>2.9133333333333375</v>
      </c>
      <c r="J7094" s="141">
        <f t="shared" si="567"/>
        <v>1</v>
      </c>
      <c r="K7094" s="81">
        <f t="shared" si="568"/>
        <v>17.086666666666662</v>
      </c>
      <c r="L7094" s="149">
        <v>2.2999999999999998</v>
      </c>
      <c r="M7094" s="16"/>
      <c r="N7094" s="141">
        <f t="shared" si="569"/>
        <v>1</v>
      </c>
      <c r="O7094" s="141"/>
      <c r="P7094" s="141"/>
      <c r="Q7094" s="81">
        <f t="shared" si="570"/>
        <v>17.7</v>
      </c>
    </row>
    <row r="7095" spans="5:17" ht="13" hidden="1" x14ac:dyDescent="0.3">
      <c r="E7095" s="138">
        <v>42725</v>
      </c>
      <c r="F7095" s="16">
        <v>356</v>
      </c>
      <c r="G7095" s="16">
        <v>2016</v>
      </c>
      <c r="H7095" s="139">
        <f t="shared" si="571"/>
        <v>0</v>
      </c>
      <c r="I7095" s="140">
        <v>2.8666666666666707</v>
      </c>
      <c r="J7095" s="141">
        <f t="shared" si="567"/>
        <v>1</v>
      </c>
      <c r="K7095" s="81">
        <f t="shared" si="568"/>
        <v>17.133333333333329</v>
      </c>
      <c r="L7095" s="149">
        <v>2.1</v>
      </c>
      <c r="M7095" s="16"/>
      <c r="N7095" s="141">
        <f t="shared" si="569"/>
        <v>1</v>
      </c>
      <c r="O7095" s="141"/>
      <c r="P7095" s="141"/>
      <c r="Q7095" s="81">
        <f t="shared" si="570"/>
        <v>17.899999999999999</v>
      </c>
    </row>
    <row r="7096" spans="5:17" ht="13" hidden="1" x14ac:dyDescent="0.3">
      <c r="E7096" s="138">
        <v>42726</v>
      </c>
      <c r="F7096" s="16">
        <v>357</v>
      </c>
      <c r="G7096" s="16">
        <v>2016</v>
      </c>
      <c r="H7096" s="139">
        <f t="shared" si="571"/>
        <v>0</v>
      </c>
      <c r="I7096" s="140">
        <v>2.82</v>
      </c>
      <c r="J7096" s="141">
        <f t="shared" si="567"/>
        <v>1</v>
      </c>
      <c r="K7096" s="81">
        <f t="shared" si="568"/>
        <v>17.18</v>
      </c>
      <c r="L7096" s="149">
        <v>0.8</v>
      </c>
      <c r="M7096" s="16"/>
      <c r="N7096" s="141">
        <f t="shared" si="569"/>
        <v>1</v>
      </c>
      <c r="O7096" s="141"/>
      <c r="P7096" s="141"/>
      <c r="Q7096" s="81">
        <f t="shared" si="570"/>
        <v>19.2</v>
      </c>
    </row>
    <row r="7097" spans="5:17" ht="13" hidden="1" x14ac:dyDescent="0.3">
      <c r="E7097" s="138">
        <v>42727</v>
      </c>
      <c r="F7097" s="16">
        <v>358</v>
      </c>
      <c r="G7097" s="16">
        <v>2016</v>
      </c>
      <c r="H7097" s="139">
        <f t="shared" si="571"/>
        <v>0</v>
      </c>
      <c r="I7097" s="140">
        <v>2.773333333333337</v>
      </c>
      <c r="J7097" s="141">
        <f t="shared" si="567"/>
        <v>1</v>
      </c>
      <c r="K7097" s="81">
        <f t="shared" si="568"/>
        <v>17.226666666666663</v>
      </c>
      <c r="L7097" s="149">
        <v>2</v>
      </c>
      <c r="M7097" s="16"/>
      <c r="N7097" s="141">
        <f t="shared" si="569"/>
        <v>1</v>
      </c>
      <c r="O7097" s="141"/>
      <c r="P7097" s="141"/>
      <c r="Q7097" s="81">
        <f t="shared" si="570"/>
        <v>18</v>
      </c>
    </row>
    <row r="7098" spans="5:17" ht="13" hidden="1" x14ac:dyDescent="0.3">
      <c r="E7098" s="138">
        <v>42728</v>
      </c>
      <c r="F7098" s="16">
        <v>359</v>
      </c>
      <c r="G7098" s="16">
        <v>2016</v>
      </c>
      <c r="H7098" s="139">
        <f t="shared" si="571"/>
        <v>0</v>
      </c>
      <c r="I7098" s="140">
        <v>2.7266666666666701</v>
      </c>
      <c r="J7098" s="141">
        <f t="shared" si="567"/>
        <v>1</v>
      </c>
      <c r="K7098" s="81">
        <f t="shared" si="568"/>
        <v>17.27333333333333</v>
      </c>
      <c r="L7098" s="149">
        <v>3.1</v>
      </c>
      <c r="M7098" s="16"/>
      <c r="N7098" s="141">
        <f t="shared" si="569"/>
        <v>1</v>
      </c>
      <c r="O7098" s="141"/>
      <c r="P7098" s="141"/>
      <c r="Q7098" s="81">
        <f t="shared" si="570"/>
        <v>16.899999999999999</v>
      </c>
    </row>
    <row r="7099" spans="5:17" ht="13" hidden="1" x14ac:dyDescent="0.3">
      <c r="E7099" s="138">
        <v>42729</v>
      </c>
      <c r="F7099" s="16">
        <v>360</v>
      </c>
      <c r="G7099" s="16">
        <v>2016</v>
      </c>
      <c r="H7099" s="139">
        <f t="shared" si="571"/>
        <v>0</v>
      </c>
      <c r="I7099" s="140">
        <v>2.68</v>
      </c>
      <c r="J7099" s="141">
        <f t="shared" si="567"/>
        <v>1</v>
      </c>
      <c r="K7099" s="81">
        <f t="shared" si="568"/>
        <v>17.32</v>
      </c>
      <c r="L7099" s="149">
        <v>4.4000000000000004</v>
      </c>
      <c r="M7099" s="16"/>
      <c r="N7099" s="141">
        <f t="shared" si="569"/>
        <v>1</v>
      </c>
      <c r="O7099" s="141"/>
      <c r="P7099" s="141"/>
      <c r="Q7099" s="81">
        <f t="shared" si="570"/>
        <v>15.6</v>
      </c>
    </row>
    <row r="7100" spans="5:17" ht="13" hidden="1" x14ac:dyDescent="0.3">
      <c r="E7100" s="138">
        <v>42730</v>
      </c>
      <c r="F7100" s="16">
        <v>361</v>
      </c>
      <c r="G7100" s="16">
        <v>2016</v>
      </c>
      <c r="H7100" s="139">
        <f t="shared" si="571"/>
        <v>0</v>
      </c>
      <c r="I7100" s="140">
        <v>2.6333333333333364</v>
      </c>
      <c r="J7100" s="141">
        <f t="shared" si="567"/>
        <v>1</v>
      </c>
      <c r="K7100" s="81">
        <f t="shared" si="568"/>
        <v>17.366666666666664</v>
      </c>
      <c r="L7100" s="149">
        <v>2.2999999999999998</v>
      </c>
      <c r="M7100" s="16"/>
      <c r="N7100" s="141">
        <f t="shared" si="569"/>
        <v>1</v>
      </c>
      <c r="O7100" s="141"/>
      <c r="P7100" s="141"/>
      <c r="Q7100" s="81">
        <f t="shared" si="570"/>
        <v>17.7</v>
      </c>
    </row>
    <row r="7101" spans="5:17" ht="13" hidden="1" x14ac:dyDescent="0.3">
      <c r="E7101" s="138">
        <v>42731</v>
      </c>
      <c r="F7101" s="16">
        <v>362</v>
      </c>
      <c r="G7101" s="16">
        <v>2016</v>
      </c>
      <c r="H7101" s="139">
        <f t="shared" si="571"/>
        <v>0</v>
      </c>
      <c r="I7101" s="140">
        <v>2.5866666666666696</v>
      </c>
      <c r="J7101" s="141">
        <f t="shared" si="567"/>
        <v>1</v>
      </c>
      <c r="K7101" s="81">
        <f t="shared" si="568"/>
        <v>17.41333333333333</v>
      </c>
      <c r="L7101" s="149">
        <v>2.6</v>
      </c>
      <c r="M7101" s="16"/>
      <c r="N7101" s="141">
        <f t="shared" si="569"/>
        <v>1</v>
      </c>
      <c r="O7101" s="141"/>
      <c r="P7101" s="141"/>
      <c r="Q7101" s="81">
        <f t="shared" si="570"/>
        <v>17.399999999999999</v>
      </c>
    </row>
    <row r="7102" spans="5:17" ht="13" hidden="1" x14ac:dyDescent="0.3">
      <c r="E7102" s="138">
        <v>42732</v>
      </c>
      <c r="F7102" s="16">
        <v>363</v>
      </c>
      <c r="G7102" s="16">
        <v>2016</v>
      </c>
      <c r="H7102" s="139">
        <f t="shared" si="571"/>
        <v>0</v>
      </c>
      <c r="I7102" s="140">
        <v>2.54</v>
      </c>
      <c r="J7102" s="141">
        <f t="shared" si="567"/>
        <v>1</v>
      </c>
      <c r="K7102" s="81">
        <f t="shared" si="568"/>
        <v>17.46</v>
      </c>
      <c r="L7102" s="149">
        <v>2.2000000000000002</v>
      </c>
      <c r="M7102" s="16"/>
      <c r="N7102" s="141">
        <f t="shared" si="569"/>
        <v>1</v>
      </c>
      <c r="O7102" s="141"/>
      <c r="P7102" s="141"/>
      <c r="Q7102" s="81">
        <f t="shared" si="570"/>
        <v>17.8</v>
      </c>
    </row>
    <row r="7103" spans="5:17" ht="13" hidden="1" x14ac:dyDescent="0.3">
      <c r="E7103" s="138">
        <v>42733</v>
      </c>
      <c r="F7103" s="16">
        <v>364</v>
      </c>
      <c r="G7103" s="16">
        <v>2016</v>
      </c>
      <c r="H7103" s="139">
        <f t="shared" si="571"/>
        <v>0</v>
      </c>
      <c r="I7103" s="140">
        <v>2.4933333333333358</v>
      </c>
      <c r="J7103" s="141">
        <f t="shared" si="567"/>
        <v>1</v>
      </c>
      <c r="K7103" s="81">
        <f t="shared" si="568"/>
        <v>17.506666666666664</v>
      </c>
      <c r="L7103" s="149">
        <v>-0.2</v>
      </c>
      <c r="M7103" s="16"/>
      <c r="N7103" s="141">
        <f t="shared" si="569"/>
        <v>1</v>
      </c>
      <c r="O7103" s="141"/>
      <c r="P7103" s="141"/>
      <c r="Q7103" s="81">
        <f t="shared" si="570"/>
        <v>20.2</v>
      </c>
    </row>
    <row r="7104" spans="5:17" ht="13" hidden="1" x14ac:dyDescent="0.3">
      <c r="E7104" s="138">
        <v>42734</v>
      </c>
      <c r="F7104" s="16">
        <v>365</v>
      </c>
      <c r="G7104" s="16">
        <v>2016</v>
      </c>
      <c r="H7104" s="139">
        <f t="shared" si="571"/>
        <v>0</v>
      </c>
      <c r="I7104" s="140">
        <v>2.446666666666669</v>
      </c>
      <c r="J7104" s="141">
        <f t="shared" si="567"/>
        <v>1</v>
      </c>
      <c r="K7104" s="81">
        <f t="shared" si="568"/>
        <v>17.553333333333331</v>
      </c>
      <c r="L7104" s="149">
        <v>-1.6</v>
      </c>
      <c r="M7104" s="16"/>
      <c r="N7104" s="141">
        <f t="shared" si="569"/>
        <v>1</v>
      </c>
      <c r="O7104" s="141"/>
      <c r="P7104" s="141"/>
      <c r="Q7104" s="81">
        <f t="shared" si="570"/>
        <v>21.6</v>
      </c>
    </row>
    <row r="7105" spans="5:17" ht="13" hidden="1" x14ac:dyDescent="0.3">
      <c r="E7105" s="138">
        <v>42735</v>
      </c>
      <c r="F7105" s="16">
        <v>366</v>
      </c>
      <c r="G7105" s="16">
        <v>2016</v>
      </c>
      <c r="H7105" s="139">
        <f t="shared" si="571"/>
        <v>0</v>
      </c>
      <c r="I7105" s="140">
        <v>2.4</v>
      </c>
      <c r="J7105" s="141">
        <f t="shared" si="567"/>
        <v>1</v>
      </c>
      <c r="K7105" s="81">
        <f t="shared" si="568"/>
        <v>17.600000000000001</v>
      </c>
      <c r="L7105" s="149">
        <v>-0.7</v>
      </c>
      <c r="M7105" s="16"/>
      <c r="N7105" s="141">
        <f t="shared" si="569"/>
        <v>1</v>
      </c>
      <c r="O7105" s="141"/>
      <c r="P7105" s="141"/>
      <c r="Q7105" s="81">
        <f t="shared" si="570"/>
        <v>20.7</v>
      </c>
    </row>
    <row r="7106" spans="5:17" ht="13" hidden="1" x14ac:dyDescent="0.3">
      <c r="E7106" s="138">
        <v>42736</v>
      </c>
      <c r="F7106" s="16">
        <v>1</v>
      </c>
      <c r="G7106" s="16">
        <v>2017</v>
      </c>
      <c r="H7106" s="139">
        <f t="shared" si="571"/>
        <v>0</v>
      </c>
      <c r="I7106" s="135">
        <v>2.3774193548387101</v>
      </c>
      <c r="J7106" s="141">
        <f>IF(I7106&lt;=$E$117,1,0)</f>
        <v>1</v>
      </c>
      <c r="K7106" s="81">
        <f>J7106*($E$116-I7106)</f>
        <v>17.622580645161289</v>
      </c>
      <c r="L7106" s="149">
        <v>-1.9</v>
      </c>
      <c r="M7106" s="16"/>
      <c r="N7106" s="141">
        <f>IF(L7106&lt;=$E$117,1,0)</f>
        <v>1</v>
      </c>
      <c r="O7106" s="141"/>
      <c r="P7106" s="141"/>
      <c r="Q7106" s="81">
        <f>N7106*($E$116-L7106)</f>
        <v>21.9</v>
      </c>
    </row>
    <row r="7107" spans="5:17" ht="13" hidden="1" x14ac:dyDescent="0.3">
      <c r="E7107" s="138">
        <v>42737</v>
      </c>
      <c r="F7107" s="16">
        <v>2</v>
      </c>
      <c r="G7107" s="16">
        <v>2017</v>
      </c>
      <c r="H7107" s="139">
        <f t="shared" si="571"/>
        <v>0</v>
      </c>
      <c r="I7107" s="140">
        <v>2.3322580645161293</v>
      </c>
      <c r="J7107" s="141">
        <f t="shared" ref="J7107:J7123" si="572">IF(I7107&lt;=$E$117,1,0)</f>
        <v>1</v>
      </c>
      <c r="K7107" s="81">
        <f t="shared" ref="K7107:K7123" si="573">J7107*($E$116-I7107)</f>
        <v>17.667741935483871</v>
      </c>
      <c r="L7107" s="149">
        <v>-1.8</v>
      </c>
      <c r="M7107" s="16"/>
      <c r="N7107" s="141">
        <f t="shared" ref="N7107:N7123" si="574">IF(L7107&lt;=$E$117,1,0)</f>
        <v>1</v>
      </c>
      <c r="O7107" s="141"/>
      <c r="P7107" s="141"/>
      <c r="Q7107" s="81">
        <f t="shared" ref="Q7107:Q7123" si="575">N7107*($E$116-L7107)</f>
        <v>21.8</v>
      </c>
    </row>
    <row r="7108" spans="5:17" ht="13" hidden="1" x14ac:dyDescent="0.3">
      <c r="E7108" s="138">
        <v>42738</v>
      </c>
      <c r="F7108" s="16">
        <v>3</v>
      </c>
      <c r="G7108" s="16">
        <v>2017</v>
      </c>
      <c r="H7108" s="139">
        <f t="shared" si="571"/>
        <v>0</v>
      </c>
      <c r="I7108" s="140">
        <v>2.2870967741935484</v>
      </c>
      <c r="J7108" s="141">
        <f t="shared" si="572"/>
        <v>1</v>
      </c>
      <c r="K7108" s="81">
        <f t="shared" si="573"/>
        <v>17.71290322580645</v>
      </c>
      <c r="L7108" s="149">
        <v>0.6</v>
      </c>
      <c r="M7108" s="16"/>
      <c r="N7108" s="141">
        <f t="shared" si="574"/>
        <v>1</v>
      </c>
      <c r="O7108" s="141"/>
      <c r="P7108" s="141"/>
      <c r="Q7108" s="81">
        <f t="shared" si="575"/>
        <v>19.399999999999999</v>
      </c>
    </row>
    <row r="7109" spans="5:17" ht="13" hidden="1" x14ac:dyDescent="0.3">
      <c r="E7109" s="138">
        <v>42739</v>
      </c>
      <c r="F7109" s="16">
        <v>4</v>
      </c>
      <c r="G7109" s="16">
        <v>2017</v>
      </c>
      <c r="H7109" s="139">
        <f t="shared" si="571"/>
        <v>0</v>
      </c>
      <c r="I7109" s="140">
        <v>2.241935483870968</v>
      </c>
      <c r="J7109" s="141">
        <f t="shared" si="572"/>
        <v>1</v>
      </c>
      <c r="K7109" s="81">
        <f t="shared" si="573"/>
        <v>17.758064516129032</v>
      </c>
      <c r="L7109" s="149">
        <v>-1</v>
      </c>
      <c r="M7109" s="16"/>
      <c r="N7109" s="141">
        <f t="shared" si="574"/>
        <v>1</v>
      </c>
      <c r="O7109" s="141"/>
      <c r="P7109" s="141"/>
      <c r="Q7109" s="81">
        <f t="shared" si="575"/>
        <v>21</v>
      </c>
    </row>
    <row r="7110" spans="5:17" ht="13" hidden="1" x14ac:dyDescent="0.3">
      <c r="E7110" s="138">
        <v>42740</v>
      </c>
      <c r="F7110" s="16">
        <v>5</v>
      </c>
      <c r="G7110" s="16">
        <v>2017</v>
      </c>
      <c r="H7110" s="139">
        <f t="shared" si="571"/>
        <v>0</v>
      </c>
      <c r="I7110" s="140">
        <v>2.1967741935483875</v>
      </c>
      <c r="J7110" s="141">
        <f t="shared" si="572"/>
        <v>1</v>
      </c>
      <c r="K7110" s="81">
        <f t="shared" si="573"/>
        <v>17.803225806451614</v>
      </c>
      <c r="L7110" s="149">
        <v>0.8</v>
      </c>
      <c r="M7110" s="16"/>
      <c r="N7110" s="141">
        <f t="shared" si="574"/>
        <v>1</v>
      </c>
      <c r="O7110" s="141"/>
      <c r="P7110" s="141"/>
      <c r="Q7110" s="81">
        <f t="shared" si="575"/>
        <v>19.2</v>
      </c>
    </row>
    <row r="7111" spans="5:17" ht="13" hidden="1" x14ac:dyDescent="0.3">
      <c r="E7111" s="138">
        <v>42741</v>
      </c>
      <c r="F7111" s="16">
        <v>6</v>
      </c>
      <c r="G7111" s="16">
        <v>2017</v>
      </c>
      <c r="H7111" s="139">
        <f t="shared" si="571"/>
        <v>0</v>
      </c>
      <c r="I7111" s="140">
        <v>2.1516129032258067</v>
      </c>
      <c r="J7111" s="141">
        <f t="shared" si="572"/>
        <v>1</v>
      </c>
      <c r="K7111" s="81">
        <f t="shared" si="573"/>
        <v>17.848387096774193</v>
      </c>
      <c r="L7111" s="149">
        <v>-2.9</v>
      </c>
      <c r="M7111" s="16"/>
      <c r="N7111" s="141">
        <f t="shared" si="574"/>
        <v>1</v>
      </c>
      <c r="O7111" s="141"/>
      <c r="P7111" s="141"/>
      <c r="Q7111" s="81">
        <f t="shared" si="575"/>
        <v>22.9</v>
      </c>
    </row>
    <row r="7112" spans="5:17" ht="13" hidden="1" x14ac:dyDescent="0.3">
      <c r="E7112" s="138">
        <v>42742</v>
      </c>
      <c r="F7112" s="16">
        <v>7</v>
      </c>
      <c r="G7112" s="16">
        <v>2017</v>
      </c>
      <c r="H7112" s="139">
        <f t="shared" si="571"/>
        <v>0</v>
      </c>
      <c r="I7112" s="140">
        <v>2.1064516129032258</v>
      </c>
      <c r="J7112" s="141">
        <f t="shared" si="572"/>
        <v>1</v>
      </c>
      <c r="K7112" s="81">
        <f t="shared" si="573"/>
        <v>17.893548387096775</v>
      </c>
      <c r="L7112" s="149">
        <v>-3.9</v>
      </c>
      <c r="M7112" s="16"/>
      <c r="N7112" s="141">
        <f t="shared" si="574"/>
        <v>1</v>
      </c>
      <c r="O7112" s="141"/>
      <c r="P7112" s="141"/>
      <c r="Q7112" s="81">
        <f t="shared" si="575"/>
        <v>23.9</v>
      </c>
    </row>
    <row r="7113" spans="5:17" ht="13" hidden="1" x14ac:dyDescent="0.3">
      <c r="E7113" s="138">
        <v>42743</v>
      </c>
      <c r="F7113" s="16">
        <v>8</v>
      </c>
      <c r="G7113" s="16">
        <v>2017</v>
      </c>
      <c r="H7113" s="139">
        <f t="shared" si="571"/>
        <v>0</v>
      </c>
      <c r="I7113" s="140">
        <v>2.0612903225806454</v>
      </c>
      <c r="J7113" s="141">
        <f t="shared" si="572"/>
        <v>1</v>
      </c>
      <c r="K7113" s="81">
        <f t="shared" si="573"/>
        <v>17.938709677419354</v>
      </c>
      <c r="L7113" s="149">
        <v>0.2</v>
      </c>
      <c r="M7113" s="16"/>
      <c r="N7113" s="141">
        <f t="shared" si="574"/>
        <v>1</v>
      </c>
      <c r="O7113" s="141"/>
      <c r="P7113" s="141"/>
      <c r="Q7113" s="81">
        <f t="shared" si="575"/>
        <v>19.8</v>
      </c>
    </row>
    <row r="7114" spans="5:17" ht="13" hidden="1" x14ac:dyDescent="0.3">
      <c r="E7114" s="138">
        <v>42744</v>
      </c>
      <c r="F7114" s="16">
        <v>9</v>
      </c>
      <c r="G7114" s="16">
        <v>2017</v>
      </c>
      <c r="H7114" s="139">
        <f t="shared" si="571"/>
        <v>0</v>
      </c>
      <c r="I7114" s="140">
        <v>2.0161290322580649</v>
      </c>
      <c r="J7114" s="141">
        <f t="shared" si="572"/>
        <v>1</v>
      </c>
      <c r="K7114" s="81">
        <f t="shared" si="573"/>
        <v>17.983870967741936</v>
      </c>
      <c r="L7114" s="149">
        <v>-0.8</v>
      </c>
      <c r="M7114" s="16"/>
      <c r="N7114" s="141">
        <f t="shared" si="574"/>
        <v>1</v>
      </c>
      <c r="O7114" s="141"/>
      <c r="P7114" s="141"/>
      <c r="Q7114" s="81">
        <f t="shared" si="575"/>
        <v>20.8</v>
      </c>
    </row>
    <row r="7115" spans="5:17" ht="13" hidden="1" x14ac:dyDescent="0.3">
      <c r="E7115" s="138">
        <v>42745</v>
      </c>
      <c r="F7115" s="16">
        <v>10</v>
      </c>
      <c r="G7115" s="16">
        <v>2017</v>
      </c>
      <c r="H7115" s="139">
        <f t="shared" si="571"/>
        <v>0</v>
      </c>
      <c r="I7115" s="140">
        <v>1.9709677419354841</v>
      </c>
      <c r="J7115" s="141">
        <f t="shared" si="572"/>
        <v>1</v>
      </c>
      <c r="K7115" s="81">
        <f t="shared" si="573"/>
        <v>18.029032258064515</v>
      </c>
      <c r="L7115" s="149">
        <v>-1.5</v>
      </c>
      <c r="M7115" s="16"/>
      <c r="N7115" s="141">
        <f t="shared" si="574"/>
        <v>1</v>
      </c>
      <c r="O7115" s="141"/>
      <c r="P7115" s="141"/>
      <c r="Q7115" s="81">
        <f t="shared" si="575"/>
        <v>21.5</v>
      </c>
    </row>
    <row r="7116" spans="5:17" ht="13" hidden="1" x14ac:dyDescent="0.3">
      <c r="E7116" s="138">
        <v>42746</v>
      </c>
      <c r="F7116" s="16">
        <v>11</v>
      </c>
      <c r="G7116" s="16">
        <v>2017</v>
      </c>
      <c r="H7116" s="139">
        <f t="shared" si="571"/>
        <v>0</v>
      </c>
      <c r="I7116" s="140">
        <v>1.9258064516129034</v>
      </c>
      <c r="J7116" s="141">
        <f t="shared" si="572"/>
        <v>1</v>
      </c>
      <c r="K7116" s="81">
        <f t="shared" si="573"/>
        <v>18.074193548387097</v>
      </c>
      <c r="L7116" s="149">
        <v>0</v>
      </c>
      <c r="M7116" s="16"/>
      <c r="N7116" s="141">
        <f t="shared" si="574"/>
        <v>1</v>
      </c>
      <c r="O7116" s="141"/>
      <c r="P7116" s="141"/>
      <c r="Q7116" s="81">
        <f t="shared" si="575"/>
        <v>20</v>
      </c>
    </row>
    <row r="7117" spans="5:17" ht="13" hidden="1" x14ac:dyDescent="0.3">
      <c r="E7117" s="138">
        <v>42747</v>
      </c>
      <c r="F7117" s="16">
        <v>12</v>
      </c>
      <c r="G7117" s="16">
        <v>2017</v>
      </c>
      <c r="H7117" s="139">
        <f t="shared" si="571"/>
        <v>0</v>
      </c>
      <c r="I7117" s="140">
        <v>1.8806451612903228</v>
      </c>
      <c r="J7117" s="141">
        <f t="shared" si="572"/>
        <v>1</v>
      </c>
      <c r="K7117" s="81">
        <f t="shared" si="573"/>
        <v>18.119354838709675</v>
      </c>
      <c r="L7117" s="149">
        <v>3.7</v>
      </c>
      <c r="M7117" s="16"/>
      <c r="N7117" s="141">
        <f t="shared" si="574"/>
        <v>1</v>
      </c>
      <c r="O7117" s="141"/>
      <c r="P7117" s="141"/>
      <c r="Q7117" s="81">
        <f t="shared" si="575"/>
        <v>16.3</v>
      </c>
    </row>
    <row r="7118" spans="5:17" ht="13" hidden="1" x14ac:dyDescent="0.3">
      <c r="E7118" s="138">
        <v>42748</v>
      </c>
      <c r="F7118" s="16">
        <v>13</v>
      </c>
      <c r="G7118" s="16">
        <v>2017</v>
      </c>
      <c r="H7118" s="139">
        <f t="shared" si="571"/>
        <v>0</v>
      </c>
      <c r="I7118" s="140">
        <v>1.8354838709677421</v>
      </c>
      <c r="J7118" s="141">
        <f t="shared" si="572"/>
        <v>1</v>
      </c>
      <c r="K7118" s="81">
        <f t="shared" si="573"/>
        <v>18.164516129032258</v>
      </c>
      <c r="L7118" s="149">
        <v>1.8</v>
      </c>
      <c r="M7118" s="16"/>
      <c r="N7118" s="141">
        <f t="shared" si="574"/>
        <v>1</v>
      </c>
      <c r="O7118" s="141"/>
      <c r="P7118" s="141"/>
      <c r="Q7118" s="81">
        <f t="shared" si="575"/>
        <v>18.2</v>
      </c>
    </row>
    <row r="7119" spans="5:17" ht="13" hidden="1" x14ac:dyDescent="0.3">
      <c r="E7119" s="138">
        <v>42749</v>
      </c>
      <c r="F7119" s="16">
        <v>14</v>
      </c>
      <c r="G7119" s="16">
        <v>2017</v>
      </c>
      <c r="H7119" s="139">
        <f t="shared" si="571"/>
        <v>0</v>
      </c>
      <c r="I7119" s="140">
        <v>1.7903225806451615</v>
      </c>
      <c r="J7119" s="141">
        <f t="shared" si="572"/>
        <v>1</v>
      </c>
      <c r="K7119" s="81">
        <f t="shared" si="573"/>
        <v>18.20967741935484</v>
      </c>
      <c r="L7119" s="149">
        <v>0.1</v>
      </c>
      <c r="M7119" s="16"/>
      <c r="N7119" s="141">
        <f t="shared" si="574"/>
        <v>1</v>
      </c>
      <c r="O7119" s="141"/>
      <c r="P7119" s="141"/>
      <c r="Q7119" s="81">
        <f t="shared" si="575"/>
        <v>19.899999999999999</v>
      </c>
    </row>
    <row r="7120" spans="5:17" ht="13" hidden="1" x14ac:dyDescent="0.3">
      <c r="E7120" s="138">
        <v>42750</v>
      </c>
      <c r="F7120" s="16">
        <v>15</v>
      </c>
      <c r="G7120" s="16">
        <v>2017</v>
      </c>
      <c r="H7120" s="139">
        <f t="shared" si="571"/>
        <v>0</v>
      </c>
      <c r="I7120" s="140">
        <v>1.7451612903225808</v>
      </c>
      <c r="J7120" s="141">
        <f t="shared" si="572"/>
        <v>1</v>
      </c>
      <c r="K7120" s="81">
        <f t="shared" si="573"/>
        <v>18.254838709677419</v>
      </c>
      <c r="L7120" s="149">
        <v>-2</v>
      </c>
      <c r="M7120" s="16"/>
      <c r="N7120" s="141">
        <f t="shared" si="574"/>
        <v>1</v>
      </c>
      <c r="O7120" s="141"/>
      <c r="P7120" s="141"/>
      <c r="Q7120" s="81">
        <f t="shared" si="575"/>
        <v>22</v>
      </c>
    </row>
    <row r="7121" spans="5:17" ht="13" hidden="1" x14ac:dyDescent="0.3">
      <c r="E7121" s="138">
        <v>42751</v>
      </c>
      <c r="F7121" s="16">
        <v>16</v>
      </c>
      <c r="G7121" s="16">
        <v>2017</v>
      </c>
      <c r="H7121" s="139">
        <f t="shared" si="571"/>
        <v>0</v>
      </c>
      <c r="I7121" s="140">
        <v>1.7</v>
      </c>
      <c r="J7121" s="141">
        <f t="shared" si="572"/>
        <v>1</v>
      </c>
      <c r="K7121" s="81">
        <f t="shared" si="573"/>
        <v>18.3</v>
      </c>
      <c r="L7121" s="149">
        <v>-2</v>
      </c>
      <c r="M7121" s="16"/>
      <c r="N7121" s="141">
        <f t="shared" si="574"/>
        <v>1</v>
      </c>
      <c r="O7121" s="141"/>
      <c r="P7121" s="141"/>
      <c r="Q7121" s="81">
        <f t="shared" si="575"/>
        <v>22</v>
      </c>
    </row>
    <row r="7122" spans="5:17" ht="13" hidden="1" x14ac:dyDescent="0.3">
      <c r="E7122" s="138">
        <v>42752</v>
      </c>
      <c r="F7122" s="16">
        <v>17</v>
      </c>
      <c r="G7122" s="16">
        <v>2017</v>
      </c>
      <c r="H7122" s="139">
        <f t="shared" si="571"/>
        <v>0</v>
      </c>
      <c r="I7122" s="140">
        <v>1.7428571428571429</v>
      </c>
      <c r="J7122" s="141">
        <f t="shared" si="572"/>
        <v>1</v>
      </c>
      <c r="K7122" s="81">
        <f t="shared" si="573"/>
        <v>18.257142857142856</v>
      </c>
      <c r="L7122" s="149">
        <v>-2.6</v>
      </c>
      <c r="M7122" s="16"/>
      <c r="N7122" s="141">
        <f t="shared" si="574"/>
        <v>1</v>
      </c>
      <c r="O7122" s="141"/>
      <c r="P7122" s="141"/>
      <c r="Q7122" s="81">
        <f t="shared" si="575"/>
        <v>22.6</v>
      </c>
    </row>
    <row r="7123" spans="5:17" ht="13" hidden="1" x14ac:dyDescent="0.3">
      <c r="E7123" s="138">
        <v>42753</v>
      </c>
      <c r="F7123" s="16">
        <v>18</v>
      </c>
      <c r="G7123" s="16">
        <v>2017</v>
      </c>
      <c r="H7123" s="139">
        <f t="shared" si="571"/>
        <v>0</v>
      </c>
      <c r="I7123" s="140">
        <v>1.7857142857142856</v>
      </c>
      <c r="J7123" s="141">
        <f t="shared" si="572"/>
        <v>1</v>
      </c>
      <c r="K7123" s="81">
        <f t="shared" si="573"/>
        <v>18.214285714285715</v>
      </c>
      <c r="L7123" s="149">
        <v>-3.2</v>
      </c>
      <c r="M7123" s="16"/>
      <c r="N7123" s="141">
        <f t="shared" si="574"/>
        <v>1</v>
      </c>
      <c r="O7123" s="141"/>
      <c r="P7123" s="141"/>
      <c r="Q7123" s="81">
        <f t="shared" si="575"/>
        <v>23.2</v>
      </c>
    </row>
    <row r="7124" spans="5:17" ht="13" hidden="1" x14ac:dyDescent="0.3">
      <c r="E7124" s="138">
        <v>42754</v>
      </c>
      <c r="F7124" s="16">
        <v>19</v>
      </c>
      <c r="G7124" s="16">
        <v>2017</v>
      </c>
      <c r="H7124" s="139">
        <f t="shared" si="571"/>
        <v>0</v>
      </c>
      <c r="I7124" s="140">
        <v>1.8285714285714285</v>
      </c>
      <c r="J7124" s="141">
        <f t="shared" ref="J7124:J7187" si="576">IF(I7124&lt;=$E$117,1,0)</f>
        <v>1</v>
      </c>
      <c r="K7124" s="81">
        <f t="shared" ref="K7124:K7187" si="577">J7124*($E$116-I7124)</f>
        <v>18.171428571428571</v>
      </c>
      <c r="L7124" s="149">
        <v>-3.1</v>
      </c>
      <c r="M7124" s="16"/>
      <c r="N7124" s="141">
        <f t="shared" ref="N7124:N7187" si="578">IF(L7124&lt;=$E$117,1,0)</f>
        <v>1</v>
      </c>
      <c r="O7124" s="141"/>
      <c r="P7124" s="141"/>
      <c r="Q7124" s="81">
        <f t="shared" ref="Q7124:Q7187" si="579">N7124*($E$116-L7124)</f>
        <v>23.1</v>
      </c>
    </row>
    <row r="7125" spans="5:17" ht="13" hidden="1" x14ac:dyDescent="0.3">
      <c r="E7125" s="138">
        <v>42755</v>
      </c>
      <c r="F7125" s="16">
        <v>20</v>
      </c>
      <c r="G7125" s="16">
        <v>2017</v>
      </c>
      <c r="H7125" s="139">
        <f t="shared" si="571"/>
        <v>0</v>
      </c>
      <c r="I7125" s="140">
        <v>1.8714285714285714</v>
      </c>
      <c r="J7125" s="141">
        <f t="shared" si="576"/>
        <v>1</v>
      </c>
      <c r="K7125" s="81">
        <f t="shared" si="577"/>
        <v>18.12857142857143</v>
      </c>
      <c r="L7125" s="149">
        <v>-3.2</v>
      </c>
      <c r="M7125" s="16"/>
      <c r="N7125" s="141">
        <f t="shared" si="578"/>
        <v>1</v>
      </c>
      <c r="O7125" s="141"/>
      <c r="P7125" s="141"/>
      <c r="Q7125" s="81">
        <f t="shared" si="579"/>
        <v>23.2</v>
      </c>
    </row>
    <row r="7126" spans="5:17" ht="13" hidden="1" x14ac:dyDescent="0.3">
      <c r="E7126" s="138">
        <v>42756</v>
      </c>
      <c r="F7126" s="16">
        <v>21</v>
      </c>
      <c r="G7126" s="16">
        <v>2017</v>
      </c>
      <c r="H7126" s="139">
        <f t="shared" si="571"/>
        <v>0</v>
      </c>
      <c r="I7126" s="140">
        <v>1.9142857142857141</v>
      </c>
      <c r="J7126" s="141">
        <f t="shared" si="576"/>
        <v>1</v>
      </c>
      <c r="K7126" s="81">
        <f t="shared" si="577"/>
        <v>18.085714285714285</v>
      </c>
      <c r="L7126" s="149">
        <v>-2.9</v>
      </c>
      <c r="M7126" s="16"/>
      <c r="N7126" s="141">
        <f t="shared" si="578"/>
        <v>1</v>
      </c>
      <c r="O7126" s="141"/>
      <c r="P7126" s="141"/>
      <c r="Q7126" s="81">
        <f t="shared" si="579"/>
        <v>22.9</v>
      </c>
    </row>
    <row r="7127" spans="5:17" ht="13" hidden="1" x14ac:dyDescent="0.3">
      <c r="E7127" s="138">
        <v>42757</v>
      </c>
      <c r="F7127" s="16">
        <v>22</v>
      </c>
      <c r="G7127" s="16">
        <v>2017</v>
      </c>
      <c r="H7127" s="139">
        <f t="shared" si="571"/>
        <v>0</v>
      </c>
      <c r="I7127" s="140">
        <v>1.9571428571428571</v>
      </c>
      <c r="J7127" s="141">
        <f t="shared" si="576"/>
        <v>1</v>
      </c>
      <c r="K7127" s="81">
        <f t="shared" si="577"/>
        <v>18.042857142857144</v>
      </c>
      <c r="L7127" s="149">
        <v>-3</v>
      </c>
      <c r="M7127" s="16"/>
      <c r="N7127" s="141">
        <f t="shared" si="578"/>
        <v>1</v>
      </c>
      <c r="O7127" s="141"/>
      <c r="P7127" s="141"/>
      <c r="Q7127" s="81">
        <f t="shared" si="579"/>
        <v>23</v>
      </c>
    </row>
    <row r="7128" spans="5:17" ht="13" hidden="1" x14ac:dyDescent="0.3">
      <c r="E7128" s="138">
        <v>42758</v>
      </c>
      <c r="F7128" s="16">
        <v>23</v>
      </c>
      <c r="G7128" s="16">
        <v>2017</v>
      </c>
      <c r="H7128" s="139">
        <f t="shared" si="571"/>
        <v>0</v>
      </c>
      <c r="I7128" s="140">
        <v>2</v>
      </c>
      <c r="J7128" s="141">
        <f t="shared" si="576"/>
        <v>1</v>
      </c>
      <c r="K7128" s="81">
        <f t="shared" si="577"/>
        <v>18</v>
      </c>
      <c r="L7128" s="149">
        <v>-2.6</v>
      </c>
      <c r="M7128" s="16"/>
      <c r="N7128" s="141">
        <f t="shared" si="578"/>
        <v>1</v>
      </c>
      <c r="O7128" s="141"/>
      <c r="P7128" s="141"/>
      <c r="Q7128" s="81">
        <f t="shared" si="579"/>
        <v>22.6</v>
      </c>
    </row>
    <row r="7129" spans="5:17" ht="13" hidden="1" x14ac:dyDescent="0.3">
      <c r="E7129" s="138">
        <v>42759</v>
      </c>
      <c r="F7129" s="16">
        <v>24</v>
      </c>
      <c r="G7129" s="16">
        <v>2017</v>
      </c>
      <c r="H7129" s="139">
        <f t="shared" si="571"/>
        <v>0</v>
      </c>
      <c r="I7129" s="140">
        <v>2.0428571428571427</v>
      </c>
      <c r="J7129" s="141">
        <f t="shared" si="576"/>
        <v>1</v>
      </c>
      <c r="K7129" s="81">
        <f t="shared" si="577"/>
        <v>17.957142857142856</v>
      </c>
      <c r="L7129" s="149">
        <v>-4.0999999999999996</v>
      </c>
      <c r="M7129" s="16"/>
      <c r="N7129" s="141">
        <f t="shared" si="578"/>
        <v>1</v>
      </c>
      <c r="O7129" s="141"/>
      <c r="P7129" s="141"/>
      <c r="Q7129" s="81">
        <f t="shared" si="579"/>
        <v>24.1</v>
      </c>
    </row>
    <row r="7130" spans="5:17" ht="13" hidden="1" x14ac:dyDescent="0.3">
      <c r="E7130" s="138">
        <v>42760</v>
      </c>
      <c r="F7130" s="16">
        <v>25</v>
      </c>
      <c r="G7130" s="16">
        <v>2017</v>
      </c>
      <c r="H7130" s="139">
        <f t="shared" si="571"/>
        <v>0</v>
      </c>
      <c r="I7130" s="140">
        <v>2.0857142857142854</v>
      </c>
      <c r="J7130" s="141">
        <f t="shared" si="576"/>
        <v>1</v>
      </c>
      <c r="K7130" s="81">
        <f t="shared" si="577"/>
        <v>17.914285714285715</v>
      </c>
      <c r="L7130" s="149">
        <v>-3.9</v>
      </c>
      <c r="M7130" s="16"/>
      <c r="N7130" s="141">
        <f t="shared" si="578"/>
        <v>1</v>
      </c>
      <c r="O7130" s="141"/>
      <c r="P7130" s="141"/>
      <c r="Q7130" s="81">
        <f t="shared" si="579"/>
        <v>23.9</v>
      </c>
    </row>
    <row r="7131" spans="5:17" ht="13" hidden="1" x14ac:dyDescent="0.3">
      <c r="E7131" s="138">
        <v>42761</v>
      </c>
      <c r="F7131" s="16">
        <v>26</v>
      </c>
      <c r="G7131" s="16">
        <v>2017</v>
      </c>
      <c r="H7131" s="139">
        <f t="shared" si="571"/>
        <v>0</v>
      </c>
      <c r="I7131" s="140">
        <v>2.1285714285714286</v>
      </c>
      <c r="J7131" s="141">
        <f t="shared" si="576"/>
        <v>1</v>
      </c>
      <c r="K7131" s="81">
        <f t="shared" si="577"/>
        <v>17.87142857142857</v>
      </c>
      <c r="L7131" s="149">
        <v>-4</v>
      </c>
      <c r="M7131" s="16"/>
      <c r="N7131" s="141">
        <f t="shared" si="578"/>
        <v>1</v>
      </c>
      <c r="O7131" s="141"/>
      <c r="P7131" s="141"/>
      <c r="Q7131" s="81">
        <f t="shared" si="579"/>
        <v>24</v>
      </c>
    </row>
    <row r="7132" spans="5:17" ht="13" hidden="1" x14ac:dyDescent="0.3">
      <c r="E7132" s="138">
        <v>42762</v>
      </c>
      <c r="F7132" s="16">
        <v>27</v>
      </c>
      <c r="G7132" s="16">
        <v>2017</v>
      </c>
      <c r="H7132" s="139">
        <f t="shared" si="571"/>
        <v>0</v>
      </c>
      <c r="I7132" s="140">
        <v>2.1714285714285717</v>
      </c>
      <c r="J7132" s="141">
        <f t="shared" si="576"/>
        <v>1</v>
      </c>
      <c r="K7132" s="81">
        <f t="shared" si="577"/>
        <v>17.828571428571429</v>
      </c>
      <c r="L7132" s="149">
        <v>-2.6</v>
      </c>
      <c r="M7132" s="16"/>
      <c r="N7132" s="141">
        <f t="shared" si="578"/>
        <v>1</v>
      </c>
      <c r="O7132" s="141"/>
      <c r="P7132" s="141"/>
      <c r="Q7132" s="81">
        <f t="shared" si="579"/>
        <v>22.6</v>
      </c>
    </row>
    <row r="7133" spans="5:17" ht="13" hidden="1" x14ac:dyDescent="0.3">
      <c r="E7133" s="138">
        <v>42763</v>
      </c>
      <c r="F7133" s="16">
        <v>28</v>
      </c>
      <c r="G7133" s="16">
        <v>2017</v>
      </c>
      <c r="H7133" s="139">
        <f t="shared" si="571"/>
        <v>0</v>
      </c>
      <c r="I7133" s="140">
        <v>2.2142857142857144</v>
      </c>
      <c r="J7133" s="141">
        <f t="shared" si="576"/>
        <v>1</v>
      </c>
      <c r="K7133" s="81">
        <f t="shared" si="577"/>
        <v>17.785714285714285</v>
      </c>
      <c r="L7133" s="149">
        <v>0.2</v>
      </c>
      <c r="M7133" s="16"/>
      <c r="N7133" s="141">
        <f t="shared" si="578"/>
        <v>1</v>
      </c>
      <c r="O7133" s="141"/>
      <c r="P7133" s="141"/>
      <c r="Q7133" s="81">
        <f t="shared" si="579"/>
        <v>19.8</v>
      </c>
    </row>
    <row r="7134" spans="5:17" ht="13" hidden="1" x14ac:dyDescent="0.3">
      <c r="E7134" s="138">
        <v>42764</v>
      </c>
      <c r="F7134" s="16">
        <v>29</v>
      </c>
      <c r="G7134" s="16">
        <v>2017</v>
      </c>
      <c r="H7134" s="139">
        <f t="shared" si="571"/>
        <v>0</v>
      </c>
      <c r="I7134" s="140">
        <v>2.2571428571428571</v>
      </c>
      <c r="J7134" s="141">
        <f t="shared" si="576"/>
        <v>1</v>
      </c>
      <c r="K7134" s="81">
        <f t="shared" si="577"/>
        <v>17.742857142857144</v>
      </c>
      <c r="L7134" s="149">
        <v>2</v>
      </c>
      <c r="M7134" s="16"/>
      <c r="N7134" s="141">
        <f t="shared" si="578"/>
        <v>1</v>
      </c>
      <c r="O7134" s="141"/>
      <c r="P7134" s="141"/>
      <c r="Q7134" s="81">
        <f t="shared" si="579"/>
        <v>18</v>
      </c>
    </row>
    <row r="7135" spans="5:17" ht="13" hidden="1" x14ac:dyDescent="0.3">
      <c r="E7135" s="138">
        <v>42765</v>
      </c>
      <c r="F7135" s="16">
        <v>30</v>
      </c>
      <c r="G7135" s="16">
        <v>2017</v>
      </c>
      <c r="H7135" s="139">
        <f t="shared" si="571"/>
        <v>0</v>
      </c>
      <c r="I7135" s="140">
        <v>2.2999999999999998</v>
      </c>
      <c r="J7135" s="141">
        <f t="shared" si="576"/>
        <v>1</v>
      </c>
      <c r="K7135" s="81">
        <f t="shared" si="577"/>
        <v>17.7</v>
      </c>
      <c r="L7135" s="149">
        <v>2.5</v>
      </c>
      <c r="M7135" s="16"/>
      <c r="N7135" s="141">
        <f t="shared" si="578"/>
        <v>1</v>
      </c>
      <c r="O7135" s="141"/>
      <c r="P7135" s="141"/>
      <c r="Q7135" s="81">
        <f t="shared" si="579"/>
        <v>17.5</v>
      </c>
    </row>
    <row r="7136" spans="5:17" ht="13" hidden="1" x14ac:dyDescent="0.3">
      <c r="E7136" s="138">
        <v>42766</v>
      </c>
      <c r="F7136" s="16">
        <v>31</v>
      </c>
      <c r="G7136" s="16">
        <v>2017</v>
      </c>
      <c r="H7136" s="139">
        <f t="shared" si="571"/>
        <v>0</v>
      </c>
      <c r="I7136" s="140">
        <v>2.3428571428571425</v>
      </c>
      <c r="J7136" s="141">
        <f t="shared" si="576"/>
        <v>1</v>
      </c>
      <c r="K7136" s="81">
        <f t="shared" si="577"/>
        <v>17.657142857142858</v>
      </c>
      <c r="L7136" s="149">
        <v>5.2</v>
      </c>
      <c r="M7136" s="16"/>
      <c r="N7136" s="141">
        <f t="shared" si="578"/>
        <v>1</v>
      </c>
      <c r="O7136" s="141"/>
      <c r="P7136" s="141"/>
      <c r="Q7136" s="81">
        <f t="shared" si="579"/>
        <v>14.8</v>
      </c>
    </row>
    <row r="7137" spans="5:17" ht="13" hidden="1" x14ac:dyDescent="0.3">
      <c r="E7137" s="138">
        <v>42767</v>
      </c>
      <c r="F7137" s="16">
        <v>32</v>
      </c>
      <c r="G7137" s="16">
        <v>2017</v>
      </c>
      <c r="H7137" s="139">
        <f t="shared" si="571"/>
        <v>0</v>
      </c>
      <c r="I7137" s="140">
        <v>2.3857142857142857</v>
      </c>
      <c r="J7137" s="141">
        <f t="shared" si="576"/>
        <v>1</v>
      </c>
      <c r="K7137" s="81">
        <f t="shared" si="577"/>
        <v>17.614285714285714</v>
      </c>
      <c r="L7137" s="149">
        <v>7.2</v>
      </c>
      <c r="M7137" s="16"/>
      <c r="N7137" s="141">
        <f t="shared" si="578"/>
        <v>1</v>
      </c>
      <c r="O7137" s="141"/>
      <c r="P7137" s="141"/>
      <c r="Q7137" s="81">
        <f t="shared" si="579"/>
        <v>12.8</v>
      </c>
    </row>
    <row r="7138" spans="5:17" ht="13" hidden="1" x14ac:dyDescent="0.3">
      <c r="E7138" s="138">
        <v>42768</v>
      </c>
      <c r="F7138" s="16">
        <v>33</v>
      </c>
      <c r="G7138" s="16">
        <v>2017</v>
      </c>
      <c r="H7138" s="139">
        <f t="shared" si="571"/>
        <v>0</v>
      </c>
      <c r="I7138" s="140">
        <v>2.4285714285714288</v>
      </c>
      <c r="J7138" s="141">
        <f t="shared" si="576"/>
        <v>1</v>
      </c>
      <c r="K7138" s="81">
        <f t="shared" si="577"/>
        <v>17.571428571428569</v>
      </c>
      <c r="L7138" s="149">
        <v>4.2</v>
      </c>
      <c r="M7138" s="16"/>
      <c r="N7138" s="141">
        <f t="shared" si="578"/>
        <v>1</v>
      </c>
      <c r="O7138" s="141"/>
      <c r="P7138" s="141"/>
      <c r="Q7138" s="81">
        <f t="shared" si="579"/>
        <v>15.8</v>
      </c>
    </row>
    <row r="7139" spans="5:17" ht="13" hidden="1" x14ac:dyDescent="0.3">
      <c r="E7139" s="138">
        <v>42769</v>
      </c>
      <c r="F7139" s="16">
        <v>34</v>
      </c>
      <c r="G7139" s="16">
        <v>2017</v>
      </c>
      <c r="H7139" s="139">
        <f t="shared" ref="H7139:H7202" si="580">IF(AND(E7139&gt;=$D$64,E7139&lt;=$D$65),1,0)</f>
        <v>0</v>
      </c>
      <c r="I7139" s="140">
        <v>2.4714285714285715</v>
      </c>
      <c r="J7139" s="141">
        <f t="shared" si="576"/>
        <v>1</v>
      </c>
      <c r="K7139" s="81">
        <f t="shared" si="577"/>
        <v>17.528571428571428</v>
      </c>
      <c r="L7139" s="149">
        <v>6.4</v>
      </c>
      <c r="M7139" s="16"/>
      <c r="N7139" s="141">
        <f t="shared" si="578"/>
        <v>1</v>
      </c>
      <c r="O7139" s="141"/>
      <c r="P7139" s="141"/>
      <c r="Q7139" s="81">
        <f t="shared" si="579"/>
        <v>13.6</v>
      </c>
    </row>
    <row r="7140" spans="5:17" ht="13" hidden="1" x14ac:dyDescent="0.3">
      <c r="E7140" s="138">
        <v>42770</v>
      </c>
      <c r="F7140" s="16">
        <v>35</v>
      </c>
      <c r="G7140" s="16">
        <v>2017</v>
      </c>
      <c r="H7140" s="139">
        <f t="shared" si="580"/>
        <v>0</v>
      </c>
      <c r="I7140" s="140">
        <v>2.5142857142857142</v>
      </c>
      <c r="J7140" s="141">
        <f t="shared" si="576"/>
        <v>1</v>
      </c>
      <c r="K7140" s="81">
        <f t="shared" si="577"/>
        <v>17.485714285714288</v>
      </c>
      <c r="L7140" s="149">
        <v>4.9000000000000004</v>
      </c>
      <c r="M7140" s="16"/>
      <c r="N7140" s="141">
        <f t="shared" si="578"/>
        <v>1</v>
      </c>
      <c r="O7140" s="141"/>
      <c r="P7140" s="141"/>
      <c r="Q7140" s="81">
        <f t="shared" si="579"/>
        <v>15.1</v>
      </c>
    </row>
    <row r="7141" spans="5:17" ht="13" hidden="1" x14ac:dyDescent="0.3">
      <c r="E7141" s="138">
        <v>42771</v>
      </c>
      <c r="F7141" s="16">
        <v>36</v>
      </c>
      <c r="G7141" s="16">
        <v>2017</v>
      </c>
      <c r="H7141" s="139">
        <f t="shared" si="580"/>
        <v>0</v>
      </c>
      <c r="I7141" s="140">
        <v>2.5571428571428569</v>
      </c>
      <c r="J7141" s="141">
        <f t="shared" si="576"/>
        <v>1</v>
      </c>
      <c r="K7141" s="81">
        <f t="shared" si="577"/>
        <v>17.442857142857143</v>
      </c>
      <c r="L7141" s="149">
        <v>1</v>
      </c>
      <c r="M7141" s="16"/>
      <c r="N7141" s="141">
        <f t="shared" si="578"/>
        <v>1</v>
      </c>
      <c r="O7141" s="141"/>
      <c r="P7141" s="141"/>
      <c r="Q7141" s="81">
        <f t="shared" si="579"/>
        <v>19</v>
      </c>
    </row>
    <row r="7142" spans="5:17" ht="13" hidden="1" x14ac:dyDescent="0.3">
      <c r="E7142" s="138">
        <v>42772</v>
      </c>
      <c r="F7142" s="16">
        <v>37</v>
      </c>
      <c r="G7142" s="16">
        <v>2017</v>
      </c>
      <c r="H7142" s="139">
        <f t="shared" si="580"/>
        <v>0</v>
      </c>
      <c r="I7142" s="140">
        <v>2.6</v>
      </c>
      <c r="J7142" s="141">
        <f t="shared" si="576"/>
        <v>1</v>
      </c>
      <c r="K7142" s="81">
        <f t="shared" si="577"/>
        <v>17.399999999999999</v>
      </c>
      <c r="L7142" s="149">
        <v>3</v>
      </c>
      <c r="M7142" s="16"/>
      <c r="N7142" s="141">
        <f t="shared" si="578"/>
        <v>1</v>
      </c>
      <c r="O7142" s="141"/>
      <c r="P7142" s="141"/>
      <c r="Q7142" s="81">
        <f t="shared" si="579"/>
        <v>17</v>
      </c>
    </row>
    <row r="7143" spans="5:17" ht="13" hidden="1" x14ac:dyDescent="0.3">
      <c r="E7143" s="138">
        <v>42773</v>
      </c>
      <c r="F7143" s="16">
        <v>38</v>
      </c>
      <c r="G7143" s="16">
        <v>2017</v>
      </c>
      <c r="H7143" s="139">
        <f t="shared" si="580"/>
        <v>0</v>
      </c>
      <c r="I7143" s="140">
        <v>2.6428571428571428</v>
      </c>
      <c r="J7143" s="141">
        <f t="shared" si="576"/>
        <v>1</v>
      </c>
      <c r="K7143" s="81">
        <f t="shared" si="577"/>
        <v>17.357142857142858</v>
      </c>
      <c r="L7143" s="149">
        <v>2.8</v>
      </c>
      <c r="M7143" s="16"/>
      <c r="N7143" s="141">
        <f t="shared" si="578"/>
        <v>1</v>
      </c>
      <c r="O7143" s="141"/>
      <c r="P7143" s="141"/>
      <c r="Q7143" s="81">
        <f t="shared" si="579"/>
        <v>17.2</v>
      </c>
    </row>
    <row r="7144" spans="5:17" ht="13" hidden="1" x14ac:dyDescent="0.3">
      <c r="E7144" s="138">
        <v>42774</v>
      </c>
      <c r="F7144" s="16">
        <v>39</v>
      </c>
      <c r="G7144" s="16">
        <v>2017</v>
      </c>
      <c r="H7144" s="139">
        <f t="shared" si="580"/>
        <v>0</v>
      </c>
      <c r="I7144" s="140">
        <v>2.6857142857142859</v>
      </c>
      <c r="J7144" s="141">
        <f t="shared" si="576"/>
        <v>1</v>
      </c>
      <c r="K7144" s="81">
        <f t="shared" si="577"/>
        <v>17.314285714285713</v>
      </c>
      <c r="L7144" s="149">
        <v>3.7</v>
      </c>
      <c r="M7144" s="16"/>
      <c r="N7144" s="141">
        <f t="shared" si="578"/>
        <v>1</v>
      </c>
      <c r="O7144" s="141"/>
      <c r="P7144" s="141"/>
      <c r="Q7144" s="81">
        <f t="shared" si="579"/>
        <v>16.3</v>
      </c>
    </row>
    <row r="7145" spans="5:17" ht="13" hidden="1" x14ac:dyDescent="0.3">
      <c r="E7145" s="138">
        <v>42775</v>
      </c>
      <c r="F7145" s="16">
        <v>40</v>
      </c>
      <c r="G7145" s="16">
        <v>2017</v>
      </c>
      <c r="H7145" s="139">
        <f t="shared" si="580"/>
        <v>0</v>
      </c>
      <c r="I7145" s="140">
        <v>2.7285714285714286</v>
      </c>
      <c r="J7145" s="141">
        <f t="shared" si="576"/>
        <v>1</v>
      </c>
      <c r="K7145" s="81">
        <f t="shared" si="577"/>
        <v>17.271428571428572</v>
      </c>
      <c r="L7145" s="149">
        <v>3</v>
      </c>
      <c r="M7145" s="16"/>
      <c r="N7145" s="141">
        <f t="shared" si="578"/>
        <v>1</v>
      </c>
      <c r="O7145" s="141"/>
      <c r="P7145" s="141"/>
      <c r="Q7145" s="81">
        <f t="shared" si="579"/>
        <v>17</v>
      </c>
    </row>
    <row r="7146" spans="5:17" ht="13" hidden="1" x14ac:dyDescent="0.3">
      <c r="E7146" s="138">
        <v>42776</v>
      </c>
      <c r="F7146" s="16">
        <v>41</v>
      </c>
      <c r="G7146" s="16">
        <v>2017</v>
      </c>
      <c r="H7146" s="139">
        <f t="shared" si="580"/>
        <v>0</v>
      </c>
      <c r="I7146" s="140">
        <v>2.7714285714285714</v>
      </c>
      <c r="J7146" s="141">
        <f t="shared" si="576"/>
        <v>1</v>
      </c>
      <c r="K7146" s="81">
        <f t="shared" si="577"/>
        <v>17.228571428571428</v>
      </c>
      <c r="L7146" s="149">
        <v>1.7</v>
      </c>
      <c r="M7146" s="16"/>
      <c r="N7146" s="141">
        <f t="shared" si="578"/>
        <v>1</v>
      </c>
      <c r="O7146" s="141"/>
      <c r="P7146" s="141"/>
      <c r="Q7146" s="81">
        <f t="shared" si="579"/>
        <v>18.3</v>
      </c>
    </row>
    <row r="7147" spans="5:17" ht="13" hidden="1" x14ac:dyDescent="0.3">
      <c r="E7147" s="138">
        <v>42777</v>
      </c>
      <c r="F7147" s="16">
        <v>42</v>
      </c>
      <c r="G7147" s="16">
        <v>2017</v>
      </c>
      <c r="H7147" s="139">
        <f t="shared" si="580"/>
        <v>0</v>
      </c>
      <c r="I7147" s="140">
        <v>2.8142857142857141</v>
      </c>
      <c r="J7147" s="141">
        <f t="shared" si="576"/>
        <v>1</v>
      </c>
      <c r="K7147" s="81">
        <f t="shared" si="577"/>
        <v>17.185714285714287</v>
      </c>
      <c r="L7147" s="149">
        <v>3.5</v>
      </c>
      <c r="M7147" s="16"/>
      <c r="N7147" s="141">
        <f t="shared" si="578"/>
        <v>1</v>
      </c>
      <c r="O7147" s="141"/>
      <c r="P7147" s="141"/>
      <c r="Q7147" s="81">
        <f t="shared" si="579"/>
        <v>16.5</v>
      </c>
    </row>
    <row r="7148" spans="5:17" ht="13" hidden="1" x14ac:dyDescent="0.3">
      <c r="E7148" s="138">
        <v>42778</v>
      </c>
      <c r="F7148" s="16">
        <v>43</v>
      </c>
      <c r="G7148" s="16">
        <v>2017</v>
      </c>
      <c r="H7148" s="139">
        <f t="shared" si="580"/>
        <v>0</v>
      </c>
      <c r="I7148" s="140">
        <v>2.8571428571428572</v>
      </c>
      <c r="J7148" s="141">
        <f t="shared" si="576"/>
        <v>1</v>
      </c>
      <c r="K7148" s="81">
        <f t="shared" si="577"/>
        <v>17.142857142857142</v>
      </c>
      <c r="L7148" s="149">
        <v>3.7</v>
      </c>
      <c r="M7148" s="16"/>
      <c r="N7148" s="141">
        <f t="shared" si="578"/>
        <v>1</v>
      </c>
      <c r="O7148" s="141"/>
      <c r="P7148" s="141"/>
      <c r="Q7148" s="81">
        <f t="shared" si="579"/>
        <v>16.3</v>
      </c>
    </row>
    <row r="7149" spans="5:17" ht="13" hidden="1" x14ac:dyDescent="0.3">
      <c r="E7149" s="138">
        <v>42779</v>
      </c>
      <c r="F7149" s="16">
        <v>44</v>
      </c>
      <c r="G7149" s="16">
        <v>2017</v>
      </c>
      <c r="H7149" s="139">
        <f t="shared" si="580"/>
        <v>0</v>
      </c>
      <c r="I7149" s="140">
        <v>2.9</v>
      </c>
      <c r="J7149" s="141">
        <f t="shared" si="576"/>
        <v>1</v>
      </c>
      <c r="K7149" s="81">
        <f t="shared" si="577"/>
        <v>17.100000000000001</v>
      </c>
      <c r="L7149" s="149">
        <v>1.1000000000000001</v>
      </c>
      <c r="M7149" s="16"/>
      <c r="N7149" s="141">
        <f t="shared" si="578"/>
        <v>1</v>
      </c>
      <c r="O7149" s="141"/>
      <c r="P7149" s="141"/>
      <c r="Q7149" s="81">
        <f t="shared" si="579"/>
        <v>18.899999999999999</v>
      </c>
    </row>
    <row r="7150" spans="5:17" ht="13" hidden="1" x14ac:dyDescent="0.3">
      <c r="E7150" s="138">
        <v>42780</v>
      </c>
      <c r="F7150" s="16">
        <v>45</v>
      </c>
      <c r="G7150" s="16">
        <v>2017</v>
      </c>
      <c r="H7150" s="139">
        <f t="shared" si="580"/>
        <v>0</v>
      </c>
      <c r="I7150" s="140">
        <v>3.0161290322580636</v>
      </c>
      <c r="J7150" s="141">
        <f t="shared" si="576"/>
        <v>1</v>
      </c>
      <c r="K7150" s="81">
        <f t="shared" si="577"/>
        <v>16.983870967741936</v>
      </c>
      <c r="L7150" s="149">
        <v>3.4</v>
      </c>
      <c r="M7150" s="16"/>
      <c r="N7150" s="141">
        <f t="shared" si="578"/>
        <v>1</v>
      </c>
      <c r="O7150" s="141"/>
      <c r="P7150" s="141"/>
      <c r="Q7150" s="81">
        <f t="shared" si="579"/>
        <v>16.600000000000001</v>
      </c>
    </row>
    <row r="7151" spans="5:17" ht="13" hidden="1" x14ac:dyDescent="0.3">
      <c r="E7151" s="138">
        <v>42781</v>
      </c>
      <c r="F7151" s="16">
        <v>46</v>
      </c>
      <c r="G7151" s="16">
        <v>2017</v>
      </c>
      <c r="H7151" s="139">
        <f t="shared" si="580"/>
        <v>0</v>
      </c>
      <c r="I7151" s="140">
        <v>3.1322580645161282</v>
      </c>
      <c r="J7151" s="141">
        <f t="shared" si="576"/>
        <v>1</v>
      </c>
      <c r="K7151" s="81">
        <f t="shared" si="577"/>
        <v>16.86774193548387</v>
      </c>
      <c r="L7151" s="149">
        <v>3.6</v>
      </c>
      <c r="M7151" s="16"/>
      <c r="N7151" s="141">
        <f t="shared" si="578"/>
        <v>1</v>
      </c>
      <c r="O7151" s="141"/>
      <c r="P7151" s="141"/>
      <c r="Q7151" s="81">
        <f t="shared" si="579"/>
        <v>16.399999999999999</v>
      </c>
    </row>
    <row r="7152" spans="5:17" ht="13" hidden="1" x14ac:dyDescent="0.3">
      <c r="E7152" s="138">
        <v>42782</v>
      </c>
      <c r="F7152" s="16">
        <v>47</v>
      </c>
      <c r="G7152" s="16">
        <v>2017</v>
      </c>
      <c r="H7152" s="139">
        <f t="shared" si="580"/>
        <v>0</v>
      </c>
      <c r="I7152" s="140">
        <v>3.2483870967741928</v>
      </c>
      <c r="J7152" s="141">
        <f t="shared" si="576"/>
        <v>1</v>
      </c>
      <c r="K7152" s="81">
        <f t="shared" si="577"/>
        <v>16.751612903225809</v>
      </c>
      <c r="L7152" s="149">
        <v>4.0999999999999996</v>
      </c>
      <c r="M7152" s="16"/>
      <c r="N7152" s="141">
        <f t="shared" si="578"/>
        <v>1</v>
      </c>
      <c r="O7152" s="141"/>
      <c r="P7152" s="141"/>
      <c r="Q7152" s="81">
        <f t="shared" si="579"/>
        <v>15.9</v>
      </c>
    </row>
    <row r="7153" spans="5:17" ht="13" hidden="1" x14ac:dyDescent="0.3">
      <c r="E7153" s="138">
        <v>42783</v>
      </c>
      <c r="F7153" s="16">
        <v>48</v>
      </c>
      <c r="G7153" s="16">
        <v>2017</v>
      </c>
      <c r="H7153" s="139">
        <f t="shared" si="580"/>
        <v>0</v>
      </c>
      <c r="I7153" s="140">
        <v>3.3645161290322574</v>
      </c>
      <c r="J7153" s="141">
        <f t="shared" si="576"/>
        <v>1</v>
      </c>
      <c r="K7153" s="81">
        <f t="shared" si="577"/>
        <v>16.635483870967743</v>
      </c>
      <c r="L7153" s="149">
        <v>3.6</v>
      </c>
      <c r="M7153" s="16"/>
      <c r="N7153" s="141">
        <f t="shared" si="578"/>
        <v>1</v>
      </c>
      <c r="O7153" s="141"/>
      <c r="P7153" s="141"/>
      <c r="Q7153" s="81">
        <f t="shared" si="579"/>
        <v>16.399999999999999</v>
      </c>
    </row>
    <row r="7154" spans="5:17" ht="13" hidden="1" x14ac:dyDescent="0.3">
      <c r="E7154" s="138">
        <v>42784</v>
      </c>
      <c r="F7154" s="16">
        <v>49</v>
      </c>
      <c r="G7154" s="16">
        <v>2017</v>
      </c>
      <c r="H7154" s="139">
        <f t="shared" si="580"/>
        <v>0</v>
      </c>
      <c r="I7154" s="140">
        <v>3.480645161290322</v>
      </c>
      <c r="J7154" s="141">
        <f t="shared" si="576"/>
        <v>1</v>
      </c>
      <c r="K7154" s="81">
        <f t="shared" si="577"/>
        <v>16.519354838709678</v>
      </c>
      <c r="L7154" s="149">
        <v>2</v>
      </c>
      <c r="M7154" s="16"/>
      <c r="N7154" s="141">
        <f t="shared" si="578"/>
        <v>1</v>
      </c>
      <c r="O7154" s="141"/>
      <c r="P7154" s="141"/>
      <c r="Q7154" s="81">
        <f t="shared" si="579"/>
        <v>18</v>
      </c>
    </row>
    <row r="7155" spans="5:17" ht="13" hidden="1" x14ac:dyDescent="0.3">
      <c r="E7155" s="138">
        <v>42785</v>
      </c>
      <c r="F7155" s="16">
        <v>50</v>
      </c>
      <c r="G7155" s="16">
        <v>2017</v>
      </c>
      <c r="H7155" s="139">
        <f t="shared" si="580"/>
        <v>0</v>
      </c>
      <c r="I7155" s="140">
        <v>3.5967741935483866</v>
      </c>
      <c r="J7155" s="141">
        <f t="shared" si="576"/>
        <v>1</v>
      </c>
      <c r="K7155" s="81">
        <f t="shared" si="577"/>
        <v>16.403225806451612</v>
      </c>
      <c r="L7155" s="149">
        <v>3.5</v>
      </c>
      <c r="M7155" s="16"/>
      <c r="N7155" s="141">
        <f t="shared" si="578"/>
        <v>1</v>
      </c>
      <c r="O7155" s="141"/>
      <c r="P7155" s="141"/>
      <c r="Q7155" s="81">
        <f t="shared" si="579"/>
        <v>16.5</v>
      </c>
    </row>
    <row r="7156" spans="5:17" ht="13" hidden="1" x14ac:dyDescent="0.3">
      <c r="E7156" s="138">
        <v>42786</v>
      </c>
      <c r="F7156" s="16">
        <v>51</v>
      </c>
      <c r="G7156" s="16">
        <v>2017</v>
      </c>
      <c r="H7156" s="139">
        <f t="shared" si="580"/>
        <v>0</v>
      </c>
      <c r="I7156" s="140">
        <v>3.7129032258064512</v>
      </c>
      <c r="J7156" s="141">
        <f t="shared" si="576"/>
        <v>1</v>
      </c>
      <c r="K7156" s="81">
        <f t="shared" si="577"/>
        <v>16.28709677419355</v>
      </c>
      <c r="L7156" s="149">
        <v>4.7</v>
      </c>
      <c r="M7156" s="16"/>
      <c r="N7156" s="141">
        <f t="shared" si="578"/>
        <v>1</v>
      </c>
      <c r="O7156" s="141"/>
      <c r="P7156" s="141"/>
      <c r="Q7156" s="81">
        <f t="shared" si="579"/>
        <v>15.3</v>
      </c>
    </row>
    <row r="7157" spans="5:17" ht="13" hidden="1" x14ac:dyDescent="0.3">
      <c r="E7157" s="138">
        <v>42787</v>
      </c>
      <c r="F7157" s="16">
        <v>52</v>
      </c>
      <c r="G7157" s="16">
        <v>2017</v>
      </c>
      <c r="H7157" s="139">
        <f t="shared" si="580"/>
        <v>0</v>
      </c>
      <c r="I7157" s="140">
        <v>3.8290322580645157</v>
      </c>
      <c r="J7157" s="141">
        <f t="shared" si="576"/>
        <v>1</v>
      </c>
      <c r="K7157" s="81">
        <f t="shared" si="577"/>
        <v>16.170967741935485</v>
      </c>
      <c r="L7157" s="149">
        <v>8.5</v>
      </c>
      <c r="M7157" s="16"/>
      <c r="N7157" s="141">
        <f t="shared" si="578"/>
        <v>1</v>
      </c>
      <c r="O7157" s="141"/>
      <c r="P7157" s="141"/>
      <c r="Q7157" s="81">
        <f t="shared" si="579"/>
        <v>11.5</v>
      </c>
    </row>
    <row r="7158" spans="5:17" ht="13" hidden="1" x14ac:dyDescent="0.3">
      <c r="E7158" s="138">
        <v>42788</v>
      </c>
      <c r="F7158" s="16">
        <v>53</v>
      </c>
      <c r="G7158" s="16">
        <v>2017</v>
      </c>
      <c r="H7158" s="139">
        <f t="shared" si="580"/>
        <v>0</v>
      </c>
      <c r="I7158" s="140">
        <v>3.9451612903225803</v>
      </c>
      <c r="J7158" s="141">
        <f t="shared" si="576"/>
        <v>1</v>
      </c>
      <c r="K7158" s="81">
        <f t="shared" si="577"/>
        <v>16.054838709677419</v>
      </c>
      <c r="L7158" s="149">
        <v>10.199999999999999</v>
      </c>
      <c r="M7158" s="16"/>
      <c r="N7158" s="141">
        <f t="shared" si="578"/>
        <v>1</v>
      </c>
      <c r="O7158" s="141"/>
      <c r="P7158" s="141"/>
      <c r="Q7158" s="81">
        <f t="shared" si="579"/>
        <v>9.8000000000000007</v>
      </c>
    </row>
    <row r="7159" spans="5:17" ht="13" hidden="1" x14ac:dyDescent="0.3">
      <c r="E7159" s="138">
        <v>42789</v>
      </c>
      <c r="F7159" s="16">
        <v>54</v>
      </c>
      <c r="G7159" s="16">
        <v>2017</v>
      </c>
      <c r="H7159" s="139">
        <f t="shared" si="580"/>
        <v>0</v>
      </c>
      <c r="I7159" s="140">
        <v>4.0612903225806445</v>
      </c>
      <c r="J7159" s="141">
        <f t="shared" si="576"/>
        <v>1</v>
      </c>
      <c r="K7159" s="81">
        <f t="shared" si="577"/>
        <v>15.938709677419356</v>
      </c>
      <c r="L7159" s="149">
        <v>10.9</v>
      </c>
      <c r="M7159" s="16"/>
      <c r="N7159" s="141">
        <f t="shared" si="578"/>
        <v>1</v>
      </c>
      <c r="O7159" s="141"/>
      <c r="P7159" s="141"/>
      <c r="Q7159" s="81">
        <f t="shared" si="579"/>
        <v>9.1</v>
      </c>
    </row>
    <row r="7160" spans="5:17" ht="13" hidden="1" x14ac:dyDescent="0.3">
      <c r="E7160" s="138">
        <v>42790</v>
      </c>
      <c r="F7160" s="16">
        <v>55</v>
      </c>
      <c r="G7160" s="16">
        <v>2017</v>
      </c>
      <c r="H7160" s="139">
        <f t="shared" si="580"/>
        <v>0</v>
      </c>
      <c r="I7160" s="140">
        <v>4.17741935483871</v>
      </c>
      <c r="J7160" s="141">
        <f t="shared" si="576"/>
        <v>1</v>
      </c>
      <c r="K7160" s="81">
        <f t="shared" si="577"/>
        <v>15.82258064516129</v>
      </c>
      <c r="L7160" s="149">
        <v>7.8</v>
      </c>
      <c r="M7160" s="16"/>
      <c r="N7160" s="141">
        <f t="shared" si="578"/>
        <v>1</v>
      </c>
      <c r="O7160" s="141"/>
      <c r="P7160" s="141"/>
      <c r="Q7160" s="81">
        <f t="shared" si="579"/>
        <v>12.2</v>
      </c>
    </row>
    <row r="7161" spans="5:17" ht="13" hidden="1" x14ac:dyDescent="0.3">
      <c r="E7161" s="138">
        <v>42791</v>
      </c>
      <c r="F7161" s="16">
        <v>56</v>
      </c>
      <c r="G7161" s="16">
        <v>2017</v>
      </c>
      <c r="H7161" s="139">
        <f t="shared" si="580"/>
        <v>0</v>
      </c>
      <c r="I7161" s="140">
        <v>4.2935483870967737</v>
      </c>
      <c r="J7161" s="141">
        <f t="shared" si="576"/>
        <v>1</v>
      </c>
      <c r="K7161" s="81">
        <f t="shared" si="577"/>
        <v>15.706451612903226</v>
      </c>
      <c r="L7161" s="149">
        <v>4.0999999999999996</v>
      </c>
      <c r="M7161" s="16"/>
      <c r="N7161" s="141">
        <f t="shared" si="578"/>
        <v>1</v>
      </c>
      <c r="O7161" s="141"/>
      <c r="P7161" s="141"/>
      <c r="Q7161" s="81">
        <f t="shared" si="579"/>
        <v>15.9</v>
      </c>
    </row>
    <row r="7162" spans="5:17" ht="13" hidden="1" x14ac:dyDescent="0.3">
      <c r="E7162" s="138">
        <v>42792</v>
      </c>
      <c r="F7162" s="16">
        <v>57</v>
      </c>
      <c r="G7162" s="16">
        <v>2017</v>
      </c>
      <c r="H7162" s="139">
        <f t="shared" si="580"/>
        <v>0</v>
      </c>
      <c r="I7162" s="140">
        <v>4.4096774193548391</v>
      </c>
      <c r="J7162" s="141">
        <f t="shared" si="576"/>
        <v>1</v>
      </c>
      <c r="K7162" s="81">
        <f t="shared" si="577"/>
        <v>15.590322580645161</v>
      </c>
      <c r="L7162" s="149">
        <v>5.6</v>
      </c>
      <c r="M7162" s="16"/>
      <c r="N7162" s="141">
        <f t="shared" si="578"/>
        <v>1</v>
      </c>
      <c r="O7162" s="141"/>
      <c r="P7162" s="141"/>
      <c r="Q7162" s="81">
        <f t="shared" si="579"/>
        <v>14.4</v>
      </c>
    </row>
    <row r="7163" spans="5:17" ht="13" hidden="1" x14ac:dyDescent="0.3">
      <c r="E7163" s="138">
        <v>42793</v>
      </c>
      <c r="F7163" s="16">
        <v>58</v>
      </c>
      <c r="G7163" s="16">
        <v>2017</v>
      </c>
      <c r="H7163" s="139">
        <f t="shared" si="580"/>
        <v>0</v>
      </c>
      <c r="I7163" s="140">
        <v>4.5258064516129028</v>
      </c>
      <c r="J7163" s="141">
        <f t="shared" si="576"/>
        <v>1</v>
      </c>
      <c r="K7163" s="81">
        <f t="shared" si="577"/>
        <v>15.474193548387097</v>
      </c>
      <c r="L7163" s="149">
        <v>8.6</v>
      </c>
      <c r="M7163" s="16"/>
      <c r="N7163" s="141">
        <f t="shared" si="578"/>
        <v>1</v>
      </c>
      <c r="O7163" s="141"/>
      <c r="P7163" s="141"/>
      <c r="Q7163" s="81">
        <f t="shared" si="579"/>
        <v>11.4</v>
      </c>
    </row>
    <row r="7164" spans="5:17" ht="13" hidden="1" x14ac:dyDescent="0.3">
      <c r="E7164" s="138">
        <v>42794</v>
      </c>
      <c r="F7164" s="16">
        <v>59</v>
      </c>
      <c r="G7164" s="16">
        <v>2017</v>
      </c>
      <c r="H7164" s="139">
        <f t="shared" si="580"/>
        <v>0</v>
      </c>
      <c r="I7164" s="140">
        <v>4.6419354838709666</v>
      </c>
      <c r="J7164" s="141">
        <f t="shared" si="576"/>
        <v>1</v>
      </c>
      <c r="K7164" s="81">
        <f t="shared" si="577"/>
        <v>15.358064516129033</v>
      </c>
      <c r="L7164" s="149">
        <v>7.7</v>
      </c>
      <c r="M7164" s="16"/>
      <c r="N7164" s="141">
        <f t="shared" si="578"/>
        <v>1</v>
      </c>
      <c r="O7164" s="141"/>
      <c r="P7164" s="141"/>
      <c r="Q7164" s="81">
        <f t="shared" si="579"/>
        <v>12.3</v>
      </c>
    </row>
    <row r="7165" spans="5:17" ht="13" hidden="1" x14ac:dyDescent="0.3">
      <c r="E7165" s="138">
        <v>42795</v>
      </c>
      <c r="F7165" s="16">
        <v>60</v>
      </c>
      <c r="G7165" s="16">
        <v>2017</v>
      </c>
      <c r="H7165" s="139">
        <f t="shared" si="580"/>
        <v>0</v>
      </c>
      <c r="I7165" s="140">
        <v>4.7</v>
      </c>
      <c r="J7165" s="141">
        <f t="shared" si="576"/>
        <v>1</v>
      </c>
      <c r="K7165" s="81">
        <f t="shared" si="577"/>
        <v>15.3</v>
      </c>
      <c r="L7165" s="149">
        <v>4.9000000000000004</v>
      </c>
      <c r="M7165" s="16"/>
      <c r="N7165" s="141">
        <f t="shared" si="578"/>
        <v>1</v>
      </c>
      <c r="O7165" s="141"/>
      <c r="P7165" s="141"/>
      <c r="Q7165" s="81">
        <f t="shared" si="579"/>
        <v>15.1</v>
      </c>
    </row>
    <row r="7166" spans="5:17" ht="13" hidden="1" x14ac:dyDescent="0.3">
      <c r="E7166" s="138">
        <v>42796</v>
      </c>
      <c r="F7166" s="16">
        <v>61</v>
      </c>
      <c r="G7166" s="16">
        <v>2017</v>
      </c>
      <c r="H7166" s="139">
        <f t="shared" si="580"/>
        <v>0</v>
      </c>
      <c r="I7166" s="140">
        <v>4.758064516129032</v>
      </c>
      <c r="J7166" s="141">
        <f t="shared" si="576"/>
        <v>1</v>
      </c>
      <c r="K7166" s="81">
        <f t="shared" si="577"/>
        <v>15.241935483870968</v>
      </c>
      <c r="L7166" s="149">
        <v>7.3</v>
      </c>
      <c r="M7166" s="16"/>
      <c r="N7166" s="141">
        <f t="shared" si="578"/>
        <v>1</v>
      </c>
      <c r="O7166" s="141"/>
      <c r="P7166" s="141"/>
      <c r="Q7166" s="81">
        <f t="shared" si="579"/>
        <v>12.7</v>
      </c>
    </row>
    <row r="7167" spans="5:17" ht="13" hidden="1" x14ac:dyDescent="0.3">
      <c r="E7167" s="138">
        <v>42797</v>
      </c>
      <c r="F7167" s="16">
        <v>62</v>
      </c>
      <c r="G7167" s="16">
        <v>2017</v>
      </c>
      <c r="H7167" s="139">
        <f t="shared" si="580"/>
        <v>0</v>
      </c>
      <c r="I7167" s="140">
        <v>4.8741935483870957</v>
      </c>
      <c r="J7167" s="141">
        <f t="shared" si="576"/>
        <v>1</v>
      </c>
      <c r="K7167" s="81">
        <f t="shared" si="577"/>
        <v>15.125806451612904</v>
      </c>
      <c r="L7167" s="149">
        <v>4.5</v>
      </c>
      <c r="M7167" s="16"/>
      <c r="N7167" s="141">
        <f t="shared" si="578"/>
        <v>1</v>
      </c>
      <c r="O7167" s="141"/>
      <c r="P7167" s="141"/>
      <c r="Q7167" s="81">
        <f t="shared" si="579"/>
        <v>15.5</v>
      </c>
    </row>
    <row r="7168" spans="5:17" ht="13" hidden="1" x14ac:dyDescent="0.3">
      <c r="E7168" s="138">
        <v>42798</v>
      </c>
      <c r="F7168" s="16">
        <v>63</v>
      </c>
      <c r="G7168" s="16">
        <v>2017</v>
      </c>
      <c r="H7168" s="139">
        <f t="shared" si="580"/>
        <v>0</v>
      </c>
      <c r="I7168" s="140">
        <v>4.9903225806451612</v>
      </c>
      <c r="J7168" s="141">
        <f t="shared" si="576"/>
        <v>1</v>
      </c>
      <c r="K7168" s="81">
        <f t="shared" si="577"/>
        <v>15.009677419354839</v>
      </c>
      <c r="L7168" s="149">
        <v>5.0999999999999996</v>
      </c>
      <c r="M7168" s="16"/>
      <c r="N7168" s="141">
        <f t="shared" si="578"/>
        <v>1</v>
      </c>
      <c r="O7168" s="141"/>
      <c r="P7168" s="141"/>
      <c r="Q7168" s="81">
        <f t="shared" si="579"/>
        <v>14.9</v>
      </c>
    </row>
    <row r="7169" spans="5:17" ht="13" hidden="1" x14ac:dyDescent="0.3">
      <c r="E7169" s="138">
        <v>42799</v>
      </c>
      <c r="F7169" s="16">
        <v>64</v>
      </c>
      <c r="G7169" s="16">
        <v>2017</v>
      </c>
      <c r="H7169" s="139">
        <f t="shared" si="580"/>
        <v>0</v>
      </c>
      <c r="I7169" s="140">
        <v>5.1064516129032249</v>
      </c>
      <c r="J7169" s="141">
        <f t="shared" si="576"/>
        <v>1</v>
      </c>
      <c r="K7169" s="81">
        <f t="shared" si="577"/>
        <v>14.893548387096775</v>
      </c>
      <c r="L7169" s="149">
        <v>5.5</v>
      </c>
      <c r="M7169" s="16"/>
      <c r="N7169" s="141">
        <f t="shared" si="578"/>
        <v>1</v>
      </c>
      <c r="O7169" s="141"/>
      <c r="P7169" s="141"/>
      <c r="Q7169" s="81">
        <f t="shared" si="579"/>
        <v>14.5</v>
      </c>
    </row>
    <row r="7170" spans="5:17" ht="13" hidden="1" x14ac:dyDescent="0.3">
      <c r="E7170" s="138">
        <v>42800</v>
      </c>
      <c r="F7170" s="16">
        <v>65</v>
      </c>
      <c r="G7170" s="16">
        <v>2017</v>
      </c>
      <c r="H7170" s="139">
        <f t="shared" si="580"/>
        <v>0</v>
      </c>
      <c r="I7170" s="140">
        <v>5.2225806451612904</v>
      </c>
      <c r="J7170" s="141">
        <f t="shared" si="576"/>
        <v>1</v>
      </c>
      <c r="K7170" s="81">
        <f t="shared" si="577"/>
        <v>14.77741935483871</v>
      </c>
      <c r="L7170" s="149">
        <v>5.2</v>
      </c>
      <c r="M7170" s="16"/>
      <c r="N7170" s="141">
        <f t="shared" si="578"/>
        <v>1</v>
      </c>
      <c r="O7170" s="141"/>
      <c r="P7170" s="141"/>
      <c r="Q7170" s="81">
        <f t="shared" si="579"/>
        <v>14.8</v>
      </c>
    </row>
    <row r="7171" spans="5:17" ht="13" hidden="1" x14ac:dyDescent="0.3">
      <c r="E7171" s="138">
        <v>42801</v>
      </c>
      <c r="F7171" s="16">
        <v>66</v>
      </c>
      <c r="G7171" s="16">
        <v>2017</v>
      </c>
      <c r="H7171" s="139">
        <f t="shared" si="580"/>
        <v>0</v>
      </c>
      <c r="I7171" s="140">
        <v>5.3387096774193541</v>
      </c>
      <c r="J7171" s="141">
        <f t="shared" si="576"/>
        <v>1</v>
      </c>
      <c r="K7171" s="81">
        <f t="shared" si="577"/>
        <v>14.661290322580646</v>
      </c>
      <c r="L7171" s="149">
        <v>3.6</v>
      </c>
      <c r="M7171" s="16"/>
      <c r="N7171" s="141">
        <f t="shared" si="578"/>
        <v>1</v>
      </c>
      <c r="O7171" s="141"/>
      <c r="P7171" s="141"/>
      <c r="Q7171" s="81">
        <f t="shared" si="579"/>
        <v>16.399999999999999</v>
      </c>
    </row>
    <row r="7172" spans="5:17" ht="13" hidden="1" x14ac:dyDescent="0.3">
      <c r="E7172" s="138">
        <v>42802</v>
      </c>
      <c r="F7172" s="16">
        <v>67</v>
      </c>
      <c r="G7172" s="16">
        <v>2017</v>
      </c>
      <c r="H7172" s="139">
        <f t="shared" si="580"/>
        <v>0</v>
      </c>
      <c r="I7172" s="140">
        <v>5.4548387096774196</v>
      </c>
      <c r="J7172" s="141">
        <f t="shared" si="576"/>
        <v>1</v>
      </c>
      <c r="K7172" s="81">
        <f t="shared" si="577"/>
        <v>14.54516129032258</v>
      </c>
      <c r="L7172" s="149">
        <v>3.4</v>
      </c>
      <c r="M7172" s="16"/>
      <c r="N7172" s="141">
        <f t="shared" si="578"/>
        <v>1</v>
      </c>
      <c r="O7172" s="141"/>
      <c r="P7172" s="141"/>
      <c r="Q7172" s="81">
        <f t="shared" si="579"/>
        <v>16.600000000000001</v>
      </c>
    </row>
    <row r="7173" spans="5:17" ht="13" hidden="1" x14ac:dyDescent="0.3">
      <c r="E7173" s="138">
        <v>42803</v>
      </c>
      <c r="F7173" s="16">
        <v>68</v>
      </c>
      <c r="G7173" s="16">
        <v>2017</v>
      </c>
      <c r="H7173" s="139">
        <f t="shared" si="580"/>
        <v>0</v>
      </c>
      <c r="I7173" s="140">
        <v>5.5709677419354833</v>
      </c>
      <c r="J7173" s="141">
        <f t="shared" si="576"/>
        <v>1</v>
      </c>
      <c r="K7173" s="81">
        <f t="shared" si="577"/>
        <v>14.429032258064517</v>
      </c>
      <c r="L7173" s="149">
        <v>9.1</v>
      </c>
      <c r="M7173" s="16"/>
      <c r="N7173" s="141">
        <f t="shared" si="578"/>
        <v>1</v>
      </c>
      <c r="O7173" s="141"/>
      <c r="P7173" s="141"/>
      <c r="Q7173" s="81">
        <f t="shared" si="579"/>
        <v>10.9</v>
      </c>
    </row>
    <row r="7174" spans="5:17" ht="13" hidden="1" x14ac:dyDescent="0.3">
      <c r="E7174" s="138">
        <v>42804</v>
      </c>
      <c r="F7174" s="16">
        <v>69</v>
      </c>
      <c r="G7174" s="16">
        <v>2017</v>
      </c>
      <c r="H7174" s="139">
        <f t="shared" si="580"/>
        <v>0</v>
      </c>
      <c r="I7174" s="140">
        <v>5.6870967741935488</v>
      </c>
      <c r="J7174" s="141">
        <f t="shared" si="576"/>
        <v>1</v>
      </c>
      <c r="K7174" s="81">
        <f t="shared" si="577"/>
        <v>14.312903225806451</v>
      </c>
      <c r="L7174" s="149">
        <v>9.4</v>
      </c>
      <c r="M7174" s="16"/>
      <c r="N7174" s="141">
        <f t="shared" si="578"/>
        <v>1</v>
      </c>
      <c r="O7174" s="141"/>
      <c r="P7174" s="141"/>
      <c r="Q7174" s="81">
        <f t="shared" si="579"/>
        <v>10.6</v>
      </c>
    </row>
    <row r="7175" spans="5:17" ht="13" hidden="1" x14ac:dyDescent="0.3">
      <c r="E7175" s="138">
        <v>42805</v>
      </c>
      <c r="F7175" s="16">
        <v>70</v>
      </c>
      <c r="G7175" s="16">
        <v>2017</v>
      </c>
      <c r="H7175" s="139">
        <f t="shared" si="580"/>
        <v>0</v>
      </c>
      <c r="I7175" s="140">
        <v>5.8032258064516125</v>
      </c>
      <c r="J7175" s="141">
        <f t="shared" si="576"/>
        <v>1</v>
      </c>
      <c r="K7175" s="81">
        <f t="shared" si="577"/>
        <v>14.196774193548388</v>
      </c>
      <c r="L7175" s="149">
        <v>6.6</v>
      </c>
      <c r="M7175" s="16"/>
      <c r="N7175" s="141">
        <f t="shared" si="578"/>
        <v>1</v>
      </c>
      <c r="O7175" s="141"/>
      <c r="P7175" s="141"/>
      <c r="Q7175" s="81">
        <f t="shared" si="579"/>
        <v>13.4</v>
      </c>
    </row>
    <row r="7176" spans="5:17" ht="13" hidden="1" x14ac:dyDescent="0.3">
      <c r="E7176" s="138">
        <v>42806</v>
      </c>
      <c r="F7176" s="16">
        <v>71</v>
      </c>
      <c r="G7176" s="16">
        <v>2017</v>
      </c>
      <c r="H7176" s="139">
        <f t="shared" si="580"/>
        <v>0</v>
      </c>
      <c r="I7176" s="140">
        <v>5.9193548387096762</v>
      </c>
      <c r="J7176" s="141">
        <f t="shared" si="576"/>
        <v>1</v>
      </c>
      <c r="K7176" s="81">
        <f t="shared" si="577"/>
        <v>14.080645161290324</v>
      </c>
      <c r="L7176" s="149">
        <v>7.4</v>
      </c>
      <c r="M7176" s="16"/>
      <c r="N7176" s="141">
        <f t="shared" si="578"/>
        <v>1</v>
      </c>
      <c r="O7176" s="141"/>
      <c r="P7176" s="141"/>
      <c r="Q7176" s="81">
        <f t="shared" si="579"/>
        <v>12.6</v>
      </c>
    </row>
    <row r="7177" spans="5:17" ht="13" hidden="1" x14ac:dyDescent="0.3">
      <c r="E7177" s="138">
        <v>42807</v>
      </c>
      <c r="F7177" s="16">
        <v>72</v>
      </c>
      <c r="G7177" s="16">
        <v>2017</v>
      </c>
      <c r="H7177" s="139">
        <f t="shared" si="580"/>
        <v>0</v>
      </c>
      <c r="I7177" s="140">
        <v>6.0354838709677416</v>
      </c>
      <c r="J7177" s="141">
        <f t="shared" si="576"/>
        <v>1</v>
      </c>
      <c r="K7177" s="81">
        <f t="shared" si="577"/>
        <v>13.964516129032258</v>
      </c>
      <c r="L7177" s="149">
        <v>8.6</v>
      </c>
      <c r="M7177" s="16"/>
      <c r="N7177" s="141">
        <f t="shared" si="578"/>
        <v>1</v>
      </c>
      <c r="O7177" s="141"/>
      <c r="P7177" s="141"/>
      <c r="Q7177" s="81">
        <f t="shared" si="579"/>
        <v>11.4</v>
      </c>
    </row>
    <row r="7178" spans="5:17" ht="13" hidden="1" x14ac:dyDescent="0.3">
      <c r="E7178" s="138">
        <v>42808</v>
      </c>
      <c r="F7178" s="16">
        <v>73</v>
      </c>
      <c r="G7178" s="16">
        <v>2017</v>
      </c>
      <c r="H7178" s="139">
        <f t="shared" si="580"/>
        <v>0</v>
      </c>
      <c r="I7178" s="140">
        <v>6.1516129032258053</v>
      </c>
      <c r="J7178" s="141">
        <f t="shared" si="576"/>
        <v>1</v>
      </c>
      <c r="K7178" s="81">
        <f t="shared" si="577"/>
        <v>13.848387096774195</v>
      </c>
      <c r="L7178" s="149">
        <v>8.5</v>
      </c>
      <c r="M7178" s="16"/>
      <c r="N7178" s="141">
        <f t="shared" si="578"/>
        <v>1</v>
      </c>
      <c r="O7178" s="141"/>
      <c r="P7178" s="141"/>
      <c r="Q7178" s="81">
        <f t="shared" si="579"/>
        <v>11.5</v>
      </c>
    </row>
    <row r="7179" spans="5:17" ht="13" hidden="1" x14ac:dyDescent="0.3">
      <c r="E7179" s="138">
        <v>42809</v>
      </c>
      <c r="F7179" s="16">
        <v>74</v>
      </c>
      <c r="G7179" s="16">
        <v>2017</v>
      </c>
      <c r="H7179" s="139">
        <f t="shared" si="580"/>
        <v>0</v>
      </c>
      <c r="I7179" s="140">
        <v>6.2677419354838708</v>
      </c>
      <c r="J7179" s="141">
        <f t="shared" si="576"/>
        <v>1</v>
      </c>
      <c r="K7179" s="81">
        <f t="shared" si="577"/>
        <v>13.732258064516129</v>
      </c>
      <c r="L7179" s="149">
        <v>8.6</v>
      </c>
      <c r="M7179" s="16"/>
      <c r="N7179" s="141">
        <f t="shared" si="578"/>
        <v>1</v>
      </c>
      <c r="O7179" s="141"/>
      <c r="P7179" s="141"/>
      <c r="Q7179" s="81">
        <f t="shared" si="579"/>
        <v>11.4</v>
      </c>
    </row>
    <row r="7180" spans="5:17" ht="13" hidden="1" x14ac:dyDescent="0.3">
      <c r="E7180" s="138">
        <v>42810</v>
      </c>
      <c r="F7180" s="16">
        <v>75</v>
      </c>
      <c r="G7180" s="16">
        <v>2017</v>
      </c>
      <c r="H7180" s="139">
        <f t="shared" si="580"/>
        <v>0</v>
      </c>
      <c r="I7180" s="140">
        <v>6.3838709677419345</v>
      </c>
      <c r="J7180" s="141">
        <f t="shared" si="576"/>
        <v>1</v>
      </c>
      <c r="K7180" s="81">
        <f t="shared" si="577"/>
        <v>13.616129032258065</v>
      </c>
      <c r="L7180" s="149">
        <v>9.1999999999999993</v>
      </c>
      <c r="M7180" s="16"/>
      <c r="N7180" s="141">
        <f t="shared" si="578"/>
        <v>1</v>
      </c>
      <c r="O7180" s="141"/>
      <c r="P7180" s="141"/>
      <c r="Q7180" s="81">
        <f t="shared" si="579"/>
        <v>10.8</v>
      </c>
    </row>
    <row r="7181" spans="5:17" ht="13" hidden="1" x14ac:dyDescent="0.3">
      <c r="E7181" s="138">
        <v>42811</v>
      </c>
      <c r="F7181" s="16">
        <v>76</v>
      </c>
      <c r="G7181" s="16">
        <v>2017</v>
      </c>
      <c r="H7181" s="139">
        <f t="shared" si="580"/>
        <v>0</v>
      </c>
      <c r="I7181" s="140">
        <v>6.5</v>
      </c>
      <c r="J7181" s="141">
        <f t="shared" si="576"/>
        <v>1</v>
      </c>
      <c r="K7181" s="81">
        <f t="shared" si="577"/>
        <v>13.5</v>
      </c>
      <c r="L7181" s="149">
        <v>12.3</v>
      </c>
      <c r="M7181" s="16"/>
      <c r="N7181" s="141">
        <f t="shared" si="578"/>
        <v>1</v>
      </c>
      <c r="O7181" s="141"/>
      <c r="P7181" s="141"/>
      <c r="Q7181" s="81">
        <f t="shared" si="579"/>
        <v>7.6999999999999993</v>
      </c>
    </row>
    <row r="7182" spans="5:17" ht="13" hidden="1" x14ac:dyDescent="0.3">
      <c r="E7182" s="138">
        <v>42812</v>
      </c>
      <c r="F7182" s="16">
        <v>77</v>
      </c>
      <c r="G7182" s="16">
        <v>2017</v>
      </c>
      <c r="H7182" s="139">
        <f t="shared" si="580"/>
        <v>0</v>
      </c>
      <c r="I7182" s="140">
        <v>6.5966666666666667</v>
      </c>
      <c r="J7182" s="141">
        <f t="shared" si="576"/>
        <v>1</v>
      </c>
      <c r="K7182" s="81">
        <f t="shared" si="577"/>
        <v>13.403333333333332</v>
      </c>
      <c r="L7182" s="149">
        <v>10.6</v>
      </c>
      <c r="M7182" s="16"/>
      <c r="N7182" s="141">
        <f t="shared" si="578"/>
        <v>1</v>
      </c>
      <c r="O7182" s="141"/>
      <c r="P7182" s="141"/>
      <c r="Q7182" s="81">
        <f t="shared" si="579"/>
        <v>9.4</v>
      </c>
    </row>
    <row r="7183" spans="5:17" ht="13" hidden="1" x14ac:dyDescent="0.3">
      <c r="E7183" s="138">
        <v>42813</v>
      </c>
      <c r="F7183" s="16">
        <v>78</v>
      </c>
      <c r="G7183" s="16">
        <v>2017</v>
      </c>
      <c r="H7183" s="139">
        <f t="shared" si="580"/>
        <v>0</v>
      </c>
      <c r="I7183" s="140">
        <v>6.6933333333333334</v>
      </c>
      <c r="J7183" s="141">
        <f t="shared" si="576"/>
        <v>1</v>
      </c>
      <c r="K7183" s="81">
        <f t="shared" si="577"/>
        <v>13.306666666666667</v>
      </c>
      <c r="L7183" s="149">
        <v>11.4</v>
      </c>
      <c r="M7183" s="16"/>
      <c r="N7183" s="141">
        <f t="shared" si="578"/>
        <v>1</v>
      </c>
      <c r="O7183" s="141"/>
      <c r="P7183" s="141"/>
      <c r="Q7183" s="81">
        <f t="shared" si="579"/>
        <v>8.6</v>
      </c>
    </row>
    <row r="7184" spans="5:17" ht="13" hidden="1" x14ac:dyDescent="0.3">
      <c r="E7184" s="138">
        <v>42814</v>
      </c>
      <c r="F7184" s="16">
        <v>79</v>
      </c>
      <c r="G7184" s="16">
        <v>2017</v>
      </c>
      <c r="H7184" s="139">
        <f t="shared" si="580"/>
        <v>0</v>
      </c>
      <c r="I7184" s="140">
        <v>6.79</v>
      </c>
      <c r="J7184" s="141">
        <f t="shared" si="576"/>
        <v>1</v>
      </c>
      <c r="K7184" s="81">
        <f t="shared" si="577"/>
        <v>13.21</v>
      </c>
      <c r="L7184" s="149">
        <v>11.5</v>
      </c>
      <c r="M7184" s="16"/>
      <c r="N7184" s="141">
        <f t="shared" si="578"/>
        <v>1</v>
      </c>
      <c r="O7184" s="141"/>
      <c r="P7184" s="141"/>
      <c r="Q7184" s="81">
        <f t="shared" si="579"/>
        <v>8.5</v>
      </c>
    </row>
    <row r="7185" spans="5:17" ht="13" hidden="1" x14ac:dyDescent="0.3">
      <c r="E7185" s="138">
        <v>42815</v>
      </c>
      <c r="F7185" s="16">
        <v>80</v>
      </c>
      <c r="G7185" s="16">
        <v>2017</v>
      </c>
      <c r="H7185" s="139">
        <f t="shared" si="580"/>
        <v>0</v>
      </c>
      <c r="I7185" s="140">
        <v>6.8866666666666667</v>
      </c>
      <c r="J7185" s="141">
        <f t="shared" si="576"/>
        <v>1</v>
      </c>
      <c r="K7185" s="81">
        <f t="shared" si="577"/>
        <v>13.113333333333333</v>
      </c>
      <c r="L7185" s="149">
        <v>10.9</v>
      </c>
      <c r="M7185" s="16"/>
      <c r="N7185" s="141">
        <f t="shared" si="578"/>
        <v>1</v>
      </c>
      <c r="O7185" s="141"/>
      <c r="P7185" s="141"/>
      <c r="Q7185" s="81">
        <f t="shared" si="579"/>
        <v>9.1</v>
      </c>
    </row>
    <row r="7186" spans="5:17" ht="13" hidden="1" x14ac:dyDescent="0.3">
      <c r="E7186" s="138">
        <v>42816</v>
      </c>
      <c r="F7186" s="16">
        <v>81</v>
      </c>
      <c r="G7186" s="16">
        <v>2017</v>
      </c>
      <c r="H7186" s="139">
        <f t="shared" si="580"/>
        <v>0</v>
      </c>
      <c r="I7186" s="140">
        <v>6.9833333333333334</v>
      </c>
      <c r="J7186" s="141">
        <f t="shared" si="576"/>
        <v>1</v>
      </c>
      <c r="K7186" s="81">
        <f t="shared" si="577"/>
        <v>13.016666666666666</v>
      </c>
      <c r="L7186" s="149">
        <v>8.9</v>
      </c>
      <c r="M7186" s="16"/>
      <c r="N7186" s="141">
        <f t="shared" si="578"/>
        <v>1</v>
      </c>
      <c r="O7186" s="141"/>
      <c r="P7186" s="141"/>
      <c r="Q7186" s="81">
        <f t="shared" si="579"/>
        <v>11.1</v>
      </c>
    </row>
    <row r="7187" spans="5:17" ht="13" hidden="1" x14ac:dyDescent="0.3">
      <c r="E7187" s="138">
        <v>42817</v>
      </c>
      <c r="F7187" s="16">
        <v>82</v>
      </c>
      <c r="G7187" s="16">
        <v>2017</v>
      </c>
      <c r="H7187" s="139">
        <f t="shared" si="580"/>
        <v>0</v>
      </c>
      <c r="I7187" s="140">
        <v>7.08</v>
      </c>
      <c r="J7187" s="141">
        <f t="shared" si="576"/>
        <v>1</v>
      </c>
      <c r="K7187" s="81">
        <f t="shared" si="577"/>
        <v>12.92</v>
      </c>
      <c r="L7187" s="149">
        <v>9.1999999999999993</v>
      </c>
      <c r="M7187" s="16"/>
      <c r="N7187" s="141">
        <f t="shared" si="578"/>
        <v>1</v>
      </c>
      <c r="O7187" s="141"/>
      <c r="P7187" s="141"/>
      <c r="Q7187" s="81">
        <f t="shared" si="579"/>
        <v>10.8</v>
      </c>
    </row>
    <row r="7188" spans="5:17" ht="13" hidden="1" x14ac:dyDescent="0.3">
      <c r="E7188" s="138">
        <v>42818</v>
      </c>
      <c r="F7188" s="16">
        <v>83</v>
      </c>
      <c r="G7188" s="16">
        <v>2017</v>
      </c>
      <c r="H7188" s="139">
        <f t="shared" si="580"/>
        <v>0</v>
      </c>
      <c r="I7188" s="140">
        <v>7.1766666666666667</v>
      </c>
      <c r="J7188" s="141">
        <f t="shared" ref="J7188:J7251" si="581">IF(I7188&lt;=$E$117,1,0)</f>
        <v>1</v>
      </c>
      <c r="K7188" s="81">
        <f t="shared" ref="K7188:K7251" si="582">J7188*($E$116-I7188)</f>
        <v>12.823333333333334</v>
      </c>
      <c r="L7188" s="149">
        <v>10.1</v>
      </c>
      <c r="M7188" s="16"/>
      <c r="N7188" s="141">
        <f t="shared" ref="N7188:N7251" si="583">IF(L7188&lt;=$E$117,1,0)</f>
        <v>1</v>
      </c>
      <c r="O7188" s="141"/>
      <c r="P7188" s="141"/>
      <c r="Q7188" s="81">
        <f t="shared" ref="Q7188:Q7251" si="584">N7188*($E$116-L7188)</f>
        <v>9.9</v>
      </c>
    </row>
    <row r="7189" spans="5:17" ht="13" hidden="1" x14ac:dyDescent="0.3">
      <c r="E7189" s="138">
        <v>42819</v>
      </c>
      <c r="F7189" s="16">
        <v>84</v>
      </c>
      <c r="G7189" s="16">
        <v>2017</v>
      </c>
      <c r="H7189" s="139">
        <f t="shared" si="580"/>
        <v>0</v>
      </c>
      <c r="I7189" s="140">
        <v>7.2733333333333325</v>
      </c>
      <c r="J7189" s="141">
        <f t="shared" si="581"/>
        <v>1</v>
      </c>
      <c r="K7189" s="81">
        <f t="shared" si="582"/>
        <v>12.726666666666667</v>
      </c>
      <c r="L7189" s="149">
        <v>10.3</v>
      </c>
      <c r="M7189" s="16"/>
      <c r="N7189" s="141">
        <f t="shared" si="583"/>
        <v>1</v>
      </c>
      <c r="O7189" s="141"/>
      <c r="P7189" s="141"/>
      <c r="Q7189" s="81">
        <f t="shared" si="584"/>
        <v>9.6999999999999993</v>
      </c>
    </row>
    <row r="7190" spans="5:17" ht="13" hidden="1" x14ac:dyDescent="0.3">
      <c r="E7190" s="138">
        <v>42820</v>
      </c>
      <c r="F7190" s="16">
        <v>85</v>
      </c>
      <c r="G7190" s="16">
        <v>2017</v>
      </c>
      <c r="H7190" s="139">
        <f t="shared" si="580"/>
        <v>0</v>
      </c>
      <c r="I7190" s="140">
        <v>7.37</v>
      </c>
      <c r="J7190" s="141">
        <f t="shared" si="581"/>
        <v>1</v>
      </c>
      <c r="K7190" s="81">
        <f t="shared" si="582"/>
        <v>12.629999999999999</v>
      </c>
      <c r="L7190" s="149">
        <v>8.8000000000000007</v>
      </c>
      <c r="M7190" s="16"/>
      <c r="N7190" s="141">
        <f t="shared" si="583"/>
        <v>1</v>
      </c>
      <c r="O7190" s="141"/>
      <c r="P7190" s="141"/>
      <c r="Q7190" s="81">
        <f t="shared" si="584"/>
        <v>11.2</v>
      </c>
    </row>
    <row r="7191" spans="5:17" ht="13" hidden="1" x14ac:dyDescent="0.3">
      <c r="E7191" s="138">
        <v>42821</v>
      </c>
      <c r="F7191" s="16">
        <v>86</v>
      </c>
      <c r="G7191" s="16">
        <v>2017</v>
      </c>
      <c r="H7191" s="139">
        <f t="shared" si="580"/>
        <v>0</v>
      </c>
      <c r="I7191" s="140">
        <v>7.4666666666666677</v>
      </c>
      <c r="J7191" s="141">
        <f t="shared" si="581"/>
        <v>1</v>
      </c>
      <c r="K7191" s="81">
        <f t="shared" si="582"/>
        <v>12.533333333333331</v>
      </c>
      <c r="L7191" s="149">
        <v>9.6999999999999993</v>
      </c>
      <c r="M7191" s="16"/>
      <c r="N7191" s="141">
        <f t="shared" si="583"/>
        <v>1</v>
      </c>
      <c r="O7191" s="141"/>
      <c r="P7191" s="141"/>
      <c r="Q7191" s="81">
        <f t="shared" si="584"/>
        <v>10.3</v>
      </c>
    </row>
    <row r="7192" spans="5:17" ht="13" hidden="1" x14ac:dyDescent="0.3">
      <c r="E7192" s="138">
        <v>42822</v>
      </c>
      <c r="F7192" s="16">
        <v>87</v>
      </c>
      <c r="G7192" s="16">
        <v>2017</v>
      </c>
      <c r="H7192" s="139">
        <f t="shared" si="580"/>
        <v>0</v>
      </c>
      <c r="I7192" s="140">
        <v>7.5633333333333335</v>
      </c>
      <c r="J7192" s="141">
        <f t="shared" si="581"/>
        <v>1</v>
      </c>
      <c r="K7192" s="81">
        <f t="shared" si="582"/>
        <v>12.436666666666667</v>
      </c>
      <c r="L7192" s="149">
        <v>12.3</v>
      </c>
      <c r="M7192" s="16"/>
      <c r="N7192" s="141">
        <f t="shared" si="583"/>
        <v>1</v>
      </c>
      <c r="O7192" s="141"/>
      <c r="P7192" s="141"/>
      <c r="Q7192" s="81">
        <f t="shared" si="584"/>
        <v>7.6999999999999993</v>
      </c>
    </row>
    <row r="7193" spans="5:17" ht="13" hidden="1" x14ac:dyDescent="0.3">
      <c r="E7193" s="138">
        <v>42823</v>
      </c>
      <c r="F7193" s="16">
        <v>88</v>
      </c>
      <c r="G7193" s="16">
        <v>2017</v>
      </c>
      <c r="H7193" s="139">
        <f t="shared" si="580"/>
        <v>0</v>
      </c>
      <c r="I7193" s="140">
        <v>7.66</v>
      </c>
      <c r="J7193" s="141">
        <f t="shared" si="581"/>
        <v>1</v>
      </c>
      <c r="K7193" s="81">
        <f t="shared" si="582"/>
        <v>12.34</v>
      </c>
      <c r="L7193" s="149">
        <v>12</v>
      </c>
      <c r="M7193" s="16"/>
      <c r="N7193" s="141">
        <f t="shared" si="583"/>
        <v>1</v>
      </c>
      <c r="O7193" s="141"/>
      <c r="P7193" s="141"/>
      <c r="Q7193" s="81">
        <f t="shared" si="584"/>
        <v>8</v>
      </c>
    </row>
    <row r="7194" spans="5:17" ht="13" hidden="1" x14ac:dyDescent="0.3">
      <c r="E7194" s="138">
        <v>42824</v>
      </c>
      <c r="F7194" s="16">
        <v>89</v>
      </c>
      <c r="G7194" s="16">
        <v>2017</v>
      </c>
      <c r="H7194" s="139">
        <f t="shared" si="580"/>
        <v>0</v>
      </c>
      <c r="I7194" s="140">
        <v>7.7566666666666668</v>
      </c>
      <c r="J7194" s="141">
        <f t="shared" si="581"/>
        <v>1</v>
      </c>
      <c r="K7194" s="81">
        <f t="shared" si="582"/>
        <v>12.243333333333332</v>
      </c>
      <c r="L7194" s="149">
        <v>12.1</v>
      </c>
      <c r="M7194" s="16"/>
      <c r="N7194" s="141">
        <f t="shared" si="583"/>
        <v>1</v>
      </c>
      <c r="O7194" s="141"/>
      <c r="P7194" s="141"/>
      <c r="Q7194" s="81">
        <f t="shared" si="584"/>
        <v>7.9</v>
      </c>
    </row>
    <row r="7195" spans="5:17" ht="13" hidden="1" x14ac:dyDescent="0.3">
      <c r="E7195" s="138">
        <v>42825</v>
      </c>
      <c r="F7195" s="16">
        <v>90</v>
      </c>
      <c r="G7195" s="16">
        <v>2017</v>
      </c>
      <c r="H7195" s="139">
        <f t="shared" si="580"/>
        <v>0</v>
      </c>
      <c r="I7195" s="140">
        <v>7.8533333333333344</v>
      </c>
      <c r="J7195" s="141">
        <f t="shared" si="581"/>
        <v>1</v>
      </c>
      <c r="K7195" s="81">
        <f t="shared" si="582"/>
        <v>12.146666666666665</v>
      </c>
      <c r="L7195" s="149">
        <v>13.7</v>
      </c>
      <c r="M7195" s="16"/>
      <c r="N7195" s="141">
        <f t="shared" si="583"/>
        <v>1</v>
      </c>
      <c r="O7195" s="141"/>
      <c r="P7195" s="141"/>
      <c r="Q7195" s="81">
        <f t="shared" si="584"/>
        <v>6.3000000000000007</v>
      </c>
    </row>
    <row r="7196" spans="5:17" ht="13" hidden="1" x14ac:dyDescent="0.3">
      <c r="E7196" s="138">
        <v>42826</v>
      </c>
      <c r="F7196" s="16">
        <v>91</v>
      </c>
      <c r="G7196" s="16">
        <v>2017</v>
      </c>
      <c r="H7196" s="139">
        <f t="shared" si="580"/>
        <v>0</v>
      </c>
      <c r="I7196" s="140">
        <v>7.95</v>
      </c>
      <c r="J7196" s="141">
        <f t="shared" si="581"/>
        <v>1</v>
      </c>
      <c r="K7196" s="81">
        <f t="shared" si="582"/>
        <v>12.05</v>
      </c>
      <c r="L7196" s="149">
        <v>10.7</v>
      </c>
      <c r="M7196" s="16"/>
      <c r="N7196" s="141">
        <f t="shared" si="583"/>
        <v>1</v>
      </c>
      <c r="O7196" s="141"/>
      <c r="P7196" s="141"/>
      <c r="Q7196" s="81">
        <f t="shared" si="584"/>
        <v>9.3000000000000007</v>
      </c>
    </row>
    <row r="7197" spans="5:17" ht="13" hidden="1" x14ac:dyDescent="0.3">
      <c r="E7197" s="138">
        <v>42827</v>
      </c>
      <c r="F7197" s="16">
        <v>92</v>
      </c>
      <c r="G7197" s="16">
        <v>2017</v>
      </c>
      <c r="H7197" s="139">
        <f t="shared" si="580"/>
        <v>0</v>
      </c>
      <c r="I7197" s="140">
        <v>8.0466666666666669</v>
      </c>
      <c r="J7197" s="141">
        <f t="shared" si="581"/>
        <v>1</v>
      </c>
      <c r="K7197" s="81">
        <f t="shared" si="582"/>
        <v>11.953333333333333</v>
      </c>
      <c r="L7197" s="149">
        <v>10.4</v>
      </c>
      <c r="M7197" s="16"/>
      <c r="N7197" s="141">
        <f t="shared" si="583"/>
        <v>1</v>
      </c>
      <c r="O7197" s="141"/>
      <c r="P7197" s="141"/>
      <c r="Q7197" s="81">
        <f t="shared" si="584"/>
        <v>9.6</v>
      </c>
    </row>
    <row r="7198" spans="5:17" ht="13" hidden="1" x14ac:dyDescent="0.3">
      <c r="E7198" s="138">
        <v>42828</v>
      </c>
      <c r="F7198" s="16">
        <v>93</v>
      </c>
      <c r="G7198" s="16">
        <v>2017</v>
      </c>
      <c r="H7198" s="139">
        <f t="shared" si="580"/>
        <v>0</v>
      </c>
      <c r="I7198" s="140">
        <v>8.1433333333333344</v>
      </c>
      <c r="J7198" s="141">
        <f t="shared" si="581"/>
        <v>1</v>
      </c>
      <c r="K7198" s="81">
        <f t="shared" si="582"/>
        <v>11.856666666666666</v>
      </c>
      <c r="L7198" s="149">
        <v>11.9</v>
      </c>
      <c r="M7198" s="16"/>
      <c r="N7198" s="141">
        <f t="shared" si="583"/>
        <v>1</v>
      </c>
      <c r="O7198" s="141"/>
      <c r="P7198" s="141"/>
      <c r="Q7198" s="81">
        <f t="shared" si="584"/>
        <v>8.1</v>
      </c>
    </row>
    <row r="7199" spans="5:17" ht="13" hidden="1" x14ac:dyDescent="0.3">
      <c r="E7199" s="138">
        <v>42829</v>
      </c>
      <c r="F7199" s="16">
        <v>94</v>
      </c>
      <c r="G7199" s="16">
        <v>2017</v>
      </c>
      <c r="H7199" s="139">
        <f t="shared" si="580"/>
        <v>0</v>
      </c>
      <c r="I7199" s="140">
        <v>8.24</v>
      </c>
      <c r="J7199" s="141">
        <f t="shared" si="581"/>
        <v>1</v>
      </c>
      <c r="K7199" s="81">
        <f t="shared" si="582"/>
        <v>11.76</v>
      </c>
      <c r="L7199" s="149">
        <v>12.2</v>
      </c>
      <c r="M7199" s="16"/>
      <c r="N7199" s="141">
        <f t="shared" si="583"/>
        <v>1</v>
      </c>
      <c r="O7199" s="141"/>
      <c r="P7199" s="141"/>
      <c r="Q7199" s="81">
        <f t="shared" si="584"/>
        <v>7.8000000000000007</v>
      </c>
    </row>
    <row r="7200" spans="5:17" ht="13" hidden="1" x14ac:dyDescent="0.3">
      <c r="E7200" s="138">
        <v>42830</v>
      </c>
      <c r="F7200" s="16">
        <v>95</v>
      </c>
      <c r="G7200" s="16">
        <v>2017</v>
      </c>
      <c r="H7200" s="139">
        <f t="shared" si="580"/>
        <v>0</v>
      </c>
      <c r="I7200" s="140">
        <v>8.336666666666666</v>
      </c>
      <c r="J7200" s="141">
        <f t="shared" si="581"/>
        <v>1</v>
      </c>
      <c r="K7200" s="81">
        <f t="shared" si="582"/>
        <v>11.663333333333334</v>
      </c>
      <c r="L7200" s="149">
        <v>10.8</v>
      </c>
      <c r="M7200" s="16"/>
      <c r="N7200" s="141">
        <f t="shared" si="583"/>
        <v>1</v>
      </c>
      <c r="O7200" s="141"/>
      <c r="P7200" s="141"/>
      <c r="Q7200" s="81">
        <f t="shared" si="584"/>
        <v>9.1999999999999993</v>
      </c>
    </row>
    <row r="7201" spans="5:17" ht="13" hidden="1" x14ac:dyDescent="0.3">
      <c r="E7201" s="138">
        <v>42831</v>
      </c>
      <c r="F7201" s="16">
        <v>96</v>
      </c>
      <c r="G7201" s="16">
        <v>2017</v>
      </c>
      <c r="H7201" s="139">
        <f t="shared" si="580"/>
        <v>0</v>
      </c>
      <c r="I7201" s="140">
        <v>8.4333333333333336</v>
      </c>
      <c r="J7201" s="141">
        <f t="shared" si="581"/>
        <v>1</v>
      </c>
      <c r="K7201" s="81">
        <f t="shared" si="582"/>
        <v>11.566666666666666</v>
      </c>
      <c r="L7201" s="149">
        <v>10.1</v>
      </c>
      <c r="M7201" s="16"/>
      <c r="N7201" s="141">
        <f t="shared" si="583"/>
        <v>1</v>
      </c>
      <c r="O7201" s="141"/>
      <c r="P7201" s="141"/>
      <c r="Q7201" s="81">
        <f t="shared" si="584"/>
        <v>9.9</v>
      </c>
    </row>
    <row r="7202" spans="5:17" ht="13" hidden="1" x14ac:dyDescent="0.3">
      <c r="E7202" s="138">
        <v>42832</v>
      </c>
      <c r="F7202" s="16">
        <v>97</v>
      </c>
      <c r="G7202" s="16">
        <v>2017</v>
      </c>
      <c r="H7202" s="139">
        <f t="shared" si="580"/>
        <v>0</v>
      </c>
      <c r="I7202" s="140">
        <v>8.5299999999999994</v>
      </c>
      <c r="J7202" s="141">
        <f t="shared" si="581"/>
        <v>1</v>
      </c>
      <c r="K7202" s="81">
        <f t="shared" si="582"/>
        <v>11.47</v>
      </c>
      <c r="L7202" s="149">
        <v>11.5</v>
      </c>
      <c r="M7202" s="16"/>
      <c r="N7202" s="141">
        <f t="shared" si="583"/>
        <v>1</v>
      </c>
      <c r="O7202" s="141"/>
      <c r="P7202" s="141"/>
      <c r="Q7202" s="81">
        <f t="shared" si="584"/>
        <v>8.5</v>
      </c>
    </row>
    <row r="7203" spans="5:17" ht="13" hidden="1" x14ac:dyDescent="0.3">
      <c r="E7203" s="138">
        <v>42833</v>
      </c>
      <c r="F7203" s="16">
        <v>98</v>
      </c>
      <c r="G7203" s="16">
        <v>2017</v>
      </c>
      <c r="H7203" s="139">
        <f t="shared" ref="H7203:H7266" si="585">IF(AND(E7203&gt;=$D$64,E7203&lt;=$D$65),1,0)</f>
        <v>0</v>
      </c>
      <c r="I7203" s="140">
        <v>8.6266666666666687</v>
      </c>
      <c r="J7203" s="141">
        <f t="shared" si="581"/>
        <v>1</v>
      </c>
      <c r="K7203" s="81">
        <f t="shared" si="582"/>
        <v>11.373333333333331</v>
      </c>
      <c r="L7203" s="149">
        <v>12.2</v>
      </c>
      <c r="M7203" s="16"/>
      <c r="N7203" s="141">
        <f t="shared" si="583"/>
        <v>1</v>
      </c>
      <c r="O7203" s="141"/>
      <c r="P7203" s="141"/>
      <c r="Q7203" s="81">
        <f t="shared" si="584"/>
        <v>7.8000000000000007</v>
      </c>
    </row>
    <row r="7204" spans="5:17" ht="13" hidden="1" x14ac:dyDescent="0.3">
      <c r="E7204" s="138">
        <v>42834</v>
      </c>
      <c r="F7204" s="16">
        <v>99</v>
      </c>
      <c r="G7204" s="16">
        <v>2017</v>
      </c>
      <c r="H7204" s="139">
        <f t="shared" si="585"/>
        <v>0</v>
      </c>
      <c r="I7204" s="140">
        <v>8.7233333333333327</v>
      </c>
      <c r="J7204" s="141">
        <f t="shared" si="581"/>
        <v>1</v>
      </c>
      <c r="K7204" s="81">
        <f t="shared" si="582"/>
        <v>11.276666666666667</v>
      </c>
      <c r="L7204" s="149">
        <v>13.9</v>
      </c>
      <c r="M7204" s="16"/>
      <c r="N7204" s="141">
        <f t="shared" si="583"/>
        <v>1</v>
      </c>
      <c r="O7204" s="141"/>
      <c r="P7204" s="141"/>
      <c r="Q7204" s="81">
        <f t="shared" si="584"/>
        <v>6.1</v>
      </c>
    </row>
    <row r="7205" spans="5:17" ht="13" hidden="1" x14ac:dyDescent="0.3">
      <c r="E7205" s="138">
        <v>42835</v>
      </c>
      <c r="F7205" s="16">
        <v>100</v>
      </c>
      <c r="G7205" s="16">
        <v>2017</v>
      </c>
      <c r="H7205" s="139">
        <f t="shared" si="585"/>
        <v>0</v>
      </c>
      <c r="I7205" s="140">
        <v>8.82</v>
      </c>
      <c r="J7205" s="141">
        <f t="shared" si="581"/>
        <v>1</v>
      </c>
      <c r="K7205" s="81">
        <f t="shared" si="582"/>
        <v>11.18</v>
      </c>
      <c r="L7205" s="149">
        <v>15.4</v>
      </c>
      <c r="M7205" s="16"/>
      <c r="N7205" s="141">
        <f t="shared" si="583"/>
        <v>1</v>
      </c>
      <c r="O7205" s="141"/>
      <c r="P7205" s="141"/>
      <c r="Q7205" s="81">
        <f t="shared" si="584"/>
        <v>4.5999999999999996</v>
      </c>
    </row>
    <row r="7206" spans="5:17" ht="13" hidden="1" x14ac:dyDescent="0.3">
      <c r="E7206" s="138">
        <v>42836</v>
      </c>
      <c r="F7206" s="16">
        <v>101</v>
      </c>
      <c r="G7206" s="16">
        <v>2017</v>
      </c>
      <c r="H7206" s="139">
        <f t="shared" si="585"/>
        <v>0</v>
      </c>
      <c r="I7206" s="140">
        <v>8.9166666666666679</v>
      </c>
      <c r="J7206" s="141">
        <f t="shared" si="581"/>
        <v>1</v>
      </c>
      <c r="K7206" s="81">
        <f t="shared" si="582"/>
        <v>11.083333333333332</v>
      </c>
      <c r="L7206" s="149">
        <v>12.5</v>
      </c>
      <c r="M7206" s="16"/>
      <c r="N7206" s="141">
        <f t="shared" si="583"/>
        <v>1</v>
      </c>
      <c r="O7206" s="141"/>
      <c r="P7206" s="141"/>
      <c r="Q7206" s="81">
        <f t="shared" si="584"/>
        <v>7.5</v>
      </c>
    </row>
    <row r="7207" spans="5:17" ht="13" hidden="1" x14ac:dyDescent="0.3">
      <c r="E7207" s="138">
        <v>42837</v>
      </c>
      <c r="F7207" s="16">
        <v>102</v>
      </c>
      <c r="G7207" s="16">
        <v>2017</v>
      </c>
      <c r="H7207" s="139">
        <f t="shared" si="585"/>
        <v>0</v>
      </c>
      <c r="I7207" s="140">
        <v>9.0133333333333354</v>
      </c>
      <c r="J7207" s="141">
        <f t="shared" si="581"/>
        <v>1</v>
      </c>
      <c r="K7207" s="81">
        <f t="shared" si="582"/>
        <v>10.986666666666665</v>
      </c>
      <c r="L7207" s="149">
        <v>12.6</v>
      </c>
      <c r="M7207" s="16"/>
      <c r="N7207" s="141">
        <f t="shared" si="583"/>
        <v>1</v>
      </c>
      <c r="O7207" s="141"/>
      <c r="P7207" s="141"/>
      <c r="Q7207" s="81">
        <f t="shared" si="584"/>
        <v>7.4</v>
      </c>
    </row>
    <row r="7208" spans="5:17" ht="13" hidden="1" x14ac:dyDescent="0.3">
      <c r="E7208" s="138">
        <v>42838</v>
      </c>
      <c r="F7208" s="16">
        <v>103</v>
      </c>
      <c r="G7208" s="16">
        <v>2017</v>
      </c>
      <c r="H7208" s="139">
        <f t="shared" si="585"/>
        <v>0</v>
      </c>
      <c r="I7208" s="140">
        <v>9.11</v>
      </c>
      <c r="J7208" s="141">
        <f t="shared" si="581"/>
        <v>1</v>
      </c>
      <c r="K7208" s="81">
        <f t="shared" si="582"/>
        <v>10.89</v>
      </c>
      <c r="L7208" s="149">
        <v>13.5</v>
      </c>
      <c r="M7208" s="16"/>
      <c r="N7208" s="141">
        <f t="shared" si="583"/>
        <v>1</v>
      </c>
      <c r="O7208" s="141"/>
      <c r="P7208" s="141"/>
      <c r="Q7208" s="81">
        <f t="shared" si="584"/>
        <v>6.5</v>
      </c>
    </row>
    <row r="7209" spans="5:17" ht="13" hidden="1" x14ac:dyDescent="0.3">
      <c r="E7209" s="138">
        <v>42839</v>
      </c>
      <c r="F7209" s="16">
        <v>104</v>
      </c>
      <c r="G7209" s="16">
        <v>2017</v>
      </c>
      <c r="H7209" s="139">
        <f t="shared" si="585"/>
        <v>0</v>
      </c>
      <c r="I7209" s="140">
        <v>9.206666666666667</v>
      </c>
      <c r="J7209" s="141">
        <f t="shared" si="581"/>
        <v>1</v>
      </c>
      <c r="K7209" s="81">
        <f t="shared" si="582"/>
        <v>10.793333333333333</v>
      </c>
      <c r="L7209" s="149">
        <v>12.5</v>
      </c>
      <c r="M7209" s="16"/>
      <c r="N7209" s="141">
        <f t="shared" si="583"/>
        <v>1</v>
      </c>
      <c r="O7209" s="141"/>
      <c r="P7209" s="141"/>
      <c r="Q7209" s="81">
        <f t="shared" si="584"/>
        <v>7.5</v>
      </c>
    </row>
    <row r="7210" spans="5:17" ht="13" hidden="1" x14ac:dyDescent="0.3">
      <c r="E7210" s="138">
        <v>42840</v>
      </c>
      <c r="F7210" s="16">
        <v>105</v>
      </c>
      <c r="G7210" s="16">
        <v>2017</v>
      </c>
      <c r="H7210" s="139">
        <f t="shared" si="585"/>
        <v>0</v>
      </c>
      <c r="I7210" s="140">
        <v>9.3033333333333346</v>
      </c>
      <c r="J7210" s="141">
        <f t="shared" si="581"/>
        <v>1</v>
      </c>
      <c r="K7210" s="81">
        <f t="shared" si="582"/>
        <v>10.696666666666665</v>
      </c>
      <c r="L7210" s="149">
        <v>12.5</v>
      </c>
      <c r="M7210" s="16"/>
      <c r="N7210" s="141">
        <f t="shared" si="583"/>
        <v>1</v>
      </c>
      <c r="O7210" s="141"/>
      <c r="P7210" s="141"/>
      <c r="Q7210" s="81">
        <f t="shared" si="584"/>
        <v>7.5</v>
      </c>
    </row>
    <row r="7211" spans="5:17" ht="13" hidden="1" x14ac:dyDescent="0.3">
      <c r="E7211" s="138">
        <v>42841</v>
      </c>
      <c r="F7211" s="16">
        <v>106</v>
      </c>
      <c r="G7211" s="16">
        <v>2017</v>
      </c>
      <c r="H7211" s="139">
        <f t="shared" si="585"/>
        <v>0</v>
      </c>
      <c r="I7211" s="140">
        <v>9.4</v>
      </c>
      <c r="J7211" s="141">
        <f t="shared" si="581"/>
        <v>1</v>
      </c>
      <c r="K7211" s="81">
        <f t="shared" si="582"/>
        <v>10.6</v>
      </c>
      <c r="L7211" s="149">
        <v>11.5</v>
      </c>
      <c r="M7211" s="16"/>
      <c r="N7211" s="141">
        <f t="shared" si="583"/>
        <v>1</v>
      </c>
      <c r="O7211" s="141"/>
      <c r="P7211" s="141"/>
      <c r="Q7211" s="81">
        <f t="shared" si="584"/>
        <v>8.5</v>
      </c>
    </row>
    <row r="7212" spans="5:17" ht="13" hidden="1" x14ac:dyDescent="0.3">
      <c r="E7212" s="138">
        <v>42842</v>
      </c>
      <c r="F7212" s="16">
        <v>107</v>
      </c>
      <c r="G7212" s="16">
        <v>2017</v>
      </c>
      <c r="H7212" s="139">
        <f t="shared" si="585"/>
        <v>0</v>
      </c>
      <c r="I7212" s="140">
        <v>9.561290322580648</v>
      </c>
      <c r="J7212" s="141">
        <f t="shared" si="581"/>
        <v>1</v>
      </c>
      <c r="K7212" s="81">
        <f t="shared" si="582"/>
        <v>10.438709677419352</v>
      </c>
      <c r="L7212" s="149">
        <v>10</v>
      </c>
      <c r="M7212" s="16"/>
      <c r="N7212" s="141">
        <f t="shared" si="583"/>
        <v>1</v>
      </c>
      <c r="O7212" s="141"/>
      <c r="P7212" s="141"/>
      <c r="Q7212" s="81">
        <f t="shared" si="584"/>
        <v>10</v>
      </c>
    </row>
    <row r="7213" spans="5:17" ht="13" hidden="1" x14ac:dyDescent="0.3">
      <c r="E7213" s="138">
        <v>42843</v>
      </c>
      <c r="F7213" s="16">
        <v>108</v>
      </c>
      <c r="G7213" s="16">
        <v>2017</v>
      </c>
      <c r="H7213" s="139">
        <f t="shared" si="585"/>
        <v>0</v>
      </c>
      <c r="I7213" s="140">
        <v>9.7225806451612922</v>
      </c>
      <c r="J7213" s="141">
        <f t="shared" si="581"/>
        <v>1</v>
      </c>
      <c r="K7213" s="81">
        <f t="shared" si="582"/>
        <v>10.277419354838708</v>
      </c>
      <c r="L7213" s="149">
        <v>8.1999999999999993</v>
      </c>
      <c r="M7213" s="16"/>
      <c r="N7213" s="141">
        <f t="shared" si="583"/>
        <v>1</v>
      </c>
      <c r="O7213" s="141"/>
      <c r="P7213" s="141"/>
      <c r="Q7213" s="81">
        <f t="shared" si="584"/>
        <v>11.8</v>
      </c>
    </row>
    <row r="7214" spans="5:17" ht="13" hidden="1" x14ac:dyDescent="0.3">
      <c r="E7214" s="138">
        <v>42844</v>
      </c>
      <c r="F7214" s="16">
        <v>109</v>
      </c>
      <c r="G7214" s="16">
        <v>2017</v>
      </c>
      <c r="H7214" s="139">
        <f t="shared" si="585"/>
        <v>0</v>
      </c>
      <c r="I7214" s="140">
        <v>9.8838709677419363</v>
      </c>
      <c r="J7214" s="141">
        <f t="shared" si="581"/>
        <v>1</v>
      </c>
      <c r="K7214" s="81">
        <f t="shared" si="582"/>
        <v>10.116129032258064</v>
      </c>
      <c r="L7214" s="149">
        <v>5.6</v>
      </c>
      <c r="M7214" s="16"/>
      <c r="N7214" s="141">
        <f t="shared" si="583"/>
        <v>1</v>
      </c>
      <c r="O7214" s="141"/>
      <c r="P7214" s="141"/>
      <c r="Q7214" s="81">
        <f t="shared" si="584"/>
        <v>14.4</v>
      </c>
    </row>
    <row r="7215" spans="5:17" ht="13" hidden="1" x14ac:dyDescent="0.3">
      <c r="E7215" s="138">
        <v>42845</v>
      </c>
      <c r="F7215" s="16">
        <v>110</v>
      </c>
      <c r="G7215" s="16">
        <v>2017</v>
      </c>
      <c r="H7215" s="139">
        <f t="shared" si="585"/>
        <v>0</v>
      </c>
      <c r="I7215" s="140">
        <v>10.045161290322584</v>
      </c>
      <c r="J7215" s="141">
        <f t="shared" si="581"/>
        <v>1</v>
      </c>
      <c r="K7215" s="81">
        <f t="shared" si="582"/>
        <v>9.954838709677416</v>
      </c>
      <c r="L7215" s="149">
        <v>5.7</v>
      </c>
      <c r="M7215" s="16"/>
      <c r="N7215" s="141">
        <f t="shared" si="583"/>
        <v>1</v>
      </c>
      <c r="O7215" s="141"/>
      <c r="P7215" s="141"/>
      <c r="Q7215" s="81">
        <f t="shared" si="584"/>
        <v>14.3</v>
      </c>
    </row>
    <row r="7216" spans="5:17" ht="13" hidden="1" x14ac:dyDescent="0.3">
      <c r="E7216" s="138">
        <v>42846</v>
      </c>
      <c r="F7216" s="16">
        <v>111</v>
      </c>
      <c r="G7216" s="16">
        <v>2017</v>
      </c>
      <c r="H7216" s="139">
        <f t="shared" si="585"/>
        <v>0</v>
      </c>
      <c r="I7216" s="140">
        <v>10.206451612903228</v>
      </c>
      <c r="J7216" s="141">
        <f t="shared" si="581"/>
        <v>1</v>
      </c>
      <c r="K7216" s="81">
        <f t="shared" si="582"/>
        <v>9.7935483870967719</v>
      </c>
      <c r="L7216" s="149">
        <v>8</v>
      </c>
      <c r="M7216" s="16"/>
      <c r="N7216" s="141">
        <f t="shared" si="583"/>
        <v>1</v>
      </c>
      <c r="O7216" s="141"/>
      <c r="P7216" s="141"/>
      <c r="Q7216" s="81">
        <f t="shared" si="584"/>
        <v>12</v>
      </c>
    </row>
    <row r="7217" spans="5:17" ht="13" hidden="1" x14ac:dyDescent="0.3">
      <c r="E7217" s="138">
        <v>42847</v>
      </c>
      <c r="F7217" s="16">
        <v>112</v>
      </c>
      <c r="G7217" s="16">
        <v>2017</v>
      </c>
      <c r="H7217" s="139">
        <f t="shared" si="585"/>
        <v>0</v>
      </c>
      <c r="I7217" s="140">
        <v>10.367741935483872</v>
      </c>
      <c r="J7217" s="141">
        <f t="shared" si="581"/>
        <v>1</v>
      </c>
      <c r="K7217" s="81">
        <f t="shared" si="582"/>
        <v>9.6322580645161278</v>
      </c>
      <c r="L7217" s="149">
        <v>10.7</v>
      </c>
      <c r="M7217" s="16"/>
      <c r="N7217" s="141">
        <f t="shared" si="583"/>
        <v>1</v>
      </c>
      <c r="O7217" s="141"/>
      <c r="P7217" s="141"/>
      <c r="Q7217" s="81">
        <f t="shared" si="584"/>
        <v>9.3000000000000007</v>
      </c>
    </row>
    <row r="7218" spans="5:17" ht="13" hidden="1" x14ac:dyDescent="0.3">
      <c r="E7218" s="138">
        <v>42848</v>
      </c>
      <c r="F7218" s="16">
        <v>113</v>
      </c>
      <c r="G7218" s="16">
        <v>2017</v>
      </c>
      <c r="H7218" s="139">
        <f t="shared" si="585"/>
        <v>0</v>
      </c>
      <c r="I7218" s="140">
        <v>10.529032258064516</v>
      </c>
      <c r="J7218" s="141">
        <f t="shared" si="581"/>
        <v>1</v>
      </c>
      <c r="K7218" s="81">
        <f t="shared" si="582"/>
        <v>9.4709677419354836</v>
      </c>
      <c r="L7218" s="149">
        <v>11.3</v>
      </c>
      <c r="M7218" s="16"/>
      <c r="N7218" s="141">
        <f t="shared" si="583"/>
        <v>1</v>
      </c>
      <c r="O7218" s="141"/>
      <c r="P7218" s="141"/>
      <c r="Q7218" s="81">
        <f t="shared" si="584"/>
        <v>8.6999999999999993</v>
      </c>
    </row>
    <row r="7219" spans="5:17" ht="13" hidden="1" x14ac:dyDescent="0.3">
      <c r="E7219" s="138">
        <v>42849</v>
      </c>
      <c r="F7219" s="16">
        <v>114</v>
      </c>
      <c r="G7219" s="16">
        <v>2017</v>
      </c>
      <c r="H7219" s="139">
        <f t="shared" si="585"/>
        <v>0</v>
      </c>
      <c r="I7219" s="140">
        <v>10.690322580645164</v>
      </c>
      <c r="J7219" s="141">
        <f t="shared" si="581"/>
        <v>1</v>
      </c>
      <c r="K7219" s="81">
        <f t="shared" si="582"/>
        <v>9.3096774193548359</v>
      </c>
      <c r="L7219" s="149">
        <v>13.4</v>
      </c>
      <c r="M7219" s="16"/>
      <c r="N7219" s="141">
        <f t="shared" si="583"/>
        <v>1</v>
      </c>
      <c r="O7219" s="141"/>
      <c r="P7219" s="141"/>
      <c r="Q7219" s="81">
        <f t="shared" si="584"/>
        <v>6.6</v>
      </c>
    </row>
    <row r="7220" spans="5:17" ht="13" hidden="1" x14ac:dyDescent="0.3">
      <c r="E7220" s="138">
        <v>42850</v>
      </c>
      <c r="F7220" s="16">
        <v>115</v>
      </c>
      <c r="G7220" s="16">
        <v>2017</v>
      </c>
      <c r="H7220" s="139">
        <f t="shared" si="585"/>
        <v>0</v>
      </c>
      <c r="I7220" s="140">
        <v>10.851612903225808</v>
      </c>
      <c r="J7220" s="141">
        <f t="shared" si="581"/>
        <v>1</v>
      </c>
      <c r="K7220" s="81">
        <f t="shared" si="582"/>
        <v>9.1483870967741918</v>
      </c>
      <c r="L7220" s="149">
        <v>11.6</v>
      </c>
      <c r="M7220" s="16"/>
      <c r="N7220" s="141">
        <f t="shared" si="583"/>
        <v>1</v>
      </c>
      <c r="O7220" s="141"/>
      <c r="P7220" s="141"/>
      <c r="Q7220" s="81">
        <f t="shared" si="584"/>
        <v>8.4</v>
      </c>
    </row>
    <row r="7221" spans="5:17" ht="13" hidden="1" x14ac:dyDescent="0.3">
      <c r="E7221" s="138">
        <v>42851</v>
      </c>
      <c r="F7221" s="16">
        <v>116</v>
      </c>
      <c r="G7221" s="16">
        <v>2017</v>
      </c>
      <c r="H7221" s="139">
        <f t="shared" si="585"/>
        <v>0</v>
      </c>
      <c r="I7221" s="140">
        <v>11.012903225806452</v>
      </c>
      <c r="J7221" s="141">
        <f t="shared" si="581"/>
        <v>1</v>
      </c>
      <c r="K7221" s="81">
        <f t="shared" si="582"/>
        <v>8.9870967741935477</v>
      </c>
      <c r="L7221" s="149">
        <v>8.3000000000000007</v>
      </c>
      <c r="M7221" s="16"/>
      <c r="N7221" s="141">
        <f t="shared" si="583"/>
        <v>1</v>
      </c>
      <c r="O7221" s="141"/>
      <c r="P7221" s="141"/>
      <c r="Q7221" s="81">
        <f t="shared" si="584"/>
        <v>11.7</v>
      </c>
    </row>
    <row r="7222" spans="5:17" ht="13" hidden="1" x14ac:dyDescent="0.3">
      <c r="E7222" s="138">
        <v>42852</v>
      </c>
      <c r="F7222" s="16">
        <v>117</v>
      </c>
      <c r="G7222" s="16">
        <v>2017</v>
      </c>
      <c r="H7222" s="139">
        <f t="shared" si="585"/>
        <v>0</v>
      </c>
      <c r="I7222" s="140">
        <v>11.1741935483871</v>
      </c>
      <c r="J7222" s="141">
        <f t="shared" si="581"/>
        <v>1</v>
      </c>
      <c r="K7222" s="81">
        <f t="shared" si="582"/>
        <v>8.8258064516129</v>
      </c>
      <c r="L7222" s="149">
        <v>4.9000000000000004</v>
      </c>
      <c r="M7222" s="16"/>
      <c r="N7222" s="141">
        <f t="shared" si="583"/>
        <v>1</v>
      </c>
      <c r="O7222" s="141"/>
      <c r="P7222" s="141"/>
      <c r="Q7222" s="81">
        <f t="shared" si="584"/>
        <v>15.1</v>
      </c>
    </row>
    <row r="7223" spans="5:17" ht="13" hidden="1" x14ac:dyDescent="0.3">
      <c r="E7223" s="138">
        <v>42853</v>
      </c>
      <c r="F7223" s="16">
        <v>118</v>
      </c>
      <c r="G7223" s="16">
        <v>2017</v>
      </c>
      <c r="H7223" s="139">
        <f t="shared" si="585"/>
        <v>0</v>
      </c>
      <c r="I7223" s="140">
        <v>11.335483870967744</v>
      </c>
      <c r="J7223" s="141">
        <f t="shared" si="581"/>
        <v>1</v>
      </c>
      <c r="K7223" s="81">
        <f t="shared" si="582"/>
        <v>8.6645161290322559</v>
      </c>
      <c r="L7223" s="149">
        <v>5.7</v>
      </c>
      <c r="M7223" s="16"/>
      <c r="N7223" s="141">
        <f t="shared" si="583"/>
        <v>1</v>
      </c>
      <c r="O7223" s="141"/>
      <c r="P7223" s="141"/>
      <c r="Q7223" s="81">
        <f t="shared" si="584"/>
        <v>14.3</v>
      </c>
    </row>
    <row r="7224" spans="5:17" ht="13" hidden="1" x14ac:dyDescent="0.3">
      <c r="E7224" s="138">
        <v>42854</v>
      </c>
      <c r="F7224" s="16">
        <v>119</v>
      </c>
      <c r="G7224" s="16">
        <v>2017</v>
      </c>
      <c r="H7224" s="139">
        <f t="shared" si="585"/>
        <v>0</v>
      </c>
      <c r="I7224" s="140">
        <v>11.496774193548388</v>
      </c>
      <c r="J7224" s="141">
        <f t="shared" si="581"/>
        <v>1</v>
      </c>
      <c r="K7224" s="81">
        <f t="shared" si="582"/>
        <v>8.5032258064516117</v>
      </c>
      <c r="L7224" s="149">
        <v>6.8</v>
      </c>
      <c r="M7224" s="16"/>
      <c r="N7224" s="141">
        <f t="shared" si="583"/>
        <v>1</v>
      </c>
      <c r="O7224" s="141"/>
      <c r="P7224" s="141"/>
      <c r="Q7224" s="81">
        <f t="shared" si="584"/>
        <v>13.2</v>
      </c>
    </row>
    <row r="7225" spans="5:17" ht="13" hidden="1" x14ac:dyDescent="0.3">
      <c r="E7225" s="138">
        <v>42855</v>
      </c>
      <c r="F7225" s="16">
        <v>120</v>
      </c>
      <c r="G7225" s="16">
        <v>2017</v>
      </c>
      <c r="H7225" s="139">
        <f t="shared" si="585"/>
        <v>0</v>
      </c>
      <c r="I7225" s="140">
        <v>11.658064516129032</v>
      </c>
      <c r="J7225" s="141">
        <f t="shared" si="581"/>
        <v>1</v>
      </c>
      <c r="K7225" s="81">
        <f t="shared" si="582"/>
        <v>8.3419354838709676</v>
      </c>
      <c r="L7225" s="149">
        <v>10.199999999999999</v>
      </c>
      <c r="M7225" s="16"/>
      <c r="N7225" s="141">
        <f t="shared" si="583"/>
        <v>1</v>
      </c>
      <c r="O7225" s="141"/>
      <c r="P7225" s="141"/>
      <c r="Q7225" s="81">
        <f t="shared" si="584"/>
        <v>9.8000000000000007</v>
      </c>
    </row>
    <row r="7226" spans="5:17" ht="13" hidden="1" x14ac:dyDescent="0.3">
      <c r="E7226" s="138">
        <v>42856</v>
      </c>
      <c r="F7226" s="16">
        <v>121</v>
      </c>
      <c r="G7226" s="16">
        <v>2017</v>
      </c>
      <c r="H7226" s="139">
        <f t="shared" si="585"/>
        <v>0</v>
      </c>
      <c r="I7226" s="140">
        <v>11.81935483870968</v>
      </c>
      <c r="J7226" s="141">
        <f t="shared" si="581"/>
        <v>1</v>
      </c>
      <c r="K7226" s="81">
        <f t="shared" si="582"/>
        <v>8.1806451612903199</v>
      </c>
      <c r="L7226" s="149">
        <v>7</v>
      </c>
      <c r="M7226" s="16"/>
      <c r="N7226" s="141">
        <f t="shared" si="583"/>
        <v>1</v>
      </c>
      <c r="O7226" s="141"/>
      <c r="P7226" s="141"/>
      <c r="Q7226" s="81">
        <f t="shared" si="584"/>
        <v>13</v>
      </c>
    </row>
    <row r="7227" spans="5:17" ht="13" hidden="1" x14ac:dyDescent="0.3">
      <c r="E7227" s="138">
        <v>42857</v>
      </c>
      <c r="F7227" s="16">
        <v>122</v>
      </c>
      <c r="G7227" s="16">
        <v>2017</v>
      </c>
      <c r="H7227" s="139">
        <f t="shared" si="585"/>
        <v>0</v>
      </c>
      <c r="I7227" s="140">
        <v>11.980645161290324</v>
      </c>
      <c r="J7227" s="141">
        <f t="shared" si="581"/>
        <v>1</v>
      </c>
      <c r="K7227" s="81">
        <f t="shared" si="582"/>
        <v>8.0193548387096758</v>
      </c>
      <c r="L7227" s="149">
        <v>6.7</v>
      </c>
      <c r="M7227" s="16"/>
      <c r="N7227" s="141">
        <f t="shared" si="583"/>
        <v>1</v>
      </c>
      <c r="O7227" s="141"/>
      <c r="P7227" s="141"/>
      <c r="Q7227" s="81">
        <f t="shared" si="584"/>
        <v>13.3</v>
      </c>
    </row>
    <row r="7228" spans="5:17" ht="13" hidden="1" x14ac:dyDescent="0.3">
      <c r="E7228" s="138">
        <v>42858</v>
      </c>
      <c r="F7228" s="16">
        <v>123</v>
      </c>
      <c r="G7228" s="16">
        <v>2017</v>
      </c>
      <c r="H7228" s="139">
        <f t="shared" si="585"/>
        <v>0</v>
      </c>
      <c r="I7228" s="140">
        <v>12.141935483870968</v>
      </c>
      <c r="J7228" s="141">
        <f t="shared" si="581"/>
        <v>1</v>
      </c>
      <c r="K7228" s="81">
        <f t="shared" si="582"/>
        <v>7.8580645161290317</v>
      </c>
      <c r="L7228" s="149">
        <v>10</v>
      </c>
      <c r="M7228" s="16"/>
      <c r="N7228" s="141">
        <f t="shared" si="583"/>
        <v>1</v>
      </c>
      <c r="O7228" s="141"/>
      <c r="P7228" s="141"/>
      <c r="Q7228" s="81">
        <f t="shared" si="584"/>
        <v>10</v>
      </c>
    </row>
    <row r="7229" spans="5:17" ht="13" hidden="1" x14ac:dyDescent="0.3">
      <c r="E7229" s="138">
        <v>42859</v>
      </c>
      <c r="F7229" s="16">
        <v>124</v>
      </c>
      <c r="G7229" s="16">
        <v>2017</v>
      </c>
      <c r="H7229" s="139">
        <f t="shared" si="585"/>
        <v>0</v>
      </c>
      <c r="I7229" s="140">
        <v>12.303225806451616</v>
      </c>
      <c r="J7229" s="141">
        <f t="shared" si="581"/>
        <v>1</v>
      </c>
      <c r="K7229" s="81">
        <f t="shared" si="582"/>
        <v>7.696774193548384</v>
      </c>
      <c r="L7229" s="149">
        <v>9</v>
      </c>
      <c r="M7229" s="16"/>
      <c r="N7229" s="141">
        <f t="shared" si="583"/>
        <v>1</v>
      </c>
      <c r="O7229" s="141"/>
      <c r="P7229" s="141"/>
      <c r="Q7229" s="81">
        <f t="shared" si="584"/>
        <v>11</v>
      </c>
    </row>
    <row r="7230" spans="5:17" ht="13" hidden="1" x14ac:dyDescent="0.3">
      <c r="E7230" s="138">
        <v>42860</v>
      </c>
      <c r="F7230" s="16">
        <v>125</v>
      </c>
      <c r="G7230" s="16">
        <v>2017</v>
      </c>
      <c r="H7230" s="139">
        <f t="shared" si="585"/>
        <v>0</v>
      </c>
      <c r="I7230" s="140">
        <v>12.46451612903226</v>
      </c>
      <c r="J7230" s="141">
        <f t="shared" si="581"/>
        <v>1</v>
      </c>
      <c r="K7230" s="81">
        <f t="shared" si="582"/>
        <v>7.5354838709677399</v>
      </c>
      <c r="L7230" s="149">
        <v>11.1</v>
      </c>
      <c r="M7230" s="16"/>
      <c r="N7230" s="141">
        <f t="shared" si="583"/>
        <v>1</v>
      </c>
      <c r="O7230" s="141"/>
      <c r="P7230" s="141"/>
      <c r="Q7230" s="81">
        <f t="shared" si="584"/>
        <v>8.9</v>
      </c>
    </row>
    <row r="7231" spans="5:17" ht="13" hidden="1" x14ac:dyDescent="0.3">
      <c r="E7231" s="138">
        <v>42861</v>
      </c>
      <c r="F7231" s="16">
        <v>126</v>
      </c>
      <c r="G7231" s="16">
        <v>2017</v>
      </c>
      <c r="H7231" s="139">
        <f t="shared" si="585"/>
        <v>0</v>
      </c>
      <c r="I7231" s="140">
        <v>12.625806451612904</v>
      </c>
      <c r="J7231" s="141">
        <f t="shared" si="581"/>
        <v>1</v>
      </c>
      <c r="K7231" s="81">
        <f t="shared" si="582"/>
        <v>7.3741935483870957</v>
      </c>
      <c r="L7231" s="149">
        <v>10.6</v>
      </c>
      <c r="M7231" s="16"/>
      <c r="N7231" s="141">
        <f t="shared" si="583"/>
        <v>1</v>
      </c>
      <c r="O7231" s="141"/>
      <c r="P7231" s="141"/>
      <c r="Q7231" s="81">
        <f t="shared" si="584"/>
        <v>9.4</v>
      </c>
    </row>
    <row r="7232" spans="5:17" ht="13" hidden="1" x14ac:dyDescent="0.3">
      <c r="E7232" s="138">
        <v>42862</v>
      </c>
      <c r="F7232" s="16">
        <v>127</v>
      </c>
      <c r="G7232" s="16">
        <v>2017</v>
      </c>
      <c r="H7232" s="139">
        <f t="shared" si="585"/>
        <v>0</v>
      </c>
      <c r="I7232" s="140">
        <v>12.787096774193548</v>
      </c>
      <c r="J7232" s="141">
        <f t="shared" si="581"/>
        <v>1</v>
      </c>
      <c r="K7232" s="81">
        <f t="shared" si="582"/>
        <v>7.2129032258064516</v>
      </c>
      <c r="L7232" s="149">
        <v>11</v>
      </c>
      <c r="M7232" s="16"/>
      <c r="N7232" s="141">
        <f t="shared" si="583"/>
        <v>1</v>
      </c>
      <c r="O7232" s="141"/>
      <c r="P7232" s="141"/>
      <c r="Q7232" s="81">
        <f t="shared" si="584"/>
        <v>9</v>
      </c>
    </row>
    <row r="7233" spans="5:17" ht="13" hidden="1" x14ac:dyDescent="0.3">
      <c r="E7233" s="138">
        <v>42863</v>
      </c>
      <c r="F7233" s="16">
        <v>128</v>
      </c>
      <c r="G7233" s="16">
        <v>2017</v>
      </c>
      <c r="H7233" s="139">
        <f t="shared" si="585"/>
        <v>0</v>
      </c>
      <c r="I7233" s="140">
        <v>12.948387096774196</v>
      </c>
      <c r="J7233" s="141">
        <f t="shared" si="581"/>
        <v>1</v>
      </c>
      <c r="K7233" s="81">
        <f t="shared" si="582"/>
        <v>7.0516129032258039</v>
      </c>
      <c r="L7233" s="149">
        <v>11.1</v>
      </c>
      <c r="M7233" s="16"/>
      <c r="N7233" s="141">
        <f t="shared" si="583"/>
        <v>1</v>
      </c>
      <c r="O7233" s="141"/>
      <c r="P7233" s="141"/>
      <c r="Q7233" s="81">
        <f t="shared" si="584"/>
        <v>8.9</v>
      </c>
    </row>
    <row r="7234" spans="5:17" ht="13" hidden="1" x14ac:dyDescent="0.3">
      <c r="E7234" s="138">
        <v>42864</v>
      </c>
      <c r="F7234" s="16">
        <v>129</v>
      </c>
      <c r="G7234" s="16">
        <v>2017</v>
      </c>
      <c r="H7234" s="139">
        <f t="shared" si="585"/>
        <v>0</v>
      </c>
      <c r="I7234" s="140">
        <v>13.10967741935484</v>
      </c>
      <c r="J7234" s="141">
        <f t="shared" si="581"/>
        <v>1</v>
      </c>
      <c r="K7234" s="81">
        <f t="shared" si="582"/>
        <v>6.8903225806451598</v>
      </c>
      <c r="L7234" s="149">
        <v>10.9</v>
      </c>
      <c r="M7234" s="16"/>
      <c r="N7234" s="141">
        <f t="shared" si="583"/>
        <v>1</v>
      </c>
      <c r="O7234" s="141"/>
      <c r="P7234" s="141"/>
      <c r="Q7234" s="81">
        <f t="shared" si="584"/>
        <v>9.1</v>
      </c>
    </row>
    <row r="7235" spans="5:17" ht="13" hidden="1" x14ac:dyDescent="0.3">
      <c r="E7235" s="138">
        <v>42865</v>
      </c>
      <c r="F7235" s="16">
        <v>130</v>
      </c>
      <c r="G7235" s="16">
        <v>2017</v>
      </c>
      <c r="H7235" s="139">
        <f t="shared" si="585"/>
        <v>0</v>
      </c>
      <c r="I7235" s="140">
        <v>13.270967741935484</v>
      </c>
      <c r="J7235" s="141">
        <f t="shared" si="581"/>
        <v>1</v>
      </c>
      <c r="K7235" s="81">
        <f t="shared" si="582"/>
        <v>6.7290322580645157</v>
      </c>
      <c r="L7235" s="149">
        <v>12</v>
      </c>
      <c r="M7235" s="16"/>
      <c r="N7235" s="141">
        <f t="shared" si="583"/>
        <v>1</v>
      </c>
      <c r="O7235" s="141"/>
      <c r="P7235" s="141"/>
      <c r="Q7235" s="81">
        <f t="shared" si="584"/>
        <v>8</v>
      </c>
    </row>
    <row r="7236" spans="5:17" ht="13" hidden="1" x14ac:dyDescent="0.3">
      <c r="E7236" s="138">
        <v>42866</v>
      </c>
      <c r="F7236" s="16">
        <v>131</v>
      </c>
      <c r="G7236" s="16">
        <v>2017</v>
      </c>
      <c r="H7236" s="139">
        <f t="shared" si="585"/>
        <v>0</v>
      </c>
      <c r="I7236" s="140">
        <v>13.432258064516132</v>
      </c>
      <c r="J7236" s="141">
        <f t="shared" si="581"/>
        <v>1</v>
      </c>
      <c r="K7236" s="81">
        <f t="shared" si="582"/>
        <v>6.567741935483868</v>
      </c>
      <c r="L7236" s="149">
        <v>13</v>
      </c>
      <c r="M7236" s="16"/>
      <c r="N7236" s="141">
        <f t="shared" si="583"/>
        <v>1</v>
      </c>
      <c r="O7236" s="141"/>
      <c r="P7236" s="141"/>
      <c r="Q7236" s="81">
        <f t="shared" si="584"/>
        <v>7</v>
      </c>
    </row>
    <row r="7237" spans="5:17" ht="13" hidden="1" x14ac:dyDescent="0.3">
      <c r="E7237" s="138">
        <v>42867</v>
      </c>
      <c r="F7237" s="16">
        <v>132</v>
      </c>
      <c r="G7237" s="16">
        <v>2017</v>
      </c>
      <c r="H7237" s="139">
        <f t="shared" si="585"/>
        <v>0</v>
      </c>
      <c r="I7237" s="140">
        <v>13.593548387096776</v>
      </c>
      <c r="J7237" s="141">
        <f t="shared" si="581"/>
        <v>1</v>
      </c>
      <c r="K7237" s="81">
        <f t="shared" si="582"/>
        <v>6.4064516129032238</v>
      </c>
      <c r="L7237" s="149">
        <v>12.5</v>
      </c>
      <c r="M7237" s="16"/>
      <c r="N7237" s="141">
        <f t="shared" si="583"/>
        <v>1</v>
      </c>
      <c r="O7237" s="141"/>
      <c r="P7237" s="141"/>
      <c r="Q7237" s="81">
        <f t="shared" si="584"/>
        <v>7.5</v>
      </c>
    </row>
    <row r="7238" spans="5:17" ht="13" hidden="1" x14ac:dyDescent="0.3">
      <c r="E7238" s="138">
        <v>42868</v>
      </c>
      <c r="F7238" s="16">
        <v>133</v>
      </c>
      <c r="G7238" s="16">
        <v>2017</v>
      </c>
      <c r="H7238" s="139">
        <f t="shared" si="585"/>
        <v>0</v>
      </c>
      <c r="I7238" s="140">
        <v>13.75483870967742</v>
      </c>
      <c r="J7238" s="141">
        <f t="shared" si="581"/>
        <v>1</v>
      </c>
      <c r="K7238" s="81">
        <f t="shared" si="582"/>
        <v>6.2451612903225797</v>
      </c>
      <c r="L7238" s="149">
        <v>14.1</v>
      </c>
      <c r="M7238" s="16"/>
      <c r="N7238" s="141">
        <f t="shared" si="583"/>
        <v>1</v>
      </c>
      <c r="O7238" s="141"/>
      <c r="P7238" s="141"/>
      <c r="Q7238" s="81">
        <f t="shared" si="584"/>
        <v>5.9</v>
      </c>
    </row>
    <row r="7239" spans="5:17" ht="13" hidden="1" x14ac:dyDescent="0.3">
      <c r="E7239" s="138">
        <v>42869</v>
      </c>
      <c r="F7239" s="16">
        <v>134</v>
      </c>
      <c r="G7239" s="16">
        <v>2017</v>
      </c>
      <c r="H7239" s="139">
        <f t="shared" si="585"/>
        <v>0</v>
      </c>
      <c r="I7239" s="140">
        <v>13.916129032258064</v>
      </c>
      <c r="J7239" s="141">
        <f t="shared" si="581"/>
        <v>1</v>
      </c>
      <c r="K7239" s="81">
        <f t="shared" si="582"/>
        <v>6.0838709677419356</v>
      </c>
      <c r="L7239" s="149">
        <v>15.4</v>
      </c>
      <c r="M7239" s="16"/>
      <c r="N7239" s="141">
        <f t="shared" si="583"/>
        <v>1</v>
      </c>
      <c r="O7239" s="141"/>
      <c r="P7239" s="141"/>
      <c r="Q7239" s="81">
        <f t="shared" si="584"/>
        <v>4.5999999999999996</v>
      </c>
    </row>
    <row r="7240" spans="5:17" ht="13" hidden="1" x14ac:dyDescent="0.3">
      <c r="E7240" s="138">
        <v>42870</v>
      </c>
      <c r="F7240" s="16">
        <v>135</v>
      </c>
      <c r="G7240" s="16">
        <v>2017</v>
      </c>
      <c r="H7240" s="139">
        <f t="shared" si="585"/>
        <v>0</v>
      </c>
      <c r="I7240" s="140">
        <v>14.077419354838712</v>
      </c>
      <c r="J7240" s="141">
        <f t="shared" si="581"/>
        <v>1</v>
      </c>
      <c r="K7240" s="81">
        <f t="shared" si="582"/>
        <v>5.9225806451612879</v>
      </c>
      <c r="L7240" s="149">
        <v>16</v>
      </c>
      <c r="M7240" s="16"/>
      <c r="N7240" s="141">
        <f t="shared" si="583"/>
        <v>1</v>
      </c>
      <c r="O7240" s="141"/>
      <c r="P7240" s="141"/>
      <c r="Q7240" s="81">
        <f t="shared" si="584"/>
        <v>4</v>
      </c>
    </row>
    <row r="7241" spans="5:17" ht="13" hidden="1" x14ac:dyDescent="0.3">
      <c r="E7241" s="138">
        <v>42871</v>
      </c>
      <c r="F7241" s="16">
        <v>136</v>
      </c>
      <c r="G7241" s="16">
        <v>2017</v>
      </c>
      <c r="H7241" s="139">
        <f t="shared" si="585"/>
        <v>0</v>
      </c>
      <c r="I7241" s="140">
        <v>14.238709677419356</v>
      </c>
      <c r="J7241" s="141">
        <f t="shared" si="581"/>
        <v>1</v>
      </c>
      <c r="K7241" s="81">
        <f t="shared" si="582"/>
        <v>5.7612903225806438</v>
      </c>
      <c r="L7241" s="149">
        <v>16.899999999999999</v>
      </c>
      <c r="M7241" s="16"/>
      <c r="N7241" s="141">
        <f t="shared" si="583"/>
        <v>0</v>
      </c>
      <c r="O7241" s="141"/>
      <c r="P7241" s="141"/>
      <c r="Q7241" s="81">
        <f t="shared" si="584"/>
        <v>0</v>
      </c>
    </row>
    <row r="7242" spans="5:17" ht="13" hidden="1" x14ac:dyDescent="0.3">
      <c r="E7242" s="138">
        <v>42872</v>
      </c>
      <c r="F7242" s="16">
        <v>137</v>
      </c>
      <c r="G7242" s="16">
        <v>2017</v>
      </c>
      <c r="H7242" s="139">
        <f t="shared" si="585"/>
        <v>0</v>
      </c>
      <c r="I7242" s="140">
        <v>14.4</v>
      </c>
      <c r="J7242" s="141">
        <f t="shared" si="581"/>
        <v>1</v>
      </c>
      <c r="K7242" s="81">
        <f t="shared" si="582"/>
        <v>5.6</v>
      </c>
      <c r="L7242" s="149">
        <v>19.8</v>
      </c>
      <c r="M7242" s="16"/>
      <c r="N7242" s="141">
        <f t="shared" si="583"/>
        <v>0</v>
      </c>
      <c r="O7242" s="141"/>
      <c r="P7242" s="141"/>
      <c r="Q7242" s="81">
        <f t="shared" si="584"/>
        <v>0</v>
      </c>
    </row>
    <row r="7243" spans="5:17" ht="13" hidden="1" x14ac:dyDescent="0.3">
      <c r="E7243" s="138">
        <v>42873</v>
      </c>
      <c r="F7243" s="16">
        <v>138</v>
      </c>
      <c r="G7243" s="16">
        <v>2017</v>
      </c>
      <c r="H7243" s="139">
        <f t="shared" si="585"/>
        <v>0</v>
      </c>
      <c r="I7243" s="140">
        <v>14.506666666666668</v>
      </c>
      <c r="J7243" s="141">
        <f t="shared" si="581"/>
        <v>1</v>
      </c>
      <c r="K7243" s="81">
        <f t="shared" si="582"/>
        <v>5.4933333333333323</v>
      </c>
      <c r="L7243" s="149">
        <v>18.899999999999999</v>
      </c>
      <c r="M7243" s="16"/>
      <c r="N7243" s="141">
        <f t="shared" si="583"/>
        <v>0</v>
      </c>
      <c r="O7243" s="141"/>
      <c r="P7243" s="141"/>
      <c r="Q7243" s="81">
        <f t="shared" si="584"/>
        <v>0</v>
      </c>
    </row>
    <row r="7244" spans="5:17" ht="13" hidden="1" x14ac:dyDescent="0.3">
      <c r="E7244" s="138">
        <v>42874</v>
      </c>
      <c r="F7244" s="16">
        <v>139</v>
      </c>
      <c r="G7244" s="16">
        <v>2017</v>
      </c>
      <c r="H7244" s="139">
        <f t="shared" si="585"/>
        <v>0</v>
      </c>
      <c r="I7244" s="140">
        <v>14.613333333333333</v>
      </c>
      <c r="J7244" s="141">
        <f t="shared" si="581"/>
        <v>1</v>
      </c>
      <c r="K7244" s="81">
        <f t="shared" si="582"/>
        <v>5.3866666666666667</v>
      </c>
      <c r="L7244" s="149">
        <v>11.3</v>
      </c>
      <c r="M7244" s="16"/>
      <c r="N7244" s="141">
        <f t="shared" si="583"/>
        <v>1</v>
      </c>
      <c r="O7244" s="141"/>
      <c r="P7244" s="141"/>
      <c r="Q7244" s="81">
        <f t="shared" si="584"/>
        <v>8.6999999999999993</v>
      </c>
    </row>
    <row r="7245" spans="5:17" ht="13" hidden="1" x14ac:dyDescent="0.3">
      <c r="E7245" s="138">
        <v>42875</v>
      </c>
      <c r="F7245" s="16">
        <v>140</v>
      </c>
      <c r="G7245" s="16">
        <v>2017</v>
      </c>
      <c r="H7245" s="139">
        <f t="shared" si="585"/>
        <v>0</v>
      </c>
      <c r="I7245" s="140">
        <v>14.72</v>
      </c>
      <c r="J7245" s="141">
        <f t="shared" si="581"/>
        <v>1</v>
      </c>
      <c r="K7245" s="81">
        <f t="shared" si="582"/>
        <v>5.2799999999999994</v>
      </c>
      <c r="L7245" s="149">
        <v>11</v>
      </c>
      <c r="M7245" s="16"/>
      <c r="N7245" s="141">
        <f t="shared" si="583"/>
        <v>1</v>
      </c>
      <c r="O7245" s="141"/>
      <c r="P7245" s="141"/>
      <c r="Q7245" s="81">
        <f t="shared" si="584"/>
        <v>9</v>
      </c>
    </row>
    <row r="7246" spans="5:17" ht="13" hidden="1" x14ac:dyDescent="0.3">
      <c r="E7246" s="138">
        <v>42876</v>
      </c>
      <c r="F7246" s="16">
        <v>141</v>
      </c>
      <c r="G7246" s="16">
        <v>2017</v>
      </c>
      <c r="H7246" s="139">
        <f t="shared" si="585"/>
        <v>0</v>
      </c>
      <c r="I7246" s="140">
        <v>14.826666666666668</v>
      </c>
      <c r="J7246" s="141">
        <f t="shared" si="581"/>
        <v>1</v>
      </c>
      <c r="K7246" s="81">
        <f t="shared" si="582"/>
        <v>5.173333333333332</v>
      </c>
      <c r="L7246" s="149">
        <v>13.4</v>
      </c>
      <c r="M7246" s="16"/>
      <c r="N7246" s="141">
        <f t="shared" si="583"/>
        <v>1</v>
      </c>
      <c r="O7246" s="141"/>
      <c r="P7246" s="141"/>
      <c r="Q7246" s="81">
        <f t="shared" si="584"/>
        <v>6.6</v>
      </c>
    </row>
    <row r="7247" spans="5:17" ht="13" hidden="1" x14ac:dyDescent="0.3">
      <c r="E7247" s="138">
        <v>42877</v>
      </c>
      <c r="F7247" s="16">
        <v>142</v>
      </c>
      <c r="G7247" s="16">
        <v>2017</v>
      </c>
      <c r="H7247" s="139">
        <f t="shared" si="585"/>
        <v>0</v>
      </c>
      <c r="I7247" s="140">
        <v>14.933333333333334</v>
      </c>
      <c r="J7247" s="141">
        <f t="shared" si="581"/>
        <v>1</v>
      </c>
      <c r="K7247" s="81">
        <f t="shared" si="582"/>
        <v>5.0666666666666664</v>
      </c>
      <c r="L7247" s="149">
        <v>17</v>
      </c>
      <c r="M7247" s="16"/>
      <c r="N7247" s="141">
        <f t="shared" si="583"/>
        <v>0</v>
      </c>
      <c r="O7247" s="141"/>
      <c r="P7247" s="141"/>
      <c r="Q7247" s="81">
        <f t="shared" si="584"/>
        <v>0</v>
      </c>
    </row>
    <row r="7248" spans="5:17" ht="13" hidden="1" x14ac:dyDescent="0.3">
      <c r="E7248" s="138">
        <v>42878</v>
      </c>
      <c r="F7248" s="16">
        <v>143</v>
      </c>
      <c r="G7248" s="16">
        <v>2017</v>
      </c>
      <c r="H7248" s="139">
        <f t="shared" si="585"/>
        <v>0</v>
      </c>
      <c r="I7248" s="140">
        <v>15.04</v>
      </c>
      <c r="J7248" s="141">
        <f t="shared" si="581"/>
        <v>1</v>
      </c>
      <c r="K7248" s="81">
        <f t="shared" si="582"/>
        <v>4.9600000000000009</v>
      </c>
      <c r="L7248" s="149">
        <v>18.7</v>
      </c>
      <c r="M7248" s="16"/>
      <c r="N7248" s="141">
        <f t="shared" si="583"/>
        <v>0</v>
      </c>
      <c r="O7248" s="141"/>
      <c r="P7248" s="141"/>
      <c r="Q7248" s="81">
        <f t="shared" si="584"/>
        <v>0</v>
      </c>
    </row>
    <row r="7249" spans="5:17" ht="13" hidden="1" x14ac:dyDescent="0.3">
      <c r="E7249" s="138">
        <v>42879</v>
      </c>
      <c r="F7249" s="16">
        <v>144</v>
      </c>
      <c r="G7249" s="16">
        <v>2017</v>
      </c>
      <c r="H7249" s="139">
        <f t="shared" si="585"/>
        <v>0</v>
      </c>
      <c r="I7249" s="140">
        <v>15.146666666666667</v>
      </c>
      <c r="J7249" s="141">
        <f t="shared" si="581"/>
        <v>1</v>
      </c>
      <c r="K7249" s="81">
        <f t="shared" si="582"/>
        <v>4.8533333333333335</v>
      </c>
      <c r="L7249" s="149">
        <v>19.8</v>
      </c>
      <c r="M7249" s="16"/>
      <c r="N7249" s="141">
        <f t="shared" si="583"/>
        <v>0</v>
      </c>
      <c r="O7249" s="141"/>
      <c r="P7249" s="141"/>
      <c r="Q7249" s="81">
        <f t="shared" si="584"/>
        <v>0</v>
      </c>
    </row>
    <row r="7250" spans="5:17" ht="13" hidden="1" x14ac:dyDescent="0.3">
      <c r="E7250" s="138">
        <v>42880</v>
      </c>
      <c r="F7250" s="16">
        <v>145</v>
      </c>
      <c r="G7250" s="16">
        <v>2017</v>
      </c>
      <c r="H7250" s="139">
        <f t="shared" si="585"/>
        <v>0</v>
      </c>
      <c r="I7250" s="140">
        <v>15.253333333333334</v>
      </c>
      <c r="J7250" s="141">
        <f t="shared" si="581"/>
        <v>1</v>
      </c>
      <c r="K7250" s="81">
        <f t="shared" si="582"/>
        <v>4.7466666666666661</v>
      </c>
      <c r="L7250" s="149">
        <v>19.899999999999999</v>
      </c>
      <c r="M7250" s="16"/>
      <c r="N7250" s="141">
        <f t="shared" si="583"/>
        <v>0</v>
      </c>
      <c r="O7250" s="141"/>
      <c r="P7250" s="141"/>
      <c r="Q7250" s="81">
        <f t="shared" si="584"/>
        <v>0</v>
      </c>
    </row>
    <row r="7251" spans="5:17" ht="13" hidden="1" x14ac:dyDescent="0.3">
      <c r="E7251" s="138">
        <v>42881</v>
      </c>
      <c r="F7251" s="16">
        <v>146</v>
      </c>
      <c r="G7251" s="16">
        <v>2017</v>
      </c>
      <c r="H7251" s="139">
        <f t="shared" si="585"/>
        <v>0</v>
      </c>
      <c r="I7251" s="140">
        <v>15.36</v>
      </c>
      <c r="J7251" s="141">
        <f t="shared" si="581"/>
        <v>1</v>
      </c>
      <c r="K7251" s="81">
        <f t="shared" si="582"/>
        <v>4.6400000000000006</v>
      </c>
      <c r="L7251" s="149">
        <v>19</v>
      </c>
      <c r="M7251" s="16"/>
      <c r="N7251" s="141">
        <f t="shared" si="583"/>
        <v>0</v>
      </c>
      <c r="O7251" s="141"/>
      <c r="P7251" s="141"/>
      <c r="Q7251" s="81">
        <f t="shared" si="584"/>
        <v>0</v>
      </c>
    </row>
    <row r="7252" spans="5:17" ht="13" hidden="1" x14ac:dyDescent="0.3">
      <c r="E7252" s="138">
        <v>42882</v>
      </c>
      <c r="F7252" s="16">
        <v>147</v>
      </c>
      <c r="G7252" s="16">
        <v>2017</v>
      </c>
      <c r="H7252" s="139">
        <f t="shared" si="585"/>
        <v>0</v>
      </c>
      <c r="I7252" s="140">
        <v>15.466666666666667</v>
      </c>
      <c r="J7252" s="141">
        <f t="shared" ref="J7252:J7315" si="586">IF(I7252&lt;=$E$117,1,0)</f>
        <v>1</v>
      </c>
      <c r="K7252" s="81">
        <f t="shared" ref="K7252:K7315" si="587">J7252*($E$116-I7252)</f>
        <v>4.5333333333333332</v>
      </c>
      <c r="L7252" s="149">
        <v>21.5</v>
      </c>
      <c r="M7252" s="16"/>
      <c r="N7252" s="141">
        <f t="shared" ref="N7252:N7315" si="588">IF(L7252&lt;=$E$117,1,0)</f>
        <v>0</v>
      </c>
      <c r="O7252" s="141"/>
      <c r="P7252" s="141"/>
      <c r="Q7252" s="81">
        <f t="shared" ref="Q7252:Q7315" si="589">N7252*($E$116-L7252)</f>
        <v>0</v>
      </c>
    </row>
    <row r="7253" spans="5:17" ht="13" hidden="1" x14ac:dyDescent="0.3">
      <c r="E7253" s="138">
        <v>42883</v>
      </c>
      <c r="F7253" s="16">
        <v>148</v>
      </c>
      <c r="G7253" s="16">
        <v>2017</v>
      </c>
      <c r="H7253" s="139">
        <f t="shared" si="585"/>
        <v>0</v>
      </c>
      <c r="I7253" s="140">
        <v>15.573333333333334</v>
      </c>
      <c r="J7253" s="141">
        <f t="shared" si="586"/>
        <v>1</v>
      </c>
      <c r="K7253" s="81">
        <f t="shared" si="587"/>
        <v>4.4266666666666659</v>
      </c>
      <c r="L7253" s="149">
        <v>22.4</v>
      </c>
      <c r="M7253" s="16"/>
      <c r="N7253" s="141">
        <f t="shared" si="588"/>
        <v>0</v>
      </c>
      <c r="O7253" s="141"/>
      <c r="P7253" s="141"/>
      <c r="Q7253" s="81">
        <f t="shared" si="589"/>
        <v>0</v>
      </c>
    </row>
    <row r="7254" spans="5:17" ht="13" hidden="1" x14ac:dyDescent="0.3">
      <c r="E7254" s="138">
        <v>42884</v>
      </c>
      <c r="F7254" s="16">
        <v>149</v>
      </c>
      <c r="G7254" s="16">
        <v>2017</v>
      </c>
      <c r="H7254" s="139">
        <f t="shared" si="585"/>
        <v>0</v>
      </c>
      <c r="I7254" s="140">
        <v>15.68</v>
      </c>
      <c r="J7254" s="141">
        <f t="shared" si="586"/>
        <v>1</v>
      </c>
      <c r="K7254" s="81">
        <f t="shared" si="587"/>
        <v>4.32</v>
      </c>
      <c r="L7254" s="149">
        <v>22.6</v>
      </c>
      <c r="M7254" s="16"/>
      <c r="N7254" s="141">
        <f t="shared" si="588"/>
        <v>0</v>
      </c>
      <c r="O7254" s="141"/>
      <c r="P7254" s="141"/>
      <c r="Q7254" s="81">
        <f t="shared" si="589"/>
        <v>0</v>
      </c>
    </row>
    <row r="7255" spans="5:17" ht="13" hidden="1" x14ac:dyDescent="0.3">
      <c r="E7255" s="138">
        <v>42885</v>
      </c>
      <c r="F7255" s="16">
        <v>150</v>
      </c>
      <c r="G7255" s="16">
        <v>2017</v>
      </c>
      <c r="H7255" s="139">
        <f t="shared" si="585"/>
        <v>0</v>
      </c>
      <c r="I7255" s="140">
        <v>15.786666666666667</v>
      </c>
      <c r="J7255" s="141">
        <f t="shared" si="586"/>
        <v>1</v>
      </c>
      <c r="K7255" s="81">
        <f t="shared" si="587"/>
        <v>4.2133333333333329</v>
      </c>
      <c r="L7255" s="149">
        <v>23</v>
      </c>
      <c r="M7255" s="16"/>
      <c r="N7255" s="141">
        <f t="shared" si="588"/>
        <v>0</v>
      </c>
      <c r="O7255" s="141"/>
      <c r="P7255" s="141"/>
      <c r="Q7255" s="81">
        <f t="shared" si="589"/>
        <v>0</v>
      </c>
    </row>
    <row r="7256" spans="5:17" ht="13" hidden="1" x14ac:dyDescent="0.3">
      <c r="E7256" s="138">
        <v>42886</v>
      </c>
      <c r="F7256" s="16">
        <v>151</v>
      </c>
      <c r="G7256" s="16">
        <v>2017</v>
      </c>
      <c r="H7256" s="139">
        <f t="shared" si="585"/>
        <v>0</v>
      </c>
      <c r="I7256" s="140">
        <v>15.893333333333333</v>
      </c>
      <c r="J7256" s="141">
        <f t="shared" si="586"/>
        <v>1</v>
      </c>
      <c r="K7256" s="81">
        <f t="shared" si="587"/>
        <v>4.1066666666666674</v>
      </c>
      <c r="L7256" s="149">
        <v>20.8</v>
      </c>
      <c r="M7256" s="16"/>
      <c r="N7256" s="141">
        <f t="shared" si="588"/>
        <v>0</v>
      </c>
      <c r="O7256" s="141"/>
      <c r="P7256" s="141"/>
      <c r="Q7256" s="81">
        <f t="shared" si="589"/>
        <v>0</v>
      </c>
    </row>
    <row r="7257" spans="5:17" ht="13" hidden="1" x14ac:dyDescent="0.3">
      <c r="E7257" s="138">
        <v>42887</v>
      </c>
      <c r="F7257" s="16">
        <v>152</v>
      </c>
      <c r="G7257" s="16">
        <v>2017</v>
      </c>
      <c r="H7257" s="139">
        <f t="shared" si="585"/>
        <v>0</v>
      </c>
      <c r="I7257" s="140">
        <v>16</v>
      </c>
      <c r="J7257" s="141">
        <f t="shared" si="586"/>
        <v>1</v>
      </c>
      <c r="K7257" s="81">
        <f t="shared" si="587"/>
        <v>4</v>
      </c>
      <c r="L7257" s="149">
        <v>18.8</v>
      </c>
      <c r="M7257" s="16"/>
      <c r="N7257" s="141">
        <f t="shared" si="588"/>
        <v>0</v>
      </c>
      <c r="O7257" s="141"/>
      <c r="P7257" s="141"/>
      <c r="Q7257" s="81">
        <f t="shared" si="589"/>
        <v>0</v>
      </c>
    </row>
    <row r="7258" spans="5:17" ht="13" hidden="1" x14ac:dyDescent="0.3">
      <c r="E7258" s="138">
        <v>42888</v>
      </c>
      <c r="F7258" s="16">
        <v>153</v>
      </c>
      <c r="G7258" s="16">
        <v>2017</v>
      </c>
      <c r="H7258" s="139">
        <f t="shared" si="585"/>
        <v>0</v>
      </c>
      <c r="I7258" s="140">
        <v>16.106666666666669</v>
      </c>
      <c r="J7258" s="141">
        <f t="shared" si="586"/>
        <v>0</v>
      </c>
      <c r="K7258" s="81">
        <f t="shared" si="587"/>
        <v>0</v>
      </c>
      <c r="L7258" s="149">
        <v>20.2</v>
      </c>
      <c r="M7258" s="16"/>
      <c r="N7258" s="141">
        <f t="shared" si="588"/>
        <v>0</v>
      </c>
      <c r="O7258" s="141"/>
      <c r="P7258" s="141"/>
      <c r="Q7258" s="81">
        <f t="shared" si="589"/>
        <v>0</v>
      </c>
    </row>
    <row r="7259" spans="5:17" ht="13" hidden="1" x14ac:dyDescent="0.3">
      <c r="E7259" s="138">
        <v>42889</v>
      </c>
      <c r="F7259" s="16">
        <v>154</v>
      </c>
      <c r="G7259" s="16">
        <v>2017</v>
      </c>
      <c r="H7259" s="139">
        <f t="shared" si="585"/>
        <v>0</v>
      </c>
      <c r="I7259" s="140">
        <v>16.213333333333331</v>
      </c>
      <c r="J7259" s="141">
        <f t="shared" si="586"/>
        <v>0</v>
      </c>
      <c r="K7259" s="81">
        <f t="shared" si="587"/>
        <v>0</v>
      </c>
      <c r="L7259" s="149">
        <v>19.8</v>
      </c>
      <c r="M7259" s="16"/>
      <c r="N7259" s="141">
        <f t="shared" si="588"/>
        <v>0</v>
      </c>
      <c r="O7259" s="141"/>
      <c r="P7259" s="141"/>
      <c r="Q7259" s="81">
        <f t="shared" si="589"/>
        <v>0</v>
      </c>
    </row>
    <row r="7260" spans="5:17" ht="13" hidden="1" x14ac:dyDescent="0.3">
      <c r="E7260" s="138">
        <v>42890</v>
      </c>
      <c r="F7260" s="16">
        <v>155</v>
      </c>
      <c r="G7260" s="16">
        <v>2017</v>
      </c>
      <c r="H7260" s="139">
        <f t="shared" si="585"/>
        <v>0</v>
      </c>
      <c r="I7260" s="140">
        <v>16.32</v>
      </c>
      <c r="J7260" s="141">
        <f t="shared" si="586"/>
        <v>0</v>
      </c>
      <c r="K7260" s="81">
        <f t="shared" si="587"/>
        <v>0</v>
      </c>
      <c r="L7260" s="149">
        <v>17.2</v>
      </c>
      <c r="M7260" s="16"/>
      <c r="N7260" s="141">
        <f t="shared" si="588"/>
        <v>0</v>
      </c>
      <c r="O7260" s="141"/>
      <c r="P7260" s="141"/>
      <c r="Q7260" s="81">
        <f t="shared" si="589"/>
        <v>0</v>
      </c>
    </row>
    <row r="7261" spans="5:17" ht="13" hidden="1" x14ac:dyDescent="0.3">
      <c r="E7261" s="138">
        <v>42891</v>
      </c>
      <c r="F7261" s="16">
        <v>156</v>
      </c>
      <c r="G7261" s="16">
        <v>2017</v>
      </c>
      <c r="H7261" s="139">
        <f t="shared" si="585"/>
        <v>0</v>
      </c>
      <c r="I7261" s="140">
        <v>16.426666666666669</v>
      </c>
      <c r="J7261" s="141">
        <f t="shared" si="586"/>
        <v>0</v>
      </c>
      <c r="K7261" s="81">
        <f t="shared" si="587"/>
        <v>0</v>
      </c>
      <c r="L7261" s="149">
        <v>16.7</v>
      </c>
      <c r="M7261" s="16"/>
      <c r="N7261" s="141">
        <f t="shared" si="588"/>
        <v>0</v>
      </c>
      <c r="O7261" s="141"/>
      <c r="P7261" s="141"/>
      <c r="Q7261" s="81">
        <f t="shared" si="589"/>
        <v>0</v>
      </c>
    </row>
    <row r="7262" spans="5:17" ht="13" hidden="1" x14ac:dyDescent="0.3">
      <c r="E7262" s="138">
        <v>42892</v>
      </c>
      <c r="F7262" s="16">
        <v>157</v>
      </c>
      <c r="G7262" s="16">
        <v>2017</v>
      </c>
      <c r="H7262" s="139">
        <f t="shared" si="585"/>
        <v>0</v>
      </c>
      <c r="I7262" s="140">
        <v>16.533333333333331</v>
      </c>
      <c r="J7262" s="141">
        <f t="shared" si="586"/>
        <v>0</v>
      </c>
      <c r="K7262" s="81">
        <f t="shared" si="587"/>
        <v>0</v>
      </c>
      <c r="L7262" s="149">
        <v>14.1</v>
      </c>
      <c r="M7262" s="16"/>
      <c r="N7262" s="141">
        <f t="shared" si="588"/>
        <v>1</v>
      </c>
      <c r="O7262" s="141"/>
      <c r="P7262" s="141"/>
      <c r="Q7262" s="81">
        <f t="shared" si="589"/>
        <v>5.9</v>
      </c>
    </row>
    <row r="7263" spans="5:17" ht="13" hidden="1" x14ac:dyDescent="0.3">
      <c r="E7263" s="138">
        <v>42893</v>
      </c>
      <c r="F7263" s="16">
        <v>158</v>
      </c>
      <c r="G7263" s="16">
        <v>2017</v>
      </c>
      <c r="H7263" s="139">
        <f t="shared" si="585"/>
        <v>0</v>
      </c>
      <c r="I7263" s="140">
        <v>16.64</v>
      </c>
      <c r="J7263" s="141">
        <f t="shared" si="586"/>
        <v>0</v>
      </c>
      <c r="K7263" s="81">
        <f t="shared" si="587"/>
        <v>0</v>
      </c>
      <c r="L7263" s="149">
        <v>14</v>
      </c>
      <c r="M7263" s="16"/>
      <c r="N7263" s="141">
        <f t="shared" si="588"/>
        <v>1</v>
      </c>
      <c r="O7263" s="141"/>
      <c r="P7263" s="141"/>
      <c r="Q7263" s="81">
        <f t="shared" si="589"/>
        <v>6</v>
      </c>
    </row>
    <row r="7264" spans="5:17" ht="13" hidden="1" x14ac:dyDescent="0.3">
      <c r="E7264" s="138">
        <v>42894</v>
      </c>
      <c r="F7264" s="16">
        <v>159</v>
      </c>
      <c r="G7264" s="16">
        <v>2017</v>
      </c>
      <c r="H7264" s="139">
        <f t="shared" si="585"/>
        <v>0</v>
      </c>
      <c r="I7264" s="140">
        <v>16.74666666666667</v>
      </c>
      <c r="J7264" s="141">
        <f t="shared" si="586"/>
        <v>0</v>
      </c>
      <c r="K7264" s="81">
        <f t="shared" si="587"/>
        <v>0</v>
      </c>
      <c r="L7264" s="149">
        <v>15.5</v>
      </c>
      <c r="M7264" s="16"/>
      <c r="N7264" s="141">
        <f t="shared" si="588"/>
        <v>1</v>
      </c>
      <c r="O7264" s="141"/>
      <c r="P7264" s="141"/>
      <c r="Q7264" s="81">
        <f t="shared" si="589"/>
        <v>4.5</v>
      </c>
    </row>
    <row r="7265" spans="5:17" ht="13" hidden="1" x14ac:dyDescent="0.3">
      <c r="E7265" s="138">
        <v>42895</v>
      </c>
      <c r="F7265" s="16">
        <v>160</v>
      </c>
      <c r="G7265" s="16">
        <v>2017</v>
      </c>
      <c r="H7265" s="139">
        <f t="shared" si="585"/>
        <v>0</v>
      </c>
      <c r="I7265" s="140">
        <v>16.853333333333332</v>
      </c>
      <c r="J7265" s="141">
        <f t="shared" si="586"/>
        <v>0</v>
      </c>
      <c r="K7265" s="81">
        <f t="shared" si="587"/>
        <v>0</v>
      </c>
      <c r="L7265" s="149">
        <v>19.600000000000001</v>
      </c>
      <c r="M7265" s="16"/>
      <c r="N7265" s="141">
        <f t="shared" si="588"/>
        <v>0</v>
      </c>
      <c r="O7265" s="141"/>
      <c r="P7265" s="141"/>
      <c r="Q7265" s="81">
        <f t="shared" si="589"/>
        <v>0</v>
      </c>
    </row>
    <row r="7266" spans="5:17" ht="13" hidden="1" x14ac:dyDescent="0.3">
      <c r="E7266" s="138">
        <v>42896</v>
      </c>
      <c r="F7266" s="16">
        <v>161</v>
      </c>
      <c r="G7266" s="16">
        <v>2017</v>
      </c>
      <c r="H7266" s="139">
        <f t="shared" si="585"/>
        <v>0</v>
      </c>
      <c r="I7266" s="140">
        <v>16.96</v>
      </c>
      <c r="J7266" s="141">
        <f t="shared" si="586"/>
        <v>0</v>
      </c>
      <c r="K7266" s="81">
        <f t="shared" si="587"/>
        <v>0</v>
      </c>
      <c r="L7266" s="149">
        <v>21.1</v>
      </c>
      <c r="M7266" s="16"/>
      <c r="N7266" s="141">
        <f t="shared" si="588"/>
        <v>0</v>
      </c>
      <c r="O7266" s="141"/>
      <c r="P7266" s="141"/>
      <c r="Q7266" s="81">
        <f t="shared" si="589"/>
        <v>0</v>
      </c>
    </row>
    <row r="7267" spans="5:17" ht="13" hidden="1" x14ac:dyDescent="0.3">
      <c r="E7267" s="138">
        <v>42897</v>
      </c>
      <c r="F7267" s="16">
        <v>162</v>
      </c>
      <c r="G7267" s="16">
        <v>2017</v>
      </c>
      <c r="H7267" s="139">
        <f t="shared" ref="H7267:H7330" si="590">IF(AND(E7267&gt;=$D$64,E7267&lt;=$D$65),1,0)</f>
        <v>0</v>
      </c>
      <c r="I7267" s="140">
        <v>17.06666666666667</v>
      </c>
      <c r="J7267" s="141">
        <f t="shared" si="586"/>
        <v>0</v>
      </c>
      <c r="K7267" s="81">
        <f t="shared" si="587"/>
        <v>0</v>
      </c>
      <c r="L7267" s="149">
        <v>22.9</v>
      </c>
      <c r="M7267" s="16"/>
      <c r="N7267" s="141">
        <f t="shared" si="588"/>
        <v>0</v>
      </c>
      <c r="O7267" s="141"/>
      <c r="P7267" s="141"/>
      <c r="Q7267" s="81">
        <f t="shared" si="589"/>
        <v>0</v>
      </c>
    </row>
    <row r="7268" spans="5:17" ht="13" hidden="1" x14ac:dyDescent="0.3">
      <c r="E7268" s="138">
        <v>42898</v>
      </c>
      <c r="F7268" s="16">
        <v>163</v>
      </c>
      <c r="G7268" s="16">
        <v>2017</v>
      </c>
      <c r="H7268" s="139">
        <f t="shared" si="590"/>
        <v>0</v>
      </c>
      <c r="I7268" s="140">
        <v>17.173333333333332</v>
      </c>
      <c r="J7268" s="141">
        <f t="shared" si="586"/>
        <v>0</v>
      </c>
      <c r="K7268" s="81">
        <f t="shared" si="587"/>
        <v>0</v>
      </c>
      <c r="L7268" s="149">
        <v>24.4</v>
      </c>
      <c r="M7268" s="16"/>
      <c r="N7268" s="141">
        <f t="shared" si="588"/>
        <v>0</v>
      </c>
      <c r="O7268" s="141"/>
      <c r="P7268" s="141"/>
      <c r="Q7268" s="81">
        <f t="shared" si="589"/>
        <v>0</v>
      </c>
    </row>
    <row r="7269" spans="5:17" ht="13" hidden="1" x14ac:dyDescent="0.3">
      <c r="E7269" s="138">
        <v>42899</v>
      </c>
      <c r="F7269" s="16">
        <v>164</v>
      </c>
      <c r="G7269" s="16">
        <v>2017</v>
      </c>
      <c r="H7269" s="139">
        <f t="shared" si="590"/>
        <v>0</v>
      </c>
      <c r="I7269" s="140">
        <v>17.28</v>
      </c>
      <c r="J7269" s="141">
        <f t="shared" si="586"/>
        <v>0</v>
      </c>
      <c r="K7269" s="81">
        <f t="shared" si="587"/>
        <v>0</v>
      </c>
      <c r="L7269" s="149">
        <v>23.8</v>
      </c>
      <c r="M7269" s="16"/>
      <c r="N7269" s="141">
        <f t="shared" si="588"/>
        <v>0</v>
      </c>
      <c r="O7269" s="141"/>
      <c r="P7269" s="141"/>
      <c r="Q7269" s="81">
        <f t="shared" si="589"/>
        <v>0</v>
      </c>
    </row>
    <row r="7270" spans="5:17" ht="13" hidden="1" x14ac:dyDescent="0.3">
      <c r="E7270" s="138">
        <v>42900</v>
      </c>
      <c r="F7270" s="16">
        <v>165</v>
      </c>
      <c r="G7270" s="16">
        <v>2017</v>
      </c>
      <c r="H7270" s="139">
        <f t="shared" si="590"/>
        <v>0</v>
      </c>
      <c r="I7270" s="140">
        <v>17.38666666666667</v>
      </c>
      <c r="J7270" s="141">
        <f t="shared" si="586"/>
        <v>0</v>
      </c>
      <c r="K7270" s="81">
        <f t="shared" si="587"/>
        <v>0</v>
      </c>
      <c r="L7270" s="149">
        <v>21.9</v>
      </c>
      <c r="M7270" s="16"/>
      <c r="N7270" s="141">
        <f t="shared" si="588"/>
        <v>0</v>
      </c>
      <c r="O7270" s="141"/>
      <c r="P7270" s="141"/>
      <c r="Q7270" s="81">
        <f t="shared" si="589"/>
        <v>0</v>
      </c>
    </row>
    <row r="7271" spans="5:17" ht="13" hidden="1" x14ac:dyDescent="0.3">
      <c r="E7271" s="138">
        <v>42901</v>
      </c>
      <c r="F7271" s="16">
        <v>166</v>
      </c>
      <c r="G7271" s="16">
        <v>2017</v>
      </c>
      <c r="H7271" s="139">
        <f t="shared" si="590"/>
        <v>0</v>
      </c>
      <c r="I7271" s="140">
        <v>17.493333333333332</v>
      </c>
      <c r="J7271" s="141">
        <f t="shared" si="586"/>
        <v>0</v>
      </c>
      <c r="K7271" s="81">
        <f t="shared" si="587"/>
        <v>0</v>
      </c>
      <c r="L7271" s="149">
        <v>23.2</v>
      </c>
      <c r="M7271" s="16"/>
      <c r="N7271" s="141">
        <f t="shared" si="588"/>
        <v>0</v>
      </c>
      <c r="O7271" s="141"/>
      <c r="P7271" s="141"/>
      <c r="Q7271" s="81">
        <f t="shared" si="589"/>
        <v>0</v>
      </c>
    </row>
    <row r="7272" spans="5:17" ht="13" hidden="1" x14ac:dyDescent="0.3">
      <c r="E7272" s="138">
        <v>42902</v>
      </c>
      <c r="F7272" s="16">
        <v>167</v>
      </c>
      <c r="G7272" s="16">
        <v>2017</v>
      </c>
      <c r="H7272" s="139">
        <f t="shared" si="590"/>
        <v>0</v>
      </c>
      <c r="I7272" s="140">
        <v>17.600000000000001</v>
      </c>
      <c r="J7272" s="141">
        <f t="shared" si="586"/>
        <v>0</v>
      </c>
      <c r="K7272" s="81">
        <f t="shared" si="587"/>
        <v>0</v>
      </c>
      <c r="L7272" s="149">
        <v>22.8</v>
      </c>
      <c r="M7272" s="16"/>
      <c r="N7272" s="141">
        <f t="shared" si="588"/>
        <v>0</v>
      </c>
      <c r="O7272" s="141"/>
      <c r="P7272" s="141"/>
      <c r="Q7272" s="81">
        <f t="shared" si="589"/>
        <v>0</v>
      </c>
    </row>
    <row r="7273" spans="5:17" ht="13" hidden="1" x14ac:dyDescent="0.3">
      <c r="E7273" s="138">
        <v>42903</v>
      </c>
      <c r="F7273" s="16">
        <v>168</v>
      </c>
      <c r="G7273" s="16">
        <v>2017</v>
      </c>
      <c r="H7273" s="139">
        <f t="shared" si="590"/>
        <v>0</v>
      </c>
      <c r="I7273" s="140">
        <v>17.683870967741939</v>
      </c>
      <c r="J7273" s="141">
        <f t="shared" si="586"/>
        <v>0</v>
      </c>
      <c r="K7273" s="81">
        <f t="shared" si="587"/>
        <v>0</v>
      </c>
      <c r="L7273" s="149">
        <v>20.399999999999999</v>
      </c>
      <c r="M7273" s="16"/>
      <c r="N7273" s="141">
        <f t="shared" si="588"/>
        <v>0</v>
      </c>
      <c r="O7273" s="141"/>
      <c r="P7273" s="141"/>
      <c r="Q7273" s="81">
        <f t="shared" si="589"/>
        <v>0</v>
      </c>
    </row>
    <row r="7274" spans="5:17" ht="13" hidden="1" x14ac:dyDescent="0.3">
      <c r="E7274" s="138">
        <v>42904</v>
      </c>
      <c r="F7274" s="16">
        <v>169</v>
      </c>
      <c r="G7274" s="16">
        <v>2017</v>
      </c>
      <c r="H7274" s="139">
        <f t="shared" si="590"/>
        <v>0</v>
      </c>
      <c r="I7274" s="140">
        <v>17.767741935483873</v>
      </c>
      <c r="J7274" s="141">
        <f t="shared" si="586"/>
        <v>0</v>
      </c>
      <c r="K7274" s="81">
        <f t="shared" si="587"/>
        <v>0</v>
      </c>
      <c r="L7274" s="149">
        <v>21.2</v>
      </c>
      <c r="M7274" s="16"/>
      <c r="N7274" s="141">
        <f t="shared" si="588"/>
        <v>0</v>
      </c>
      <c r="O7274" s="141"/>
      <c r="P7274" s="141"/>
      <c r="Q7274" s="81">
        <f t="shared" si="589"/>
        <v>0</v>
      </c>
    </row>
    <row r="7275" spans="5:17" ht="13" hidden="1" x14ac:dyDescent="0.3">
      <c r="E7275" s="138">
        <v>42905</v>
      </c>
      <c r="F7275" s="16">
        <v>170</v>
      </c>
      <c r="G7275" s="16">
        <v>2017</v>
      </c>
      <c r="H7275" s="139">
        <f t="shared" si="590"/>
        <v>0</v>
      </c>
      <c r="I7275" s="140">
        <v>17.851612903225806</v>
      </c>
      <c r="J7275" s="141">
        <f t="shared" si="586"/>
        <v>0</v>
      </c>
      <c r="K7275" s="81">
        <f t="shared" si="587"/>
        <v>0</v>
      </c>
      <c r="L7275" s="149">
        <v>23.9</v>
      </c>
      <c r="M7275" s="16"/>
      <c r="N7275" s="141">
        <f t="shared" si="588"/>
        <v>0</v>
      </c>
      <c r="O7275" s="141"/>
      <c r="P7275" s="141"/>
      <c r="Q7275" s="81">
        <f t="shared" si="589"/>
        <v>0</v>
      </c>
    </row>
    <row r="7276" spans="5:17" ht="13" hidden="1" x14ac:dyDescent="0.3">
      <c r="E7276" s="138">
        <v>42906</v>
      </c>
      <c r="F7276" s="16">
        <v>171</v>
      </c>
      <c r="G7276" s="16">
        <v>2017</v>
      </c>
      <c r="H7276" s="139">
        <f t="shared" si="590"/>
        <v>0</v>
      </c>
      <c r="I7276" s="140">
        <v>17.935483870967744</v>
      </c>
      <c r="J7276" s="141">
        <f t="shared" si="586"/>
        <v>0</v>
      </c>
      <c r="K7276" s="81">
        <f t="shared" si="587"/>
        <v>0</v>
      </c>
      <c r="L7276" s="149">
        <v>25.7</v>
      </c>
      <c r="M7276" s="16"/>
      <c r="N7276" s="141">
        <f t="shared" si="588"/>
        <v>0</v>
      </c>
      <c r="O7276" s="141"/>
      <c r="P7276" s="141"/>
      <c r="Q7276" s="81">
        <f t="shared" si="589"/>
        <v>0</v>
      </c>
    </row>
    <row r="7277" spans="5:17" ht="13" hidden="1" x14ac:dyDescent="0.3">
      <c r="E7277" s="138">
        <v>42907</v>
      </c>
      <c r="F7277" s="16">
        <v>172</v>
      </c>
      <c r="G7277" s="16">
        <v>2017</v>
      </c>
      <c r="H7277" s="139">
        <f t="shared" si="590"/>
        <v>0</v>
      </c>
      <c r="I7277" s="140">
        <v>18.019354838709681</v>
      </c>
      <c r="J7277" s="141">
        <f t="shared" si="586"/>
        <v>0</v>
      </c>
      <c r="K7277" s="81">
        <f t="shared" si="587"/>
        <v>0</v>
      </c>
      <c r="L7277" s="149">
        <v>25.5</v>
      </c>
      <c r="M7277" s="16"/>
      <c r="N7277" s="141">
        <f t="shared" si="588"/>
        <v>0</v>
      </c>
      <c r="O7277" s="141"/>
      <c r="P7277" s="141"/>
      <c r="Q7277" s="81">
        <f t="shared" si="589"/>
        <v>0</v>
      </c>
    </row>
    <row r="7278" spans="5:17" ht="13" hidden="1" x14ac:dyDescent="0.3">
      <c r="E7278" s="138">
        <v>42908</v>
      </c>
      <c r="F7278" s="16">
        <v>173</v>
      </c>
      <c r="G7278" s="16">
        <v>2017</v>
      </c>
      <c r="H7278" s="139">
        <f t="shared" si="590"/>
        <v>0</v>
      </c>
      <c r="I7278" s="140">
        <v>18.103225806451615</v>
      </c>
      <c r="J7278" s="141">
        <f t="shared" si="586"/>
        <v>0</v>
      </c>
      <c r="K7278" s="81">
        <f t="shared" si="587"/>
        <v>0</v>
      </c>
      <c r="L7278" s="149">
        <v>26.8</v>
      </c>
      <c r="M7278" s="16"/>
      <c r="N7278" s="141">
        <f t="shared" si="588"/>
        <v>0</v>
      </c>
      <c r="O7278" s="141"/>
      <c r="P7278" s="141"/>
      <c r="Q7278" s="81">
        <f t="shared" si="589"/>
        <v>0</v>
      </c>
    </row>
    <row r="7279" spans="5:17" ht="13" hidden="1" x14ac:dyDescent="0.3">
      <c r="E7279" s="138">
        <v>42909</v>
      </c>
      <c r="F7279" s="16">
        <v>174</v>
      </c>
      <c r="G7279" s="16">
        <v>2017</v>
      </c>
      <c r="H7279" s="139">
        <f t="shared" si="590"/>
        <v>0</v>
      </c>
      <c r="I7279" s="140">
        <v>18.187096774193549</v>
      </c>
      <c r="J7279" s="141">
        <f t="shared" si="586"/>
        <v>0</v>
      </c>
      <c r="K7279" s="81">
        <f t="shared" si="587"/>
        <v>0</v>
      </c>
      <c r="L7279" s="149">
        <v>27.6</v>
      </c>
      <c r="M7279" s="16"/>
      <c r="N7279" s="141">
        <f t="shared" si="588"/>
        <v>0</v>
      </c>
      <c r="O7279" s="141"/>
      <c r="P7279" s="141"/>
      <c r="Q7279" s="81">
        <f t="shared" si="589"/>
        <v>0</v>
      </c>
    </row>
    <row r="7280" spans="5:17" ht="13" hidden="1" x14ac:dyDescent="0.3">
      <c r="E7280" s="138">
        <v>42910</v>
      </c>
      <c r="F7280" s="16">
        <v>175</v>
      </c>
      <c r="G7280" s="16">
        <v>2017</v>
      </c>
      <c r="H7280" s="139">
        <f t="shared" si="590"/>
        <v>0</v>
      </c>
      <c r="I7280" s="140">
        <v>18.270967741935486</v>
      </c>
      <c r="J7280" s="141">
        <f t="shared" si="586"/>
        <v>0</v>
      </c>
      <c r="K7280" s="81">
        <f t="shared" si="587"/>
        <v>0</v>
      </c>
      <c r="L7280" s="149">
        <v>25.3</v>
      </c>
      <c r="M7280" s="16"/>
      <c r="N7280" s="141">
        <f t="shared" si="588"/>
        <v>0</v>
      </c>
      <c r="O7280" s="141"/>
      <c r="P7280" s="141"/>
      <c r="Q7280" s="81">
        <f t="shared" si="589"/>
        <v>0</v>
      </c>
    </row>
    <row r="7281" spans="5:17" ht="13" hidden="1" x14ac:dyDescent="0.3">
      <c r="E7281" s="138">
        <v>42911</v>
      </c>
      <c r="F7281" s="16">
        <v>176</v>
      </c>
      <c r="G7281" s="16">
        <v>2017</v>
      </c>
      <c r="H7281" s="139">
        <f t="shared" si="590"/>
        <v>0</v>
      </c>
      <c r="I7281" s="140">
        <v>18.354838709677423</v>
      </c>
      <c r="J7281" s="141">
        <f t="shared" si="586"/>
        <v>0</v>
      </c>
      <c r="K7281" s="81">
        <f t="shared" si="587"/>
        <v>0</v>
      </c>
      <c r="L7281" s="149">
        <v>21.8</v>
      </c>
      <c r="M7281" s="16"/>
      <c r="N7281" s="141">
        <f t="shared" si="588"/>
        <v>0</v>
      </c>
      <c r="O7281" s="141"/>
      <c r="P7281" s="141"/>
      <c r="Q7281" s="81">
        <f t="shared" si="589"/>
        <v>0</v>
      </c>
    </row>
    <row r="7282" spans="5:17" ht="13" hidden="1" x14ac:dyDescent="0.3">
      <c r="E7282" s="138">
        <v>42912</v>
      </c>
      <c r="F7282" s="16">
        <v>177</v>
      </c>
      <c r="G7282" s="16">
        <v>2017</v>
      </c>
      <c r="H7282" s="139">
        <f t="shared" si="590"/>
        <v>0</v>
      </c>
      <c r="I7282" s="140">
        <v>18.438709677419357</v>
      </c>
      <c r="J7282" s="141">
        <f t="shared" si="586"/>
        <v>0</v>
      </c>
      <c r="K7282" s="81">
        <f t="shared" si="587"/>
        <v>0</v>
      </c>
      <c r="L7282" s="149">
        <v>20.9</v>
      </c>
      <c r="M7282" s="16"/>
      <c r="N7282" s="141">
        <f t="shared" si="588"/>
        <v>0</v>
      </c>
      <c r="O7282" s="141"/>
      <c r="P7282" s="141"/>
      <c r="Q7282" s="81">
        <f t="shared" si="589"/>
        <v>0</v>
      </c>
    </row>
    <row r="7283" spans="5:17" ht="13" hidden="1" x14ac:dyDescent="0.3">
      <c r="E7283" s="138">
        <v>42913</v>
      </c>
      <c r="F7283" s="16">
        <v>178</v>
      </c>
      <c r="G7283" s="16">
        <v>2017</v>
      </c>
      <c r="H7283" s="139">
        <f t="shared" si="590"/>
        <v>0</v>
      </c>
      <c r="I7283" s="140">
        <v>18.522580645161291</v>
      </c>
      <c r="J7283" s="141">
        <f t="shared" si="586"/>
        <v>0</v>
      </c>
      <c r="K7283" s="81">
        <f t="shared" si="587"/>
        <v>0</v>
      </c>
      <c r="L7283" s="149">
        <v>22.5</v>
      </c>
      <c r="M7283" s="16"/>
      <c r="N7283" s="141">
        <f t="shared" si="588"/>
        <v>0</v>
      </c>
      <c r="O7283" s="141"/>
      <c r="P7283" s="141"/>
      <c r="Q7283" s="81">
        <f t="shared" si="589"/>
        <v>0</v>
      </c>
    </row>
    <row r="7284" spans="5:17" ht="13" hidden="1" x14ac:dyDescent="0.3">
      <c r="E7284" s="138">
        <v>42914</v>
      </c>
      <c r="F7284" s="16">
        <v>179</v>
      </c>
      <c r="G7284" s="16">
        <v>2017</v>
      </c>
      <c r="H7284" s="139">
        <f t="shared" si="590"/>
        <v>0</v>
      </c>
      <c r="I7284" s="140">
        <v>18.606451612903228</v>
      </c>
      <c r="J7284" s="141">
        <f t="shared" si="586"/>
        <v>0</v>
      </c>
      <c r="K7284" s="81">
        <f t="shared" si="587"/>
        <v>0</v>
      </c>
      <c r="L7284" s="149">
        <v>18.899999999999999</v>
      </c>
      <c r="M7284" s="16"/>
      <c r="N7284" s="141">
        <f t="shared" si="588"/>
        <v>0</v>
      </c>
      <c r="O7284" s="141"/>
      <c r="P7284" s="141"/>
      <c r="Q7284" s="81">
        <f t="shared" si="589"/>
        <v>0</v>
      </c>
    </row>
    <row r="7285" spans="5:17" ht="13" hidden="1" x14ac:dyDescent="0.3">
      <c r="E7285" s="138">
        <v>42915</v>
      </c>
      <c r="F7285" s="16">
        <v>180</v>
      </c>
      <c r="G7285" s="16">
        <v>2017</v>
      </c>
      <c r="H7285" s="139">
        <f t="shared" si="590"/>
        <v>0</v>
      </c>
      <c r="I7285" s="140">
        <v>18.690322580645162</v>
      </c>
      <c r="J7285" s="141">
        <f t="shared" si="586"/>
        <v>0</v>
      </c>
      <c r="K7285" s="81">
        <f t="shared" si="587"/>
        <v>0</v>
      </c>
      <c r="L7285" s="149">
        <v>14.6</v>
      </c>
      <c r="M7285" s="16"/>
      <c r="N7285" s="141">
        <f t="shared" si="588"/>
        <v>1</v>
      </c>
      <c r="O7285" s="141"/>
      <c r="P7285" s="141"/>
      <c r="Q7285" s="81">
        <f t="shared" si="589"/>
        <v>5.4</v>
      </c>
    </row>
    <row r="7286" spans="5:17" ht="13" hidden="1" x14ac:dyDescent="0.3">
      <c r="E7286" s="138">
        <v>42916</v>
      </c>
      <c r="F7286" s="16">
        <v>181</v>
      </c>
      <c r="G7286" s="16">
        <v>2017</v>
      </c>
      <c r="H7286" s="139">
        <f t="shared" si="590"/>
        <v>0</v>
      </c>
      <c r="I7286" s="140">
        <v>18.774193548387096</v>
      </c>
      <c r="J7286" s="141">
        <f t="shared" si="586"/>
        <v>0</v>
      </c>
      <c r="K7286" s="81">
        <f t="shared" si="587"/>
        <v>0</v>
      </c>
      <c r="L7286" s="149">
        <v>15.5</v>
      </c>
      <c r="M7286" s="16"/>
      <c r="N7286" s="141">
        <f t="shared" si="588"/>
        <v>1</v>
      </c>
      <c r="O7286" s="141"/>
      <c r="P7286" s="141"/>
      <c r="Q7286" s="81">
        <f t="shared" si="589"/>
        <v>4.5</v>
      </c>
    </row>
    <row r="7287" spans="5:17" ht="13" hidden="1" x14ac:dyDescent="0.3">
      <c r="E7287" s="138">
        <v>42917</v>
      </c>
      <c r="F7287" s="16">
        <v>182</v>
      </c>
      <c r="G7287" s="16">
        <v>2017</v>
      </c>
      <c r="H7287" s="139">
        <f t="shared" si="590"/>
        <v>0</v>
      </c>
      <c r="I7287" s="140">
        <v>18.858064516129033</v>
      </c>
      <c r="J7287" s="141">
        <f t="shared" si="586"/>
        <v>0</v>
      </c>
      <c r="K7287" s="81">
        <f t="shared" si="587"/>
        <v>0</v>
      </c>
      <c r="L7287" s="149">
        <v>15.5</v>
      </c>
      <c r="M7287" s="16"/>
      <c r="N7287" s="141">
        <f t="shared" si="588"/>
        <v>1</v>
      </c>
      <c r="O7287" s="141"/>
      <c r="P7287" s="141"/>
      <c r="Q7287" s="81">
        <f t="shared" si="589"/>
        <v>4.5</v>
      </c>
    </row>
    <row r="7288" spans="5:17" ht="13" hidden="1" x14ac:dyDescent="0.3">
      <c r="E7288" s="138">
        <v>42918</v>
      </c>
      <c r="F7288" s="16">
        <v>183</v>
      </c>
      <c r="G7288" s="16">
        <v>2017</v>
      </c>
      <c r="H7288" s="139">
        <f t="shared" si="590"/>
        <v>0</v>
      </c>
      <c r="I7288" s="140">
        <v>18.941935483870971</v>
      </c>
      <c r="J7288" s="141">
        <f t="shared" si="586"/>
        <v>0</v>
      </c>
      <c r="K7288" s="81">
        <f t="shared" si="587"/>
        <v>0</v>
      </c>
      <c r="L7288" s="149">
        <v>16</v>
      </c>
      <c r="M7288" s="16"/>
      <c r="N7288" s="141">
        <f t="shared" si="588"/>
        <v>1</v>
      </c>
      <c r="O7288" s="141"/>
      <c r="P7288" s="141"/>
      <c r="Q7288" s="81">
        <f t="shared" si="589"/>
        <v>4</v>
      </c>
    </row>
    <row r="7289" spans="5:17" ht="13" hidden="1" x14ac:dyDescent="0.3">
      <c r="E7289" s="138">
        <v>42919</v>
      </c>
      <c r="F7289" s="16">
        <v>184</v>
      </c>
      <c r="G7289" s="16">
        <v>2017</v>
      </c>
      <c r="H7289" s="139">
        <f t="shared" si="590"/>
        <v>0</v>
      </c>
      <c r="I7289" s="140">
        <v>19.025806451612905</v>
      </c>
      <c r="J7289" s="141">
        <f t="shared" si="586"/>
        <v>0</v>
      </c>
      <c r="K7289" s="81">
        <f t="shared" si="587"/>
        <v>0</v>
      </c>
      <c r="L7289" s="149">
        <v>19.2</v>
      </c>
      <c r="M7289" s="16"/>
      <c r="N7289" s="141">
        <f t="shared" si="588"/>
        <v>0</v>
      </c>
      <c r="O7289" s="141"/>
      <c r="P7289" s="141"/>
      <c r="Q7289" s="81">
        <f t="shared" si="589"/>
        <v>0</v>
      </c>
    </row>
    <row r="7290" spans="5:17" ht="13" hidden="1" x14ac:dyDescent="0.3">
      <c r="E7290" s="138">
        <v>42920</v>
      </c>
      <c r="F7290" s="16">
        <v>185</v>
      </c>
      <c r="G7290" s="16">
        <v>2017</v>
      </c>
      <c r="H7290" s="139">
        <f t="shared" si="590"/>
        <v>0</v>
      </c>
      <c r="I7290" s="140">
        <v>19.109677419354838</v>
      </c>
      <c r="J7290" s="141">
        <f t="shared" si="586"/>
        <v>0</v>
      </c>
      <c r="K7290" s="81">
        <f t="shared" si="587"/>
        <v>0</v>
      </c>
      <c r="L7290" s="149">
        <v>20.2</v>
      </c>
      <c r="M7290" s="16"/>
      <c r="N7290" s="141">
        <f t="shared" si="588"/>
        <v>0</v>
      </c>
      <c r="O7290" s="141"/>
      <c r="P7290" s="141"/>
      <c r="Q7290" s="81">
        <f t="shared" si="589"/>
        <v>0</v>
      </c>
    </row>
    <row r="7291" spans="5:17" ht="13" hidden="1" x14ac:dyDescent="0.3">
      <c r="E7291" s="138">
        <v>42921</v>
      </c>
      <c r="F7291" s="16">
        <v>186</v>
      </c>
      <c r="G7291" s="16">
        <v>2017</v>
      </c>
      <c r="H7291" s="139">
        <f t="shared" si="590"/>
        <v>0</v>
      </c>
      <c r="I7291" s="140">
        <v>19.193548387096776</v>
      </c>
      <c r="J7291" s="141">
        <f t="shared" si="586"/>
        <v>0</v>
      </c>
      <c r="K7291" s="81">
        <f t="shared" si="587"/>
        <v>0</v>
      </c>
      <c r="L7291" s="149">
        <v>23</v>
      </c>
      <c r="M7291" s="16"/>
      <c r="N7291" s="141">
        <f t="shared" si="588"/>
        <v>0</v>
      </c>
      <c r="O7291" s="141"/>
      <c r="P7291" s="141"/>
      <c r="Q7291" s="81">
        <f t="shared" si="589"/>
        <v>0</v>
      </c>
    </row>
    <row r="7292" spans="5:17" ht="13" hidden="1" x14ac:dyDescent="0.3">
      <c r="E7292" s="138">
        <v>42922</v>
      </c>
      <c r="F7292" s="16">
        <v>187</v>
      </c>
      <c r="G7292" s="16">
        <v>2017</v>
      </c>
      <c r="H7292" s="139">
        <f t="shared" si="590"/>
        <v>0</v>
      </c>
      <c r="I7292" s="140">
        <v>19.277419354838713</v>
      </c>
      <c r="J7292" s="141">
        <f t="shared" si="586"/>
        <v>0</v>
      </c>
      <c r="K7292" s="81">
        <f t="shared" si="587"/>
        <v>0</v>
      </c>
      <c r="L7292" s="149">
        <v>24.5</v>
      </c>
      <c r="M7292" s="16"/>
      <c r="N7292" s="141">
        <f t="shared" si="588"/>
        <v>0</v>
      </c>
      <c r="O7292" s="141"/>
      <c r="P7292" s="141"/>
      <c r="Q7292" s="81">
        <f t="shared" si="589"/>
        <v>0</v>
      </c>
    </row>
    <row r="7293" spans="5:17" ht="13" hidden="1" x14ac:dyDescent="0.3">
      <c r="E7293" s="138">
        <v>42923</v>
      </c>
      <c r="F7293" s="16">
        <v>188</v>
      </c>
      <c r="G7293" s="16">
        <v>2017</v>
      </c>
      <c r="H7293" s="139">
        <f t="shared" si="590"/>
        <v>0</v>
      </c>
      <c r="I7293" s="140">
        <v>19.361290322580643</v>
      </c>
      <c r="J7293" s="141">
        <f t="shared" si="586"/>
        <v>0</v>
      </c>
      <c r="K7293" s="81">
        <f t="shared" si="587"/>
        <v>0</v>
      </c>
      <c r="L7293" s="149">
        <v>26.9</v>
      </c>
      <c r="M7293" s="16"/>
      <c r="N7293" s="141">
        <f t="shared" si="588"/>
        <v>0</v>
      </c>
      <c r="O7293" s="141"/>
      <c r="P7293" s="141"/>
      <c r="Q7293" s="81">
        <f t="shared" si="589"/>
        <v>0</v>
      </c>
    </row>
    <row r="7294" spans="5:17" ht="13" hidden="1" x14ac:dyDescent="0.3">
      <c r="E7294" s="138">
        <v>42924</v>
      </c>
      <c r="F7294" s="16">
        <v>189</v>
      </c>
      <c r="G7294" s="16">
        <v>2017</v>
      </c>
      <c r="H7294" s="139">
        <f t="shared" si="590"/>
        <v>0</v>
      </c>
      <c r="I7294" s="140">
        <v>19.445161290322581</v>
      </c>
      <c r="J7294" s="141">
        <f t="shared" si="586"/>
        <v>0</v>
      </c>
      <c r="K7294" s="81">
        <f t="shared" si="587"/>
        <v>0</v>
      </c>
      <c r="L7294" s="149">
        <v>25.8</v>
      </c>
      <c r="M7294" s="16"/>
      <c r="N7294" s="141">
        <f t="shared" si="588"/>
        <v>0</v>
      </c>
      <c r="O7294" s="141"/>
      <c r="P7294" s="141"/>
      <c r="Q7294" s="81">
        <f t="shared" si="589"/>
        <v>0</v>
      </c>
    </row>
    <row r="7295" spans="5:17" ht="13" hidden="1" x14ac:dyDescent="0.3">
      <c r="E7295" s="138">
        <v>42925</v>
      </c>
      <c r="F7295" s="16">
        <v>190</v>
      </c>
      <c r="G7295" s="16">
        <v>2017</v>
      </c>
      <c r="H7295" s="139">
        <f t="shared" si="590"/>
        <v>0</v>
      </c>
      <c r="I7295" s="140">
        <v>19.529032258064518</v>
      </c>
      <c r="J7295" s="141">
        <f t="shared" si="586"/>
        <v>0</v>
      </c>
      <c r="K7295" s="81">
        <f t="shared" si="587"/>
        <v>0</v>
      </c>
      <c r="L7295" s="149">
        <v>21.4</v>
      </c>
      <c r="M7295" s="16"/>
      <c r="N7295" s="141">
        <f t="shared" si="588"/>
        <v>0</v>
      </c>
      <c r="O7295" s="141"/>
      <c r="P7295" s="141"/>
      <c r="Q7295" s="81">
        <f t="shared" si="589"/>
        <v>0</v>
      </c>
    </row>
    <row r="7296" spans="5:17" ht="13" hidden="1" x14ac:dyDescent="0.3">
      <c r="E7296" s="138">
        <v>42926</v>
      </c>
      <c r="F7296" s="16">
        <v>191</v>
      </c>
      <c r="G7296" s="16">
        <v>2017</v>
      </c>
      <c r="H7296" s="139">
        <f t="shared" si="590"/>
        <v>0</v>
      </c>
      <c r="I7296" s="140">
        <v>19.612903225806452</v>
      </c>
      <c r="J7296" s="141">
        <f t="shared" si="586"/>
        <v>0</v>
      </c>
      <c r="K7296" s="81">
        <f t="shared" si="587"/>
        <v>0</v>
      </c>
      <c r="L7296" s="149">
        <v>20.5</v>
      </c>
      <c r="M7296" s="16"/>
      <c r="N7296" s="141">
        <f t="shared" si="588"/>
        <v>0</v>
      </c>
      <c r="O7296" s="141"/>
      <c r="P7296" s="141"/>
      <c r="Q7296" s="81">
        <f t="shared" si="589"/>
        <v>0</v>
      </c>
    </row>
    <row r="7297" spans="5:17" ht="13" hidden="1" x14ac:dyDescent="0.3">
      <c r="E7297" s="138">
        <v>42927</v>
      </c>
      <c r="F7297" s="16">
        <v>192</v>
      </c>
      <c r="G7297" s="16">
        <v>2017</v>
      </c>
      <c r="H7297" s="139">
        <f t="shared" si="590"/>
        <v>0</v>
      </c>
      <c r="I7297" s="140">
        <v>19.696774193548389</v>
      </c>
      <c r="J7297" s="141">
        <f t="shared" si="586"/>
        <v>0</v>
      </c>
      <c r="K7297" s="81">
        <f t="shared" si="587"/>
        <v>0</v>
      </c>
      <c r="L7297" s="149">
        <v>20.3</v>
      </c>
      <c r="M7297" s="16"/>
      <c r="N7297" s="141">
        <f t="shared" si="588"/>
        <v>0</v>
      </c>
      <c r="O7297" s="141"/>
      <c r="P7297" s="141"/>
      <c r="Q7297" s="81">
        <f t="shared" si="589"/>
        <v>0</v>
      </c>
    </row>
    <row r="7298" spans="5:17" ht="13" hidden="1" x14ac:dyDescent="0.3">
      <c r="E7298" s="138">
        <v>42928</v>
      </c>
      <c r="F7298" s="16">
        <v>193</v>
      </c>
      <c r="G7298" s="16">
        <v>2017</v>
      </c>
      <c r="H7298" s="139">
        <f t="shared" si="590"/>
        <v>0</v>
      </c>
      <c r="I7298" s="140">
        <v>19.780645161290323</v>
      </c>
      <c r="J7298" s="141">
        <f t="shared" si="586"/>
        <v>0</v>
      </c>
      <c r="K7298" s="81">
        <f t="shared" si="587"/>
        <v>0</v>
      </c>
      <c r="L7298" s="149">
        <v>23.6</v>
      </c>
      <c r="M7298" s="16"/>
      <c r="N7298" s="141">
        <f t="shared" si="588"/>
        <v>0</v>
      </c>
      <c r="O7298" s="141"/>
      <c r="P7298" s="141"/>
      <c r="Q7298" s="81">
        <f t="shared" si="589"/>
        <v>0</v>
      </c>
    </row>
    <row r="7299" spans="5:17" ht="13" hidden="1" x14ac:dyDescent="0.3">
      <c r="E7299" s="138">
        <v>42929</v>
      </c>
      <c r="F7299" s="16">
        <v>194</v>
      </c>
      <c r="G7299" s="16">
        <v>2017</v>
      </c>
      <c r="H7299" s="139">
        <f t="shared" si="590"/>
        <v>0</v>
      </c>
      <c r="I7299" s="140">
        <v>19.864516129032257</v>
      </c>
      <c r="J7299" s="141">
        <f t="shared" si="586"/>
        <v>0</v>
      </c>
      <c r="K7299" s="81">
        <f t="shared" si="587"/>
        <v>0</v>
      </c>
      <c r="L7299" s="149">
        <v>22</v>
      </c>
      <c r="M7299" s="16"/>
      <c r="N7299" s="141">
        <f t="shared" si="588"/>
        <v>0</v>
      </c>
      <c r="O7299" s="141"/>
      <c r="P7299" s="141"/>
      <c r="Q7299" s="81">
        <f t="shared" si="589"/>
        <v>0</v>
      </c>
    </row>
    <row r="7300" spans="5:17" ht="13" hidden="1" x14ac:dyDescent="0.3">
      <c r="E7300" s="138">
        <v>42930</v>
      </c>
      <c r="F7300" s="16">
        <v>195</v>
      </c>
      <c r="G7300" s="16">
        <v>2017</v>
      </c>
      <c r="H7300" s="139">
        <f t="shared" si="590"/>
        <v>0</v>
      </c>
      <c r="I7300" s="140">
        <v>19.948387096774194</v>
      </c>
      <c r="J7300" s="141">
        <f t="shared" si="586"/>
        <v>0</v>
      </c>
      <c r="K7300" s="81">
        <f t="shared" si="587"/>
        <v>0</v>
      </c>
      <c r="L7300" s="149">
        <v>21.8</v>
      </c>
      <c r="M7300" s="16"/>
      <c r="N7300" s="141">
        <f t="shared" si="588"/>
        <v>0</v>
      </c>
      <c r="O7300" s="141"/>
      <c r="P7300" s="141"/>
      <c r="Q7300" s="81">
        <f t="shared" si="589"/>
        <v>0</v>
      </c>
    </row>
    <row r="7301" spans="5:17" ht="13" hidden="1" x14ac:dyDescent="0.3">
      <c r="E7301" s="138">
        <v>42931</v>
      </c>
      <c r="F7301" s="16">
        <v>196</v>
      </c>
      <c r="G7301" s="16">
        <v>2017</v>
      </c>
      <c r="H7301" s="139">
        <f t="shared" si="590"/>
        <v>0</v>
      </c>
      <c r="I7301" s="140">
        <v>20.032258064516128</v>
      </c>
      <c r="J7301" s="141">
        <f t="shared" si="586"/>
        <v>0</v>
      </c>
      <c r="K7301" s="81">
        <f t="shared" si="587"/>
        <v>0</v>
      </c>
      <c r="L7301" s="149">
        <v>19.8</v>
      </c>
      <c r="M7301" s="16"/>
      <c r="N7301" s="141">
        <f t="shared" si="588"/>
        <v>0</v>
      </c>
      <c r="O7301" s="141"/>
      <c r="P7301" s="141"/>
      <c r="Q7301" s="81">
        <f t="shared" si="589"/>
        <v>0</v>
      </c>
    </row>
    <row r="7302" spans="5:17" ht="13" hidden="1" x14ac:dyDescent="0.3">
      <c r="E7302" s="138">
        <v>42932</v>
      </c>
      <c r="F7302" s="16">
        <v>197</v>
      </c>
      <c r="G7302" s="16">
        <v>2017</v>
      </c>
      <c r="H7302" s="139">
        <f t="shared" si="590"/>
        <v>0</v>
      </c>
      <c r="I7302" s="140">
        <v>20.116129032258065</v>
      </c>
      <c r="J7302" s="141">
        <f t="shared" si="586"/>
        <v>0</v>
      </c>
      <c r="K7302" s="81">
        <f t="shared" si="587"/>
        <v>0</v>
      </c>
      <c r="L7302" s="149">
        <v>21.2</v>
      </c>
      <c r="M7302" s="16"/>
      <c r="N7302" s="141">
        <f t="shared" si="588"/>
        <v>0</v>
      </c>
      <c r="O7302" s="141"/>
      <c r="P7302" s="141"/>
      <c r="Q7302" s="81">
        <f t="shared" si="589"/>
        <v>0</v>
      </c>
    </row>
    <row r="7303" spans="5:17" ht="13" hidden="1" x14ac:dyDescent="0.3">
      <c r="E7303" s="138">
        <v>42933</v>
      </c>
      <c r="F7303" s="16">
        <v>198</v>
      </c>
      <c r="G7303" s="16">
        <v>2017</v>
      </c>
      <c r="H7303" s="139">
        <f t="shared" si="590"/>
        <v>0</v>
      </c>
      <c r="I7303" s="140">
        <v>20.2</v>
      </c>
      <c r="J7303" s="141">
        <f t="shared" si="586"/>
        <v>0</v>
      </c>
      <c r="K7303" s="81">
        <f t="shared" si="587"/>
        <v>0</v>
      </c>
      <c r="L7303" s="149">
        <v>22.7</v>
      </c>
      <c r="M7303" s="16"/>
      <c r="N7303" s="141">
        <f t="shared" si="588"/>
        <v>0</v>
      </c>
      <c r="O7303" s="141"/>
      <c r="P7303" s="141"/>
      <c r="Q7303" s="81">
        <f t="shared" si="589"/>
        <v>0</v>
      </c>
    </row>
    <row r="7304" spans="5:17" ht="13" hidden="1" x14ac:dyDescent="0.3">
      <c r="E7304" s="138">
        <v>42934</v>
      </c>
      <c r="F7304" s="16">
        <v>199</v>
      </c>
      <c r="G7304" s="16">
        <v>2017</v>
      </c>
      <c r="H7304" s="139">
        <f t="shared" si="590"/>
        <v>0</v>
      </c>
      <c r="I7304" s="140">
        <v>20.193548387096772</v>
      </c>
      <c r="J7304" s="141">
        <f t="shared" si="586"/>
        <v>0</v>
      </c>
      <c r="K7304" s="81">
        <f t="shared" si="587"/>
        <v>0</v>
      </c>
      <c r="L7304" s="149">
        <v>25</v>
      </c>
      <c r="M7304" s="16"/>
      <c r="N7304" s="141">
        <f t="shared" si="588"/>
        <v>0</v>
      </c>
      <c r="O7304" s="141"/>
      <c r="P7304" s="141"/>
      <c r="Q7304" s="81">
        <f t="shared" si="589"/>
        <v>0</v>
      </c>
    </row>
    <row r="7305" spans="5:17" ht="13" hidden="1" x14ac:dyDescent="0.3">
      <c r="E7305" s="138">
        <v>42935</v>
      </c>
      <c r="F7305" s="16">
        <v>200</v>
      </c>
      <c r="G7305" s="16">
        <v>2017</v>
      </c>
      <c r="H7305" s="139">
        <f t="shared" si="590"/>
        <v>0</v>
      </c>
      <c r="I7305" s="140">
        <v>20.187096774193549</v>
      </c>
      <c r="J7305" s="141">
        <f t="shared" si="586"/>
        <v>0</v>
      </c>
      <c r="K7305" s="81">
        <f t="shared" si="587"/>
        <v>0</v>
      </c>
      <c r="L7305" s="149">
        <v>25.3</v>
      </c>
      <c r="M7305" s="16"/>
      <c r="N7305" s="141">
        <f t="shared" si="588"/>
        <v>0</v>
      </c>
      <c r="O7305" s="141"/>
      <c r="P7305" s="141"/>
      <c r="Q7305" s="81">
        <f t="shared" si="589"/>
        <v>0</v>
      </c>
    </row>
    <row r="7306" spans="5:17" ht="13" hidden="1" x14ac:dyDescent="0.3">
      <c r="E7306" s="138">
        <v>42936</v>
      </c>
      <c r="F7306" s="16">
        <v>201</v>
      </c>
      <c r="G7306" s="16">
        <v>2017</v>
      </c>
      <c r="H7306" s="139">
        <f t="shared" si="590"/>
        <v>0</v>
      </c>
      <c r="I7306" s="140">
        <v>20.180645161290322</v>
      </c>
      <c r="J7306" s="141">
        <f t="shared" si="586"/>
        <v>0</v>
      </c>
      <c r="K7306" s="81">
        <f t="shared" si="587"/>
        <v>0</v>
      </c>
      <c r="L7306" s="149">
        <v>23.2</v>
      </c>
      <c r="M7306" s="16"/>
      <c r="N7306" s="141">
        <f t="shared" si="588"/>
        <v>0</v>
      </c>
      <c r="O7306" s="141"/>
      <c r="P7306" s="141"/>
      <c r="Q7306" s="81">
        <f t="shared" si="589"/>
        <v>0</v>
      </c>
    </row>
    <row r="7307" spans="5:17" ht="13" hidden="1" x14ac:dyDescent="0.3">
      <c r="E7307" s="138">
        <v>42937</v>
      </c>
      <c r="F7307" s="16">
        <v>202</v>
      </c>
      <c r="G7307" s="16">
        <v>2017</v>
      </c>
      <c r="H7307" s="139">
        <f t="shared" si="590"/>
        <v>0</v>
      </c>
      <c r="I7307" s="140">
        <v>20.174193548387095</v>
      </c>
      <c r="J7307" s="141">
        <f t="shared" si="586"/>
        <v>0</v>
      </c>
      <c r="K7307" s="81">
        <f t="shared" si="587"/>
        <v>0</v>
      </c>
      <c r="L7307" s="149">
        <v>20.3</v>
      </c>
      <c r="M7307" s="16"/>
      <c r="N7307" s="141">
        <f t="shared" si="588"/>
        <v>0</v>
      </c>
      <c r="O7307" s="141"/>
      <c r="P7307" s="141"/>
      <c r="Q7307" s="81">
        <f t="shared" si="589"/>
        <v>0</v>
      </c>
    </row>
    <row r="7308" spans="5:17" ht="13" hidden="1" x14ac:dyDescent="0.3">
      <c r="E7308" s="138">
        <v>42938</v>
      </c>
      <c r="F7308" s="16">
        <v>203</v>
      </c>
      <c r="G7308" s="16">
        <v>2017</v>
      </c>
      <c r="H7308" s="139">
        <f t="shared" si="590"/>
        <v>0</v>
      </c>
      <c r="I7308" s="140">
        <v>20.167741935483871</v>
      </c>
      <c r="J7308" s="141">
        <f t="shared" si="586"/>
        <v>0</v>
      </c>
      <c r="K7308" s="81">
        <f t="shared" si="587"/>
        <v>0</v>
      </c>
      <c r="L7308" s="149">
        <v>20.6</v>
      </c>
      <c r="M7308" s="16"/>
      <c r="N7308" s="141">
        <f t="shared" si="588"/>
        <v>0</v>
      </c>
      <c r="O7308" s="141"/>
      <c r="P7308" s="141"/>
      <c r="Q7308" s="81">
        <f t="shared" si="589"/>
        <v>0</v>
      </c>
    </row>
    <row r="7309" spans="5:17" ht="13" hidden="1" x14ac:dyDescent="0.3">
      <c r="E7309" s="138">
        <v>42939</v>
      </c>
      <c r="F7309" s="16">
        <v>204</v>
      </c>
      <c r="G7309" s="16">
        <v>2017</v>
      </c>
      <c r="H7309" s="139">
        <f t="shared" si="590"/>
        <v>0</v>
      </c>
      <c r="I7309" s="140">
        <v>20.161290322580644</v>
      </c>
      <c r="J7309" s="141">
        <f t="shared" si="586"/>
        <v>0</v>
      </c>
      <c r="K7309" s="81">
        <f t="shared" si="587"/>
        <v>0</v>
      </c>
      <c r="L7309" s="149">
        <v>21.1</v>
      </c>
      <c r="M7309" s="16"/>
      <c r="N7309" s="141">
        <f t="shared" si="588"/>
        <v>0</v>
      </c>
      <c r="O7309" s="141"/>
      <c r="P7309" s="141"/>
      <c r="Q7309" s="81">
        <f t="shared" si="589"/>
        <v>0</v>
      </c>
    </row>
    <row r="7310" spans="5:17" ht="13" hidden="1" x14ac:dyDescent="0.3">
      <c r="E7310" s="138">
        <v>42940</v>
      </c>
      <c r="F7310" s="16">
        <v>205</v>
      </c>
      <c r="G7310" s="16">
        <v>2017</v>
      </c>
      <c r="H7310" s="139">
        <f t="shared" si="590"/>
        <v>0</v>
      </c>
      <c r="I7310" s="140">
        <v>20.154838709677417</v>
      </c>
      <c r="J7310" s="141">
        <f t="shared" si="586"/>
        <v>0</v>
      </c>
      <c r="K7310" s="81">
        <f t="shared" si="587"/>
        <v>0</v>
      </c>
      <c r="L7310" s="149">
        <v>18.3</v>
      </c>
      <c r="M7310" s="16"/>
      <c r="N7310" s="141">
        <f t="shared" si="588"/>
        <v>0</v>
      </c>
      <c r="O7310" s="141"/>
      <c r="P7310" s="141"/>
      <c r="Q7310" s="81">
        <f t="shared" si="589"/>
        <v>0</v>
      </c>
    </row>
    <row r="7311" spans="5:17" ht="13" hidden="1" x14ac:dyDescent="0.3">
      <c r="E7311" s="138">
        <v>42941</v>
      </c>
      <c r="F7311" s="16">
        <v>206</v>
      </c>
      <c r="G7311" s="16">
        <v>2017</v>
      </c>
      <c r="H7311" s="139">
        <f t="shared" si="590"/>
        <v>0</v>
      </c>
      <c r="I7311" s="140">
        <v>20.148387096774194</v>
      </c>
      <c r="J7311" s="141">
        <f t="shared" si="586"/>
        <v>0</v>
      </c>
      <c r="K7311" s="81">
        <f t="shared" si="587"/>
        <v>0</v>
      </c>
      <c r="L7311" s="149">
        <v>16.100000000000001</v>
      </c>
      <c r="M7311" s="16"/>
      <c r="N7311" s="141">
        <f t="shared" si="588"/>
        <v>0</v>
      </c>
      <c r="O7311" s="141"/>
      <c r="P7311" s="141"/>
      <c r="Q7311" s="81">
        <f t="shared" si="589"/>
        <v>0</v>
      </c>
    </row>
    <row r="7312" spans="5:17" ht="13" hidden="1" x14ac:dyDescent="0.3">
      <c r="E7312" s="138">
        <v>42942</v>
      </c>
      <c r="F7312" s="16">
        <v>207</v>
      </c>
      <c r="G7312" s="16">
        <v>2017</v>
      </c>
      <c r="H7312" s="139">
        <f t="shared" si="590"/>
        <v>0</v>
      </c>
      <c r="I7312" s="140">
        <v>20.141935483870967</v>
      </c>
      <c r="J7312" s="141">
        <f t="shared" si="586"/>
        <v>0</v>
      </c>
      <c r="K7312" s="81">
        <f t="shared" si="587"/>
        <v>0</v>
      </c>
      <c r="L7312" s="149">
        <v>18.100000000000001</v>
      </c>
      <c r="M7312" s="16"/>
      <c r="N7312" s="141">
        <f t="shared" si="588"/>
        <v>0</v>
      </c>
      <c r="O7312" s="141"/>
      <c r="P7312" s="141"/>
      <c r="Q7312" s="81">
        <f t="shared" si="589"/>
        <v>0</v>
      </c>
    </row>
    <row r="7313" spans="5:17" ht="13" hidden="1" x14ac:dyDescent="0.3">
      <c r="E7313" s="138">
        <v>42943</v>
      </c>
      <c r="F7313" s="16">
        <v>208</v>
      </c>
      <c r="G7313" s="16">
        <v>2017</v>
      </c>
      <c r="H7313" s="139">
        <f t="shared" si="590"/>
        <v>0</v>
      </c>
      <c r="I7313" s="140">
        <v>20.13548387096774</v>
      </c>
      <c r="J7313" s="141">
        <f t="shared" si="586"/>
        <v>0</v>
      </c>
      <c r="K7313" s="81">
        <f t="shared" si="587"/>
        <v>0</v>
      </c>
      <c r="L7313" s="149">
        <v>21.4</v>
      </c>
      <c r="M7313" s="16"/>
      <c r="N7313" s="141">
        <f t="shared" si="588"/>
        <v>0</v>
      </c>
      <c r="O7313" s="141"/>
      <c r="P7313" s="141"/>
      <c r="Q7313" s="81">
        <f t="shared" si="589"/>
        <v>0</v>
      </c>
    </row>
    <row r="7314" spans="5:17" ht="13" hidden="1" x14ac:dyDescent="0.3">
      <c r="E7314" s="138">
        <v>42944</v>
      </c>
      <c r="F7314" s="16">
        <v>209</v>
      </c>
      <c r="G7314" s="16">
        <v>2017</v>
      </c>
      <c r="H7314" s="139">
        <f t="shared" si="590"/>
        <v>0</v>
      </c>
      <c r="I7314" s="140">
        <v>20.129032258064516</v>
      </c>
      <c r="J7314" s="141">
        <f t="shared" si="586"/>
        <v>0</v>
      </c>
      <c r="K7314" s="81">
        <f t="shared" si="587"/>
        <v>0</v>
      </c>
      <c r="L7314" s="149">
        <v>22.6</v>
      </c>
      <c r="M7314" s="16"/>
      <c r="N7314" s="141">
        <f t="shared" si="588"/>
        <v>0</v>
      </c>
      <c r="O7314" s="141"/>
      <c r="P7314" s="141"/>
      <c r="Q7314" s="81">
        <f t="shared" si="589"/>
        <v>0</v>
      </c>
    </row>
    <row r="7315" spans="5:17" ht="13" hidden="1" x14ac:dyDescent="0.3">
      <c r="E7315" s="138">
        <v>42945</v>
      </c>
      <c r="F7315" s="16">
        <v>210</v>
      </c>
      <c r="G7315" s="16">
        <v>2017</v>
      </c>
      <c r="H7315" s="139">
        <f t="shared" si="590"/>
        <v>0</v>
      </c>
      <c r="I7315" s="140">
        <v>20.122580645161289</v>
      </c>
      <c r="J7315" s="141">
        <f t="shared" si="586"/>
        <v>0</v>
      </c>
      <c r="K7315" s="81">
        <f t="shared" si="587"/>
        <v>0</v>
      </c>
      <c r="L7315" s="149">
        <v>21.4</v>
      </c>
      <c r="M7315" s="16"/>
      <c r="N7315" s="141">
        <f t="shared" si="588"/>
        <v>0</v>
      </c>
      <c r="O7315" s="141"/>
      <c r="P7315" s="141"/>
      <c r="Q7315" s="81">
        <f t="shared" si="589"/>
        <v>0</v>
      </c>
    </row>
    <row r="7316" spans="5:17" ht="13" hidden="1" x14ac:dyDescent="0.3">
      <c r="E7316" s="138">
        <v>42946</v>
      </c>
      <c r="F7316" s="16">
        <v>211</v>
      </c>
      <c r="G7316" s="16">
        <v>2017</v>
      </c>
      <c r="H7316" s="139">
        <f t="shared" si="590"/>
        <v>0</v>
      </c>
      <c r="I7316" s="140">
        <v>20.116129032258065</v>
      </c>
      <c r="J7316" s="141">
        <f t="shared" ref="J7316:J7379" si="591">IF(I7316&lt;=$E$117,1,0)</f>
        <v>0</v>
      </c>
      <c r="K7316" s="81">
        <f t="shared" ref="K7316:K7379" si="592">J7316*($E$116-I7316)</f>
        <v>0</v>
      </c>
      <c r="L7316" s="149">
        <v>23.2</v>
      </c>
      <c r="M7316" s="16"/>
      <c r="N7316" s="141">
        <f t="shared" ref="N7316:N7379" si="593">IF(L7316&lt;=$E$117,1,0)</f>
        <v>0</v>
      </c>
      <c r="O7316" s="141"/>
      <c r="P7316" s="141"/>
      <c r="Q7316" s="81">
        <f t="shared" ref="Q7316:Q7379" si="594">N7316*($E$116-L7316)</f>
        <v>0</v>
      </c>
    </row>
    <row r="7317" spans="5:17" ht="13" hidden="1" x14ac:dyDescent="0.3">
      <c r="E7317" s="138">
        <v>42947</v>
      </c>
      <c r="F7317" s="16">
        <v>212</v>
      </c>
      <c r="G7317" s="16">
        <v>2017</v>
      </c>
      <c r="H7317" s="139">
        <f t="shared" si="590"/>
        <v>0</v>
      </c>
      <c r="I7317" s="140">
        <v>20.109677419354838</v>
      </c>
      <c r="J7317" s="141">
        <f t="shared" si="591"/>
        <v>0</v>
      </c>
      <c r="K7317" s="81">
        <f t="shared" si="592"/>
        <v>0</v>
      </c>
      <c r="L7317" s="149">
        <v>21.2</v>
      </c>
      <c r="M7317" s="16"/>
      <c r="N7317" s="141">
        <f t="shared" si="593"/>
        <v>0</v>
      </c>
      <c r="O7317" s="141"/>
      <c r="P7317" s="141"/>
      <c r="Q7317" s="81">
        <f t="shared" si="594"/>
        <v>0</v>
      </c>
    </row>
    <row r="7318" spans="5:17" ht="13" hidden="1" x14ac:dyDescent="0.3">
      <c r="E7318" s="138">
        <v>42948</v>
      </c>
      <c r="F7318" s="16">
        <v>213</v>
      </c>
      <c r="G7318" s="16">
        <v>2017</v>
      </c>
      <c r="H7318" s="139">
        <f t="shared" si="590"/>
        <v>0</v>
      </c>
      <c r="I7318" s="140">
        <v>20.103225806451611</v>
      </c>
      <c r="J7318" s="141">
        <f t="shared" si="591"/>
        <v>0</v>
      </c>
      <c r="K7318" s="81">
        <f t="shared" si="592"/>
        <v>0</v>
      </c>
      <c r="L7318" s="149">
        <v>24</v>
      </c>
      <c r="M7318" s="16"/>
      <c r="N7318" s="141">
        <f t="shared" si="593"/>
        <v>0</v>
      </c>
      <c r="O7318" s="141"/>
      <c r="P7318" s="141"/>
      <c r="Q7318" s="81">
        <f t="shared" si="594"/>
        <v>0</v>
      </c>
    </row>
    <row r="7319" spans="5:17" ht="13" hidden="1" x14ac:dyDescent="0.3">
      <c r="E7319" s="138">
        <v>42949</v>
      </c>
      <c r="F7319" s="16">
        <v>214</v>
      </c>
      <c r="G7319" s="16">
        <v>2017</v>
      </c>
      <c r="H7319" s="139">
        <f t="shared" si="590"/>
        <v>0</v>
      </c>
      <c r="I7319" s="140">
        <v>20.096774193548388</v>
      </c>
      <c r="J7319" s="141">
        <f t="shared" si="591"/>
        <v>0</v>
      </c>
      <c r="K7319" s="81">
        <f t="shared" si="592"/>
        <v>0</v>
      </c>
      <c r="L7319" s="149">
        <v>26.3</v>
      </c>
      <c r="M7319" s="16"/>
      <c r="N7319" s="141">
        <f t="shared" si="593"/>
        <v>0</v>
      </c>
      <c r="O7319" s="141"/>
      <c r="P7319" s="141"/>
      <c r="Q7319" s="81">
        <f t="shared" si="594"/>
        <v>0</v>
      </c>
    </row>
    <row r="7320" spans="5:17" ht="13" hidden="1" x14ac:dyDescent="0.3">
      <c r="E7320" s="138">
        <v>42950</v>
      </c>
      <c r="F7320" s="16">
        <v>215</v>
      </c>
      <c r="G7320" s="16">
        <v>2017</v>
      </c>
      <c r="H7320" s="139">
        <f t="shared" si="590"/>
        <v>0</v>
      </c>
      <c r="I7320" s="140">
        <v>20.090322580645161</v>
      </c>
      <c r="J7320" s="141">
        <f t="shared" si="591"/>
        <v>0</v>
      </c>
      <c r="K7320" s="81">
        <f t="shared" si="592"/>
        <v>0</v>
      </c>
      <c r="L7320" s="149">
        <v>29</v>
      </c>
      <c r="M7320" s="16"/>
      <c r="N7320" s="141">
        <f t="shared" si="593"/>
        <v>0</v>
      </c>
      <c r="O7320" s="141"/>
      <c r="P7320" s="141"/>
      <c r="Q7320" s="81">
        <f t="shared" si="594"/>
        <v>0</v>
      </c>
    </row>
    <row r="7321" spans="5:17" ht="13" hidden="1" x14ac:dyDescent="0.3">
      <c r="E7321" s="138">
        <v>42951</v>
      </c>
      <c r="F7321" s="16">
        <v>216</v>
      </c>
      <c r="G7321" s="16">
        <v>2017</v>
      </c>
      <c r="H7321" s="139">
        <f t="shared" si="590"/>
        <v>0</v>
      </c>
      <c r="I7321" s="140">
        <v>20.083870967741934</v>
      </c>
      <c r="J7321" s="141">
        <f t="shared" si="591"/>
        <v>0</v>
      </c>
      <c r="K7321" s="81">
        <f t="shared" si="592"/>
        <v>0</v>
      </c>
      <c r="L7321" s="149">
        <v>27.3</v>
      </c>
      <c r="M7321" s="16"/>
      <c r="N7321" s="141">
        <f t="shared" si="593"/>
        <v>0</v>
      </c>
      <c r="O7321" s="141"/>
      <c r="P7321" s="141"/>
      <c r="Q7321" s="81">
        <f t="shared" si="594"/>
        <v>0</v>
      </c>
    </row>
    <row r="7322" spans="5:17" ht="13" hidden="1" x14ac:dyDescent="0.3">
      <c r="E7322" s="138">
        <v>42952</v>
      </c>
      <c r="F7322" s="16">
        <v>217</v>
      </c>
      <c r="G7322" s="16">
        <v>2017</v>
      </c>
      <c r="H7322" s="139">
        <f t="shared" si="590"/>
        <v>0</v>
      </c>
      <c r="I7322" s="140">
        <v>20.07741935483871</v>
      </c>
      <c r="J7322" s="141">
        <f t="shared" si="591"/>
        <v>0</v>
      </c>
      <c r="K7322" s="81">
        <f t="shared" si="592"/>
        <v>0</v>
      </c>
      <c r="L7322" s="149">
        <v>25.2</v>
      </c>
      <c r="M7322" s="16"/>
      <c r="N7322" s="141">
        <f t="shared" si="593"/>
        <v>0</v>
      </c>
      <c r="O7322" s="141"/>
      <c r="P7322" s="141"/>
      <c r="Q7322" s="81">
        <f t="shared" si="594"/>
        <v>0</v>
      </c>
    </row>
    <row r="7323" spans="5:17" ht="13" hidden="1" x14ac:dyDescent="0.3">
      <c r="E7323" s="138">
        <v>42953</v>
      </c>
      <c r="F7323" s="16">
        <v>218</v>
      </c>
      <c r="G7323" s="16">
        <v>2017</v>
      </c>
      <c r="H7323" s="139">
        <f t="shared" si="590"/>
        <v>0</v>
      </c>
      <c r="I7323" s="140">
        <v>20.070967741935483</v>
      </c>
      <c r="J7323" s="141">
        <f t="shared" si="591"/>
        <v>0</v>
      </c>
      <c r="K7323" s="81">
        <f t="shared" si="592"/>
        <v>0</v>
      </c>
      <c r="L7323" s="149">
        <v>21.9</v>
      </c>
      <c r="M7323" s="16"/>
      <c r="N7323" s="141">
        <f t="shared" si="593"/>
        <v>0</v>
      </c>
      <c r="O7323" s="141"/>
      <c r="P7323" s="141"/>
      <c r="Q7323" s="81">
        <f t="shared" si="594"/>
        <v>0</v>
      </c>
    </row>
    <row r="7324" spans="5:17" ht="13" hidden="1" x14ac:dyDescent="0.3">
      <c r="E7324" s="138">
        <v>42954</v>
      </c>
      <c r="F7324" s="16">
        <v>219</v>
      </c>
      <c r="G7324" s="16">
        <v>2017</v>
      </c>
      <c r="H7324" s="139">
        <f t="shared" si="590"/>
        <v>0</v>
      </c>
      <c r="I7324" s="140">
        <v>20.064516129032256</v>
      </c>
      <c r="J7324" s="141">
        <f t="shared" si="591"/>
        <v>0</v>
      </c>
      <c r="K7324" s="81">
        <f t="shared" si="592"/>
        <v>0</v>
      </c>
      <c r="L7324" s="149">
        <v>21</v>
      </c>
      <c r="M7324" s="16"/>
      <c r="N7324" s="141">
        <f t="shared" si="593"/>
        <v>0</v>
      </c>
      <c r="O7324" s="141"/>
      <c r="P7324" s="141"/>
      <c r="Q7324" s="81">
        <f t="shared" si="594"/>
        <v>0</v>
      </c>
    </row>
    <row r="7325" spans="5:17" ht="13" hidden="1" x14ac:dyDescent="0.3">
      <c r="E7325" s="138">
        <v>42955</v>
      </c>
      <c r="F7325" s="16">
        <v>220</v>
      </c>
      <c r="G7325" s="16">
        <v>2017</v>
      </c>
      <c r="H7325" s="139">
        <f t="shared" si="590"/>
        <v>0</v>
      </c>
      <c r="I7325" s="140">
        <v>20.058064516129033</v>
      </c>
      <c r="J7325" s="141">
        <f t="shared" si="591"/>
        <v>0</v>
      </c>
      <c r="K7325" s="81">
        <f t="shared" si="592"/>
        <v>0</v>
      </c>
      <c r="L7325" s="149">
        <v>17.100000000000001</v>
      </c>
      <c r="M7325" s="16"/>
      <c r="N7325" s="141">
        <f t="shared" si="593"/>
        <v>0</v>
      </c>
      <c r="O7325" s="141"/>
      <c r="P7325" s="141"/>
      <c r="Q7325" s="81">
        <f t="shared" si="594"/>
        <v>0</v>
      </c>
    </row>
    <row r="7326" spans="5:17" ht="13" hidden="1" x14ac:dyDescent="0.3">
      <c r="E7326" s="138">
        <v>42956</v>
      </c>
      <c r="F7326" s="16">
        <v>221</v>
      </c>
      <c r="G7326" s="16">
        <v>2017</v>
      </c>
      <c r="H7326" s="139">
        <f t="shared" si="590"/>
        <v>0</v>
      </c>
      <c r="I7326" s="140">
        <v>20.051612903225806</v>
      </c>
      <c r="J7326" s="141">
        <f t="shared" si="591"/>
        <v>0</v>
      </c>
      <c r="K7326" s="81">
        <f t="shared" si="592"/>
        <v>0</v>
      </c>
      <c r="L7326" s="149">
        <v>17.8</v>
      </c>
      <c r="M7326" s="16"/>
      <c r="N7326" s="141">
        <f t="shared" si="593"/>
        <v>0</v>
      </c>
      <c r="O7326" s="141"/>
      <c r="P7326" s="141"/>
      <c r="Q7326" s="81">
        <f t="shared" si="594"/>
        <v>0</v>
      </c>
    </row>
    <row r="7327" spans="5:17" ht="13" hidden="1" x14ac:dyDescent="0.3">
      <c r="E7327" s="138">
        <v>42957</v>
      </c>
      <c r="F7327" s="16">
        <v>222</v>
      </c>
      <c r="G7327" s="16">
        <v>2017</v>
      </c>
      <c r="H7327" s="139">
        <f t="shared" si="590"/>
        <v>0</v>
      </c>
      <c r="I7327" s="140">
        <v>20.045161290322579</v>
      </c>
      <c r="J7327" s="141">
        <f t="shared" si="591"/>
        <v>0</v>
      </c>
      <c r="K7327" s="81">
        <f t="shared" si="592"/>
        <v>0</v>
      </c>
      <c r="L7327" s="149">
        <v>14.8</v>
      </c>
      <c r="M7327" s="16"/>
      <c r="N7327" s="141">
        <f t="shared" si="593"/>
        <v>1</v>
      </c>
      <c r="O7327" s="141"/>
      <c r="P7327" s="141"/>
      <c r="Q7327" s="81">
        <f t="shared" si="594"/>
        <v>5.1999999999999993</v>
      </c>
    </row>
    <row r="7328" spans="5:17" ht="13" hidden="1" x14ac:dyDescent="0.3">
      <c r="E7328" s="138">
        <v>42958</v>
      </c>
      <c r="F7328" s="16">
        <v>223</v>
      </c>
      <c r="G7328" s="16">
        <v>2017</v>
      </c>
      <c r="H7328" s="139">
        <f t="shared" si="590"/>
        <v>0</v>
      </c>
      <c r="I7328" s="140">
        <v>20.038709677419355</v>
      </c>
      <c r="J7328" s="141">
        <f t="shared" si="591"/>
        <v>0</v>
      </c>
      <c r="K7328" s="81">
        <f t="shared" si="592"/>
        <v>0</v>
      </c>
      <c r="L7328" s="149">
        <v>13.2</v>
      </c>
      <c r="M7328" s="16"/>
      <c r="N7328" s="141">
        <f t="shared" si="593"/>
        <v>1</v>
      </c>
      <c r="O7328" s="141"/>
      <c r="P7328" s="141"/>
      <c r="Q7328" s="81">
        <f t="shared" si="594"/>
        <v>6.8000000000000007</v>
      </c>
    </row>
    <row r="7329" spans="5:17" ht="13" hidden="1" x14ac:dyDescent="0.3">
      <c r="E7329" s="138">
        <v>42959</v>
      </c>
      <c r="F7329" s="16">
        <v>224</v>
      </c>
      <c r="G7329" s="16">
        <v>2017</v>
      </c>
      <c r="H7329" s="139">
        <f t="shared" si="590"/>
        <v>0</v>
      </c>
      <c r="I7329" s="140">
        <v>20.032258064516128</v>
      </c>
      <c r="J7329" s="141">
        <f t="shared" si="591"/>
        <v>0</v>
      </c>
      <c r="K7329" s="81">
        <f t="shared" si="592"/>
        <v>0</v>
      </c>
      <c r="L7329" s="149">
        <v>16.100000000000001</v>
      </c>
      <c r="M7329" s="16"/>
      <c r="N7329" s="141">
        <f t="shared" si="593"/>
        <v>0</v>
      </c>
      <c r="O7329" s="141"/>
      <c r="P7329" s="141"/>
      <c r="Q7329" s="81">
        <f t="shared" si="594"/>
        <v>0</v>
      </c>
    </row>
    <row r="7330" spans="5:17" ht="13" hidden="1" x14ac:dyDescent="0.3">
      <c r="E7330" s="138">
        <v>42960</v>
      </c>
      <c r="F7330" s="16">
        <v>225</v>
      </c>
      <c r="G7330" s="16">
        <v>2017</v>
      </c>
      <c r="H7330" s="139">
        <f t="shared" si="590"/>
        <v>0</v>
      </c>
      <c r="I7330" s="140">
        <v>20.025806451612901</v>
      </c>
      <c r="J7330" s="141">
        <f t="shared" si="591"/>
        <v>0</v>
      </c>
      <c r="K7330" s="81">
        <f t="shared" si="592"/>
        <v>0</v>
      </c>
      <c r="L7330" s="149">
        <v>18.3</v>
      </c>
      <c r="M7330" s="16"/>
      <c r="N7330" s="141">
        <f t="shared" si="593"/>
        <v>0</v>
      </c>
      <c r="O7330" s="141"/>
      <c r="P7330" s="141"/>
      <c r="Q7330" s="81">
        <f t="shared" si="594"/>
        <v>0</v>
      </c>
    </row>
    <row r="7331" spans="5:17" ht="13" hidden="1" x14ac:dyDescent="0.3">
      <c r="E7331" s="138">
        <v>42961</v>
      </c>
      <c r="F7331" s="16">
        <v>226</v>
      </c>
      <c r="G7331" s="16">
        <v>2017</v>
      </c>
      <c r="H7331" s="139">
        <f t="shared" ref="H7331:H7394" si="595">IF(AND(E7331&gt;=$D$64,E7331&lt;=$D$65),1,0)</f>
        <v>0</v>
      </c>
      <c r="I7331" s="140">
        <v>20.019354838709678</v>
      </c>
      <c r="J7331" s="141">
        <f t="shared" si="591"/>
        <v>0</v>
      </c>
      <c r="K7331" s="81">
        <f t="shared" si="592"/>
        <v>0</v>
      </c>
      <c r="L7331" s="149">
        <v>21.3</v>
      </c>
      <c r="M7331" s="16"/>
      <c r="N7331" s="141">
        <f t="shared" si="593"/>
        <v>0</v>
      </c>
      <c r="O7331" s="141"/>
      <c r="P7331" s="141"/>
      <c r="Q7331" s="81">
        <f t="shared" si="594"/>
        <v>0</v>
      </c>
    </row>
    <row r="7332" spans="5:17" ht="13" hidden="1" x14ac:dyDescent="0.3">
      <c r="E7332" s="138">
        <v>42962</v>
      </c>
      <c r="F7332" s="16">
        <v>227</v>
      </c>
      <c r="G7332" s="16">
        <v>2017</v>
      </c>
      <c r="H7332" s="139">
        <f t="shared" si="595"/>
        <v>0</v>
      </c>
      <c r="I7332" s="140">
        <v>20.012903225806451</v>
      </c>
      <c r="J7332" s="141">
        <f t="shared" si="591"/>
        <v>0</v>
      </c>
      <c r="K7332" s="81">
        <f t="shared" si="592"/>
        <v>0</v>
      </c>
      <c r="L7332" s="149">
        <v>22.5</v>
      </c>
      <c r="M7332" s="16"/>
      <c r="N7332" s="141">
        <f t="shared" si="593"/>
        <v>0</v>
      </c>
      <c r="O7332" s="141"/>
      <c r="P7332" s="141"/>
      <c r="Q7332" s="81">
        <f t="shared" si="594"/>
        <v>0</v>
      </c>
    </row>
    <row r="7333" spans="5:17" ht="13" hidden="1" x14ac:dyDescent="0.3">
      <c r="E7333" s="138">
        <v>42963</v>
      </c>
      <c r="F7333" s="16">
        <v>228</v>
      </c>
      <c r="G7333" s="16">
        <v>2017</v>
      </c>
      <c r="H7333" s="139">
        <f t="shared" si="595"/>
        <v>0</v>
      </c>
      <c r="I7333" s="140">
        <v>20.006451612903227</v>
      </c>
      <c r="J7333" s="141">
        <f t="shared" si="591"/>
        <v>0</v>
      </c>
      <c r="K7333" s="81">
        <f t="shared" si="592"/>
        <v>0</v>
      </c>
      <c r="L7333" s="149">
        <v>22</v>
      </c>
      <c r="M7333" s="16"/>
      <c r="N7333" s="141">
        <f t="shared" si="593"/>
        <v>0</v>
      </c>
      <c r="O7333" s="141"/>
      <c r="P7333" s="141"/>
      <c r="Q7333" s="81">
        <f t="shared" si="594"/>
        <v>0</v>
      </c>
    </row>
    <row r="7334" spans="5:17" ht="13" hidden="1" x14ac:dyDescent="0.3">
      <c r="E7334" s="138">
        <v>42964</v>
      </c>
      <c r="F7334" s="16">
        <v>229</v>
      </c>
      <c r="G7334" s="16">
        <v>2017</v>
      </c>
      <c r="H7334" s="139">
        <f t="shared" si="595"/>
        <v>0</v>
      </c>
      <c r="I7334" s="140">
        <v>20</v>
      </c>
      <c r="J7334" s="141">
        <f t="shared" si="591"/>
        <v>0</v>
      </c>
      <c r="K7334" s="81">
        <f t="shared" si="592"/>
        <v>0</v>
      </c>
      <c r="L7334" s="149">
        <v>22.8</v>
      </c>
      <c r="M7334" s="16"/>
      <c r="N7334" s="141">
        <f t="shared" si="593"/>
        <v>0</v>
      </c>
      <c r="O7334" s="141"/>
      <c r="P7334" s="141"/>
      <c r="Q7334" s="81">
        <f t="shared" si="594"/>
        <v>0</v>
      </c>
    </row>
    <row r="7335" spans="5:17" ht="13" hidden="1" x14ac:dyDescent="0.3">
      <c r="E7335" s="138">
        <v>42965</v>
      </c>
      <c r="F7335" s="16">
        <v>230</v>
      </c>
      <c r="G7335" s="16">
        <v>2017</v>
      </c>
      <c r="H7335" s="139">
        <f t="shared" si="595"/>
        <v>0</v>
      </c>
      <c r="I7335" s="140">
        <v>19.846666666666664</v>
      </c>
      <c r="J7335" s="141">
        <f t="shared" si="591"/>
        <v>0</v>
      </c>
      <c r="K7335" s="81">
        <f t="shared" si="592"/>
        <v>0</v>
      </c>
      <c r="L7335" s="149">
        <v>22</v>
      </c>
      <c r="M7335" s="16"/>
      <c r="N7335" s="141">
        <f t="shared" si="593"/>
        <v>0</v>
      </c>
      <c r="O7335" s="141"/>
      <c r="P7335" s="141"/>
      <c r="Q7335" s="81">
        <f t="shared" si="594"/>
        <v>0</v>
      </c>
    </row>
    <row r="7336" spans="5:17" ht="13" hidden="1" x14ac:dyDescent="0.3">
      <c r="E7336" s="138">
        <v>42966</v>
      </c>
      <c r="F7336" s="16">
        <v>231</v>
      </c>
      <c r="G7336" s="16">
        <v>2017</v>
      </c>
      <c r="H7336" s="139">
        <f t="shared" si="595"/>
        <v>0</v>
      </c>
      <c r="I7336" s="140">
        <v>19.693333333333328</v>
      </c>
      <c r="J7336" s="141">
        <f t="shared" si="591"/>
        <v>0</v>
      </c>
      <c r="K7336" s="81">
        <f t="shared" si="592"/>
        <v>0</v>
      </c>
      <c r="L7336" s="149">
        <v>19.7</v>
      </c>
      <c r="M7336" s="16"/>
      <c r="N7336" s="141">
        <f t="shared" si="593"/>
        <v>0</v>
      </c>
      <c r="O7336" s="141"/>
      <c r="P7336" s="141"/>
      <c r="Q7336" s="81">
        <f t="shared" si="594"/>
        <v>0</v>
      </c>
    </row>
    <row r="7337" spans="5:17" ht="13" hidden="1" x14ac:dyDescent="0.3">
      <c r="E7337" s="138">
        <v>42967</v>
      </c>
      <c r="F7337" s="16">
        <v>232</v>
      </c>
      <c r="G7337" s="16">
        <v>2017</v>
      </c>
      <c r="H7337" s="139">
        <f t="shared" si="595"/>
        <v>0</v>
      </c>
      <c r="I7337" s="140">
        <v>19.54</v>
      </c>
      <c r="J7337" s="141">
        <f t="shared" si="591"/>
        <v>0</v>
      </c>
      <c r="K7337" s="81">
        <f t="shared" si="592"/>
        <v>0</v>
      </c>
      <c r="L7337" s="149">
        <v>17.3</v>
      </c>
      <c r="M7337" s="16"/>
      <c r="N7337" s="141">
        <f t="shared" si="593"/>
        <v>0</v>
      </c>
      <c r="O7337" s="141"/>
      <c r="P7337" s="141"/>
      <c r="Q7337" s="81">
        <f t="shared" si="594"/>
        <v>0</v>
      </c>
    </row>
    <row r="7338" spans="5:17" ht="13" hidden="1" x14ac:dyDescent="0.3">
      <c r="E7338" s="138">
        <v>42968</v>
      </c>
      <c r="F7338" s="16">
        <v>233</v>
      </c>
      <c r="G7338" s="16">
        <v>2017</v>
      </c>
      <c r="H7338" s="139">
        <f t="shared" si="595"/>
        <v>0</v>
      </c>
      <c r="I7338" s="140">
        <v>19.386666666666663</v>
      </c>
      <c r="J7338" s="141">
        <f t="shared" si="591"/>
        <v>0</v>
      </c>
      <c r="K7338" s="81">
        <f t="shared" si="592"/>
        <v>0</v>
      </c>
      <c r="L7338" s="149">
        <v>17.600000000000001</v>
      </c>
      <c r="M7338" s="16"/>
      <c r="N7338" s="141">
        <f t="shared" si="593"/>
        <v>0</v>
      </c>
      <c r="O7338" s="141"/>
      <c r="P7338" s="141"/>
      <c r="Q7338" s="81">
        <f t="shared" si="594"/>
        <v>0</v>
      </c>
    </row>
    <row r="7339" spans="5:17" ht="13" hidden="1" x14ac:dyDescent="0.3">
      <c r="E7339" s="138">
        <v>42969</v>
      </c>
      <c r="F7339" s="16">
        <v>234</v>
      </c>
      <c r="G7339" s="16">
        <v>2017</v>
      </c>
      <c r="H7339" s="139">
        <f t="shared" si="595"/>
        <v>0</v>
      </c>
      <c r="I7339" s="140">
        <v>19.233333333333327</v>
      </c>
      <c r="J7339" s="141">
        <f t="shared" si="591"/>
        <v>0</v>
      </c>
      <c r="K7339" s="81">
        <f t="shared" si="592"/>
        <v>0</v>
      </c>
      <c r="L7339" s="149">
        <v>20.2</v>
      </c>
      <c r="M7339" s="16"/>
      <c r="N7339" s="141">
        <f t="shared" si="593"/>
        <v>0</v>
      </c>
      <c r="O7339" s="141"/>
      <c r="P7339" s="141"/>
      <c r="Q7339" s="81">
        <f t="shared" si="594"/>
        <v>0</v>
      </c>
    </row>
    <row r="7340" spans="5:17" ht="13" hidden="1" x14ac:dyDescent="0.3">
      <c r="E7340" s="138">
        <v>42970</v>
      </c>
      <c r="F7340" s="16">
        <v>235</v>
      </c>
      <c r="G7340" s="16">
        <v>2017</v>
      </c>
      <c r="H7340" s="139">
        <f t="shared" si="595"/>
        <v>0</v>
      </c>
      <c r="I7340" s="140">
        <v>19.079999999999998</v>
      </c>
      <c r="J7340" s="141">
        <f t="shared" si="591"/>
        <v>0</v>
      </c>
      <c r="K7340" s="81">
        <f t="shared" si="592"/>
        <v>0</v>
      </c>
      <c r="L7340" s="149">
        <v>23</v>
      </c>
      <c r="M7340" s="16"/>
      <c r="N7340" s="141">
        <f t="shared" si="593"/>
        <v>0</v>
      </c>
      <c r="O7340" s="141"/>
      <c r="P7340" s="141"/>
      <c r="Q7340" s="81">
        <f t="shared" si="594"/>
        <v>0</v>
      </c>
    </row>
    <row r="7341" spans="5:17" ht="13" hidden="1" x14ac:dyDescent="0.3">
      <c r="E7341" s="138">
        <v>42971</v>
      </c>
      <c r="F7341" s="16">
        <v>236</v>
      </c>
      <c r="G7341" s="16">
        <v>2017</v>
      </c>
      <c r="H7341" s="139">
        <f t="shared" si="595"/>
        <v>0</v>
      </c>
      <c r="I7341" s="140">
        <v>18.926666666666662</v>
      </c>
      <c r="J7341" s="141">
        <f t="shared" si="591"/>
        <v>0</v>
      </c>
      <c r="K7341" s="81">
        <f t="shared" si="592"/>
        <v>0</v>
      </c>
      <c r="L7341" s="149">
        <v>20.6</v>
      </c>
      <c r="M7341" s="16"/>
      <c r="N7341" s="141">
        <f t="shared" si="593"/>
        <v>0</v>
      </c>
      <c r="O7341" s="141"/>
      <c r="P7341" s="141"/>
      <c r="Q7341" s="81">
        <f t="shared" si="594"/>
        <v>0</v>
      </c>
    </row>
    <row r="7342" spans="5:17" ht="13" hidden="1" x14ac:dyDescent="0.3">
      <c r="E7342" s="138">
        <v>42972</v>
      </c>
      <c r="F7342" s="16">
        <v>237</v>
      </c>
      <c r="G7342" s="16">
        <v>2017</v>
      </c>
      <c r="H7342" s="139">
        <f t="shared" si="595"/>
        <v>0</v>
      </c>
      <c r="I7342" s="140">
        <v>18.773333333333326</v>
      </c>
      <c r="J7342" s="141">
        <f t="shared" si="591"/>
        <v>0</v>
      </c>
      <c r="K7342" s="81">
        <f t="shared" si="592"/>
        <v>0</v>
      </c>
      <c r="L7342" s="149">
        <v>21.7</v>
      </c>
      <c r="M7342" s="16"/>
      <c r="N7342" s="141">
        <f t="shared" si="593"/>
        <v>0</v>
      </c>
      <c r="O7342" s="141"/>
      <c r="P7342" s="141"/>
      <c r="Q7342" s="81">
        <f t="shared" si="594"/>
        <v>0</v>
      </c>
    </row>
    <row r="7343" spans="5:17" ht="13" hidden="1" x14ac:dyDescent="0.3">
      <c r="E7343" s="138">
        <v>42973</v>
      </c>
      <c r="F7343" s="16">
        <v>238</v>
      </c>
      <c r="G7343" s="16">
        <v>2017</v>
      </c>
      <c r="H7343" s="139">
        <f t="shared" si="595"/>
        <v>0</v>
      </c>
      <c r="I7343" s="140">
        <v>18.62</v>
      </c>
      <c r="J7343" s="141">
        <f t="shared" si="591"/>
        <v>0</v>
      </c>
      <c r="K7343" s="81">
        <f t="shared" si="592"/>
        <v>0</v>
      </c>
      <c r="L7343" s="149">
        <v>24.3</v>
      </c>
      <c r="M7343" s="16"/>
      <c r="N7343" s="141">
        <f t="shared" si="593"/>
        <v>0</v>
      </c>
      <c r="O7343" s="141"/>
      <c r="P7343" s="141"/>
      <c r="Q7343" s="81">
        <f t="shared" si="594"/>
        <v>0</v>
      </c>
    </row>
    <row r="7344" spans="5:17" ht="13" hidden="1" x14ac:dyDescent="0.3">
      <c r="E7344" s="138">
        <v>42974</v>
      </c>
      <c r="F7344" s="16">
        <v>239</v>
      </c>
      <c r="G7344" s="16">
        <v>2017</v>
      </c>
      <c r="H7344" s="139">
        <f t="shared" si="595"/>
        <v>0</v>
      </c>
      <c r="I7344" s="140">
        <v>18.466666666666661</v>
      </c>
      <c r="J7344" s="141">
        <f t="shared" si="591"/>
        <v>0</v>
      </c>
      <c r="K7344" s="81">
        <f t="shared" si="592"/>
        <v>0</v>
      </c>
      <c r="L7344" s="149">
        <v>22.9</v>
      </c>
      <c r="M7344" s="16"/>
      <c r="N7344" s="141">
        <f t="shared" si="593"/>
        <v>0</v>
      </c>
      <c r="O7344" s="141"/>
      <c r="P7344" s="141"/>
      <c r="Q7344" s="81">
        <f t="shared" si="594"/>
        <v>0</v>
      </c>
    </row>
    <row r="7345" spans="5:17" ht="13" hidden="1" x14ac:dyDescent="0.3">
      <c r="E7345" s="138">
        <v>42975</v>
      </c>
      <c r="F7345" s="16">
        <v>240</v>
      </c>
      <c r="G7345" s="16">
        <v>2017</v>
      </c>
      <c r="H7345" s="139">
        <f t="shared" si="595"/>
        <v>0</v>
      </c>
      <c r="I7345" s="140">
        <v>18.313333333333333</v>
      </c>
      <c r="J7345" s="141">
        <f t="shared" si="591"/>
        <v>0</v>
      </c>
      <c r="K7345" s="81">
        <f t="shared" si="592"/>
        <v>0</v>
      </c>
      <c r="L7345" s="149">
        <v>21.8</v>
      </c>
      <c r="M7345" s="16"/>
      <c r="N7345" s="141">
        <f t="shared" si="593"/>
        <v>0</v>
      </c>
      <c r="O7345" s="141"/>
      <c r="P7345" s="141"/>
      <c r="Q7345" s="81">
        <f t="shared" si="594"/>
        <v>0</v>
      </c>
    </row>
    <row r="7346" spans="5:17" ht="13" hidden="1" x14ac:dyDescent="0.3">
      <c r="E7346" s="138">
        <v>42976</v>
      </c>
      <c r="F7346" s="16">
        <v>241</v>
      </c>
      <c r="G7346" s="16">
        <v>2017</v>
      </c>
      <c r="H7346" s="139">
        <f t="shared" si="595"/>
        <v>0</v>
      </c>
      <c r="I7346" s="140">
        <v>18.16</v>
      </c>
      <c r="J7346" s="141">
        <f t="shared" si="591"/>
        <v>0</v>
      </c>
      <c r="K7346" s="81">
        <f t="shared" si="592"/>
        <v>0</v>
      </c>
      <c r="L7346" s="149">
        <v>22.8</v>
      </c>
      <c r="M7346" s="16"/>
      <c r="N7346" s="141">
        <f t="shared" si="593"/>
        <v>0</v>
      </c>
      <c r="O7346" s="141"/>
      <c r="P7346" s="141"/>
      <c r="Q7346" s="81">
        <f t="shared" si="594"/>
        <v>0</v>
      </c>
    </row>
    <row r="7347" spans="5:17" ht="13" hidden="1" x14ac:dyDescent="0.3">
      <c r="E7347" s="138">
        <v>42977</v>
      </c>
      <c r="F7347" s="16">
        <v>242</v>
      </c>
      <c r="G7347" s="16">
        <v>2017</v>
      </c>
      <c r="H7347" s="139">
        <f t="shared" si="595"/>
        <v>0</v>
      </c>
      <c r="I7347" s="140">
        <v>18.006666666666661</v>
      </c>
      <c r="J7347" s="141">
        <f t="shared" si="591"/>
        <v>0</v>
      </c>
      <c r="K7347" s="81">
        <f t="shared" si="592"/>
        <v>0</v>
      </c>
      <c r="L7347" s="149">
        <v>24.3</v>
      </c>
      <c r="M7347" s="16"/>
      <c r="N7347" s="141">
        <f t="shared" si="593"/>
        <v>0</v>
      </c>
      <c r="O7347" s="141"/>
      <c r="P7347" s="141"/>
      <c r="Q7347" s="81">
        <f t="shared" si="594"/>
        <v>0</v>
      </c>
    </row>
    <row r="7348" spans="5:17" ht="13" hidden="1" x14ac:dyDescent="0.3">
      <c r="E7348" s="138">
        <v>42978</v>
      </c>
      <c r="F7348" s="16">
        <v>243</v>
      </c>
      <c r="G7348" s="16">
        <v>2017</v>
      </c>
      <c r="H7348" s="139">
        <f t="shared" si="595"/>
        <v>0</v>
      </c>
      <c r="I7348" s="140">
        <v>17.853333333333332</v>
      </c>
      <c r="J7348" s="141">
        <f t="shared" si="591"/>
        <v>0</v>
      </c>
      <c r="K7348" s="81">
        <f t="shared" si="592"/>
        <v>0</v>
      </c>
      <c r="L7348" s="149">
        <v>17.7</v>
      </c>
      <c r="M7348" s="16"/>
      <c r="N7348" s="141">
        <f t="shared" si="593"/>
        <v>0</v>
      </c>
      <c r="O7348" s="141"/>
      <c r="P7348" s="141"/>
      <c r="Q7348" s="81">
        <f t="shared" si="594"/>
        <v>0</v>
      </c>
    </row>
    <row r="7349" spans="5:17" ht="13" hidden="1" x14ac:dyDescent="0.3">
      <c r="E7349" s="138">
        <v>42979</v>
      </c>
      <c r="F7349" s="16">
        <v>244</v>
      </c>
      <c r="G7349" s="16">
        <v>2017</v>
      </c>
      <c r="H7349" s="139">
        <f t="shared" si="595"/>
        <v>0</v>
      </c>
      <c r="I7349" s="140">
        <v>17.7</v>
      </c>
      <c r="J7349" s="141">
        <f t="shared" si="591"/>
        <v>0</v>
      </c>
      <c r="K7349" s="81">
        <f t="shared" si="592"/>
        <v>0</v>
      </c>
      <c r="L7349" s="149">
        <v>15.4</v>
      </c>
      <c r="M7349" s="16"/>
      <c r="N7349" s="141">
        <f t="shared" si="593"/>
        <v>1</v>
      </c>
      <c r="O7349" s="141"/>
      <c r="P7349" s="141"/>
      <c r="Q7349" s="81">
        <f t="shared" si="594"/>
        <v>4.5999999999999996</v>
      </c>
    </row>
    <row r="7350" spans="5:17" ht="13" hidden="1" x14ac:dyDescent="0.3">
      <c r="E7350" s="138">
        <v>42980</v>
      </c>
      <c r="F7350" s="16">
        <v>245</v>
      </c>
      <c r="G7350" s="16">
        <v>2017</v>
      </c>
      <c r="H7350" s="139">
        <f t="shared" si="595"/>
        <v>0</v>
      </c>
      <c r="I7350" s="140">
        <v>17.546666666666667</v>
      </c>
      <c r="J7350" s="141">
        <f t="shared" si="591"/>
        <v>0</v>
      </c>
      <c r="K7350" s="81">
        <f t="shared" si="592"/>
        <v>0</v>
      </c>
      <c r="L7350" s="149">
        <v>12.8</v>
      </c>
      <c r="M7350" s="16"/>
      <c r="N7350" s="141">
        <f t="shared" si="593"/>
        <v>1</v>
      </c>
      <c r="O7350" s="141"/>
      <c r="P7350" s="141"/>
      <c r="Q7350" s="81">
        <f t="shared" si="594"/>
        <v>7.1999999999999993</v>
      </c>
    </row>
    <row r="7351" spans="5:17" ht="13" hidden="1" x14ac:dyDescent="0.3">
      <c r="E7351" s="138">
        <v>42981</v>
      </c>
      <c r="F7351" s="16">
        <v>246</v>
      </c>
      <c r="G7351" s="16">
        <v>2017</v>
      </c>
      <c r="H7351" s="139">
        <f t="shared" si="595"/>
        <v>0</v>
      </c>
      <c r="I7351" s="140">
        <v>17.393333333333331</v>
      </c>
      <c r="J7351" s="141">
        <f t="shared" si="591"/>
        <v>0</v>
      </c>
      <c r="K7351" s="81">
        <f t="shared" si="592"/>
        <v>0</v>
      </c>
      <c r="L7351" s="149">
        <v>13.7</v>
      </c>
      <c r="M7351" s="16"/>
      <c r="N7351" s="141">
        <f t="shared" si="593"/>
        <v>1</v>
      </c>
      <c r="O7351" s="141"/>
      <c r="P7351" s="141"/>
      <c r="Q7351" s="81">
        <f t="shared" si="594"/>
        <v>6.3000000000000007</v>
      </c>
    </row>
    <row r="7352" spans="5:17" ht="13" hidden="1" x14ac:dyDescent="0.3">
      <c r="E7352" s="138">
        <v>42982</v>
      </c>
      <c r="F7352" s="16">
        <v>247</v>
      </c>
      <c r="G7352" s="16">
        <v>2017</v>
      </c>
      <c r="H7352" s="139">
        <f t="shared" si="595"/>
        <v>0</v>
      </c>
      <c r="I7352" s="140">
        <v>17.239999999999998</v>
      </c>
      <c r="J7352" s="141">
        <f t="shared" si="591"/>
        <v>0</v>
      </c>
      <c r="K7352" s="81">
        <f t="shared" si="592"/>
        <v>0</v>
      </c>
      <c r="L7352" s="149">
        <v>17.3</v>
      </c>
      <c r="M7352" s="16"/>
      <c r="N7352" s="141">
        <f t="shared" si="593"/>
        <v>0</v>
      </c>
      <c r="O7352" s="141"/>
      <c r="P7352" s="141"/>
      <c r="Q7352" s="81">
        <f t="shared" si="594"/>
        <v>0</v>
      </c>
    </row>
    <row r="7353" spans="5:17" ht="13" hidden="1" x14ac:dyDescent="0.3">
      <c r="E7353" s="138">
        <v>42983</v>
      </c>
      <c r="F7353" s="16">
        <v>248</v>
      </c>
      <c r="G7353" s="16">
        <v>2017</v>
      </c>
      <c r="H7353" s="139">
        <f t="shared" si="595"/>
        <v>0</v>
      </c>
      <c r="I7353" s="140">
        <v>17.086666666666666</v>
      </c>
      <c r="J7353" s="141">
        <f t="shared" si="591"/>
        <v>0</v>
      </c>
      <c r="K7353" s="81">
        <f t="shared" si="592"/>
        <v>0</v>
      </c>
      <c r="L7353" s="149">
        <v>19.7</v>
      </c>
      <c r="M7353" s="16"/>
      <c r="N7353" s="141">
        <f t="shared" si="593"/>
        <v>0</v>
      </c>
      <c r="O7353" s="141"/>
      <c r="P7353" s="141"/>
      <c r="Q7353" s="81">
        <f t="shared" si="594"/>
        <v>0</v>
      </c>
    </row>
    <row r="7354" spans="5:17" ht="13" hidden="1" x14ac:dyDescent="0.3">
      <c r="E7354" s="138">
        <v>42984</v>
      </c>
      <c r="F7354" s="16">
        <v>249</v>
      </c>
      <c r="G7354" s="16">
        <v>2017</v>
      </c>
      <c r="H7354" s="139">
        <f t="shared" si="595"/>
        <v>0</v>
      </c>
      <c r="I7354" s="140">
        <v>16.93333333333333</v>
      </c>
      <c r="J7354" s="141">
        <f t="shared" si="591"/>
        <v>0</v>
      </c>
      <c r="K7354" s="81">
        <f t="shared" si="592"/>
        <v>0</v>
      </c>
      <c r="L7354" s="149">
        <v>19.8</v>
      </c>
      <c r="M7354" s="16"/>
      <c r="N7354" s="141">
        <f t="shared" si="593"/>
        <v>0</v>
      </c>
      <c r="O7354" s="141"/>
      <c r="P7354" s="141"/>
      <c r="Q7354" s="81">
        <f t="shared" si="594"/>
        <v>0</v>
      </c>
    </row>
    <row r="7355" spans="5:17" ht="13" hidden="1" x14ac:dyDescent="0.3">
      <c r="E7355" s="138">
        <v>42985</v>
      </c>
      <c r="F7355" s="16">
        <v>250</v>
      </c>
      <c r="G7355" s="16">
        <v>2017</v>
      </c>
      <c r="H7355" s="139">
        <f t="shared" si="595"/>
        <v>0</v>
      </c>
      <c r="I7355" s="140">
        <v>16.78</v>
      </c>
      <c r="J7355" s="141">
        <f t="shared" si="591"/>
        <v>0</v>
      </c>
      <c r="K7355" s="81">
        <f t="shared" si="592"/>
        <v>0</v>
      </c>
      <c r="L7355" s="149">
        <v>16.100000000000001</v>
      </c>
      <c r="M7355" s="16"/>
      <c r="N7355" s="141">
        <f t="shared" si="593"/>
        <v>0</v>
      </c>
      <c r="O7355" s="141"/>
      <c r="P7355" s="141"/>
      <c r="Q7355" s="81">
        <f t="shared" si="594"/>
        <v>0</v>
      </c>
    </row>
    <row r="7356" spans="5:17" ht="13" hidden="1" x14ac:dyDescent="0.3">
      <c r="E7356" s="138">
        <v>42986</v>
      </c>
      <c r="F7356" s="16">
        <v>251</v>
      </c>
      <c r="G7356" s="16">
        <v>2017</v>
      </c>
      <c r="H7356" s="139">
        <f t="shared" si="595"/>
        <v>0</v>
      </c>
      <c r="I7356" s="140">
        <v>16.626666666666665</v>
      </c>
      <c r="J7356" s="141">
        <f t="shared" si="591"/>
        <v>0</v>
      </c>
      <c r="K7356" s="81">
        <f t="shared" si="592"/>
        <v>0</v>
      </c>
      <c r="L7356" s="149">
        <v>15.3</v>
      </c>
      <c r="M7356" s="16"/>
      <c r="N7356" s="141">
        <f t="shared" si="593"/>
        <v>1</v>
      </c>
      <c r="O7356" s="141"/>
      <c r="P7356" s="141"/>
      <c r="Q7356" s="81">
        <f t="shared" si="594"/>
        <v>4.6999999999999993</v>
      </c>
    </row>
    <row r="7357" spans="5:17" ht="13" hidden="1" x14ac:dyDescent="0.3">
      <c r="E7357" s="138">
        <v>42987</v>
      </c>
      <c r="F7357" s="16">
        <v>252</v>
      </c>
      <c r="G7357" s="16">
        <v>2017</v>
      </c>
      <c r="H7357" s="139">
        <f t="shared" si="595"/>
        <v>0</v>
      </c>
      <c r="I7357" s="140">
        <v>16.473333333333329</v>
      </c>
      <c r="J7357" s="141">
        <f t="shared" si="591"/>
        <v>0</v>
      </c>
      <c r="K7357" s="81">
        <f t="shared" si="592"/>
        <v>0</v>
      </c>
      <c r="L7357" s="149">
        <v>14</v>
      </c>
      <c r="M7357" s="16"/>
      <c r="N7357" s="141">
        <f t="shared" si="593"/>
        <v>1</v>
      </c>
      <c r="O7357" s="141"/>
      <c r="P7357" s="141"/>
      <c r="Q7357" s="81">
        <f t="shared" si="594"/>
        <v>6</v>
      </c>
    </row>
    <row r="7358" spans="5:17" ht="13" hidden="1" x14ac:dyDescent="0.3">
      <c r="E7358" s="138">
        <v>42988</v>
      </c>
      <c r="F7358" s="16">
        <v>253</v>
      </c>
      <c r="G7358" s="16">
        <v>2017</v>
      </c>
      <c r="H7358" s="139">
        <f t="shared" si="595"/>
        <v>0</v>
      </c>
      <c r="I7358" s="140">
        <v>16.32</v>
      </c>
      <c r="J7358" s="141">
        <f t="shared" si="591"/>
        <v>0</v>
      </c>
      <c r="K7358" s="81">
        <f t="shared" si="592"/>
        <v>0</v>
      </c>
      <c r="L7358" s="149">
        <v>13.7</v>
      </c>
      <c r="M7358" s="16"/>
      <c r="N7358" s="141">
        <f t="shared" si="593"/>
        <v>1</v>
      </c>
      <c r="O7358" s="141"/>
      <c r="P7358" s="141"/>
      <c r="Q7358" s="81">
        <f t="shared" si="594"/>
        <v>6.3000000000000007</v>
      </c>
    </row>
    <row r="7359" spans="5:17" ht="13" hidden="1" x14ac:dyDescent="0.3">
      <c r="E7359" s="138">
        <v>42989</v>
      </c>
      <c r="F7359" s="16">
        <v>254</v>
      </c>
      <c r="G7359" s="16">
        <v>2017</v>
      </c>
      <c r="H7359" s="139">
        <f t="shared" si="595"/>
        <v>0</v>
      </c>
      <c r="I7359" s="140">
        <v>16.166666666666664</v>
      </c>
      <c r="J7359" s="141">
        <f t="shared" si="591"/>
        <v>0</v>
      </c>
      <c r="K7359" s="81">
        <f t="shared" si="592"/>
        <v>0</v>
      </c>
      <c r="L7359" s="149">
        <v>13.8</v>
      </c>
      <c r="M7359" s="16"/>
      <c r="N7359" s="141">
        <f t="shared" si="593"/>
        <v>1</v>
      </c>
      <c r="O7359" s="141"/>
      <c r="P7359" s="141"/>
      <c r="Q7359" s="81">
        <f t="shared" si="594"/>
        <v>6.1999999999999993</v>
      </c>
    </row>
    <row r="7360" spans="5:17" ht="13" hidden="1" x14ac:dyDescent="0.3">
      <c r="E7360" s="138">
        <v>42990</v>
      </c>
      <c r="F7360" s="16">
        <v>255</v>
      </c>
      <c r="G7360" s="16">
        <v>2017</v>
      </c>
      <c r="H7360" s="139">
        <f t="shared" si="595"/>
        <v>0</v>
      </c>
      <c r="I7360" s="140">
        <v>16.013333333333328</v>
      </c>
      <c r="J7360" s="141">
        <f t="shared" si="591"/>
        <v>0</v>
      </c>
      <c r="K7360" s="81">
        <f t="shared" si="592"/>
        <v>0</v>
      </c>
      <c r="L7360" s="149">
        <v>13.5</v>
      </c>
      <c r="M7360" s="16"/>
      <c r="N7360" s="141">
        <f t="shared" si="593"/>
        <v>1</v>
      </c>
      <c r="O7360" s="141"/>
      <c r="P7360" s="141"/>
      <c r="Q7360" s="81">
        <f t="shared" si="594"/>
        <v>6.5</v>
      </c>
    </row>
    <row r="7361" spans="5:17" ht="13" hidden="1" x14ac:dyDescent="0.3">
      <c r="E7361" s="138">
        <v>42991</v>
      </c>
      <c r="F7361" s="16">
        <v>256</v>
      </c>
      <c r="G7361" s="16">
        <v>2017</v>
      </c>
      <c r="H7361" s="139">
        <f t="shared" si="595"/>
        <v>0</v>
      </c>
      <c r="I7361" s="140">
        <v>15.86</v>
      </c>
      <c r="J7361" s="141">
        <f t="shared" si="591"/>
        <v>1</v>
      </c>
      <c r="K7361" s="81">
        <f t="shared" si="592"/>
        <v>4.1400000000000006</v>
      </c>
      <c r="L7361" s="149">
        <v>15.2</v>
      </c>
      <c r="M7361" s="16"/>
      <c r="N7361" s="141">
        <f t="shared" si="593"/>
        <v>1</v>
      </c>
      <c r="O7361" s="141"/>
      <c r="P7361" s="141"/>
      <c r="Q7361" s="81">
        <f t="shared" si="594"/>
        <v>4.8000000000000007</v>
      </c>
    </row>
    <row r="7362" spans="5:17" ht="13" hidden="1" x14ac:dyDescent="0.3">
      <c r="E7362" s="138">
        <v>42992</v>
      </c>
      <c r="F7362" s="16">
        <v>257</v>
      </c>
      <c r="G7362" s="16">
        <v>2017</v>
      </c>
      <c r="H7362" s="139">
        <f t="shared" si="595"/>
        <v>0</v>
      </c>
      <c r="I7362" s="140">
        <v>15.706666666666663</v>
      </c>
      <c r="J7362" s="141">
        <f t="shared" si="591"/>
        <v>1</v>
      </c>
      <c r="K7362" s="81">
        <f t="shared" si="592"/>
        <v>4.2933333333333366</v>
      </c>
      <c r="L7362" s="149">
        <v>14.8</v>
      </c>
      <c r="M7362" s="16"/>
      <c r="N7362" s="141">
        <f t="shared" si="593"/>
        <v>1</v>
      </c>
      <c r="O7362" s="141"/>
      <c r="P7362" s="141"/>
      <c r="Q7362" s="81">
        <f t="shared" si="594"/>
        <v>5.1999999999999993</v>
      </c>
    </row>
    <row r="7363" spans="5:17" ht="13" hidden="1" x14ac:dyDescent="0.3">
      <c r="E7363" s="138">
        <v>42993</v>
      </c>
      <c r="F7363" s="16">
        <v>258</v>
      </c>
      <c r="G7363" s="16">
        <v>2017</v>
      </c>
      <c r="H7363" s="139">
        <f t="shared" si="595"/>
        <v>0</v>
      </c>
      <c r="I7363" s="140">
        <v>15.553333333333327</v>
      </c>
      <c r="J7363" s="141">
        <f t="shared" si="591"/>
        <v>1</v>
      </c>
      <c r="K7363" s="81">
        <f t="shared" si="592"/>
        <v>4.4466666666666725</v>
      </c>
      <c r="L7363" s="149">
        <v>10.1</v>
      </c>
      <c r="M7363" s="16"/>
      <c r="N7363" s="141">
        <f t="shared" si="593"/>
        <v>1</v>
      </c>
      <c r="O7363" s="141"/>
      <c r="P7363" s="141"/>
      <c r="Q7363" s="81">
        <f t="shared" si="594"/>
        <v>9.9</v>
      </c>
    </row>
    <row r="7364" spans="5:17" ht="13" hidden="1" x14ac:dyDescent="0.3">
      <c r="E7364" s="138">
        <v>42994</v>
      </c>
      <c r="F7364" s="16">
        <v>259</v>
      </c>
      <c r="G7364" s="16">
        <v>2017</v>
      </c>
      <c r="H7364" s="139">
        <f t="shared" si="595"/>
        <v>0</v>
      </c>
      <c r="I7364" s="140">
        <v>15.4</v>
      </c>
      <c r="J7364" s="141">
        <f t="shared" si="591"/>
        <v>1</v>
      </c>
      <c r="K7364" s="81">
        <f t="shared" si="592"/>
        <v>4.5999999999999996</v>
      </c>
      <c r="L7364" s="149">
        <v>10.5</v>
      </c>
      <c r="M7364" s="16"/>
      <c r="N7364" s="141">
        <f t="shared" si="593"/>
        <v>1</v>
      </c>
      <c r="O7364" s="141"/>
      <c r="P7364" s="141"/>
      <c r="Q7364" s="81">
        <f t="shared" si="594"/>
        <v>9.5</v>
      </c>
    </row>
    <row r="7365" spans="5:17" ht="13" hidden="1" x14ac:dyDescent="0.3">
      <c r="E7365" s="138">
        <v>42995</v>
      </c>
      <c r="F7365" s="16">
        <v>260</v>
      </c>
      <c r="G7365" s="16">
        <v>2017</v>
      </c>
      <c r="H7365" s="139">
        <f t="shared" si="595"/>
        <v>0</v>
      </c>
      <c r="I7365" s="140">
        <v>15.264516129032259</v>
      </c>
      <c r="J7365" s="141">
        <f t="shared" si="591"/>
        <v>1</v>
      </c>
      <c r="K7365" s="81">
        <f t="shared" si="592"/>
        <v>4.7354838709677409</v>
      </c>
      <c r="L7365" s="149">
        <v>10.4</v>
      </c>
      <c r="M7365" s="16"/>
      <c r="N7365" s="141">
        <f t="shared" si="593"/>
        <v>1</v>
      </c>
      <c r="O7365" s="141"/>
      <c r="P7365" s="141"/>
      <c r="Q7365" s="81">
        <f t="shared" si="594"/>
        <v>9.6</v>
      </c>
    </row>
    <row r="7366" spans="5:17" ht="13" hidden="1" x14ac:dyDescent="0.3">
      <c r="E7366" s="138">
        <v>42996</v>
      </c>
      <c r="F7366" s="16">
        <v>261</v>
      </c>
      <c r="G7366" s="16">
        <v>2017</v>
      </c>
      <c r="H7366" s="139">
        <f t="shared" si="595"/>
        <v>0</v>
      </c>
      <c r="I7366" s="140">
        <v>15.12903225806452</v>
      </c>
      <c r="J7366" s="141">
        <f t="shared" si="591"/>
        <v>1</v>
      </c>
      <c r="K7366" s="81">
        <f t="shared" si="592"/>
        <v>4.8709677419354804</v>
      </c>
      <c r="L7366" s="149">
        <v>11.7</v>
      </c>
      <c r="M7366" s="16"/>
      <c r="N7366" s="141">
        <f t="shared" si="593"/>
        <v>1</v>
      </c>
      <c r="O7366" s="141"/>
      <c r="P7366" s="141"/>
      <c r="Q7366" s="81">
        <f t="shared" si="594"/>
        <v>8.3000000000000007</v>
      </c>
    </row>
    <row r="7367" spans="5:17" ht="13" hidden="1" x14ac:dyDescent="0.3">
      <c r="E7367" s="138">
        <v>42997</v>
      </c>
      <c r="F7367" s="16">
        <v>262</v>
      </c>
      <c r="G7367" s="16">
        <v>2017</v>
      </c>
      <c r="H7367" s="139">
        <f t="shared" si="595"/>
        <v>0</v>
      </c>
      <c r="I7367" s="140">
        <v>14.993548387096773</v>
      </c>
      <c r="J7367" s="141">
        <f t="shared" si="591"/>
        <v>1</v>
      </c>
      <c r="K7367" s="81">
        <f t="shared" si="592"/>
        <v>5.006451612903227</v>
      </c>
      <c r="L7367" s="149">
        <v>10.1</v>
      </c>
      <c r="M7367" s="16"/>
      <c r="N7367" s="141">
        <f t="shared" si="593"/>
        <v>1</v>
      </c>
      <c r="O7367" s="141"/>
      <c r="P7367" s="141"/>
      <c r="Q7367" s="81">
        <f t="shared" si="594"/>
        <v>9.9</v>
      </c>
    </row>
    <row r="7368" spans="5:17" ht="13" hidden="1" x14ac:dyDescent="0.3">
      <c r="E7368" s="138">
        <v>42998</v>
      </c>
      <c r="F7368" s="16">
        <v>263</v>
      </c>
      <c r="G7368" s="16">
        <v>2017</v>
      </c>
      <c r="H7368" s="139">
        <f t="shared" si="595"/>
        <v>0</v>
      </c>
      <c r="I7368" s="140">
        <v>14.858064516129033</v>
      </c>
      <c r="J7368" s="141">
        <f t="shared" si="591"/>
        <v>1</v>
      </c>
      <c r="K7368" s="81">
        <f t="shared" si="592"/>
        <v>5.1419354838709666</v>
      </c>
      <c r="L7368" s="149">
        <v>11</v>
      </c>
      <c r="M7368" s="16"/>
      <c r="N7368" s="141">
        <f t="shared" si="593"/>
        <v>1</v>
      </c>
      <c r="O7368" s="141"/>
      <c r="P7368" s="141"/>
      <c r="Q7368" s="81">
        <f t="shared" si="594"/>
        <v>9</v>
      </c>
    </row>
    <row r="7369" spans="5:17" ht="13" hidden="1" x14ac:dyDescent="0.3">
      <c r="E7369" s="138">
        <v>42999</v>
      </c>
      <c r="F7369" s="16">
        <v>264</v>
      </c>
      <c r="G7369" s="16">
        <v>2017</v>
      </c>
      <c r="H7369" s="139">
        <f t="shared" si="595"/>
        <v>0</v>
      </c>
      <c r="I7369" s="140">
        <v>14.722580645161294</v>
      </c>
      <c r="J7369" s="141">
        <f t="shared" si="591"/>
        <v>1</v>
      </c>
      <c r="K7369" s="81">
        <f t="shared" si="592"/>
        <v>5.2774193548387061</v>
      </c>
      <c r="L7369" s="149">
        <v>10.7</v>
      </c>
      <c r="M7369" s="16"/>
      <c r="N7369" s="141">
        <f t="shared" si="593"/>
        <v>1</v>
      </c>
      <c r="O7369" s="141"/>
      <c r="P7369" s="141"/>
      <c r="Q7369" s="81">
        <f t="shared" si="594"/>
        <v>9.3000000000000007</v>
      </c>
    </row>
    <row r="7370" spans="5:17" ht="13" hidden="1" x14ac:dyDescent="0.3">
      <c r="E7370" s="138">
        <v>43000</v>
      </c>
      <c r="F7370" s="16">
        <v>265</v>
      </c>
      <c r="G7370" s="16">
        <v>2017</v>
      </c>
      <c r="H7370" s="139">
        <f t="shared" si="595"/>
        <v>0</v>
      </c>
      <c r="I7370" s="140">
        <v>14.587096774193547</v>
      </c>
      <c r="J7370" s="141">
        <f t="shared" si="591"/>
        <v>1</v>
      </c>
      <c r="K7370" s="81">
        <f t="shared" si="592"/>
        <v>5.4129032258064527</v>
      </c>
      <c r="L7370" s="149">
        <v>13</v>
      </c>
      <c r="M7370" s="16"/>
      <c r="N7370" s="141">
        <f t="shared" si="593"/>
        <v>1</v>
      </c>
      <c r="O7370" s="141"/>
      <c r="P7370" s="141"/>
      <c r="Q7370" s="81">
        <f t="shared" si="594"/>
        <v>7</v>
      </c>
    </row>
    <row r="7371" spans="5:17" ht="13" hidden="1" x14ac:dyDescent="0.3">
      <c r="E7371" s="138">
        <v>43001</v>
      </c>
      <c r="F7371" s="16">
        <v>266</v>
      </c>
      <c r="G7371" s="16">
        <v>2017</v>
      </c>
      <c r="H7371" s="139">
        <f t="shared" si="595"/>
        <v>0</v>
      </c>
      <c r="I7371" s="140">
        <v>14.451612903225808</v>
      </c>
      <c r="J7371" s="141">
        <f t="shared" si="591"/>
        <v>1</v>
      </c>
      <c r="K7371" s="81">
        <f t="shared" si="592"/>
        <v>5.5483870967741922</v>
      </c>
      <c r="L7371" s="149">
        <v>14.1</v>
      </c>
      <c r="M7371" s="16"/>
      <c r="N7371" s="141">
        <f t="shared" si="593"/>
        <v>1</v>
      </c>
      <c r="O7371" s="141"/>
      <c r="P7371" s="141"/>
      <c r="Q7371" s="81">
        <f t="shared" si="594"/>
        <v>5.9</v>
      </c>
    </row>
    <row r="7372" spans="5:17" ht="13" hidden="1" x14ac:dyDescent="0.3">
      <c r="E7372" s="138">
        <v>43002</v>
      </c>
      <c r="F7372" s="16">
        <v>267</v>
      </c>
      <c r="G7372" s="16">
        <v>2017</v>
      </c>
      <c r="H7372" s="139">
        <f t="shared" si="595"/>
        <v>0</v>
      </c>
      <c r="I7372" s="140">
        <v>14.316129032258068</v>
      </c>
      <c r="J7372" s="141">
        <f t="shared" si="591"/>
        <v>1</v>
      </c>
      <c r="K7372" s="81">
        <f t="shared" si="592"/>
        <v>5.6838709677419317</v>
      </c>
      <c r="L7372" s="149">
        <v>15.3</v>
      </c>
      <c r="M7372" s="16"/>
      <c r="N7372" s="141">
        <f t="shared" si="593"/>
        <v>1</v>
      </c>
      <c r="O7372" s="141"/>
      <c r="P7372" s="141"/>
      <c r="Q7372" s="81">
        <f t="shared" si="594"/>
        <v>4.6999999999999993</v>
      </c>
    </row>
    <row r="7373" spans="5:17" ht="13" hidden="1" x14ac:dyDescent="0.3">
      <c r="E7373" s="138">
        <v>43003</v>
      </c>
      <c r="F7373" s="16">
        <v>268</v>
      </c>
      <c r="G7373" s="16">
        <v>2017</v>
      </c>
      <c r="H7373" s="139">
        <f t="shared" si="595"/>
        <v>0</v>
      </c>
      <c r="I7373" s="140">
        <v>14.180645161290322</v>
      </c>
      <c r="J7373" s="141">
        <f t="shared" si="591"/>
        <v>1</v>
      </c>
      <c r="K7373" s="81">
        <f t="shared" si="592"/>
        <v>5.8193548387096783</v>
      </c>
      <c r="L7373" s="149">
        <v>13.4</v>
      </c>
      <c r="M7373" s="16"/>
      <c r="N7373" s="141">
        <f t="shared" si="593"/>
        <v>1</v>
      </c>
      <c r="O7373" s="141"/>
      <c r="P7373" s="141"/>
      <c r="Q7373" s="81">
        <f t="shared" si="594"/>
        <v>6.6</v>
      </c>
    </row>
    <row r="7374" spans="5:17" ht="13" hidden="1" x14ac:dyDescent="0.3">
      <c r="E7374" s="138">
        <v>43004</v>
      </c>
      <c r="F7374" s="16">
        <v>269</v>
      </c>
      <c r="G7374" s="16">
        <v>2017</v>
      </c>
      <c r="H7374" s="139">
        <f t="shared" si="595"/>
        <v>0</v>
      </c>
      <c r="I7374" s="140">
        <v>14.045161290322582</v>
      </c>
      <c r="J7374" s="141">
        <f t="shared" si="591"/>
        <v>1</v>
      </c>
      <c r="K7374" s="81">
        <f t="shared" si="592"/>
        <v>5.9548387096774178</v>
      </c>
      <c r="L7374" s="149">
        <v>14.3</v>
      </c>
      <c r="M7374" s="16"/>
      <c r="N7374" s="141">
        <f t="shared" si="593"/>
        <v>1</v>
      </c>
      <c r="O7374" s="141"/>
      <c r="P7374" s="141"/>
      <c r="Q7374" s="81">
        <f t="shared" si="594"/>
        <v>5.6999999999999993</v>
      </c>
    </row>
    <row r="7375" spans="5:17" ht="13" hidden="1" x14ac:dyDescent="0.3">
      <c r="E7375" s="138">
        <v>43005</v>
      </c>
      <c r="F7375" s="16">
        <v>270</v>
      </c>
      <c r="G7375" s="16">
        <v>2017</v>
      </c>
      <c r="H7375" s="139">
        <f t="shared" si="595"/>
        <v>0</v>
      </c>
      <c r="I7375" s="140">
        <v>13.909677419354836</v>
      </c>
      <c r="J7375" s="141">
        <f t="shared" si="591"/>
        <v>1</v>
      </c>
      <c r="K7375" s="81">
        <f t="shared" si="592"/>
        <v>6.0903225806451644</v>
      </c>
      <c r="L7375" s="149">
        <v>15.1</v>
      </c>
      <c r="M7375" s="16"/>
      <c r="N7375" s="141">
        <f t="shared" si="593"/>
        <v>1</v>
      </c>
      <c r="O7375" s="141"/>
      <c r="P7375" s="141"/>
      <c r="Q7375" s="81">
        <f t="shared" si="594"/>
        <v>4.9000000000000004</v>
      </c>
    </row>
    <row r="7376" spans="5:17" ht="13" hidden="1" x14ac:dyDescent="0.3">
      <c r="E7376" s="138">
        <v>43006</v>
      </c>
      <c r="F7376" s="16">
        <v>271</v>
      </c>
      <c r="G7376" s="16">
        <v>2017</v>
      </c>
      <c r="H7376" s="139">
        <f t="shared" si="595"/>
        <v>0</v>
      </c>
      <c r="I7376" s="140">
        <v>13.774193548387096</v>
      </c>
      <c r="J7376" s="141">
        <f t="shared" si="591"/>
        <v>1</v>
      </c>
      <c r="K7376" s="81">
        <f t="shared" si="592"/>
        <v>6.2258064516129039</v>
      </c>
      <c r="L7376" s="149">
        <v>16.2</v>
      </c>
      <c r="M7376" s="16"/>
      <c r="N7376" s="141">
        <f t="shared" si="593"/>
        <v>0</v>
      </c>
      <c r="O7376" s="141"/>
      <c r="P7376" s="141"/>
      <c r="Q7376" s="81">
        <f t="shared" si="594"/>
        <v>0</v>
      </c>
    </row>
    <row r="7377" spans="5:17" ht="13" hidden="1" x14ac:dyDescent="0.3">
      <c r="E7377" s="138">
        <v>43007</v>
      </c>
      <c r="F7377" s="16">
        <v>272</v>
      </c>
      <c r="G7377" s="16">
        <v>2017</v>
      </c>
      <c r="H7377" s="139">
        <f t="shared" si="595"/>
        <v>0</v>
      </c>
      <c r="I7377" s="140">
        <v>13.638709677419357</v>
      </c>
      <c r="J7377" s="141">
        <f t="shared" si="591"/>
        <v>1</v>
      </c>
      <c r="K7377" s="81">
        <f t="shared" si="592"/>
        <v>6.3612903225806434</v>
      </c>
      <c r="L7377" s="149">
        <v>16.8</v>
      </c>
      <c r="M7377" s="16"/>
      <c r="N7377" s="141">
        <f t="shared" si="593"/>
        <v>0</v>
      </c>
      <c r="O7377" s="141"/>
      <c r="P7377" s="141"/>
      <c r="Q7377" s="81">
        <f t="shared" si="594"/>
        <v>0</v>
      </c>
    </row>
    <row r="7378" spans="5:17" ht="13" hidden="1" x14ac:dyDescent="0.3">
      <c r="E7378" s="138">
        <v>43008</v>
      </c>
      <c r="F7378" s="16">
        <v>273</v>
      </c>
      <c r="G7378" s="16">
        <v>2017</v>
      </c>
      <c r="H7378" s="139">
        <f t="shared" si="595"/>
        <v>0</v>
      </c>
      <c r="I7378" s="140">
        <v>13.50322580645161</v>
      </c>
      <c r="J7378" s="141">
        <f t="shared" si="591"/>
        <v>1</v>
      </c>
      <c r="K7378" s="81">
        <f t="shared" si="592"/>
        <v>6.49677419354839</v>
      </c>
      <c r="L7378" s="149">
        <v>14.2</v>
      </c>
      <c r="M7378" s="16"/>
      <c r="N7378" s="141">
        <f t="shared" si="593"/>
        <v>1</v>
      </c>
      <c r="O7378" s="141"/>
      <c r="P7378" s="141"/>
      <c r="Q7378" s="81">
        <f t="shared" si="594"/>
        <v>5.8000000000000007</v>
      </c>
    </row>
    <row r="7379" spans="5:17" ht="13" hidden="1" x14ac:dyDescent="0.3">
      <c r="E7379" s="138">
        <v>43009</v>
      </c>
      <c r="F7379" s="16">
        <v>274</v>
      </c>
      <c r="G7379" s="16">
        <v>2017</v>
      </c>
      <c r="H7379" s="139">
        <f t="shared" si="595"/>
        <v>0</v>
      </c>
      <c r="I7379" s="140">
        <v>13.36774193548387</v>
      </c>
      <c r="J7379" s="141">
        <f t="shared" si="591"/>
        <v>1</v>
      </c>
      <c r="K7379" s="81">
        <f t="shared" si="592"/>
        <v>6.6322580645161295</v>
      </c>
      <c r="L7379" s="149">
        <v>13.1</v>
      </c>
      <c r="M7379" s="16"/>
      <c r="N7379" s="141">
        <f t="shared" si="593"/>
        <v>1</v>
      </c>
      <c r="O7379" s="141"/>
      <c r="P7379" s="141"/>
      <c r="Q7379" s="81">
        <f t="shared" si="594"/>
        <v>6.9</v>
      </c>
    </row>
    <row r="7380" spans="5:17" ht="13" hidden="1" x14ac:dyDescent="0.3">
      <c r="E7380" s="138">
        <v>43010</v>
      </c>
      <c r="F7380" s="16">
        <v>275</v>
      </c>
      <c r="G7380" s="16">
        <v>2017</v>
      </c>
      <c r="H7380" s="139">
        <f t="shared" si="595"/>
        <v>0</v>
      </c>
      <c r="I7380" s="140">
        <v>13.232258064516131</v>
      </c>
      <c r="J7380" s="141">
        <f t="shared" ref="J7380:J7443" si="596">IF(I7380&lt;=$E$117,1,0)</f>
        <v>1</v>
      </c>
      <c r="K7380" s="81">
        <f t="shared" ref="K7380:K7443" si="597">J7380*($E$116-I7380)</f>
        <v>6.767741935483869</v>
      </c>
      <c r="L7380" s="149">
        <v>15</v>
      </c>
      <c r="M7380" s="16"/>
      <c r="N7380" s="141">
        <f t="shared" ref="N7380:N7443" si="598">IF(L7380&lt;=$E$117,1,0)</f>
        <v>1</v>
      </c>
      <c r="O7380" s="141"/>
      <c r="P7380" s="141"/>
      <c r="Q7380" s="81">
        <f t="shared" ref="Q7380:Q7443" si="599">N7380*($E$116-L7380)</f>
        <v>5</v>
      </c>
    </row>
    <row r="7381" spans="5:17" ht="13" hidden="1" x14ac:dyDescent="0.3">
      <c r="E7381" s="138">
        <v>43011</v>
      </c>
      <c r="F7381" s="16">
        <v>276</v>
      </c>
      <c r="G7381" s="16">
        <v>2017</v>
      </c>
      <c r="H7381" s="139">
        <f t="shared" si="595"/>
        <v>0</v>
      </c>
      <c r="I7381" s="140">
        <v>13.096774193548384</v>
      </c>
      <c r="J7381" s="141">
        <f t="shared" si="596"/>
        <v>1</v>
      </c>
      <c r="K7381" s="81">
        <f t="shared" si="597"/>
        <v>6.9032258064516157</v>
      </c>
      <c r="L7381" s="149">
        <v>15.5</v>
      </c>
      <c r="M7381" s="16"/>
      <c r="N7381" s="141">
        <f t="shared" si="598"/>
        <v>1</v>
      </c>
      <c r="O7381" s="141"/>
      <c r="P7381" s="141"/>
      <c r="Q7381" s="81">
        <f t="shared" si="599"/>
        <v>4.5</v>
      </c>
    </row>
    <row r="7382" spans="5:17" ht="13" hidden="1" x14ac:dyDescent="0.3">
      <c r="E7382" s="138">
        <v>43012</v>
      </c>
      <c r="F7382" s="16">
        <v>277</v>
      </c>
      <c r="G7382" s="16">
        <v>2017</v>
      </c>
      <c r="H7382" s="139">
        <f t="shared" si="595"/>
        <v>0</v>
      </c>
      <c r="I7382" s="140">
        <v>12.961290322580645</v>
      </c>
      <c r="J7382" s="141">
        <f t="shared" si="596"/>
        <v>1</v>
      </c>
      <c r="K7382" s="81">
        <f t="shared" si="597"/>
        <v>7.0387096774193552</v>
      </c>
      <c r="L7382" s="149">
        <v>12.1</v>
      </c>
      <c r="M7382" s="16"/>
      <c r="N7382" s="141">
        <f t="shared" si="598"/>
        <v>1</v>
      </c>
      <c r="O7382" s="141"/>
      <c r="P7382" s="141"/>
      <c r="Q7382" s="81">
        <f t="shared" si="599"/>
        <v>7.9</v>
      </c>
    </row>
    <row r="7383" spans="5:17" ht="13" hidden="1" x14ac:dyDescent="0.3">
      <c r="E7383" s="138">
        <v>43013</v>
      </c>
      <c r="F7383" s="16">
        <v>278</v>
      </c>
      <c r="G7383" s="16">
        <v>2017</v>
      </c>
      <c r="H7383" s="139">
        <f t="shared" si="595"/>
        <v>0</v>
      </c>
      <c r="I7383" s="140">
        <v>12.825806451612905</v>
      </c>
      <c r="J7383" s="141">
        <f t="shared" si="596"/>
        <v>1</v>
      </c>
      <c r="K7383" s="81">
        <f t="shared" si="597"/>
        <v>7.1741935483870947</v>
      </c>
      <c r="L7383" s="149">
        <v>14.4</v>
      </c>
      <c r="M7383" s="16"/>
      <c r="N7383" s="141">
        <f t="shared" si="598"/>
        <v>1</v>
      </c>
      <c r="O7383" s="141"/>
      <c r="P7383" s="141"/>
      <c r="Q7383" s="81">
        <f t="shared" si="599"/>
        <v>5.6</v>
      </c>
    </row>
    <row r="7384" spans="5:17" ht="13" hidden="1" x14ac:dyDescent="0.3">
      <c r="E7384" s="138">
        <v>43014</v>
      </c>
      <c r="F7384" s="16">
        <v>279</v>
      </c>
      <c r="G7384" s="16">
        <v>2017</v>
      </c>
      <c r="H7384" s="139">
        <f t="shared" si="595"/>
        <v>0</v>
      </c>
      <c r="I7384" s="140">
        <v>12.690322580645159</v>
      </c>
      <c r="J7384" s="141">
        <f t="shared" si="596"/>
        <v>1</v>
      </c>
      <c r="K7384" s="81">
        <f t="shared" si="597"/>
        <v>7.3096774193548413</v>
      </c>
      <c r="L7384" s="149">
        <v>12.3</v>
      </c>
      <c r="M7384" s="16"/>
      <c r="N7384" s="141">
        <f t="shared" si="598"/>
        <v>1</v>
      </c>
      <c r="O7384" s="141"/>
      <c r="P7384" s="141"/>
      <c r="Q7384" s="81">
        <f t="shared" si="599"/>
        <v>7.6999999999999993</v>
      </c>
    </row>
    <row r="7385" spans="5:17" ht="13" hidden="1" x14ac:dyDescent="0.3">
      <c r="E7385" s="138">
        <v>43015</v>
      </c>
      <c r="F7385" s="16">
        <v>280</v>
      </c>
      <c r="G7385" s="16">
        <v>2017</v>
      </c>
      <c r="H7385" s="139">
        <f t="shared" si="595"/>
        <v>0</v>
      </c>
      <c r="I7385" s="140">
        <v>12.554838709677419</v>
      </c>
      <c r="J7385" s="141">
        <f t="shared" si="596"/>
        <v>1</v>
      </c>
      <c r="K7385" s="81">
        <f t="shared" si="597"/>
        <v>7.4451612903225808</v>
      </c>
      <c r="L7385" s="149">
        <v>9.1999999999999993</v>
      </c>
      <c r="M7385" s="16"/>
      <c r="N7385" s="141">
        <f t="shared" si="598"/>
        <v>1</v>
      </c>
      <c r="O7385" s="141"/>
      <c r="P7385" s="141"/>
      <c r="Q7385" s="81">
        <f t="shared" si="599"/>
        <v>10.8</v>
      </c>
    </row>
    <row r="7386" spans="5:17" ht="13" hidden="1" x14ac:dyDescent="0.3">
      <c r="E7386" s="138">
        <v>43016</v>
      </c>
      <c r="F7386" s="16">
        <v>281</v>
      </c>
      <c r="G7386" s="16">
        <v>2017</v>
      </c>
      <c r="H7386" s="139">
        <f t="shared" si="595"/>
        <v>0</v>
      </c>
      <c r="I7386" s="140">
        <v>12.41935483870968</v>
      </c>
      <c r="J7386" s="141">
        <f t="shared" si="596"/>
        <v>1</v>
      </c>
      <c r="K7386" s="81">
        <f t="shared" si="597"/>
        <v>7.5806451612903203</v>
      </c>
      <c r="L7386" s="149">
        <v>12.5</v>
      </c>
      <c r="M7386" s="16"/>
      <c r="N7386" s="141">
        <f t="shared" si="598"/>
        <v>1</v>
      </c>
      <c r="O7386" s="141"/>
      <c r="P7386" s="141"/>
      <c r="Q7386" s="81">
        <f t="shared" si="599"/>
        <v>7.5</v>
      </c>
    </row>
    <row r="7387" spans="5:17" ht="13" hidden="1" x14ac:dyDescent="0.3">
      <c r="E7387" s="138">
        <v>43017</v>
      </c>
      <c r="F7387" s="16">
        <v>282</v>
      </c>
      <c r="G7387" s="16">
        <v>2017</v>
      </c>
      <c r="H7387" s="139">
        <f t="shared" si="595"/>
        <v>0</v>
      </c>
      <c r="I7387" s="140">
        <v>12.283870967741933</v>
      </c>
      <c r="J7387" s="141">
        <f t="shared" si="596"/>
        <v>1</v>
      </c>
      <c r="K7387" s="81">
        <f t="shared" si="597"/>
        <v>7.7161290322580669</v>
      </c>
      <c r="L7387" s="149">
        <v>12.4</v>
      </c>
      <c r="M7387" s="16"/>
      <c r="N7387" s="141">
        <f t="shared" si="598"/>
        <v>1</v>
      </c>
      <c r="O7387" s="141"/>
      <c r="P7387" s="141"/>
      <c r="Q7387" s="81">
        <f t="shared" si="599"/>
        <v>7.6</v>
      </c>
    </row>
    <row r="7388" spans="5:17" ht="13" hidden="1" x14ac:dyDescent="0.3">
      <c r="E7388" s="138">
        <v>43018</v>
      </c>
      <c r="F7388" s="16">
        <v>283</v>
      </c>
      <c r="G7388" s="16">
        <v>2017</v>
      </c>
      <c r="H7388" s="139">
        <f t="shared" si="595"/>
        <v>0</v>
      </c>
      <c r="I7388" s="140">
        <v>12.148387096774194</v>
      </c>
      <c r="J7388" s="141">
        <f t="shared" si="596"/>
        <v>1</v>
      </c>
      <c r="K7388" s="81">
        <f t="shared" si="597"/>
        <v>7.8516129032258064</v>
      </c>
      <c r="L7388" s="149">
        <v>10.9</v>
      </c>
      <c r="M7388" s="16"/>
      <c r="N7388" s="141">
        <f t="shared" si="598"/>
        <v>1</v>
      </c>
      <c r="O7388" s="141"/>
      <c r="P7388" s="141"/>
      <c r="Q7388" s="81">
        <f t="shared" si="599"/>
        <v>9.1</v>
      </c>
    </row>
    <row r="7389" spans="5:17" ht="13" hidden="1" x14ac:dyDescent="0.3">
      <c r="E7389" s="138">
        <v>43019</v>
      </c>
      <c r="F7389" s="16">
        <v>284</v>
      </c>
      <c r="G7389" s="16">
        <v>2017</v>
      </c>
      <c r="H7389" s="139">
        <f t="shared" si="595"/>
        <v>0</v>
      </c>
      <c r="I7389" s="140">
        <v>12.012903225806454</v>
      </c>
      <c r="J7389" s="141">
        <f t="shared" si="596"/>
        <v>1</v>
      </c>
      <c r="K7389" s="81">
        <f t="shared" si="597"/>
        <v>7.9870967741935459</v>
      </c>
      <c r="L7389" s="149">
        <v>12.4</v>
      </c>
      <c r="M7389" s="16"/>
      <c r="N7389" s="141">
        <f t="shared" si="598"/>
        <v>1</v>
      </c>
      <c r="O7389" s="141"/>
      <c r="P7389" s="141"/>
      <c r="Q7389" s="81">
        <f t="shared" si="599"/>
        <v>7.6</v>
      </c>
    </row>
    <row r="7390" spans="5:17" ht="13" hidden="1" x14ac:dyDescent="0.3">
      <c r="E7390" s="138">
        <v>43020</v>
      </c>
      <c r="F7390" s="16">
        <v>285</v>
      </c>
      <c r="G7390" s="16">
        <v>2017</v>
      </c>
      <c r="H7390" s="139">
        <f t="shared" si="595"/>
        <v>0</v>
      </c>
      <c r="I7390" s="140">
        <v>11.877419354838707</v>
      </c>
      <c r="J7390" s="141">
        <f t="shared" si="596"/>
        <v>1</v>
      </c>
      <c r="K7390" s="81">
        <f t="shared" si="597"/>
        <v>8.1225806451612925</v>
      </c>
      <c r="L7390" s="149">
        <v>14.7</v>
      </c>
      <c r="M7390" s="16"/>
      <c r="N7390" s="141">
        <f t="shared" si="598"/>
        <v>1</v>
      </c>
      <c r="O7390" s="141"/>
      <c r="P7390" s="141"/>
      <c r="Q7390" s="81">
        <f t="shared" si="599"/>
        <v>5.3000000000000007</v>
      </c>
    </row>
    <row r="7391" spans="5:17" ht="13" hidden="1" x14ac:dyDescent="0.3">
      <c r="E7391" s="138">
        <v>43021</v>
      </c>
      <c r="F7391" s="16">
        <v>286</v>
      </c>
      <c r="G7391" s="16">
        <v>2017</v>
      </c>
      <c r="H7391" s="139">
        <f t="shared" si="595"/>
        <v>0</v>
      </c>
      <c r="I7391" s="140">
        <v>11.741935483870968</v>
      </c>
      <c r="J7391" s="141">
        <f t="shared" si="596"/>
        <v>1</v>
      </c>
      <c r="K7391" s="81">
        <f t="shared" si="597"/>
        <v>8.258064516129032</v>
      </c>
      <c r="L7391" s="149">
        <v>12.8</v>
      </c>
      <c r="M7391" s="16"/>
      <c r="N7391" s="141">
        <f t="shared" si="598"/>
        <v>1</v>
      </c>
      <c r="O7391" s="141"/>
      <c r="P7391" s="141"/>
      <c r="Q7391" s="81">
        <f t="shared" si="599"/>
        <v>7.1999999999999993</v>
      </c>
    </row>
    <row r="7392" spans="5:17" ht="13" hidden="1" x14ac:dyDescent="0.3">
      <c r="E7392" s="138">
        <v>43022</v>
      </c>
      <c r="F7392" s="16">
        <v>287</v>
      </c>
      <c r="G7392" s="16">
        <v>2017</v>
      </c>
      <c r="H7392" s="139">
        <f t="shared" si="595"/>
        <v>0</v>
      </c>
      <c r="I7392" s="140">
        <v>11.606451612903228</v>
      </c>
      <c r="J7392" s="141">
        <f t="shared" si="596"/>
        <v>1</v>
      </c>
      <c r="K7392" s="81">
        <f t="shared" si="597"/>
        <v>8.3935483870967715</v>
      </c>
      <c r="L7392" s="149">
        <v>12.3</v>
      </c>
      <c r="M7392" s="16"/>
      <c r="N7392" s="141">
        <f t="shared" si="598"/>
        <v>1</v>
      </c>
      <c r="O7392" s="141"/>
      <c r="P7392" s="141"/>
      <c r="Q7392" s="81">
        <f t="shared" si="599"/>
        <v>7.6999999999999993</v>
      </c>
    </row>
    <row r="7393" spans="5:17" ht="13" hidden="1" x14ac:dyDescent="0.3">
      <c r="E7393" s="138">
        <v>43023</v>
      </c>
      <c r="F7393" s="16">
        <v>288</v>
      </c>
      <c r="G7393" s="16">
        <v>2017</v>
      </c>
      <c r="H7393" s="139">
        <f t="shared" si="595"/>
        <v>0</v>
      </c>
      <c r="I7393" s="140">
        <v>11.470967741935482</v>
      </c>
      <c r="J7393" s="141">
        <f t="shared" si="596"/>
        <v>1</v>
      </c>
      <c r="K7393" s="81">
        <f t="shared" si="597"/>
        <v>8.5290322580645181</v>
      </c>
      <c r="L7393" s="149">
        <v>12.6</v>
      </c>
      <c r="M7393" s="16"/>
      <c r="N7393" s="141">
        <f t="shared" si="598"/>
        <v>1</v>
      </c>
      <c r="O7393" s="141"/>
      <c r="P7393" s="141"/>
      <c r="Q7393" s="81">
        <f t="shared" si="599"/>
        <v>7.4</v>
      </c>
    </row>
    <row r="7394" spans="5:17" ht="13" hidden="1" x14ac:dyDescent="0.3">
      <c r="E7394" s="138">
        <v>43024</v>
      </c>
      <c r="F7394" s="16">
        <v>289</v>
      </c>
      <c r="G7394" s="16">
        <v>2017</v>
      </c>
      <c r="H7394" s="139">
        <f t="shared" si="595"/>
        <v>0</v>
      </c>
      <c r="I7394" s="140">
        <v>11.335483870967742</v>
      </c>
      <c r="J7394" s="141">
        <f t="shared" si="596"/>
        <v>1</v>
      </c>
      <c r="K7394" s="81">
        <f t="shared" si="597"/>
        <v>8.6645161290322577</v>
      </c>
      <c r="L7394" s="149">
        <v>12.9</v>
      </c>
      <c r="M7394" s="16"/>
      <c r="N7394" s="141">
        <f t="shared" si="598"/>
        <v>1</v>
      </c>
      <c r="O7394" s="141"/>
      <c r="P7394" s="141"/>
      <c r="Q7394" s="81">
        <f t="shared" si="599"/>
        <v>7.1</v>
      </c>
    </row>
    <row r="7395" spans="5:17" ht="13" hidden="1" x14ac:dyDescent="0.3">
      <c r="E7395" s="138">
        <v>43025</v>
      </c>
      <c r="F7395" s="16">
        <v>290</v>
      </c>
      <c r="G7395" s="16">
        <v>2017</v>
      </c>
      <c r="H7395" s="139">
        <f t="shared" ref="H7395:H7458" si="600">IF(AND(E7395&gt;=$D$64,E7395&lt;=$D$65),1,0)</f>
        <v>0</v>
      </c>
      <c r="I7395" s="140">
        <v>11.2</v>
      </c>
      <c r="J7395" s="141">
        <f t="shared" si="596"/>
        <v>1</v>
      </c>
      <c r="K7395" s="81">
        <f t="shared" si="597"/>
        <v>8.8000000000000007</v>
      </c>
      <c r="L7395" s="149">
        <v>11.9</v>
      </c>
      <c r="M7395" s="16"/>
      <c r="N7395" s="141">
        <f t="shared" si="598"/>
        <v>1</v>
      </c>
      <c r="O7395" s="141"/>
      <c r="P7395" s="141"/>
      <c r="Q7395" s="81">
        <f t="shared" si="599"/>
        <v>8.1</v>
      </c>
    </row>
    <row r="7396" spans="5:17" ht="13" hidden="1" x14ac:dyDescent="0.3">
      <c r="E7396" s="138">
        <v>43026</v>
      </c>
      <c r="F7396" s="16">
        <v>291</v>
      </c>
      <c r="G7396" s="16">
        <v>2017</v>
      </c>
      <c r="H7396" s="139">
        <f t="shared" si="600"/>
        <v>0</v>
      </c>
      <c r="I7396" s="140">
        <v>11.013333333333335</v>
      </c>
      <c r="J7396" s="141">
        <f t="shared" si="596"/>
        <v>1</v>
      </c>
      <c r="K7396" s="81">
        <f t="shared" si="597"/>
        <v>8.9866666666666646</v>
      </c>
      <c r="L7396" s="149">
        <v>12.4</v>
      </c>
      <c r="M7396" s="16"/>
      <c r="N7396" s="141">
        <f t="shared" si="598"/>
        <v>1</v>
      </c>
      <c r="O7396" s="141"/>
      <c r="P7396" s="141"/>
      <c r="Q7396" s="81">
        <f t="shared" si="599"/>
        <v>7.6</v>
      </c>
    </row>
    <row r="7397" spans="5:17" ht="13" hidden="1" x14ac:dyDescent="0.3">
      <c r="E7397" s="138">
        <v>43027</v>
      </c>
      <c r="F7397" s="16">
        <v>292</v>
      </c>
      <c r="G7397" s="16">
        <v>2017</v>
      </c>
      <c r="H7397" s="139">
        <f t="shared" si="600"/>
        <v>0</v>
      </c>
      <c r="I7397" s="140">
        <v>10.826666666666668</v>
      </c>
      <c r="J7397" s="141">
        <f t="shared" si="596"/>
        <v>1</v>
      </c>
      <c r="K7397" s="81">
        <f t="shared" si="597"/>
        <v>9.173333333333332</v>
      </c>
      <c r="L7397" s="149">
        <v>12.9</v>
      </c>
      <c r="M7397" s="16"/>
      <c r="N7397" s="141">
        <f t="shared" si="598"/>
        <v>1</v>
      </c>
      <c r="O7397" s="141"/>
      <c r="P7397" s="141"/>
      <c r="Q7397" s="81">
        <f t="shared" si="599"/>
        <v>7.1</v>
      </c>
    </row>
    <row r="7398" spans="5:17" ht="13" hidden="1" x14ac:dyDescent="0.3">
      <c r="E7398" s="138">
        <v>43028</v>
      </c>
      <c r="F7398" s="16">
        <v>293</v>
      </c>
      <c r="G7398" s="16">
        <v>2017</v>
      </c>
      <c r="H7398" s="139">
        <f t="shared" si="600"/>
        <v>0</v>
      </c>
      <c r="I7398" s="140">
        <v>10.64</v>
      </c>
      <c r="J7398" s="141">
        <f t="shared" si="596"/>
        <v>1</v>
      </c>
      <c r="K7398" s="81">
        <f t="shared" si="597"/>
        <v>9.36</v>
      </c>
      <c r="L7398" s="149">
        <v>13.5</v>
      </c>
      <c r="M7398" s="16"/>
      <c r="N7398" s="141">
        <f t="shared" si="598"/>
        <v>1</v>
      </c>
      <c r="O7398" s="141"/>
      <c r="P7398" s="141"/>
      <c r="Q7398" s="81">
        <f t="shared" si="599"/>
        <v>6.5</v>
      </c>
    </row>
    <row r="7399" spans="5:17" ht="13" hidden="1" x14ac:dyDescent="0.3">
      <c r="E7399" s="138">
        <v>43029</v>
      </c>
      <c r="F7399" s="16">
        <v>294</v>
      </c>
      <c r="G7399" s="16">
        <v>2017</v>
      </c>
      <c r="H7399" s="139">
        <f t="shared" si="600"/>
        <v>0</v>
      </c>
      <c r="I7399" s="140">
        <v>10.453333333333333</v>
      </c>
      <c r="J7399" s="141">
        <f t="shared" si="596"/>
        <v>1</v>
      </c>
      <c r="K7399" s="81">
        <f t="shared" si="597"/>
        <v>9.5466666666666669</v>
      </c>
      <c r="L7399" s="149">
        <v>16.2</v>
      </c>
      <c r="M7399" s="16"/>
      <c r="N7399" s="141">
        <f t="shared" si="598"/>
        <v>0</v>
      </c>
      <c r="O7399" s="141"/>
      <c r="P7399" s="141"/>
      <c r="Q7399" s="81">
        <f t="shared" si="599"/>
        <v>0</v>
      </c>
    </row>
    <row r="7400" spans="5:17" ht="13" hidden="1" x14ac:dyDescent="0.3">
      <c r="E7400" s="138">
        <v>43030</v>
      </c>
      <c r="F7400" s="16">
        <v>295</v>
      </c>
      <c r="G7400" s="16">
        <v>2017</v>
      </c>
      <c r="H7400" s="139">
        <f t="shared" si="600"/>
        <v>0</v>
      </c>
      <c r="I7400" s="140">
        <v>10.266666666666666</v>
      </c>
      <c r="J7400" s="141">
        <f t="shared" si="596"/>
        <v>1</v>
      </c>
      <c r="K7400" s="81">
        <f t="shared" si="597"/>
        <v>9.7333333333333343</v>
      </c>
      <c r="L7400" s="149">
        <v>9.5</v>
      </c>
      <c r="M7400" s="16"/>
      <c r="N7400" s="141">
        <f t="shared" si="598"/>
        <v>1</v>
      </c>
      <c r="O7400" s="141"/>
      <c r="P7400" s="141"/>
      <c r="Q7400" s="81">
        <f t="shared" si="599"/>
        <v>10.5</v>
      </c>
    </row>
    <row r="7401" spans="5:17" ht="13" hidden="1" x14ac:dyDescent="0.3">
      <c r="E7401" s="138">
        <v>43031</v>
      </c>
      <c r="F7401" s="16">
        <v>296</v>
      </c>
      <c r="G7401" s="16">
        <v>2017</v>
      </c>
      <c r="H7401" s="139">
        <f t="shared" si="600"/>
        <v>0</v>
      </c>
      <c r="I7401" s="140">
        <v>10.08</v>
      </c>
      <c r="J7401" s="141">
        <f t="shared" si="596"/>
        <v>1</v>
      </c>
      <c r="K7401" s="81">
        <f t="shared" si="597"/>
        <v>9.92</v>
      </c>
      <c r="L7401" s="149">
        <v>9.1</v>
      </c>
      <c r="M7401" s="16"/>
      <c r="N7401" s="141">
        <f t="shared" si="598"/>
        <v>1</v>
      </c>
      <c r="O7401" s="141"/>
      <c r="P7401" s="141"/>
      <c r="Q7401" s="81">
        <f t="shared" si="599"/>
        <v>10.9</v>
      </c>
    </row>
    <row r="7402" spans="5:17" ht="13" hidden="1" x14ac:dyDescent="0.3">
      <c r="E7402" s="138">
        <v>43032</v>
      </c>
      <c r="F7402" s="16">
        <v>297</v>
      </c>
      <c r="G7402" s="16">
        <v>2017</v>
      </c>
      <c r="H7402" s="139">
        <f t="shared" si="600"/>
        <v>0</v>
      </c>
      <c r="I7402" s="140">
        <v>9.8933333333333309</v>
      </c>
      <c r="J7402" s="141">
        <f t="shared" si="596"/>
        <v>1</v>
      </c>
      <c r="K7402" s="81">
        <f t="shared" si="597"/>
        <v>10.106666666666669</v>
      </c>
      <c r="L7402" s="149">
        <v>9.4</v>
      </c>
      <c r="M7402" s="16"/>
      <c r="N7402" s="141">
        <f t="shared" si="598"/>
        <v>1</v>
      </c>
      <c r="O7402" s="141"/>
      <c r="P7402" s="141"/>
      <c r="Q7402" s="81">
        <f t="shared" si="599"/>
        <v>10.6</v>
      </c>
    </row>
    <row r="7403" spans="5:17" ht="13" hidden="1" x14ac:dyDescent="0.3">
      <c r="E7403" s="138">
        <v>43033</v>
      </c>
      <c r="F7403" s="16">
        <v>298</v>
      </c>
      <c r="G7403" s="16">
        <v>2017</v>
      </c>
      <c r="H7403" s="139">
        <f t="shared" si="600"/>
        <v>0</v>
      </c>
      <c r="I7403" s="140">
        <v>9.7066666666666634</v>
      </c>
      <c r="J7403" s="141">
        <f t="shared" si="596"/>
        <v>1</v>
      </c>
      <c r="K7403" s="81">
        <f t="shared" si="597"/>
        <v>10.293333333333337</v>
      </c>
      <c r="L7403" s="149">
        <v>10.4</v>
      </c>
      <c r="M7403" s="16"/>
      <c r="N7403" s="141">
        <f t="shared" si="598"/>
        <v>1</v>
      </c>
      <c r="O7403" s="141"/>
      <c r="P7403" s="141"/>
      <c r="Q7403" s="81">
        <f t="shared" si="599"/>
        <v>9.6</v>
      </c>
    </row>
    <row r="7404" spans="5:17" ht="13" hidden="1" x14ac:dyDescent="0.3">
      <c r="E7404" s="138">
        <v>43034</v>
      </c>
      <c r="F7404" s="16">
        <v>299</v>
      </c>
      <c r="G7404" s="16">
        <v>2017</v>
      </c>
      <c r="H7404" s="139">
        <f t="shared" si="600"/>
        <v>0</v>
      </c>
      <c r="I7404" s="140">
        <v>9.52</v>
      </c>
      <c r="J7404" s="141">
        <f t="shared" si="596"/>
        <v>1</v>
      </c>
      <c r="K7404" s="81">
        <f t="shared" si="597"/>
        <v>10.48</v>
      </c>
      <c r="L7404" s="149">
        <v>10.9</v>
      </c>
      <c r="M7404" s="16"/>
      <c r="N7404" s="141">
        <f t="shared" si="598"/>
        <v>1</v>
      </c>
      <c r="O7404" s="141"/>
      <c r="P7404" s="141"/>
      <c r="Q7404" s="81">
        <f t="shared" si="599"/>
        <v>9.1</v>
      </c>
    </row>
    <row r="7405" spans="5:17" ht="13" hidden="1" x14ac:dyDescent="0.3">
      <c r="E7405" s="138">
        <v>43035</v>
      </c>
      <c r="F7405" s="16">
        <v>300</v>
      </c>
      <c r="G7405" s="16">
        <v>2017</v>
      </c>
      <c r="H7405" s="139">
        <f t="shared" si="600"/>
        <v>0</v>
      </c>
      <c r="I7405" s="140">
        <v>9.3333333333333357</v>
      </c>
      <c r="J7405" s="141">
        <f t="shared" si="596"/>
        <v>1</v>
      </c>
      <c r="K7405" s="81">
        <f t="shared" si="597"/>
        <v>10.666666666666664</v>
      </c>
      <c r="L7405" s="149">
        <v>12.1</v>
      </c>
      <c r="M7405" s="16"/>
      <c r="N7405" s="141">
        <f t="shared" si="598"/>
        <v>1</v>
      </c>
      <c r="O7405" s="141"/>
      <c r="P7405" s="141"/>
      <c r="Q7405" s="81">
        <f t="shared" si="599"/>
        <v>7.9</v>
      </c>
    </row>
    <row r="7406" spans="5:17" ht="13" hidden="1" x14ac:dyDescent="0.3">
      <c r="E7406" s="138">
        <v>43036</v>
      </c>
      <c r="F7406" s="16">
        <v>301</v>
      </c>
      <c r="G7406" s="16">
        <v>2017</v>
      </c>
      <c r="H7406" s="139">
        <f t="shared" si="600"/>
        <v>0</v>
      </c>
      <c r="I7406" s="140">
        <v>9.1466666666666683</v>
      </c>
      <c r="J7406" s="141">
        <f t="shared" si="596"/>
        <v>1</v>
      </c>
      <c r="K7406" s="81">
        <f t="shared" si="597"/>
        <v>10.853333333333332</v>
      </c>
      <c r="L7406" s="149">
        <v>8.5</v>
      </c>
      <c r="M7406" s="16"/>
      <c r="N7406" s="141">
        <f t="shared" si="598"/>
        <v>1</v>
      </c>
      <c r="O7406" s="141"/>
      <c r="P7406" s="141"/>
      <c r="Q7406" s="81">
        <f t="shared" si="599"/>
        <v>11.5</v>
      </c>
    </row>
    <row r="7407" spans="5:17" ht="13" hidden="1" x14ac:dyDescent="0.3">
      <c r="E7407" s="138">
        <v>43037</v>
      </c>
      <c r="F7407" s="16">
        <v>302</v>
      </c>
      <c r="G7407" s="16">
        <v>2017</v>
      </c>
      <c r="H7407" s="139">
        <f t="shared" si="600"/>
        <v>0</v>
      </c>
      <c r="I7407" s="140">
        <v>8.9600000000000009</v>
      </c>
      <c r="J7407" s="141">
        <f t="shared" si="596"/>
        <v>1</v>
      </c>
      <c r="K7407" s="81">
        <f t="shared" si="597"/>
        <v>11.04</v>
      </c>
      <c r="L7407" s="149">
        <v>8.1999999999999993</v>
      </c>
      <c r="M7407" s="16"/>
      <c r="N7407" s="141">
        <f t="shared" si="598"/>
        <v>1</v>
      </c>
      <c r="O7407" s="141"/>
      <c r="P7407" s="141"/>
      <c r="Q7407" s="81">
        <f t="shared" si="599"/>
        <v>11.8</v>
      </c>
    </row>
    <row r="7408" spans="5:17" ht="13" hidden="1" x14ac:dyDescent="0.3">
      <c r="E7408" s="138">
        <v>43038</v>
      </c>
      <c r="F7408" s="16">
        <v>303</v>
      </c>
      <c r="G7408" s="16">
        <v>2017</v>
      </c>
      <c r="H7408" s="139">
        <f t="shared" si="600"/>
        <v>0</v>
      </c>
      <c r="I7408" s="140">
        <v>8.7733333333333334</v>
      </c>
      <c r="J7408" s="141">
        <f t="shared" si="596"/>
        <v>1</v>
      </c>
      <c r="K7408" s="81">
        <f t="shared" si="597"/>
        <v>11.226666666666667</v>
      </c>
      <c r="L7408" s="149">
        <v>9</v>
      </c>
      <c r="M7408" s="16"/>
      <c r="N7408" s="141">
        <f t="shared" si="598"/>
        <v>1</v>
      </c>
      <c r="O7408" s="141"/>
      <c r="P7408" s="141"/>
      <c r="Q7408" s="81">
        <f t="shared" si="599"/>
        <v>11</v>
      </c>
    </row>
    <row r="7409" spans="5:17" ht="13" hidden="1" x14ac:dyDescent="0.3">
      <c r="E7409" s="138">
        <v>43039</v>
      </c>
      <c r="F7409" s="16">
        <v>304</v>
      </c>
      <c r="G7409" s="16">
        <v>2017</v>
      </c>
      <c r="H7409" s="139">
        <f t="shared" si="600"/>
        <v>0</v>
      </c>
      <c r="I7409" s="140">
        <v>8.586666666666666</v>
      </c>
      <c r="J7409" s="141">
        <f t="shared" si="596"/>
        <v>1</v>
      </c>
      <c r="K7409" s="81">
        <f t="shared" si="597"/>
        <v>11.413333333333334</v>
      </c>
      <c r="L7409" s="149">
        <v>6.3</v>
      </c>
      <c r="M7409" s="16"/>
      <c r="N7409" s="141">
        <f t="shared" si="598"/>
        <v>1</v>
      </c>
      <c r="O7409" s="141"/>
      <c r="P7409" s="141"/>
      <c r="Q7409" s="81">
        <f t="shared" si="599"/>
        <v>13.7</v>
      </c>
    </row>
    <row r="7410" spans="5:17" ht="13" hidden="1" x14ac:dyDescent="0.3">
      <c r="E7410" s="138">
        <v>43040</v>
      </c>
      <c r="F7410" s="16">
        <v>305</v>
      </c>
      <c r="G7410" s="16">
        <v>2017</v>
      </c>
      <c r="H7410" s="139">
        <f t="shared" si="600"/>
        <v>0</v>
      </c>
      <c r="I7410" s="140">
        <v>8.4</v>
      </c>
      <c r="J7410" s="141">
        <f t="shared" si="596"/>
        <v>1</v>
      </c>
      <c r="K7410" s="81">
        <f t="shared" si="597"/>
        <v>11.6</v>
      </c>
      <c r="L7410" s="149">
        <v>5</v>
      </c>
      <c r="M7410" s="16"/>
      <c r="N7410" s="141">
        <f t="shared" si="598"/>
        <v>1</v>
      </c>
      <c r="O7410" s="141"/>
      <c r="P7410" s="141"/>
      <c r="Q7410" s="81">
        <f t="shared" si="599"/>
        <v>15</v>
      </c>
    </row>
    <row r="7411" spans="5:17" ht="13" hidden="1" x14ac:dyDescent="0.3">
      <c r="E7411" s="138">
        <v>43041</v>
      </c>
      <c r="F7411" s="16">
        <v>306</v>
      </c>
      <c r="G7411" s="16">
        <v>2017</v>
      </c>
      <c r="H7411" s="139">
        <f t="shared" si="600"/>
        <v>0</v>
      </c>
      <c r="I7411" s="140">
        <v>8.2133333333333312</v>
      </c>
      <c r="J7411" s="141">
        <f t="shared" si="596"/>
        <v>1</v>
      </c>
      <c r="K7411" s="81">
        <f t="shared" si="597"/>
        <v>11.786666666666669</v>
      </c>
      <c r="L7411" s="149">
        <v>9</v>
      </c>
      <c r="M7411" s="16"/>
      <c r="N7411" s="141">
        <f t="shared" si="598"/>
        <v>1</v>
      </c>
      <c r="O7411" s="141"/>
      <c r="P7411" s="141"/>
      <c r="Q7411" s="81">
        <f t="shared" si="599"/>
        <v>11</v>
      </c>
    </row>
    <row r="7412" spans="5:17" ht="13" hidden="1" x14ac:dyDescent="0.3">
      <c r="E7412" s="138">
        <v>43042</v>
      </c>
      <c r="F7412" s="16">
        <v>307</v>
      </c>
      <c r="G7412" s="16">
        <v>2017</v>
      </c>
      <c r="H7412" s="139">
        <f t="shared" si="600"/>
        <v>0</v>
      </c>
      <c r="I7412" s="140">
        <v>8.0266666666666637</v>
      </c>
      <c r="J7412" s="141">
        <f t="shared" si="596"/>
        <v>1</v>
      </c>
      <c r="K7412" s="81">
        <f t="shared" si="597"/>
        <v>11.973333333333336</v>
      </c>
      <c r="L7412" s="149">
        <v>9.4</v>
      </c>
      <c r="M7412" s="16"/>
      <c r="N7412" s="141">
        <f t="shared" si="598"/>
        <v>1</v>
      </c>
      <c r="O7412" s="141"/>
      <c r="P7412" s="141"/>
      <c r="Q7412" s="81">
        <f t="shared" si="599"/>
        <v>10.6</v>
      </c>
    </row>
    <row r="7413" spans="5:17" ht="13" hidden="1" x14ac:dyDescent="0.3">
      <c r="E7413" s="138">
        <v>43043</v>
      </c>
      <c r="F7413" s="16">
        <v>308</v>
      </c>
      <c r="G7413" s="16">
        <v>2017</v>
      </c>
      <c r="H7413" s="139">
        <f t="shared" si="600"/>
        <v>0</v>
      </c>
      <c r="I7413" s="140">
        <v>7.84</v>
      </c>
      <c r="J7413" s="141">
        <f t="shared" si="596"/>
        <v>1</v>
      </c>
      <c r="K7413" s="81">
        <f t="shared" si="597"/>
        <v>12.16</v>
      </c>
      <c r="L7413" s="149">
        <v>10.3</v>
      </c>
      <c r="M7413" s="16"/>
      <c r="N7413" s="141">
        <f t="shared" si="598"/>
        <v>1</v>
      </c>
      <c r="O7413" s="141"/>
      <c r="P7413" s="141"/>
      <c r="Q7413" s="81">
        <f t="shared" si="599"/>
        <v>9.6999999999999993</v>
      </c>
    </row>
    <row r="7414" spans="5:17" ht="13" hidden="1" x14ac:dyDescent="0.3">
      <c r="E7414" s="138">
        <v>43044</v>
      </c>
      <c r="F7414" s="16">
        <v>309</v>
      </c>
      <c r="G7414" s="16">
        <v>2017</v>
      </c>
      <c r="H7414" s="139">
        <f t="shared" si="600"/>
        <v>0</v>
      </c>
      <c r="I7414" s="140">
        <v>7.653333333333336</v>
      </c>
      <c r="J7414" s="141">
        <f t="shared" si="596"/>
        <v>1</v>
      </c>
      <c r="K7414" s="81">
        <f t="shared" si="597"/>
        <v>12.346666666666664</v>
      </c>
      <c r="L7414" s="149">
        <v>8.6999999999999993</v>
      </c>
      <c r="M7414" s="16"/>
      <c r="N7414" s="141">
        <f t="shared" si="598"/>
        <v>1</v>
      </c>
      <c r="O7414" s="141"/>
      <c r="P7414" s="141"/>
      <c r="Q7414" s="81">
        <f t="shared" si="599"/>
        <v>11.3</v>
      </c>
    </row>
    <row r="7415" spans="5:17" ht="13" hidden="1" x14ac:dyDescent="0.3">
      <c r="E7415" s="138">
        <v>43045</v>
      </c>
      <c r="F7415" s="16">
        <v>310</v>
      </c>
      <c r="G7415" s="16">
        <v>2017</v>
      </c>
      <c r="H7415" s="139">
        <f t="shared" si="600"/>
        <v>0</v>
      </c>
      <c r="I7415" s="140">
        <v>7.4666666666666686</v>
      </c>
      <c r="J7415" s="141">
        <f t="shared" si="596"/>
        <v>1</v>
      </c>
      <c r="K7415" s="81">
        <f t="shared" si="597"/>
        <v>12.533333333333331</v>
      </c>
      <c r="L7415" s="149">
        <v>6.7</v>
      </c>
      <c r="M7415" s="16"/>
      <c r="N7415" s="141">
        <f t="shared" si="598"/>
        <v>1</v>
      </c>
      <c r="O7415" s="141"/>
      <c r="P7415" s="141"/>
      <c r="Q7415" s="81">
        <f t="shared" si="599"/>
        <v>13.3</v>
      </c>
    </row>
    <row r="7416" spans="5:17" ht="13" hidden="1" x14ac:dyDescent="0.3">
      <c r="E7416" s="138">
        <v>43046</v>
      </c>
      <c r="F7416" s="16">
        <v>311</v>
      </c>
      <c r="G7416" s="16">
        <v>2017</v>
      </c>
      <c r="H7416" s="139">
        <f t="shared" si="600"/>
        <v>0</v>
      </c>
      <c r="I7416" s="140">
        <v>7.28</v>
      </c>
      <c r="J7416" s="141">
        <f t="shared" si="596"/>
        <v>1</v>
      </c>
      <c r="K7416" s="81">
        <f t="shared" si="597"/>
        <v>12.719999999999999</v>
      </c>
      <c r="L7416" s="149">
        <v>6.5</v>
      </c>
      <c r="M7416" s="16"/>
      <c r="N7416" s="141">
        <f t="shared" si="598"/>
        <v>1</v>
      </c>
      <c r="O7416" s="141"/>
      <c r="P7416" s="141"/>
      <c r="Q7416" s="81">
        <f t="shared" si="599"/>
        <v>13.5</v>
      </c>
    </row>
    <row r="7417" spans="5:17" ht="13" hidden="1" x14ac:dyDescent="0.3">
      <c r="E7417" s="138">
        <v>43047</v>
      </c>
      <c r="F7417" s="16">
        <v>312</v>
      </c>
      <c r="G7417" s="16">
        <v>2017</v>
      </c>
      <c r="H7417" s="139">
        <f t="shared" si="600"/>
        <v>0</v>
      </c>
      <c r="I7417" s="140">
        <v>7.0933333333333337</v>
      </c>
      <c r="J7417" s="141">
        <f t="shared" si="596"/>
        <v>1</v>
      </c>
      <c r="K7417" s="81">
        <f t="shared" si="597"/>
        <v>12.906666666666666</v>
      </c>
      <c r="L7417" s="149">
        <v>5.6</v>
      </c>
      <c r="M7417" s="16"/>
      <c r="N7417" s="141">
        <f t="shared" si="598"/>
        <v>1</v>
      </c>
      <c r="O7417" s="141"/>
      <c r="P7417" s="141"/>
      <c r="Q7417" s="81">
        <f t="shared" si="599"/>
        <v>14.4</v>
      </c>
    </row>
    <row r="7418" spans="5:17" ht="13" hidden="1" x14ac:dyDescent="0.3">
      <c r="E7418" s="138">
        <v>43048</v>
      </c>
      <c r="F7418" s="16">
        <v>313</v>
      </c>
      <c r="G7418" s="16">
        <v>2017</v>
      </c>
      <c r="H7418" s="139">
        <f t="shared" si="600"/>
        <v>0</v>
      </c>
      <c r="I7418" s="140">
        <v>6.9066666666666663</v>
      </c>
      <c r="J7418" s="141">
        <f t="shared" si="596"/>
        <v>1</v>
      </c>
      <c r="K7418" s="81">
        <f t="shared" si="597"/>
        <v>13.093333333333334</v>
      </c>
      <c r="L7418" s="149">
        <v>6.8</v>
      </c>
      <c r="M7418" s="16"/>
      <c r="N7418" s="141">
        <f t="shared" si="598"/>
        <v>1</v>
      </c>
      <c r="O7418" s="141"/>
      <c r="P7418" s="141"/>
      <c r="Q7418" s="81">
        <f t="shared" si="599"/>
        <v>13.2</v>
      </c>
    </row>
    <row r="7419" spans="5:17" ht="13" hidden="1" x14ac:dyDescent="0.3">
      <c r="E7419" s="138">
        <v>43049</v>
      </c>
      <c r="F7419" s="16">
        <v>314</v>
      </c>
      <c r="G7419" s="16">
        <v>2017</v>
      </c>
      <c r="H7419" s="139">
        <f t="shared" si="600"/>
        <v>0</v>
      </c>
      <c r="I7419" s="140">
        <v>6.72</v>
      </c>
      <c r="J7419" s="141">
        <f t="shared" si="596"/>
        <v>1</v>
      </c>
      <c r="K7419" s="81">
        <f t="shared" si="597"/>
        <v>13.280000000000001</v>
      </c>
      <c r="L7419" s="149">
        <v>6.8</v>
      </c>
      <c r="M7419" s="16"/>
      <c r="N7419" s="141">
        <f t="shared" si="598"/>
        <v>1</v>
      </c>
      <c r="O7419" s="141"/>
      <c r="P7419" s="141"/>
      <c r="Q7419" s="81">
        <f t="shared" si="599"/>
        <v>13.2</v>
      </c>
    </row>
    <row r="7420" spans="5:17" ht="13" hidden="1" x14ac:dyDescent="0.3">
      <c r="E7420" s="138">
        <v>43050</v>
      </c>
      <c r="F7420" s="16">
        <v>315</v>
      </c>
      <c r="G7420" s="16">
        <v>2017</v>
      </c>
      <c r="H7420" s="139">
        <f t="shared" si="600"/>
        <v>0</v>
      </c>
      <c r="I7420" s="140">
        <v>6.5333333333333314</v>
      </c>
      <c r="J7420" s="141">
        <f t="shared" si="596"/>
        <v>1</v>
      </c>
      <c r="K7420" s="81">
        <f t="shared" si="597"/>
        <v>13.466666666666669</v>
      </c>
      <c r="L7420" s="149">
        <v>7.3</v>
      </c>
      <c r="M7420" s="16"/>
      <c r="N7420" s="141">
        <f t="shared" si="598"/>
        <v>1</v>
      </c>
      <c r="O7420" s="141"/>
      <c r="P7420" s="141"/>
      <c r="Q7420" s="81">
        <f t="shared" si="599"/>
        <v>12.7</v>
      </c>
    </row>
    <row r="7421" spans="5:17" ht="13" hidden="1" x14ac:dyDescent="0.3">
      <c r="E7421" s="138">
        <v>43051</v>
      </c>
      <c r="F7421" s="16">
        <v>316</v>
      </c>
      <c r="G7421" s="16">
        <v>2017</v>
      </c>
      <c r="H7421" s="139">
        <f t="shared" si="600"/>
        <v>0</v>
      </c>
      <c r="I7421" s="140">
        <v>6.346666666666664</v>
      </c>
      <c r="J7421" s="141">
        <f t="shared" si="596"/>
        <v>1</v>
      </c>
      <c r="K7421" s="81">
        <f t="shared" si="597"/>
        <v>13.653333333333336</v>
      </c>
      <c r="L7421" s="149">
        <v>8.4</v>
      </c>
      <c r="M7421" s="16"/>
      <c r="N7421" s="141">
        <f t="shared" si="598"/>
        <v>1</v>
      </c>
      <c r="O7421" s="141"/>
      <c r="P7421" s="141"/>
      <c r="Q7421" s="81">
        <f t="shared" si="599"/>
        <v>11.6</v>
      </c>
    </row>
    <row r="7422" spans="5:17" ht="13" hidden="1" x14ac:dyDescent="0.3">
      <c r="E7422" s="138">
        <v>43052</v>
      </c>
      <c r="F7422" s="16">
        <v>317</v>
      </c>
      <c r="G7422" s="16">
        <v>2017</v>
      </c>
      <c r="H7422" s="139">
        <f t="shared" si="600"/>
        <v>0</v>
      </c>
      <c r="I7422" s="140">
        <v>6.16</v>
      </c>
      <c r="J7422" s="141">
        <f t="shared" si="596"/>
        <v>1</v>
      </c>
      <c r="K7422" s="81">
        <f t="shared" si="597"/>
        <v>13.84</v>
      </c>
      <c r="L7422" s="149">
        <v>4.2</v>
      </c>
      <c r="M7422" s="16"/>
      <c r="N7422" s="141">
        <f t="shared" si="598"/>
        <v>1</v>
      </c>
      <c r="O7422" s="141"/>
      <c r="P7422" s="141"/>
      <c r="Q7422" s="81">
        <f t="shared" si="599"/>
        <v>15.8</v>
      </c>
    </row>
    <row r="7423" spans="5:17" ht="13" hidden="1" x14ac:dyDescent="0.3">
      <c r="E7423" s="138">
        <v>43053</v>
      </c>
      <c r="F7423" s="16">
        <v>318</v>
      </c>
      <c r="G7423" s="16">
        <v>2017</v>
      </c>
      <c r="H7423" s="139">
        <f t="shared" si="600"/>
        <v>0</v>
      </c>
      <c r="I7423" s="140">
        <v>5.9733333333333363</v>
      </c>
      <c r="J7423" s="141">
        <f t="shared" si="596"/>
        <v>1</v>
      </c>
      <c r="K7423" s="81">
        <f t="shared" si="597"/>
        <v>14.026666666666664</v>
      </c>
      <c r="L7423" s="149">
        <v>5</v>
      </c>
      <c r="M7423" s="16"/>
      <c r="N7423" s="141">
        <f t="shared" si="598"/>
        <v>1</v>
      </c>
      <c r="O7423" s="141"/>
      <c r="P7423" s="141"/>
      <c r="Q7423" s="81">
        <f t="shared" si="599"/>
        <v>15</v>
      </c>
    </row>
    <row r="7424" spans="5:17" ht="13" hidden="1" x14ac:dyDescent="0.3">
      <c r="E7424" s="138">
        <v>43054</v>
      </c>
      <c r="F7424" s="16">
        <v>319</v>
      </c>
      <c r="G7424" s="16">
        <v>2017</v>
      </c>
      <c r="H7424" s="139">
        <f t="shared" si="600"/>
        <v>0</v>
      </c>
      <c r="I7424" s="140">
        <v>5.7866666666666688</v>
      </c>
      <c r="J7424" s="141">
        <f t="shared" si="596"/>
        <v>1</v>
      </c>
      <c r="K7424" s="81">
        <f t="shared" si="597"/>
        <v>14.213333333333331</v>
      </c>
      <c r="L7424" s="149">
        <v>3.3</v>
      </c>
      <c r="M7424" s="16"/>
      <c r="N7424" s="141">
        <f t="shared" si="598"/>
        <v>1</v>
      </c>
      <c r="O7424" s="141"/>
      <c r="P7424" s="141"/>
      <c r="Q7424" s="81">
        <f t="shared" si="599"/>
        <v>16.7</v>
      </c>
    </row>
    <row r="7425" spans="5:17" ht="13" hidden="1" x14ac:dyDescent="0.3">
      <c r="E7425" s="138">
        <v>43055</v>
      </c>
      <c r="F7425" s="16">
        <v>320</v>
      </c>
      <c r="G7425" s="16">
        <v>2017</v>
      </c>
      <c r="H7425" s="139">
        <f t="shared" si="600"/>
        <v>0</v>
      </c>
      <c r="I7425" s="140">
        <v>5.6</v>
      </c>
      <c r="J7425" s="141">
        <f t="shared" si="596"/>
        <v>1</v>
      </c>
      <c r="K7425" s="81">
        <f t="shared" si="597"/>
        <v>14.4</v>
      </c>
      <c r="L7425" s="149">
        <v>2.8</v>
      </c>
      <c r="M7425" s="16"/>
      <c r="N7425" s="141">
        <f t="shared" si="598"/>
        <v>1</v>
      </c>
      <c r="O7425" s="141"/>
      <c r="P7425" s="141"/>
      <c r="Q7425" s="81">
        <f t="shared" si="599"/>
        <v>17.2</v>
      </c>
    </row>
    <row r="7426" spans="5:17" ht="13" hidden="1" x14ac:dyDescent="0.3">
      <c r="E7426" s="138">
        <v>43056</v>
      </c>
      <c r="F7426" s="16">
        <v>321</v>
      </c>
      <c r="G7426" s="16">
        <v>2017</v>
      </c>
      <c r="H7426" s="139">
        <f t="shared" si="600"/>
        <v>0</v>
      </c>
      <c r="I7426" s="140">
        <v>5.5193548387096776</v>
      </c>
      <c r="J7426" s="141">
        <f t="shared" si="596"/>
        <v>1</v>
      </c>
      <c r="K7426" s="81">
        <f t="shared" si="597"/>
        <v>14.480645161290322</v>
      </c>
      <c r="L7426" s="149">
        <v>4.9000000000000004</v>
      </c>
      <c r="M7426" s="16"/>
      <c r="N7426" s="141">
        <f t="shared" si="598"/>
        <v>1</v>
      </c>
      <c r="O7426" s="141"/>
      <c r="P7426" s="141"/>
      <c r="Q7426" s="81">
        <f t="shared" si="599"/>
        <v>15.1</v>
      </c>
    </row>
    <row r="7427" spans="5:17" ht="13" hidden="1" x14ac:dyDescent="0.3">
      <c r="E7427" s="138">
        <v>43057</v>
      </c>
      <c r="F7427" s="16">
        <v>322</v>
      </c>
      <c r="G7427" s="16">
        <v>2017</v>
      </c>
      <c r="H7427" s="139">
        <f t="shared" si="600"/>
        <v>0</v>
      </c>
      <c r="I7427" s="140">
        <v>5.4387096774193537</v>
      </c>
      <c r="J7427" s="141">
        <f t="shared" si="596"/>
        <v>1</v>
      </c>
      <c r="K7427" s="81">
        <f t="shared" si="597"/>
        <v>14.561290322580646</v>
      </c>
      <c r="L7427" s="149">
        <v>5.3</v>
      </c>
      <c r="M7427" s="16"/>
      <c r="N7427" s="141">
        <f t="shared" si="598"/>
        <v>1</v>
      </c>
      <c r="O7427" s="141"/>
      <c r="P7427" s="141"/>
      <c r="Q7427" s="81">
        <f t="shared" si="599"/>
        <v>14.7</v>
      </c>
    </row>
    <row r="7428" spans="5:17" ht="13" hidden="1" x14ac:dyDescent="0.3">
      <c r="E7428" s="138">
        <v>43058</v>
      </c>
      <c r="F7428" s="16">
        <v>323</v>
      </c>
      <c r="G7428" s="16">
        <v>2017</v>
      </c>
      <c r="H7428" s="139">
        <f t="shared" si="600"/>
        <v>0</v>
      </c>
      <c r="I7428" s="140">
        <v>5.3580645161290334</v>
      </c>
      <c r="J7428" s="141">
        <f t="shared" si="596"/>
        <v>1</v>
      </c>
      <c r="K7428" s="81">
        <f t="shared" si="597"/>
        <v>14.641935483870967</v>
      </c>
      <c r="L7428" s="149">
        <v>3.3</v>
      </c>
      <c r="M7428" s="16"/>
      <c r="N7428" s="141">
        <f t="shared" si="598"/>
        <v>1</v>
      </c>
      <c r="O7428" s="141"/>
      <c r="P7428" s="141"/>
      <c r="Q7428" s="81">
        <f t="shared" si="599"/>
        <v>16.7</v>
      </c>
    </row>
    <row r="7429" spans="5:17" ht="13" hidden="1" x14ac:dyDescent="0.3">
      <c r="E7429" s="138">
        <v>43059</v>
      </c>
      <c r="F7429" s="16">
        <v>324</v>
      </c>
      <c r="G7429" s="16">
        <v>2017</v>
      </c>
      <c r="H7429" s="139">
        <f t="shared" si="600"/>
        <v>0</v>
      </c>
      <c r="I7429" s="140">
        <v>5.2774193548387096</v>
      </c>
      <c r="J7429" s="141">
        <f t="shared" si="596"/>
        <v>1</v>
      </c>
      <c r="K7429" s="81">
        <f t="shared" si="597"/>
        <v>14.72258064516129</v>
      </c>
      <c r="L7429" s="149">
        <v>2.2000000000000002</v>
      </c>
      <c r="M7429" s="16"/>
      <c r="N7429" s="141">
        <f t="shared" si="598"/>
        <v>1</v>
      </c>
      <c r="O7429" s="141"/>
      <c r="P7429" s="141"/>
      <c r="Q7429" s="81">
        <f t="shared" si="599"/>
        <v>17.8</v>
      </c>
    </row>
    <row r="7430" spans="5:17" ht="13" hidden="1" x14ac:dyDescent="0.3">
      <c r="E7430" s="138">
        <v>43060</v>
      </c>
      <c r="F7430" s="16">
        <v>325</v>
      </c>
      <c r="G7430" s="16">
        <v>2017</v>
      </c>
      <c r="H7430" s="139">
        <f t="shared" si="600"/>
        <v>0</v>
      </c>
      <c r="I7430" s="140">
        <v>5.1967741935483858</v>
      </c>
      <c r="J7430" s="141">
        <f t="shared" si="596"/>
        <v>1</v>
      </c>
      <c r="K7430" s="81">
        <f t="shared" si="597"/>
        <v>14.803225806451614</v>
      </c>
      <c r="L7430" s="149">
        <v>3.6</v>
      </c>
      <c r="M7430" s="16"/>
      <c r="N7430" s="141">
        <f t="shared" si="598"/>
        <v>1</v>
      </c>
      <c r="O7430" s="141"/>
      <c r="P7430" s="141"/>
      <c r="Q7430" s="81">
        <f t="shared" si="599"/>
        <v>16.399999999999999</v>
      </c>
    </row>
    <row r="7431" spans="5:17" ht="13" hidden="1" x14ac:dyDescent="0.3">
      <c r="E7431" s="138">
        <v>43061</v>
      </c>
      <c r="F7431" s="16">
        <v>326</v>
      </c>
      <c r="G7431" s="16">
        <v>2017</v>
      </c>
      <c r="H7431" s="139">
        <f t="shared" si="600"/>
        <v>0</v>
      </c>
      <c r="I7431" s="140">
        <v>5.1161290322580655</v>
      </c>
      <c r="J7431" s="141">
        <f t="shared" si="596"/>
        <v>1</v>
      </c>
      <c r="K7431" s="81">
        <f t="shared" si="597"/>
        <v>14.883870967741935</v>
      </c>
      <c r="L7431" s="149">
        <v>6</v>
      </c>
      <c r="M7431" s="16"/>
      <c r="N7431" s="141">
        <f t="shared" si="598"/>
        <v>1</v>
      </c>
      <c r="O7431" s="141"/>
      <c r="P7431" s="141"/>
      <c r="Q7431" s="81">
        <f t="shared" si="599"/>
        <v>14</v>
      </c>
    </row>
    <row r="7432" spans="5:17" ht="13" hidden="1" x14ac:dyDescent="0.3">
      <c r="E7432" s="138">
        <v>43062</v>
      </c>
      <c r="F7432" s="16">
        <v>327</v>
      </c>
      <c r="G7432" s="16">
        <v>2017</v>
      </c>
      <c r="H7432" s="139">
        <f t="shared" si="600"/>
        <v>0</v>
      </c>
      <c r="I7432" s="140">
        <v>5.0354838709677416</v>
      </c>
      <c r="J7432" s="141">
        <f t="shared" si="596"/>
        <v>1</v>
      </c>
      <c r="K7432" s="81">
        <f t="shared" si="597"/>
        <v>14.964516129032258</v>
      </c>
      <c r="L7432" s="149">
        <v>11.5</v>
      </c>
      <c r="M7432" s="16"/>
      <c r="N7432" s="141">
        <f t="shared" si="598"/>
        <v>1</v>
      </c>
      <c r="O7432" s="141"/>
      <c r="P7432" s="141"/>
      <c r="Q7432" s="81">
        <f t="shared" si="599"/>
        <v>8.5</v>
      </c>
    </row>
    <row r="7433" spans="5:17" ht="13" hidden="1" x14ac:dyDescent="0.3">
      <c r="E7433" s="138">
        <v>43063</v>
      </c>
      <c r="F7433" s="16">
        <v>328</v>
      </c>
      <c r="G7433" s="16">
        <v>2017</v>
      </c>
      <c r="H7433" s="139">
        <f t="shared" si="600"/>
        <v>0</v>
      </c>
      <c r="I7433" s="140">
        <v>4.9548387096774213</v>
      </c>
      <c r="J7433" s="141">
        <f t="shared" si="596"/>
        <v>1</v>
      </c>
      <c r="K7433" s="81">
        <f t="shared" si="597"/>
        <v>15.045161290322579</v>
      </c>
      <c r="L7433" s="149">
        <v>11</v>
      </c>
      <c r="M7433" s="16"/>
      <c r="N7433" s="141">
        <f t="shared" si="598"/>
        <v>1</v>
      </c>
      <c r="O7433" s="141"/>
      <c r="P7433" s="141"/>
      <c r="Q7433" s="81">
        <f t="shared" si="599"/>
        <v>9</v>
      </c>
    </row>
    <row r="7434" spans="5:17" ht="13" hidden="1" x14ac:dyDescent="0.3">
      <c r="E7434" s="138">
        <v>43064</v>
      </c>
      <c r="F7434" s="16">
        <v>329</v>
      </c>
      <c r="G7434" s="16">
        <v>2017</v>
      </c>
      <c r="H7434" s="139">
        <f t="shared" si="600"/>
        <v>0</v>
      </c>
      <c r="I7434" s="140">
        <v>4.8741935483870975</v>
      </c>
      <c r="J7434" s="141">
        <f t="shared" si="596"/>
        <v>1</v>
      </c>
      <c r="K7434" s="81">
        <f t="shared" si="597"/>
        <v>15.125806451612902</v>
      </c>
      <c r="L7434" s="149">
        <v>7.6</v>
      </c>
      <c r="M7434" s="16"/>
      <c r="N7434" s="141">
        <f t="shared" si="598"/>
        <v>1</v>
      </c>
      <c r="O7434" s="141"/>
      <c r="P7434" s="141"/>
      <c r="Q7434" s="81">
        <f t="shared" si="599"/>
        <v>12.4</v>
      </c>
    </row>
    <row r="7435" spans="5:17" ht="13" hidden="1" x14ac:dyDescent="0.3">
      <c r="E7435" s="138">
        <v>43065</v>
      </c>
      <c r="F7435" s="16">
        <v>330</v>
      </c>
      <c r="G7435" s="16">
        <v>2017</v>
      </c>
      <c r="H7435" s="139">
        <f t="shared" si="600"/>
        <v>0</v>
      </c>
      <c r="I7435" s="140">
        <v>4.7935483870967737</v>
      </c>
      <c r="J7435" s="141">
        <f t="shared" si="596"/>
        <v>1</v>
      </c>
      <c r="K7435" s="81">
        <f t="shared" si="597"/>
        <v>15.206451612903226</v>
      </c>
      <c r="L7435" s="149">
        <v>1.7</v>
      </c>
      <c r="M7435" s="16"/>
      <c r="N7435" s="141">
        <f t="shared" si="598"/>
        <v>1</v>
      </c>
      <c r="O7435" s="141"/>
      <c r="P7435" s="141"/>
      <c r="Q7435" s="81">
        <f t="shared" si="599"/>
        <v>18.3</v>
      </c>
    </row>
    <row r="7436" spans="5:17" ht="13" hidden="1" x14ac:dyDescent="0.3">
      <c r="E7436" s="138">
        <v>43066</v>
      </c>
      <c r="F7436" s="16">
        <v>331</v>
      </c>
      <c r="G7436" s="16">
        <v>2017</v>
      </c>
      <c r="H7436" s="139">
        <f t="shared" si="600"/>
        <v>0</v>
      </c>
      <c r="I7436" s="140">
        <v>4.7129032258064534</v>
      </c>
      <c r="J7436" s="141">
        <f t="shared" si="596"/>
        <v>1</v>
      </c>
      <c r="K7436" s="81">
        <f t="shared" si="597"/>
        <v>15.287096774193547</v>
      </c>
      <c r="L7436" s="149">
        <v>2.2000000000000002</v>
      </c>
      <c r="M7436" s="16"/>
      <c r="N7436" s="141">
        <f t="shared" si="598"/>
        <v>1</v>
      </c>
      <c r="O7436" s="141"/>
      <c r="P7436" s="141"/>
      <c r="Q7436" s="81">
        <f t="shared" si="599"/>
        <v>17.8</v>
      </c>
    </row>
    <row r="7437" spans="5:17" ht="13" hidden="1" x14ac:dyDescent="0.3">
      <c r="E7437" s="138">
        <v>43067</v>
      </c>
      <c r="F7437" s="16">
        <v>332</v>
      </c>
      <c r="G7437" s="16">
        <v>2017</v>
      </c>
      <c r="H7437" s="139">
        <f t="shared" si="600"/>
        <v>0</v>
      </c>
      <c r="I7437" s="140">
        <v>4.6322580645161295</v>
      </c>
      <c r="J7437" s="141">
        <f t="shared" si="596"/>
        <v>1</v>
      </c>
      <c r="K7437" s="81">
        <f t="shared" si="597"/>
        <v>15.36774193548387</v>
      </c>
      <c r="L7437" s="149">
        <v>2.9</v>
      </c>
      <c r="M7437" s="16"/>
      <c r="N7437" s="141">
        <f t="shared" si="598"/>
        <v>1</v>
      </c>
      <c r="O7437" s="141"/>
      <c r="P7437" s="141"/>
      <c r="Q7437" s="81">
        <f t="shared" si="599"/>
        <v>17.100000000000001</v>
      </c>
    </row>
    <row r="7438" spans="5:17" ht="13" hidden="1" x14ac:dyDescent="0.3">
      <c r="E7438" s="138">
        <v>43068</v>
      </c>
      <c r="F7438" s="16">
        <v>333</v>
      </c>
      <c r="G7438" s="16">
        <v>2017</v>
      </c>
      <c r="H7438" s="139">
        <f t="shared" si="600"/>
        <v>0</v>
      </c>
      <c r="I7438" s="140">
        <v>4.5516129032258057</v>
      </c>
      <c r="J7438" s="141">
        <f t="shared" si="596"/>
        <v>1</v>
      </c>
      <c r="K7438" s="81">
        <f t="shared" si="597"/>
        <v>15.448387096774194</v>
      </c>
      <c r="L7438" s="149">
        <v>2.7</v>
      </c>
      <c r="M7438" s="16"/>
      <c r="N7438" s="141">
        <f t="shared" si="598"/>
        <v>1</v>
      </c>
      <c r="O7438" s="141"/>
      <c r="P7438" s="141"/>
      <c r="Q7438" s="81">
        <f t="shared" si="599"/>
        <v>17.3</v>
      </c>
    </row>
    <row r="7439" spans="5:17" ht="13" hidden="1" x14ac:dyDescent="0.3">
      <c r="E7439" s="138">
        <v>43069</v>
      </c>
      <c r="F7439" s="16">
        <v>334</v>
      </c>
      <c r="G7439" s="16">
        <v>2017</v>
      </c>
      <c r="H7439" s="139">
        <f t="shared" si="600"/>
        <v>0</v>
      </c>
      <c r="I7439" s="140">
        <v>4.4709677419354854</v>
      </c>
      <c r="J7439" s="141">
        <f t="shared" si="596"/>
        <v>1</v>
      </c>
      <c r="K7439" s="81">
        <f t="shared" si="597"/>
        <v>15.529032258064515</v>
      </c>
      <c r="L7439" s="149">
        <v>1.2</v>
      </c>
      <c r="M7439" s="16"/>
      <c r="N7439" s="141">
        <f t="shared" si="598"/>
        <v>1</v>
      </c>
      <c r="O7439" s="141"/>
      <c r="P7439" s="141"/>
      <c r="Q7439" s="81">
        <f t="shared" si="599"/>
        <v>18.8</v>
      </c>
    </row>
    <row r="7440" spans="5:17" ht="13" hidden="1" x14ac:dyDescent="0.3">
      <c r="E7440" s="138">
        <v>43070</v>
      </c>
      <c r="F7440" s="16">
        <v>335</v>
      </c>
      <c r="G7440" s="16">
        <v>2017</v>
      </c>
      <c r="H7440" s="139">
        <f t="shared" si="600"/>
        <v>0</v>
      </c>
      <c r="I7440" s="140">
        <v>4.3903225806451616</v>
      </c>
      <c r="J7440" s="141">
        <f t="shared" si="596"/>
        <v>1</v>
      </c>
      <c r="K7440" s="81">
        <f t="shared" si="597"/>
        <v>15.609677419354838</v>
      </c>
      <c r="L7440" s="149">
        <v>0.6</v>
      </c>
      <c r="M7440" s="16"/>
      <c r="N7440" s="141">
        <f t="shared" si="598"/>
        <v>1</v>
      </c>
      <c r="O7440" s="141"/>
      <c r="P7440" s="141"/>
      <c r="Q7440" s="81">
        <f t="shared" si="599"/>
        <v>19.399999999999999</v>
      </c>
    </row>
    <row r="7441" spans="5:17" ht="13" hidden="1" x14ac:dyDescent="0.3">
      <c r="E7441" s="138">
        <v>43071</v>
      </c>
      <c r="F7441" s="16">
        <v>336</v>
      </c>
      <c r="G7441" s="16">
        <v>2017</v>
      </c>
      <c r="H7441" s="139">
        <f t="shared" si="600"/>
        <v>0</v>
      </c>
      <c r="I7441" s="140">
        <v>4.3096774193548377</v>
      </c>
      <c r="J7441" s="141">
        <f t="shared" si="596"/>
        <v>1</v>
      </c>
      <c r="K7441" s="81">
        <f t="shared" si="597"/>
        <v>15.690322580645162</v>
      </c>
      <c r="L7441" s="149">
        <v>1.3</v>
      </c>
      <c r="M7441" s="16"/>
      <c r="N7441" s="141">
        <f t="shared" si="598"/>
        <v>1</v>
      </c>
      <c r="O7441" s="141"/>
      <c r="P7441" s="141"/>
      <c r="Q7441" s="81">
        <f t="shared" si="599"/>
        <v>18.7</v>
      </c>
    </row>
    <row r="7442" spans="5:17" ht="13" hidden="1" x14ac:dyDescent="0.3">
      <c r="E7442" s="138">
        <v>43072</v>
      </c>
      <c r="F7442" s="16">
        <v>337</v>
      </c>
      <c r="G7442" s="16">
        <v>2017</v>
      </c>
      <c r="H7442" s="139">
        <f t="shared" si="600"/>
        <v>0</v>
      </c>
      <c r="I7442" s="140">
        <v>4.2290322580645174</v>
      </c>
      <c r="J7442" s="141">
        <f t="shared" si="596"/>
        <v>1</v>
      </c>
      <c r="K7442" s="81">
        <f t="shared" si="597"/>
        <v>15.770967741935483</v>
      </c>
      <c r="L7442" s="149">
        <v>0.5</v>
      </c>
      <c r="M7442" s="16"/>
      <c r="N7442" s="141">
        <f t="shared" si="598"/>
        <v>1</v>
      </c>
      <c r="O7442" s="141"/>
      <c r="P7442" s="141"/>
      <c r="Q7442" s="81">
        <f t="shared" si="599"/>
        <v>19.5</v>
      </c>
    </row>
    <row r="7443" spans="5:17" ht="13" hidden="1" x14ac:dyDescent="0.3">
      <c r="E7443" s="138">
        <v>43073</v>
      </c>
      <c r="F7443" s="16">
        <v>338</v>
      </c>
      <c r="G7443" s="16">
        <v>2017</v>
      </c>
      <c r="H7443" s="139">
        <f t="shared" si="600"/>
        <v>0</v>
      </c>
      <c r="I7443" s="140">
        <v>4.1483870967741936</v>
      </c>
      <c r="J7443" s="141">
        <f t="shared" si="596"/>
        <v>1</v>
      </c>
      <c r="K7443" s="81">
        <f t="shared" si="597"/>
        <v>15.851612903225806</v>
      </c>
      <c r="L7443" s="149">
        <v>0.6</v>
      </c>
      <c r="M7443" s="16"/>
      <c r="N7443" s="141">
        <f t="shared" si="598"/>
        <v>1</v>
      </c>
      <c r="O7443" s="141"/>
      <c r="P7443" s="141"/>
      <c r="Q7443" s="81">
        <f t="shared" si="599"/>
        <v>19.399999999999999</v>
      </c>
    </row>
    <row r="7444" spans="5:17" ht="13" hidden="1" x14ac:dyDescent="0.3">
      <c r="E7444" s="138">
        <v>43074</v>
      </c>
      <c r="F7444" s="16">
        <v>339</v>
      </c>
      <c r="G7444" s="16">
        <v>2017</v>
      </c>
      <c r="H7444" s="139">
        <f t="shared" si="600"/>
        <v>0</v>
      </c>
      <c r="I7444" s="140">
        <v>4.0677419354838698</v>
      </c>
      <c r="J7444" s="141">
        <f t="shared" ref="J7444:J7507" si="601">IF(I7444&lt;=$E$117,1,0)</f>
        <v>1</v>
      </c>
      <c r="K7444" s="81">
        <f t="shared" ref="K7444:K7507" si="602">J7444*($E$116-I7444)</f>
        <v>15.93225806451613</v>
      </c>
      <c r="L7444" s="149">
        <v>-0.5</v>
      </c>
      <c r="M7444" s="16"/>
      <c r="N7444" s="141">
        <f t="shared" ref="N7444:N7507" si="603">IF(L7444&lt;=$E$117,1,0)</f>
        <v>1</v>
      </c>
      <c r="O7444" s="141"/>
      <c r="P7444" s="141"/>
      <c r="Q7444" s="81">
        <f t="shared" ref="Q7444:Q7507" si="604">N7444*($E$116-L7444)</f>
        <v>20.5</v>
      </c>
    </row>
    <row r="7445" spans="5:17" ht="13" hidden="1" x14ac:dyDescent="0.3">
      <c r="E7445" s="138">
        <v>43075</v>
      </c>
      <c r="F7445" s="16">
        <v>340</v>
      </c>
      <c r="G7445" s="16">
        <v>2017</v>
      </c>
      <c r="H7445" s="139">
        <f t="shared" si="600"/>
        <v>0</v>
      </c>
      <c r="I7445" s="140">
        <v>3.9870967741935495</v>
      </c>
      <c r="J7445" s="141">
        <f t="shared" si="601"/>
        <v>1</v>
      </c>
      <c r="K7445" s="81">
        <f t="shared" si="602"/>
        <v>16.012903225806451</v>
      </c>
      <c r="L7445" s="149">
        <v>-0.2</v>
      </c>
      <c r="M7445" s="16"/>
      <c r="N7445" s="141">
        <f t="shared" si="603"/>
        <v>1</v>
      </c>
      <c r="O7445" s="141"/>
      <c r="P7445" s="141"/>
      <c r="Q7445" s="81">
        <f t="shared" si="604"/>
        <v>20.2</v>
      </c>
    </row>
    <row r="7446" spans="5:17" ht="13" hidden="1" x14ac:dyDescent="0.3">
      <c r="E7446" s="138">
        <v>43076</v>
      </c>
      <c r="F7446" s="16">
        <v>341</v>
      </c>
      <c r="G7446" s="16">
        <v>2017</v>
      </c>
      <c r="H7446" s="139">
        <f t="shared" si="600"/>
        <v>0</v>
      </c>
      <c r="I7446" s="140">
        <v>3.9064516129032256</v>
      </c>
      <c r="J7446" s="141">
        <f t="shared" si="601"/>
        <v>1</v>
      </c>
      <c r="K7446" s="81">
        <f t="shared" si="602"/>
        <v>16.093548387096774</v>
      </c>
      <c r="L7446" s="149">
        <v>3.3</v>
      </c>
      <c r="M7446" s="16"/>
      <c r="N7446" s="141">
        <f t="shared" si="603"/>
        <v>1</v>
      </c>
      <c r="O7446" s="141"/>
      <c r="P7446" s="141"/>
      <c r="Q7446" s="81">
        <f t="shared" si="604"/>
        <v>16.7</v>
      </c>
    </row>
    <row r="7447" spans="5:17" ht="13" hidden="1" x14ac:dyDescent="0.3">
      <c r="E7447" s="138">
        <v>43077</v>
      </c>
      <c r="F7447" s="16">
        <v>342</v>
      </c>
      <c r="G7447" s="16">
        <v>2017</v>
      </c>
      <c r="H7447" s="139">
        <f t="shared" si="600"/>
        <v>0</v>
      </c>
      <c r="I7447" s="140">
        <v>3.8258064516129053</v>
      </c>
      <c r="J7447" s="141">
        <f t="shared" si="601"/>
        <v>1</v>
      </c>
      <c r="K7447" s="81">
        <f t="shared" si="602"/>
        <v>16.174193548387095</v>
      </c>
      <c r="L7447" s="149">
        <v>4.7</v>
      </c>
      <c r="M7447" s="16"/>
      <c r="N7447" s="141">
        <f t="shared" si="603"/>
        <v>1</v>
      </c>
      <c r="O7447" s="141"/>
      <c r="P7447" s="141"/>
      <c r="Q7447" s="81">
        <f t="shared" si="604"/>
        <v>15.3</v>
      </c>
    </row>
    <row r="7448" spans="5:17" ht="13" hidden="1" x14ac:dyDescent="0.3">
      <c r="E7448" s="138">
        <v>43078</v>
      </c>
      <c r="F7448" s="16">
        <v>343</v>
      </c>
      <c r="G7448" s="16">
        <v>2017</v>
      </c>
      <c r="H7448" s="139">
        <f t="shared" si="600"/>
        <v>0</v>
      </c>
      <c r="I7448" s="140">
        <v>3.7451612903225815</v>
      </c>
      <c r="J7448" s="141">
        <f t="shared" si="601"/>
        <v>1</v>
      </c>
      <c r="K7448" s="81">
        <f t="shared" si="602"/>
        <v>16.254838709677419</v>
      </c>
      <c r="L7448" s="149">
        <v>-0.8</v>
      </c>
      <c r="M7448" s="16"/>
      <c r="N7448" s="141">
        <f t="shared" si="603"/>
        <v>1</v>
      </c>
      <c r="O7448" s="141"/>
      <c r="P7448" s="141"/>
      <c r="Q7448" s="81">
        <f t="shared" si="604"/>
        <v>20.8</v>
      </c>
    </row>
    <row r="7449" spans="5:17" ht="13" hidden="1" x14ac:dyDescent="0.3">
      <c r="E7449" s="138">
        <v>43079</v>
      </c>
      <c r="F7449" s="16">
        <v>344</v>
      </c>
      <c r="G7449" s="16">
        <v>2017</v>
      </c>
      <c r="H7449" s="139">
        <f t="shared" si="600"/>
        <v>0</v>
      </c>
      <c r="I7449" s="140">
        <v>3.6645161290322577</v>
      </c>
      <c r="J7449" s="141">
        <f t="shared" si="601"/>
        <v>1</v>
      </c>
      <c r="K7449" s="81">
        <f t="shared" si="602"/>
        <v>16.335483870967742</v>
      </c>
      <c r="L7449" s="149">
        <v>2</v>
      </c>
      <c r="M7449" s="16"/>
      <c r="N7449" s="141">
        <f t="shared" si="603"/>
        <v>1</v>
      </c>
      <c r="O7449" s="141"/>
      <c r="P7449" s="141"/>
      <c r="Q7449" s="81">
        <f t="shared" si="604"/>
        <v>18</v>
      </c>
    </row>
    <row r="7450" spans="5:17" ht="13" hidden="1" x14ac:dyDescent="0.3">
      <c r="E7450" s="138">
        <v>43080</v>
      </c>
      <c r="F7450" s="16">
        <v>345</v>
      </c>
      <c r="G7450" s="16">
        <v>2017</v>
      </c>
      <c r="H7450" s="139">
        <f t="shared" si="600"/>
        <v>0</v>
      </c>
      <c r="I7450" s="140">
        <v>3.5838709677419374</v>
      </c>
      <c r="J7450" s="141">
        <f t="shared" si="601"/>
        <v>1</v>
      </c>
      <c r="K7450" s="81">
        <f t="shared" si="602"/>
        <v>16.416129032258063</v>
      </c>
      <c r="L7450" s="149">
        <v>6.1</v>
      </c>
      <c r="M7450" s="16"/>
      <c r="N7450" s="141">
        <f t="shared" si="603"/>
        <v>1</v>
      </c>
      <c r="O7450" s="141"/>
      <c r="P7450" s="141"/>
      <c r="Q7450" s="81">
        <f t="shared" si="604"/>
        <v>13.9</v>
      </c>
    </row>
    <row r="7451" spans="5:17" ht="13" hidden="1" x14ac:dyDescent="0.3">
      <c r="E7451" s="138">
        <v>43081</v>
      </c>
      <c r="F7451" s="16">
        <v>346</v>
      </c>
      <c r="G7451" s="16">
        <v>2017</v>
      </c>
      <c r="H7451" s="139">
        <f t="shared" si="600"/>
        <v>0</v>
      </c>
      <c r="I7451" s="140">
        <v>3.5032258064516135</v>
      </c>
      <c r="J7451" s="141">
        <f t="shared" si="601"/>
        <v>1</v>
      </c>
      <c r="K7451" s="81">
        <f t="shared" si="602"/>
        <v>16.496774193548386</v>
      </c>
      <c r="L7451" s="149">
        <v>2.5</v>
      </c>
      <c r="M7451" s="16"/>
      <c r="N7451" s="141">
        <f t="shared" si="603"/>
        <v>1</v>
      </c>
      <c r="O7451" s="141"/>
      <c r="P7451" s="141"/>
      <c r="Q7451" s="81">
        <f t="shared" si="604"/>
        <v>17.5</v>
      </c>
    </row>
    <row r="7452" spans="5:17" ht="13" hidden="1" x14ac:dyDescent="0.3">
      <c r="E7452" s="138">
        <v>43082</v>
      </c>
      <c r="F7452" s="16">
        <v>347</v>
      </c>
      <c r="G7452" s="16">
        <v>2017</v>
      </c>
      <c r="H7452" s="139">
        <f t="shared" si="600"/>
        <v>0</v>
      </c>
      <c r="I7452" s="140">
        <v>3.4225806451612897</v>
      </c>
      <c r="J7452" s="141">
        <f t="shared" si="601"/>
        <v>1</v>
      </c>
      <c r="K7452" s="81">
        <f t="shared" si="602"/>
        <v>16.57741935483871</v>
      </c>
      <c r="L7452" s="149">
        <v>0.3</v>
      </c>
      <c r="M7452" s="16"/>
      <c r="N7452" s="141">
        <f t="shared" si="603"/>
        <v>1</v>
      </c>
      <c r="O7452" s="141"/>
      <c r="P7452" s="141"/>
      <c r="Q7452" s="81">
        <f t="shared" si="604"/>
        <v>19.7</v>
      </c>
    </row>
    <row r="7453" spans="5:17" ht="13" hidden="1" x14ac:dyDescent="0.3">
      <c r="E7453" s="138">
        <v>43083</v>
      </c>
      <c r="F7453" s="16">
        <v>348</v>
      </c>
      <c r="G7453" s="16">
        <v>2017</v>
      </c>
      <c r="H7453" s="139">
        <f t="shared" si="600"/>
        <v>0</v>
      </c>
      <c r="I7453" s="140">
        <v>3.3419354838709694</v>
      </c>
      <c r="J7453" s="141">
        <f t="shared" si="601"/>
        <v>1</v>
      </c>
      <c r="K7453" s="81">
        <f t="shared" si="602"/>
        <v>16.658064516129031</v>
      </c>
      <c r="L7453" s="149">
        <v>7.2</v>
      </c>
      <c r="M7453" s="16"/>
      <c r="N7453" s="141">
        <f t="shared" si="603"/>
        <v>1</v>
      </c>
      <c r="O7453" s="141"/>
      <c r="P7453" s="141"/>
      <c r="Q7453" s="81">
        <f t="shared" si="604"/>
        <v>12.8</v>
      </c>
    </row>
    <row r="7454" spans="5:17" ht="13" hidden="1" x14ac:dyDescent="0.3">
      <c r="E7454" s="138">
        <v>43084</v>
      </c>
      <c r="F7454" s="16">
        <v>349</v>
      </c>
      <c r="G7454" s="16">
        <v>2017</v>
      </c>
      <c r="H7454" s="139">
        <f t="shared" si="600"/>
        <v>0</v>
      </c>
      <c r="I7454" s="140">
        <v>3.2612903225806456</v>
      </c>
      <c r="J7454" s="141">
        <f t="shared" si="601"/>
        <v>1</v>
      </c>
      <c r="K7454" s="81">
        <f t="shared" si="602"/>
        <v>16.738709677419354</v>
      </c>
      <c r="L7454" s="149">
        <v>4.4000000000000004</v>
      </c>
      <c r="M7454" s="16"/>
      <c r="N7454" s="141">
        <f t="shared" si="603"/>
        <v>1</v>
      </c>
      <c r="O7454" s="141"/>
      <c r="P7454" s="141"/>
      <c r="Q7454" s="81">
        <f t="shared" si="604"/>
        <v>15.6</v>
      </c>
    </row>
    <row r="7455" spans="5:17" ht="13" hidden="1" x14ac:dyDescent="0.3">
      <c r="E7455" s="138">
        <v>43085</v>
      </c>
      <c r="F7455" s="16">
        <v>350</v>
      </c>
      <c r="G7455" s="16">
        <v>2017</v>
      </c>
      <c r="H7455" s="139">
        <f t="shared" si="600"/>
        <v>0</v>
      </c>
      <c r="I7455" s="140">
        <v>3.1806451612903217</v>
      </c>
      <c r="J7455" s="141">
        <f t="shared" si="601"/>
        <v>1</v>
      </c>
      <c r="K7455" s="81">
        <f t="shared" si="602"/>
        <v>16.819354838709678</v>
      </c>
      <c r="L7455" s="149">
        <v>2.7</v>
      </c>
      <c r="M7455" s="16"/>
      <c r="N7455" s="141">
        <f t="shared" si="603"/>
        <v>1</v>
      </c>
      <c r="O7455" s="141"/>
      <c r="P7455" s="141"/>
      <c r="Q7455" s="81">
        <f t="shared" si="604"/>
        <v>17.3</v>
      </c>
    </row>
    <row r="7456" spans="5:17" ht="13" hidden="1" x14ac:dyDescent="0.3">
      <c r="E7456" s="138">
        <v>43086</v>
      </c>
      <c r="F7456" s="16">
        <v>351</v>
      </c>
      <c r="G7456" s="16">
        <v>2017</v>
      </c>
      <c r="H7456" s="139">
        <f t="shared" si="600"/>
        <v>0</v>
      </c>
      <c r="I7456" s="140">
        <v>3.1</v>
      </c>
      <c r="J7456" s="141">
        <f t="shared" si="601"/>
        <v>1</v>
      </c>
      <c r="K7456" s="81">
        <f t="shared" si="602"/>
        <v>16.899999999999999</v>
      </c>
      <c r="L7456" s="149">
        <v>0.4</v>
      </c>
      <c r="M7456" s="16"/>
      <c r="N7456" s="141">
        <f t="shared" si="603"/>
        <v>1</v>
      </c>
      <c r="O7456" s="141"/>
      <c r="P7456" s="141"/>
      <c r="Q7456" s="81">
        <f t="shared" si="604"/>
        <v>19.600000000000001</v>
      </c>
    </row>
    <row r="7457" spans="5:17" ht="13" hidden="1" x14ac:dyDescent="0.3">
      <c r="E7457" s="138">
        <v>43087</v>
      </c>
      <c r="F7457" s="16">
        <v>352</v>
      </c>
      <c r="G7457" s="16">
        <v>2017</v>
      </c>
      <c r="H7457" s="139">
        <f t="shared" si="600"/>
        <v>0</v>
      </c>
      <c r="I7457" s="140">
        <v>3.0533333333333381</v>
      </c>
      <c r="J7457" s="141">
        <f t="shared" si="601"/>
        <v>1</v>
      </c>
      <c r="K7457" s="81">
        <f t="shared" si="602"/>
        <v>16.946666666666662</v>
      </c>
      <c r="L7457" s="149">
        <v>-0.3</v>
      </c>
      <c r="M7457" s="16"/>
      <c r="N7457" s="141">
        <f t="shared" si="603"/>
        <v>1</v>
      </c>
      <c r="O7457" s="141"/>
      <c r="P7457" s="141"/>
      <c r="Q7457" s="81">
        <f t="shared" si="604"/>
        <v>20.3</v>
      </c>
    </row>
    <row r="7458" spans="5:17" ht="13" hidden="1" x14ac:dyDescent="0.3">
      <c r="E7458" s="138">
        <v>43088</v>
      </c>
      <c r="F7458" s="16">
        <v>353</v>
      </c>
      <c r="G7458" s="16">
        <v>2017</v>
      </c>
      <c r="H7458" s="139">
        <f t="shared" si="600"/>
        <v>0</v>
      </c>
      <c r="I7458" s="140">
        <v>3.0066666666666713</v>
      </c>
      <c r="J7458" s="141">
        <f t="shared" si="601"/>
        <v>1</v>
      </c>
      <c r="K7458" s="81">
        <f t="shared" si="602"/>
        <v>16.993333333333329</v>
      </c>
      <c r="L7458" s="149">
        <v>2</v>
      </c>
      <c r="M7458" s="16"/>
      <c r="N7458" s="141">
        <f t="shared" si="603"/>
        <v>1</v>
      </c>
      <c r="O7458" s="141"/>
      <c r="P7458" s="141"/>
      <c r="Q7458" s="81">
        <f t="shared" si="604"/>
        <v>18</v>
      </c>
    </row>
    <row r="7459" spans="5:17" ht="13" hidden="1" x14ac:dyDescent="0.3">
      <c r="E7459" s="138">
        <v>43089</v>
      </c>
      <c r="F7459" s="16">
        <v>354</v>
      </c>
      <c r="G7459" s="16">
        <v>2017</v>
      </c>
      <c r="H7459" s="139">
        <f t="shared" ref="H7459:H7522" si="605">IF(AND(E7459&gt;=$D$64,E7459&lt;=$D$65),1,0)</f>
        <v>0</v>
      </c>
      <c r="I7459" s="140">
        <v>2.96</v>
      </c>
      <c r="J7459" s="141">
        <f t="shared" si="601"/>
        <v>1</v>
      </c>
      <c r="K7459" s="81">
        <f t="shared" si="602"/>
        <v>17.04</v>
      </c>
      <c r="L7459" s="149">
        <v>3.2</v>
      </c>
      <c r="M7459" s="16"/>
      <c r="N7459" s="141">
        <f t="shared" si="603"/>
        <v>1</v>
      </c>
      <c r="O7459" s="141"/>
      <c r="P7459" s="141"/>
      <c r="Q7459" s="81">
        <f t="shared" si="604"/>
        <v>16.8</v>
      </c>
    </row>
    <row r="7460" spans="5:17" ht="13" hidden="1" x14ac:dyDescent="0.3">
      <c r="E7460" s="138">
        <v>43090</v>
      </c>
      <c r="F7460" s="16">
        <v>355</v>
      </c>
      <c r="G7460" s="16">
        <v>2017</v>
      </c>
      <c r="H7460" s="139">
        <f t="shared" si="605"/>
        <v>0</v>
      </c>
      <c r="I7460" s="140">
        <v>2.9133333333333375</v>
      </c>
      <c r="J7460" s="141">
        <f t="shared" si="601"/>
        <v>1</v>
      </c>
      <c r="K7460" s="81">
        <f t="shared" si="602"/>
        <v>17.086666666666662</v>
      </c>
      <c r="L7460" s="149">
        <v>2.2999999999999998</v>
      </c>
      <c r="M7460" s="16"/>
      <c r="N7460" s="141">
        <f t="shared" si="603"/>
        <v>1</v>
      </c>
      <c r="O7460" s="141"/>
      <c r="P7460" s="141"/>
      <c r="Q7460" s="81">
        <f t="shared" si="604"/>
        <v>17.7</v>
      </c>
    </row>
    <row r="7461" spans="5:17" ht="13" hidden="1" x14ac:dyDescent="0.3">
      <c r="E7461" s="138">
        <v>43091</v>
      </c>
      <c r="F7461" s="16">
        <v>356</v>
      </c>
      <c r="G7461" s="16">
        <v>2017</v>
      </c>
      <c r="H7461" s="139">
        <f t="shared" si="605"/>
        <v>0</v>
      </c>
      <c r="I7461" s="140">
        <v>2.8666666666666707</v>
      </c>
      <c r="J7461" s="141">
        <f t="shared" si="601"/>
        <v>1</v>
      </c>
      <c r="K7461" s="81">
        <f t="shared" si="602"/>
        <v>17.133333333333329</v>
      </c>
      <c r="L7461" s="149">
        <v>3.1</v>
      </c>
      <c r="M7461" s="16"/>
      <c r="N7461" s="141">
        <f t="shared" si="603"/>
        <v>1</v>
      </c>
      <c r="O7461" s="141"/>
      <c r="P7461" s="141"/>
      <c r="Q7461" s="81">
        <f t="shared" si="604"/>
        <v>16.899999999999999</v>
      </c>
    </row>
    <row r="7462" spans="5:17" ht="13" hidden="1" x14ac:dyDescent="0.3">
      <c r="E7462" s="138">
        <v>43092</v>
      </c>
      <c r="F7462" s="16">
        <v>357</v>
      </c>
      <c r="G7462" s="16">
        <v>2017</v>
      </c>
      <c r="H7462" s="139">
        <f t="shared" si="605"/>
        <v>0</v>
      </c>
      <c r="I7462" s="140">
        <v>2.82</v>
      </c>
      <c r="J7462" s="141">
        <f t="shared" si="601"/>
        <v>1</v>
      </c>
      <c r="K7462" s="81">
        <f t="shared" si="602"/>
        <v>17.18</v>
      </c>
      <c r="L7462" s="149">
        <v>5.8</v>
      </c>
      <c r="M7462" s="16"/>
      <c r="N7462" s="141">
        <f t="shared" si="603"/>
        <v>1</v>
      </c>
      <c r="O7462" s="141"/>
      <c r="P7462" s="141"/>
      <c r="Q7462" s="81">
        <f t="shared" si="604"/>
        <v>14.2</v>
      </c>
    </row>
    <row r="7463" spans="5:17" ht="13" hidden="1" x14ac:dyDescent="0.3">
      <c r="E7463" s="138">
        <v>43093</v>
      </c>
      <c r="F7463" s="16">
        <v>358</v>
      </c>
      <c r="G7463" s="16">
        <v>2017</v>
      </c>
      <c r="H7463" s="139">
        <f t="shared" si="605"/>
        <v>0</v>
      </c>
      <c r="I7463" s="140">
        <v>2.773333333333337</v>
      </c>
      <c r="J7463" s="141">
        <f t="shared" si="601"/>
        <v>1</v>
      </c>
      <c r="K7463" s="81">
        <f t="shared" si="602"/>
        <v>17.226666666666663</v>
      </c>
      <c r="L7463" s="149">
        <v>3.6</v>
      </c>
      <c r="M7463" s="16"/>
      <c r="N7463" s="141">
        <f t="shared" si="603"/>
        <v>1</v>
      </c>
      <c r="O7463" s="141"/>
      <c r="P7463" s="141"/>
      <c r="Q7463" s="81">
        <f t="shared" si="604"/>
        <v>16.399999999999999</v>
      </c>
    </row>
    <row r="7464" spans="5:17" ht="13" hidden="1" x14ac:dyDescent="0.3">
      <c r="E7464" s="138">
        <v>43094</v>
      </c>
      <c r="F7464" s="16">
        <v>359</v>
      </c>
      <c r="G7464" s="16">
        <v>2017</v>
      </c>
      <c r="H7464" s="139">
        <f t="shared" si="605"/>
        <v>0</v>
      </c>
      <c r="I7464" s="140">
        <v>2.7266666666666701</v>
      </c>
      <c r="J7464" s="141">
        <f t="shared" si="601"/>
        <v>1</v>
      </c>
      <c r="K7464" s="81">
        <f t="shared" si="602"/>
        <v>17.27333333333333</v>
      </c>
      <c r="L7464" s="149">
        <v>0.8</v>
      </c>
      <c r="M7464" s="16"/>
      <c r="N7464" s="141">
        <f t="shared" si="603"/>
        <v>1</v>
      </c>
      <c r="O7464" s="141"/>
      <c r="P7464" s="141"/>
      <c r="Q7464" s="81">
        <f t="shared" si="604"/>
        <v>19.2</v>
      </c>
    </row>
    <row r="7465" spans="5:17" ht="13" hidden="1" x14ac:dyDescent="0.3">
      <c r="E7465" s="138">
        <v>43095</v>
      </c>
      <c r="F7465" s="16">
        <v>360</v>
      </c>
      <c r="G7465" s="16">
        <v>2017</v>
      </c>
      <c r="H7465" s="139">
        <f t="shared" si="605"/>
        <v>0</v>
      </c>
      <c r="I7465" s="140">
        <v>2.68</v>
      </c>
      <c r="J7465" s="141">
        <f t="shared" si="601"/>
        <v>1</v>
      </c>
      <c r="K7465" s="81">
        <f t="shared" si="602"/>
        <v>17.32</v>
      </c>
      <c r="L7465" s="149">
        <v>3.2</v>
      </c>
      <c r="M7465" s="16"/>
      <c r="N7465" s="141">
        <f t="shared" si="603"/>
        <v>1</v>
      </c>
      <c r="O7465" s="141"/>
      <c r="P7465" s="141"/>
      <c r="Q7465" s="81">
        <f t="shared" si="604"/>
        <v>16.8</v>
      </c>
    </row>
    <row r="7466" spans="5:17" ht="13" hidden="1" x14ac:dyDescent="0.3">
      <c r="E7466" s="138">
        <v>43096</v>
      </c>
      <c r="F7466" s="16">
        <v>361</v>
      </c>
      <c r="G7466" s="16">
        <v>2017</v>
      </c>
      <c r="H7466" s="139">
        <f t="shared" si="605"/>
        <v>0</v>
      </c>
      <c r="I7466" s="140">
        <v>2.6333333333333364</v>
      </c>
      <c r="J7466" s="141">
        <f t="shared" si="601"/>
        <v>1</v>
      </c>
      <c r="K7466" s="81">
        <f t="shared" si="602"/>
        <v>17.366666666666664</v>
      </c>
      <c r="L7466" s="149">
        <v>3.9</v>
      </c>
      <c r="M7466" s="16"/>
      <c r="N7466" s="141">
        <f t="shared" si="603"/>
        <v>1</v>
      </c>
      <c r="O7466" s="141"/>
      <c r="P7466" s="141"/>
      <c r="Q7466" s="81">
        <f t="shared" si="604"/>
        <v>16.100000000000001</v>
      </c>
    </row>
    <row r="7467" spans="5:17" ht="13" hidden="1" x14ac:dyDescent="0.3">
      <c r="E7467" s="138">
        <v>43097</v>
      </c>
      <c r="F7467" s="16">
        <v>362</v>
      </c>
      <c r="G7467" s="16">
        <v>2017</v>
      </c>
      <c r="H7467" s="139">
        <f t="shared" si="605"/>
        <v>0</v>
      </c>
      <c r="I7467" s="140">
        <v>2.5866666666666696</v>
      </c>
      <c r="J7467" s="141">
        <f t="shared" si="601"/>
        <v>1</v>
      </c>
      <c r="K7467" s="81">
        <f t="shared" si="602"/>
        <v>17.41333333333333</v>
      </c>
      <c r="L7467" s="149">
        <v>0.6</v>
      </c>
      <c r="M7467" s="16"/>
      <c r="N7467" s="141">
        <f t="shared" si="603"/>
        <v>1</v>
      </c>
      <c r="O7467" s="141"/>
      <c r="P7467" s="141"/>
      <c r="Q7467" s="81">
        <f t="shared" si="604"/>
        <v>19.399999999999999</v>
      </c>
    </row>
    <row r="7468" spans="5:17" ht="13" hidden="1" x14ac:dyDescent="0.3">
      <c r="E7468" s="138">
        <v>43098</v>
      </c>
      <c r="F7468" s="16">
        <v>363</v>
      </c>
      <c r="G7468" s="16">
        <v>2017</v>
      </c>
      <c r="H7468" s="139">
        <f t="shared" si="605"/>
        <v>0</v>
      </c>
      <c r="I7468" s="140">
        <v>2.54</v>
      </c>
      <c r="J7468" s="141">
        <f t="shared" si="601"/>
        <v>1</v>
      </c>
      <c r="K7468" s="81">
        <f t="shared" si="602"/>
        <v>17.46</v>
      </c>
      <c r="L7468" s="149">
        <v>-0.7</v>
      </c>
      <c r="M7468" s="16"/>
      <c r="N7468" s="141">
        <f t="shared" si="603"/>
        <v>1</v>
      </c>
      <c r="O7468" s="141"/>
      <c r="P7468" s="141"/>
      <c r="Q7468" s="81">
        <f t="shared" si="604"/>
        <v>20.7</v>
      </c>
    </row>
    <row r="7469" spans="5:17" ht="13" hidden="1" x14ac:dyDescent="0.3">
      <c r="E7469" s="138">
        <v>43099</v>
      </c>
      <c r="F7469" s="16">
        <v>364</v>
      </c>
      <c r="G7469" s="16">
        <v>2017</v>
      </c>
      <c r="H7469" s="139">
        <f t="shared" si="605"/>
        <v>0</v>
      </c>
      <c r="I7469" s="140">
        <v>2.4933333333333358</v>
      </c>
      <c r="J7469" s="141">
        <f t="shared" si="601"/>
        <v>1</v>
      </c>
      <c r="K7469" s="81">
        <f t="shared" si="602"/>
        <v>17.506666666666664</v>
      </c>
      <c r="L7469" s="149">
        <v>5.5</v>
      </c>
      <c r="M7469" s="16"/>
      <c r="N7469" s="141">
        <f t="shared" si="603"/>
        <v>1</v>
      </c>
      <c r="O7469" s="141"/>
      <c r="P7469" s="141"/>
      <c r="Q7469" s="81">
        <f t="shared" si="604"/>
        <v>14.5</v>
      </c>
    </row>
    <row r="7470" spans="5:17" ht="13" hidden="1" x14ac:dyDescent="0.3">
      <c r="E7470" s="138">
        <v>43100</v>
      </c>
      <c r="F7470" s="16">
        <v>365</v>
      </c>
      <c r="G7470" s="16">
        <v>2017</v>
      </c>
      <c r="H7470" s="139">
        <f t="shared" si="605"/>
        <v>0</v>
      </c>
      <c r="I7470" s="140">
        <v>2.446666666666669</v>
      </c>
      <c r="J7470" s="141">
        <f t="shared" si="601"/>
        <v>1</v>
      </c>
      <c r="K7470" s="81">
        <f t="shared" si="602"/>
        <v>17.553333333333331</v>
      </c>
      <c r="L7470" s="149">
        <v>8.1999999999999993</v>
      </c>
      <c r="M7470" s="16"/>
      <c r="N7470" s="141">
        <f t="shared" si="603"/>
        <v>1</v>
      </c>
      <c r="O7470" s="141"/>
      <c r="P7470" s="141"/>
      <c r="Q7470" s="81">
        <f t="shared" si="604"/>
        <v>11.8</v>
      </c>
    </row>
    <row r="7471" spans="5:17" ht="13" hidden="1" x14ac:dyDescent="0.3">
      <c r="E7471" s="138">
        <v>43101</v>
      </c>
      <c r="F7471" s="16">
        <v>1</v>
      </c>
      <c r="G7471" s="16">
        <v>2018</v>
      </c>
      <c r="H7471" s="139">
        <f t="shared" si="605"/>
        <v>0</v>
      </c>
      <c r="I7471" s="135">
        <v>2.3774193548387101</v>
      </c>
      <c r="J7471" s="141">
        <f t="shared" si="601"/>
        <v>1</v>
      </c>
      <c r="K7471" s="81">
        <f t="shared" si="602"/>
        <v>17.622580645161289</v>
      </c>
      <c r="L7471" s="149">
        <v>6.2</v>
      </c>
      <c r="M7471" s="16"/>
      <c r="N7471" s="141">
        <f t="shared" si="603"/>
        <v>1</v>
      </c>
      <c r="O7471" s="141"/>
      <c r="P7471" s="141"/>
      <c r="Q7471" s="81">
        <f t="shared" si="604"/>
        <v>13.8</v>
      </c>
    </row>
    <row r="7472" spans="5:17" ht="13" hidden="1" x14ac:dyDescent="0.3">
      <c r="E7472" s="138">
        <v>43102</v>
      </c>
      <c r="F7472" s="16">
        <v>2</v>
      </c>
      <c r="G7472" s="16">
        <v>2018</v>
      </c>
      <c r="H7472" s="139">
        <f t="shared" si="605"/>
        <v>0</v>
      </c>
      <c r="I7472" s="140">
        <v>2.3322580645161293</v>
      </c>
      <c r="J7472" s="141">
        <f t="shared" si="601"/>
        <v>1</v>
      </c>
      <c r="K7472" s="81">
        <f t="shared" si="602"/>
        <v>17.667741935483871</v>
      </c>
      <c r="L7472" s="149">
        <v>5.4</v>
      </c>
      <c r="M7472" s="16"/>
      <c r="N7472" s="141">
        <f t="shared" si="603"/>
        <v>1</v>
      </c>
      <c r="O7472" s="141"/>
      <c r="P7472" s="141"/>
      <c r="Q7472" s="81">
        <f t="shared" si="604"/>
        <v>14.6</v>
      </c>
    </row>
    <row r="7473" spans="5:17" ht="13" hidden="1" x14ac:dyDescent="0.3">
      <c r="E7473" s="138">
        <v>43103</v>
      </c>
      <c r="F7473" s="16">
        <v>3</v>
      </c>
      <c r="G7473" s="16">
        <v>2018</v>
      </c>
      <c r="H7473" s="139">
        <f t="shared" si="605"/>
        <v>0</v>
      </c>
      <c r="I7473" s="140">
        <v>2.2870967741935484</v>
      </c>
      <c r="J7473" s="141">
        <f t="shared" si="601"/>
        <v>1</v>
      </c>
      <c r="K7473" s="81">
        <f t="shared" si="602"/>
        <v>17.71290322580645</v>
      </c>
      <c r="L7473" s="149">
        <v>7.9</v>
      </c>
      <c r="M7473" s="16"/>
      <c r="N7473" s="141">
        <f t="shared" si="603"/>
        <v>1</v>
      </c>
      <c r="O7473" s="141"/>
      <c r="P7473" s="141"/>
      <c r="Q7473" s="81">
        <f t="shared" si="604"/>
        <v>12.1</v>
      </c>
    </row>
    <row r="7474" spans="5:17" ht="13" hidden="1" x14ac:dyDescent="0.3">
      <c r="E7474" s="138">
        <v>43104</v>
      </c>
      <c r="F7474" s="16">
        <v>4</v>
      </c>
      <c r="G7474" s="16">
        <v>2018</v>
      </c>
      <c r="H7474" s="139">
        <f t="shared" si="605"/>
        <v>0</v>
      </c>
      <c r="I7474" s="140">
        <v>2.241935483870968</v>
      </c>
      <c r="J7474" s="141">
        <f t="shared" si="601"/>
        <v>1</v>
      </c>
      <c r="K7474" s="81">
        <f t="shared" si="602"/>
        <v>17.758064516129032</v>
      </c>
      <c r="L7474" s="149">
        <v>8.6</v>
      </c>
      <c r="M7474" s="16"/>
      <c r="N7474" s="141">
        <f t="shared" si="603"/>
        <v>1</v>
      </c>
      <c r="O7474" s="141"/>
      <c r="P7474" s="141"/>
      <c r="Q7474" s="81">
        <f t="shared" si="604"/>
        <v>11.4</v>
      </c>
    </row>
    <row r="7475" spans="5:17" ht="13" hidden="1" x14ac:dyDescent="0.3">
      <c r="E7475" s="138">
        <v>43105</v>
      </c>
      <c r="F7475" s="16">
        <v>5</v>
      </c>
      <c r="G7475" s="16">
        <v>2018</v>
      </c>
      <c r="H7475" s="139">
        <f t="shared" si="605"/>
        <v>0</v>
      </c>
      <c r="I7475" s="140">
        <v>2.1967741935483875</v>
      </c>
      <c r="J7475" s="141">
        <f t="shared" si="601"/>
        <v>1</v>
      </c>
      <c r="K7475" s="81">
        <f t="shared" si="602"/>
        <v>17.803225806451614</v>
      </c>
      <c r="L7475" s="149">
        <v>10.7</v>
      </c>
      <c r="M7475" s="16"/>
      <c r="N7475" s="141">
        <f t="shared" si="603"/>
        <v>1</v>
      </c>
      <c r="O7475" s="141"/>
      <c r="P7475" s="141"/>
      <c r="Q7475" s="81">
        <f t="shared" si="604"/>
        <v>9.3000000000000007</v>
      </c>
    </row>
    <row r="7476" spans="5:17" ht="13" hidden="1" x14ac:dyDescent="0.3">
      <c r="E7476" s="138">
        <v>43106</v>
      </c>
      <c r="F7476" s="16">
        <v>6</v>
      </c>
      <c r="G7476" s="16">
        <v>2018</v>
      </c>
      <c r="H7476" s="139">
        <f t="shared" si="605"/>
        <v>0</v>
      </c>
      <c r="I7476" s="140">
        <v>2.1516129032258067</v>
      </c>
      <c r="J7476" s="141">
        <f t="shared" si="601"/>
        <v>1</v>
      </c>
      <c r="K7476" s="81">
        <f t="shared" si="602"/>
        <v>17.848387096774193</v>
      </c>
      <c r="L7476" s="149">
        <v>8.4</v>
      </c>
      <c r="M7476" s="16"/>
      <c r="N7476" s="141">
        <f t="shared" si="603"/>
        <v>1</v>
      </c>
      <c r="O7476" s="141"/>
      <c r="P7476" s="141"/>
      <c r="Q7476" s="81">
        <f t="shared" si="604"/>
        <v>11.6</v>
      </c>
    </row>
    <row r="7477" spans="5:17" ht="13" hidden="1" x14ac:dyDescent="0.3">
      <c r="E7477" s="138">
        <v>43107</v>
      </c>
      <c r="F7477" s="16">
        <v>7</v>
      </c>
      <c r="G7477" s="16">
        <v>2018</v>
      </c>
      <c r="H7477" s="139">
        <f t="shared" si="605"/>
        <v>0</v>
      </c>
      <c r="I7477" s="140">
        <v>2.1064516129032258</v>
      </c>
      <c r="J7477" s="141">
        <f t="shared" si="601"/>
        <v>1</v>
      </c>
      <c r="K7477" s="81">
        <f t="shared" si="602"/>
        <v>17.893548387096775</v>
      </c>
      <c r="L7477" s="149">
        <v>6.6</v>
      </c>
      <c r="M7477" s="16"/>
      <c r="N7477" s="141">
        <f t="shared" si="603"/>
        <v>1</v>
      </c>
      <c r="O7477" s="141"/>
      <c r="P7477" s="141"/>
      <c r="Q7477" s="81">
        <f t="shared" si="604"/>
        <v>13.4</v>
      </c>
    </row>
    <row r="7478" spans="5:17" ht="13" hidden="1" x14ac:dyDescent="0.3">
      <c r="E7478" s="138">
        <v>43108</v>
      </c>
      <c r="F7478" s="16">
        <v>8</v>
      </c>
      <c r="G7478" s="16">
        <v>2018</v>
      </c>
      <c r="H7478" s="139">
        <f t="shared" si="605"/>
        <v>0</v>
      </c>
      <c r="I7478" s="140">
        <v>2.0612903225806454</v>
      </c>
      <c r="J7478" s="141">
        <f t="shared" si="601"/>
        <v>1</v>
      </c>
      <c r="K7478" s="81">
        <f t="shared" si="602"/>
        <v>17.938709677419354</v>
      </c>
      <c r="L7478" s="149">
        <v>5.0999999999999996</v>
      </c>
      <c r="M7478" s="16"/>
      <c r="N7478" s="141">
        <f t="shared" si="603"/>
        <v>1</v>
      </c>
      <c r="O7478" s="141"/>
      <c r="P7478" s="141"/>
      <c r="Q7478" s="81">
        <f t="shared" si="604"/>
        <v>14.9</v>
      </c>
    </row>
    <row r="7479" spans="5:17" ht="13" hidden="1" x14ac:dyDescent="0.3">
      <c r="E7479" s="138">
        <v>43109</v>
      </c>
      <c r="F7479" s="16">
        <v>9</v>
      </c>
      <c r="G7479" s="16">
        <v>2018</v>
      </c>
      <c r="H7479" s="139">
        <f t="shared" si="605"/>
        <v>0</v>
      </c>
      <c r="I7479" s="140">
        <v>2.0161290322580649</v>
      </c>
      <c r="J7479" s="141">
        <f t="shared" si="601"/>
        <v>1</v>
      </c>
      <c r="K7479" s="81">
        <f t="shared" si="602"/>
        <v>17.983870967741936</v>
      </c>
      <c r="L7479" s="149">
        <v>5.6</v>
      </c>
      <c r="M7479" s="16"/>
      <c r="N7479" s="141">
        <f t="shared" si="603"/>
        <v>1</v>
      </c>
      <c r="O7479" s="141"/>
      <c r="P7479" s="141"/>
      <c r="Q7479" s="81">
        <f t="shared" si="604"/>
        <v>14.4</v>
      </c>
    </row>
    <row r="7480" spans="5:17" ht="13" hidden="1" x14ac:dyDescent="0.3">
      <c r="E7480" s="138">
        <v>43110</v>
      </c>
      <c r="F7480" s="16">
        <v>10</v>
      </c>
      <c r="G7480" s="16">
        <v>2018</v>
      </c>
      <c r="H7480" s="139">
        <f t="shared" si="605"/>
        <v>0</v>
      </c>
      <c r="I7480" s="140">
        <v>1.9709677419354841</v>
      </c>
      <c r="J7480" s="141">
        <f t="shared" si="601"/>
        <v>1</v>
      </c>
      <c r="K7480" s="81">
        <f t="shared" si="602"/>
        <v>18.029032258064515</v>
      </c>
      <c r="L7480" s="149">
        <v>3.7</v>
      </c>
      <c r="M7480" s="16"/>
      <c r="N7480" s="141">
        <f t="shared" si="603"/>
        <v>1</v>
      </c>
      <c r="O7480" s="141"/>
      <c r="P7480" s="141"/>
      <c r="Q7480" s="81">
        <f t="shared" si="604"/>
        <v>16.3</v>
      </c>
    </row>
    <row r="7481" spans="5:17" ht="13" hidden="1" x14ac:dyDescent="0.3">
      <c r="E7481" s="138">
        <v>43111</v>
      </c>
      <c r="F7481" s="16">
        <v>11</v>
      </c>
      <c r="G7481" s="16">
        <v>2018</v>
      </c>
      <c r="H7481" s="139">
        <f t="shared" si="605"/>
        <v>0</v>
      </c>
      <c r="I7481" s="140">
        <v>1.9258064516129034</v>
      </c>
      <c r="J7481" s="141">
        <f t="shared" si="601"/>
        <v>1</v>
      </c>
      <c r="K7481" s="81">
        <f t="shared" si="602"/>
        <v>18.074193548387097</v>
      </c>
      <c r="L7481" s="149">
        <v>5.4</v>
      </c>
      <c r="M7481" s="16"/>
      <c r="N7481" s="141">
        <f t="shared" si="603"/>
        <v>1</v>
      </c>
      <c r="O7481" s="141"/>
      <c r="P7481" s="141"/>
      <c r="Q7481" s="81">
        <f t="shared" si="604"/>
        <v>14.6</v>
      </c>
    </row>
    <row r="7482" spans="5:17" ht="13" hidden="1" x14ac:dyDescent="0.3">
      <c r="E7482" s="138">
        <v>43112</v>
      </c>
      <c r="F7482" s="16">
        <v>12</v>
      </c>
      <c r="G7482" s="16">
        <v>2018</v>
      </c>
      <c r="H7482" s="139">
        <f t="shared" si="605"/>
        <v>0</v>
      </c>
      <c r="I7482" s="140">
        <v>1.8806451612903228</v>
      </c>
      <c r="J7482" s="141">
        <f t="shared" si="601"/>
        <v>1</v>
      </c>
      <c r="K7482" s="81">
        <f t="shared" si="602"/>
        <v>18.119354838709675</v>
      </c>
      <c r="L7482" s="149">
        <v>4.9000000000000004</v>
      </c>
      <c r="M7482" s="16"/>
      <c r="N7482" s="141">
        <f t="shared" si="603"/>
        <v>1</v>
      </c>
      <c r="O7482" s="141"/>
      <c r="P7482" s="141"/>
      <c r="Q7482" s="81">
        <f t="shared" si="604"/>
        <v>15.1</v>
      </c>
    </row>
    <row r="7483" spans="5:17" ht="13" hidden="1" x14ac:dyDescent="0.3">
      <c r="E7483" s="138">
        <v>43113</v>
      </c>
      <c r="F7483" s="16">
        <v>13</v>
      </c>
      <c r="G7483" s="16">
        <v>2018</v>
      </c>
      <c r="H7483" s="139">
        <f t="shared" si="605"/>
        <v>0</v>
      </c>
      <c r="I7483" s="140">
        <v>1.8354838709677421</v>
      </c>
      <c r="J7483" s="141">
        <f t="shared" si="601"/>
        <v>1</v>
      </c>
      <c r="K7483" s="81">
        <f t="shared" si="602"/>
        <v>18.164516129032258</v>
      </c>
      <c r="L7483" s="149">
        <v>2.9</v>
      </c>
      <c r="M7483" s="16"/>
      <c r="N7483" s="141">
        <f t="shared" si="603"/>
        <v>1</v>
      </c>
      <c r="O7483" s="141"/>
      <c r="P7483" s="141"/>
      <c r="Q7483" s="81">
        <f t="shared" si="604"/>
        <v>17.100000000000001</v>
      </c>
    </row>
    <row r="7484" spans="5:17" ht="13" hidden="1" x14ac:dyDescent="0.3">
      <c r="E7484" s="138">
        <v>43114</v>
      </c>
      <c r="F7484" s="16">
        <v>14</v>
      </c>
      <c r="G7484" s="16">
        <v>2018</v>
      </c>
      <c r="H7484" s="139">
        <f t="shared" si="605"/>
        <v>0</v>
      </c>
      <c r="I7484" s="140">
        <v>1.7903225806451615</v>
      </c>
      <c r="J7484" s="141">
        <f t="shared" si="601"/>
        <v>1</v>
      </c>
      <c r="K7484" s="81">
        <f t="shared" si="602"/>
        <v>18.20967741935484</v>
      </c>
      <c r="L7484" s="149">
        <v>1.3</v>
      </c>
      <c r="M7484" s="16"/>
      <c r="N7484" s="141">
        <f t="shared" si="603"/>
        <v>1</v>
      </c>
      <c r="O7484" s="141"/>
      <c r="P7484" s="141"/>
      <c r="Q7484" s="81">
        <f t="shared" si="604"/>
        <v>18.7</v>
      </c>
    </row>
    <row r="7485" spans="5:17" ht="13" hidden="1" x14ac:dyDescent="0.3">
      <c r="E7485" s="138">
        <v>43115</v>
      </c>
      <c r="F7485" s="16">
        <v>15</v>
      </c>
      <c r="G7485" s="16">
        <v>2018</v>
      </c>
      <c r="H7485" s="139">
        <f t="shared" si="605"/>
        <v>0</v>
      </c>
      <c r="I7485" s="140">
        <v>1.7451612903225808</v>
      </c>
      <c r="J7485" s="141">
        <f t="shared" si="601"/>
        <v>1</v>
      </c>
      <c r="K7485" s="81">
        <f t="shared" si="602"/>
        <v>18.254838709677419</v>
      </c>
      <c r="L7485" s="149">
        <v>4</v>
      </c>
      <c r="M7485" s="16"/>
      <c r="N7485" s="141">
        <f t="shared" si="603"/>
        <v>1</v>
      </c>
      <c r="O7485" s="141"/>
      <c r="P7485" s="141"/>
      <c r="Q7485" s="81">
        <f t="shared" si="604"/>
        <v>16</v>
      </c>
    </row>
    <row r="7486" spans="5:17" ht="13" hidden="1" x14ac:dyDescent="0.3">
      <c r="E7486" s="138">
        <v>43116</v>
      </c>
      <c r="F7486" s="16">
        <v>16</v>
      </c>
      <c r="G7486" s="16">
        <v>2018</v>
      </c>
      <c r="H7486" s="139">
        <f t="shared" si="605"/>
        <v>0</v>
      </c>
      <c r="I7486" s="140">
        <v>1.7</v>
      </c>
      <c r="J7486" s="141">
        <f t="shared" si="601"/>
        <v>1</v>
      </c>
      <c r="K7486" s="81">
        <f t="shared" si="602"/>
        <v>18.3</v>
      </c>
      <c r="L7486" s="149">
        <v>7.8</v>
      </c>
      <c r="M7486" s="16"/>
      <c r="N7486" s="141">
        <f t="shared" si="603"/>
        <v>1</v>
      </c>
      <c r="O7486" s="141"/>
      <c r="P7486" s="141"/>
      <c r="Q7486" s="81">
        <f t="shared" si="604"/>
        <v>12.2</v>
      </c>
    </row>
    <row r="7487" spans="5:17" ht="13" hidden="1" x14ac:dyDescent="0.3">
      <c r="E7487" s="138">
        <v>43117</v>
      </c>
      <c r="F7487" s="16">
        <v>17</v>
      </c>
      <c r="G7487" s="16">
        <v>2018</v>
      </c>
      <c r="H7487" s="139">
        <f t="shared" si="605"/>
        <v>0</v>
      </c>
      <c r="I7487" s="140">
        <v>1.7428571428571429</v>
      </c>
      <c r="J7487" s="141">
        <f t="shared" si="601"/>
        <v>1</v>
      </c>
      <c r="K7487" s="81">
        <f t="shared" si="602"/>
        <v>18.257142857142856</v>
      </c>
      <c r="L7487" s="149">
        <v>4.9000000000000004</v>
      </c>
      <c r="M7487" s="16"/>
      <c r="N7487" s="141">
        <f t="shared" si="603"/>
        <v>1</v>
      </c>
      <c r="O7487" s="141"/>
      <c r="P7487" s="141"/>
      <c r="Q7487" s="81">
        <f t="shared" si="604"/>
        <v>15.1</v>
      </c>
    </row>
    <row r="7488" spans="5:17" ht="13" hidden="1" x14ac:dyDescent="0.3">
      <c r="E7488" s="138">
        <v>43118</v>
      </c>
      <c r="F7488" s="16">
        <v>18</v>
      </c>
      <c r="G7488" s="16">
        <v>2018</v>
      </c>
      <c r="H7488" s="139">
        <f t="shared" si="605"/>
        <v>0</v>
      </c>
      <c r="I7488" s="140">
        <v>1.7857142857142856</v>
      </c>
      <c r="J7488" s="141">
        <f t="shared" si="601"/>
        <v>1</v>
      </c>
      <c r="K7488" s="81">
        <f t="shared" si="602"/>
        <v>18.214285714285715</v>
      </c>
      <c r="L7488" s="149">
        <v>5</v>
      </c>
      <c r="M7488" s="16"/>
      <c r="N7488" s="141">
        <f t="shared" si="603"/>
        <v>1</v>
      </c>
      <c r="O7488" s="141"/>
      <c r="P7488" s="141"/>
      <c r="Q7488" s="81">
        <f t="shared" si="604"/>
        <v>15</v>
      </c>
    </row>
    <row r="7489" spans="5:17" ht="13" hidden="1" x14ac:dyDescent="0.3">
      <c r="E7489" s="138">
        <v>43119</v>
      </c>
      <c r="F7489" s="16">
        <v>19</v>
      </c>
      <c r="G7489" s="16">
        <v>2018</v>
      </c>
      <c r="H7489" s="139">
        <f t="shared" si="605"/>
        <v>0</v>
      </c>
      <c r="I7489" s="140">
        <v>1.8285714285714285</v>
      </c>
      <c r="J7489" s="141">
        <f t="shared" si="601"/>
        <v>1</v>
      </c>
      <c r="K7489" s="81">
        <f t="shared" si="602"/>
        <v>18.171428571428571</v>
      </c>
      <c r="L7489" s="149">
        <v>6.4</v>
      </c>
      <c r="M7489" s="16"/>
      <c r="N7489" s="141">
        <f t="shared" si="603"/>
        <v>1</v>
      </c>
      <c r="O7489" s="141"/>
      <c r="P7489" s="141"/>
      <c r="Q7489" s="81">
        <f t="shared" si="604"/>
        <v>13.6</v>
      </c>
    </row>
    <row r="7490" spans="5:17" ht="13" hidden="1" x14ac:dyDescent="0.3">
      <c r="E7490" s="138">
        <v>43120</v>
      </c>
      <c r="F7490" s="16">
        <v>20</v>
      </c>
      <c r="G7490" s="16">
        <v>2018</v>
      </c>
      <c r="H7490" s="139">
        <f t="shared" si="605"/>
        <v>0</v>
      </c>
      <c r="I7490" s="140">
        <v>1.8714285714285714</v>
      </c>
      <c r="J7490" s="141">
        <f t="shared" si="601"/>
        <v>1</v>
      </c>
      <c r="K7490" s="81">
        <f t="shared" si="602"/>
        <v>18.12857142857143</v>
      </c>
      <c r="L7490" s="149">
        <v>3.7</v>
      </c>
      <c r="M7490" s="16"/>
      <c r="N7490" s="141">
        <f t="shared" si="603"/>
        <v>1</v>
      </c>
      <c r="O7490" s="141"/>
      <c r="P7490" s="141"/>
      <c r="Q7490" s="81">
        <f t="shared" si="604"/>
        <v>16.3</v>
      </c>
    </row>
    <row r="7491" spans="5:17" ht="13" hidden="1" x14ac:dyDescent="0.3">
      <c r="E7491" s="138">
        <v>43121</v>
      </c>
      <c r="F7491" s="16">
        <v>21</v>
      </c>
      <c r="G7491" s="16">
        <v>2018</v>
      </c>
      <c r="H7491" s="139">
        <f t="shared" si="605"/>
        <v>0</v>
      </c>
      <c r="I7491" s="140">
        <v>1.9142857142857141</v>
      </c>
      <c r="J7491" s="141">
        <f t="shared" si="601"/>
        <v>1</v>
      </c>
      <c r="K7491" s="81">
        <f t="shared" si="602"/>
        <v>18.085714285714285</v>
      </c>
      <c r="L7491" s="149">
        <v>6.8</v>
      </c>
      <c r="M7491" s="16"/>
      <c r="N7491" s="141">
        <f t="shared" si="603"/>
        <v>1</v>
      </c>
      <c r="O7491" s="141"/>
      <c r="P7491" s="141"/>
      <c r="Q7491" s="81">
        <f t="shared" si="604"/>
        <v>13.2</v>
      </c>
    </row>
    <row r="7492" spans="5:17" ht="13" hidden="1" x14ac:dyDescent="0.3">
      <c r="E7492" s="138">
        <v>43122</v>
      </c>
      <c r="F7492" s="16">
        <v>22</v>
      </c>
      <c r="G7492" s="16">
        <v>2018</v>
      </c>
      <c r="H7492" s="139">
        <f t="shared" si="605"/>
        <v>0</v>
      </c>
      <c r="I7492" s="140">
        <v>1.9571428571428571</v>
      </c>
      <c r="J7492" s="141">
        <f t="shared" si="601"/>
        <v>1</v>
      </c>
      <c r="K7492" s="81">
        <f t="shared" si="602"/>
        <v>18.042857142857144</v>
      </c>
      <c r="L7492" s="149">
        <v>8.6999999999999993</v>
      </c>
      <c r="M7492" s="16"/>
      <c r="N7492" s="141">
        <f t="shared" si="603"/>
        <v>1</v>
      </c>
      <c r="O7492" s="141"/>
      <c r="P7492" s="141"/>
      <c r="Q7492" s="81">
        <f t="shared" si="604"/>
        <v>11.3</v>
      </c>
    </row>
    <row r="7493" spans="5:17" ht="13" hidden="1" x14ac:dyDescent="0.3">
      <c r="E7493" s="138">
        <v>43123</v>
      </c>
      <c r="F7493" s="16">
        <v>23</v>
      </c>
      <c r="G7493" s="16">
        <v>2018</v>
      </c>
      <c r="H7493" s="139">
        <f t="shared" si="605"/>
        <v>0</v>
      </c>
      <c r="I7493" s="140">
        <v>2</v>
      </c>
      <c r="J7493" s="141">
        <f t="shared" si="601"/>
        <v>1</v>
      </c>
      <c r="K7493" s="81">
        <f t="shared" si="602"/>
        <v>18</v>
      </c>
      <c r="L7493" s="149">
        <v>7.4</v>
      </c>
      <c r="M7493" s="16"/>
      <c r="N7493" s="141">
        <f t="shared" si="603"/>
        <v>1</v>
      </c>
      <c r="O7493" s="141"/>
      <c r="P7493" s="141"/>
      <c r="Q7493" s="81">
        <f t="shared" si="604"/>
        <v>12.6</v>
      </c>
    </row>
    <row r="7494" spans="5:17" ht="13" hidden="1" x14ac:dyDescent="0.3">
      <c r="E7494" s="138">
        <v>43124</v>
      </c>
      <c r="F7494" s="16">
        <v>24</v>
      </c>
      <c r="G7494" s="16">
        <v>2018</v>
      </c>
      <c r="H7494" s="139">
        <f t="shared" si="605"/>
        <v>0</v>
      </c>
      <c r="I7494" s="140">
        <v>2.0428571428571427</v>
      </c>
      <c r="J7494" s="141">
        <f t="shared" si="601"/>
        <v>1</v>
      </c>
      <c r="K7494" s="81">
        <f t="shared" si="602"/>
        <v>17.957142857142856</v>
      </c>
      <c r="L7494" s="149">
        <v>5.8</v>
      </c>
      <c r="M7494" s="16"/>
      <c r="N7494" s="141">
        <f t="shared" si="603"/>
        <v>1</v>
      </c>
      <c r="O7494" s="141"/>
      <c r="P7494" s="141"/>
      <c r="Q7494" s="81">
        <f t="shared" si="604"/>
        <v>14.2</v>
      </c>
    </row>
    <row r="7495" spans="5:17" ht="13" hidden="1" x14ac:dyDescent="0.3">
      <c r="E7495" s="138">
        <v>43125</v>
      </c>
      <c r="F7495" s="16">
        <v>25</v>
      </c>
      <c r="G7495" s="16">
        <v>2018</v>
      </c>
      <c r="H7495" s="139">
        <f t="shared" si="605"/>
        <v>0</v>
      </c>
      <c r="I7495" s="140">
        <v>2.0857142857142854</v>
      </c>
      <c r="J7495" s="141">
        <f t="shared" si="601"/>
        <v>1</v>
      </c>
      <c r="K7495" s="81">
        <f t="shared" si="602"/>
        <v>17.914285714285715</v>
      </c>
      <c r="L7495" s="149">
        <v>10</v>
      </c>
      <c r="M7495" s="16"/>
      <c r="N7495" s="141">
        <f t="shared" si="603"/>
        <v>1</v>
      </c>
      <c r="O7495" s="141"/>
      <c r="P7495" s="141"/>
      <c r="Q7495" s="81">
        <f t="shared" si="604"/>
        <v>10</v>
      </c>
    </row>
    <row r="7496" spans="5:17" ht="13" hidden="1" x14ac:dyDescent="0.3">
      <c r="E7496" s="138">
        <v>43126</v>
      </c>
      <c r="F7496" s="16">
        <v>26</v>
      </c>
      <c r="G7496" s="16">
        <v>2018</v>
      </c>
      <c r="H7496" s="139">
        <f t="shared" si="605"/>
        <v>0</v>
      </c>
      <c r="I7496" s="140">
        <v>2.1285714285714286</v>
      </c>
      <c r="J7496" s="141">
        <f t="shared" si="601"/>
        <v>1</v>
      </c>
      <c r="K7496" s="81">
        <f t="shared" si="602"/>
        <v>17.87142857142857</v>
      </c>
      <c r="L7496" s="149">
        <v>6.2</v>
      </c>
      <c r="M7496" s="16"/>
      <c r="N7496" s="141">
        <f t="shared" si="603"/>
        <v>1</v>
      </c>
      <c r="O7496" s="141"/>
      <c r="P7496" s="141"/>
      <c r="Q7496" s="81">
        <f t="shared" si="604"/>
        <v>13.8</v>
      </c>
    </row>
    <row r="7497" spans="5:17" ht="13" hidden="1" x14ac:dyDescent="0.3">
      <c r="E7497" s="138">
        <v>43127</v>
      </c>
      <c r="F7497" s="16">
        <v>27</v>
      </c>
      <c r="G7497" s="16">
        <v>2018</v>
      </c>
      <c r="H7497" s="139">
        <f t="shared" si="605"/>
        <v>0</v>
      </c>
      <c r="I7497" s="140">
        <v>2.1714285714285717</v>
      </c>
      <c r="J7497" s="141">
        <f t="shared" si="601"/>
        <v>1</v>
      </c>
      <c r="K7497" s="81">
        <f t="shared" si="602"/>
        <v>17.828571428571429</v>
      </c>
      <c r="L7497" s="149">
        <v>6.2</v>
      </c>
      <c r="M7497" s="16"/>
      <c r="N7497" s="141">
        <f t="shared" si="603"/>
        <v>1</v>
      </c>
      <c r="O7497" s="141"/>
      <c r="P7497" s="141"/>
      <c r="Q7497" s="81">
        <f t="shared" si="604"/>
        <v>13.8</v>
      </c>
    </row>
    <row r="7498" spans="5:17" ht="13" hidden="1" x14ac:dyDescent="0.3">
      <c r="E7498" s="138">
        <v>43128</v>
      </c>
      <c r="F7498" s="16">
        <v>28</v>
      </c>
      <c r="G7498" s="16">
        <v>2018</v>
      </c>
      <c r="H7498" s="139">
        <f t="shared" si="605"/>
        <v>0</v>
      </c>
      <c r="I7498" s="140">
        <v>2.2142857142857144</v>
      </c>
      <c r="J7498" s="141">
        <f t="shared" si="601"/>
        <v>1</v>
      </c>
      <c r="K7498" s="81">
        <f t="shared" si="602"/>
        <v>17.785714285714285</v>
      </c>
      <c r="L7498" s="149">
        <v>4.9000000000000004</v>
      </c>
      <c r="M7498" s="16"/>
      <c r="N7498" s="141">
        <f t="shared" si="603"/>
        <v>1</v>
      </c>
      <c r="O7498" s="141"/>
      <c r="P7498" s="141"/>
      <c r="Q7498" s="81">
        <f t="shared" si="604"/>
        <v>15.1</v>
      </c>
    </row>
    <row r="7499" spans="5:17" ht="13" hidden="1" x14ac:dyDescent="0.3">
      <c r="E7499" s="138">
        <v>43129</v>
      </c>
      <c r="F7499" s="16">
        <v>29</v>
      </c>
      <c r="G7499" s="16">
        <v>2018</v>
      </c>
      <c r="H7499" s="139">
        <f t="shared" si="605"/>
        <v>0</v>
      </c>
      <c r="I7499" s="140">
        <v>2.2571428571428571</v>
      </c>
      <c r="J7499" s="141">
        <f t="shared" si="601"/>
        <v>1</v>
      </c>
      <c r="K7499" s="81">
        <f t="shared" si="602"/>
        <v>17.742857142857144</v>
      </c>
      <c r="L7499" s="149">
        <v>3.4</v>
      </c>
      <c r="M7499" s="16"/>
      <c r="N7499" s="141">
        <f t="shared" si="603"/>
        <v>1</v>
      </c>
      <c r="O7499" s="141"/>
      <c r="P7499" s="141"/>
      <c r="Q7499" s="81">
        <f t="shared" si="604"/>
        <v>16.600000000000001</v>
      </c>
    </row>
    <row r="7500" spans="5:17" ht="13" hidden="1" x14ac:dyDescent="0.3">
      <c r="E7500" s="138">
        <v>43130</v>
      </c>
      <c r="F7500" s="16">
        <v>30</v>
      </c>
      <c r="G7500" s="16">
        <v>2018</v>
      </c>
      <c r="H7500" s="139">
        <f t="shared" si="605"/>
        <v>0</v>
      </c>
      <c r="I7500" s="140">
        <v>2.2999999999999998</v>
      </c>
      <c r="J7500" s="141">
        <f t="shared" si="601"/>
        <v>1</v>
      </c>
      <c r="K7500" s="81">
        <f t="shared" si="602"/>
        <v>17.7</v>
      </c>
      <c r="L7500" s="149">
        <v>5.4</v>
      </c>
      <c r="M7500" s="16"/>
      <c r="N7500" s="141">
        <f t="shared" si="603"/>
        <v>1</v>
      </c>
      <c r="O7500" s="141"/>
      <c r="P7500" s="141"/>
      <c r="Q7500" s="81">
        <f t="shared" si="604"/>
        <v>14.6</v>
      </c>
    </row>
    <row r="7501" spans="5:17" ht="13" hidden="1" x14ac:dyDescent="0.3">
      <c r="E7501" s="138">
        <v>43131</v>
      </c>
      <c r="F7501" s="16">
        <v>31</v>
      </c>
      <c r="G7501" s="16">
        <v>2018</v>
      </c>
      <c r="H7501" s="139">
        <f t="shared" si="605"/>
        <v>0</v>
      </c>
      <c r="I7501" s="140">
        <v>2.3428571428571425</v>
      </c>
      <c r="J7501" s="141">
        <f t="shared" si="601"/>
        <v>1</v>
      </c>
      <c r="K7501" s="81">
        <f t="shared" si="602"/>
        <v>17.657142857142858</v>
      </c>
      <c r="L7501" s="149">
        <v>7.1</v>
      </c>
      <c r="M7501" s="16"/>
      <c r="N7501" s="141">
        <f t="shared" si="603"/>
        <v>1</v>
      </c>
      <c r="O7501" s="141"/>
      <c r="P7501" s="141"/>
      <c r="Q7501" s="81">
        <f t="shared" si="604"/>
        <v>12.9</v>
      </c>
    </row>
    <row r="7502" spans="5:17" ht="13" hidden="1" x14ac:dyDescent="0.3">
      <c r="E7502" s="138">
        <v>43132</v>
      </c>
      <c r="F7502" s="16">
        <v>32</v>
      </c>
      <c r="G7502" s="16">
        <v>2018</v>
      </c>
      <c r="H7502" s="139">
        <f t="shared" si="605"/>
        <v>0</v>
      </c>
      <c r="I7502" s="140">
        <v>2.3857142857142857</v>
      </c>
      <c r="J7502" s="141">
        <f t="shared" si="601"/>
        <v>1</v>
      </c>
      <c r="K7502" s="81">
        <f t="shared" si="602"/>
        <v>17.614285714285714</v>
      </c>
      <c r="L7502" s="149">
        <v>4.5</v>
      </c>
      <c r="M7502" s="16"/>
      <c r="N7502" s="141">
        <f t="shared" si="603"/>
        <v>1</v>
      </c>
      <c r="O7502" s="141"/>
      <c r="P7502" s="141"/>
      <c r="Q7502" s="81">
        <f t="shared" si="604"/>
        <v>15.5</v>
      </c>
    </row>
    <row r="7503" spans="5:17" ht="13" hidden="1" x14ac:dyDescent="0.3">
      <c r="E7503" s="138">
        <v>43133</v>
      </c>
      <c r="F7503" s="16">
        <v>33</v>
      </c>
      <c r="G7503" s="16">
        <v>2018</v>
      </c>
      <c r="H7503" s="139">
        <f t="shared" si="605"/>
        <v>0</v>
      </c>
      <c r="I7503" s="140">
        <v>2.4285714285714288</v>
      </c>
      <c r="J7503" s="141">
        <f t="shared" si="601"/>
        <v>1</v>
      </c>
      <c r="K7503" s="81">
        <f t="shared" si="602"/>
        <v>17.571428571428569</v>
      </c>
      <c r="L7503" s="149">
        <v>2.1</v>
      </c>
      <c r="M7503" s="16"/>
      <c r="N7503" s="141">
        <f t="shared" si="603"/>
        <v>1</v>
      </c>
      <c r="O7503" s="141"/>
      <c r="P7503" s="141"/>
      <c r="Q7503" s="81">
        <f t="shared" si="604"/>
        <v>17.899999999999999</v>
      </c>
    </row>
    <row r="7504" spans="5:17" ht="13" hidden="1" x14ac:dyDescent="0.3">
      <c r="E7504" s="138">
        <v>43134</v>
      </c>
      <c r="F7504" s="16">
        <v>34</v>
      </c>
      <c r="G7504" s="16">
        <v>2018</v>
      </c>
      <c r="H7504" s="139">
        <f t="shared" si="605"/>
        <v>0</v>
      </c>
      <c r="I7504" s="140">
        <v>2.4714285714285715</v>
      </c>
      <c r="J7504" s="141">
        <f t="shared" si="601"/>
        <v>1</v>
      </c>
      <c r="K7504" s="81">
        <f t="shared" si="602"/>
        <v>17.528571428571428</v>
      </c>
      <c r="L7504" s="149">
        <v>1.6</v>
      </c>
      <c r="M7504" s="16"/>
      <c r="N7504" s="141">
        <f t="shared" si="603"/>
        <v>1</v>
      </c>
      <c r="O7504" s="141"/>
      <c r="P7504" s="141"/>
      <c r="Q7504" s="81">
        <f t="shared" si="604"/>
        <v>18.399999999999999</v>
      </c>
    </row>
    <row r="7505" spans="5:17" ht="13" hidden="1" x14ac:dyDescent="0.3">
      <c r="E7505" s="138">
        <v>43135</v>
      </c>
      <c r="F7505" s="16">
        <v>35</v>
      </c>
      <c r="G7505" s="16">
        <v>2018</v>
      </c>
      <c r="H7505" s="139">
        <f t="shared" si="605"/>
        <v>0</v>
      </c>
      <c r="I7505" s="140">
        <v>2.5142857142857142</v>
      </c>
      <c r="J7505" s="141">
        <f t="shared" si="601"/>
        <v>1</v>
      </c>
      <c r="K7505" s="81">
        <f t="shared" si="602"/>
        <v>17.485714285714288</v>
      </c>
      <c r="L7505" s="149">
        <v>0.4</v>
      </c>
      <c r="M7505" s="16"/>
      <c r="N7505" s="141">
        <f t="shared" si="603"/>
        <v>1</v>
      </c>
      <c r="O7505" s="141"/>
      <c r="P7505" s="141"/>
      <c r="Q7505" s="81">
        <f t="shared" si="604"/>
        <v>19.600000000000001</v>
      </c>
    </row>
    <row r="7506" spans="5:17" ht="13" hidden="1" x14ac:dyDescent="0.3">
      <c r="E7506" s="138">
        <v>43136</v>
      </c>
      <c r="F7506" s="16">
        <v>36</v>
      </c>
      <c r="G7506" s="16">
        <v>2018</v>
      </c>
      <c r="H7506" s="139">
        <f t="shared" si="605"/>
        <v>0</v>
      </c>
      <c r="I7506" s="140">
        <v>2.5571428571428569</v>
      </c>
      <c r="J7506" s="141">
        <f t="shared" si="601"/>
        <v>1</v>
      </c>
      <c r="K7506" s="81">
        <f t="shared" si="602"/>
        <v>17.442857142857143</v>
      </c>
      <c r="L7506" s="149">
        <v>1.9</v>
      </c>
      <c r="M7506" s="16"/>
      <c r="N7506" s="141">
        <f t="shared" si="603"/>
        <v>1</v>
      </c>
      <c r="O7506" s="141"/>
      <c r="P7506" s="141"/>
      <c r="Q7506" s="81">
        <f t="shared" si="604"/>
        <v>18.100000000000001</v>
      </c>
    </row>
    <row r="7507" spans="5:17" ht="13" hidden="1" x14ac:dyDescent="0.3">
      <c r="E7507" s="138">
        <v>43137</v>
      </c>
      <c r="F7507" s="16">
        <v>37</v>
      </c>
      <c r="G7507" s="16">
        <v>2018</v>
      </c>
      <c r="H7507" s="139">
        <f t="shared" si="605"/>
        <v>0</v>
      </c>
      <c r="I7507" s="140">
        <v>2.6</v>
      </c>
      <c r="J7507" s="141">
        <f t="shared" si="601"/>
        <v>1</v>
      </c>
      <c r="K7507" s="81">
        <f t="shared" si="602"/>
        <v>17.399999999999999</v>
      </c>
      <c r="L7507" s="149">
        <v>2</v>
      </c>
      <c r="M7507" s="16"/>
      <c r="N7507" s="141">
        <f t="shared" si="603"/>
        <v>1</v>
      </c>
      <c r="O7507" s="141"/>
      <c r="P7507" s="141"/>
      <c r="Q7507" s="81">
        <f t="shared" si="604"/>
        <v>18</v>
      </c>
    </row>
    <row r="7508" spans="5:17" ht="13" hidden="1" x14ac:dyDescent="0.3">
      <c r="E7508" s="138">
        <v>43138</v>
      </c>
      <c r="F7508" s="16">
        <v>38</v>
      </c>
      <c r="G7508" s="16">
        <v>2018</v>
      </c>
      <c r="H7508" s="139">
        <f t="shared" si="605"/>
        <v>0</v>
      </c>
      <c r="I7508" s="140">
        <v>2.6428571428571428</v>
      </c>
      <c r="J7508" s="141">
        <f t="shared" ref="J7508:J7571" si="606">IF(I7508&lt;=$E$117,1,0)</f>
        <v>1</v>
      </c>
      <c r="K7508" s="81">
        <f t="shared" ref="K7508:K7571" si="607">J7508*($E$116-I7508)</f>
        <v>17.357142857142858</v>
      </c>
      <c r="L7508" s="149">
        <v>1.3</v>
      </c>
      <c r="M7508" s="16"/>
      <c r="N7508" s="141">
        <f t="shared" ref="N7508:N7571" si="608">IF(L7508&lt;=$E$117,1,0)</f>
        <v>1</v>
      </c>
      <c r="O7508" s="141"/>
      <c r="P7508" s="141"/>
      <c r="Q7508" s="81">
        <f t="shared" ref="Q7508:Q7571" si="609">N7508*($E$116-L7508)</f>
        <v>18.7</v>
      </c>
    </row>
    <row r="7509" spans="5:17" ht="13" hidden="1" x14ac:dyDescent="0.3">
      <c r="E7509" s="138">
        <v>43139</v>
      </c>
      <c r="F7509" s="16">
        <v>39</v>
      </c>
      <c r="G7509" s="16">
        <v>2018</v>
      </c>
      <c r="H7509" s="139">
        <f t="shared" si="605"/>
        <v>0</v>
      </c>
      <c r="I7509" s="140">
        <v>2.6857142857142859</v>
      </c>
      <c r="J7509" s="141">
        <f t="shared" si="606"/>
        <v>1</v>
      </c>
      <c r="K7509" s="81">
        <f t="shared" si="607"/>
        <v>17.314285714285713</v>
      </c>
      <c r="L7509" s="149">
        <v>2.4</v>
      </c>
      <c r="M7509" s="16"/>
      <c r="N7509" s="141">
        <f t="shared" si="608"/>
        <v>1</v>
      </c>
      <c r="O7509" s="141"/>
      <c r="P7509" s="141"/>
      <c r="Q7509" s="81">
        <f t="shared" si="609"/>
        <v>17.600000000000001</v>
      </c>
    </row>
    <row r="7510" spans="5:17" ht="13" hidden="1" x14ac:dyDescent="0.3">
      <c r="E7510" s="138">
        <v>43140</v>
      </c>
      <c r="F7510" s="16">
        <v>40</v>
      </c>
      <c r="G7510" s="16">
        <v>2018</v>
      </c>
      <c r="H7510" s="139">
        <f t="shared" si="605"/>
        <v>0</v>
      </c>
      <c r="I7510" s="140">
        <v>2.7285714285714286</v>
      </c>
      <c r="J7510" s="141">
        <f t="shared" si="606"/>
        <v>1</v>
      </c>
      <c r="K7510" s="81">
        <f t="shared" si="607"/>
        <v>17.271428571428572</v>
      </c>
      <c r="L7510" s="149">
        <v>2.6</v>
      </c>
      <c r="M7510" s="16"/>
      <c r="N7510" s="141">
        <f t="shared" si="608"/>
        <v>1</v>
      </c>
      <c r="O7510" s="141"/>
      <c r="P7510" s="141"/>
      <c r="Q7510" s="81">
        <f t="shared" si="609"/>
        <v>17.399999999999999</v>
      </c>
    </row>
    <row r="7511" spans="5:17" ht="13" hidden="1" x14ac:dyDescent="0.3">
      <c r="E7511" s="138">
        <v>43141</v>
      </c>
      <c r="F7511" s="16">
        <v>41</v>
      </c>
      <c r="G7511" s="16">
        <v>2018</v>
      </c>
      <c r="H7511" s="139">
        <f t="shared" si="605"/>
        <v>0</v>
      </c>
      <c r="I7511" s="140">
        <v>2.7714285714285714</v>
      </c>
      <c r="J7511" s="141">
        <f t="shared" si="606"/>
        <v>1</v>
      </c>
      <c r="K7511" s="81">
        <f t="shared" si="607"/>
        <v>17.228571428571428</v>
      </c>
      <c r="L7511" s="149">
        <v>2.1</v>
      </c>
      <c r="M7511" s="16"/>
      <c r="N7511" s="141">
        <f t="shared" si="608"/>
        <v>1</v>
      </c>
      <c r="O7511" s="141"/>
      <c r="P7511" s="141"/>
      <c r="Q7511" s="81">
        <f t="shared" si="609"/>
        <v>17.899999999999999</v>
      </c>
    </row>
    <row r="7512" spans="5:17" ht="13" hidden="1" x14ac:dyDescent="0.3">
      <c r="E7512" s="138">
        <v>43142</v>
      </c>
      <c r="F7512" s="16">
        <v>42</v>
      </c>
      <c r="G7512" s="16">
        <v>2018</v>
      </c>
      <c r="H7512" s="139">
        <f t="shared" si="605"/>
        <v>0</v>
      </c>
      <c r="I7512" s="140">
        <v>2.8142857142857141</v>
      </c>
      <c r="J7512" s="141">
        <f t="shared" si="606"/>
        <v>1</v>
      </c>
      <c r="K7512" s="81">
        <f t="shared" si="607"/>
        <v>17.185714285714287</v>
      </c>
      <c r="L7512" s="149">
        <v>2.2000000000000002</v>
      </c>
      <c r="M7512" s="16"/>
      <c r="N7512" s="141">
        <f t="shared" si="608"/>
        <v>1</v>
      </c>
      <c r="O7512" s="141"/>
      <c r="P7512" s="141"/>
      <c r="Q7512" s="81">
        <f t="shared" si="609"/>
        <v>17.8</v>
      </c>
    </row>
    <row r="7513" spans="5:17" ht="13" hidden="1" x14ac:dyDescent="0.3">
      <c r="E7513" s="138">
        <v>43143</v>
      </c>
      <c r="F7513" s="16">
        <v>43</v>
      </c>
      <c r="G7513" s="16">
        <v>2018</v>
      </c>
      <c r="H7513" s="139">
        <f t="shared" si="605"/>
        <v>0</v>
      </c>
      <c r="I7513" s="140">
        <v>2.8571428571428572</v>
      </c>
      <c r="J7513" s="141">
        <f t="shared" si="606"/>
        <v>1</v>
      </c>
      <c r="K7513" s="81">
        <f t="shared" si="607"/>
        <v>17.142857142857142</v>
      </c>
      <c r="L7513" s="149">
        <v>1.6</v>
      </c>
      <c r="M7513" s="16"/>
      <c r="N7513" s="141">
        <f t="shared" si="608"/>
        <v>1</v>
      </c>
      <c r="O7513" s="141"/>
      <c r="P7513" s="141"/>
      <c r="Q7513" s="81">
        <f t="shared" si="609"/>
        <v>18.399999999999999</v>
      </c>
    </row>
    <row r="7514" spans="5:17" ht="13" hidden="1" x14ac:dyDescent="0.3">
      <c r="E7514" s="138">
        <v>43144</v>
      </c>
      <c r="F7514" s="16">
        <v>44</v>
      </c>
      <c r="G7514" s="16">
        <v>2018</v>
      </c>
      <c r="H7514" s="139">
        <f t="shared" si="605"/>
        <v>0</v>
      </c>
      <c r="I7514" s="140">
        <v>2.9</v>
      </c>
      <c r="J7514" s="141">
        <f t="shared" si="606"/>
        <v>1</v>
      </c>
      <c r="K7514" s="81">
        <f t="shared" si="607"/>
        <v>17.100000000000001</v>
      </c>
      <c r="L7514" s="149">
        <v>-1.5</v>
      </c>
      <c r="M7514" s="16"/>
      <c r="N7514" s="141">
        <f t="shared" si="608"/>
        <v>1</v>
      </c>
      <c r="O7514" s="141"/>
      <c r="P7514" s="141"/>
      <c r="Q7514" s="81">
        <f t="shared" si="609"/>
        <v>21.5</v>
      </c>
    </row>
    <row r="7515" spans="5:17" ht="13" hidden="1" x14ac:dyDescent="0.3">
      <c r="E7515" s="138">
        <v>43145</v>
      </c>
      <c r="F7515" s="16">
        <v>45</v>
      </c>
      <c r="G7515" s="16">
        <v>2018</v>
      </c>
      <c r="H7515" s="139">
        <f t="shared" si="605"/>
        <v>0</v>
      </c>
      <c r="I7515" s="140">
        <v>3.0161290322580636</v>
      </c>
      <c r="J7515" s="141">
        <f t="shared" si="606"/>
        <v>1</v>
      </c>
      <c r="K7515" s="81">
        <f t="shared" si="607"/>
        <v>16.983870967741936</v>
      </c>
      <c r="L7515" s="149">
        <v>0.9</v>
      </c>
      <c r="M7515" s="16"/>
      <c r="N7515" s="141">
        <f t="shared" si="608"/>
        <v>1</v>
      </c>
      <c r="O7515" s="141"/>
      <c r="P7515" s="141"/>
      <c r="Q7515" s="81">
        <f t="shared" si="609"/>
        <v>19.100000000000001</v>
      </c>
    </row>
    <row r="7516" spans="5:17" ht="13" hidden="1" x14ac:dyDescent="0.3">
      <c r="E7516" s="138">
        <v>43146</v>
      </c>
      <c r="F7516" s="16">
        <v>46</v>
      </c>
      <c r="G7516" s="16">
        <v>2018</v>
      </c>
      <c r="H7516" s="139">
        <f t="shared" si="605"/>
        <v>0</v>
      </c>
      <c r="I7516" s="140">
        <v>3.1322580645161282</v>
      </c>
      <c r="J7516" s="141">
        <f t="shared" si="606"/>
        <v>1</v>
      </c>
      <c r="K7516" s="81">
        <f t="shared" si="607"/>
        <v>16.86774193548387</v>
      </c>
      <c r="L7516" s="149">
        <v>3.8</v>
      </c>
      <c r="M7516" s="16"/>
      <c r="N7516" s="141">
        <f t="shared" si="608"/>
        <v>1</v>
      </c>
      <c r="O7516" s="141"/>
      <c r="P7516" s="141"/>
      <c r="Q7516" s="81">
        <f t="shared" si="609"/>
        <v>16.2</v>
      </c>
    </row>
    <row r="7517" spans="5:17" ht="13" hidden="1" x14ac:dyDescent="0.3">
      <c r="E7517" s="138">
        <v>43147</v>
      </c>
      <c r="F7517" s="16">
        <v>47</v>
      </c>
      <c r="G7517" s="16">
        <v>2018</v>
      </c>
      <c r="H7517" s="139">
        <f t="shared" si="605"/>
        <v>0</v>
      </c>
      <c r="I7517" s="140">
        <v>3.2483870967741928</v>
      </c>
      <c r="J7517" s="141">
        <f t="shared" si="606"/>
        <v>1</v>
      </c>
      <c r="K7517" s="81">
        <f t="shared" si="607"/>
        <v>16.751612903225809</v>
      </c>
      <c r="L7517" s="149">
        <v>7.7</v>
      </c>
      <c r="M7517" s="16"/>
      <c r="N7517" s="141">
        <f t="shared" si="608"/>
        <v>1</v>
      </c>
      <c r="O7517" s="141"/>
      <c r="P7517" s="141"/>
      <c r="Q7517" s="81">
        <f t="shared" si="609"/>
        <v>12.3</v>
      </c>
    </row>
    <row r="7518" spans="5:17" ht="13" hidden="1" x14ac:dyDescent="0.3">
      <c r="E7518" s="138">
        <v>43148</v>
      </c>
      <c r="F7518" s="16">
        <v>48</v>
      </c>
      <c r="G7518" s="16">
        <v>2018</v>
      </c>
      <c r="H7518" s="139">
        <f t="shared" si="605"/>
        <v>0</v>
      </c>
      <c r="I7518" s="140">
        <v>3.3645161290322574</v>
      </c>
      <c r="J7518" s="141">
        <f t="shared" si="606"/>
        <v>1</v>
      </c>
      <c r="K7518" s="81">
        <f t="shared" si="607"/>
        <v>16.635483870967743</v>
      </c>
      <c r="L7518" s="149">
        <v>7</v>
      </c>
      <c r="M7518" s="16"/>
      <c r="N7518" s="141">
        <f t="shared" si="608"/>
        <v>1</v>
      </c>
      <c r="O7518" s="141"/>
      <c r="P7518" s="141"/>
      <c r="Q7518" s="81">
        <f t="shared" si="609"/>
        <v>13</v>
      </c>
    </row>
    <row r="7519" spans="5:17" ht="13" hidden="1" x14ac:dyDescent="0.3">
      <c r="E7519" s="138">
        <v>43149</v>
      </c>
      <c r="F7519" s="16">
        <v>49</v>
      </c>
      <c r="G7519" s="16">
        <v>2018</v>
      </c>
      <c r="H7519" s="139">
        <f t="shared" si="605"/>
        <v>0</v>
      </c>
      <c r="I7519" s="140">
        <v>3.480645161290322</v>
      </c>
      <c r="J7519" s="141">
        <f t="shared" si="606"/>
        <v>1</v>
      </c>
      <c r="K7519" s="81">
        <f t="shared" si="607"/>
        <v>16.519354838709678</v>
      </c>
      <c r="L7519" s="149">
        <v>3.4</v>
      </c>
      <c r="M7519" s="16"/>
      <c r="N7519" s="141">
        <f t="shared" si="608"/>
        <v>1</v>
      </c>
      <c r="O7519" s="141"/>
      <c r="P7519" s="141"/>
      <c r="Q7519" s="81">
        <f t="shared" si="609"/>
        <v>16.600000000000001</v>
      </c>
    </row>
    <row r="7520" spans="5:17" ht="13" hidden="1" x14ac:dyDescent="0.3">
      <c r="E7520" s="138">
        <v>43150</v>
      </c>
      <c r="F7520" s="16">
        <v>50</v>
      </c>
      <c r="G7520" s="16">
        <v>2018</v>
      </c>
      <c r="H7520" s="139">
        <f t="shared" si="605"/>
        <v>0</v>
      </c>
      <c r="I7520" s="140">
        <v>3.5967741935483866</v>
      </c>
      <c r="J7520" s="141">
        <f t="shared" si="606"/>
        <v>1</v>
      </c>
      <c r="K7520" s="81">
        <f t="shared" si="607"/>
        <v>16.403225806451612</v>
      </c>
      <c r="L7520" s="149">
        <v>3.1</v>
      </c>
      <c r="M7520" s="16"/>
      <c r="N7520" s="141">
        <f t="shared" si="608"/>
        <v>1</v>
      </c>
      <c r="O7520" s="141"/>
      <c r="P7520" s="141"/>
      <c r="Q7520" s="81">
        <f t="shared" si="609"/>
        <v>16.899999999999999</v>
      </c>
    </row>
    <row r="7521" spans="5:17" ht="13" hidden="1" x14ac:dyDescent="0.3">
      <c r="E7521" s="138">
        <v>43151</v>
      </c>
      <c r="F7521" s="16">
        <v>51</v>
      </c>
      <c r="G7521" s="16">
        <v>2018</v>
      </c>
      <c r="H7521" s="139">
        <f t="shared" si="605"/>
        <v>0</v>
      </c>
      <c r="I7521" s="140">
        <v>3.7129032258064512</v>
      </c>
      <c r="J7521" s="141">
        <f t="shared" si="606"/>
        <v>1</v>
      </c>
      <c r="K7521" s="81">
        <f t="shared" si="607"/>
        <v>16.28709677419355</v>
      </c>
      <c r="L7521" s="149">
        <v>3.5</v>
      </c>
      <c r="M7521" s="16"/>
      <c r="N7521" s="141">
        <f t="shared" si="608"/>
        <v>1</v>
      </c>
      <c r="O7521" s="141"/>
      <c r="P7521" s="141"/>
      <c r="Q7521" s="81">
        <f t="shared" si="609"/>
        <v>16.5</v>
      </c>
    </row>
    <row r="7522" spans="5:17" ht="13" hidden="1" x14ac:dyDescent="0.3">
      <c r="E7522" s="138">
        <v>43152</v>
      </c>
      <c r="F7522" s="16">
        <v>52</v>
      </c>
      <c r="G7522" s="16">
        <v>2018</v>
      </c>
      <c r="H7522" s="139">
        <f t="shared" si="605"/>
        <v>0</v>
      </c>
      <c r="I7522" s="140">
        <v>3.8290322580645157</v>
      </c>
      <c r="J7522" s="141">
        <f t="shared" si="606"/>
        <v>1</v>
      </c>
      <c r="K7522" s="81">
        <f t="shared" si="607"/>
        <v>16.170967741935485</v>
      </c>
      <c r="L7522" s="149">
        <v>1.1000000000000001</v>
      </c>
      <c r="M7522" s="16"/>
      <c r="N7522" s="141">
        <f t="shared" si="608"/>
        <v>1</v>
      </c>
      <c r="O7522" s="141"/>
      <c r="P7522" s="141"/>
      <c r="Q7522" s="81">
        <f t="shared" si="609"/>
        <v>18.899999999999999</v>
      </c>
    </row>
    <row r="7523" spans="5:17" ht="13" hidden="1" x14ac:dyDescent="0.3">
      <c r="E7523" s="138">
        <v>43153</v>
      </c>
      <c r="F7523" s="16">
        <v>53</v>
      </c>
      <c r="G7523" s="16">
        <v>2018</v>
      </c>
      <c r="H7523" s="139">
        <f t="shared" ref="H7523:H7586" si="610">IF(AND(E7523&gt;=$D$64,E7523&lt;=$D$65),1,0)</f>
        <v>0</v>
      </c>
      <c r="I7523" s="140">
        <v>3.9451612903225803</v>
      </c>
      <c r="J7523" s="141">
        <f t="shared" si="606"/>
        <v>1</v>
      </c>
      <c r="K7523" s="81">
        <f t="shared" si="607"/>
        <v>16.054838709677419</v>
      </c>
      <c r="L7523" s="149">
        <v>0.1</v>
      </c>
      <c r="M7523" s="16"/>
      <c r="N7523" s="141">
        <f t="shared" si="608"/>
        <v>1</v>
      </c>
      <c r="O7523" s="141"/>
      <c r="P7523" s="141"/>
      <c r="Q7523" s="81">
        <f t="shared" si="609"/>
        <v>19.899999999999999</v>
      </c>
    </row>
    <row r="7524" spans="5:17" ht="13" hidden="1" x14ac:dyDescent="0.3">
      <c r="E7524" s="138">
        <v>43154</v>
      </c>
      <c r="F7524" s="16">
        <v>54</v>
      </c>
      <c r="G7524" s="16">
        <v>2018</v>
      </c>
      <c r="H7524" s="139">
        <f t="shared" si="610"/>
        <v>0</v>
      </c>
      <c r="I7524" s="140">
        <v>4.0612903225806445</v>
      </c>
      <c r="J7524" s="141">
        <f t="shared" si="606"/>
        <v>1</v>
      </c>
      <c r="K7524" s="81">
        <f t="shared" si="607"/>
        <v>15.938709677419356</v>
      </c>
      <c r="L7524" s="149">
        <v>-0.3</v>
      </c>
      <c r="M7524" s="16"/>
      <c r="N7524" s="141">
        <f t="shared" si="608"/>
        <v>1</v>
      </c>
      <c r="O7524" s="141"/>
      <c r="P7524" s="141"/>
      <c r="Q7524" s="81">
        <f t="shared" si="609"/>
        <v>20.3</v>
      </c>
    </row>
    <row r="7525" spans="5:17" ht="13" hidden="1" x14ac:dyDescent="0.3">
      <c r="E7525" s="138">
        <v>43155</v>
      </c>
      <c r="F7525" s="16">
        <v>55</v>
      </c>
      <c r="G7525" s="16">
        <v>2018</v>
      </c>
      <c r="H7525" s="139">
        <f t="shared" si="610"/>
        <v>0</v>
      </c>
      <c r="I7525" s="140">
        <v>4.17741935483871</v>
      </c>
      <c r="J7525" s="141">
        <f t="shared" si="606"/>
        <v>1</v>
      </c>
      <c r="K7525" s="81">
        <f t="shared" si="607"/>
        <v>15.82258064516129</v>
      </c>
      <c r="L7525" s="149">
        <v>0.1</v>
      </c>
      <c r="M7525" s="16"/>
      <c r="N7525" s="141">
        <f t="shared" si="608"/>
        <v>1</v>
      </c>
      <c r="O7525" s="141"/>
      <c r="P7525" s="141"/>
      <c r="Q7525" s="81">
        <f t="shared" si="609"/>
        <v>19.899999999999999</v>
      </c>
    </row>
    <row r="7526" spans="5:17" ht="13" hidden="1" x14ac:dyDescent="0.3">
      <c r="E7526" s="138">
        <v>43156</v>
      </c>
      <c r="F7526" s="16">
        <v>56</v>
      </c>
      <c r="G7526" s="16">
        <v>2018</v>
      </c>
      <c r="H7526" s="139">
        <f t="shared" si="610"/>
        <v>0</v>
      </c>
      <c r="I7526" s="140">
        <v>4.2935483870967737</v>
      </c>
      <c r="J7526" s="141">
        <f t="shared" si="606"/>
        <v>1</v>
      </c>
      <c r="K7526" s="81">
        <f t="shared" si="607"/>
        <v>15.706451612903226</v>
      </c>
      <c r="L7526" s="149">
        <v>-1.8</v>
      </c>
      <c r="M7526" s="16"/>
      <c r="N7526" s="141">
        <f t="shared" si="608"/>
        <v>1</v>
      </c>
      <c r="O7526" s="141"/>
      <c r="P7526" s="141"/>
      <c r="Q7526" s="81">
        <f t="shared" si="609"/>
        <v>21.8</v>
      </c>
    </row>
    <row r="7527" spans="5:17" ht="13" hidden="1" x14ac:dyDescent="0.3">
      <c r="E7527" s="138">
        <v>43157</v>
      </c>
      <c r="F7527" s="16">
        <v>57</v>
      </c>
      <c r="G7527" s="16">
        <v>2018</v>
      </c>
      <c r="H7527" s="139">
        <f t="shared" si="610"/>
        <v>0</v>
      </c>
      <c r="I7527" s="140">
        <v>4.4096774193548391</v>
      </c>
      <c r="J7527" s="141">
        <f t="shared" si="606"/>
        <v>1</v>
      </c>
      <c r="K7527" s="81">
        <f t="shared" si="607"/>
        <v>15.590322580645161</v>
      </c>
      <c r="L7527" s="149">
        <v>-5.7</v>
      </c>
      <c r="M7527" s="16"/>
      <c r="N7527" s="141">
        <f t="shared" si="608"/>
        <v>1</v>
      </c>
      <c r="O7527" s="141"/>
      <c r="P7527" s="141"/>
      <c r="Q7527" s="81">
        <f t="shared" si="609"/>
        <v>25.7</v>
      </c>
    </row>
    <row r="7528" spans="5:17" ht="13" hidden="1" x14ac:dyDescent="0.3">
      <c r="E7528" s="138">
        <v>43158</v>
      </c>
      <c r="F7528" s="16">
        <v>58</v>
      </c>
      <c r="G7528" s="16">
        <v>2018</v>
      </c>
      <c r="H7528" s="139">
        <f t="shared" si="610"/>
        <v>0</v>
      </c>
      <c r="I7528" s="140">
        <v>4.5258064516129028</v>
      </c>
      <c r="J7528" s="141">
        <f t="shared" si="606"/>
        <v>1</v>
      </c>
      <c r="K7528" s="81">
        <f t="shared" si="607"/>
        <v>15.474193548387097</v>
      </c>
      <c r="L7528" s="149">
        <v>-6.9</v>
      </c>
      <c r="M7528" s="16"/>
      <c r="N7528" s="141">
        <f t="shared" si="608"/>
        <v>1</v>
      </c>
      <c r="O7528" s="141"/>
      <c r="P7528" s="141"/>
      <c r="Q7528" s="81">
        <f t="shared" si="609"/>
        <v>26.9</v>
      </c>
    </row>
    <row r="7529" spans="5:17" ht="13" hidden="1" x14ac:dyDescent="0.3">
      <c r="E7529" s="138">
        <v>43159</v>
      </c>
      <c r="F7529" s="16">
        <v>59</v>
      </c>
      <c r="G7529" s="16">
        <v>2018</v>
      </c>
      <c r="H7529" s="139">
        <f t="shared" si="610"/>
        <v>0</v>
      </c>
      <c r="I7529" s="140">
        <v>4.6419354838709666</v>
      </c>
      <c r="J7529" s="141">
        <f t="shared" si="606"/>
        <v>1</v>
      </c>
      <c r="K7529" s="81">
        <f t="shared" si="607"/>
        <v>15.358064516129033</v>
      </c>
      <c r="L7529" s="149">
        <v>-4.5999999999999996</v>
      </c>
      <c r="M7529" s="16"/>
      <c r="N7529" s="141">
        <f t="shared" si="608"/>
        <v>1</v>
      </c>
      <c r="O7529" s="141"/>
      <c r="P7529" s="141"/>
      <c r="Q7529" s="81">
        <f t="shared" si="609"/>
        <v>24.6</v>
      </c>
    </row>
    <row r="7530" spans="5:17" ht="13" hidden="1" x14ac:dyDescent="0.3">
      <c r="E7530" s="138">
        <v>43160</v>
      </c>
      <c r="F7530" s="16">
        <v>60</v>
      </c>
      <c r="G7530" s="16">
        <v>2018</v>
      </c>
      <c r="H7530" s="139">
        <f t="shared" si="610"/>
        <v>0</v>
      </c>
      <c r="I7530" s="140">
        <v>4.7</v>
      </c>
      <c r="J7530" s="141">
        <f t="shared" si="606"/>
        <v>1</v>
      </c>
      <c r="K7530" s="81">
        <f t="shared" si="607"/>
        <v>15.3</v>
      </c>
      <c r="L7530" s="149">
        <v>-1.7</v>
      </c>
      <c r="M7530" s="16"/>
      <c r="N7530" s="141">
        <f t="shared" si="608"/>
        <v>1</v>
      </c>
      <c r="O7530" s="141"/>
      <c r="P7530" s="141"/>
      <c r="Q7530" s="81">
        <f t="shared" si="609"/>
        <v>21.7</v>
      </c>
    </row>
    <row r="7531" spans="5:17" ht="13" hidden="1" x14ac:dyDescent="0.3">
      <c r="E7531" s="138">
        <v>43161</v>
      </c>
      <c r="F7531" s="16">
        <v>61</v>
      </c>
      <c r="G7531" s="16">
        <v>2018</v>
      </c>
      <c r="H7531" s="139">
        <f t="shared" si="610"/>
        <v>0</v>
      </c>
      <c r="I7531" s="140">
        <v>4.758064516129032</v>
      </c>
      <c r="J7531" s="141">
        <f t="shared" si="606"/>
        <v>1</v>
      </c>
      <c r="K7531" s="81">
        <f t="shared" si="607"/>
        <v>15.241935483870968</v>
      </c>
      <c r="L7531" s="149">
        <v>-0.6</v>
      </c>
      <c r="M7531" s="16"/>
      <c r="N7531" s="141">
        <f t="shared" si="608"/>
        <v>1</v>
      </c>
      <c r="O7531" s="141"/>
      <c r="P7531" s="141"/>
      <c r="Q7531" s="81">
        <f t="shared" si="609"/>
        <v>20.6</v>
      </c>
    </row>
    <row r="7532" spans="5:17" ht="13" hidden="1" x14ac:dyDescent="0.3">
      <c r="E7532" s="138">
        <v>43162</v>
      </c>
      <c r="F7532" s="16">
        <v>62</v>
      </c>
      <c r="G7532" s="16">
        <v>2018</v>
      </c>
      <c r="H7532" s="139">
        <f t="shared" si="610"/>
        <v>0</v>
      </c>
      <c r="I7532" s="140">
        <v>4.8741935483870957</v>
      </c>
      <c r="J7532" s="141">
        <f t="shared" si="606"/>
        <v>1</v>
      </c>
      <c r="K7532" s="81">
        <f t="shared" si="607"/>
        <v>15.125806451612904</v>
      </c>
      <c r="L7532" s="149">
        <v>0.5</v>
      </c>
      <c r="M7532" s="16"/>
      <c r="N7532" s="141">
        <f t="shared" si="608"/>
        <v>1</v>
      </c>
      <c r="O7532" s="141"/>
      <c r="P7532" s="141"/>
      <c r="Q7532" s="81">
        <f t="shared" si="609"/>
        <v>19.5</v>
      </c>
    </row>
    <row r="7533" spans="5:17" ht="13" hidden="1" x14ac:dyDescent="0.3">
      <c r="E7533" s="138">
        <v>43163</v>
      </c>
      <c r="F7533" s="16">
        <v>63</v>
      </c>
      <c r="G7533" s="16">
        <v>2018</v>
      </c>
      <c r="H7533" s="139">
        <f t="shared" si="610"/>
        <v>0</v>
      </c>
      <c r="I7533" s="140">
        <v>4.9903225806451612</v>
      </c>
      <c r="J7533" s="141">
        <f t="shared" si="606"/>
        <v>1</v>
      </c>
      <c r="K7533" s="81">
        <f t="shared" si="607"/>
        <v>15.009677419354839</v>
      </c>
      <c r="L7533" s="149">
        <v>2</v>
      </c>
      <c r="M7533" s="16"/>
      <c r="N7533" s="141">
        <f t="shared" si="608"/>
        <v>1</v>
      </c>
      <c r="O7533" s="141"/>
      <c r="P7533" s="141"/>
      <c r="Q7533" s="81">
        <f t="shared" si="609"/>
        <v>18</v>
      </c>
    </row>
    <row r="7534" spans="5:17" ht="13" hidden="1" x14ac:dyDescent="0.3">
      <c r="E7534" s="138">
        <v>43164</v>
      </c>
      <c r="F7534" s="16">
        <v>64</v>
      </c>
      <c r="G7534" s="16">
        <v>2018</v>
      </c>
      <c r="H7534" s="139">
        <f t="shared" si="610"/>
        <v>0</v>
      </c>
      <c r="I7534" s="140">
        <v>5.1064516129032249</v>
      </c>
      <c r="J7534" s="141">
        <f t="shared" si="606"/>
        <v>1</v>
      </c>
      <c r="K7534" s="81">
        <f t="shared" si="607"/>
        <v>14.893548387096775</v>
      </c>
      <c r="L7534" s="149">
        <v>4.0999999999999996</v>
      </c>
      <c r="M7534" s="16"/>
      <c r="N7534" s="141">
        <f t="shared" si="608"/>
        <v>1</v>
      </c>
      <c r="O7534" s="141"/>
      <c r="P7534" s="141"/>
      <c r="Q7534" s="81">
        <f t="shared" si="609"/>
        <v>15.9</v>
      </c>
    </row>
    <row r="7535" spans="5:17" ht="13" hidden="1" x14ac:dyDescent="0.3">
      <c r="E7535" s="138">
        <v>43165</v>
      </c>
      <c r="F7535" s="16">
        <v>65</v>
      </c>
      <c r="G7535" s="16">
        <v>2018</v>
      </c>
      <c r="H7535" s="139">
        <f t="shared" si="610"/>
        <v>0</v>
      </c>
      <c r="I7535" s="140">
        <v>5.2225806451612904</v>
      </c>
      <c r="J7535" s="141">
        <f t="shared" si="606"/>
        <v>1</v>
      </c>
      <c r="K7535" s="81">
        <f t="shared" si="607"/>
        <v>14.77741935483871</v>
      </c>
      <c r="L7535" s="149">
        <v>4.2</v>
      </c>
      <c r="M7535" s="16"/>
      <c r="N7535" s="141">
        <f t="shared" si="608"/>
        <v>1</v>
      </c>
      <c r="O7535" s="141"/>
      <c r="P7535" s="141"/>
      <c r="Q7535" s="81">
        <f t="shared" si="609"/>
        <v>15.8</v>
      </c>
    </row>
    <row r="7536" spans="5:17" ht="13" hidden="1" x14ac:dyDescent="0.3">
      <c r="E7536" s="138">
        <v>43166</v>
      </c>
      <c r="F7536" s="16">
        <v>66</v>
      </c>
      <c r="G7536" s="16">
        <v>2018</v>
      </c>
      <c r="H7536" s="139">
        <f t="shared" si="610"/>
        <v>0</v>
      </c>
      <c r="I7536" s="140">
        <v>5.3387096774193541</v>
      </c>
      <c r="J7536" s="141">
        <f t="shared" si="606"/>
        <v>1</v>
      </c>
      <c r="K7536" s="81">
        <f t="shared" si="607"/>
        <v>14.661290322580646</v>
      </c>
      <c r="L7536" s="149">
        <v>5.6</v>
      </c>
      <c r="M7536" s="16"/>
      <c r="N7536" s="141">
        <f t="shared" si="608"/>
        <v>1</v>
      </c>
      <c r="O7536" s="141"/>
      <c r="P7536" s="141"/>
      <c r="Q7536" s="81">
        <f t="shared" si="609"/>
        <v>14.4</v>
      </c>
    </row>
    <row r="7537" spans="5:17" ht="13" hidden="1" x14ac:dyDescent="0.3">
      <c r="E7537" s="138">
        <v>43167</v>
      </c>
      <c r="F7537" s="16">
        <v>67</v>
      </c>
      <c r="G7537" s="16">
        <v>2018</v>
      </c>
      <c r="H7537" s="139">
        <f t="shared" si="610"/>
        <v>0</v>
      </c>
      <c r="I7537" s="140">
        <v>5.4548387096774196</v>
      </c>
      <c r="J7537" s="141">
        <f t="shared" si="606"/>
        <v>1</v>
      </c>
      <c r="K7537" s="81">
        <f t="shared" si="607"/>
        <v>14.54516129032258</v>
      </c>
      <c r="L7537" s="149">
        <v>6.6</v>
      </c>
      <c r="M7537" s="16"/>
      <c r="N7537" s="141">
        <f t="shared" si="608"/>
        <v>1</v>
      </c>
      <c r="O7537" s="141"/>
      <c r="P7537" s="141"/>
      <c r="Q7537" s="81">
        <f t="shared" si="609"/>
        <v>13.4</v>
      </c>
    </row>
    <row r="7538" spans="5:17" ht="13" hidden="1" x14ac:dyDescent="0.3">
      <c r="E7538" s="138">
        <v>43168</v>
      </c>
      <c r="F7538" s="16">
        <v>68</v>
      </c>
      <c r="G7538" s="16">
        <v>2018</v>
      </c>
      <c r="H7538" s="139">
        <f t="shared" si="610"/>
        <v>0</v>
      </c>
      <c r="I7538" s="140">
        <v>5.5709677419354833</v>
      </c>
      <c r="J7538" s="141">
        <f t="shared" si="606"/>
        <v>1</v>
      </c>
      <c r="K7538" s="81">
        <f t="shared" si="607"/>
        <v>14.429032258064517</v>
      </c>
      <c r="L7538" s="149">
        <v>10.3</v>
      </c>
      <c r="M7538" s="16"/>
      <c r="N7538" s="141">
        <f t="shared" si="608"/>
        <v>1</v>
      </c>
      <c r="O7538" s="141"/>
      <c r="P7538" s="141"/>
      <c r="Q7538" s="81">
        <f t="shared" si="609"/>
        <v>9.6999999999999993</v>
      </c>
    </row>
    <row r="7539" spans="5:17" ht="13" hidden="1" x14ac:dyDescent="0.3">
      <c r="E7539" s="138">
        <v>43169</v>
      </c>
      <c r="F7539" s="16">
        <v>69</v>
      </c>
      <c r="G7539" s="16">
        <v>2018</v>
      </c>
      <c r="H7539" s="139">
        <f t="shared" si="610"/>
        <v>0</v>
      </c>
      <c r="I7539" s="140">
        <v>5.6870967741935488</v>
      </c>
      <c r="J7539" s="141">
        <f t="shared" si="606"/>
        <v>1</v>
      </c>
      <c r="K7539" s="81">
        <f t="shared" si="607"/>
        <v>14.312903225806451</v>
      </c>
      <c r="L7539" s="149">
        <v>8.6999999999999993</v>
      </c>
      <c r="M7539" s="16"/>
      <c r="N7539" s="141">
        <f t="shared" si="608"/>
        <v>1</v>
      </c>
      <c r="O7539" s="141"/>
      <c r="P7539" s="141"/>
      <c r="Q7539" s="81">
        <f t="shared" si="609"/>
        <v>11.3</v>
      </c>
    </row>
    <row r="7540" spans="5:17" ht="13" hidden="1" x14ac:dyDescent="0.3">
      <c r="E7540" s="138">
        <v>43170</v>
      </c>
      <c r="F7540" s="16">
        <v>70</v>
      </c>
      <c r="G7540" s="16">
        <v>2018</v>
      </c>
      <c r="H7540" s="139">
        <f t="shared" si="610"/>
        <v>0</v>
      </c>
      <c r="I7540" s="140">
        <v>5.8032258064516125</v>
      </c>
      <c r="J7540" s="141">
        <f t="shared" si="606"/>
        <v>1</v>
      </c>
      <c r="K7540" s="81">
        <f t="shared" si="607"/>
        <v>14.196774193548388</v>
      </c>
      <c r="L7540" s="149">
        <v>7</v>
      </c>
      <c r="M7540" s="16"/>
      <c r="N7540" s="141">
        <f t="shared" si="608"/>
        <v>1</v>
      </c>
      <c r="O7540" s="141"/>
      <c r="P7540" s="141"/>
      <c r="Q7540" s="81">
        <f t="shared" si="609"/>
        <v>13</v>
      </c>
    </row>
    <row r="7541" spans="5:17" ht="13" hidden="1" x14ac:dyDescent="0.3">
      <c r="E7541" s="138">
        <v>43171</v>
      </c>
      <c r="F7541" s="16">
        <v>71</v>
      </c>
      <c r="G7541" s="16">
        <v>2018</v>
      </c>
      <c r="H7541" s="139">
        <f t="shared" si="610"/>
        <v>0</v>
      </c>
      <c r="I7541" s="140">
        <v>5.9193548387096762</v>
      </c>
      <c r="J7541" s="141">
        <f t="shared" si="606"/>
        <v>1</v>
      </c>
      <c r="K7541" s="81">
        <f t="shared" si="607"/>
        <v>14.080645161290324</v>
      </c>
      <c r="L7541" s="149">
        <v>8.6</v>
      </c>
      <c r="M7541" s="16"/>
      <c r="N7541" s="141">
        <f t="shared" si="608"/>
        <v>1</v>
      </c>
      <c r="O7541" s="141"/>
      <c r="P7541" s="141"/>
      <c r="Q7541" s="81">
        <f t="shared" si="609"/>
        <v>11.4</v>
      </c>
    </row>
    <row r="7542" spans="5:17" ht="13" hidden="1" x14ac:dyDescent="0.3">
      <c r="E7542" s="138">
        <v>43172</v>
      </c>
      <c r="F7542" s="16">
        <v>72</v>
      </c>
      <c r="G7542" s="16">
        <v>2018</v>
      </c>
      <c r="H7542" s="139">
        <f t="shared" si="610"/>
        <v>0</v>
      </c>
      <c r="I7542" s="140">
        <v>6.0354838709677416</v>
      </c>
      <c r="J7542" s="141">
        <f t="shared" si="606"/>
        <v>1</v>
      </c>
      <c r="K7542" s="81">
        <f t="shared" si="607"/>
        <v>13.964516129032258</v>
      </c>
      <c r="L7542" s="149">
        <v>6.9</v>
      </c>
      <c r="M7542" s="16"/>
      <c r="N7542" s="141">
        <f t="shared" si="608"/>
        <v>1</v>
      </c>
      <c r="O7542" s="141"/>
      <c r="P7542" s="141"/>
      <c r="Q7542" s="81">
        <f t="shared" si="609"/>
        <v>13.1</v>
      </c>
    </row>
    <row r="7543" spans="5:17" ht="13" hidden="1" x14ac:dyDescent="0.3">
      <c r="E7543" s="138">
        <v>43173</v>
      </c>
      <c r="F7543" s="16">
        <v>73</v>
      </c>
      <c r="G7543" s="16">
        <v>2018</v>
      </c>
      <c r="H7543" s="139">
        <f t="shared" si="610"/>
        <v>0</v>
      </c>
      <c r="I7543" s="140">
        <v>6.1516129032258053</v>
      </c>
      <c r="J7543" s="141">
        <f t="shared" si="606"/>
        <v>1</v>
      </c>
      <c r="K7543" s="81">
        <f t="shared" si="607"/>
        <v>13.848387096774195</v>
      </c>
      <c r="L7543" s="149">
        <v>5.7</v>
      </c>
      <c r="M7543" s="16"/>
      <c r="N7543" s="141">
        <f t="shared" si="608"/>
        <v>1</v>
      </c>
      <c r="O7543" s="141"/>
      <c r="P7543" s="141"/>
      <c r="Q7543" s="81">
        <f t="shared" si="609"/>
        <v>14.3</v>
      </c>
    </row>
    <row r="7544" spans="5:17" ht="13" hidden="1" x14ac:dyDescent="0.3">
      <c r="E7544" s="138">
        <v>43174</v>
      </c>
      <c r="F7544" s="16">
        <v>74</v>
      </c>
      <c r="G7544" s="16">
        <v>2018</v>
      </c>
      <c r="H7544" s="139">
        <f t="shared" si="610"/>
        <v>0</v>
      </c>
      <c r="I7544" s="140">
        <v>6.2677419354838708</v>
      </c>
      <c r="J7544" s="141">
        <f t="shared" si="606"/>
        <v>1</v>
      </c>
      <c r="K7544" s="81">
        <f t="shared" si="607"/>
        <v>13.732258064516129</v>
      </c>
      <c r="L7544" s="149">
        <v>4.5999999999999996</v>
      </c>
      <c r="M7544" s="16"/>
      <c r="N7544" s="141">
        <f t="shared" si="608"/>
        <v>1</v>
      </c>
      <c r="O7544" s="141"/>
      <c r="P7544" s="141"/>
      <c r="Q7544" s="81">
        <f t="shared" si="609"/>
        <v>15.4</v>
      </c>
    </row>
    <row r="7545" spans="5:17" ht="13" hidden="1" x14ac:dyDescent="0.3">
      <c r="E7545" s="138">
        <v>43175</v>
      </c>
      <c r="F7545" s="16">
        <v>75</v>
      </c>
      <c r="G7545" s="16">
        <v>2018</v>
      </c>
      <c r="H7545" s="139">
        <f t="shared" si="610"/>
        <v>0</v>
      </c>
      <c r="I7545" s="140">
        <v>6.3838709677419345</v>
      </c>
      <c r="J7545" s="141">
        <f t="shared" si="606"/>
        <v>1</v>
      </c>
      <c r="K7545" s="81">
        <f t="shared" si="607"/>
        <v>13.616129032258065</v>
      </c>
      <c r="L7545" s="149">
        <v>7.8</v>
      </c>
      <c r="M7545" s="16"/>
      <c r="N7545" s="141">
        <f t="shared" si="608"/>
        <v>1</v>
      </c>
      <c r="O7545" s="141"/>
      <c r="P7545" s="141"/>
      <c r="Q7545" s="81">
        <f t="shared" si="609"/>
        <v>12.2</v>
      </c>
    </row>
    <row r="7546" spans="5:17" ht="13" hidden="1" x14ac:dyDescent="0.3">
      <c r="E7546" s="138">
        <v>43176</v>
      </c>
      <c r="F7546" s="16">
        <v>76</v>
      </c>
      <c r="G7546" s="16">
        <v>2018</v>
      </c>
      <c r="H7546" s="139">
        <f t="shared" si="610"/>
        <v>0</v>
      </c>
      <c r="I7546" s="140">
        <v>6.5</v>
      </c>
      <c r="J7546" s="141">
        <f t="shared" si="606"/>
        <v>1</v>
      </c>
      <c r="K7546" s="81">
        <f t="shared" si="607"/>
        <v>13.5</v>
      </c>
      <c r="L7546" s="149">
        <v>5.8</v>
      </c>
      <c r="M7546" s="16"/>
      <c r="N7546" s="141">
        <f t="shared" si="608"/>
        <v>1</v>
      </c>
      <c r="O7546" s="141"/>
      <c r="P7546" s="141"/>
      <c r="Q7546" s="81">
        <f t="shared" si="609"/>
        <v>14.2</v>
      </c>
    </row>
    <row r="7547" spans="5:17" ht="13" hidden="1" x14ac:dyDescent="0.3">
      <c r="E7547" s="138">
        <v>43177</v>
      </c>
      <c r="F7547" s="16">
        <v>77</v>
      </c>
      <c r="G7547" s="16">
        <v>2018</v>
      </c>
      <c r="H7547" s="139">
        <f t="shared" si="610"/>
        <v>0</v>
      </c>
      <c r="I7547" s="140">
        <v>6.5966666666666667</v>
      </c>
      <c r="J7547" s="141">
        <f t="shared" si="606"/>
        <v>1</v>
      </c>
      <c r="K7547" s="81">
        <f t="shared" si="607"/>
        <v>13.403333333333332</v>
      </c>
      <c r="L7547" s="149">
        <v>4.9000000000000004</v>
      </c>
      <c r="M7547" s="16"/>
      <c r="N7547" s="141">
        <f t="shared" si="608"/>
        <v>1</v>
      </c>
      <c r="O7547" s="141"/>
      <c r="P7547" s="141"/>
      <c r="Q7547" s="81">
        <f t="shared" si="609"/>
        <v>15.1</v>
      </c>
    </row>
    <row r="7548" spans="5:17" ht="13" hidden="1" x14ac:dyDescent="0.3">
      <c r="E7548" s="138">
        <v>43178</v>
      </c>
      <c r="F7548" s="16">
        <v>78</v>
      </c>
      <c r="G7548" s="16">
        <v>2018</v>
      </c>
      <c r="H7548" s="139">
        <f t="shared" si="610"/>
        <v>0</v>
      </c>
      <c r="I7548" s="140">
        <v>6.6933333333333334</v>
      </c>
      <c r="J7548" s="141">
        <f t="shared" si="606"/>
        <v>1</v>
      </c>
      <c r="K7548" s="81">
        <f t="shared" si="607"/>
        <v>13.306666666666667</v>
      </c>
      <c r="L7548" s="149">
        <v>4.0999999999999996</v>
      </c>
      <c r="M7548" s="16"/>
      <c r="N7548" s="141">
        <f t="shared" si="608"/>
        <v>1</v>
      </c>
      <c r="O7548" s="141"/>
      <c r="P7548" s="141"/>
      <c r="Q7548" s="81">
        <f t="shared" si="609"/>
        <v>15.9</v>
      </c>
    </row>
    <row r="7549" spans="5:17" ht="13" hidden="1" x14ac:dyDescent="0.3">
      <c r="E7549" s="138">
        <v>43179</v>
      </c>
      <c r="F7549" s="16">
        <v>79</v>
      </c>
      <c r="G7549" s="16">
        <v>2018</v>
      </c>
      <c r="H7549" s="139">
        <f t="shared" si="610"/>
        <v>0</v>
      </c>
      <c r="I7549" s="140">
        <v>6.79</v>
      </c>
      <c r="J7549" s="141">
        <f t="shared" si="606"/>
        <v>1</v>
      </c>
      <c r="K7549" s="81">
        <f t="shared" si="607"/>
        <v>13.21</v>
      </c>
      <c r="L7549" s="149">
        <v>2.4</v>
      </c>
      <c r="M7549" s="16"/>
      <c r="N7549" s="141">
        <f t="shared" si="608"/>
        <v>1</v>
      </c>
      <c r="O7549" s="141"/>
      <c r="P7549" s="141"/>
      <c r="Q7549" s="81">
        <f t="shared" si="609"/>
        <v>17.600000000000001</v>
      </c>
    </row>
    <row r="7550" spans="5:17" ht="13" hidden="1" x14ac:dyDescent="0.3">
      <c r="E7550" s="138">
        <v>43180</v>
      </c>
      <c r="F7550" s="16">
        <v>80</v>
      </c>
      <c r="G7550" s="16">
        <v>2018</v>
      </c>
      <c r="H7550" s="139">
        <f t="shared" si="610"/>
        <v>0</v>
      </c>
      <c r="I7550" s="140">
        <v>6.8866666666666667</v>
      </c>
      <c r="J7550" s="141">
        <f t="shared" si="606"/>
        <v>1</v>
      </c>
      <c r="K7550" s="81">
        <f t="shared" si="607"/>
        <v>13.113333333333333</v>
      </c>
      <c r="L7550" s="149">
        <v>2.2999999999999998</v>
      </c>
      <c r="M7550" s="16"/>
      <c r="N7550" s="141">
        <f t="shared" si="608"/>
        <v>1</v>
      </c>
      <c r="O7550" s="141"/>
      <c r="P7550" s="141"/>
      <c r="Q7550" s="81">
        <f t="shared" si="609"/>
        <v>17.7</v>
      </c>
    </row>
    <row r="7551" spans="5:17" ht="13" hidden="1" x14ac:dyDescent="0.3">
      <c r="E7551" s="138">
        <v>43181</v>
      </c>
      <c r="F7551" s="16">
        <v>81</v>
      </c>
      <c r="G7551" s="16">
        <v>2018</v>
      </c>
      <c r="H7551" s="139">
        <f t="shared" si="610"/>
        <v>0</v>
      </c>
      <c r="I7551" s="140">
        <v>6.9833333333333334</v>
      </c>
      <c r="J7551" s="141">
        <f t="shared" si="606"/>
        <v>1</v>
      </c>
      <c r="K7551" s="81">
        <f t="shared" si="607"/>
        <v>13.016666666666666</v>
      </c>
      <c r="L7551" s="149">
        <v>3.3</v>
      </c>
      <c r="M7551" s="16"/>
      <c r="N7551" s="141">
        <f t="shared" si="608"/>
        <v>1</v>
      </c>
      <c r="O7551" s="141"/>
      <c r="P7551" s="141"/>
      <c r="Q7551" s="81">
        <f t="shared" si="609"/>
        <v>16.7</v>
      </c>
    </row>
    <row r="7552" spans="5:17" ht="13" hidden="1" x14ac:dyDescent="0.3">
      <c r="E7552" s="138">
        <v>43182</v>
      </c>
      <c r="F7552" s="16">
        <v>82</v>
      </c>
      <c r="G7552" s="16">
        <v>2018</v>
      </c>
      <c r="H7552" s="139">
        <f t="shared" si="610"/>
        <v>0</v>
      </c>
      <c r="I7552" s="140">
        <v>7.08</v>
      </c>
      <c r="J7552" s="141">
        <f t="shared" si="606"/>
        <v>1</v>
      </c>
      <c r="K7552" s="81">
        <f t="shared" si="607"/>
        <v>12.92</v>
      </c>
      <c r="L7552" s="149">
        <v>5.8</v>
      </c>
      <c r="M7552" s="16"/>
      <c r="N7552" s="141">
        <f t="shared" si="608"/>
        <v>1</v>
      </c>
      <c r="O7552" s="141"/>
      <c r="P7552" s="141"/>
      <c r="Q7552" s="81">
        <f t="shared" si="609"/>
        <v>14.2</v>
      </c>
    </row>
    <row r="7553" spans="5:17" ht="13" hidden="1" x14ac:dyDescent="0.3">
      <c r="E7553" s="138">
        <v>43183</v>
      </c>
      <c r="F7553" s="16">
        <v>83</v>
      </c>
      <c r="G7553" s="16">
        <v>2018</v>
      </c>
      <c r="H7553" s="139">
        <f t="shared" si="610"/>
        <v>0</v>
      </c>
      <c r="I7553" s="140">
        <v>7.1766666666666667</v>
      </c>
      <c r="J7553" s="141">
        <f t="shared" si="606"/>
        <v>1</v>
      </c>
      <c r="K7553" s="81">
        <f t="shared" si="607"/>
        <v>12.823333333333334</v>
      </c>
      <c r="L7553" s="149">
        <v>5.6</v>
      </c>
      <c r="M7553" s="16"/>
      <c r="N7553" s="141">
        <f t="shared" si="608"/>
        <v>1</v>
      </c>
      <c r="O7553" s="141"/>
      <c r="P7553" s="141"/>
      <c r="Q7553" s="81">
        <f t="shared" si="609"/>
        <v>14.4</v>
      </c>
    </row>
    <row r="7554" spans="5:17" ht="13" hidden="1" x14ac:dyDescent="0.3">
      <c r="E7554" s="138">
        <v>43184</v>
      </c>
      <c r="F7554" s="16">
        <v>84</v>
      </c>
      <c r="G7554" s="16">
        <v>2018</v>
      </c>
      <c r="H7554" s="139">
        <f t="shared" si="610"/>
        <v>0</v>
      </c>
      <c r="I7554" s="140">
        <v>7.2733333333333325</v>
      </c>
      <c r="J7554" s="141">
        <f t="shared" si="606"/>
        <v>1</v>
      </c>
      <c r="K7554" s="81">
        <f t="shared" si="607"/>
        <v>12.726666666666667</v>
      </c>
      <c r="L7554" s="149">
        <v>8.1999999999999993</v>
      </c>
      <c r="M7554" s="16"/>
      <c r="N7554" s="141">
        <f t="shared" si="608"/>
        <v>1</v>
      </c>
      <c r="O7554" s="141"/>
      <c r="P7554" s="141"/>
      <c r="Q7554" s="81">
        <f t="shared" si="609"/>
        <v>11.8</v>
      </c>
    </row>
    <row r="7555" spans="5:17" ht="13" hidden="1" x14ac:dyDescent="0.3">
      <c r="E7555" s="138">
        <v>43185</v>
      </c>
      <c r="F7555" s="16">
        <v>85</v>
      </c>
      <c r="G7555" s="16">
        <v>2018</v>
      </c>
      <c r="H7555" s="139">
        <f t="shared" si="610"/>
        <v>0</v>
      </c>
      <c r="I7555" s="140">
        <v>7.37</v>
      </c>
      <c r="J7555" s="141">
        <f t="shared" si="606"/>
        <v>1</v>
      </c>
      <c r="K7555" s="81">
        <f t="shared" si="607"/>
        <v>12.629999999999999</v>
      </c>
      <c r="L7555" s="149">
        <v>7.1</v>
      </c>
      <c r="M7555" s="16"/>
      <c r="N7555" s="141">
        <f t="shared" si="608"/>
        <v>1</v>
      </c>
      <c r="O7555" s="141"/>
      <c r="P7555" s="141"/>
      <c r="Q7555" s="81">
        <f t="shared" si="609"/>
        <v>12.9</v>
      </c>
    </row>
    <row r="7556" spans="5:17" ht="13" hidden="1" x14ac:dyDescent="0.3">
      <c r="E7556" s="138">
        <v>43186</v>
      </c>
      <c r="F7556" s="16">
        <v>86</v>
      </c>
      <c r="G7556" s="16">
        <v>2018</v>
      </c>
      <c r="H7556" s="139">
        <f t="shared" si="610"/>
        <v>0</v>
      </c>
      <c r="I7556" s="140">
        <v>7.4666666666666677</v>
      </c>
      <c r="J7556" s="141">
        <f t="shared" si="606"/>
        <v>1</v>
      </c>
      <c r="K7556" s="81">
        <f t="shared" si="607"/>
        <v>12.533333333333331</v>
      </c>
      <c r="L7556" s="149">
        <v>6.6</v>
      </c>
      <c r="M7556" s="16"/>
      <c r="N7556" s="141">
        <f t="shared" si="608"/>
        <v>1</v>
      </c>
      <c r="O7556" s="141"/>
      <c r="P7556" s="141"/>
      <c r="Q7556" s="81">
        <f t="shared" si="609"/>
        <v>13.4</v>
      </c>
    </row>
    <row r="7557" spans="5:17" ht="13" hidden="1" x14ac:dyDescent="0.3">
      <c r="E7557" s="138">
        <v>43187</v>
      </c>
      <c r="F7557" s="16">
        <v>87</v>
      </c>
      <c r="G7557" s="16">
        <v>2018</v>
      </c>
      <c r="H7557" s="139">
        <f t="shared" si="610"/>
        <v>0</v>
      </c>
      <c r="I7557" s="140">
        <v>7.5633333333333335</v>
      </c>
      <c r="J7557" s="141">
        <f t="shared" si="606"/>
        <v>1</v>
      </c>
      <c r="K7557" s="81">
        <f t="shared" si="607"/>
        <v>12.436666666666667</v>
      </c>
      <c r="L7557" s="149">
        <v>9.6</v>
      </c>
      <c r="M7557" s="16"/>
      <c r="N7557" s="141">
        <f t="shared" si="608"/>
        <v>1</v>
      </c>
      <c r="O7557" s="141"/>
      <c r="P7557" s="141"/>
      <c r="Q7557" s="81">
        <f t="shared" si="609"/>
        <v>10.4</v>
      </c>
    </row>
    <row r="7558" spans="5:17" ht="13" hidden="1" x14ac:dyDescent="0.3">
      <c r="E7558" s="138">
        <v>43188</v>
      </c>
      <c r="F7558" s="16">
        <v>88</v>
      </c>
      <c r="G7558" s="16">
        <v>2018</v>
      </c>
      <c r="H7558" s="139">
        <f t="shared" si="610"/>
        <v>0</v>
      </c>
      <c r="I7558" s="140">
        <v>7.66</v>
      </c>
      <c r="J7558" s="141">
        <f t="shared" si="606"/>
        <v>1</v>
      </c>
      <c r="K7558" s="81">
        <f t="shared" si="607"/>
        <v>12.34</v>
      </c>
      <c r="L7558" s="149">
        <v>8.6</v>
      </c>
      <c r="M7558" s="16"/>
      <c r="N7558" s="141">
        <f t="shared" si="608"/>
        <v>1</v>
      </c>
      <c r="O7558" s="141"/>
      <c r="P7558" s="141"/>
      <c r="Q7558" s="81">
        <f t="shared" si="609"/>
        <v>11.4</v>
      </c>
    </row>
    <row r="7559" spans="5:17" ht="13" hidden="1" x14ac:dyDescent="0.3">
      <c r="E7559" s="138">
        <v>43189</v>
      </c>
      <c r="F7559" s="16">
        <v>89</v>
      </c>
      <c r="G7559" s="16">
        <v>2018</v>
      </c>
      <c r="H7559" s="139">
        <f t="shared" si="610"/>
        <v>0</v>
      </c>
      <c r="I7559" s="140">
        <v>7.7566666666666668</v>
      </c>
      <c r="J7559" s="141">
        <f t="shared" si="606"/>
        <v>1</v>
      </c>
      <c r="K7559" s="81">
        <f t="shared" si="607"/>
        <v>12.243333333333332</v>
      </c>
      <c r="L7559" s="149">
        <v>4.5</v>
      </c>
      <c r="M7559" s="16"/>
      <c r="N7559" s="141">
        <f t="shared" si="608"/>
        <v>1</v>
      </c>
      <c r="O7559" s="141"/>
      <c r="P7559" s="141"/>
      <c r="Q7559" s="81">
        <f t="shared" si="609"/>
        <v>15.5</v>
      </c>
    </row>
    <row r="7560" spans="5:17" ht="13" hidden="1" x14ac:dyDescent="0.3">
      <c r="E7560" s="138">
        <v>43190</v>
      </c>
      <c r="F7560" s="16">
        <v>90</v>
      </c>
      <c r="G7560" s="16">
        <v>2018</v>
      </c>
      <c r="H7560" s="139">
        <f t="shared" si="610"/>
        <v>0</v>
      </c>
      <c r="I7560" s="140">
        <v>7.8533333333333344</v>
      </c>
      <c r="J7560" s="141">
        <f t="shared" si="606"/>
        <v>1</v>
      </c>
      <c r="K7560" s="81">
        <f t="shared" si="607"/>
        <v>12.146666666666665</v>
      </c>
      <c r="L7560" s="149">
        <v>5.6</v>
      </c>
      <c r="M7560" s="16"/>
      <c r="N7560" s="141">
        <f t="shared" si="608"/>
        <v>1</v>
      </c>
      <c r="O7560" s="141"/>
      <c r="P7560" s="141"/>
      <c r="Q7560" s="81">
        <f t="shared" si="609"/>
        <v>14.4</v>
      </c>
    </row>
    <row r="7561" spans="5:17" ht="13" hidden="1" x14ac:dyDescent="0.3">
      <c r="E7561" s="138">
        <v>43191</v>
      </c>
      <c r="F7561" s="16">
        <v>91</v>
      </c>
      <c r="G7561" s="16">
        <v>2018</v>
      </c>
      <c r="H7561" s="139">
        <f t="shared" si="610"/>
        <v>0</v>
      </c>
      <c r="I7561" s="140">
        <v>7.95</v>
      </c>
      <c r="J7561" s="141">
        <f t="shared" si="606"/>
        <v>1</v>
      </c>
      <c r="K7561" s="81">
        <f t="shared" si="607"/>
        <v>12.05</v>
      </c>
      <c r="L7561" s="149">
        <v>6.2</v>
      </c>
      <c r="M7561" s="16"/>
      <c r="N7561" s="141">
        <f t="shared" si="608"/>
        <v>1</v>
      </c>
      <c r="O7561" s="141"/>
      <c r="P7561" s="141"/>
      <c r="Q7561" s="81">
        <f t="shared" si="609"/>
        <v>13.8</v>
      </c>
    </row>
    <row r="7562" spans="5:17" ht="13" hidden="1" x14ac:dyDescent="0.3">
      <c r="E7562" s="138">
        <v>43192</v>
      </c>
      <c r="F7562" s="16">
        <v>92</v>
      </c>
      <c r="G7562" s="16">
        <v>2018</v>
      </c>
      <c r="H7562" s="139">
        <f t="shared" si="610"/>
        <v>0</v>
      </c>
      <c r="I7562" s="140">
        <v>8.0466666666666669</v>
      </c>
      <c r="J7562" s="141">
        <f t="shared" si="606"/>
        <v>1</v>
      </c>
      <c r="K7562" s="81">
        <f t="shared" si="607"/>
        <v>11.953333333333333</v>
      </c>
      <c r="L7562" s="149">
        <v>6.1</v>
      </c>
      <c r="M7562" s="16"/>
      <c r="N7562" s="141">
        <f t="shared" si="608"/>
        <v>1</v>
      </c>
      <c r="O7562" s="141"/>
      <c r="P7562" s="141"/>
      <c r="Q7562" s="81">
        <f t="shared" si="609"/>
        <v>13.9</v>
      </c>
    </row>
    <row r="7563" spans="5:17" ht="13" hidden="1" x14ac:dyDescent="0.3">
      <c r="E7563" s="138">
        <v>43193</v>
      </c>
      <c r="F7563" s="16">
        <v>93</v>
      </c>
      <c r="G7563" s="16">
        <v>2018</v>
      </c>
      <c r="H7563" s="139">
        <f t="shared" si="610"/>
        <v>0</v>
      </c>
      <c r="I7563" s="140">
        <v>8.1433333333333344</v>
      </c>
      <c r="J7563" s="141">
        <f t="shared" si="606"/>
        <v>1</v>
      </c>
      <c r="K7563" s="81">
        <f t="shared" si="607"/>
        <v>11.856666666666666</v>
      </c>
      <c r="L7563" s="149">
        <v>10.8</v>
      </c>
      <c r="M7563" s="16"/>
      <c r="N7563" s="141">
        <f t="shared" si="608"/>
        <v>1</v>
      </c>
      <c r="O7563" s="141"/>
      <c r="P7563" s="141"/>
      <c r="Q7563" s="81">
        <f t="shared" si="609"/>
        <v>9.1999999999999993</v>
      </c>
    </row>
    <row r="7564" spans="5:17" ht="13" hidden="1" x14ac:dyDescent="0.3">
      <c r="E7564" s="138">
        <v>43194</v>
      </c>
      <c r="F7564" s="16">
        <v>94</v>
      </c>
      <c r="G7564" s="16">
        <v>2018</v>
      </c>
      <c r="H7564" s="139">
        <f t="shared" si="610"/>
        <v>0</v>
      </c>
      <c r="I7564" s="140">
        <v>8.24</v>
      </c>
      <c r="J7564" s="141">
        <f t="shared" si="606"/>
        <v>1</v>
      </c>
      <c r="K7564" s="81">
        <f t="shared" si="607"/>
        <v>11.76</v>
      </c>
      <c r="L7564" s="149">
        <v>9.1</v>
      </c>
      <c r="M7564" s="16"/>
      <c r="N7564" s="141">
        <f t="shared" si="608"/>
        <v>1</v>
      </c>
      <c r="O7564" s="141"/>
      <c r="P7564" s="141"/>
      <c r="Q7564" s="81">
        <f t="shared" si="609"/>
        <v>10.9</v>
      </c>
    </row>
    <row r="7565" spans="5:17" ht="13" hidden="1" x14ac:dyDescent="0.3">
      <c r="E7565" s="138">
        <v>43195</v>
      </c>
      <c r="F7565" s="16">
        <v>95</v>
      </c>
      <c r="G7565" s="16">
        <v>2018</v>
      </c>
      <c r="H7565" s="139">
        <f t="shared" si="610"/>
        <v>0</v>
      </c>
      <c r="I7565" s="140">
        <v>8.336666666666666</v>
      </c>
      <c r="J7565" s="141">
        <f t="shared" si="606"/>
        <v>1</v>
      </c>
      <c r="K7565" s="81">
        <f t="shared" si="607"/>
        <v>11.663333333333334</v>
      </c>
      <c r="L7565" s="149">
        <v>10</v>
      </c>
      <c r="M7565" s="16"/>
      <c r="N7565" s="141">
        <f t="shared" si="608"/>
        <v>1</v>
      </c>
      <c r="O7565" s="141"/>
      <c r="P7565" s="141"/>
      <c r="Q7565" s="81">
        <f t="shared" si="609"/>
        <v>10</v>
      </c>
    </row>
    <row r="7566" spans="5:17" ht="13" hidden="1" x14ac:dyDescent="0.3">
      <c r="E7566" s="138">
        <v>43196</v>
      </c>
      <c r="F7566" s="16">
        <v>96</v>
      </c>
      <c r="G7566" s="16">
        <v>2018</v>
      </c>
      <c r="H7566" s="139">
        <f t="shared" si="610"/>
        <v>0</v>
      </c>
      <c r="I7566" s="140">
        <v>8.4333333333333336</v>
      </c>
      <c r="J7566" s="141">
        <f t="shared" si="606"/>
        <v>1</v>
      </c>
      <c r="K7566" s="81">
        <f t="shared" si="607"/>
        <v>11.566666666666666</v>
      </c>
      <c r="L7566" s="149">
        <v>8.5</v>
      </c>
      <c r="M7566" s="16"/>
      <c r="N7566" s="141">
        <f t="shared" si="608"/>
        <v>1</v>
      </c>
      <c r="O7566" s="141"/>
      <c r="P7566" s="141"/>
      <c r="Q7566" s="81">
        <f t="shared" si="609"/>
        <v>11.5</v>
      </c>
    </row>
    <row r="7567" spans="5:17" ht="13" hidden="1" x14ac:dyDescent="0.3">
      <c r="E7567" s="138">
        <v>43197</v>
      </c>
      <c r="F7567" s="16">
        <v>97</v>
      </c>
      <c r="G7567" s="16">
        <v>2018</v>
      </c>
      <c r="H7567" s="139">
        <f t="shared" si="610"/>
        <v>0</v>
      </c>
      <c r="I7567" s="140">
        <v>8.5299999999999994</v>
      </c>
      <c r="J7567" s="141">
        <f t="shared" si="606"/>
        <v>1</v>
      </c>
      <c r="K7567" s="81">
        <f t="shared" si="607"/>
        <v>11.47</v>
      </c>
      <c r="L7567" s="149">
        <v>11.4</v>
      </c>
      <c r="M7567" s="16"/>
      <c r="N7567" s="141">
        <f t="shared" si="608"/>
        <v>1</v>
      </c>
      <c r="O7567" s="141"/>
      <c r="P7567" s="141"/>
      <c r="Q7567" s="81">
        <f t="shared" si="609"/>
        <v>8.6</v>
      </c>
    </row>
    <row r="7568" spans="5:17" ht="13" hidden="1" x14ac:dyDescent="0.3">
      <c r="E7568" s="138">
        <v>43198</v>
      </c>
      <c r="F7568" s="16">
        <v>98</v>
      </c>
      <c r="G7568" s="16">
        <v>2018</v>
      </c>
      <c r="H7568" s="139">
        <f t="shared" si="610"/>
        <v>0</v>
      </c>
      <c r="I7568" s="140">
        <v>8.6266666666666687</v>
      </c>
      <c r="J7568" s="141">
        <f t="shared" si="606"/>
        <v>1</v>
      </c>
      <c r="K7568" s="81">
        <f t="shared" si="607"/>
        <v>11.373333333333331</v>
      </c>
      <c r="L7568" s="149">
        <v>13.8</v>
      </c>
      <c r="M7568" s="16"/>
      <c r="N7568" s="141">
        <f t="shared" si="608"/>
        <v>1</v>
      </c>
      <c r="O7568" s="141"/>
      <c r="P7568" s="141"/>
      <c r="Q7568" s="81">
        <f t="shared" si="609"/>
        <v>6.1999999999999993</v>
      </c>
    </row>
    <row r="7569" spans="5:17" ht="13" hidden="1" x14ac:dyDescent="0.3">
      <c r="E7569" s="138">
        <v>43199</v>
      </c>
      <c r="F7569" s="16">
        <v>99</v>
      </c>
      <c r="G7569" s="16">
        <v>2018</v>
      </c>
      <c r="H7569" s="139">
        <f t="shared" si="610"/>
        <v>0</v>
      </c>
      <c r="I7569" s="140">
        <v>8.7233333333333327</v>
      </c>
      <c r="J7569" s="141">
        <f t="shared" si="606"/>
        <v>1</v>
      </c>
      <c r="K7569" s="81">
        <f t="shared" si="607"/>
        <v>11.276666666666667</v>
      </c>
      <c r="L7569" s="149">
        <v>13.3</v>
      </c>
      <c r="M7569" s="16"/>
      <c r="N7569" s="141">
        <f t="shared" si="608"/>
        <v>1</v>
      </c>
      <c r="O7569" s="141"/>
      <c r="P7569" s="141"/>
      <c r="Q7569" s="81">
        <f t="shared" si="609"/>
        <v>6.6999999999999993</v>
      </c>
    </row>
    <row r="7570" spans="5:17" ht="13" hidden="1" x14ac:dyDescent="0.3">
      <c r="E7570" s="138">
        <v>43200</v>
      </c>
      <c r="F7570" s="16">
        <v>100</v>
      </c>
      <c r="G7570" s="16">
        <v>2018</v>
      </c>
      <c r="H7570" s="139">
        <f t="shared" si="610"/>
        <v>0</v>
      </c>
      <c r="I7570" s="140">
        <v>8.82</v>
      </c>
      <c r="J7570" s="141">
        <f t="shared" si="606"/>
        <v>1</v>
      </c>
      <c r="K7570" s="81">
        <f t="shared" si="607"/>
        <v>11.18</v>
      </c>
      <c r="L7570" s="149">
        <v>7.6</v>
      </c>
      <c r="M7570" s="16"/>
      <c r="N7570" s="141">
        <f t="shared" si="608"/>
        <v>1</v>
      </c>
      <c r="O7570" s="141"/>
      <c r="P7570" s="141"/>
      <c r="Q7570" s="81">
        <f t="shared" si="609"/>
        <v>12.4</v>
      </c>
    </row>
    <row r="7571" spans="5:17" ht="13" hidden="1" x14ac:dyDescent="0.3">
      <c r="E7571" s="138">
        <v>43201</v>
      </c>
      <c r="F7571" s="16">
        <v>101</v>
      </c>
      <c r="G7571" s="16">
        <v>2018</v>
      </c>
      <c r="H7571" s="139">
        <f t="shared" si="610"/>
        <v>0</v>
      </c>
      <c r="I7571" s="140">
        <v>8.9166666666666679</v>
      </c>
      <c r="J7571" s="141">
        <f t="shared" si="606"/>
        <v>1</v>
      </c>
      <c r="K7571" s="81">
        <f t="shared" si="607"/>
        <v>11.083333333333332</v>
      </c>
      <c r="L7571" s="149">
        <v>8.5</v>
      </c>
      <c r="M7571" s="16"/>
      <c r="N7571" s="141">
        <f t="shared" si="608"/>
        <v>1</v>
      </c>
      <c r="O7571" s="141"/>
      <c r="P7571" s="141"/>
      <c r="Q7571" s="81">
        <f t="shared" si="609"/>
        <v>11.5</v>
      </c>
    </row>
    <row r="7572" spans="5:17" ht="13" hidden="1" x14ac:dyDescent="0.3">
      <c r="E7572" s="138">
        <v>43202</v>
      </c>
      <c r="F7572" s="16">
        <v>102</v>
      </c>
      <c r="G7572" s="16">
        <v>2018</v>
      </c>
      <c r="H7572" s="139">
        <f t="shared" si="610"/>
        <v>0</v>
      </c>
      <c r="I7572" s="140">
        <v>9.0133333333333354</v>
      </c>
      <c r="J7572" s="141">
        <f t="shared" ref="J7572:J7635" si="611">IF(I7572&lt;=$E$117,1,0)</f>
        <v>1</v>
      </c>
      <c r="K7572" s="81">
        <f t="shared" ref="K7572:K7635" si="612">J7572*($E$116-I7572)</f>
        <v>10.986666666666665</v>
      </c>
      <c r="L7572" s="149">
        <v>11.7</v>
      </c>
      <c r="M7572" s="16"/>
      <c r="N7572" s="141">
        <f t="shared" ref="N7572:N7635" si="613">IF(L7572&lt;=$E$117,1,0)</f>
        <v>1</v>
      </c>
      <c r="O7572" s="141"/>
      <c r="P7572" s="141"/>
      <c r="Q7572" s="81">
        <f t="shared" ref="Q7572:Q7635" si="614">N7572*($E$116-L7572)</f>
        <v>8.3000000000000007</v>
      </c>
    </row>
    <row r="7573" spans="5:17" ht="13" hidden="1" x14ac:dyDescent="0.3">
      <c r="E7573" s="138">
        <v>43203</v>
      </c>
      <c r="F7573" s="16">
        <v>103</v>
      </c>
      <c r="G7573" s="16">
        <v>2018</v>
      </c>
      <c r="H7573" s="139">
        <f t="shared" si="610"/>
        <v>0</v>
      </c>
      <c r="I7573" s="140">
        <v>9.11</v>
      </c>
      <c r="J7573" s="141">
        <f t="shared" si="611"/>
        <v>1</v>
      </c>
      <c r="K7573" s="81">
        <f t="shared" si="612"/>
        <v>10.89</v>
      </c>
      <c r="L7573" s="149">
        <v>12.2</v>
      </c>
      <c r="M7573" s="16"/>
      <c r="N7573" s="141">
        <f t="shared" si="613"/>
        <v>1</v>
      </c>
      <c r="O7573" s="141"/>
      <c r="P7573" s="141"/>
      <c r="Q7573" s="81">
        <f t="shared" si="614"/>
        <v>7.8000000000000007</v>
      </c>
    </row>
    <row r="7574" spans="5:17" ht="13" hidden="1" x14ac:dyDescent="0.3">
      <c r="E7574" s="138">
        <v>43204</v>
      </c>
      <c r="F7574" s="16">
        <v>104</v>
      </c>
      <c r="G7574" s="16">
        <v>2018</v>
      </c>
      <c r="H7574" s="139">
        <f t="shared" si="610"/>
        <v>0</v>
      </c>
      <c r="I7574" s="140">
        <v>9.206666666666667</v>
      </c>
      <c r="J7574" s="141">
        <f t="shared" si="611"/>
        <v>1</v>
      </c>
      <c r="K7574" s="81">
        <f t="shared" si="612"/>
        <v>10.793333333333333</v>
      </c>
      <c r="L7574" s="149">
        <v>13.3</v>
      </c>
      <c r="M7574" s="16"/>
      <c r="N7574" s="141">
        <f t="shared" si="613"/>
        <v>1</v>
      </c>
      <c r="O7574" s="141"/>
      <c r="P7574" s="141"/>
      <c r="Q7574" s="81">
        <f t="shared" si="614"/>
        <v>6.6999999999999993</v>
      </c>
    </row>
    <row r="7575" spans="5:17" ht="13" hidden="1" x14ac:dyDescent="0.3">
      <c r="E7575" s="138">
        <v>43205</v>
      </c>
      <c r="F7575" s="16">
        <v>105</v>
      </c>
      <c r="G7575" s="16">
        <v>2018</v>
      </c>
      <c r="H7575" s="139">
        <f t="shared" si="610"/>
        <v>0</v>
      </c>
      <c r="I7575" s="140">
        <v>9.3033333333333346</v>
      </c>
      <c r="J7575" s="141">
        <f t="shared" si="611"/>
        <v>1</v>
      </c>
      <c r="K7575" s="81">
        <f t="shared" si="612"/>
        <v>10.696666666666665</v>
      </c>
      <c r="L7575" s="149">
        <v>14.7</v>
      </c>
      <c r="M7575" s="16"/>
      <c r="N7575" s="141">
        <f t="shared" si="613"/>
        <v>1</v>
      </c>
      <c r="O7575" s="141"/>
      <c r="P7575" s="141"/>
      <c r="Q7575" s="81">
        <f t="shared" si="614"/>
        <v>5.3000000000000007</v>
      </c>
    </row>
    <row r="7576" spans="5:17" ht="13" hidden="1" x14ac:dyDescent="0.3">
      <c r="E7576" s="138">
        <v>43206</v>
      </c>
      <c r="F7576" s="16">
        <v>106</v>
      </c>
      <c r="G7576" s="16">
        <v>2018</v>
      </c>
      <c r="H7576" s="139">
        <f t="shared" si="610"/>
        <v>0</v>
      </c>
      <c r="I7576" s="140">
        <v>9.4</v>
      </c>
      <c r="J7576" s="141">
        <f t="shared" si="611"/>
        <v>1</v>
      </c>
      <c r="K7576" s="81">
        <f t="shared" si="612"/>
        <v>10.6</v>
      </c>
      <c r="L7576" s="149">
        <v>14.3</v>
      </c>
      <c r="M7576" s="16"/>
      <c r="N7576" s="141">
        <f t="shared" si="613"/>
        <v>1</v>
      </c>
      <c r="O7576" s="141"/>
      <c r="P7576" s="141"/>
      <c r="Q7576" s="81">
        <f t="shared" si="614"/>
        <v>5.6999999999999993</v>
      </c>
    </row>
    <row r="7577" spans="5:17" ht="13" hidden="1" x14ac:dyDescent="0.3">
      <c r="E7577" s="138">
        <v>43207</v>
      </c>
      <c r="F7577" s="16">
        <v>107</v>
      </c>
      <c r="G7577" s="16">
        <v>2018</v>
      </c>
      <c r="H7577" s="139">
        <f t="shared" si="610"/>
        <v>0</v>
      </c>
      <c r="I7577" s="140">
        <v>9.561290322580648</v>
      </c>
      <c r="J7577" s="141">
        <f t="shared" si="611"/>
        <v>1</v>
      </c>
      <c r="K7577" s="81">
        <f t="shared" si="612"/>
        <v>10.438709677419352</v>
      </c>
      <c r="L7577" s="149">
        <v>14.6</v>
      </c>
      <c r="M7577" s="16"/>
      <c r="N7577" s="141">
        <f t="shared" si="613"/>
        <v>1</v>
      </c>
      <c r="O7577" s="141"/>
      <c r="P7577" s="141"/>
      <c r="Q7577" s="81">
        <f t="shared" si="614"/>
        <v>5.4</v>
      </c>
    </row>
    <row r="7578" spans="5:17" ht="13" hidden="1" x14ac:dyDescent="0.3">
      <c r="E7578" s="138">
        <v>43208</v>
      </c>
      <c r="F7578" s="16">
        <v>108</v>
      </c>
      <c r="G7578" s="16">
        <v>2018</v>
      </c>
      <c r="H7578" s="139">
        <f t="shared" si="610"/>
        <v>0</v>
      </c>
      <c r="I7578" s="140">
        <v>9.7225806451612922</v>
      </c>
      <c r="J7578" s="141">
        <f t="shared" si="611"/>
        <v>1</v>
      </c>
      <c r="K7578" s="81">
        <f t="shared" si="612"/>
        <v>10.277419354838708</v>
      </c>
      <c r="L7578" s="149">
        <v>15.5</v>
      </c>
      <c r="M7578" s="16"/>
      <c r="N7578" s="141">
        <f t="shared" si="613"/>
        <v>1</v>
      </c>
      <c r="O7578" s="141"/>
      <c r="P7578" s="141"/>
      <c r="Q7578" s="81">
        <f t="shared" si="614"/>
        <v>4.5</v>
      </c>
    </row>
    <row r="7579" spans="5:17" ht="13" hidden="1" x14ac:dyDescent="0.3">
      <c r="E7579" s="138">
        <v>43209</v>
      </c>
      <c r="F7579" s="16">
        <v>109</v>
      </c>
      <c r="G7579" s="16">
        <v>2018</v>
      </c>
      <c r="H7579" s="139">
        <f t="shared" si="610"/>
        <v>0</v>
      </c>
      <c r="I7579" s="140">
        <v>9.8838709677419363</v>
      </c>
      <c r="J7579" s="141">
        <f t="shared" si="611"/>
        <v>1</v>
      </c>
      <c r="K7579" s="81">
        <f t="shared" si="612"/>
        <v>10.116129032258064</v>
      </c>
      <c r="L7579" s="149">
        <v>16.7</v>
      </c>
      <c r="M7579" s="16"/>
      <c r="N7579" s="141">
        <f t="shared" si="613"/>
        <v>0</v>
      </c>
      <c r="O7579" s="141"/>
      <c r="P7579" s="141"/>
      <c r="Q7579" s="81">
        <f t="shared" si="614"/>
        <v>0</v>
      </c>
    </row>
    <row r="7580" spans="5:17" ht="13" hidden="1" x14ac:dyDescent="0.3">
      <c r="E7580" s="138">
        <v>43210</v>
      </c>
      <c r="F7580" s="16">
        <v>110</v>
      </c>
      <c r="G7580" s="16">
        <v>2018</v>
      </c>
      <c r="H7580" s="139">
        <f t="shared" si="610"/>
        <v>0</v>
      </c>
      <c r="I7580" s="140">
        <v>10.045161290322584</v>
      </c>
      <c r="J7580" s="141">
        <f t="shared" si="611"/>
        <v>1</v>
      </c>
      <c r="K7580" s="81">
        <f t="shared" si="612"/>
        <v>9.954838709677416</v>
      </c>
      <c r="L7580" s="149">
        <v>17.3</v>
      </c>
      <c r="M7580" s="16"/>
      <c r="N7580" s="141">
        <f t="shared" si="613"/>
        <v>0</v>
      </c>
      <c r="O7580" s="141"/>
      <c r="P7580" s="141"/>
      <c r="Q7580" s="81">
        <f t="shared" si="614"/>
        <v>0</v>
      </c>
    </row>
    <row r="7581" spans="5:17" ht="13" hidden="1" x14ac:dyDescent="0.3">
      <c r="E7581" s="138">
        <v>43211</v>
      </c>
      <c r="F7581" s="16">
        <v>111</v>
      </c>
      <c r="G7581" s="16">
        <v>2018</v>
      </c>
      <c r="H7581" s="139">
        <f t="shared" si="610"/>
        <v>0</v>
      </c>
      <c r="I7581" s="140">
        <v>10.206451612903228</v>
      </c>
      <c r="J7581" s="141">
        <f t="shared" si="611"/>
        <v>1</v>
      </c>
      <c r="K7581" s="81">
        <f t="shared" si="612"/>
        <v>9.7935483870967719</v>
      </c>
      <c r="L7581" s="149">
        <v>17.600000000000001</v>
      </c>
      <c r="M7581" s="16"/>
      <c r="N7581" s="141">
        <f t="shared" si="613"/>
        <v>0</v>
      </c>
      <c r="O7581" s="141"/>
      <c r="P7581" s="141"/>
      <c r="Q7581" s="81">
        <f t="shared" si="614"/>
        <v>0</v>
      </c>
    </row>
    <row r="7582" spans="5:17" ht="13" hidden="1" x14ac:dyDescent="0.3">
      <c r="E7582" s="138">
        <v>43212</v>
      </c>
      <c r="F7582" s="16">
        <v>112</v>
      </c>
      <c r="G7582" s="16">
        <v>2018</v>
      </c>
      <c r="H7582" s="139">
        <f t="shared" si="610"/>
        <v>0</v>
      </c>
      <c r="I7582" s="140">
        <v>10.367741935483872</v>
      </c>
      <c r="J7582" s="141">
        <f t="shared" si="611"/>
        <v>1</v>
      </c>
      <c r="K7582" s="81">
        <f t="shared" si="612"/>
        <v>9.6322580645161278</v>
      </c>
      <c r="L7582" s="149">
        <v>18.8</v>
      </c>
      <c r="M7582" s="16"/>
      <c r="N7582" s="141">
        <f t="shared" si="613"/>
        <v>0</v>
      </c>
      <c r="O7582" s="141"/>
      <c r="P7582" s="141"/>
      <c r="Q7582" s="81">
        <f t="shared" si="614"/>
        <v>0</v>
      </c>
    </row>
    <row r="7583" spans="5:17" ht="13" hidden="1" x14ac:dyDescent="0.3">
      <c r="E7583" s="138">
        <v>43213</v>
      </c>
      <c r="F7583" s="16">
        <v>113</v>
      </c>
      <c r="G7583" s="16">
        <v>2018</v>
      </c>
      <c r="H7583" s="139">
        <f t="shared" si="610"/>
        <v>0</v>
      </c>
      <c r="I7583" s="140">
        <v>10.529032258064516</v>
      </c>
      <c r="J7583" s="141">
        <f t="shared" si="611"/>
        <v>1</v>
      </c>
      <c r="K7583" s="81">
        <f t="shared" si="612"/>
        <v>9.4709677419354836</v>
      </c>
      <c r="L7583" s="149">
        <v>17.100000000000001</v>
      </c>
      <c r="M7583" s="16"/>
      <c r="N7583" s="141">
        <f t="shared" si="613"/>
        <v>0</v>
      </c>
      <c r="O7583" s="141"/>
      <c r="P7583" s="141"/>
      <c r="Q7583" s="81">
        <f t="shared" si="614"/>
        <v>0</v>
      </c>
    </row>
    <row r="7584" spans="5:17" ht="13" hidden="1" x14ac:dyDescent="0.3">
      <c r="E7584" s="138">
        <v>43214</v>
      </c>
      <c r="F7584" s="16">
        <v>114</v>
      </c>
      <c r="G7584" s="16">
        <v>2018</v>
      </c>
      <c r="H7584" s="139">
        <f t="shared" si="610"/>
        <v>0</v>
      </c>
      <c r="I7584" s="140">
        <v>10.690322580645164</v>
      </c>
      <c r="J7584" s="141">
        <f t="shared" si="611"/>
        <v>1</v>
      </c>
      <c r="K7584" s="81">
        <f t="shared" si="612"/>
        <v>9.3096774193548359</v>
      </c>
      <c r="L7584" s="149">
        <v>15.7</v>
      </c>
      <c r="M7584" s="16"/>
      <c r="N7584" s="141">
        <f t="shared" si="613"/>
        <v>1</v>
      </c>
      <c r="O7584" s="141"/>
      <c r="P7584" s="141"/>
      <c r="Q7584" s="81">
        <f t="shared" si="614"/>
        <v>4.3000000000000007</v>
      </c>
    </row>
    <row r="7585" spans="5:17" ht="13" hidden="1" x14ac:dyDescent="0.3">
      <c r="E7585" s="138">
        <v>43215</v>
      </c>
      <c r="F7585" s="16">
        <v>115</v>
      </c>
      <c r="G7585" s="16">
        <v>2018</v>
      </c>
      <c r="H7585" s="139">
        <f t="shared" si="610"/>
        <v>0</v>
      </c>
      <c r="I7585" s="140">
        <v>10.851612903225808</v>
      </c>
      <c r="J7585" s="141">
        <f t="shared" si="611"/>
        <v>1</v>
      </c>
      <c r="K7585" s="81">
        <f t="shared" si="612"/>
        <v>9.1483870967741918</v>
      </c>
      <c r="L7585" s="149">
        <v>18.2</v>
      </c>
      <c r="M7585" s="16"/>
      <c r="N7585" s="141">
        <f t="shared" si="613"/>
        <v>0</v>
      </c>
      <c r="O7585" s="141"/>
      <c r="P7585" s="141"/>
      <c r="Q7585" s="81">
        <f t="shared" si="614"/>
        <v>0</v>
      </c>
    </row>
    <row r="7586" spans="5:17" ht="13" hidden="1" x14ac:dyDescent="0.3">
      <c r="E7586" s="138">
        <v>43216</v>
      </c>
      <c r="F7586" s="16">
        <v>116</v>
      </c>
      <c r="G7586" s="16">
        <v>2018</v>
      </c>
      <c r="H7586" s="139">
        <f t="shared" si="610"/>
        <v>0</v>
      </c>
      <c r="I7586" s="140">
        <v>11.012903225806452</v>
      </c>
      <c r="J7586" s="141">
        <f t="shared" si="611"/>
        <v>1</v>
      </c>
      <c r="K7586" s="81">
        <f t="shared" si="612"/>
        <v>8.9870967741935477</v>
      </c>
      <c r="L7586" s="149">
        <v>14.6</v>
      </c>
      <c r="M7586" s="16"/>
      <c r="N7586" s="141">
        <f t="shared" si="613"/>
        <v>1</v>
      </c>
      <c r="O7586" s="141"/>
      <c r="P7586" s="141"/>
      <c r="Q7586" s="81">
        <f t="shared" si="614"/>
        <v>5.4</v>
      </c>
    </row>
    <row r="7587" spans="5:17" ht="13" hidden="1" x14ac:dyDescent="0.3">
      <c r="E7587" s="138">
        <v>43217</v>
      </c>
      <c r="F7587" s="16">
        <v>117</v>
      </c>
      <c r="G7587" s="16">
        <v>2018</v>
      </c>
      <c r="H7587" s="139">
        <f t="shared" ref="H7587:H7650" si="615">IF(AND(E7587&gt;=$D$64,E7587&lt;=$D$65),1,0)</f>
        <v>0</v>
      </c>
      <c r="I7587" s="140">
        <v>11.1741935483871</v>
      </c>
      <c r="J7587" s="141">
        <f t="shared" si="611"/>
        <v>1</v>
      </c>
      <c r="K7587" s="81">
        <f t="shared" si="612"/>
        <v>8.8258064516129</v>
      </c>
      <c r="L7587" s="149">
        <v>15.3</v>
      </c>
      <c r="M7587" s="16"/>
      <c r="N7587" s="141">
        <f t="shared" si="613"/>
        <v>1</v>
      </c>
      <c r="O7587" s="141"/>
      <c r="P7587" s="141"/>
      <c r="Q7587" s="81">
        <f t="shared" si="614"/>
        <v>4.6999999999999993</v>
      </c>
    </row>
    <row r="7588" spans="5:17" ht="13" hidden="1" x14ac:dyDescent="0.3">
      <c r="E7588" s="138">
        <v>43218</v>
      </c>
      <c r="F7588" s="16">
        <v>118</v>
      </c>
      <c r="G7588" s="16">
        <v>2018</v>
      </c>
      <c r="H7588" s="139">
        <f t="shared" si="615"/>
        <v>0</v>
      </c>
      <c r="I7588" s="140">
        <v>11.335483870967744</v>
      </c>
      <c r="J7588" s="141">
        <f t="shared" si="611"/>
        <v>1</v>
      </c>
      <c r="K7588" s="81">
        <f t="shared" si="612"/>
        <v>8.6645161290322559</v>
      </c>
      <c r="L7588" s="149">
        <v>17.3</v>
      </c>
      <c r="M7588" s="16"/>
      <c r="N7588" s="141">
        <f t="shared" si="613"/>
        <v>0</v>
      </c>
      <c r="O7588" s="141"/>
      <c r="P7588" s="141"/>
      <c r="Q7588" s="81">
        <f t="shared" si="614"/>
        <v>0</v>
      </c>
    </row>
    <row r="7589" spans="5:17" ht="13" hidden="1" x14ac:dyDescent="0.3">
      <c r="E7589" s="138">
        <v>43219</v>
      </c>
      <c r="F7589" s="16">
        <v>119</v>
      </c>
      <c r="G7589" s="16">
        <v>2018</v>
      </c>
      <c r="H7589" s="139">
        <f t="shared" si="615"/>
        <v>0</v>
      </c>
      <c r="I7589" s="140">
        <v>11.496774193548388</v>
      </c>
      <c r="J7589" s="141">
        <f t="shared" si="611"/>
        <v>1</v>
      </c>
      <c r="K7589" s="81">
        <f t="shared" si="612"/>
        <v>8.5032258064516117</v>
      </c>
      <c r="L7589" s="149">
        <v>15.3</v>
      </c>
      <c r="M7589" s="16"/>
      <c r="N7589" s="141">
        <f t="shared" si="613"/>
        <v>1</v>
      </c>
      <c r="O7589" s="141"/>
      <c r="P7589" s="141"/>
      <c r="Q7589" s="81">
        <f t="shared" si="614"/>
        <v>4.6999999999999993</v>
      </c>
    </row>
    <row r="7590" spans="5:17" ht="13" hidden="1" x14ac:dyDescent="0.3">
      <c r="E7590" s="138">
        <v>43220</v>
      </c>
      <c r="F7590" s="16">
        <v>120</v>
      </c>
      <c r="G7590" s="16">
        <v>2018</v>
      </c>
      <c r="H7590" s="139">
        <f t="shared" si="615"/>
        <v>0</v>
      </c>
      <c r="I7590" s="140">
        <v>11.658064516129032</v>
      </c>
      <c r="J7590" s="141">
        <f t="shared" si="611"/>
        <v>1</v>
      </c>
      <c r="K7590" s="81">
        <f t="shared" si="612"/>
        <v>8.3419354838709676</v>
      </c>
      <c r="L7590" s="149">
        <v>12.4</v>
      </c>
      <c r="M7590" s="16"/>
      <c r="N7590" s="141">
        <f t="shared" si="613"/>
        <v>1</v>
      </c>
      <c r="O7590" s="141"/>
      <c r="P7590" s="141"/>
      <c r="Q7590" s="81">
        <f t="shared" si="614"/>
        <v>7.6</v>
      </c>
    </row>
    <row r="7591" spans="5:17" ht="13" hidden="1" x14ac:dyDescent="0.3">
      <c r="E7591" s="138">
        <v>43221</v>
      </c>
      <c r="F7591" s="16">
        <v>121</v>
      </c>
      <c r="G7591" s="16">
        <v>2018</v>
      </c>
      <c r="H7591" s="139">
        <f t="shared" si="615"/>
        <v>0</v>
      </c>
      <c r="I7591" s="140">
        <v>11.81935483870968</v>
      </c>
      <c r="J7591" s="141">
        <f t="shared" si="611"/>
        <v>1</v>
      </c>
      <c r="K7591" s="81">
        <f t="shared" si="612"/>
        <v>8.1806451612903199</v>
      </c>
      <c r="L7591" s="149">
        <v>10.6</v>
      </c>
      <c r="M7591" s="16"/>
      <c r="N7591" s="141">
        <f t="shared" si="613"/>
        <v>1</v>
      </c>
      <c r="O7591" s="141"/>
      <c r="P7591" s="141"/>
      <c r="Q7591" s="81">
        <f t="shared" si="614"/>
        <v>9.4</v>
      </c>
    </row>
    <row r="7592" spans="5:17" ht="13" hidden="1" x14ac:dyDescent="0.3">
      <c r="E7592" s="138">
        <v>43222</v>
      </c>
      <c r="F7592" s="16">
        <v>122</v>
      </c>
      <c r="G7592" s="16">
        <v>2018</v>
      </c>
      <c r="H7592" s="139">
        <f t="shared" si="615"/>
        <v>0</v>
      </c>
      <c r="I7592" s="140">
        <v>11.980645161290324</v>
      </c>
      <c r="J7592" s="141">
        <f t="shared" si="611"/>
        <v>1</v>
      </c>
      <c r="K7592" s="81">
        <f t="shared" si="612"/>
        <v>8.0193548387096758</v>
      </c>
      <c r="L7592" s="149">
        <v>11.5</v>
      </c>
      <c r="M7592" s="16"/>
      <c r="N7592" s="141">
        <f t="shared" si="613"/>
        <v>1</v>
      </c>
      <c r="O7592" s="141"/>
      <c r="P7592" s="141"/>
      <c r="Q7592" s="81">
        <f t="shared" si="614"/>
        <v>8.5</v>
      </c>
    </row>
    <row r="7593" spans="5:17" ht="13" hidden="1" x14ac:dyDescent="0.3">
      <c r="E7593" s="138">
        <v>43223</v>
      </c>
      <c r="F7593" s="16">
        <v>123</v>
      </c>
      <c r="G7593" s="16">
        <v>2018</v>
      </c>
      <c r="H7593" s="139">
        <f t="shared" si="615"/>
        <v>0</v>
      </c>
      <c r="I7593" s="140">
        <v>12.141935483870968</v>
      </c>
      <c r="J7593" s="141">
        <f t="shared" si="611"/>
        <v>1</v>
      </c>
      <c r="K7593" s="81">
        <f t="shared" si="612"/>
        <v>7.8580645161290317</v>
      </c>
      <c r="L7593" s="149">
        <v>12.3</v>
      </c>
      <c r="M7593" s="16"/>
      <c r="N7593" s="141">
        <f t="shared" si="613"/>
        <v>1</v>
      </c>
      <c r="O7593" s="141"/>
      <c r="P7593" s="141"/>
      <c r="Q7593" s="81">
        <f t="shared" si="614"/>
        <v>7.6999999999999993</v>
      </c>
    </row>
    <row r="7594" spans="5:17" ht="13" hidden="1" x14ac:dyDescent="0.3">
      <c r="E7594" s="138">
        <v>43224</v>
      </c>
      <c r="F7594" s="16">
        <v>124</v>
      </c>
      <c r="G7594" s="16">
        <v>2018</v>
      </c>
      <c r="H7594" s="139">
        <f t="shared" si="615"/>
        <v>0</v>
      </c>
      <c r="I7594" s="140">
        <v>12.303225806451616</v>
      </c>
      <c r="J7594" s="141">
        <f t="shared" si="611"/>
        <v>1</v>
      </c>
      <c r="K7594" s="81">
        <f t="shared" si="612"/>
        <v>7.696774193548384</v>
      </c>
      <c r="L7594" s="149">
        <v>15.3</v>
      </c>
      <c r="M7594" s="16"/>
      <c r="N7594" s="141">
        <f t="shared" si="613"/>
        <v>1</v>
      </c>
      <c r="O7594" s="141"/>
      <c r="P7594" s="141"/>
      <c r="Q7594" s="81">
        <f t="shared" si="614"/>
        <v>4.6999999999999993</v>
      </c>
    </row>
    <row r="7595" spans="5:17" ht="13" hidden="1" x14ac:dyDescent="0.3">
      <c r="E7595" s="138">
        <v>43225</v>
      </c>
      <c r="F7595" s="16">
        <v>125</v>
      </c>
      <c r="G7595" s="16">
        <v>2018</v>
      </c>
      <c r="H7595" s="139">
        <f t="shared" si="615"/>
        <v>0</v>
      </c>
      <c r="I7595" s="140">
        <v>12.46451612903226</v>
      </c>
      <c r="J7595" s="141">
        <f t="shared" si="611"/>
        <v>1</v>
      </c>
      <c r="K7595" s="81">
        <f t="shared" si="612"/>
        <v>7.5354838709677399</v>
      </c>
      <c r="L7595" s="149">
        <v>17.600000000000001</v>
      </c>
      <c r="M7595" s="16"/>
      <c r="N7595" s="141">
        <f t="shared" si="613"/>
        <v>0</v>
      </c>
      <c r="O7595" s="141"/>
      <c r="P7595" s="141"/>
      <c r="Q7595" s="81">
        <f t="shared" si="614"/>
        <v>0</v>
      </c>
    </row>
    <row r="7596" spans="5:17" ht="13" hidden="1" x14ac:dyDescent="0.3">
      <c r="E7596" s="138">
        <v>43226</v>
      </c>
      <c r="F7596" s="16">
        <v>126</v>
      </c>
      <c r="G7596" s="16">
        <v>2018</v>
      </c>
      <c r="H7596" s="139">
        <f t="shared" si="615"/>
        <v>0</v>
      </c>
      <c r="I7596" s="140">
        <v>12.625806451612904</v>
      </c>
      <c r="J7596" s="141">
        <f t="shared" si="611"/>
        <v>1</v>
      </c>
      <c r="K7596" s="81">
        <f t="shared" si="612"/>
        <v>7.3741935483870957</v>
      </c>
      <c r="L7596" s="149">
        <v>18.399999999999999</v>
      </c>
      <c r="M7596" s="16"/>
      <c r="N7596" s="141">
        <f t="shared" si="613"/>
        <v>0</v>
      </c>
      <c r="O7596" s="141"/>
      <c r="P7596" s="141"/>
      <c r="Q7596" s="81">
        <f t="shared" si="614"/>
        <v>0</v>
      </c>
    </row>
    <row r="7597" spans="5:17" ht="13" hidden="1" x14ac:dyDescent="0.3">
      <c r="E7597" s="138">
        <v>43227</v>
      </c>
      <c r="F7597" s="16">
        <v>127</v>
      </c>
      <c r="G7597" s="16">
        <v>2018</v>
      </c>
      <c r="H7597" s="139">
        <f t="shared" si="615"/>
        <v>0</v>
      </c>
      <c r="I7597" s="140">
        <v>12.787096774193548</v>
      </c>
      <c r="J7597" s="141">
        <f t="shared" si="611"/>
        <v>1</v>
      </c>
      <c r="K7597" s="81">
        <f t="shared" si="612"/>
        <v>7.2129032258064516</v>
      </c>
      <c r="L7597" s="149">
        <v>18</v>
      </c>
      <c r="M7597" s="16"/>
      <c r="N7597" s="141">
        <f t="shared" si="613"/>
        <v>0</v>
      </c>
      <c r="O7597" s="141"/>
      <c r="P7597" s="141"/>
      <c r="Q7597" s="81">
        <f t="shared" si="614"/>
        <v>0</v>
      </c>
    </row>
    <row r="7598" spans="5:17" ht="13" hidden="1" x14ac:dyDescent="0.3">
      <c r="E7598" s="138">
        <v>43228</v>
      </c>
      <c r="F7598" s="16">
        <v>128</v>
      </c>
      <c r="G7598" s="16">
        <v>2018</v>
      </c>
      <c r="H7598" s="139">
        <f t="shared" si="615"/>
        <v>0</v>
      </c>
      <c r="I7598" s="140">
        <v>12.948387096774196</v>
      </c>
      <c r="J7598" s="141">
        <f t="shared" si="611"/>
        <v>1</v>
      </c>
      <c r="K7598" s="81">
        <f t="shared" si="612"/>
        <v>7.0516129032258039</v>
      </c>
      <c r="L7598" s="149">
        <v>17.5</v>
      </c>
      <c r="M7598" s="16"/>
      <c r="N7598" s="141">
        <f t="shared" si="613"/>
        <v>0</v>
      </c>
      <c r="O7598" s="141"/>
      <c r="P7598" s="141"/>
      <c r="Q7598" s="81">
        <f t="shared" si="614"/>
        <v>0</v>
      </c>
    </row>
    <row r="7599" spans="5:17" ht="13" hidden="1" x14ac:dyDescent="0.3">
      <c r="E7599" s="138">
        <v>43229</v>
      </c>
      <c r="F7599" s="16">
        <v>129</v>
      </c>
      <c r="G7599" s="16">
        <v>2018</v>
      </c>
      <c r="H7599" s="139">
        <f t="shared" si="615"/>
        <v>0</v>
      </c>
      <c r="I7599" s="140">
        <v>13.10967741935484</v>
      </c>
      <c r="J7599" s="141">
        <f t="shared" si="611"/>
        <v>1</v>
      </c>
      <c r="K7599" s="81">
        <f t="shared" si="612"/>
        <v>6.8903225806451598</v>
      </c>
      <c r="L7599" s="149">
        <v>15.5</v>
      </c>
      <c r="M7599" s="16"/>
      <c r="N7599" s="141">
        <f t="shared" si="613"/>
        <v>1</v>
      </c>
      <c r="O7599" s="141"/>
      <c r="P7599" s="141"/>
      <c r="Q7599" s="81">
        <f t="shared" si="614"/>
        <v>4.5</v>
      </c>
    </row>
    <row r="7600" spans="5:17" ht="13" hidden="1" x14ac:dyDescent="0.3">
      <c r="E7600" s="138">
        <v>43230</v>
      </c>
      <c r="F7600" s="16">
        <v>130</v>
      </c>
      <c r="G7600" s="16">
        <v>2018</v>
      </c>
      <c r="H7600" s="139">
        <f t="shared" si="615"/>
        <v>0</v>
      </c>
      <c r="I7600" s="140">
        <v>13.270967741935484</v>
      </c>
      <c r="J7600" s="141">
        <f t="shared" si="611"/>
        <v>1</v>
      </c>
      <c r="K7600" s="81">
        <f t="shared" si="612"/>
        <v>6.7290322580645157</v>
      </c>
      <c r="L7600" s="149">
        <v>13.3</v>
      </c>
      <c r="M7600" s="16"/>
      <c r="N7600" s="141">
        <f t="shared" si="613"/>
        <v>1</v>
      </c>
      <c r="O7600" s="141"/>
      <c r="P7600" s="141"/>
      <c r="Q7600" s="81">
        <f t="shared" si="614"/>
        <v>6.6999999999999993</v>
      </c>
    </row>
    <row r="7601" spans="5:17" ht="13" hidden="1" x14ac:dyDescent="0.3">
      <c r="E7601" s="138">
        <v>43231</v>
      </c>
      <c r="F7601" s="16">
        <v>131</v>
      </c>
      <c r="G7601" s="16">
        <v>2018</v>
      </c>
      <c r="H7601" s="139">
        <f t="shared" si="615"/>
        <v>0</v>
      </c>
      <c r="I7601" s="140">
        <v>13.432258064516132</v>
      </c>
      <c r="J7601" s="141">
        <f t="shared" si="611"/>
        <v>1</v>
      </c>
      <c r="K7601" s="81">
        <f t="shared" si="612"/>
        <v>6.567741935483868</v>
      </c>
      <c r="L7601" s="149">
        <v>14</v>
      </c>
      <c r="M7601" s="16"/>
      <c r="N7601" s="141">
        <f t="shared" si="613"/>
        <v>1</v>
      </c>
      <c r="O7601" s="141"/>
      <c r="P7601" s="141"/>
      <c r="Q7601" s="81">
        <f t="shared" si="614"/>
        <v>6</v>
      </c>
    </row>
    <row r="7602" spans="5:17" ht="13" hidden="1" x14ac:dyDescent="0.3">
      <c r="E7602" s="138">
        <v>43232</v>
      </c>
      <c r="F7602" s="16">
        <v>132</v>
      </c>
      <c r="G7602" s="16">
        <v>2018</v>
      </c>
      <c r="H7602" s="139">
        <f t="shared" si="615"/>
        <v>0</v>
      </c>
      <c r="I7602" s="140">
        <v>13.593548387096776</v>
      </c>
      <c r="J7602" s="141">
        <f t="shared" si="611"/>
        <v>1</v>
      </c>
      <c r="K7602" s="81">
        <f t="shared" si="612"/>
        <v>6.4064516129032238</v>
      </c>
      <c r="L7602" s="149">
        <v>17.3</v>
      </c>
      <c r="M7602" s="16"/>
      <c r="N7602" s="141">
        <f t="shared" si="613"/>
        <v>0</v>
      </c>
      <c r="O7602" s="141"/>
      <c r="P7602" s="141"/>
      <c r="Q7602" s="81">
        <f t="shared" si="614"/>
        <v>0</v>
      </c>
    </row>
    <row r="7603" spans="5:17" ht="13" hidden="1" x14ac:dyDescent="0.3">
      <c r="E7603" s="138">
        <v>43233</v>
      </c>
      <c r="F7603" s="16">
        <v>133</v>
      </c>
      <c r="G7603" s="16">
        <v>2018</v>
      </c>
      <c r="H7603" s="139">
        <f t="shared" si="615"/>
        <v>0</v>
      </c>
      <c r="I7603" s="140">
        <v>13.75483870967742</v>
      </c>
      <c r="J7603" s="141">
        <f t="shared" si="611"/>
        <v>1</v>
      </c>
      <c r="K7603" s="81">
        <f t="shared" si="612"/>
        <v>6.2451612903225797</v>
      </c>
      <c r="L7603" s="149">
        <v>10.5</v>
      </c>
      <c r="M7603" s="16"/>
      <c r="N7603" s="141">
        <f t="shared" si="613"/>
        <v>1</v>
      </c>
      <c r="O7603" s="141"/>
      <c r="P7603" s="141"/>
      <c r="Q7603" s="81">
        <f t="shared" si="614"/>
        <v>9.5</v>
      </c>
    </row>
    <row r="7604" spans="5:17" ht="13" hidden="1" x14ac:dyDescent="0.3">
      <c r="E7604" s="138">
        <v>43234</v>
      </c>
      <c r="F7604" s="16">
        <v>134</v>
      </c>
      <c r="G7604" s="16">
        <v>2018</v>
      </c>
      <c r="H7604" s="139">
        <f t="shared" si="615"/>
        <v>0</v>
      </c>
      <c r="I7604" s="140">
        <v>13.916129032258064</v>
      </c>
      <c r="J7604" s="141">
        <f t="shared" si="611"/>
        <v>1</v>
      </c>
      <c r="K7604" s="81">
        <f t="shared" si="612"/>
        <v>6.0838709677419356</v>
      </c>
      <c r="L7604" s="149">
        <v>11</v>
      </c>
      <c r="M7604" s="16"/>
      <c r="N7604" s="141">
        <f t="shared" si="613"/>
        <v>1</v>
      </c>
      <c r="O7604" s="141"/>
      <c r="P7604" s="141"/>
      <c r="Q7604" s="81">
        <f t="shared" si="614"/>
        <v>9</v>
      </c>
    </row>
    <row r="7605" spans="5:17" ht="13" hidden="1" x14ac:dyDescent="0.3">
      <c r="E7605" s="138">
        <v>43235</v>
      </c>
      <c r="F7605" s="16">
        <v>135</v>
      </c>
      <c r="G7605" s="16">
        <v>2018</v>
      </c>
      <c r="H7605" s="139">
        <f t="shared" si="615"/>
        <v>0</v>
      </c>
      <c r="I7605" s="140">
        <v>14.077419354838712</v>
      </c>
      <c r="J7605" s="141">
        <f t="shared" si="611"/>
        <v>1</v>
      </c>
      <c r="K7605" s="81">
        <f t="shared" si="612"/>
        <v>5.9225806451612879</v>
      </c>
      <c r="L7605" s="149">
        <v>11.6</v>
      </c>
      <c r="M7605" s="16"/>
      <c r="N7605" s="141">
        <f t="shared" si="613"/>
        <v>1</v>
      </c>
      <c r="O7605" s="141"/>
      <c r="P7605" s="141"/>
      <c r="Q7605" s="81">
        <f t="shared" si="614"/>
        <v>8.4</v>
      </c>
    </row>
    <row r="7606" spans="5:17" ht="13" hidden="1" x14ac:dyDescent="0.3">
      <c r="E7606" s="138">
        <v>43236</v>
      </c>
      <c r="F7606" s="16">
        <v>136</v>
      </c>
      <c r="G7606" s="16">
        <v>2018</v>
      </c>
      <c r="H7606" s="139">
        <f t="shared" si="615"/>
        <v>0</v>
      </c>
      <c r="I7606" s="140">
        <v>14.238709677419356</v>
      </c>
      <c r="J7606" s="141">
        <f t="shared" si="611"/>
        <v>1</v>
      </c>
      <c r="K7606" s="81">
        <f t="shared" si="612"/>
        <v>5.7612903225806438</v>
      </c>
      <c r="L7606" s="149">
        <v>11.6</v>
      </c>
      <c r="M7606" s="16"/>
      <c r="N7606" s="141">
        <f t="shared" si="613"/>
        <v>1</v>
      </c>
      <c r="O7606" s="141"/>
      <c r="P7606" s="141"/>
      <c r="Q7606" s="81">
        <f t="shared" si="614"/>
        <v>8.4</v>
      </c>
    </row>
    <row r="7607" spans="5:17" ht="13" hidden="1" x14ac:dyDescent="0.3">
      <c r="E7607" s="138">
        <v>43237</v>
      </c>
      <c r="F7607" s="16">
        <v>137</v>
      </c>
      <c r="G7607" s="16">
        <v>2018</v>
      </c>
      <c r="H7607" s="139">
        <f t="shared" si="615"/>
        <v>0</v>
      </c>
      <c r="I7607" s="140">
        <v>14.4</v>
      </c>
      <c r="J7607" s="141">
        <f t="shared" si="611"/>
        <v>1</v>
      </c>
      <c r="K7607" s="81">
        <f t="shared" si="612"/>
        <v>5.6</v>
      </c>
      <c r="L7607" s="149">
        <v>14</v>
      </c>
      <c r="M7607" s="16"/>
      <c r="N7607" s="141">
        <f t="shared" si="613"/>
        <v>1</v>
      </c>
      <c r="O7607" s="141"/>
      <c r="P7607" s="141"/>
      <c r="Q7607" s="81">
        <f t="shared" si="614"/>
        <v>6</v>
      </c>
    </row>
    <row r="7608" spans="5:17" ht="13" hidden="1" x14ac:dyDescent="0.3">
      <c r="E7608" s="138">
        <v>43238</v>
      </c>
      <c r="F7608" s="16">
        <v>138</v>
      </c>
      <c r="G7608" s="16">
        <v>2018</v>
      </c>
      <c r="H7608" s="139">
        <f t="shared" si="615"/>
        <v>0</v>
      </c>
      <c r="I7608" s="140">
        <v>14.506666666666668</v>
      </c>
      <c r="J7608" s="141">
        <f t="shared" si="611"/>
        <v>1</v>
      </c>
      <c r="K7608" s="81">
        <f t="shared" si="612"/>
        <v>5.4933333333333323</v>
      </c>
      <c r="L7608" s="149">
        <v>15</v>
      </c>
      <c r="M7608" s="16"/>
      <c r="N7608" s="141">
        <f t="shared" si="613"/>
        <v>1</v>
      </c>
      <c r="O7608" s="141"/>
      <c r="P7608" s="141"/>
      <c r="Q7608" s="81">
        <f t="shared" si="614"/>
        <v>5</v>
      </c>
    </row>
    <row r="7609" spans="5:17" ht="13" hidden="1" x14ac:dyDescent="0.3">
      <c r="E7609" s="138">
        <v>43239</v>
      </c>
      <c r="F7609" s="16">
        <v>139</v>
      </c>
      <c r="G7609" s="16">
        <v>2018</v>
      </c>
      <c r="H7609" s="139">
        <f t="shared" si="615"/>
        <v>0</v>
      </c>
      <c r="I7609" s="140">
        <v>14.613333333333333</v>
      </c>
      <c r="J7609" s="141">
        <f t="shared" si="611"/>
        <v>1</v>
      </c>
      <c r="K7609" s="81">
        <f t="shared" si="612"/>
        <v>5.3866666666666667</v>
      </c>
      <c r="L7609" s="149">
        <v>15.1</v>
      </c>
      <c r="M7609" s="16"/>
      <c r="N7609" s="141">
        <f t="shared" si="613"/>
        <v>1</v>
      </c>
      <c r="O7609" s="141"/>
      <c r="P7609" s="141"/>
      <c r="Q7609" s="81">
        <f t="shared" si="614"/>
        <v>4.9000000000000004</v>
      </c>
    </row>
    <row r="7610" spans="5:17" ht="13" hidden="1" x14ac:dyDescent="0.3">
      <c r="E7610" s="138">
        <v>43240</v>
      </c>
      <c r="F7610" s="16">
        <v>140</v>
      </c>
      <c r="G7610" s="16">
        <v>2018</v>
      </c>
      <c r="H7610" s="139">
        <f t="shared" si="615"/>
        <v>0</v>
      </c>
      <c r="I7610" s="140">
        <v>14.72</v>
      </c>
      <c r="J7610" s="141">
        <f t="shared" si="611"/>
        <v>1</v>
      </c>
      <c r="K7610" s="81">
        <f t="shared" si="612"/>
        <v>5.2799999999999994</v>
      </c>
      <c r="L7610" s="149">
        <v>14.4</v>
      </c>
      <c r="M7610" s="16"/>
      <c r="N7610" s="141">
        <f t="shared" si="613"/>
        <v>1</v>
      </c>
      <c r="O7610" s="141"/>
      <c r="P7610" s="141"/>
      <c r="Q7610" s="81">
        <f t="shared" si="614"/>
        <v>5.6</v>
      </c>
    </row>
    <row r="7611" spans="5:17" ht="13" hidden="1" x14ac:dyDescent="0.3">
      <c r="E7611" s="138">
        <v>43241</v>
      </c>
      <c r="F7611" s="16">
        <v>141</v>
      </c>
      <c r="G7611" s="16">
        <v>2018</v>
      </c>
      <c r="H7611" s="139">
        <f t="shared" si="615"/>
        <v>0</v>
      </c>
      <c r="I7611" s="140">
        <v>14.826666666666668</v>
      </c>
      <c r="J7611" s="141">
        <f t="shared" si="611"/>
        <v>1</v>
      </c>
      <c r="K7611" s="81">
        <f t="shared" si="612"/>
        <v>5.173333333333332</v>
      </c>
      <c r="L7611" s="149">
        <v>16.899999999999999</v>
      </c>
      <c r="M7611" s="16"/>
      <c r="N7611" s="141">
        <f t="shared" si="613"/>
        <v>0</v>
      </c>
      <c r="O7611" s="141"/>
      <c r="P7611" s="141"/>
      <c r="Q7611" s="81">
        <f t="shared" si="614"/>
        <v>0</v>
      </c>
    </row>
    <row r="7612" spans="5:17" ht="13" hidden="1" x14ac:dyDescent="0.3">
      <c r="E7612" s="138">
        <v>43242</v>
      </c>
      <c r="F7612" s="16">
        <v>142</v>
      </c>
      <c r="G7612" s="16">
        <v>2018</v>
      </c>
      <c r="H7612" s="139">
        <f t="shared" si="615"/>
        <v>0</v>
      </c>
      <c r="I7612" s="140">
        <v>14.933333333333334</v>
      </c>
      <c r="J7612" s="141">
        <f t="shared" si="611"/>
        <v>1</v>
      </c>
      <c r="K7612" s="81">
        <f t="shared" si="612"/>
        <v>5.0666666666666664</v>
      </c>
      <c r="L7612" s="149">
        <v>17.2</v>
      </c>
      <c r="M7612" s="16"/>
      <c r="N7612" s="141">
        <f t="shared" si="613"/>
        <v>0</v>
      </c>
      <c r="O7612" s="141"/>
      <c r="P7612" s="141"/>
      <c r="Q7612" s="81">
        <f t="shared" si="614"/>
        <v>0</v>
      </c>
    </row>
    <row r="7613" spans="5:17" ht="13" hidden="1" x14ac:dyDescent="0.3">
      <c r="E7613" s="138">
        <v>43243</v>
      </c>
      <c r="F7613" s="16">
        <v>143</v>
      </c>
      <c r="G7613" s="16">
        <v>2018</v>
      </c>
      <c r="H7613" s="139">
        <f t="shared" si="615"/>
        <v>0</v>
      </c>
      <c r="I7613" s="140">
        <v>15.04</v>
      </c>
      <c r="J7613" s="141">
        <f t="shared" si="611"/>
        <v>1</v>
      </c>
      <c r="K7613" s="81">
        <f t="shared" si="612"/>
        <v>4.9600000000000009</v>
      </c>
      <c r="L7613" s="149">
        <v>15.5</v>
      </c>
      <c r="M7613" s="16"/>
      <c r="N7613" s="141">
        <f t="shared" si="613"/>
        <v>1</v>
      </c>
      <c r="O7613" s="141"/>
      <c r="P7613" s="141"/>
      <c r="Q7613" s="81">
        <f t="shared" si="614"/>
        <v>4.5</v>
      </c>
    </row>
    <row r="7614" spans="5:17" ht="13" hidden="1" x14ac:dyDescent="0.3">
      <c r="E7614" s="138">
        <v>43244</v>
      </c>
      <c r="F7614" s="16">
        <v>144</v>
      </c>
      <c r="G7614" s="16">
        <v>2018</v>
      </c>
      <c r="H7614" s="139">
        <f t="shared" si="615"/>
        <v>0</v>
      </c>
      <c r="I7614" s="140">
        <v>15.146666666666667</v>
      </c>
      <c r="J7614" s="141">
        <f t="shared" si="611"/>
        <v>1</v>
      </c>
      <c r="K7614" s="81">
        <f t="shared" si="612"/>
        <v>4.8533333333333335</v>
      </c>
      <c r="L7614" s="149">
        <v>17.8</v>
      </c>
      <c r="M7614" s="16"/>
      <c r="N7614" s="141">
        <f t="shared" si="613"/>
        <v>0</v>
      </c>
      <c r="O7614" s="141"/>
      <c r="P7614" s="141"/>
      <c r="Q7614" s="81">
        <f t="shared" si="614"/>
        <v>0</v>
      </c>
    </row>
    <row r="7615" spans="5:17" ht="13" hidden="1" x14ac:dyDescent="0.3">
      <c r="E7615" s="138">
        <v>43245</v>
      </c>
      <c r="F7615" s="16">
        <v>145</v>
      </c>
      <c r="G7615" s="16">
        <v>2018</v>
      </c>
      <c r="H7615" s="139">
        <f t="shared" si="615"/>
        <v>0</v>
      </c>
      <c r="I7615" s="140">
        <v>15.253333333333334</v>
      </c>
      <c r="J7615" s="141">
        <f t="shared" si="611"/>
        <v>1</v>
      </c>
      <c r="K7615" s="81">
        <f t="shared" si="612"/>
        <v>4.7466666666666661</v>
      </c>
      <c r="L7615" s="149">
        <v>19.3</v>
      </c>
      <c r="M7615" s="16"/>
      <c r="N7615" s="141">
        <f t="shared" si="613"/>
        <v>0</v>
      </c>
      <c r="O7615" s="141"/>
      <c r="P7615" s="141"/>
      <c r="Q7615" s="81">
        <f t="shared" si="614"/>
        <v>0</v>
      </c>
    </row>
    <row r="7616" spans="5:17" ht="13" hidden="1" x14ac:dyDescent="0.3">
      <c r="E7616" s="138">
        <v>43246</v>
      </c>
      <c r="F7616" s="16">
        <v>146</v>
      </c>
      <c r="G7616" s="16">
        <v>2018</v>
      </c>
      <c r="H7616" s="139">
        <f t="shared" si="615"/>
        <v>0</v>
      </c>
      <c r="I7616" s="140">
        <v>15.36</v>
      </c>
      <c r="J7616" s="141">
        <f t="shared" si="611"/>
        <v>1</v>
      </c>
      <c r="K7616" s="81">
        <f t="shared" si="612"/>
        <v>4.6400000000000006</v>
      </c>
      <c r="L7616" s="149">
        <v>19.3</v>
      </c>
      <c r="M7616" s="16"/>
      <c r="N7616" s="141">
        <f t="shared" si="613"/>
        <v>0</v>
      </c>
      <c r="O7616" s="141"/>
      <c r="P7616" s="141"/>
      <c r="Q7616" s="81">
        <f t="shared" si="614"/>
        <v>0</v>
      </c>
    </row>
    <row r="7617" spans="5:17" ht="13" hidden="1" x14ac:dyDescent="0.3">
      <c r="E7617" s="138">
        <v>43247</v>
      </c>
      <c r="F7617" s="16">
        <v>147</v>
      </c>
      <c r="G7617" s="16">
        <v>2018</v>
      </c>
      <c r="H7617" s="139">
        <f t="shared" si="615"/>
        <v>0</v>
      </c>
      <c r="I7617" s="140">
        <v>15.466666666666667</v>
      </c>
      <c r="J7617" s="141">
        <f t="shared" si="611"/>
        <v>1</v>
      </c>
      <c r="K7617" s="81">
        <f t="shared" si="612"/>
        <v>4.5333333333333332</v>
      </c>
      <c r="L7617" s="149">
        <v>18.899999999999999</v>
      </c>
      <c r="M7617" s="16"/>
      <c r="N7617" s="141">
        <f t="shared" si="613"/>
        <v>0</v>
      </c>
      <c r="O7617" s="141"/>
      <c r="P7617" s="141"/>
      <c r="Q7617" s="81">
        <f t="shared" si="614"/>
        <v>0</v>
      </c>
    </row>
    <row r="7618" spans="5:17" ht="13" hidden="1" x14ac:dyDescent="0.3">
      <c r="E7618" s="138">
        <v>43248</v>
      </c>
      <c r="F7618" s="16">
        <v>148</v>
      </c>
      <c r="G7618" s="16">
        <v>2018</v>
      </c>
      <c r="H7618" s="139">
        <f t="shared" si="615"/>
        <v>0</v>
      </c>
      <c r="I7618" s="140">
        <v>15.573333333333334</v>
      </c>
      <c r="J7618" s="141">
        <f t="shared" si="611"/>
        <v>1</v>
      </c>
      <c r="K7618" s="81">
        <f t="shared" si="612"/>
        <v>4.4266666666666659</v>
      </c>
      <c r="L7618" s="149">
        <v>18.399999999999999</v>
      </c>
      <c r="M7618" s="16"/>
      <c r="N7618" s="141">
        <f t="shared" si="613"/>
        <v>0</v>
      </c>
      <c r="O7618" s="141"/>
      <c r="P7618" s="141"/>
      <c r="Q7618" s="81">
        <f t="shared" si="614"/>
        <v>0</v>
      </c>
    </row>
    <row r="7619" spans="5:17" ht="13" hidden="1" x14ac:dyDescent="0.3">
      <c r="E7619" s="138">
        <v>43249</v>
      </c>
      <c r="F7619" s="16">
        <v>149</v>
      </c>
      <c r="G7619" s="16">
        <v>2018</v>
      </c>
      <c r="H7619" s="139">
        <f t="shared" si="615"/>
        <v>0</v>
      </c>
      <c r="I7619" s="140">
        <v>15.68</v>
      </c>
      <c r="J7619" s="141">
        <f t="shared" si="611"/>
        <v>1</v>
      </c>
      <c r="K7619" s="81">
        <f t="shared" si="612"/>
        <v>4.32</v>
      </c>
      <c r="L7619" s="149">
        <v>18.399999999999999</v>
      </c>
      <c r="M7619" s="16"/>
      <c r="N7619" s="141">
        <f t="shared" si="613"/>
        <v>0</v>
      </c>
      <c r="O7619" s="141"/>
      <c r="P7619" s="141"/>
      <c r="Q7619" s="81">
        <f t="shared" si="614"/>
        <v>0</v>
      </c>
    </row>
    <row r="7620" spans="5:17" ht="13" hidden="1" x14ac:dyDescent="0.3">
      <c r="E7620" s="138">
        <v>43250</v>
      </c>
      <c r="F7620" s="16">
        <v>150</v>
      </c>
      <c r="G7620" s="16">
        <v>2018</v>
      </c>
      <c r="H7620" s="139">
        <f t="shared" si="615"/>
        <v>0</v>
      </c>
      <c r="I7620" s="140">
        <v>15.786666666666667</v>
      </c>
      <c r="J7620" s="141">
        <f t="shared" si="611"/>
        <v>1</v>
      </c>
      <c r="K7620" s="81">
        <f t="shared" si="612"/>
        <v>4.2133333333333329</v>
      </c>
      <c r="L7620" s="149">
        <v>17.399999999999999</v>
      </c>
      <c r="M7620" s="16"/>
      <c r="N7620" s="141">
        <f t="shared" si="613"/>
        <v>0</v>
      </c>
      <c r="O7620" s="141"/>
      <c r="P7620" s="141"/>
      <c r="Q7620" s="81">
        <f t="shared" si="614"/>
        <v>0</v>
      </c>
    </row>
    <row r="7621" spans="5:17" ht="13" hidden="1" x14ac:dyDescent="0.3">
      <c r="E7621" s="138">
        <v>43251</v>
      </c>
      <c r="F7621" s="16">
        <v>151</v>
      </c>
      <c r="G7621" s="16">
        <v>2018</v>
      </c>
      <c r="H7621" s="139">
        <f t="shared" si="615"/>
        <v>0</v>
      </c>
      <c r="I7621" s="140">
        <v>15.893333333333333</v>
      </c>
      <c r="J7621" s="141">
        <f t="shared" si="611"/>
        <v>1</v>
      </c>
      <c r="K7621" s="81">
        <f t="shared" si="612"/>
        <v>4.1066666666666674</v>
      </c>
      <c r="L7621" s="149">
        <v>16.600000000000001</v>
      </c>
      <c r="M7621" s="16"/>
      <c r="N7621" s="141">
        <f t="shared" si="613"/>
        <v>0</v>
      </c>
      <c r="O7621" s="141"/>
      <c r="P7621" s="141"/>
      <c r="Q7621" s="81">
        <f t="shared" si="614"/>
        <v>0</v>
      </c>
    </row>
    <row r="7622" spans="5:17" ht="13" hidden="1" x14ac:dyDescent="0.3">
      <c r="E7622" s="138">
        <v>43252</v>
      </c>
      <c r="F7622" s="16">
        <v>152</v>
      </c>
      <c r="G7622" s="16">
        <v>2018</v>
      </c>
      <c r="H7622" s="139">
        <f t="shared" si="615"/>
        <v>0</v>
      </c>
      <c r="I7622" s="140">
        <v>16</v>
      </c>
      <c r="J7622" s="141">
        <f t="shared" si="611"/>
        <v>1</v>
      </c>
      <c r="K7622" s="81">
        <f t="shared" si="612"/>
        <v>4</v>
      </c>
      <c r="L7622" s="149">
        <v>17.399999999999999</v>
      </c>
      <c r="M7622" s="16"/>
      <c r="N7622" s="141">
        <f t="shared" si="613"/>
        <v>0</v>
      </c>
      <c r="O7622" s="141"/>
      <c r="P7622" s="141"/>
      <c r="Q7622" s="81">
        <f t="shared" si="614"/>
        <v>0</v>
      </c>
    </row>
    <row r="7623" spans="5:17" ht="13" hidden="1" x14ac:dyDescent="0.3">
      <c r="E7623" s="138">
        <v>43253</v>
      </c>
      <c r="F7623" s="16">
        <v>153</v>
      </c>
      <c r="G7623" s="16">
        <v>2018</v>
      </c>
      <c r="H7623" s="139">
        <f t="shared" si="615"/>
        <v>0</v>
      </c>
      <c r="I7623" s="140">
        <v>16.106666666666669</v>
      </c>
      <c r="J7623" s="141">
        <f t="shared" si="611"/>
        <v>0</v>
      </c>
      <c r="K7623" s="81">
        <f t="shared" si="612"/>
        <v>0</v>
      </c>
      <c r="L7623" s="149">
        <v>19.100000000000001</v>
      </c>
      <c r="M7623" s="16"/>
      <c r="N7623" s="141">
        <f t="shared" si="613"/>
        <v>0</v>
      </c>
      <c r="O7623" s="141"/>
      <c r="P7623" s="141"/>
      <c r="Q7623" s="81">
        <f t="shared" si="614"/>
        <v>0</v>
      </c>
    </row>
    <row r="7624" spans="5:17" ht="13" hidden="1" x14ac:dyDescent="0.3">
      <c r="E7624" s="138">
        <v>43254</v>
      </c>
      <c r="F7624" s="16">
        <v>154</v>
      </c>
      <c r="G7624" s="16">
        <v>2018</v>
      </c>
      <c r="H7624" s="139">
        <f t="shared" si="615"/>
        <v>0</v>
      </c>
      <c r="I7624" s="140">
        <v>16.213333333333331</v>
      </c>
      <c r="J7624" s="141">
        <f t="shared" si="611"/>
        <v>0</v>
      </c>
      <c r="K7624" s="81">
        <f t="shared" si="612"/>
        <v>0</v>
      </c>
      <c r="L7624" s="149">
        <v>19.7</v>
      </c>
      <c r="M7624" s="16"/>
      <c r="N7624" s="141">
        <f t="shared" si="613"/>
        <v>0</v>
      </c>
      <c r="O7624" s="141"/>
      <c r="P7624" s="141"/>
      <c r="Q7624" s="81">
        <f t="shared" si="614"/>
        <v>0</v>
      </c>
    </row>
    <row r="7625" spans="5:17" ht="13" hidden="1" x14ac:dyDescent="0.3">
      <c r="E7625" s="138">
        <v>43255</v>
      </c>
      <c r="F7625" s="16">
        <v>155</v>
      </c>
      <c r="G7625" s="16">
        <v>2018</v>
      </c>
      <c r="H7625" s="139">
        <f t="shared" si="615"/>
        <v>0</v>
      </c>
      <c r="I7625" s="140">
        <v>16.32</v>
      </c>
      <c r="J7625" s="141">
        <f t="shared" si="611"/>
        <v>0</v>
      </c>
      <c r="K7625" s="81">
        <f t="shared" si="612"/>
        <v>0</v>
      </c>
      <c r="L7625" s="149">
        <v>18.100000000000001</v>
      </c>
      <c r="M7625" s="16"/>
      <c r="N7625" s="141">
        <f t="shared" si="613"/>
        <v>0</v>
      </c>
      <c r="O7625" s="141"/>
      <c r="P7625" s="141"/>
      <c r="Q7625" s="81">
        <f t="shared" si="614"/>
        <v>0</v>
      </c>
    </row>
    <row r="7626" spans="5:17" ht="13" hidden="1" x14ac:dyDescent="0.3">
      <c r="E7626" s="138">
        <v>43256</v>
      </c>
      <c r="F7626" s="16">
        <v>156</v>
      </c>
      <c r="G7626" s="16">
        <v>2018</v>
      </c>
      <c r="H7626" s="139">
        <f t="shared" si="615"/>
        <v>0</v>
      </c>
      <c r="I7626" s="140">
        <v>16.426666666666669</v>
      </c>
      <c r="J7626" s="141">
        <f t="shared" si="611"/>
        <v>0</v>
      </c>
      <c r="K7626" s="81">
        <f t="shared" si="612"/>
        <v>0</v>
      </c>
      <c r="L7626" s="149">
        <v>19.7</v>
      </c>
      <c r="M7626" s="16"/>
      <c r="N7626" s="141">
        <f t="shared" si="613"/>
        <v>0</v>
      </c>
      <c r="O7626" s="141"/>
      <c r="P7626" s="141"/>
      <c r="Q7626" s="81">
        <f t="shared" si="614"/>
        <v>0</v>
      </c>
    </row>
    <row r="7627" spans="5:17" ht="13" hidden="1" x14ac:dyDescent="0.3">
      <c r="E7627" s="138">
        <v>43257</v>
      </c>
      <c r="F7627" s="16">
        <v>157</v>
      </c>
      <c r="G7627" s="16">
        <v>2018</v>
      </c>
      <c r="H7627" s="139">
        <f t="shared" si="615"/>
        <v>0</v>
      </c>
      <c r="I7627" s="140">
        <v>16.533333333333331</v>
      </c>
      <c r="J7627" s="141">
        <f t="shared" si="611"/>
        <v>0</v>
      </c>
      <c r="K7627" s="81">
        <f t="shared" si="612"/>
        <v>0</v>
      </c>
      <c r="L7627" s="149">
        <v>19</v>
      </c>
      <c r="M7627" s="16"/>
      <c r="N7627" s="141">
        <f t="shared" si="613"/>
        <v>0</v>
      </c>
      <c r="O7627" s="141"/>
      <c r="P7627" s="141"/>
      <c r="Q7627" s="81">
        <f t="shared" si="614"/>
        <v>0</v>
      </c>
    </row>
    <row r="7628" spans="5:17" ht="13" hidden="1" x14ac:dyDescent="0.3">
      <c r="E7628" s="138">
        <v>43258</v>
      </c>
      <c r="F7628" s="16">
        <v>158</v>
      </c>
      <c r="G7628" s="16">
        <v>2018</v>
      </c>
      <c r="H7628" s="139">
        <f t="shared" si="615"/>
        <v>0</v>
      </c>
      <c r="I7628" s="140">
        <v>16.64</v>
      </c>
      <c r="J7628" s="141">
        <f t="shared" si="611"/>
        <v>0</v>
      </c>
      <c r="K7628" s="81">
        <f t="shared" si="612"/>
        <v>0</v>
      </c>
      <c r="L7628" s="149">
        <v>19.8</v>
      </c>
      <c r="M7628" s="16"/>
      <c r="N7628" s="141">
        <f t="shared" si="613"/>
        <v>0</v>
      </c>
      <c r="O7628" s="141"/>
      <c r="P7628" s="141"/>
      <c r="Q7628" s="81">
        <f t="shared" si="614"/>
        <v>0</v>
      </c>
    </row>
    <row r="7629" spans="5:17" ht="13" hidden="1" x14ac:dyDescent="0.3">
      <c r="E7629" s="138">
        <v>43259</v>
      </c>
      <c r="F7629" s="16">
        <v>159</v>
      </c>
      <c r="G7629" s="16">
        <v>2018</v>
      </c>
      <c r="H7629" s="139">
        <f t="shared" si="615"/>
        <v>0</v>
      </c>
      <c r="I7629" s="140">
        <v>16.74666666666667</v>
      </c>
      <c r="J7629" s="141">
        <f t="shared" si="611"/>
        <v>0</v>
      </c>
      <c r="K7629" s="81">
        <f t="shared" si="612"/>
        <v>0</v>
      </c>
      <c r="L7629" s="149">
        <v>19.100000000000001</v>
      </c>
      <c r="M7629" s="16"/>
      <c r="N7629" s="141">
        <f t="shared" si="613"/>
        <v>0</v>
      </c>
      <c r="O7629" s="141"/>
      <c r="P7629" s="141"/>
      <c r="Q7629" s="81">
        <f t="shared" si="614"/>
        <v>0</v>
      </c>
    </row>
    <row r="7630" spans="5:17" ht="13" hidden="1" x14ac:dyDescent="0.3">
      <c r="E7630" s="138">
        <v>43260</v>
      </c>
      <c r="F7630" s="16">
        <v>160</v>
      </c>
      <c r="G7630" s="16">
        <v>2018</v>
      </c>
      <c r="H7630" s="139">
        <f t="shared" si="615"/>
        <v>0</v>
      </c>
      <c r="I7630" s="140">
        <v>16.853333333333332</v>
      </c>
      <c r="J7630" s="141">
        <f t="shared" si="611"/>
        <v>0</v>
      </c>
      <c r="K7630" s="81">
        <f t="shared" si="612"/>
        <v>0</v>
      </c>
      <c r="L7630" s="149">
        <v>20.8</v>
      </c>
      <c r="M7630" s="16"/>
      <c r="N7630" s="141">
        <f t="shared" si="613"/>
        <v>0</v>
      </c>
      <c r="O7630" s="141"/>
      <c r="P7630" s="141"/>
      <c r="Q7630" s="81">
        <f t="shared" si="614"/>
        <v>0</v>
      </c>
    </row>
    <row r="7631" spans="5:17" ht="13" hidden="1" x14ac:dyDescent="0.3">
      <c r="E7631" s="138">
        <v>43261</v>
      </c>
      <c r="F7631" s="16">
        <v>161</v>
      </c>
      <c r="G7631" s="16">
        <v>2018</v>
      </c>
      <c r="H7631" s="139">
        <f t="shared" si="615"/>
        <v>0</v>
      </c>
      <c r="I7631" s="140">
        <v>16.96</v>
      </c>
      <c r="J7631" s="141">
        <f t="shared" si="611"/>
        <v>0</v>
      </c>
      <c r="K7631" s="81">
        <f t="shared" si="612"/>
        <v>0</v>
      </c>
      <c r="L7631" s="149">
        <v>22.5</v>
      </c>
      <c r="M7631" s="16"/>
      <c r="N7631" s="141">
        <f t="shared" si="613"/>
        <v>0</v>
      </c>
      <c r="O7631" s="141"/>
      <c r="P7631" s="141"/>
      <c r="Q7631" s="81">
        <f t="shared" si="614"/>
        <v>0</v>
      </c>
    </row>
    <row r="7632" spans="5:17" ht="13" hidden="1" x14ac:dyDescent="0.3">
      <c r="E7632" s="138">
        <v>43262</v>
      </c>
      <c r="F7632" s="16">
        <v>162</v>
      </c>
      <c r="G7632" s="16">
        <v>2018</v>
      </c>
      <c r="H7632" s="139">
        <f t="shared" si="615"/>
        <v>0</v>
      </c>
      <c r="I7632" s="140">
        <v>17.06666666666667</v>
      </c>
      <c r="J7632" s="141">
        <f t="shared" si="611"/>
        <v>0</v>
      </c>
      <c r="K7632" s="81">
        <f t="shared" si="612"/>
        <v>0</v>
      </c>
      <c r="L7632" s="149">
        <v>19.7</v>
      </c>
      <c r="M7632" s="16"/>
      <c r="N7632" s="141">
        <f t="shared" si="613"/>
        <v>0</v>
      </c>
      <c r="O7632" s="141"/>
      <c r="P7632" s="141"/>
      <c r="Q7632" s="81">
        <f t="shared" si="614"/>
        <v>0</v>
      </c>
    </row>
    <row r="7633" spans="5:17" ht="13" hidden="1" x14ac:dyDescent="0.3">
      <c r="E7633" s="138">
        <v>43263</v>
      </c>
      <c r="F7633" s="16">
        <v>163</v>
      </c>
      <c r="G7633" s="16">
        <v>2018</v>
      </c>
      <c r="H7633" s="139">
        <f t="shared" si="615"/>
        <v>0</v>
      </c>
      <c r="I7633" s="140">
        <v>17.173333333333332</v>
      </c>
      <c r="J7633" s="141">
        <f t="shared" si="611"/>
        <v>0</v>
      </c>
      <c r="K7633" s="81">
        <f t="shared" si="612"/>
        <v>0</v>
      </c>
      <c r="L7633" s="149">
        <v>17.899999999999999</v>
      </c>
      <c r="M7633" s="16"/>
      <c r="N7633" s="141">
        <f t="shared" si="613"/>
        <v>0</v>
      </c>
      <c r="O7633" s="141"/>
      <c r="P7633" s="141"/>
      <c r="Q7633" s="81">
        <f t="shared" si="614"/>
        <v>0</v>
      </c>
    </row>
    <row r="7634" spans="5:17" ht="13" hidden="1" x14ac:dyDescent="0.3">
      <c r="E7634" s="138">
        <v>43264</v>
      </c>
      <c r="F7634" s="16">
        <v>164</v>
      </c>
      <c r="G7634" s="16">
        <v>2018</v>
      </c>
      <c r="H7634" s="139">
        <f t="shared" si="615"/>
        <v>0</v>
      </c>
      <c r="I7634" s="140">
        <v>17.28</v>
      </c>
      <c r="J7634" s="141">
        <f t="shared" si="611"/>
        <v>0</v>
      </c>
      <c r="K7634" s="81">
        <f t="shared" si="612"/>
        <v>0</v>
      </c>
      <c r="L7634" s="149">
        <v>15.7</v>
      </c>
      <c r="M7634" s="16"/>
      <c r="N7634" s="141">
        <f t="shared" si="613"/>
        <v>1</v>
      </c>
      <c r="O7634" s="141"/>
      <c r="P7634" s="141"/>
      <c r="Q7634" s="81">
        <f t="shared" si="614"/>
        <v>4.3000000000000007</v>
      </c>
    </row>
    <row r="7635" spans="5:17" ht="13" hidden="1" x14ac:dyDescent="0.3">
      <c r="E7635" s="138">
        <v>43265</v>
      </c>
      <c r="F7635" s="16">
        <v>165</v>
      </c>
      <c r="G7635" s="16">
        <v>2018</v>
      </c>
      <c r="H7635" s="139">
        <f t="shared" si="615"/>
        <v>0</v>
      </c>
      <c r="I7635" s="140">
        <v>17.38666666666667</v>
      </c>
      <c r="J7635" s="141">
        <f t="shared" si="611"/>
        <v>0</v>
      </c>
      <c r="K7635" s="81">
        <f t="shared" si="612"/>
        <v>0</v>
      </c>
      <c r="L7635" s="149">
        <v>16.899999999999999</v>
      </c>
      <c r="M7635" s="16"/>
      <c r="N7635" s="141">
        <f t="shared" si="613"/>
        <v>0</v>
      </c>
      <c r="O7635" s="141"/>
      <c r="P7635" s="141"/>
      <c r="Q7635" s="81">
        <f t="shared" si="614"/>
        <v>0</v>
      </c>
    </row>
    <row r="7636" spans="5:17" ht="13" hidden="1" x14ac:dyDescent="0.3">
      <c r="E7636" s="138">
        <v>43266</v>
      </c>
      <c r="F7636" s="16">
        <v>166</v>
      </c>
      <c r="G7636" s="16">
        <v>2018</v>
      </c>
      <c r="H7636" s="139">
        <f t="shared" si="615"/>
        <v>0</v>
      </c>
      <c r="I7636" s="140">
        <v>17.493333333333332</v>
      </c>
      <c r="J7636" s="141">
        <f t="shared" ref="J7636:J7699" si="616">IF(I7636&lt;=$E$117,1,0)</f>
        <v>0</v>
      </c>
      <c r="K7636" s="81">
        <f t="shared" ref="K7636:K7699" si="617">J7636*($E$116-I7636)</f>
        <v>0</v>
      </c>
      <c r="L7636" s="149">
        <v>18.7</v>
      </c>
      <c r="M7636" s="16"/>
      <c r="N7636" s="141">
        <f t="shared" ref="N7636:N7699" si="618">IF(L7636&lt;=$E$117,1,0)</f>
        <v>0</v>
      </c>
      <c r="O7636" s="141"/>
      <c r="P7636" s="141"/>
      <c r="Q7636" s="81">
        <f t="shared" ref="Q7636:Q7699" si="619">N7636*($E$116-L7636)</f>
        <v>0</v>
      </c>
    </row>
    <row r="7637" spans="5:17" ht="13" hidden="1" x14ac:dyDescent="0.3">
      <c r="E7637" s="138">
        <v>43267</v>
      </c>
      <c r="F7637" s="16">
        <v>167</v>
      </c>
      <c r="G7637" s="16">
        <v>2018</v>
      </c>
      <c r="H7637" s="139">
        <f t="shared" si="615"/>
        <v>0</v>
      </c>
      <c r="I7637" s="140">
        <v>17.600000000000001</v>
      </c>
      <c r="J7637" s="141">
        <f t="shared" si="616"/>
        <v>0</v>
      </c>
      <c r="K7637" s="81">
        <f t="shared" si="617"/>
        <v>0</v>
      </c>
      <c r="L7637" s="149">
        <v>19.5</v>
      </c>
      <c r="M7637" s="16"/>
      <c r="N7637" s="141">
        <f t="shared" si="618"/>
        <v>0</v>
      </c>
      <c r="O7637" s="141"/>
      <c r="P7637" s="141"/>
      <c r="Q7637" s="81">
        <f t="shared" si="619"/>
        <v>0</v>
      </c>
    </row>
    <row r="7638" spans="5:17" ht="13" hidden="1" x14ac:dyDescent="0.3">
      <c r="E7638" s="138">
        <v>43268</v>
      </c>
      <c r="F7638" s="16">
        <v>168</v>
      </c>
      <c r="G7638" s="16">
        <v>2018</v>
      </c>
      <c r="H7638" s="139">
        <f t="shared" si="615"/>
        <v>0</v>
      </c>
      <c r="I7638" s="140">
        <v>17.683870967741939</v>
      </c>
      <c r="J7638" s="141">
        <f t="shared" si="616"/>
        <v>0</v>
      </c>
      <c r="K7638" s="81">
        <f t="shared" si="617"/>
        <v>0</v>
      </c>
      <c r="L7638" s="149">
        <v>20.2</v>
      </c>
      <c r="M7638" s="16"/>
      <c r="N7638" s="141">
        <f t="shared" si="618"/>
        <v>0</v>
      </c>
      <c r="O7638" s="141"/>
      <c r="P7638" s="141"/>
      <c r="Q7638" s="81">
        <f t="shared" si="619"/>
        <v>0</v>
      </c>
    </row>
    <row r="7639" spans="5:17" ht="13" hidden="1" x14ac:dyDescent="0.3">
      <c r="E7639" s="138">
        <v>43269</v>
      </c>
      <c r="F7639" s="16">
        <v>169</v>
      </c>
      <c r="G7639" s="16">
        <v>2018</v>
      </c>
      <c r="H7639" s="139">
        <f t="shared" si="615"/>
        <v>0</v>
      </c>
      <c r="I7639" s="140">
        <v>17.767741935483873</v>
      </c>
      <c r="J7639" s="141">
        <f t="shared" si="616"/>
        <v>0</v>
      </c>
      <c r="K7639" s="81">
        <f t="shared" si="617"/>
        <v>0</v>
      </c>
      <c r="L7639" s="149">
        <v>20.5</v>
      </c>
      <c r="M7639" s="16"/>
      <c r="N7639" s="141">
        <f t="shared" si="618"/>
        <v>0</v>
      </c>
      <c r="O7639" s="141"/>
      <c r="P7639" s="141"/>
      <c r="Q7639" s="81">
        <f t="shared" si="619"/>
        <v>0</v>
      </c>
    </row>
    <row r="7640" spans="5:17" ht="13" hidden="1" x14ac:dyDescent="0.3">
      <c r="E7640" s="138">
        <v>43270</v>
      </c>
      <c r="F7640" s="16">
        <v>170</v>
      </c>
      <c r="G7640" s="16">
        <v>2018</v>
      </c>
      <c r="H7640" s="139">
        <f t="shared" si="615"/>
        <v>0</v>
      </c>
      <c r="I7640" s="140">
        <v>17.851612903225806</v>
      </c>
      <c r="J7640" s="141">
        <f t="shared" si="616"/>
        <v>0</v>
      </c>
      <c r="K7640" s="81">
        <f t="shared" si="617"/>
        <v>0</v>
      </c>
      <c r="L7640" s="149">
        <v>20.9</v>
      </c>
      <c r="M7640" s="16"/>
      <c r="N7640" s="141">
        <f t="shared" si="618"/>
        <v>0</v>
      </c>
      <c r="O7640" s="141"/>
      <c r="P7640" s="141"/>
      <c r="Q7640" s="81">
        <f t="shared" si="619"/>
        <v>0</v>
      </c>
    </row>
    <row r="7641" spans="5:17" ht="13" hidden="1" x14ac:dyDescent="0.3">
      <c r="E7641" s="138">
        <v>43271</v>
      </c>
      <c r="F7641" s="16">
        <v>171</v>
      </c>
      <c r="G7641" s="16">
        <v>2018</v>
      </c>
      <c r="H7641" s="139">
        <f t="shared" si="615"/>
        <v>0</v>
      </c>
      <c r="I7641" s="140">
        <v>17.935483870967744</v>
      </c>
      <c r="J7641" s="141">
        <f t="shared" si="616"/>
        <v>0</v>
      </c>
      <c r="K7641" s="81">
        <f t="shared" si="617"/>
        <v>0</v>
      </c>
      <c r="L7641" s="149">
        <v>23</v>
      </c>
      <c r="M7641" s="16"/>
      <c r="N7641" s="141">
        <f t="shared" si="618"/>
        <v>0</v>
      </c>
      <c r="O7641" s="141"/>
      <c r="P7641" s="141"/>
      <c r="Q7641" s="81">
        <f t="shared" si="619"/>
        <v>0</v>
      </c>
    </row>
    <row r="7642" spans="5:17" ht="13" hidden="1" x14ac:dyDescent="0.3">
      <c r="E7642" s="138">
        <v>43272</v>
      </c>
      <c r="F7642" s="16">
        <v>172</v>
      </c>
      <c r="G7642" s="16">
        <v>2018</v>
      </c>
      <c r="H7642" s="139">
        <f t="shared" si="615"/>
        <v>0</v>
      </c>
      <c r="I7642" s="140">
        <v>18.019354838709681</v>
      </c>
      <c r="J7642" s="141">
        <f t="shared" si="616"/>
        <v>0</v>
      </c>
      <c r="K7642" s="81">
        <f t="shared" si="617"/>
        <v>0</v>
      </c>
      <c r="L7642" s="149">
        <v>23.6</v>
      </c>
      <c r="M7642" s="16"/>
      <c r="N7642" s="141">
        <f t="shared" si="618"/>
        <v>0</v>
      </c>
      <c r="O7642" s="141"/>
      <c r="P7642" s="141"/>
      <c r="Q7642" s="81">
        <f t="shared" si="619"/>
        <v>0</v>
      </c>
    </row>
    <row r="7643" spans="5:17" ht="13" hidden="1" x14ac:dyDescent="0.3">
      <c r="E7643" s="138">
        <v>43273</v>
      </c>
      <c r="F7643" s="16">
        <v>173</v>
      </c>
      <c r="G7643" s="16">
        <v>2018</v>
      </c>
      <c r="H7643" s="139">
        <f t="shared" si="615"/>
        <v>0</v>
      </c>
      <c r="I7643" s="140">
        <v>18.103225806451615</v>
      </c>
      <c r="J7643" s="141">
        <f t="shared" si="616"/>
        <v>0</v>
      </c>
      <c r="K7643" s="81">
        <f t="shared" si="617"/>
        <v>0</v>
      </c>
      <c r="L7643" s="149">
        <v>18.7</v>
      </c>
      <c r="M7643" s="16"/>
      <c r="N7643" s="141">
        <f t="shared" si="618"/>
        <v>0</v>
      </c>
      <c r="O7643" s="141"/>
      <c r="P7643" s="141"/>
      <c r="Q7643" s="81">
        <f t="shared" si="619"/>
        <v>0</v>
      </c>
    </row>
    <row r="7644" spans="5:17" ht="13" hidden="1" x14ac:dyDescent="0.3">
      <c r="E7644" s="138">
        <v>43274</v>
      </c>
      <c r="F7644" s="16">
        <v>174</v>
      </c>
      <c r="G7644" s="16">
        <v>2018</v>
      </c>
      <c r="H7644" s="139">
        <f t="shared" si="615"/>
        <v>0</v>
      </c>
      <c r="I7644" s="140">
        <v>18.187096774193549</v>
      </c>
      <c r="J7644" s="141">
        <f t="shared" si="616"/>
        <v>0</v>
      </c>
      <c r="K7644" s="81">
        <f t="shared" si="617"/>
        <v>0</v>
      </c>
      <c r="L7644" s="149">
        <v>17.8</v>
      </c>
      <c r="M7644" s="16"/>
      <c r="N7644" s="141">
        <f t="shared" si="618"/>
        <v>0</v>
      </c>
      <c r="O7644" s="141"/>
      <c r="P7644" s="141"/>
      <c r="Q7644" s="81">
        <f t="shared" si="619"/>
        <v>0</v>
      </c>
    </row>
    <row r="7645" spans="5:17" ht="13" hidden="1" x14ac:dyDescent="0.3">
      <c r="E7645" s="138">
        <v>43275</v>
      </c>
      <c r="F7645" s="16">
        <v>175</v>
      </c>
      <c r="G7645" s="16">
        <v>2018</v>
      </c>
      <c r="H7645" s="139">
        <f t="shared" si="615"/>
        <v>0</v>
      </c>
      <c r="I7645" s="140">
        <v>18.270967741935486</v>
      </c>
      <c r="J7645" s="141">
        <f t="shared" si="616"/>
        <v>0</v>
      </c>
      <c r="K7645" s="81">
        <f t="shared" si="617"/>
        <v>0</v>
      </c>
      <c r="L7645" s="149">
        <v>16.7</v>
      </c>
      <c r="M7645" s="16"/>
      <c r="N7645" s="141">
        <f t="shared" si="618"/>
        <v>0</v>
      </c>
      <c r="O7645" s="141"/>
      <c r="P7645" s="141"/>
      <c r="Q7645" s="81">
        <f t="shared" si="619"/>
        <v>0</v>
      </c>
    </row>
    <row r="7646" spans="5:17" ht="13" hidden="1" x14ac:dyDescent="0.3">
      <c r="E7646" s="138">
        <v>43276</v>
      </c>
      <c r="F7646" s="16">
        <v>176</v>
      </c>
      <c r="G7646" s="16">
        <v>2018</v>
      </c>
      <c r="H7646" s="139">
        <f t="shared" si="615"/>
        <v>0</v>
      </c>
      <c r="I7646" s="140">
        <v>18.354838709677423</v>
      </c>
      <c r="J7646" s="141">
        <f t="shared" si="616"/>
        <v>0</v>
      </c>
      <c r="K7646" s="81">
        <f t="shared" si="617"/>
        <v>0</v>
      </c>
      <c r="L7646" s="149">
        <v>18.600000000000001</v>
      </c>
      <c r="M7646" s="16"/>
      <c r="N7646" s="141">
        <f t="shared" si="618"/>
        <v>0</v>
      </c>
      <c r="O7646" s="141"/>
      <c r="P7646" s="141"/>
      <c r="Q7646" s="81">
        <f t="shared" si="619"/>
        <v>0</v>
      </c>
    </row>
    <row r="7647" spans="5:17" ht="13" hidden="1" x14ac:dyDescent="0.3">
      <c r="E7647" s="138">
        <v>43277</v>
      </c>
      <c r="F7647" s="16">
        <v>177</v>
      </c>
      <c r="G7647" s="16">
        <v>2018</v>
      </c>
      <c r="H7647" s="139">
        <f t="shared" si="615"/>
        <v>0</v>
      </c>
      <c r="I7647" s="140">
        <v>18.438709677419357</v>
      </c>
      <c r="J7647" s="141">
        <f t="shared" si="616"/>
        <v>0</v>
      </c>
      <c r="K7647" s="81">
        <f t="shared" si="617"/>
        <v>0</v>
      </c>
      <c r="L7647" s="149">
        <v>20.7</v>
      </c>
      <c r="M7647" s="16"/>
      <c r="N7647" s="141">
        <f t="shared" si="618"/>
        <v>0</v>
      </c>
      <c r="O7647" s="141"/>
      <c r="P7647" s="141"/>
      <c r="Q7647" s="81">
        <f t="shared" si="619"/>
        <v>0</v>
      </c>
    </row>
    <row r="7648" spans="5:17" ht="13" hidden="1" x14ac:dyDescent="0.3">
      <c r="E7648" s="138">
        <v>43278</v>
      </c>
      <c r="F7648" s="16">
        <v>178</v>
      </c>
      <c r="G7648" s="16">
        <v>2018</v>
      </c>
      <c r="H7648" s="139">
        <f t="shared" si="615"/>
        <v>0</v>
      </c>
      <c r="I7648" s="140">
        <v>18.522580645161291</v>
      </c>
      <c r="J7648" s="141">
        <f t="shared" si="616"/>
        <v>0</v>
      </c>
      <c r="K7648" s="81">
        <f t="shared" si="617"/>
        <v>0</v>
      </c>
      <c r="L7648" s="149">
        <v>21.6</v>
      </c>
      <c r="M7648" s="16"/>
      <c r="N7648" s="141">
        <f t="shared" si="618"/>
        <v>0</v>
      </c>
      <c r="O7648" s="141"/>
      <c r="P7648" s="141"/>
      <c r="Q7648" s="81">
        <f t="shared" si="619"/>
        <v>0</v>
      </c>
    </row>
    <row r="7649" spans="5:17" ht="13" hidden="1" x14ac:dyDescent="0.3">
      <c r="E7649" s="138">
        <v>43279</v>
      </c>
      <c r="F7649" s="16">
        <v>179</v>
      </c>
      <c r="G7649" s="16">
        <v>2018</v>
      </c>
      <c r="H7649" s="139">
        <f t="shared" si="615"/>
        <v>0</v>
      </c>
      <c r="I7649" s="140">
        <v>18.606451612903228</v>
      </c>
      <c r="J7649" s="141">
        <f t="shared" si="616"/>
        <v>0</v>
      </c>
      <c r="K7649" s="81">
        <f t="shared" si="617"/>
        <v>0</v>
      </c>
      <c r="L7649" s="149">
        <v>20.7</v>
      </c>
      <c r="M7649" s="16"/>
      <c r="N7649" s="141">
        <f t="shared" si="618"/>
        <v>0</v>
      </c>
      <c r="O7649" s="141"/>
      <c r="P7649" s="141"/>
      <c r="Q7649" s="81">
        <f t="shared" si="619"/>
        <v>0</v>
      </c>
    </row>
    <row r="7650" spans="5:17" ht="13" hidden="1" x14ac:dyDescent="0.3">
      <c r="E7650" s="138">
        <v>43280</v>
      </c>
      <c r="F7650" s="16">
        <v>180</v>
      </c>
      <c r="G7650" s="16">
        <v>2018</v>
      </c>
      <c r="H7650" s="139">
        <f t="shared" si="615"/>
        <v>0</v>
      </c>
      <c r="I7650" s="140">
        <v>18.690322580645162</v>
      </c>
      <c r="J7650" s="141">
        <f t="shared" si="616"/>
        <v>0</v>
      </c>
      <c r="K7650" s="81">
        <f t="shared" si="617"/>
        <v>0</v>
      </c>
      <c r="L7650" s="149">
        <v>20.399999999999999</v>
      </c>
      <c r="M7650" s="16"/>
      <c r="N7650" s="141">
        <f t="shared" si="618"/>
        <v>0</v>
      </c>
      <c r="O7650" s="141"/>
      <c r="P7650" s="141"/>
      <c r="Q7650" s="81">
        <f t="shared" si="619"/>
        <v>0</v>
      </c>
    </row>
    <row r="7651" spans="5:17" ht="13" hidden="1" x14ac:dyDescent="0.3">
      <c r="E7651" s="138">
        <v>43281</v>
      </c>
      <c r="F7651" s="16">
        <v>181</v>
      </c>
      <c r="G7651" s="16">
        <v>2018</v>
      </c>
      <c r="H7651" s="139">
        <f t="shared" ref="H7651:H7714" si="620">IF(AND(E7651&gt;=$D$64,E7651&lt;=$D$65),1,0)</f>
        <v>0</v>
      </c>
      <c r="I7651" s="140">
        <v>18.774193548387096</v>
      </c>
      <c r="J7651" s="141">
        <f t="shared" si="616"/>
        <v>0</v>
      </c>
      <c r="K7651" s="81">
        <f t="shared" si="617"/>
        <v>0</v>
      </c>
      <c r="L7651" s="149">
        <v>22.6</v>
      </c>
      <c r="M7651" s="16"/>
      <c r="N7651" s="141">
        <f t="shared" si="618"/>
        <v>0</v>
      </c>
      <c r="O7651" s="141"/>
      <c r="P7651" s="141"/>
      <c r="Q7651" s="81">
        <f t="shared" si="619"/>
        <v>0</v>
      </c>
    </row>
    <row r="7652" spans="5:17" ht="13" hidden="1" x14ac:dyDescent="0.3">
      <c r="E7652" s="138">
        <v>43282</v>
      </c>
      <c r="F7652" s="16">
        <v>182</v>
      </c>
      <c r="G7652" s="16">
        <v>2018</v>
      </c>
      <c r="H7652" s="139">
        <f t="shared" si="620"/>
        <v>0</v>
      </c>
      <c r="I7652" s="140">
        <v>18.858064516129033</v>
      </c>
      <c r="J7652" s="141">
        <f t="shared" si="616"/>
        <v>0</v>
      </c>
      <c r="K7652" s="81">
        <f t="shared" si="617"/>
        <v>0</v>
      </c>
      <c r="L7652" s="149">
        <v>24.1</v>
      </c>
      <c r="M7652" s="16"/>
      <c r="N7652" s="141">
        <f t="shared" si="618"/>
        <v>0</v>
      </c>
      <c r="O7652" s="141"/>
      <c r="P7652" s="141"/>
      <c r="Q7652" s="81">
        <f t="shared" si="619"/>
        <v>0</v>
      </c>
    </row>
    <row r="7653" spans="5:17" ht="13" hidden="1" x14ac:dyDescent="0.3">
      <c r="E7653" s="138">
        <v>43283</v>
      </c>
      <c r="F7653" s="16">
        <v>183</v>
      </c>
      <c r="G7653" s="16">
        <v>2018</v>
      </c>
      <c r="H7653" s="139">
        <f t="shared" si="620"/>
        <v>0</v>
      </c>
      <c r="I7653" s="140">
        <v>18.941935483870971</v>
      </c>
      <c r="J7653" s="141">
        <f t="shared" si="616"/>
        <v>0</v>
      </c>
      <c r="K7653" s="81">
        <f t="shared" si="617"/>
        <v>0</v>
      </c>
      <c r="L7653" s="149">
        <v>25.5</v>
      </c>
      <c r="M7653" s="16"/>
      <c r="N7653" s="141">
        <f t="shared" si="618"/>
        <v>0</v>
      </c>
      <c r="O7653" s="141"/>
      <c r="P7653" s="141"/>
      <c r="Q7653" s="81">
        <f t="shared" si="619"/>
        <v>0</v>
      </c>
    </row>
    <row r="7654" spans="5:17" ht="13" hidden="1" x14ac:dyDescent="0.3">
      <c r="E7654" s="138">
        <v>43284</v>
      </c>
      <c r="F7654" s="16">
        <v>184</v>
      </c>
      <c r="G7654" s="16">
        <v>2018</v>
      </c>
      <c r="H7654" s="139">
        <f t="shared" si="620"/>
        <v>0</v>
      </c>
      <c r="I7654" s="140">
        <v>19.025806451612905</v>
      </c>
      <c r="J7654" s="141">
        <f t="shared" si="616"/>
        <v>0</v>
      </c>
      <c r="K7654" s="81">
        <f t="shared" si="617"/>
        <v>0</v>
      </c>
      <c r="L7654" s="149">
        <v>21.5</v>
      </c>
      <c r="M7654" s="16"/>
      <c r="N7654" s="141">
        <f t="shared" si="618"/>
        <v>0</v>
      </c>
      <c r="O7654" s="141"/>
      <c r="P7654" s="141"/>
      <c r="Q7654" s="81">
        <f t="shared" si="619"/>
        <v>0</v>
      </c>
    </row>
    <row r="7655" spans="5:17" ht="13" hidden="1" x14ac:dyDescent="0.3">
      <c r="E7655" s="138">
        <v>43285</v>
      </c>
      <c r="F7655" s="16">
        <v>185</v>
      </c>
      <c r="G7655" s="16">
        <v>2018</v>
      </c>
      <c r="H7655" s="139">
        <f t="shared" si="620"/>
        <v>0</v>
      </c>
      <c r="I7655" s="140">
        <v>19.109677419354838</v>
      </c>
      <c r="J7655" s="141">
        <f t="shared" si="616"/>
        <v>0</v>
      </c>
      <c r="K7655" s="81">
        <f t="shared" si="617"/>
        <v>0</v>
      </c>
      <c r="L7655" s="149">
        <v>22.9</v>
      </c>
      <c r="M7655" s="16"/>
      <c r="N7655" s="141">
        <f t="shared" si="618"/>
        <v>0</v>
      </c>
      <c r="O7655" s="141"/>
      <c r="P7655" s="141"/>
      <c r="Q7655" s="81">
        <f t="shared" si="619"/>
        <v>0</v>
      </c>
    </row>
    <row r="7656" spans="5:17" ht="13" hidden="1" x14ac:dyDescent="0.3">
      <c r="E7656" s="138">
        <v>43286</v>
      </c>
      <c r="F7656" s="16">
        <v>186</v>
      </c>
      <c r="G7656" s="16">
        <v>2018</v>
      </c>
      <c r="H7656" s="139">
        <f t="shared" si="620"/>
        <v>0</v>
      </c>
      <c r="I7656" s="140">
        <v>19.193548387096776</v>
      </c>
      <c r="J7656" s="141">
        <f t="shared" si="616"/>
        <v>0</v>
      </c>
      <c r="K7656" s="81">
        <f t="shared" si="617"/>
        <v>0</v>
      </c>
      <c r="L7656" s="149">
        <v>19.8</v>
      </c>
      <c r="M7656" s="16"/>
      <c r="N7656" s="141">
        <f t="shared" si="618"/>
        <v>0</v>
      </c>
      <c r="O7656" s="141"/>
      <c r="P7656" s="141"/>
      <c r="Q7656" s="81">
        <f t="shared" si="619"/>
        <v>0</v>
      </c>
    </row>
    <row r="7657" spans="5:17" ht="13" hidden="1" x14ac:dyDescent="0.3">
      <c r="E7657" s="138">
        <v>43287</v>
      </c>
      <c r="F7657" s="16">
        <v>187</v>
      </c>
      <c r="G7657" s="16">
        <v>2018</v>
      </c>
      <c r="H7657" s="139">
        <f t="shared" si="620"/>
        <v>0</v>
      </c>
      <c r="I7657" s="140">
        <v>19.277419354838713</v>
      </c>
      <c r="J7657" s="141">
        <f t="shared" si="616"/>
        <v>0</v>
      </c>
      <c r="K7657" s="81">
        <f t="shared" si="617"/>
        <v>0</v>
      </c>
      <c r="L7657" s="149">
        <v>18.899999999999999</v>
      </c>
      <c r="M7657" s="16"/>
      <c r="N7657" s="141">
        <f t="shared" si="618"/>
        <v>0</v>
      </c>
      <c r="O7657" s="141"/>
      <c r="P7657" s="141"/>
      <c r="Q7657" s="81">
        <f t="shared" si="619"/>
        <v>0</v>
      </c>
    </row>
    <row r="7658" spans="5:17" ht="13" hidden="1" x14ac:dyDescent="0.3">
      <c r="E7658" s="138">
        <v>43288</v>
      </c>
      <c r="F7658" s="16">
        <v>188</v>
      </c>
      <c r="G7658" s="16">
        <v>2018</v>
      </c>
      <c r="H7658" s="139">
        <f t="shared" si="620"/>
        <v>0</v>
      </c>
      <c r="I7658" s="140">
        <v>19.361290322580643</v>
      </c>
      <c r="J7658" s="141">
        <f t="shared" si="616"/>
        <v>0</v>
      </c>
      <c r="K7658" s="81">
        <f t="shared" si="617"/>
        <v>0</v>
      </c>
      <c r="L7658" s="149">
        <v>21</v>
      </c>
      <c r="M7658" s="16"/>
      <c r="N7658" s="141">
        <f t="shared" si="618"/>
        <v>0</v>
      </c>
      <c r="O7658" s="141"/>
      <c r="P7658" s="141"/>
      <c r="Q7658" s="81">
        <f t="shared" si="619"/>
        <v>0</v>
      </c>
    </row>
    <row r="7659" spans="5:17" ht="13" hidden="1" x14ac:dyDescent="0.3">
      <c r="E7659" s="138">
        <v>43289</v>
      </c>
      <c r="F7659" s="16">
        <v>189</v>
      </c>
      <c r="G7659" s="16">
        <v>2018</v>
      </c>
      <c r="H7659" s="139">
        <f t="shared" si="620"/>
        <v>0</v>
      </c>
      <c r="I7659" s="140">
        <v>19.445161290322581</v>
      </c>
      <c r="J7659" s="141">
        <f t="shared" si="616"/>
        <v>0</v>
      </c>
      <c r="K7659" s="81">
        <f t="shared" si="617"/>
        <v>0</v>
      </c>
      <c r="L7659" s="149">
        <v>22</v>
      </c>
      <c r="M7659" s="16"/>
      <c r="N7659" s="141">
        <f t="shared" si="618"/>
        <v>0</v>
      </c>
      <c r="O7659" s="141"/>
      <c r="P7659" s="141"/>
      <c r="Q7659" s="81">
        <f t="shared" si="619"/>
        <v>0</v>
      </c>
    </row>
    <row r="7660" spans="5:17" ht="13" hidden="1" x14ac:dyDescent="0.3">
      <c r="E7660" s="138">
        <v>43290</v>
      </c>
      <c r="F7660" s="16">
        <v>190</v>
      </c>
      <c r="G7660" s="16">
        <v>2018</v>
      </c>
      <c r="H7660" s="139">
        <f t="shared" si="620"/>
        <v>0</v>
      </c>
      <c r="I7660" s="140">
        <v>19.529032258064518</v>
      </c>
      <c r="J7660" s="141">
        <f t="shared" si="616"/>
        <v>0</v>
      </c>
      <c r="K7660" s="81">
        <f t="shared" si="617"/>
        <v>0</v>
      </c>
      <c r="L7660" s="149">
        <v>22.3</v>
      </c>
      <c r="M7660" s="16"/>
      <c r="N7660" s="141">
        <f t="shared" si="618"/>
        <v>0</v>
      </c>
      <c r="O7660" s="141"/>
      <c r="P7660" s="141"/>
      <c r="Q7660" s="81">
        <f t="shared" si="619"/>
        <v>0</v>
      </c>
    </row>
    <row r="7661" spans="5:17" ht="13" hidden="1" x14ac:dyDescent="0.3">
      <c r="E7661" s="138">
        <v>43291</v>
      </c>
      <c r="F7661" s="16">
        <v>191</v>
      </c>
      <c r="G7661" s="16">
        <v>2018</v>
      </c>
      <c r="H7661" s="139">
        <f t="shared" si="620"/>
        <v>0</v>
      </c>
      <c r="I7661" s="140">
        <v>19.612903225806452</v>
      </c>
      <c r="J7661" s="141">
        <f t="shared" si="616"/>
        <v>0</v>
      </c>
      <c r="K7661" s="81">
        <f t="shared" si="617"/>
        <v>0</v>
      </c>
      <c r="L7661" s="149">
        <v>21.4</v>
      </c>
      <c r="M7661" s="16"/>
      <c r="N7661" s="141">
        <f t="shared" si="618"/>
        <v>0</v>
      </c>
      <c r="O7661" s="141"/>
      <c r="P7661" s="141"/>
      <c r="Q7661" s="81">
        <f t="shared" si="619"/>
        <v>0</v>
      </c>
    </row>
    <row r="7662" spans="5:17" ht="13" hidden="1" x14ac:dyDescent="0.3">
      <c r="E7662" s="138">
        <v>43292</v>
      </c>
      <c r="F7662" s="16">
        <v>192</v>
      </c>
      <c r="G7662" s="16">
        <v>2018</v>
      </c>
      <c r="H7662" s="139">
        <f t="shared" si="620"/>
        <v>0</v>
      </c>
      <c r="I7662" s="140">
        <v>19.696774193548389</v>
      </c>
      <c r="J7662" s="141">
        <f t="shared" si="616"/>
        <v>0</v>
      </c>
      <c r="K7662" s="81">
        <f t="shared" si="617"/>
        <v>0</v>
      </c>
      <c r="L7662" s="149">
        <v>19.5</v>
      </c>
      <c r="M7662" s="16"/>
      <c r="N7662" s="141">
        <f t="shared" si="618"/>
        <v>0</v>
      </c>
      <c r="O7662" s="141"/>
      <c r="P7662" s="141"/>
      <c r="Q7662" s="81">
        <f t="shared" si="619"/>
        <v>0</v>
      </c>
    </row>
    <row r="7663" spans="5:17" ht="13" hidden="1" x14ac:dyDescent="0.3">
      <c r="E7663" s="138">
        <v>43293</v>
      </c>
      <c r="F7663" s="16">
        <v>193</v>
      </c>
      <c r="G7663" s="16">
        <v>2018</v>
      </c>
      <c r="H7663" s="139">
        <f t="shared" si="620"/>
        <v>0</v>
      </c>
      <c r="I7663" s="140">
        <v>19.780645161290323</v>
      </c>
      <c r="J7663" s="141">
        <f t="shared" si="616"/>
        <v>0</v>
      </c>
      <c r="K7663" s="81">
        <f t="shared" si="617"/>
        <v>0</v>
      </c>
      <c r="L7663" s="149">
        <v>19.3</v>
      </c>
      <c r="M7663" s="16"/>
      <c r="N7663" s="141">
        <f t="shared" si="618"/>
        <v>0</v>
      </c>
      <c r="O7663" s="141"/>
      <c r="P7663" s="141"/>
      <c r="Q7663" s="81">
        <f t="shared" si="619"/>
        <v>0</v>
      </c>
    </row>
    <row r="7664" spans="5:17" ht="13" hidden="1" x14ac:dyDescent="0.3">
      <c r="E7664" s="138">
        <v>43294</v>
      </c>
      <c r="F7664" s="16">
        <v>194</v>
      </c>
      <c r="G7664" s="16">
        <v>2018</v>
      </c>
      <c r="H7664" s="139">
        <f t="shared" si="620"/>
        <v>0</v>
      </c>
      <c r="I7664" s="140">
        <v>19.864516129032257</v>
      </c>
      <c r="J7664" s="141">
        <f t="shared" si="616"/>
        <v>0</v>
      </c>
      <c r="K7664" s="81">
        <f t="shared" si="617"/>
        <v>0</v>
      </c>
      <c r="L7664" s="149">
        <v>22.2</v>
      </c>
      <c r="M7664" s="16"/>
      <c r="N7664" s="141">
        <f t="shared" si="618"/>
        <v>0</v>
      </c>
      <c r="O7664" s="141"/>
      <c r="P7664" s="141"/>
      <c r="Q7664" s="81">
        <f t="shared" si="619"/>
        <v>0</v>
      </c>
    </row>
    <row r="7665" spans="5:17" ht="13" hidden="1" x14ac:dyDescent="0.3">
      <c r="E7665" s="138">
        <v>43295</v>
      </c>
      <c r="F7665" s="16">
        <v>195</v>
      </c>
      <c r="G7665" s="16">
        <v>2018</v>
      </c>
      <c r="H7665" s="139">
        <f t="shared" si="620"/>
        <v>0</v>
      </c>
      <c r="I7665" s="140">
        <v>19.948387096774194</v>
      </c>
      <c r="J7665" s="141">
        <f t="shared" si="616"/>
        <v>0</v>
      </c>
      <c r="K7665" s="81">
        <f t="shared" si="617"/>
        <v>0</v>
      </c>
      <c r="L7665" s="149">
        <v>22.1</v>
      </c>
      <c r="M7665" s="16"/>
      <c r="N7665" s="141">
        <f t="shared" si="618"/>
        <v>0</v>
      </c>
      <c r="O7665" s="141"/>
      <c r="P7665" s="141"/>
      <c r="Q7665" s="81">
        <f t="shared" si="619"/>
        <v>0</v>
      </c>
    </row>
    <row r="7666" spans="5:17" ht="13" hidden="1" x14ac:dyDescent="0.3">
      <c r="E7666" s="138">
        <v>43296</v>
      </c>
      <c r="F7666" s="16">
        <v>196</v>
      </c>
      <c r="G7666" s="16">
        <v>2018</v>
      </c>
      <c r="H7666" s="139">
        <f t="shared" si="620"/>
        <v>0</v>
      </c>
      <c r="I7666" s="140">
        <v>20.032258064516128</v>
      </c>
      <c r="J7666" s="141">
        <f t="shared" si="616"/>
        <v>0</v>
      </c>
      <c r="K7666" s="81">
        <f t="shared" si="617"/>
        <v>0</v>
      </c>
      <c r="L7666" s="149">
        <v>21.1</v>
      </c>
      <c r="M7666" s="16"/>
      <c r="N7666" s="141">
        <f t="shared" si="618"/>
        <v>0</v>
      </c>
      <c r="O7666" s="141"/>
      <c r="P7666" s="141"/>
      <c r="Q7666" s="81">
        <f t="shared" si="619"/>
        <v>0</v>
      </c>
    </row>
    <row r="7667" spans="5:17" ht="13" hidden="1" x14ac:dyDescent="0.3">
      <c r="E7667" s="138">
        <v>43297</v>
      </c>
      <c r="F7667" s="16">
        <v>197</v>
      </c>
      <c r="G7667" s="16">
        <v>2018</v>
      </c>
      <c r="H7667" s="139">
        <f t="shared" si="620"/>
        <v>0</v>
      </c>
      <c r="I7667" s="140">
        <v>20.116129032258065</v>
      </c>
      <c r="J7667" s="141">
        <f t="shared" si="616"/>
        <v>0</v>
      </c>
      <c r="K7667" s="81">
        <f t="shared" si="617"/>
        <v>0</v>
      </c>
      <c r="L7667" s="149">
        <v>21.3</v>
      </c>
      <c r="M7667" s="16"/>
      <c r="N7667" s="141">
        <f t="shared" si="618"/>
        <v>0</v>
      </c>
      <c r="O7667" s="141"/>
      <c r="P7667" s="141"/>
      <c r="Q7667" s="81">
        <f t="shared" si="619"/>
        <v>0</v>
      </c>
    </row>
    <row r="7668" spans="5:17" ht="13" hidden="1" x14ac:dyDescent="0.3">
      <c r="E7668" s="138">
        <v>43298</v>
      </c>
      <c r="F7668" s="16">
        <v>198</v>
      </c>
      <c r="G7668" s="16">
        <v>2018</v>
      </c>
      <c r="H7668" s="139">
        <f t="shared" si="620"/>
        <v>0</v>
      </c>
      <c r="I7668" s="140">
        <v>20.2</v>
      </c>
      <c r="J7668" s="141">
        <f t="shared" si="616"/>
        <v>0</v>
      </c>
      <c r="K7668" s="81">
        <f t="shared" si="617"/>
        <v>0</v>
      </c>
      <c r="L7668" s="149">
        <v>23.2</v>
      </c>
      <c r="M7668" s="16"/>
      <c r="N7668" s="141">
        <f t="shared" si="618"/>
        <v>0</v>
      </c>
      <c r="O7668" s="141"/>
      <c r="P7668" s="141"/>
      <c r="Q7668" s="81">
        <f t="shared" si="619"/>
        <v>0</v>
      </c>
    </row>
    <row r="7669" spans="5:17" ht="13" hidden="1" x14ac:dyDescent="0.3">
      <c r="E7669" s="138">
        <v>43299</v>
      </c>
      <c r="F7669" s="16">
        <v>199</v>
      </c>
      <c r="G7669" s="16">
        <v>2018</v>
      </c>
      <c r="H7669" s="139">
        <f t="shared" si="620"/>
        <v>0</v>
      </c>
      <c r="I7669" s="140">
        <v>20.193548387096772</v>
      </c>
      <c r="J7669" s="141">
        <f t="shared" si="616"/>
        <v>0</v>
      </c>
      <c r="K7669" s="81">
        <f t="shared" si="617"/>
        <v>0</v>
      </c>
      <c r="L7669" s="149">
        <v>23.2</v>
      </c>
      <c r="M7669" s="16"/>
      <c r="N7669" s="141">
        <f t="shared" si="618"/>
        <v>0</v>
      </c>
      <c r="O7669" s="141"/>
      <c r="P7669" s="141"/>
      <c r="Q7669" s="81">
        <f t="shared" si="619"/>
        <v>0</v>
      </c>
    </row>
    <row r="7670" spans="5:17" ht="13" hidden="1" x14ac:dyDescent="0.3">
      <c r="E7670" s="138">
        <v>43300</v>
      </c>
      <c r="F7670" s="16">
        <v>200</v>
      </c>
      <c r="G7670" s="16">
        <v>2018</v>
      </c>
      <c r="H7670" s="139">
        <f t="shared" si="620"/>
        <v>0</v>
      </c>
      <c r="I7670" s="140">
        <v>20.187096774193549</v>
      </c>
      <c r="J7670" s="141">
        <f t="shared" si="616"/>
        <v>0</v>
      </c>
      <c r="K7670" s="81">
        <f t="shared" si="617"/>
        <v>0</v>
      </c>
      <c r="L7670" s="149">
        <v>24</v>
      </c>
      <c r="M7670" s="16"/>
      <c r="N7670" s="141">
        <f t="shared" si="618"/>
        <v>0</v>
      </c>
      <c r="O7670" s="141"/>
      <c r="P7670" s="141"/>
      <c r="Q7670" s="81">
        <f t="shared" si="619"/>
        <v>0</v>
      </c>
    </row>
    <row r="7671" spans="5:17" ht="13" hidden="1" x14ac:dyDescent="0.3">
      <c r="E7671" s="138">
        <v>43301</v>
      </c>
      <c r="F7671" s="16">
        <v>201</v>
      </c>
      <c r="G7671" s="16">
        <v>2018</v>
      </c>
      <c r="H7671" s="139">
        <f t="shared" si="620"/>
        <v>0</v>
      </c>
      <c r="I7671" s="140">
        <v>20.180645161290322</v>
      </c>
      <c r="J7671" s="141">
        <f t="shared" si="616"/>
        <v>0</v>
      </c>
      <c r="K7671" s="81">
        <f t="shared" si="617"/>
        <v>0</v>
      </c>
      <c r="L7671" s="149">
        <v>21.9</v>
      </c>
      <c r="M7671" s="16"/>
      <c r="N7671" s="141">
        <f t="shared" si="618"/>
        <v>0</v>
      </c>
      <c r="O7671" s="141"/>
      <c r="P7671" s="141"/>
      <c r="Q7671" s="81">
        <f t="shared" si="619"/>
        <v>0</v>
      </c>
    </row>
    <row r="7672" spans="5:17" ht="13" hidden="1" x14ac:dyDescent="0.3">
      <c r="E7672" s="138">
        <v>43302</v>
      </c>
      <c r="F7672" s="16">
        <v>202</v>
      </c>
      <c r="G7672" s="16">
        <v>2018</v>
      </c>
      <c r="H7672" s="139">
        <f t="shared" si="620"/>
        <v>0</v>
      </c>
      <c r="I7672" s="140">
        <v>20.174193548387095</v>
      </c>
      <c r="J7672" s="141">
        <f t="shared" si="616"/>
        <v>0</v>
      </c>
      <c r="K7672" s="81">
        <f t="shared" si="617"/>
        <v>0</v>
      </c>
      <c r="L7672" s="149">
        <v>19.7</v>
      </c>
      <c r="M7672" s="16"/>
      <c r="N7672" s="141">
        <f t="shared" si="618"/>
        <v>0</v>
      </c>
      <c r="O7672" s="141"/>
      <c r="P7672" s="141"/>
      <c r="Q7672" s="81">
        <f t="shared" si="619"/>
        <v>0</v>
      </c>
    </row>
    <row r="7673" spans="5:17" ht="13" hidden="1" x14ac:dyDescent="0.3">
      <c r="E7673" s="138">
        <v>43303</v>
      </c>
      <c r="F7673" s="16">
        <v>203</v>
      </c>
      <c r="G7673" s="16">
        <v>2018</v>
      </c>
      <c r="H7673" s="139">
        <f t="shared" si="620"/>
        <v>0</v>
      </c>
      <c r="I7673" s="140">
        <v>20.167741935483871</v>
      </c>
      <c r="J7673" s="141">
        <f t="shared" si="616"/>
        <v>0</v>
      </c>
      <c r="K7673" s="81">
        <f t="shared" si="617"/>
        <v>0</v>
      </c>
      <c r="L7673" s="149">
        <v>20.7</v>
      </c>
      <c r="M7673" s="16"/>
      <c r="N7673" s="141">
        <f t="shared" si="618"/>
        <v>0</v>
      </c>
      <c r="O7673" s="141"/>
      <c r="P7673" s="141"/>
      <c r="Q7673" s="81">
        <f t="shared" si="619"/>
        <v>0</v>
      </c>
    </row>
    <row r="7674" spans="5:17" ht="13" hidden="1" x14ac:dyDescent="0.3">
      <c r="E7674" s="138">
        <v>43304</v>
      </c>
      <c r="F7674" s="16">
        <v>204</v>
      </c>
      <c r="G7674" s="16">
        <v>2018</v>
      </c>
      <c r="H7674" s="139">
        <f t="shared" si="620"/>
        <v>0</v>
      </c>
      <c r="I7674" s="140">
        <v>20.161290322580644</v>
      </c>
      <c r="J7674" s="141">
        <f t="shared" si="616"/>
        <v>0</v>
      </c>
      <c r="K7674" s="81">
        <f t="shared" si="617"/>
        <v>0</v>
      </c>
      <c r="L7674" s="149">
        <v>22.6</v>
      </c>
      <c r="M7674" s="16"/>
      <c r="N7674" s="141">
        <f t="shared" si="618"/>
        <v>0</v>
      </c>
      <c r="O7674" s="141"/>
      <c r="P7674" s="141"/>
      <c r="Q7674" s="81">
        <f t="shared" si="619"/>
        <v>0</v>
      </c>
    </row>
    <row r="7675" spans="5:17" ht="13" hidden="1" x14ac:dyDescent="0.3">
      <c r="E7675" s="138">
        <v>43305</v>
      </c>
      <c r="F7675" s="16">
        <v>205</v>
      </c>
      <c r="G7675" s="16">
        <v>2018</v>
      </c>
      <c r="H7675" s="139">
        <f t="shared" si="620"/>
        <v>0</v>
      </c>
      <c r="I7675" s="140">
        <v>20.154838709677417</v>
      </c>
      <c r="J7675" s="141">
        <f t="shared" si="616"/>
        <v>0</v>
      </c>
      <c r="K7675" s="81">
        <f t="shared" si="617"/>
        <v>0</v>
      </c>
      <c r="L7675" s="149">
        <v>23.8</v>
      </c>
      <c r="M7675" s="16"/>
      <c r="N7675" s="141">
        <f t="shared" si="618"/>
        <v>0</v>
      </c>
      <c r="O7675" s="141"/>
      <c r="P7675" s="141"/>
      <c r="Q7675" s="81">
        <f t="shared" si="619"/>
        <v>0</v>
      </c>
    </row>
    <row r="7676" spans="5:17" ht="13" hidden="1" x14ac:dyDescent="0.3">
      <c r="E7676" s="138">
        <v>43306</v>
      </c>
      <c r="F7676" s="16">
        <v>206</v>
      </c>
      <c r="G7676" s="16">
        <v>2018</v>
      </c>
      <c r="H7676" s="139">
        <f t="shared" si="620"/>
        <v>0</v>
      </c>
      <c r="I7676" s="140">
        <v>20.148387096774194</v>
      </c>
      <c r="J7676" s="141">
        <f t="shared" si="616"/>
        <v>0</v>
      </c>
      <c r="K7676" s="81">
        <f t="shared" si="617"/>
        <v>0</v>
      </c>
      <c r="L7676" s="149">
        <v>24.5</v>
      </c>
      <c r="M7676" s="16"/>
      <c r="N7676" s="141">
        <f t="shared" si="618"/>
        <v>0</v>
      </c>
      <c r="O7676" s="141"/>
      <c r="P7676" s="141"/>
      <c r="Q7676" s="81">
        <f t="shared" si="619"/>
        <v>0</v>
      </c>
    </row>
    <row r="7677" spans="5:17" ht="13" hidden="1" x14ac:dyDescent="0.3">
      <c r="E7677" s="138">
        <v>43307</v>
      </c>
      <c r="F7677" s="16">
        <v>207</v>
      </c>
      <c r="G7677" s="16">
        <v>2018</v>
      </c>
      <c r="H7677" s="139">
        <f t="shared" si="620"/>
        <v>0</v>
      </c>
      <c r="I7677" s="140">
        <v>20.141935483870967</v>
      </c>
      <c r="J7677" s="141">
        <f t="shared" si="616"/>
        <v>0</v>
      </c>
      <c r="K7677" s="81">
        <f t="shared" si="617"/>
        <v>0</v>
      </c>
      <c r="L7677" s="149">
        <v>24.7</v>
      </c>
      <c r="M7677" s="16"/>
      <c r="N7677" s="141">
        <f t="shared" si="618"/>
        <v>0</v>
      </c>
      <c r="O7677" s="141"/>
      <c r="P7677" s="141"/>
      <c r="Q7677" s="81">
        <f t="shared" si="619"/>
        <v>0</v>
      </c>
    </row>
    <row r="7678" spans="5:17" ht="13" hidden="1" x14ac:dyDescent="0.3">
      <c r="E7678" s="138">
        <v>43308</v>
      </c>
      <c r="F7678" s="16">
        <v>208</v>
      </c>
      <c r="G7678" s="16">
        <v>2018</v>
      </c>
      <c r="H7678" s="139">
        <f t="shared" si="620"/>
        <v>0</v>
      </c>
      <c r="I7678" s="140">
        <v>20.13548387096774</v>
      </c>
      <c r="J7678" s="141">
        <f t="shared" si="616"/>
        <v>0</v>
      </c>
      <c r="K7678" s="81">
        <f t="shared" si="617"/>
        <v>0</v>
      </c>
      <c r="L7678" s="149">
        <v>25</v>
      </c>
      <c r="M7678" s="16"/>
      <c r="N7678" s="141">
        <f t="shared" si="618"/>
        <v>0</v>
      </c>
      <c r="O7678" s="141"/>
      <c r="P7678" s="141"/>
      <c r="Q7678" s="81">
        <f t="shared" si="619"/>
        <v>0</v>
      </c>
    </row>
    <row r="7679" spans="5:17" ht="13" hidden="1" x14ac:dyDescent="0.3">
      <c r="E7679" s="138">
        <v>43309</v>
      </c>
      <c r="F7679" s="16">
        <v>209</v>
      </c>
      <c r="G7679" s="16">
        <v>2018</v>
      </c>
      <c r="H7679" s="139">
        <f t="shared" si="620"/>
        <v>0</v>
      </c>
      <c r="I7679" s="140">
        <v>20.129032258064516</v>
      </c>
      <c r="J7679" s="141">
        <f t="shared" si="616"/>
        <v>0</v>
      </c>
      <c r="K7679" s="81">
        <f t="shared" si="617"/>
        <v>0</v>
      </c>
      <c r="L7679" s="149">
        <v>20.5</v>
      </c>
      <c r="M7679" s="16"/>
      <c r="N7679" s="141">
        <f t="shared" si="618"/>
        <v>0</v>
      </c>
      <c r="O7679" s="141"/>
      <c r="P7679" s="141"/>
      <c r="Q7679" s="81">
        <f t="shared" si="619"/>
        <v>0</v>
      </c>
    </row>
    <row r="7680" spans="5:17" ht="13" hidden="1" x14ac:dyDescent="0.3">
      <c r="E7680" s="138">
        <v>43310</v>
      </c>
      <c r="F7680" s="16">
        <v>210</v>
      </c>
      <c r="G7680" s="16">
        <v>2018</v>
      </c>
      <c r="H7680" s="139">
        <f t="shared" si="620"/>
        <v>0</v>
      </c>
      <c r="I7680" s="140">
        <v>20.122580645161289</v>
      </c>
      <c r="J7680" s="141">
        <f t="shared" si="616"/>
        <v>0</v>
      </c>
      <c r="K7680" s="81">
        <f t="shared" si="617"/>
        <v>0</v>
      </c>
      <c r="L7680" s="149">
        <v>22.3</v>
      </c>
      <c r="M7680" s="16"/>
      <c r="N7680" s="141">
        <f t="shared" si="618"/>
        <v>0</v>
      </c>
      <c r="O7680" s="141"/>
      <c r="P7680" s="141"/>
      <c r="Q7680" s="81">
        <f t="shared" si="619"/>
        <v>0</v>
      </c>
    </row>
    <row r="7681" spans="5:17" ht="13" hidden="1" x14ac:dyDescent="0.3">
      <c r="E7681" s="138">
        <v>43311</v>
      </c>
      <c r="F7681" s="16">
        <v>211</v>
      </c>
      <c r="G7681" s="16">
        <v>2018</v>
      </c>
      <c r="H7681" s="139">
        <f t="shared" si="620"/>
        <v>0</v>
      </c>
      <c r="I7681" s="140">
        <v>20.116129032258065</v>
      </c>
      <c r="J7681" s="141">
        <f t="shared" si="616"/>
        <v>0</v>
      </c>
      <c r="K7681" s="81">
        <f t="shared" si="617"/>
        <v>0</v>
      </c>
      <c r="L7681" s="149">
        <v>24.2</v>
      </c>
      <c r="M7681" s="16"/>
      <c r="N7681" s="141">
        <f t="shared" si="618"/>
        <v>0</v>
      </c>
      <c r="O7681" s="141"/>
      <c r="P7681" s="141"/>
      <c r="Q7681" s="81">
        <f t="shared" si="619"/>
        <v>0</v>
      </c>
    </row>
    <row r="7682" spans="5:17" ht="13" hidden="1" x14ac:dyDescent="0.3">
      <c r="E7682" s="138">
        <v>43312</v>
      </c>
      <c r="F7682" s="16">
        <v>212</v>
      </c>
      <c r="G7682" s="16">
        <v>2018</v>
      </c>
      <c r="H7682" s="139">
        <f t="shared" si="620"/>
        <v>0</v>
      </c>
      <c r="I7682" s="140">
        <v>20.109677419354838</v>
      </c>
      <c r="J7682" s="141">
        <f t="shared" si="616"/>
        <v>0</v>
      </c>
      <c r="K7682" s="81">
        <f t="shared" si="617"/>
        <v>0</v>
      </c>
      <c r="L7682" s="149">
        <v>25.6</v>
      </c>
      <c r="M7682" s="16"/>
      <c r="N7682" s="141">
        <f t="shared" si="618"/>
        <v>0</v>
      </c>
      <c r="O7682" s="141"/>
      <c r="P7682" s="141"/>
      <c r="Q7682" s="81">
        <f t="shared" si="619"/>
        <v>0</v>
      </c>
    </row>
    <row r="7683" spans="5:17" ht="13" hidden="1" x14ac:dyDescent="0.3">
      <c r="E7683" s="138">
        <v>43313</v>
      </c>
      <c r="F7683" s="16">
        <v>213</v>
      </c>
      <c r="G7683" s="16">
        <v>2018</v>
      </c>
      <c r="H7683" s="139">
        <f t="shared" si="620"/>
        <v>0</v>
      </c>
      <c r="I7683" s="140">
        <v>20.103225806451611</v>
      </c>
      <c r="J7683" s="141">
        <f t="shared" si="616"/>
        <v>0</v>
      </c>
      <c r="K7683" s="81">
        <f t="shared" si="617"/>
        <v>0</v>
      </c>
      <c r="L7683" s="149">
        <v>25.1</v>
      </c>
      <c r="M7683" s="16"/>
      <c r="N7683" s="141">
        <f t="shared" si="618"/>
        <v>0</v>
      </c>
      <c r="O7683" s="141"/>
      <c r="P7683" s="141"/>
      <c r="Q7683" s="81">
        <f t="shared" si="619"/>
        <v>0</v>
      </c>
    </row>
    <row r="7684" spans="5:17" ht="13" hidden="1" x14ac:dyDescent="0.3">
      <c r="E7684" s="138">
        <v>43314</v>
      </c>
      <c r="F7684" s="16">
        <v>214</v>
      </c>
      <c r="G7684" s="16">
        <v>2018</v>
      </c>
      <c r="H7684" s="139">
        <f t="shared" si="620"/>
        <v>0</v>
      </c>
      <c r="I7684" s="140">
        <v>20.096774193548388</v>
      </c>
      <c r="J7684" s="141">
        <f t="shared" si="616"/>
        <v>0</v>
      </c>
      <c r="K7684" s="81">
        <f t="shared" si="617"/>
        <v>0</v>
      </c>
      <c r="L7684" s="149">
        <v>24.7</v>
      </c>
      <c r="M7684" s="16"/>
      <c r="N7684" s="141">
        <f t="shared" si="618"/>
        <v>0</v>
      </c>
      <c r="O7684" s="141"/>
      <c r="P7684" s="141"/>
      <c r="Q7684" s="81">
        <f t="shared" si="619"/>
        <v>0</v>
      </c>
    </row>
    <row r="7685" spans="5:17" ht="13" hidden="1" x14ac:dyDescent="0.3">
      <c r="E7685" s="138">
        <v>43315</v>
      </c>
      <c r="F7685" s="16">
        <v>215</v>
      </c>
      <c r="G7685" s="16">
        <v>2018</v>
      </c>
      <c r="H7685" s="139">
        <f t="shared" si="620"/>
        <v>0</v>
      </c>
      <c r="I7685" s="140">
        <v>20.090322580645161</v>
      </c>
      <c r="J7685" s="141">
        <f t="shared" si="616"/>
        <v>0</v>
      </c>
      <c r="K7685" s="81">
        <f t="shared" si="617"/>
        <v>0</v>
      </c>
      <c r="L7685" s="149">
        <v>26.3</v>
      </c>
      <c r="M7685" s="16"/>
      <c r="N7685" s="141">
        <f t="shared" si="618"/>
        <v>0</v>
      </c>
      <c r="O7685" s="141"/>
      <c r="P7685" s="141"/>
      <c r="Q7685" s="81">
        <f t="shared" si="619"/>
        <v>0</v>
      </c>
    </row>
    <row r="7686" spans="5:17" ht="13" hidden="1" x14ac:dyDescent="0.3">
      <c r="E7686" s="138">
        <v>43316</v>
      </c>
      <c r="F7686" s="16">
        <v>216</v>
      </c>
      <c r="G7686" s="16">
        <v>2018</v>
      </c>
      <c r="H7686" s="139">
        <f t="shared" si="620"/>
        <v>0</v>
      </c>
      <c r="I7686" s="140">
        <v>20.083870967741934</v>
      </c>
      <c r="J7686" s="141">
        <f t="shared" si="616"/>
        <v>0</v>
      </c>
      <c r="K7686" s="81">
        <f t="shared" si="617"/>
        <v>0</v>
      </c>
      <c r="L7686" s="149">
        <v>26.4</v>
      </c>
      <c r="M7686" s="16"/>
      <c r="N7686" s="141">
        <f t="shared" si="618"/>
        <v>0</v>
      </c>
      <c r="O7686" s="141"/>
      <c r="P7686" s="141"/>
      <c r="Q7686" s="81">
        <f t="shared" si="619"/>
        <v>0</v>
      </c>
    </row>
    <row r="7687" spans="5:17" ht="13" hidden="1" x14ac:dyDescent="0.3">
      <c r="E7687" s="138">
        <v>43317</v>
      </c>
      <c r="F7687" s="16">
        <v>217</v>
      </c>
      <c r="G7687" s="16">
        <v>2018</v>
      </c>
      <c r="H7687" s="139">
        <f t="shared" si="620"/>
        <v>0</v>
      </c>
      <c r="I7687" s="140">
        <v>20.07741935483871</v>
      </c>
      <c r="J7687" s="141">
        <f t="shared" si="616"/>
        <v>0</v>
      </c>
      <c r="K7687" s="81">
        <f t="shared" si="617"/>
        <v>0</v>
      </c>
      <c r="L7687" s="149">
        <v>27</v>
      </c>
      <c r="M7687" s="16"/>
      <c r="N7687" s="141">
        <f t="shared" si="618"/>
        <v>0</v>
      </c>
      <c r="O7687" s="141"/>
      <c r="P7687" s="141"/>
      <c r="Q7687" s="81">
        <f t="shared" si="619"/>
        <v>0</v>
      </c>
    </row>
    <row r="7688" spans="5:17" ht="13" hidden="1" x14ac:dyDescent="0.3">
      <c r="E7688" s="138">
        <v>43318</v>
      </c>
      <c r="F7688" s="16">
        <v>218</v>
      </c>
      <c r="G7688" s="16">
        <v>2018</v>
      </c>
      <c r="H7688" s="139">
        <f t="shared" si="620"/>
        <v>0</v>
      </c>
      <c r="I7688" s="140">
        <v>20.070967741935483</v>
      </c>
      <c r="J7688" s="141">
        <f t="shared" si="616"/>
        <v>0</v>
      </c>
      <c r="K7688" s="81">
        <f t="shared" si="617"/>
        <v>0</v>
      </c>
      <c r="L7688" s="149">
        <v>25.4</v>
      </c>
      <c r="M7688" s="16"/>
      <c r="N7688" s="141">
        <f t="shared" si="618"/>
        <v>0</v>
      </c>
      <c r="O7688" s="141"/>
      <c r="P7688" s="141"/>
      <c r="Q7688" s="81">
        <f t="shared" si="619"/>
        <v>0</v>
      </c>
    </row>
    <row r="7689" spans="5:17" ht="13" hidden="1" x14ac:dyDescent="0.3">
      <c r="E7689" s="138">
        <v>43319</v>
      </c>
      <c r="F7689" s="16">
        <v>219</v>
      </c>
      <c r="G7689" s="16">
        <v>2018</v>
      </c>
      <c r="H7689" s="139">
        <f t="shared" si="620"/>
        <v>0</v>
      </c>
      <c r="I7689" s="140">
        <v>20.064516129032256</v>
      </c>
      <c r="J7689" s="141">
        <f t="shared" si="616"/>
        <v>0</v>
      </c>
      <c r="K7689" s="81">
        <f t="shared" si="617"/>
        <v>0</v>
      </c>
      <c r="L7689" s="149">
        <v>24.9</v>
      </c>
      <c r="M7689" s="16"/>
      <c r="N7689" s="141">
        <f t="shared" si="618"/>
        <v>0</v>
      </c>
      <c r="O7689" s="141"/>
      <c r="P7689" s="141"/>
      <c r="Q7689" s="81">
        <f t="shared" si="619"/>
        <v>0</v>
      </c>
    </row>
    <row r="7690" spans="5:17" ht="13" hidden="1" x14ac:dyDescent="0.3">
      <c r="E7690" s="138">
        <v>43320</v>
      </c>
      <c r="F7690" s="16">
        <v>220</v>
      </c>
      <c r="G7690" s="16">
        <v>2018</v>
      </c>
      <c r="H7690" s="139">
        <f t="shared" si="620"/>
        <v>0</v>
      </c>
      <c r="I7690" s="140">
        <v>20.058064516129033</v>
      </c>
      <c r="J7690" s="141">
        <f t="shared" si="616"/>
        <v>0</v>
      </c>
      <c r="K7690" s="81">
        <f t="shared" si="617"/>
        <v>0</v>
      </c>
      <c r="L7690" s="149">
        <v>26</v>
      </c>
      <c r="M7690" s="16"/>
      <c r="N7690" s="141">
        <f t="shared" si="618"/>
        <v>0</v>
      </c>
      <c r="O7690" s="141"/>
      <c r="P7690" s="141"/>
      <c r="Q7690" s="81">
        <f t="shared" si="619"/>
        <v>0</v>
      </c>
    </row>
    <row r="7691" spans="5:17" ht="13" hidden="1" x14ac:dyDescent="0.3">
      <c r="E7691" s="138">
        <v>43321</v>
      </c>
      <c r="F7691" s="16">
        <v>221</v>
      </c>
      <c r="G7691" s="16">
        <v>2018</v>
      </c>
      <c r="H7691" s="139">
        <f t="shared" si="620"/>
        <v>0</v>
      </c>
      <c r="I7691" s="140">
        <v>20.051612903225806</v>
      </c>
      <c r="J7691" s="141">
        <f t="shared" si="616"/>
        <v>0</v>
      </c>
      <c r="K7691" s="81">
        <f t="shared" si="617"/>
        <v>0</v>
      </c>
      <c r="L7691" s="149">
        <v>19.7</v>
      </c>
      <c r="M7691" s="16"/>
      <c r="N7691" s="141">
        <f t="shared" si="618"/>
        <v>0</v>
      </c>
      <c r="O7691" s="141"/>
      <c r="P7691" s="141"/>
      <c r="Q7691" s="81">
        <f t="shared" si="619"/>
        <v>0</v>
      </c>
    </row>
    <row r="7692" spans="5:17" ht="13" hidden="1" x14ac:dyDescent="0.3">
      <c r="E7692" s="138">
        <v>43322</v>
      </c>
      <c r="F7692" s="16">
        <v>222</v>
      </c>
      <c r="G7692" s="16">
        <v>2018</v>
      </c>
      <c r="H7692" s="139">
        <f t="shared" si="620"/>
        <v>0</v>
      </c>
      <c r="I7692" s="140">
        <v>20.045161290322579</v>
      </c>
      <c r="J7692" s="141">
        <f t="shared" si="616"/>
        <v>0</v>
      </c>
      <c r="K7692" s="81">
        <f t="shared" si="617"/>
        <v>0</v>
      </c>
      <c r="L7692" s="149">
        <v>19.8</v>
      </c>
      <c r="M7692" s="16"/>
      <c r="N7692" s="141">
        <f t="shared" si="618"/>
        <v>0</v>
      </c>
      <c r="O7692" s="141"/>
      <c r="P7692" s="141"/>
      <c r="Q7692" s="81">
        <f t="shared" si="619"/>
        <v>0</v>
      </c>
    </row>
    <row r="7693" spans="5:17" ht="13" hidden="1" x14ac:dyDescent="0.3">
      <c r="E7693" s="138">
        <v>43323</v>
      </c>
      <c r="F7693" s="16">
        <v>223</v>
      </c>
      <c r="G7693" s="16">
        <v>2018</v>
      </c>
      <c r="H7693" s="139">
        <f t="shared" si="620"/>
        <v>0</v>
      </c>
      <c r="I7693" s="140">
        <v>20.038709677419355</v>
      </c>
      <c r="J7693" s="141">
        <f t="shared" si="616"/>
        <v>0</v>
      </c>
      <c r="K7693" s="81">
        <f t="shared" si="617"/>
        <v>0</v>
      </c>
      <c r="L7693" s="149">
        <v>19.2</v>
      </c>
      <c r="M7693" s="16"/>
      <c r="N7693" s="141">
        <f t="shared" si="618"/>
        <v>0</v>
      </c>
      <c r="O7693" s="141"/>
      <c r="P7693" s="141"/>
      <c r="Q7693" s="81">
        <f t="shared" si="619"/>
        <v>0</v>
      </c>
    </row>
    <row r="7694" spans="5:17" ht="13" hidden="1" x14ac:dyDescent="0.3">
      <c r="E7694" s="138">
        <v>43324</v>
      </c>
      <c r="F7694" s="16">
        <v>224</v>
      </c>
      <c r="G7694" s="16">
        <v>2018</v>
      </c>
      <c r="H7694" s="139">
        <f t="shared" si="620"/>
        <v>0</v>
      </c>
      <c r="I7694" s="140">
        <v>20.032258064516128</v>
      </c>
      <c r="J7694" s="141">
        <f t="shared" si="616"/>
        <v>0</v>
      </c>
      <c r="K7694" s="81">
        <f t="shared" si="617"/>
        <v>0</v>
      </c>
      <c r="L7694" s="149">
        <v>21.6</v>
      </c>
      <c r="M7694" s="16"/>
      <c r="N7694" s="141">
        <f t="shared" si="618"/>
        <v>0</v>
      </c>
      <c r="O7694" s="141"/>
      <c r="P7694" s="141"/>
      <c r="Q7694" s="81">
        <f t="shared" si="619"/>
        <v>0</v>
      </c>
    </row>
    <row r="7695" spans="5:17" ht="13" hidden="1" x14ac:dyDescent="0.3">
      <c r="E7695" s="138">
        <v>43325</v>
      </c>
      <c r="F7695" s="16">
        <v>225</v>
      </c>
      <c r="G7695" s="16">
        <v>2018</v>
      </c>
      <c r="H7695" s="139">
        <f t="shared" si="620"/>
        <v>0</v>
      </c>
      <c r="I7695" s="140">
        <v>20.025806451612901</v>
      </c>
      <c r="J7695" s="141">
        <f t="shared" si="616"/>
        <v>0</v>
      </c>
      <c r="K7695" s="81">
        <f t="shared" si="617"/>
        <v>0</v>
      </c>
      <c r="L7695" s="149">
        <v>21.7</v>
      </c>
      <c r="M7695" s="16"/>
      <c r="N7695" s="141">
        <f t="shared" si="618"/>
        <v>0</v>
      </c>
      <c r="O7695" s="141"/>
      <c r="P7695" s="141"/>
      <c r="Q7695" s="81">
        <f t="shared" si="619"/>
        <v>0</v>
      </c>
    </row>
    <row r="7696" spans="5:17" ht="13" hidden="1" x14ac:dyDescent="0.3">
      <c r="E7696" s="138">
        <v>43326</v>
      </c>
      <c r="F7696" s="16">
        <v>226</v>
      </c>
      <c r="G7696" s="16">
        <v>2018</v>
      </c>
      <c r="H7696" s="139">
        <f t="shared" si="620"/>
        <v>0</v>
      </c>
      <c r="I7696" s="140">
        <v>20.019354838709678</v>
      </c>
      <c r="J7696" s="141">
        <f t="shared" si="616"/>
        <v>0</v>
      </c>
      <c r="K7696" s="81">
        <f t="shared" si="617"/>
        <v>0</v>
      </c>
      <c r="L7696" s="149">
        <v>19.7</v>
      </c>
      <c r="M7696" s="16"/>
      <c r="N7696" s="141">
        <f t="shared" si="618"/>
        <v>0</v>
      </c>
      <c r="O7696" s="141"/>
      <c r="P7696" s="141"/>
      <c r="Q7696" s="81">
        <f t="shared" si="619"/>
        <v>0</v>
      </c>
    </row>
    <row r="7697" spans="5:17" ht="13" hidden="1" x14ac:dyDescent="0.3">
      <c r="E7697" s="138">
        <v>43327</v>
      </c>
      <c r="F7697" s="16">
        <v>227</v>
      </c>
      <c r="G7697" s="16">
        <v>2018</v>
      </c>
      <c r="H7697" s="139">
        <f t="shared" si="620"/>
        <v>0</v>
      </c>
      <c r="I7697" s="140">
        <v>20.012903225806451</v>
      </c>
      <c r="J7697" s="141">
        <f t="shared" si="616"/>
        <v>0</v>
      </c>
      <c r="K7697" s="81">
        <f t="shared" si="617"/>
        <v>0</v>
      </c>
      <c r="L7697" s="149">
        <v>20</v>
      </c>
      <c r="M7697" s="16"/>
      <c r="N7697" s="141">
        <f t="shared" si="618"/>
        <v>0</v>
      </c>
      <c r="O7697" s="141"/>
      <c r="P7697" s="141"/>
      <c r="Q7697" s="81">
        <f t="shared" si="619"/>
        <v>0</v>
      </c>
    </row>
    <row r="7698" spans="5:17" ht="13" hidden="1" x14ac:dyDescent="0.3">
      <c r="E7698" s="138">
        <v>43328</v>
      </c>
      <c r="F7698" s="16">
        <v>228</v>
      </c>
      <c r="G7698" s="16">
        <v>2018</v>
      </c>
      <c r="H7698" s="139">
        <f t="shared" si="620"/>
        <v>0</v>
      </c>
      <c r="I7698" s="140">
        <v>20.006451612903227</v>
      </c>
      <c r="J7698" s="141">
        <f t="shared" si="616"/>
        <v>0</v>
      </c>
      <c r="K7698" s="81">
        <f t="shared" si="617"/>
        <v>0</v>
      </c>
      <c r="L7698" s="149">
        <v>21.5</v>
      </c>
      <c r="M7698" s="16"/>
      <c r="N7698" s="141">
        <f t="shared" si="618"/>
        <v>0</v>
      </c>
      <c r="O7698" s="141"/>
      <c r="P7698" s="141"/>
      <c r="Q7698" s="81">
        <f t="shared" si="619"/>
        <v>0</v>
      </c>
    </row>
    <row r="7699" spans="5:17" ht="13" hidden="1" x14ac:dyDescent="0.3">
      <c r="E7699" s="138">
        <v>43329</v>
      </c>
      <c r="F7699" s="16">
        <v>229</v>
      </c>
      <c r="G7699" s="16">
        <v>2018</v>
      </c>
      <c r="H7699" s="139">
        <f t="shared" si="620"/>
        <v>0</v>
      </c>
      <c r="I7699" s="140">
        <v>20</v>
      </c>
      <c r="J7699" s="141">
        <f t="shared" si="616"/>
        <v>0</v>
      </c>
      <c r="K7699" s="81">
        <f t="shared" si="617"/>
        <v>0</v>
      </c>
      <c r="L7699" s="149">
        <v>21.1</v>
      </c>
      <c r="M7699" s="16"/>
      <c r="N7699" s="141">
        <f t="shared" si="618"/>
        <v>0</v>
      </c>
      <c r="O7699" s="141"/>
      <c r="P7699" s="141"/>
      <c r="Q7699" s="81">
        <f t="shared" si="619"/>
        <v>0</v>
      </c>
    </row>
    <row r="7700" spans="5:17" ht="13" hidden="1" x14ac:dyDescent="0.3">
      <c r="E7700" s="138">
        <v>43330</v>
      </c>
      <c r="F7700" s="16">
        <v>230</v>
      </c>
      <c r="G7700" s="16">
        <v>2018</v>
      </c>
      <c r="H7700" s="139">
        <f t="shared" si="620"/>
        <v>0</v>
      </c>
      <c r="I7700" s="140">
        <v>19.846666666666664</v>
      </c>
      <c r="J7700" s="141">
        <f t="shared" ref="J7700:J7763" si="621">IF(I7700&lt;=$E$117,1,0)</f>
        <v>0</v>
      </c>
      <c r="K7700" s="81">
        <f t="shared" ref="K7700:K7763" si="622">J7700*($E$116-I7700)</f>
        <v>0</v>
      </c>
      <c r="L7700" s="149">
        <v>21.3</v>
      </c>
      <c r="M7700" s="16"/>
      <c r="N7700" s="141">
        <f t="shared" ref="N7700:N7763" si="623">IF(L7700&lt;=$E$117,1,0)</f>
        <v>0</v>
      </c>
      <c r="O7700" s="141"/>
      <c r="P7700" s="141"/>
      <c r="Q7700" s="81">
        <f t="shared" ref="Q7700:Q7763" si="624">N7700*($E$116-L7700)</f>
        <v>0</v>
      </c>
    </row>
    <row r="7701" spans="5:17" ht="13" hidden="1" x14ac:dyDescent="0.3">
      <c r="E7701" s="138">
        <v>43331</v>
      </c>
      <c r="F7701" s="16">
        <v>231</v>
      </c>
      <c r="G7701" s="16">
        <v>2018</v>
      </c>
      <c r="H7701" s="139">
        <f t="shared" si="620"/>
        <v>0</v>
      </c>
      <c r="I7701" s="140">
        <v>19.693333333333328</v>
      </c>
      <c r="J7701" s="141">
        <f t="shared" si="621"/>
        <v>0</v>
      </c>
      <c r="K7701" s="81">
        <f t="shared" si="622"/>
        <v>0</v>
      </c>
      <c r="L7701" s="149">
        <v>22.4</v>
      </c>
      <c r="M7701" s="16"/>
      <c r="N7701" s="141">
        <f t="shared" si="623"/>
        <v>0</v>
      </c>
      <c r="O7701" s="141"/>
      <c r="P7701" s="141"/>
      <c r="Q7701" s="81">
        <f t="shared" si="624"/>
        <v>0</v>
      </c>
    </row>
    <row r="7702" spans="5:17" ht="13" hidden="1" x14ac:dyDescent="0.3">
      <c r="E7702" s="138">
        <v>43332</v>
      </c>
      <c r="F7702" s="16">
        <v>232</v>
      </c>
      <c r="G7702" s="16">
        <v>2018</v>
      </c>
      <c r="H7702" s="139">
        <f t="shared" si="620"/>
        <v>0</v>
      </c>
      <c r="I7702" s="140">
        <v>19.54</v>
      </c>
      <c r="J7702" s="141">
        <f t="shared" si="621"/>
        <v>0</v>
      </c>
      <c r="K7702" s="81">
        <f t="shared" si="622"/>
        <v>0</v>
      </c>
      <c r="L7702" s="149">
        <v>23.1</v>
      </c>
      <c r="M7702" s="16"/>
      <c r="N7702" s="141">
        <f t="shared" si="623"/>
        <v>0</v>
      </c>
      <c r="O7702" s="141"/>
      <c r="P7702" s="141"/>
      <c r="Q7702" s="81">
        <f t="shared" si="624"/>
        <v>0</v>
      </c>
    </row>
    <row r="7703" spans="5:17" ht="13" hidden="1" x14ac:dyDescent="0.3">
      <c r="E7703" s="138">
        <v>43333</v>
      </c>
      <c r="F7703" s="16">
        <v>233</v>
      </c>
      <c r="G7703" s="16">
        <v>2018</v>
      </c>
      <c r="H7703" s="139">
        <f t="shared" si="620"/>
        <v>0</v>
      </c>
      <c r="I7703" s="140">
        <v>19.386666666666663</v>
      </c>
      <c r="J7703" s="141">
        <f t="shared" si="621"/>
        <v>0</v>
      </c>
      <c r="K7703" s="81">
        <f t="shared" si="622"/>
        <v>0</v>
      </c>
      <c r="L7703" s="149">
        <v>22.6</v>
      </c>
      <c r="M7703" s="16"/>
      <c r="N7703" s="141">
        <f t="shared" si="623"/>
        <v>0</v>
      </c>
      <c r="O7703" s="141"/>
      <c r="P7703" s="141"/>
      <c r="Q7703" s="81">
        <f t="shared" si="624"/>
        <v>0</v>
      </c>
    </row>
    <row r="7704" spans="5:17" ht="13" hidden="1" x14ac:dyDescent="0.3">
      <c r="E7704" s="138">
        <v>43334</v>
      </c>
      <c r="F7704" s="16">
        <v>234</v>
      </c>
      <c r="G7704" s="16">
        <v>2018</v>
      </c>
      <c r="H7704" s="139">
        <f t="shared" si="620"/>
        <v>0</v>
      </c>
      <c r="I7704" s="140">
        <v>19.233333333333327</v>
      </c>
      <c r="J7704" s="141">
        <f t="shared" si="621"/>
        <v>0</v>
      </c>
      <c r="K7704" s="81">
        <f t="shared" si="622"/>
        <v>0</v>
      </c>
      <c r="L7704" s="149">
        <v>23.3</v>
      </c>
      <c r="M7704" s="16"/>
      <c r="N7704" s="141">
        <f t="shared" si="623"/>
        <v>0</v>
      </c>
      <c r="O7704" s="141"/>
      <c r="P7704" s="141"/>
      <c r="Q7704" s="81">
        <f t="shared" si="624"/>
        <v>0</v>
      </c>
    </row>
    <row r="7705" spans="5:17" ht="13" hidden="1" x14ac:dyDescent="0.3">
      <c r="E7705" s="138">
        <v>43335</v>
      </c>
      <c r="F7705" s="16">
        <v>235</v>
      </c>
      <c r="G7705" s="16">
        <v>2018</v>
      </c>
      <c r="H7705" s="139">
        <f t="shared" si="620"/>
        <v>0</v>
      </c>
      <c r="I7705" s="140">
        <v>19.079999999999998</v>
      </c>
      <c r="J7705" s="141">
        <f t="shared" si="621"/>
        <v>0</v>
      </c>
      <c r="K7705" s="81">
        <f t="shared" si="622"/>
        <v>0</v>
      </c>
      <c r="L7705" s="149">
        <v>23.6</v>
      </c>
      <c r="M7705" s="16"/>
      <c r="N7705" s="141">
        <f t="shared" si="623"/>
        <v>0</v>
      </c>
      <c r="O7705" s="141"/>
      <c r="P7705" s="141"/>
      <c r="Q7705" s="81">
        <f t="shared" si="624"/>
        <v>0</v>
      </c>
    </row>
    <row r="7706" spans="5:17" ht="13" hidden="1" x14ac:dyDescent="0.3">
      <c r="E7706" s="138">
        <v>43336</v>
      </c>
      <c r="F7706" s="16">
        <v>236</v>
      </c>
      <c r="G7706" s="16">
        <v>2018</v>
      </c>
      <c r="H7706" s="139">
        <f t="shared" si="620"/>
        <v>0</v>
      </c>
      <c r="I7706" s="140">
        <v>18.926666666666662</v>
      </c>
      <c r="J7706" s="141">
        <f t="shared" si="621"/>
        <v>0</v>
      </c>
      <c r="K7706" s="81">
        <f t="shared" si="622"/>
        <v>0</v>
      </c>
      <c r="L7706" s="149">
        <v>21.2</v>
      </c>
      <c r="M7706" s="16"/>
      <c r="N7706" s="141">
        <f t="shared" si="623"/>
        <v>0</v>
      </c>
      <c r="O7706" s="141"/>
      <c r="P7706" s="141"/>
      <c r="Q7706" s="81">
        <f t="shared" si="624"/>
        <v>0</v>
      </c>
    </row>
    <row r="7707" spans="5:17" ht="13" hidden="1" x14ac:dyDescent="0.3">
      <c r="E7707" s="138">
        <v>43337</v>
      </c>
      <c r="F7707" s="16">
        <v>237</v>
      </c>
      <c r="G7707" s="16">
        <v>2018</v>
      </c>
      <c r="H7707" s="139">
        <f t="shared" si="620"/>
        <v>0</v>
      </c>
      <c r="I7707" s="140">
        <v>18.773333333333326</v>
      </c>
      <c r="J7707" s="141">
        <f t="shared" si="621"/>
        <v>0</v>
      </c>
      <c r="K7707" s="81">
        <f t="shared" si="622"/>
        <v>0</v>
      </c>
      <c r="L7707" s="149">
        <v>15.5</v>
      </c>
      <c r="M7707" s="16"/>
      <c r="N7707" s="141">
        <f t="shared" si="623"/>
        <v>1</v>
      </c>
      <c r="O7707" s="141"/>
      <c r="P7707" s="141"/>
      <c r="Q7707" s="81">
        <f t="shared" si="624"/>
        <v>4.5</v>
      </c>
    </row>
    <row r="7708" spans="5:17" ht="13" hidden="1" x14ac:dyDescent="0.3">
      <c r="E7708" s="138">
        <v>43338</v>
      </c>
      <c r="F7708" s="16">
        <v>238</v>
      </c>
      <c r="G7708" s="16">
        <v>2018</v>
      </c>
      <c r="H7708" s="139">
        <f t="shared" si="620"/>
        <v>0</v>
      </c>
      <c r="I7708" s="140">
        <v>18.62</v>
      </c>
      <c r="J7708" s="141">
        <f t="shared" si="621"/>
        <v>0</v>
      </c>
      <c r="K7708" s="81">
        <f t="shared" si="622"/>
        <v>0</v>
      </c>
      <c r="L7708" s="149">
        <v>15</v>
      </c>
      <c r="M7708" s="16"/>
      <c r="N7708" s="141">
        <f t="shared" si="623"/>
        <v>1</v>
      </c>
      <c r="O7708" s="141"/>
      <c r="P7708" s="141"/>
      <c r="Q7708" s="81">
        <f t="shared" si="624"/>
        <v>5</v>
      </c>
    </row>
    <row r="7709" spans="5:17" ht="13" hidden="1" x14ac:dyDescent="0.3">
      <c r="E7709" s="138">
        <v>43339</v>
      </c>
      <c r="F7709" s="16">
        <v>239</v>
      </c>
      <c r="G7709" s="16">
        <v>2018</v>
      </c>
      <c r="H7709" s="139">
        <f t="shared" si="620"/>
        <v>0</v>
      </c>
      <c r="I7709" s="140">
        <v>18.466666666666661</v>
      </c>
      <c r="J7709" s="141">
        <f t="shared" si="621"/>
        <v>0</v>
      </c>
      <c r="K7709" s="81">
        <f t="shared" si="622"/>
        <v>0</v>
      </c>
      <c r="L7709" s="149">
        <v>18</v>
      </c>
      <c r="M7709" s="16"/>
      <c r="N7709" s="141">
        <f t="shared" si="623"/>
        <v>0</v>
      </c>
      <c r="O7709" s="141"/>
      <c r="P7709" s="141"/>
      <c r="Q7709" s="81">
        <f t="shared" si="624"/>
        <v>0</v>
      </c>
    </row>
    <row r="7710" spans="5:17" ht="13" hidden="1" x14ac:dyDescent="0.3">
      <c r="E7710" s="138">
        <v>43340</v>
      </c>
      <c r="F7710" s="16">
        <v>240</v>
      </c>
      <c r="G7710" s="16">
        <v>2018</v>
      </c>
      <c r="H7710" s="139">
        <f t="shared" si="620"/>
        <v>0</v>
      </c>
      <c r="I7710" s="140">
        <v>18.313333333333333</v>
      </c>
      <c r="J7710" s="141">
        <f t="shared" si="621"/>
        <v>0</v>
      </c>
      <c r="K7710" s="81">
        <f t="shared" si="622"/>
        <v>0</v>
      </c>
      <c r="L7710" s="149">
        <v>20.5</v>
      </c>
      <c r="M7710" s="16"/>
      <c r="N7710" s="141">
        <f t="shared" si="623"/>
        <v>0</v>
      </c>
      <c r="O7710" s="141"/>
      <c r="P7710" s="141"/>
      <c r="Q7710" s="81">
        <f t="shared" si="624"/>
        <v>0</v>
      </c>
    </row>
    <row r="7711" spans="5:17" ht="13" hidden="1" x14ac:dyDescent="0.3">
      <c r="E7711" s="138">
        <v>43341</v>
      </c>
      <c r="F7711" s="16">
        <v>241</v>
      </c>
      <c r="G7711" s="16">
        <v>2018</v>
      </c>
      <c r="H7711" s="139">
        <f t="shared" si="620"/>
        <v>0</v>
      </c>
      <c r="I7711" s="140">
        <v>18.16</v>
      </c>
      <c r="J7711" s="141">
        <f t="shared" si="621"/>
        <v>0</v>
      </c>
      <c r="K7711" s="81">
        <f t="shared" si="622"/>
        <v>0</v>
      </c>
      <c r="L7711" s="149">
        <v>21</v>
      </c>
      <c r="M7711" s="16"/>
      <c r="N7711" s="141">
        <f t="shared" si="623"/>
        <v>0</v>
      </c>
      <c r="O7711" s="141"/>
      <c r="P7711" s="141"/>
      <c r="Q7711" s="81">
        <f t="shared" si="624"/>
        <v>0</v>
      </c>
    </row>
    <row r="7712" spans="5:17" ht="13" hidden="1" x14ac:dyDescent="0.3">
      <c r="E7712" s="138">
        <v>43342</v>
      </c>
      <c r="F7712" s="16">
        <v>242</v>
      </c>
      <c r="G7712" s="16">
        <v>2018</v>
      </c>
      <c r="H7712" s="139">
        <f t="shared" si="620"/>
        <v>0</v>
      </c>
      <c r="I7712" s="140">
        <v>18.006666666666661</v>
      </c>
      <c r="J7712" s="141">
        <f t="shared" si="621"/>
        <v>0</v>
      </c>
      <c r="K7712" s="81">
        <f t="shared" si="622"/>
        <v>0</v>
      </c>
      <c r="L7712" s="149">
        <v>18.399999999999999</v>
      </c>
      <c r="M7712" s="16"/>
      <c r="N7712" s="141">
        <f t="shared" si="623"/>
        <v>0</v>
      </c>
      <c r="O7712" s="141"/>
      <c r="P7712" s="141"/>
      <c r="Q7712" s="81">
        <f t="shared" si="624"/>
        <v>0</v>
      </c>
    </row>
    <row r="7713" spans="5:17" ht="13" hidden="1" x14ac:dyDescent="0.3">
      <c r="E7713" s="138">
        <v>43343</v>
      </c>
      <c r="F7713" s="16">
        <v>243</v>
      </c>
      <c r="G7713" s="16">
        <v>2018</v>
      </c>
      <c r="H7713" s="139">
        <f t="shared" si="620"/>
        <v>0</v>
      </c>
      <c r="I7713" s="140">
        <v>17.853333333333332</v>
      </c>
      <c r="J7713" s="141">
        <f t="shared" si="621"/>
        <v>0</v>
      </c>
      <c r="K7713" s="81">
        <f t="shared" si="622"/>
        <v>0</v>
      </c>
      <c r="L7713" s="149">
        <v>17</v>
      </c>
      <c r="M7713" s="16"/>
      <c r="N7713" s="141">
        <f t="shared" si="623"/>
        <v>0</v>
      </c>
      <c r="O7713" s="141"/>
      <c r="P7713" s="141"/>
      <c r="Q7713" s="81">
        <f t="shared" si="624"/>
        <v>0</v>
      </c>
    </row>
    <row r="7714" spans="5:17" ht="13" hidden="1" x14ac:dyDescent="0.3">
      <c r="E7714" s="138">
        <v>43344</v>
      </c>
      <c r="F7714" s="16">
        <v>244</v>
      </c>
      <c r="G7714" s="16">
        <v>2018</v>
      </c>
      <c r="H7714" s="139">
        <f t="shared" si="620"/>
        <v>0</v>
      </c>
      <c r="I7714" s="140">
        <v>17.7</v>
      </c>
      <c r="J7714" s="141">
        <f t="shared" si="621"/>
        <v>0</v>
      </c>
      <c r="K7714" s="81">
        <f t="shared" si="622"/>
        <v>0</v>
      </c>
      <c r="L7714" s="149">
        <v>15.6</v>
      </c>
      <c r="M7714" s="16"/>
      <c r="N7714" s="141">
        <f t="shared" si="623"/>
        <v>1</v>
      </c>
      <c r="O7714" s="141"/>
      <c r="P7714" s="141"/>
      <c r="Q7714" s="81">
        <f t="shared" si="624"/>
        <v>4.4000000000000004</v>
      </c>
    </row>
    <row r="7715" spans="5:17" ht="13" hidden="1" x14ac:dyDescent="0.3">
      <c r="E7715" s="138">
        <v>43345</v>
      </c>
      <c r="F7715" s="16">
        <v>245</v>
      </c>
      <c r="G7715" s="16">
        <v>2018</v>
      </c>
      <c r="H7715" s="139">
        <f t="shared" ref="H7715:H7778" si="625">IF(AND(E7715&gt;=$D$64,E7715&lt;=$D$65),1,0)</f>
        <v>0</v>
      </c>
      <c r="I7715" s="140">
        <v>17.546666666666667</v>
      </c>
      <c r="J7715" s="141">
        <f t="shared" si="621"/>
        <v>0</v>
      </c>
      <c r="K7715" s="81">
        <f t="shared" si="622"/>
        <v>0</v>
      </c>
      <c r="L7715" s="149">
        <v>16.600000000000001</v>
      </c>
      <c r="M7715" s="16"/>
      <c r="N7715" s="141">
        <f t="shared" si="623"/>
        <v>0</v>
      </c>
      <c r="O7715" s="141"/>
      <c r="P7715" s="141"/>
      <c r="Q7715" s="81">
        <f t="shared" si="624"/>
        <v>0</v>
      </c>
    </row>
    <row r="7716" spans="5:17" ht="13" hidden="1" x14ac:dyDescent="0.3">
      <c r="E7716" s="138">
        <v>43346</v>
      </c>
      <c r="F7716" s="16">
        <v>246</v>
      </c>
      <c r="G7716" s="16">
        <v>2018</v>
      </c>
      <c r="H7716" s="139">
        <f t="shared" si="625"/>
        <v>0</v>
      </c>
      <c r="I7716" s="140">
        <v>17.393333333333331</v>
      </c>
      <c r="J7716" s="141">
        <f t="shared" si="621"/>
        <v>0</v>
      </c>
      <c r="K7716" s="81">
        <f t="shared" si="622"/>
        <v>0</v>
      </c>
      <c r="L7716" s="149">
        <v>16.899999999999999</v>
      </c>
      <c r="M7716" s="16"/>
      <c r="N7716" s="141">
        <f t="shared" si="623"/>
        <v>0</v>
      </c>
      <c r="O7716" s="141"/>
      <c r="P7716" s="141"/>
      <c r="Q7716" s="81">
        <f t="shared" si="624"/>
        <v>0</v>
      </c>
    </row>
    <row r="7717" spans="5:17" ht="13" hidden="1" x14ac:dyDescent="0.3">
      <c r="E7717" s="138">
        <v>43347</v>
      </c>
      <c r="F7717" s="16">
        <v>247</v>
      </c>
      <c r="G7717" s="16">
        <v>2018</v>
      </c>
      <c r="H7717" s="139">
        <f t="shared" si="625"/>
        <v>0</v>
      </c>
      <c r="I7717" s="140">
        <v>17.239999999999998</v>
      </c>
      <c r="J7717" s="141">
        <f t="shared" si="621"/>
        <v>0</v>
      </c>
      <c r="K7717" s="81">
        <f t="shared" si="622"/>
        <v>0</v>
      </c>
      <c r="L7717" s="149">
        <v>17.5</v>
      </c>
      <c r="M7717" s="16"/>
      <c r="N7717" s="141">
        <f t="shared" si="623"/>
        <v>0</v>
      </c>
      <c r="O7717" s="141"/>
      <c r="P7717" s="141"/>
      <c r="Q7717" s="81">
        <f t="shared" si="624"/>
        <v>0</v>
      </c>
    </row>
    <row r="7718" spans="5:17" ht="13" hidden="1" x14ac:dyDescent="0.3">
      <c r="E7718" s="138">
        <v>43348</v>
      </c>
      <c r="F7718" s="16">
        <v>248</v>
      </c>
      <c r="G7718" s="16">
        <v>2018</v>
      </c>
      <c r="H7718" s="139">
        <f t="shared" si="625"/>
        <v>0</v>
      </c>
      <c r="I7718" s="140">
        <v>17.086666666666666</v>
      </c>
      <c r="J7718" s="141">
        <f t="shared" si="621"/>
        <v>0</v>
      </c>
      <c r="K7718" s="81">
        <f t="shared" si="622"/>
        <v>0</v>
      </c>
      <c r="L7718" s="149">
        <v>18.899999999999999</v>
      </c>
      <c r="M7718" s="16"/>
      <c r="N7718" s="141">
        <f t="shared" si="623"/>
        <v>0</v>
      </c>
      <c r="O7718" s="141"/>
      <c r="P7718" s="141"/>
      <c r="Q7718" s="81">
        <f t="shared" si="624"/>
        <v>0</v>
      </c>
    </row>
    <row r="7719" spans="5:17" ht="13" hidden="1" x14ac:dyDescent="0.3">
      <c r="E7719" s="138">
        <v>43349</v>
      </c>
      <c r="F7719" s="16">
        <v>249</v>
      </c>
      <c r="G7719" s="16">
        <v>2018</v>
      </c>
      <c r="H7719" s="139">
        <f t="shared" si="625"/>
        <v>0</v>
      </c>
      <c r="I7719" s="140">
        <v>16.93333333333333</v>
      </c>
      <c r="J7719" s="141">
        <f t="shared" si="621"/>
        <v>0</v>
      </c>
      <c r="K7719" s="81">
        <f t="shared" si="622"/>
        <v>0</v>
      </c>
      <c r="L7719" s="149">
        <v>17.2</v>
      </c>
      <c r="M7719" s="16"/>
      <c r="N7719" s="141">
        <f t="shared" si="623"/>
        <v>0</v>
      </c>
      <c r="O7719" s="141"/>
      <c r="P7719" s="141"/>
      <c r="Q7719" s="81">
        <f t="shared" si="624"/>
        <v>0</v>
      </c>
    </row>
    <row r="7720" spans="5:17" ht="13" hidden="1" x14ac:dyDescent="0.3">
      <c r="E7720" s="138">
        <v>43350</v>
      </c>
      <c r="F7720" s="16">
        <v>250</v>
      </c>
      <c r="G7720" s="16">
        <v>2018</v>
      </c>
      <c r="H7720" s="139">
        <f t="shared" si="625"/>
        <v>0</v>
      </c>
      <c r="I7720" s="140">
        <v>16.78</v>
      </c>
      <c r="J7720" s="141">
        <f t="shared" si="621"/>
        <v>0</v>
      </c>
      <c r="K7720" s="81">
        <f t="shared" si="622"/>
        <v>0</v>
      </c>
      <c r="L7720" s="149">
        <v>18.7</v>
      </c>
      <c r="M7720" s="16"/>
      <c r="N7720" s="141">
        <f t="shared" si="623"/>
        <v>0</v>
      </c>
      <c r="O7720" s="141"/>
      <c r="P7720" s="141"/>
      <c r="Q7720" s="81">
        <f t="shared" si="624"/>
        <v>0</v>
      </c>
    </row>
    <row r="7721" spans="5:17" ht="13" hidden="1" x14ac:dyDescent="0.3">
      <c r="E7721" s="138">
        <v>43351</v>
      </c>
      <c r="F7721" s="16">
        <v>251</v>
      </c>
      <c r="G7721" s="16">
        <v>2018</v>
      </c>
      <c r="H7721" s="139">
        <f t="shared" si="625"/>
        <v>0</v>
      </c>
      <c r="I7721" s="140">
        <v>16.626666666666665</v>
      </c>
      <c r="J7721" s="141">
        <f t="shared" si="621"/>
        <v>0</v>
      </c>
      <c r="K7721" s="81">
        <f t="shared" si="622"/>
        <v>0</v>
      </c>
      <c r="L7721" s="149">
        <v>17.100000000000001</v>
      </c>
      <c r="M7721" s="16"/>
      <c r="N7721" s="141">
        <f t="shared" si="623"/>
        <v>0</v>
      </c>
      <c r="O7721" s="141"/>
      <c r="P7721" s="141"/>
      <c r="Q7721" s="81">
        <f t="shared" si="624"/>
        <v>0</v>
      </c>
    </row>
    <row r="7722" spans="5:17" ht="13" hidden="1" x14ac:dyDescent="0.3">
      <c r="E7722" s="138">
        <v>43352</v>
      </c>
      <c r="F7722" s="16">
        <v>252</v>
      </c>
      <c r="G7722" s="16">
        <v>2018</v>
      </c>
      <c r="H7722" s="139">
        <f t="shared" si="625"/>
        <v>0</v>
      </c>
      <c r="I7722" s="140">
        <v>16.473333333333329</v>
      </c>
      <c r="J7722" s="141">
        <f t="shared" si="621"/>
        <v>0</v>
      </c>
      <c r="K7722" s="81">
        <f t="shared" si="622"/>
        <v>0</v>
      </c>
      <c r="L7722" s="149">
        <v>18.8</v>
      </c>
      <c r="M7722" s="16"/>
      <c r="N7722" s="141">
        <f t="shared" si="623"/>
        <v>0</v>
      </c>
      <c r="O7722" s="141"/>
      <c r="P7722" s="141"/>
      <c r="Q7722" s="81">
        <f t="shared" si="624"/>
        <v>0</v>
      </c>
    </row>
    <row r="7723" spans="5:17" ht="13" hidden="1" x14ac:dyDescent="0.3">
      <c r="E7723" s="138">
        <v>43353</v>
      </c>
      <c r="F7723" s="16">
        <v>253</v>
      </c>
      <c r="G7723" s="16">
        <v>2018</v>
      </c>
      <c r="H7723" s="139">
        <f t="shared" si="625"/>
        <v>0</v>
      </c>
      <c r="I7723" s="140">
        <v>16.32</v>
      </c>
      <c r="J7723" s="141">
        <f t="shared" si="621"/>
        <v>0</v>
      </c>
      <c r="K7723" s="81">
        <f t="shared" si="622"/>
        <v>0</v>
      </c>
      <c r="L7723" s="149">
        <v>20.3</v>
      </c>
      <c r="M7723" s="16"/>
      <c r="N7723" s="141">
        <f t="shared" si="623"/>
        <v>0</v>
      </c>
      <c r="O7723" s="141"/>
      <c r="P7723" s="141"/>
      <c r="Q7723" s="81">
        <f t="shared" si="624"/>
        <v>0</v>
      </c>
    </row>
    <row r="7724" spans="5:17" ht="13" hidden="1" x14ac:dyDescent="0.3">
      <c r="E7724" s="138">
        <v>43354</v>
      </c>
      <c r="F7724" s="16">
        <v>254</v>
      </c>
      <c r="G7724" s="16">
        <v>2018</v>
      </c>
      <c r="H7724" s="139">
        <f t="shared" si="625"/>
        <v>0</v>
      </c>
      <c r="I7724" s="140">
        <v>16.166666666666664</v>
      </c>
      <c r="J7724" s="141">
        <f t="shared" si="621"/>
        <v>0</v>
      </c>
      <c r="K7724" s="81">
        <f t="shared" si="622"/>
        <v>0</v>
      </c>
      <c r="L7724" s="149">
        <v>20.100000000000001</v>
      </c>
      <c r="M7724" s="16"/>
      <c r="N7724" s="141">
        <f t="shared" si="623"/>
        <v>0</v>
      </c>
      <c r="O7724" s="141"/>
      <c r="P7724" s="141"/>
      <c r="Q7724" s="81">
        <f t="shared" si="624"/>
        <v>0</v>
      </c>
    </row>
    <row r="7725" spans="5:17" ht="13" hidden="1" x14ac:dyDescent="0.3">
      <c r="E7725" s="138">
        <v>43355</v>
      </c>
      <c r="F7725" s="16">
        <v>255</v>
      </c>
      <c r="G7725" s="16">
        <v>2018</v>
      </c>
      <c r="H7725" s="139">
        <f t="shared" si="625"/>
        <v>0</v>
      </c>
      <c r="I7725" s="140">
        <v>16.013333333333328</v>
      </c>
      <c r="J7725" s="141">
        <f t="shared" si="621"/>
        <v>0</v>
      </c>
      <c r="K7725" s="81">
        <f t="shared" si="622"/>
        <v>0</v>
      </c>
      <c r="L7725" s="149">
        <v>22.7</v>
      </c>
      <c r="M7725" s="16"/>
      <c r="N7725" s="141">
        <f t="shared" si="623"/>
        <v>0</v>
      </c>
      <c r="O7725" s="141"/>
      <c r="P7725" s="141"/>
      <c r="Q7725" s="81">
        <f t="shared" si="624"/>
        <v>0</v>
      </c>
    </row>
    <row r="7726" spans="5:17" ht="13" hidden="1" x14ac:dyDescent="0.3">
      <c r="E7726" s="138">
        <v>43356</v>
      </c>
      <c r="F7726" s="16">
        <v>256</v>
      </c>
      <c r="G7726" s="16">
        <v>2018</v>
      </c>
      <c r="H7726" s="139">
        <f t="shared" si="625"/>
        <v>0</v>
      </c>
      <c r="I7726" s="140">
        <v>15.86</v>
      </c>
      <c r="J7726" s="141">
        <f t="shared" si="621"/>
        <v>1</v>
      </c>
      <c r="K7726" s="81">
        <f t="shared" si="622"/>
        <v>4.1400000000000006</v>
      </c>
      <c r="L7726" s="149">
        <v>21.7</v>
      </c>
      <c r="M7726" s="16"/>
      <c r="N7726" s="141">
        <f t="shared" si="623"/>
        <v>0</v>
      </c>
      <c r="O7726" s="141"/>
      <c r="P7726" s="141"/>
      <c r="Q7726" s="81">
        <f t="shared" si="624"/>
        <v>0</v>
      </c>
    </row>
    <row r="7727" spans="5:17" ht="13" hidden="1" x14ac:dyDescent="0.3">
      <c r="E7727" s="138">
        <v>43357</v>
      </c>
      <c r="F7727" s="16">
        <v>257</v>
      </c>
      <c r="G7727" s="16">
        <v>2018</v>
      </c>
      <c r="H7727" s="139">
        <f t="shared" si="625"/>
        <v>0</v>
      </c>
      <c r="I7727" s="140">
        <v>15.706666666666663</v>
      </c>
      <c r="J7727" s="141">
        <f t="shared" si="621"/>
        <v>1</v>
      </c>
      <c r="K7727" s="81">
        <f t="shared" si="622"/>
        <v>4.2933333333333366</v>
      </c>
      <c r="L7727" s="149">
        <v>20.3</v>
      </c>
      <c r="M7727" s="16"/>
      <c r="N7727" s="141">
        <f t="shared" si="623"/>
        <v>0</v>
      </c>
      <c r="O7727" s="141"/>
      <c r="P7727" s="141"/>
      <c r="Q7727" s="81">
        <f t="shared" si="624"/>
        <v>0</v>
      </c>
    </row>
    <row r="7728" spans="5:17" ht="13" hidden="1" x14ac:dyDescent="0.3">
      <c r="E7728" s="138">
        <v>43358</v>
      </c>
      <c r="F7728" s="16">
        <v>258</v>
      </c>
      <c r="G7728" s="16">
        <v>2018</v>
      </c>
      <c r="H7728" s="139">
        <f t="shared" si="625"/>
        <v>0</v>
      </c>
      <c r="I7728" s="140">
        <v>15.553333333333327</v>
      </c>
      <c r="J7728" s="141">
        <f t="shared" si="621"/>
        <v>1</v>
      </c>
      <c r="K7728" s="81">
        <f t="shared" si="622"/>
        <v>4.4466666666666725</v>
      </c>
      <c r="L7728" s="149">
        <v>18.5</v>
      </c>
      <c r="M7728" s="16"/>
      <c r="N7728" s="141">
        <f t="shared" si="623"/>
        <v>0</v>
      </c>
      <c r="O7728" s="141"/>
      <c r="P7728" s="141"/>
      <c r="Q7728" s="81">
        <f t="shared" si="624"/>
        <v>0</v>
      </c>
    </row>
    <row r="7729" spans="5:17" ht="13" hidden="1" x14ac:dyDescent="0.3">
      <c r="E7729" s="138">
        <v>43359</v>
      </c>
      <c r="F7729" s="16">
        <v>259</v>
      </c>
      <c r="G7729" s="16">
        <v>2018</v>
      </c>
      <c r="H7729" s="139">
        <f t="shared" si="625"/>
        <v>0</v>
      </c>
      <c r="I7729" s="140">
        <v>15.4</v>
      </c>
      <c r="J7729" s="141">
        <f t="shared" si="621"/>
        <v>1</v>
      </c>
      <c r="K7729" s="81">
        <f t="shared" si="622"/>
        <v>4.5999999999999996</v>
      </c>
      <c r="L7729" s="149">
        <v>18.100000000000001</v>
      </c>
      <c r="M7729" s="16"/>
      <c r="N7729" s="141">
        <f t="shared" si="623"/>
        <v>0</v>
      </c>
      <c r="O7729" s="141"/>
      <c r="P7729" s="141"/>
      <c r="Q7729" s="81">
        <f t="shared" si="624"/>
        <v>0</v>
      </c>
    </row>
    <row r="7730" spans="5:17" ht="13" hidden="1" x14ac:dyDescent="0.3">
      <c r="E7730" s="138">
        <v>43360</v>
      </c>
      <c r="F7730" s="16">
        <v>260</v>
      </c>
      <c r="G7730" s="16">
        <v>2018</v>
      </c>
      <c r="H7730" s="139">
        <f t="shared" si="625"/>
        <v>0</v>
      </c>
      <c r="I7730" s="140">
        <v>15.264516129032259</v>
      </c>
      <c r="J7730" s="141">
        <f t="shared" si="621"/>
        <v>1</v>
      </c>
      <c r="K7730" s="81">
        <f t="shared" si="622"/>
        <v>4.7354838709677409</v>
      </c>
      <c r="L7730" s="149">
        <v>19.8</v>
      </c>
      <c r="M7730" s="16"/>
      <c r="N7730" s="141">
        <f t="shared" si="623"/>
        <v>0</v>
      </c>
      <c r="O7730" s="141"/>
      <c r="P7730" s="141"/>
      <c r="Q7730" s="81">
        <f t="shared" si="624"/>
        <v>0</v>
      </c>
    </row>
    <row r="7731" spans="5:17" ht="13" hidden="1" x14ac:dyDescent="0.3">
      <c r="E7731" s="138">
        <v>43361</v>
      </c>
      <c r="F7731" s="16">
        <v>261</v>
      </c>
      <c r="G7731" s="16">
        <v>2018</v>
      </c>
      <c r="H7731" s="139">
        <f t="shared" si="625"/>
        <v>0</v>
      </c>
      <c r="I7731" s="140">
        <v>15.12903225806452</v>
      </c>
      <c r="J7731" s="141">
        <f t="shared" si="621"/>
        <v>1</v>
      </c>
      <c r="K7731" s="81">
        <f t="shared" si="622"/>
        <v>4.8709677419354804</v>
      </c>
      <c r="L7731" s="149">
        <v>21.4</v>
      </c>
      <c r="M7731" s="16"/>
      <c r="N7731" s="141">
        <f t="shared" si="623"/>
        <v>0</v>
      </c>
      <c r="O7731" s="141"/>
      <c r="P7731" s="141"/>
      <c r="Q7731" s="81">
        <f t="shared" si="624"/>
        <v>0</v>
      </c>
    </row>
    <row r="7732" spans="5:17" ht="13" hidden="1" x14ac:dyDescent="0.3">
      <c r="E7732" s="138">
        <v>43362</v>
      </c>
      <c r="F7732" s="16">
        <v>262</v>
      </c>
      <c r="G7732" s="16">
        <v>2018</v>
      </c>
      <c r="H7732" s="139">
        <f t="shared" si="625"/>
        <v>0</v>
      </c>
      <c r="I7732" s="140">
        <v>14.993548387096773</v>
      </c>
      <c r="J7732" s="141">
        <f t="shared" si="621"/>
        <v>1</v>
      </c>
      <c r="K7732" s="81">
        <f t="shared" si="622"/>
        <v>5.006451612903227</v>
      </c>
      <c r="L7732" s="149">
        <v>20.9</v>
      </c>
      <c r="M7732" s="16"/>
      <c r="N7732" s="141">
        <f t="shared" si="623"/>
        <v>0</v>
      </c>
      <c r="O7732" s="141"/>
      <c r="P7732" s="141"/>
      <c r="Q7732" s="81">
        <f t="shared" si="624"/>
        <v>0</v>
      </c>
    </row>
    <row r="7733" spans="5:17" ht="13" hidden="1" x14ac:dyDescent="0.3">
      <c r="E7733" s="138">
        <v>43363</v>
      </c>
      <c r="F7733" s="16">
        <v>263</v>
      </c>
      <c r="G7733" s="16">
        <v>2018</v>
      </c>
      <c r="H7733" s="139">
        <f t="shared" si="625"/>
        <v>0</v>
      </c>
      <c r="I7733" s="140">
        <v>14.858064516129033</v>
      </c>
      <c r="J7733" s="141">
        <f t="shared" si="621"/>
        <v>1</v>
      </c>
      <c r="K7733" s="81">
        <f t="shared" si="622"/>
        <v>5.1419354838709666</v>
      </c>
      <c r="L7733" s="149">
        <v>20.3</v>
      </c>
      <c r="M7733" s="16"/>
      <c r="N7733" s="141">
        <f t="shared" si="623"/>
        <v>0</v>
      </c>
      <c r="O7733" s="141"/>
      <c r="P7733" s="141"/>
      <c r="Q7733" s="81">
        <f t="shared" si="624"/>
        <v>0</v>
      </c>
    </row>
    <row r="7734" spans="5:17" ht="13" hidden="1" x14ac:dyDescent="0.3">
      <c r="E7734" s="138">
        <v>43364</v>
      </c>
      <c r="F7734" s="16">
        <v>264</v>
      </c>
      <c r="G7734" s="16">
        <v>2018</v>
      </c>
      <c r="H7734" s="139">
        <f t="shared" si="625"/>
        <v>0</v>
      </c>
      <c r="I7734" s="140">
        <v>14.722580645161294</v>
      </c>
      <c r="J7734" s="141">
        <f t="shared" si="621"/>
        <v>1</v>
      </c>
      <c r="K7734" s="81">
        <f t="shared" si="622"/>
        <v>5.2774193548387061</v>
      </c>
      <c r="L7734" s="149">
        <v>20.2</v>
      </c>
      <c r="M7734" s="16"/>
      <c r="N7734" s="141">
        <f t="shared" si="623"/>
        <v>0</v>
      </c>
      <c r="O7734" s="141"/>
      <c r="P7734" s="141"/>
      <c r="Q7734" s="81">
        <f t="shared" si="624"/>
        <v>0</v>
      </c>
    </row>
    <row r="7735" spans="5:17" ht="13" hidden="1" x14ac:dyDescent="0.3">
      <c r="E7735" s="138">
        <v>43365</v>
      </c>
      <c r="F7735" s="16">
        <v>265</v>
      </c>
      <c r="G7735" s="16">
        <v>2018</v>
      </c>
      <c r="H7735" s="139">
        <f t="shared" si="625"/>
        <v>0</v>
      </c>
      <c r="I7735" s="140">
        <v>14.587096774193547</v>
      </c>
      <c r="J7735" s="141">
        <f t="shared" si="621"/>
        <v>1</v>
      </c>
      <c r="K7735" s="81">
        <f t="shared" si="622"/>
        <v>5.4129032258064527</v>
      </c>
      <c r="L7735" s="149">
        <v>16.100000000000001</v>
      </c>
      <c r="M7735" s="16"/>
      <c r="N7735" s="141">
        <f t="shared" si="623"/>
        <v>0</v>
      </c>
      <c r="O7735" s="141"/>
      <c r="P7735" s="141"/>
      <c r="Q7735" s="81">
        <f t="shared" si="624"/>
        <v>0</v>
      </c>
    </row>
    <row r="7736" spans="5:17" ht="13" hidden="1" x14ac:dyDescent="0.3">
      <c r="E7736" s="138">
        <v>43366</v>
      </c>
      <c r="F7736" s="16">
        <v>266</v>
      </c>
      <c r="G7736" s="16">
        <v>2018</v>
      </c>
      <c r="H7736" s="139">
        <f t="shared" si="625"/>
        <v>0</v>
      </c>
      <c r="I7736" s="140">
        <v>14.451612903225808</v>
      </c>
      <c r="J7736" s="141">
        <f t="shared" si="621"/>
        <v>1</v>
      </c>
      <c r="K7736" s="81">
        <f t="shared" si="622"/>
        <v>5.5483870967741922</v>
      </c>
      <c r="L7736" s="149">
        <v>22.2</v>
      </c>
      <c r="M7736" s="16"/>
      <c r="N7736" s="141">
        <f t="shared" si="623"/>
        <v>0</v>
      </c>
      <c r="O7736" s="141"/>
      <c r="P7736" s="141"/>
      <c r="Q7736" s="81">
        <f t="shared" si="624"/>
        <v>0</v>
      </c>
    </row>
    <row r="7737" spans="5:17" ht="13" hidden="1" x14ac:dyDescent="0.3">
      <c r="E7737" s="138">
        <v>43367</v>
      </c>
      <c r="F7737" s="16">
        <v>267</v>
      </c>
      <c r="G7737" s="16">
        <v>2018</v>
      </c>
      <c r="H7737" s="139">
        <f t="shared" si="625"/>
        <v>0</v>
      </c>
      <c r="I7737" s="140">
        <v>14.316129032258068</v>
      </c>
      <c r="J7737" s="141">
        <f t="shared" si="621"/>
        <v>1</v>
      </c>
      <c r="K7737" s="81">
        <f t="shared" si="622"/>
        <v>5.6838709677419317</v>
      </c>
      <c r="L7737" s="149">
        <v>13.2</v>
      </c>
      <c r="M7737" s="16"/>
      <c r="N7737" s="141">
        <f t="shared" si="623"/>
        <v>1</v>
      </c>
      <c r="O7737" s="141"/>
      <c r="P7737" s="141"/>
      <c r="Q7737" s="81">
        <f t="shared" si="624"/>
        <v>6.8000000000000007</v>
      </c>
    </row>
    <row r="7738" spans="5:17" ht="13" hidden="1" x14ac:dyDescent="0.3">
      <c r="E7738" s="138">
        <v>43368</v>
      </c>
      <c r="F7738" s="16">
        <v>268</v>
      </c>
      <c r="G7738" s="16">
        <v>2018</v>
      </c>
      <c r="H7738" s="139">
        <f t="shared" si="625"/>
        <v>0</v>
      </c>
      <c r="I7738" s="140">
        <v>14.180645161290322</v>
      </c>
      <c r="J7738" s="141">
        <f t="shared" si="621"/>
        <v>1</v>
      </c>
      <c r="K7738" s="81">
        <f t="shared" si="622"/>
        <v>5.8193548387096783</v>
      </c>
      <c r="L7738" s="149">
        <v>13.2</v>
      </c>
      <c r="M7738" s="16"/>
      <c r="N7738" s="141">
        <f t="shared" si="623"/>
        <v>1</v>
      </c>
      <c r="O7738" s="141"/>
      <c r="P7738" s="141"/>
      <c r="Q7738" s="81">
        <f t="shared" si="624"/>
        <v>6.8000000000000007</v>
      </c>
    </row>
    <row r="7739" spans="5:17" ht="13" hidden="1" x14ac:dyDescent="0.3">
      <c r="E7739" s="138">
        <v>43369</v>
      </c>
      <c r="F7739" s="16">
        <v>269</v>
      </c>
      <c r="G7739" s="16">
        <v>2018</v>
      </c>
      <c r="H7739" s="139">
        <f t="shared" si="625"/>
        <v>0</v>
      </c>
      <c r="I7739" s="140">
        <v>14.045161290322582</v>
      </c>
      <c r="J7739" s="141">
        <f t="shared" si="621"/>
        <v>1</v>
      </c>
      <c r="K7739" s="81">
        <f t="shared" si="622"/>
        <v>5.9548387096774178</v>
      </c>
      <c r="L7739" s="149">
        <v>13</v>
      </c>
      <c r="M7739" s="16"/>
      <c r="N7739" s="141">
        <f t="shared" si="623"/>
        <v>1</v>
      </c>
      <c r="O7739" s="141"/>
      <c r="P7739" s="141"/>
      <c r="Q7739" s="81">
        <f t="shared" si="624"/>
        <v>7</v>
      </c>
    </row>
    <row r="7740" spans="5:17" ht="13" hidden="1" x14ac:dyDescent="0.3">
      <c r="E7740" s="138">
        <v>43370</v>
      </c>
      <c r="F7740" s="16">
        <v>270</v>
      </c>
      <c r="G7740" s="16">
        <v>2018</v>
      </c>
      <c r="H7740" s="139">
        <f t="shared" si="625"/>
        <v>0</v>
      </c>
      <c r="I7740" s="140">
        <v>13.909677419354836</v>
      </c>
      <c r="J7740" s="141">
        <f t="shared" si="621"/>
        <v>1</v>
      </c>
      <c r="K7740" s="81">
        <f t="shared" si="622"/>
        <v>6.0903225806451644</v>
      </c>
      <c r="L7740" s="149">
        <v>14.6</v>
      </c>
      <c r="M7740" s="16"/>
      <c r="N7740" s="141">
        <f t="shared" si="623"/>
        <v>1</v>
      </c>
      <c r="O7740" s="141"/>
      <c r="P7740" s="141"/>
      <c r="Q7740" s="81">
        <f t="shared" si="624"/>
        <v>5.4</v>
      </c>
    </row>
    <row r="7741" spans="5:17" ht="13" hidden="1" x14ac:dyDescent="0.3">
      <c r="E7741" s="138">
        <v>43371</v>
      </c>
      <c r="F7741" s="16">
        <v>271</v>
      </c>
      <c r="G7741" s="16">
        <v>2018</v>
      </c>
      <c r="H7741" s="139">
        <f t="shared" si="625"/>
        <v>0</v>
      </c>
      <c r="I7741" s="140">
        <v>13.774193548387096</v>
      </c>
      <c r="J7741" s="141">
        <f t="shared" si="621"/>
        <v>1</v>
      </c>
      <c r="K7741" s="81">
        <f t="shared" si="622"/>
        <v>6.2258064516129039</v>
      </c>
      <c r="L7741" s="149">
        <v>16.5</v>
      </c>
      <c r="M7741" s="16"/>
      <c r="N7741" s="141">
        <f t="shared" si="623"/>
        <v>0</v>
      </c>
      <c r="O7741" s="141"/>
      <c r="P7741" s="141"/>
      <c r="Q7741" s="81">
        <f t="shared" si="624"/>
        <v>0</v>
      </c>
    </row>
    <row r="7742" spans="5:17" ht="13" hidden="1" x14ac:dyDescent="0.3">
      <c r="E7742" s="138">
        <v>43372</v>
      </c>
      <c r="F7742" s="16">
        <v>272</v>
      </c>
      <c r="G7742" s="16">
        <v>2018</v>
      </c>
      <c r="H7742" s="139">
        <f t="shared" si="625"/>
        <v>0</v>
      </c>
      <c r="I7742" s="140">
        <v>13.638709677419357</v>
      </c>
      <c r="J7742" s="141">
        <f t="shared" si="621"/>
        <v>1</v>
      </c>
      <c r="K7742" s="81">
        <f t="shared" si="622"/>
        <v>6.3612903225806434</v>
      </c>
      <c r="L7742" s="149">
        <v>14.7</v>
      </c>
      <c r="M7742" s="16"/>
      <c r="N7742" s="141">
        <f t="shared" si="623"/>
        <v>1</v>
      </c>
      <c r="O7742" s="141"/>
      <c r="P7742" s="141"/>
      <c r="Q7742" s="81">
        <f t="shared" si="624"/>
        <v>5.3000000000000007</v>
      </c>
    </row>
    <row r="7743" spans="5:17" ht="13" hidden="1" x14ac:dyDescent="0.3">
      <c r="E7743" s="138">
        <v>43373</v>
      </c>
      <c r="F7743" s="16">
        <v>273</v>
      </c>
      <c r="G7743" s="16">
        <v>2018</v>
      </c>
      <c r="H7743" s="139">
        <f t="shared" si="625"/>
        <v>0</v>
      </c>
      <c r="I7743" s="140">
        <v>13.50322580645161</v>
      </c>
      <c r="J7743" s="141">
        <f t="shared" si="621"/>
        <v>1</v>
      </c>
      <c r="K7743" s="81">
        <f t="shared" si="622"/>
        <v>6.49677419354839</v>
      </c>
      <c r="L7743" s="149">
        <v>13.3</v>
      </c>
      <c r="M7743" s="16"/>
      <c r="N7743" s="141">
        <f t="shared" si="623"/>
        <v>1</v>
      </c>
      <c r="O7743" s="141"/>
      <c r="P7743" s="141"/>
      <c r="Q7743" s="81">
        <f t="shared" si="624"/>
        <v>6.6999999999999993</v>
      </c>
    </row>
    <row r="7744" spans="5:17" ht="13" hidden="1" x14ac:dyDescent="0.3">
      <c r="E7744" s="138">
        <v>43374</v>
      </c>
      <c r="F7744" s="16">
        <v>274</v>
      </c>
      <c r="G7744" s="16">
        <v>2018</v>
      </c>
      <c r="H7744" s="139">
        <f t="shared" si="625"/>
        <v>0</v>
      </c>
      <c r="I7744" s="140">
        <v>13.36774193548387</v>
      </c>
      <c r="J7744" s="141">
        <f t="shared" si="621"/>
        <v>1</v>
      </c>
      <c r="K7744" s="81">
        <f t="shared" si="622"/>
        <v>6.6322580645161295</v>
      </c>
      <c r="L7744" s="149">
        <v>10.9</v>
      </c>
      <c r="M7744" s="16"/>
      <c r="N7744" s="141">
        <f t="shared" si="623"/>
        <v>1</v>
      </c>
      <c r="O7744" s="141"/>
      <c r="P7744" s="141"/>
      <c r="Q7744" s="81">
        <f t="shared" si="624"/>
        <v>9.1</v>
      </c>
    </row>
    <row r="7745" spans="5:17" ht="13" hidden="1" x14ac:dyDescent="0.3">
      <c r="E7745" s="138">
        <v>43375</v>
      </c>
      <c r="F7745" s="16">
        <v>275</v>
      </c>
      <c r="G7745" s="16">
        <v>2018</v>
      </c>
      <c r="H7745" s="139">
        <f t="shared" si="625"/>
        <v>0</v>
      </c>
      <c r="I7745" s="140">
        <v>13.232258064516131</v>
      </c>
      <c r="J7745" s="141">
        <f t="shared" si="621"/>
        <v>1</v>
      </c>
      <c r="K7745" s="81">
        <f t="shared" si="622"/>
        <v>6.767741935483869</v>
      </c>
      <c r="L7745" s="149">
        <v>10.6</v>
      </c>
      <c r="M7745" s="16"/>
      <c r="N7745" s="141">
        <f t="shared" si="623"/>
        <v>1</v>
      </c>
      <c r="O7745" s="141"/>
      <c r="P7745" s="141"/>
      <c r="Q7745" s="81">
        <f t="shared" si="624"/>
        <v>9.4</v>
      </c>
    </row>
    <row r="7746" spans="5:17" ht="13" hidden="1" x14ac:dyDescent="0.3">
      <c r="E7746" s="138">
        <v>43376</v>
      </c>
      <c r="F7746" s="16">
        <v>276</v>
      </c>
      <c r="G7746" s="16">
        <v>2018</v>
      </c>
      <c r="H7746" s="139">
        <f t="shared" si="625"/>
        <v>0</v>
      </c>
      <c r="I7746" s="140">
        <v>13.096774193548384</v>
      </c>
      <c r="J7746" s="141">
        <f t="shared" si="621"/>
        <v>1</v>
      </c>
      <c r="K7746" s="81">
        <f t="shared" si="622"/>
        <v>6.9032258064516157</v>
      </c>
      <c r="L7746" s="149">
        <v>13.4</v>
      </c>
      <c r="M7746" s="16"/>
      <c r="N7746" s="141">
        <f t="shared" si="623"/>
        <v>1</v>
      </c>
      <c r="O7746" s="141"/>
      <c r="P7746" s="141"/>
      <c r="Q7746" s="81">
        <f t="shared" si="624"/>
        <v>6.6</v>
      </c>
    </row>
    <row r="7747" spans="5:17" ht="13" hidden="1" x14ac:dyDescent="0.3">
      <c r="E7747" s="138">
        <v>43377</v>
      </c>
      <c r="F7747" s="16">
        <v>277</v>
      </c>
      <c r="G7747" s="16">
        <v>2018</v>
      </c>
      <c r="H7747" s="139">
        <f t="shared" si="625"/>
        <v>0</v>
      </c>
      <c r="I7747" s="140">
        <v>12.961290322580645</v>
      </c>
      <c r="J7747" s="141">
        <f t="shared" si="621"/>
        <v>1</v>
      </c>
      <c r="K7747" s="81">
        <f t="shared" si="622"/>
        <v>7.0387096774193552</v>
      </c>
      <c r="L7747" s="149">
        <v>14.6</v>
      </c>
      <c r="M7747" s="16"/>
      <c r="N7747" s="141">
        <f t="shared" si="623"/>
        <v>1</v>
      </c>
      <c r="O7747" s="141"/>
      <c r="P7747" s="141"/>
      <c r="Q7747" s="81">
        <f t="shared" si="624"/>
        <v>5.4</v>
      </c>
    </row>
    <row r="7748" spans="5:17" ht="13" hidden="1" x14ac:dyDescent="0.3">
      <c r="E7748" s="138">
        <v>43378</v>
      </c>
      <c r="F7748" s="16">
        <v>278</v>
      </c>
      <c r="G7748" s="16">
        <v>2018</v>
      </c>
      <c r="H7748" s="139">
        <f t="shared" si="625"/>
        <v>0</v>
      </c>
      <c r="I7748" s="140">
        <v>12.825806451612905</v>
      </c>
      <c r="J7748" s="141">
        <f t="shared" si="621"/>
        <v>1</v>
      </c>
      <c r="K7748" s="81">
        <f t="shared" si="622"/>
        <v>7.1741935483870947</v>
      </c>
      <c r="L7748" s="149">
        <v>13.6</v>
      </c>
      <c r="M7748" s="16"/>
      <c r="N7748" s="141">
        <f t="shared" si="623"/>
        <v>1</v>
      </c>
      <c r="O7748" s="141"/>
      <c r="P7748" s="141"/>
      <c r="Q7748" s="81">
        <f t="shared" si="624"/>
        <v>6.4</v>
      </c>
    </row>
    <row r="7749" spans="5:17" ht="13" hidden="1" x14ac:dyDescent="0.3">
      <c r="E7749" s="138">
        <v>43379</v>
      </c>
      <c r="F7749" s="16">
        <v>279</v>
      </c>
      <c r="G7749" s="16">
        <v>2018</v>
      </c>
      <c r="H7749" s="139">
        <f t="shared" si="625"/>
        <v>0</v>
      </c>
      <c r="I7749" s="140">
        <v>12.690322580645159</v>
      </c>
      <c r="J7749" s="141">
        <f t="shared" si="621"/>
        <v>1</v>
      </c>
      <c r="K7749" s="81">
        <f t="shared" si="622"/>
        <v>7.3096774193548413</v>
      </c>
      <c r="L7749" s="149">
        <v>15.8</v>
      </c>
      <c r="M7749" s="16"/>
      <c r="N7749" s="141">
        <f t="shared" si="623"/>
        <v>1</v>
      </c>
      <c r="O7749" s="141"/>
      <c r="P7749" s="141"/>
      <c r="Q7749" s="81">
        <f t="shared" si="624"/>
        <v>4.1999999999999993</v>
      </c>
    </row>
    <row r="7750" spans="5:17" ht="13" hidden="1" x14ac:dyDescent="0.3">
      <c r="E7750" s="138">
        <v>43380</v>
      </c>
      <c r="F7750" s="16">
        <v>280</v>
      </c>
      <c r="G7750" s="16">
        <v>2018</v>
      </c>
      <c r="H7750" s="139">
        <f t="shared" si="625"/>
        <v>0</v>
      </c>
      <c r="I7750" s="140">
        <v>12.554838709677419</v>
      </c>
      <c r="J7750" s="141">
        <f t="shared" si="621"/>
        <v>1</v>
      </c>
      <c r="K7750" s="81">
        <f t="shared" si="622"/>
        <v>7.4451612903225808</v>
      </c>
      <c r="L7750" s="149">
        <v>14.9</v>
      </c>
      <c r="M7750" s="16"/>
      <c r="N7750" s="141">
        <f t="shared" si="623"/>
        <v>1</v>
      </c>
      <c r="O7750" s="141"/>
      <c r="P7750" s="141"/>
      <c r="Q7750" s="81">
        <f t="shared" si="624"/>
        <v>5.0999999999999996</v>
      </c>
    </row>
    <row r="7751" spans="5:17" ht="13" hidden="1" x14ac:dyDescent="0.3">
      <c r="E7751" s="138">
        <v>43381</v>
      </c>
      <c r="F7751" s="16">
        <v>281</v>
      </c>
      <c r="G7751" s="16">
        <v>2018</v>
      </c>
      <c r="H7751" s="139">
        <f t="shared" si="625"/>
        <v>0</v>
      </c>
      <c r="I7751" s="140">
        <v>12.41935483870968</v>
      </c>
      <c r="J7751" s="141">
        <f t="shared" si="621"/>
        <v>1</v>
      </c>
      <c r="K7751" s="81">
        <f t="shared" si="622"/>
        <v>7.5806451612903203</v>
      </c>
      <c r="L7751" s="149">
        <v>15.2</v>
      </c>
      <c r="M7751" s="16"/>
      <c r="N7751" s="141">
        <f t="shared" si="623"/>
        <v>1</v>
      </c>
      <c r="O7751" s="141"/>
      <c r="P7751" s="141"/>
      <c r="Q7751" s="81">
        <f t="shared" si="624"/>
        <v>4.8000000000000007</v>
      </c>
    </row>
    <row r="7752" spans="5:17" ht="13" hidden="1" x14ac:dyDescent="0.3">
      <c r="E7752" s="138">
        <v>43382</v>
      </c>
      <c r="F7752" s="16">
        <v>282</v>
      </c>
      <c r="G7752" s="16">
        <v>2018</v>
      </c>
      <c r="H7752" s="139">
        <f t="shared" si="625"/>
        <v>0</v>
      </c>
      <c r="I7752" s="140">
        <v>12.283870967741933</v>
      </c>
      <c r="J7752" s="141">
        <f t="shared" si="621"/>
        <v>1</v>
      </c>
      <c r="K7752" s="81">
        <f t="shared" si="622"/>
        <v>7.7161290322580669</v>
      </c>
      <c r="L7752" s="149">
        <v>14.7</v>
      </c>
      <c r="M7752" s="16"/>
      <c r="N7752" s="141">
        <f t="shared" si="623"/>
        <v>1</v>
      </c>
      <c r="O7752" s="141"/>
      <c r="P7752" s="141"/>
      <c r="Q7752" s="81">
        <f t="shared" si="624"/>
        <v>5.3000000000000007</v>
      </c>
    </row>
    <row r="7753" spans="5:17" ht="13" hidden="1" x14ac:dyDescent="0.3">
      <c r="E7753" s="138">
        <v>43383</v>
      </c>
      <c r="F7753" s="16">
        <v>283</v>
      </c>
      <c r="G7753" s="16">
        <v>2018</v>
      </c>
      <c r="H7753" s="139">
        <f t="shared" si="625"/>
        <v>0</v>
      </c>
      <c r="I7753" s="140">
        <v>12.148387096774194</v>
      </c>
      <c r="J7753" s="141">
        <f t="shared" si="621"/>
        <v>1</v>
      </c>
      <c r="K7753" s="81">
        <f t="shared" si="622"/>
        <v>7.8516129032258064</v>
      </c>
      <c r="L7753" s="149">
        <v>13.9</v>
      </c>
      <c r="M7753" s="16"/>
      <c r="N7753" s="141">
        <f t="shared" si="623"/>
        <v>1</v>
      </c>
      <c r="O7753" s="141"/>
      <c r="P7753" s="141"/>
      <c r="Q7753" s="81">
        <f t="shared" si="624"/>
        <v>6.1</v>
      </c>
    </row>
    <row r="7754" spans="5:17" ht="13" hidden="1" x14ac:dyDescent="0.3">
      <c r="E7754" s="138">
        <v>43384</v>
      </c>
      <c r="F7754" s="16">
        <v>284</v>
      </c>
      <c r="G7754" s="16">
        <v>2018</v>
      </c>
      <c r="H7754" s="139">
        <f t="shared" si="625"/>
        <v>0</v>
      </c>
      <c r="I7754" s="140">
        <v>12.012903225806454</v>
      </c>
      <c r="J7754" s="141">
        <f t="shared" si="621"/>
        <v>1</v>
      </c>
      <c r="K7754" s="81">
        <f t="shared" si="622"/>
        <v>7.9870967741935459</v>
      </c>
      <c r="L7754" s="149">
        <v>16.2</v>
      </c>
      <c r="M7754" s="16"/>
      <c r="N7754" s="141">
        <f t="shared" si="623"/>
        <v>0</v>
      </c>
      <c r="O7754" s="141"/>
      <c r="P7754" s="141"/>
      <c r="Q7754" s="81">
        <f t="shared" si="624"/>
        <v>0</v>
      </c>
    </row>
    <row r="7755" spans="5:17" ht="13" hidden="1" x14ac:dyDescent="0.3">
      <c r="E7755" s="138">
        <v>43385</v>
      </c>
      <c r="F7755" s="16">
        <v>285</v>
      </c>
      <c r="G7755" s="16">
        <v>2018</v>
      </c>
      <c r="H7755" s="139">
        <f t="shared" si="625"/>
        <v>0</v>
      </c>
      <c r="I7755" s="140">
        <v>11.877419354838707</v>
      </c>
      <c r="J7755" s="141">
        <f t="shared" si="621"/>
        <v>1</v>
      </c>
      <c r="K7755" s="81">
        <f t="shared" si="622"/>
        <v>8.1225806451612925</v>
      </c>
      <c r="L7755" s="149">
        <v>16</v>
      </c>
      <c r="M7755" s="16"/>
      <c r="N7755" s="141">
        <f t="shared" si="623"/>
        <v>1</v>
      </c>
      <c r="O7755" s="141"/>
      <c r="P7755" s="141"/>
      <c r="Q7755" s="81">
        <f t="shared" si="624"/>
        <v>4</v>
      </c>
    </row>
    <row r="7756" spans="5:17" ht="13" hidden="1" x14ac:dyDescent="0.3">
      <c r="E7756" s="138">
        <v>43386</v>
      </c>
      <c r="F7756" s="16">
        <v>286</v>
      </c>
      <c r="G7756" s="16">
        <v>2018</v>
      </c>
      <c r="H7756" s="139">
        <f t="shared" si="625"/>
        <v>0</v>
      </c>
      <c r="I7756" s="140">
        <v>11.741935483870968</v>
      </c>
      <c r="J7756" s="141">
        <f t="shared" si="621"/>
        <v>1</v>
      </c>
      <c r="K7756" s="81">
        <f t="shared" si="622"/>
        <v>8.258064516129032</v>
      </c>
      <c r="L7756" s="149">
        <v>15.4</v>
      </c>
      <c r="M7756" s="16"/>
      <c r="N7756" s="141">
        <f t="shared" si="623"/>
        <v>1</v>
      </c>
      <c r="O7756" s="141"/>
      <c r="P7756" s="141"/>
      <c r="Q7756" s="81">
        <f t="shared" si="624"/>
        <v>4.5999999999999996</v>
      </c>
    </row>
    <row r="7757" spans="5:17" ht="13" hidden="1" x14ac:dyDescent="0.3">
      <c r="E7757" s="138">
        <v>43387</v>
      </c>
      <c r="F7757" s="16">
        <v>287</v>
      </c>
      <c r="G7757" s="16">
        <v>2018</v>
      </c>
      <c r="H7757" s="139">
        <f t="shared" si="625"/>
        <v>0</v>
      </c>
      <c r="I7757" s="140">
        <v>11.606451612903228</v>
      </c>
      <c r="J7757" s="141">
        <f t="shared" si="621"/>
        <v>1</v>
      </c>
      <c r="K7757" s="81">
        <f t="shared" si="622"/>
        <v>8.3935483870967715</v>
      </c>
      <c r="L7757" s="149">
        <v>14.9</v>
      </c>
      <c r="M7757" s="16"/>
      <c r="N7757" s="141">
        <f t="shared" si="623"/>
        <v>1</v>
      </c>
      <c r="O7757" s="141"/>
      <c r="P7757" s="141"/>
      <c r="Q7757" s="81">
        <f t="shared" si="624"/>
        <v>5.0999999999999996</v>
      </c>
    </row>
    <row r="7758" spans="5:17" ht="13" hidden="1" x14ac:dyDescent="0.3">
      <c r="E7758" s="138">
        <v>43388</v>
      </c>
      <c r="F7758" s="16">
        <v>288</v>
      </c>
      <c r="G7758" s="16">
        <v>2018</v>
      </c>
      <c r="H7758" s="139">
        <f t="shared" si="625"/>
        <v>0</v>
      </c>
      <c r="I7758" s="140">
        <v>11.470967741935482</v>
      </c>
      <c r="J7758" s="141">
        <f t="shared" si="621"/>
        <v>1</v>
      </c>
      <c r="K7758" s="81">
        <f t="shared" si="622"/>
        <v>8.5290322580645181</v>
      </c>
      <c r="L7758" s="149">
        <v>14.4</v>
      </c>
      <c r="M7758" s="16"/>
      <c r="N7758" s="141">
        <f t="shared" si="623"/>
        <v>1</v>
      </c>
      <c r="O7758" s="141"/>
      <c r="P7758" s="141"/>
      <c r="Q7758" s="81">
        <f t="shared" si="624"/>
        <v>5.6</v>
      </c>
    </row>
    <row r="7759" spans="5:17" ht="13" hidden="1" x14ac:dyDescent="0.3">
      <c r="E7759" s="138">
        <v>43389</v>
      </c>
      <c r="F7759" s="16">
        <v>289</v>
      </c>
      <c r="G7759" s="16">
        <v>2018</v>
      </c>
      <c r="H7759" s="139">
        <f t="shared" si="625"/>
        <v>0</v>
      </c>
      <c r="I7759" s="140">
        <v>11.335483870967742</v>
      </c>
      <c r="J7759" s="141">
        <f t="shared" si="621"/>
        <v>1</v>
      </c>
      <c r="K7759" s="81">
        <f t="shared" si="622"/>
        <v>8.6645161290322577</v>
      </c>
      <c r="L7759" s="149">
        <v>15.4</v>
      </c>
      <c r="M7759" s="16"/>
      <c r="N7759" s="141">
        <f t="shared" si="623"/>
        <v>1</v>
      </c>
      <c r="O7759" s="141"/>
      <c r="P7759" s="141"/>
      <c r="Q7759" s="81">
        <f t="shared" si="624"/>
        <v>4.5999999999999996</v>
      </c>
    </row>
    <row r="7760" spans="5:17" ht="13" hidden="1" x14ac:dyDescent="0.3">
      <c r="E7760" s="138">
        <v>43390</v>
      </c>
      <c r="F7760" s="16">
        <v>290</v>
      </c>
      <c r="G7760" s="16">
        <v>2018</v>
      </c>
      <c r="H7760" s="139">
        <f t="shared" si="625"/>
        <v>0</v>
      </c>
      <c r="I7760" s="140">
        <v>11.2</v>
      </c>
      <c r="J7760" s="141">
        <f t="shared" si="621"/>
        <v>1</v>
      </c>
      <c r="K7760" s="81">
        <f t="shared" si="622"/>
        <v>8.8000000000000007</v>
      </c>
      <c r="L7760" s="149">
        <v>13.1</v>
      </c>
      <c r="M7760" s="16"/>
      <c r="N7760" s="141">
        <f t="shared" si="623"/>
        <v>1</v>
      </c>
      <c r="O7760" s="141"/>
      <c r="P7760" s="141"/>
      <c r="Q7760" s="81">
        <f t="shared" si="624"/>
        <v>6.9</v>
      </c>
    </row>
    <row r="7761" spans="5:17" ht="13" hidden="1" x14ac:dyDescent="0.3">
      <c r="E7761" s="138">
        <v>43391</v>
      </c>
      <c r="F7761" s="16">
        <v>291</v>
      </c>
      <c r="G7761" s="16">
        <v>2018</v>
      </c>
      <c r="H7761" s="139">
        <f t="shared" si="625"/>
        <v>0</v>
      </c>
      <c r="I7761" s="140">
        <v>11.013333333333335</v>
      </c>
      <c r="J7761" s="141">
        <f t="shared" si="621"/>
        <v>1</v>
      </c>
      <c r="K7761" s="81">
        <f t="shared" si="622"/>
        <v>8.9866666666666646</v>
      </c>
      <c r="L7761" s="149">
        <v>13.6</v>
      </c>
      <c r="M7761" s="16"/>
      <c r="N7761" s="141">
        <f t="shared" si="623"/>
        <v>1</v>
      </c>
      <c r="O7761" s="141"/>
      <c r="P7761" s="141"/>
      <c r="Q7761" s="81">
        <f t="shared" si="624"/>
        <v>6.4</v>
      </c>
    </row>
    <row r="7762" spans="5:17" ht="13" hidden="1" x14ac:dyDescent="0.3">
      <c r="E7762" s="138">
        <v>43392</v>
      </c>
      <c r="F7762" s="16">
        <v>292</v>
      </c>
      <c r="G7762" s="16">
        <v>2018</v>
      </c>
      <c r="H7762" s="139">
        <f t="shared" si="625"/>
        <v>0</v>
      </c>
      <c r="I7762" s="140">
        <v>10.826666666666668</v>
      </c>
      <c r="J7762" s="141">
        <f t="shared" si="621"/>
        <v>1</v>
      </c>
      <c r="K7762" s="81">
        <f t="shared" si="622"/>
        <v>9.173333333333332</v>
      </c>
      <c r="L7762" s="149">
        <v>12.6</v>
      </c>
      <c r="M7762" s="16"/>
      <c r="N7762" s="141">
        <f t="shared" si="623"/>
        <v>1</v>
      </c>
      <c r="O7762" s="141"/>
      <c r="P7762" s="141"/>
      <c r="Q7762" s="81">
        <f t="shared" si="624"/>
        <v>7.4</v>
      </c>
    </row>
    <row r="7763" spans="5:17" ht="13" hidden="1" x14ac:dyDescent="0.3">
      <c r="E7763" s="138">
        <v>43393</v>
      </c>
      <c r="F7763" s="16">
        <v>293</v>
      </c>
      <c r="G7763" s="16">
        <v>2018</v>
      </c>
      <c r="H7763" s="139">
        <f t="shared" si="625"/>
        <v>0</v>
      </c>
      <c r="I7763" s="140">
        <v>10.64</v>
      </c>
      <c r="J7763" s="141">
        <f t="shared" si="621"/>
        <v>1</v>
      </c>
      <c r="K7763" s="81">
        <f t="shared" si="622"/>
        <v>9.36</v>
      </c>
      <c r="L7763" s="149">
        <v>11.7</v>
      </c>
      <c r="M7763" s="16"/>
      <c r="N7763" s="141">
        <f t="shared" si="623"/>
        <v>1</v>
      </c>
      <c r="O7763" s="141"/>
      <c r="P7763" s="141"/>
      <c r="Q7763" s="81">
        <f t="shared" si="624"/>
        <v>8.3000000000000007</v>
      </c>
    </row>
    <row r="7764" spans="5:17" ht="13" hidden="1" x14ac:dyDescent="0.3">
      <c r="E7764" s="138">
        <v>43394</v>
      </c>
      <c r="F7764" s="16">
        <v>294</v>
      </c>
      <c r="G7764" s="16">
        <v>2018</v>
      </c>
      <c r="H7764" s="139">
        <f t="shared" si="625"/>
        <v>0</v>
      </c>
      <c r="I7764" s="140">
        <v>10.453333333333333</v>
      </c>
      <c r="J7764" s="141">
        <f t="shared" ref="J7764:J7827" si="626">IF(I7764&lt;=$E$117,1,0)</f>
        <v>1</v>
      </c>
      <c r="K7764" s="81">
        <f t="shared" ref="K7764:K7827" si="627">J7764*($E$116-I7764)</f>
        <v>9.5466666666666669</v>
      </c>
      <c r="L7764" s="149">
        <v>11.5</v>
      </c>
      <c r="M7764" s="16"/>
      <c r="N7764" s="141">
        <f t="shared" ref="N7764:N7827" si="628">IF(L7764&lt;=$E$117,1,0)</f>
        <v>1</v>
      </c>
      <c r="O7764" s="141"/>
      <c r="P7764" s="141"/>
      <c r="Q7764" s="81">
        <f t="shared" ref="Q7764:Q7827" si="629">N7764*($E$116-L7764)</f>
        <v>8.5</v>
      </c>
    </row>
    <row r="7765" spans="5:17" ht="13" hidden="1" x14ac:dyDescent="0.3">
      <c r="E7765" s="138">
        <v>43395</v>
      </c>
      <c r="F7765" s="16">
        <v>295</v>
      </c>
      <c r="G7765" s="16">
        <v>2018</v>
      </c>
      <c r="H7765" s="139">
        <f t="shared" si="625"/>
        <v>0</v>
      </c>
      <c r="I7765" s="140">
        <v>10.266666666666666</v>
      </c>
      <c r="J7765" s="141">
        <f t="shared" si="626"/>
        <v>1</v>
      </c>
      <c r="K7765" s="81">
        <f t="shared" si="627"/>
        <v>9.7333333333333343</v>
      </c>
      <c r="L7765" s="149">
        <v>12.1</v>
      </c>
      <c r="M7765" s="16"/>
      <c r="N7765" s="141">
        <f t="shared" si="628"/>
        <v>1</v>
      </c>
      <c r="O7765" s="141"/>
      <c r="P7765" s="141"/>
      <c r="Q7765" s="81">
        <f t="shared" si="629"/>
        <v>7.9</v>
      </c>
    </row>
    <row r="7766" spans="5:17" ht="13" hidden="1" x14ac:dyDescent="0.3">
      <c r="E7766" s="138">
        <v>43396</v>
      </c>
      <c r="F7766" s="16">
        <v>296</v>
      </c>
      <c r="G7766" s="16">
        <v>2018</v>
      </c>
      <c r="H7766" s="139">
        <f t="shared" si="625"/>
        <v>0</v>
      </c>
      <c r="I7766" s="140">
        <v>10.08</v>
      </c>
      <c r="J7766" s="141">
        <f t="shared" si="626"/>
        <v>1</v>
      </c>
      <c r="K7766" s="81">
        <f t="shared" si="627"/>
        <v>9.92</v>
      </c>
      <c r="L7766" s="149">
        <v>11.3</v>
      </c>
      <c r="M7766" s="16"/>
      <c r="N7766" s="141">
        <f t="shared" si="628"/>
        <v>1</v>
      </c>
      <c r="O7766" s="141"/>
      <c r="P7766" s="141"/>
      <c r="Q7766" s="81">
        <f t="shared" si="629"/>
        <v>8.6999999999999993</v>
      </c>
    </row>
    <row r="7767" spans="5:17" ht="13" hidden="1" x14ac:dyDescent="0.3">
      <c r="E7767" s="138">
        <v>43397</v>
      </c>
      <c r="F7767" s="16">
        <v>297</v>
      </c>
      <c r="G7767" s="16">
        <v>2018</v>
      </c>
      <c r="H7767" s="139">
        <f t="shared" si="625"/>
        <v>0</v>
      </c>
      <c r="I7767" s="140">
        <v>9.8933333333333309</v>
      </c>
      <c r="J7767" s="141">
        <f t="shared" si="626"/>
        <v>1</v>
      </c>
      <c r="K7767" s="81">
        <f t="shared" si="627"/>
        <v>10.106666666666669</v>
      </c>
      <c r="L7767" s="149">
        <v>12.2</v>
      </c>
      <c r="M7767" s="16"/>
      <c r="N7767" s="141">
        <f t="shared" si="628"/>
        <v>1</v>
      </c>
      <c r="O7767" s="141"/>
      <c r="P7767" s="141"/>
      <c r="Q7767" s="81">
        <f t="shared" si="629"/>
        <v>7.8000000000000007</v>
      </c>
    </row>
    <row r="7768" spans="5:17" ht="13" hidden="1" x14ac:dyDescent="0.3">
      <c r="E7768" s="138">
        <v>43398</v>
      </c>
      <c r="F7768" s="16">
        <v>298</v>
      </c>
      <c r="G7768" s="16">
        <v>2018</v>
      </c>
      <c r="H7768" s="139">
        <f t="shared" si="625"/>
        <v>0</v>
      </c>
      <c r="I7768" s="140">
        <v>9.7066666666666634</v>
      </c>
      <c r="J7768" s="141">
        <f t="shared" si="626"/>
        <v>1</v>
      </c>
      <c r="K7768" s="81">
        <f t="shared" si="627"/>
        <v>10.293333333333337</v>
      </c>
      <c r="L7768" s="149">
        <v>11.9</v>
      </c>
      <c r="M7768" s="16"/>
      <c r="N7768" s="141">
        <f t="shared" si="628"/>
        <v>1</v>
      </c>
      <c r="O7768" s="141"/>
      <c r="P7768" s="141"/>
      <c r="Q7768" s="81">
        <f t="shared" si="629"/>
        <v>8.1</v>
      </c>
    </row>
    <row r="7769" spans="5:17" ht="13" hidden="1" x14ac:dyDescent="0.3">
      <c r="E7769" s="138">
        <v>43399</v>
      </c>
      <c r="F7769" s="16">
        <v>299</v>
      </c>
      <c r="G7769" s="16">
        <v>2018</v>
      </c>
      <c r="H7769" s="139">
        <f t="shared" si="625"/>
        <v>0</v>
      </c>
      <c r="I7769" s="140">
        <v>9.52</v>
      </c>
      <c r="J7769" s="141">
        <f t="shared" si="626"/>
        <v>1</v>
      </c>
      <c r="K7769" s="81">
        <f t="shared" si="627"/>
        <v>10.48</v>
      </c>
      <c r="L7769" s="149">
        <v>11.6</v>
      </c>
      <c r="M7769" s="16"/>
      <c r="N7769" s="141">
        <f t="shared" si="628"/>
        <v>1</v>
      </c>
      <c r="O7769" s="141"/>
      <c r="P7769" s="141"/>
      <c r="Q7769" s="81">
        <f t="shared" si="629"/>
        <v>8.4</v>
      </c>
    </row>
    <row r="7770" spans="5:17" ht="13" hidden="1" x14ac:dyDescent="0.3">
      <c r="E7770" s="138">
        <v>43400</v>
      </c>
      <c r="F7770" s="16">
        <v>300</v>
      </c>
      <c r="G7770" s="16">
        <v>2018</v>
      </c>
      <c r="H7770" s="139">
        <f t="shared" si="625"/>
        <v>0</v>
      </c>
      <c r="I7770" s="140">
        <v>9.3333333333333357</v>
      </c>
      <c r="J7770" s="141">
        <f t="shared" si="626"/>
        <v>1</v>
      </c>
      <c r="K7770" s="81">
        <f t="shared" si="627"/>
        <v>10.666666666666664</v>
      </c>
      <c r="L7770" s="149">
        <v>8.5</v>
      </c>
      <c r="M7770" s="16"/>
      <c r="N7770" s="141">
        <f t="shared" si="628"/>
        <v>1</v>
      </c>
      <c r="O7770" s="141"/>
      <c r="P7770" s="141"/>
      <c r="Q7770" s="81">
        <f t="shared" si="629"/>
        <v>11.5</v>
      </c>
    </row>
    <row r="7771" spans="5:17" ht="13" hidden="1" x14ac:dyDescent="0.3">
      <c r="E7771" s="138">
        <v>43401</v>
      </c>
      <c r="F7771" s="16">
        <v>301</v>
      </c>
      <c r="G7771" s="16">
        <v>2018</v>
      </c>
      <c r="H7771" s="139">
        <f t="shared" si="625"/>
        <v>0</v>
      </c>
      <c r="I7771" s="140">
        <v>9.1466666666666683</v>
      </c>
      <c r="J7771" s="141">
        <f t="shared" si="626"/>
        <v>1</v>
      </c>
      <c r="K7771" s="81">
        <f t="shared" si="627"/>
        <v>10.853333333333332</v>
      </c>
      <c r="L7771" s="149">
        <v>5.2</v>
      </c>
      <c r="M7771" s="16"/>
      <c r="N7771" s="141">
        <f t="shared" si="628"/>
        <v>1</v>
      </c>
      <c r="O7771" s="141"/>
      <c r="P7771" s="141"/>
      <c r="Q7771" s="81">
        <f t="shared" si="629"/>
        <v>14.8</v>
      </c>
    </row>
    <row r="7772" spans="5:17" ht="13" hidden="1" x14ac:dyDescent="0.3">
      <c r="E7772" s="138">
        <v>43402</v>
      </c>
      <c r="F7772" s="16">
        <v>302</v>
      </c>
      <c r="G7772" s="16">
        <v>2018</v>
      </c>
      <c r="H7772" s="139">
        <f t="shared" si="625"/>
        <v>0</v>
      </c>
      <c r="I7772" s="140">
        <v>8.9600000000000009</v>
      </c>
      <c r="J7772" s="141">
        <f t="shared" si="626"/>
        <v>1</v>
      </c>
      <c r="K7772" s="81">
        <f t="shared" si="627"/>
        <v>11.04</v>
      </c>
      <c r="L7772" s="149">
        <v>5.0999999999999996</v>
      </c>
      <c r="M7772" s="16"/>
      <c r="N7772" s="141">
        <f t="shared" si="628"/>
        <v>1</v>
      </c>
      <c r="O7772" s="141"/>
      <c r="P7772" s="141"/>
      <c r="Q7772" s="81">
        <f t="shared" si="629"/>
        <v>14.9</v>
      </c>
    </row>
    <row r="7773" spans="5:17" ht="13" hidden="1" x14ac:dyDescent="0.3">
      <c r="E7773" s="138">
        <v>43403</v>
      </c>
      <c r="F7773" s="16">
        <v>303</v>
      </c>
      <c r="G7773" s="16">
        <v>2018</v>
      </c>
      <c r="H7773" s="139">
        <f t="shared" si="625"/>
        <v>0</v>
      </c>
      <c r="I7773" s="140">
        <v>8.7733333333333334</v>
      </c>
      <c r="J7773" s="141">
        <f t="shared" si="626"/>
        <v>1</v>
      </c>
      <c r="K7773" s="81">
        <f t="shared" si="627"/>
        <v>11.226666666666667</v>
      </c>
      <c r="L7773" s="149">
        <v>4.9000000000000004</v>
      </c>
      <c r="M7773" s="16"/>
      <c r="N7773" s="141">
        <f t="shared" si="628"/>
        <v>1</v>
      </c>
      <c r="O7773" s="141"/>
      <c r="P7773" s="141"/>
      <c r="Q7773" s="81">
        <f t="shared" si="629"/>
        <v>15.1</v>
      </c>
    </row>
    <row r="7774" spans="5:17" ht="13" hidden="1" x14ac:dyDescent="0.3">
      <c r="E7774" s="138">
        <v>43404</v>
      </c>
      <c r="F7774" s="16">
        <v>304</v>
      </c>
      <c r="G7774" s="16">
        <v>2018</v>
      </c>
      <c r="H7774" s="139">
        <f t="shared" si="625"/>
        <v>0</v>
      </c>
      <c r="I7774" s="140">
        <v>8.586666666666666</v>
      </c>
      <c r="J7774" s="141">
        <f t="shared" si="626"/>
        <v>1</v>
      </c>
      <c r="K7774" s="81">
        <f t="shared" si="627"/>
        <v>11.413333333333334</v>
      </c>
      <c r="L7774" s="149">
        <v>6.1</v>
      </c>
      <c r="M7774" s="16"/>
      <c r="N7774" s="141">
        <f t="shared" si="628"/>
        <v>1</v>
      </c>
      <c r="O7774" s="141"/>
      <c r="P7774" s="141"/>
      <c r="Q7774" s="81">
        <f t="shared" si="629"/>
        <v>13.9</v>
      </c>
    </row>
    <row r="7775" spans="5:17" ht="13" hidden="1" x14ac:dyDescent="0.3">
      <c r="E7775" s="138">
        <v>43405</v>
      </c>
      <c r="F7775" s="16">
        <v>305</v>
      </c>
      <c r="G7775" s="16">
        <v>2018</v>
      </c>
      <c r="H7775" s="139">
        <f t="shared" si="625"/>
        <v>0</v>
      </c>
      <c r="I7775" s="140">
        <v>8.4</v>
      </c>
      <c r="J7775" s="141">
        <f t="shared" si="626"/>
        <v>1</v>
      </c>
      <c r="K7775" s="81">
        <f t="shared" si="627"/>
        <v>11.6</v>
      </c>
      <c r="L7775" s="149">
        <v>8.5</v>
      </c>
      <c r="M7775" s="16"/>
      <c r="N7775" s="141">
        <f t="shared" si="628"/>
        <v>1</v>
      </c>
      <c r="O7775" s="141"/>
      <c r="P7775" s="141"/>
      <c r="Q7775" s="81">
        <f t="shared" si="629"/>
        <v>11.5</v>
      </c>
    </row>
    <row r="7776" spans="5:17" ht="13" hidden="1" x14ac:dyDescent="0.3">
      <c r="E7776" s="138">
        <v>43406</v>
      </c>
      <c r="F7776" s="16">
        <v>306</v>
      </c>
      <c r="G7776" s="16">
        <v>2018</v>
      </c>
      <c r="H7776" s="139">
        <f t="shared" si="625"/>
        <v>0</v>
      </c>
      <c r="I7776" s="140">
        <v>8.2133333333333312</v>
      </c>
      <c r="J7776" s="141">
        <f t="shared" si="626"/>
        <v>1</v>
      </c>
      <c r="K7776" s="81">
        <f t="shared" si="627"/>
        <v>11.786666666666669</v>
      </c>
      <c r="L7776" s="149">
        <v>9.3000000000000007</v>
      </c>
      <c r="M7776" s="16"/>
      <c r="N7776" s="141">
        <f t="shared" si="628"/>
        <v>1</v>
      </c>
      <c r="O7776" s="141"/>
      <c r="P7776" s="141"/>
      <c r="Q7776" s="81">
        <f t="shared" si="629"/>
        <v>10.7</v>
      </c>
    </row>
    <row r="7777" spans="5:17" ht="13" hidden="1" x14ac:dyDescent="0.3">
      <c r="E7777" s="138">
        <v>43407</v>
      </c>
      <c r="F7777" s="16">
        <v>307</v>
      </c>
      <c r="G7777" s="16">
        <v>2018</v>
      </c>
      <c r="H7777" s="139">
        <f t="shared" si="625"/>
        <v>0</v>
      </c>
      <c r="I7777" s="140">
        <v>8.0266666666666637</v>
      </c>
      <c r="J7777" s="141">
        <f t="shared" si="626"/>
        <v>1</v>
      </c>
      <c r="K7777" s="81">
        <f t="shared" si="627"/>
        <v>11.973333333333336</v>
      </c>
      <c r="L7777" s="149">
        <v>10.8</v>
      </c>
      <c r="M7777" s="16"/>
      <c r="N7777" s="141">
        <f t="shared" si="628"/>
        <v>1</v>
      </c>
      <c r="O7777" s="141"/>
      <c r="P7777" s="141"/>
      <c r="Q7777" s="81">
        <f t="shared" si="629"/>
        <v>9.1999999999999993</v>
      </c>
    </row>
    <row r="7778" spans="5:17" ht="13" hidden="1" x14ac:dyDescent="0.3">
      <c r="E7778" s="138">
        <v>43408</v>
      </c>
      <c r="F7778" s="16">
        <v>308</v>
      </c>
      <c r="G7778" s="16">
        <v>2018</v>
      </c>
      <c r="H7778" s="139">
        <f t="shared" si="625"/>
        <v>0</v>
      </c>
      <c r="I7778" s="140">
        <v>7.84</v>
      </c>
      <c r="J7778" s="141">
        <f t="shared" si="626"/>
        <v>1</v>
      </c>
      <c r="K7778" s="81">
        <f t="shared" si="627"/>
        <v>12.16</v>
      </c>
      <c r="L7778" s="149">
        <v>9.6999999999999993</v>
      </c>
      <c r="M7778" s="16"/>
      <c r="N7778" s="141">
        <f t="shared" si="628"/>
        <v>1</v>
      </c>
      <c r="O7778" s="141"/>
      <c r="P7778" s="141"/>
      <c r="Q7778" s="81">
        <f t="shared" si="629"/>
        <v>10.3</v>
      </c>
    </row>
    <row r="7779" spans="5:17" ht="13" hidden="1" x14ac:dyDescent="0.3">
      <c r="E7779" s="138">
        <v>43409</v>
      </c>
      <c r="F7779" s="16">
        <v>309</v>
      </c>
      <c r="G7779" s="16">
        <v>2018</v>
      </c>
      <c r="H7779" s="139">
        <f t="shared" ref="H7779:H7842" si="630">IF(AND(E7779&gt;=$D$64,E7779&lt;=$D$65),1,0)</f>
        <v>0</v>
      </c>
      <c r="I7779" s="140">
        <v>7.653333333333336</v>
      </c>
      <c r="J7779" s="141">
        <f t="shared" si="626"/>
        <v>1</v>
      </c>
      <c r="K7779" s="81">
        <f t="shared" si="627"/>
        <v>12.346666666666664</v>
      </c>
      <c r="L7779" s="149">
        <v>8.4</v>
      </c>
      <c r="M7779" s="16"/>
      <c r="N7779" s="141">
        <f t="shared" si="628"/>
        <v>1</v>
      </c>
      <c r="O7779" s="141"/>
      <c r="P7779" s="141"/>
      <c r="Q7779" s="81">
        <f t="shared" si="629"/>
        <v>11.6</v>
      </c>
    </row>
    <row r="7780" spans="5:17" ht="13" hidden="1" x14ac:dyDescent="0.3">
      <c r="E7780" s="138">
        <v>43410</v>
      </c>
      <c r="F7780" s="16">
        <v>310</v>
      </c>
      <c r="G7780" s="16">
        <v>2018</v>
      </c>
      <c r="H7780" s="139">
        <f t="shared" si="630"/>
        <v>0</v>
      </c>
      <c r="I7780" s="140">
        <v>7.4666666666666686</v>
      </c>
      <c r="J7780" s="141">
        <f t="shared" si="626"/>
        <v>1</v>
      </c>
      <c r="K7780" s="81">
        <f t="shared" si="627"/>
        <v>12.533333333333331</v>
      </c>
      <c r="L7780" s="149">
        <v>8</v>
      </c>
      <c r="M7780" s="16"/>
      <c r="N7780" s="141">
        <f t="shared" si="628"/>
        <v>1</v>
      </c>
      <c r="O7780" s="141"/>
      <c r="P7780" s="141"/>
      <c r="Q7780" s="81">
        <f t="shared" si="629"/>
        <v>12</v>
      </c>
    </row>
    <row r="7781" spans="5:17" ht="13" hidden="1" x14ac:dyDescent="0.3">
      <c r="E7781" s="138">
        <v>43411</v>
      </c>
      <c r="F7781" s="16">
        <v>311</v>
      </c>
      <c r="G7781" s="16">
        <v>2018</v>
      </c>
      <c r="H7781" s="139">
        <f t="shared" si="630"/>
        <v>0</v>
      </c>
      <c r="I7781" s="140">
        <v>7.28</v>
      </c>
      <c r="J7781" s="141">
        <f t="shared" si="626"/>
        <v>1</v>
      </c>
      <c r="K7781" s="81">
        <f t="shared" si="627"/>
        <v>12.719999999999999</v>
      </c>
      <c r="L7781" s="149">
        <v>7.9</v>
      </c>
      <c r="M7781" s="16"/>
      <c r="N7781" s="141">
        <f t="shared" si="628"/>
        <v>1</v>
      </c>
      <c r="O7781" s="141"/>
      <c r="P7781" s="141"/>
      <c r="Q7781" s="81">
        <f t="shared" si="629"/>
        <v>12.1</v>
      </c>
    </row>
    <row r="7782" spans="5:17" ht="13" hidden="1" x14ac:dyDescent="0.3">
      <c r="E7782" s="138">
        <v>43412</v>
      </c>
      <c r="F7782" s="16">
        <v>312</v>
      </c>
      <c r="G7782" s="16">
        <v>2018</v>
      </c>
      <c r="H7782" s="139">
        <f t="shared" si="630"/>
        <v>0</v>
      </c>
      <c r="I7782" s="140">
        <v>7.0933333333333337</v>
      </c>
      <c r="J7782" s="141">
        <f t="shared" si="626"/>
        <v>1</v>
      </c>
      <c r="K7782" s="81">
        <f t="shared" si="627"/>
        <v>12.906666666666666</v>
      </c>
      <c r="L7782" s="149">
        <v>9.3000000000000007</v>
      </c>
      <c r="M7782" s="16"/>
      <c r="N7782" s="141">
        <f t="shared" si="628"/>
        <v>1</v>
      </c>
      <c r="O7782" s="141"/>
      <c r="P7782" s="141"/>
      <c r="Q7782" s="81">
        <f t="shared" si="629"/>
        <v>10.7</v>
      </c>
    </row>
    <row r="7783" spans="5:17" ht="13" hidden="1" x14ac:dyDescent="0.3">
      <c r="E7783" s="138">
        <v>43413</v>
      </c>
      <c r="F7783" s="16">
        <v>313</v>
      </c>
      <c r="G7783" s="16">
        <v>2018</v>
      </c>
      <c r="H7783" s="139">
        <f t="shared" si="630"/>
        <v>0</v>
      </c>
      <c r="I7783" s="140">
        <v>6.9066666666666663</v>
      </c>
      <c r="J7783" s="141">
        <f t="shared" si="626"/>
        <v>1</v>
      </c>
      <c r="K7783" s="81">
        <f t="shared" si="627"/>
        <v>13.093333333333334</v>
      </c>
      <c r="L7783" s="149">
        <v>8.6</v>
      </c>
      <c r="M7783" s="16"/>
      <c r="N7783" s="141">
        <f t="shared" si="628"/>
        <v>1</v>
      </c>
      <c r="O7783" s="141"/>
      <c r="P7783" s="141"/>
      <c r="Q7783" s="81">
        <f t="shared" si="629"/>
        <v>11.4</v>
      </c>
    </row>
    <row r="7784" spans="5:17" ht="13" hidden="1" x14ac:dyDescent="0.3">
      <c r="E7784" s="138">
        <v>43414</v>
      </c>
      <c r="F7784" s="16">
        <v>314</v>
      </c>
      <c r="G7784" s="16">
        <v>2018</v>
      </c>
      <c r="H7784" s="139">
        <f t="shared" si="630"/>
        <v>0</v>
      </c>
      <c r="I7784" s="140">
        <v>6.72</v>
      </c>
      <c r="J7784" s="141">
        <f t="shared" si="626"/>
        <v>1</v>
      </c>
      <c r="K7784" s="81">
        <f t="shared" si="627"/>
        <v>13.280000000000001</v>
      </c>
      <c r="L7784" s="149">
        <v>8.4</v>
      </c>
      <c r="M7784" s="16"/>
      <c r="N7784" s="141">
        <f t="shared" si="628"/>
        <v>1</v>
      </c>
      <c r="O7784" s="141"/>
      <c r="P7784" s="141"/>
      <c r="Q7784" s="81">
        <f t="shared" si="629"/>
        <v>11.6</v>
      </c>
    </row>
    <row r="7785" spans="5:17" ht="13" hidden="1" x14ac:dyDescent="0.3">
      <c r="E7785" s="138">
        <v>43415</v>
      </c>
      <c r="F7785" s="16">
        <v>315</v>
      </c>
      <c r="G7785" s="16">
        <v>2018</v>
      </c>
      <c r="H7785" s="139">
        <f t="shared" si="630"/>
        <v>0</v>
      </c>
      <c r="I7785" s="140">
        <v>6.5333333333333314</v>
      </c>
      <c r="J7785" s="141">
        <f t="shared" si="626"/>
        <v>1</v>
      </c>
      <c r="K7785" s="81">
        <f t="shared" si="627"/>
        <v>13.466666666666669</v>
      </c>
      <c r="L7785" s="149">
        <v>10.8</v>
      </c>
      <c r="M7785" s="16"/>
      <c r="N7785" s="141">
        <f t="shared" si="628"/>
        <v>1</v>
      </c>
      <c r="O7785" s="141"/>
      <c r="P7785" s="141"/>
      <c r="Q7785" s="81">
        <f t="shared" si="629"/>
        <v>9.1999999999999993</v>
      </c>
    </row>
    <row r="7786" spans="5:17" ht="13" hidden="1" x14ac:dyDescent="0.3">
      <c r="E7786" s="138">
        <v>43416</v>
      </c>
      <c r="F7786" s="16">
        <v>316</v>
      </c>
      <c r="G7786" s="16">
        <v>2018</v>
      </c>
      <c r="H7786" s="139">
        <f t="shared" si="630"/>
        <v>0</v>
      </c>
      <c r="I7786" s="140">
        <v>6.346666666666664</v>
      </c>
      <c r="J7786" s="141">
        <f t="shared" si="626"/>
        <v>1</v>
      </c>
      <c r="K7786" s="81">
        <f t="shared" si="627"/>
        <v>13.653333333333336</v>
      </c>
      <c r="L7786" s="149">
        <v>8.9</v>
      </c>
      <c r="M7786" s="16"/>
      <c r="N7786" s="141">
        <f t="shared" si="628"/>
        <v>1</v>
      </c>
      <c r="O7786" s="141"/>
      <c r="P7786" s="141"/>
      <c r="Q7786" s="81">
        <f t="shared" si="629"/>
        <v>11.1</v>
      </c>
    </row>
    <row r="7787" spans="5:17" ht="13" hidden="1" x14ac:dyDescent="0.3">
      <c r="E7787" s="138">
        <v>43417</v>
      </c>
      <c r="F7787" s="16">
        <v>317</v>
      </c>
      <c r="G7787" s="16">
        <v>2018</v>
      </c>
      <c r="H7787" s="139">
        <f t="shared" si="630"/>
        <v>0</v>
      </c>
      <c r="I7787" s="140">
        <v>6.16</v>
      </c>
      <c r="J7787" s="141">
        <f t="shared" si="626"/>
        <v>1</v>
      </c>
      <c r="K7787" s="81">
        <f t="shared" si="627"/>
        <v>13.84</v>
      </c>
      <c r="L7787" s="149">
        <v>10.3</v>
      </c>
      <c r="M7787" s="16"/>
      <c r="N7787" s="141">
        <f t="shared" si="628"/>
        <v>1</v>
      </c>
      <c r="O7787" s="141"/>
      <c r="P7787" s="141"/>
      <c r="Q7787" s="81">
        <f t="shared" si="629"/>
        <v>9.6999999999999993</v>
      </c>
    </row>
    <row r="7788" spans="5:17" ht="13" hidden="1" x14ac:dyDescent="0.3">
      <c r="E7788" s="138">
        <v>43418</v>
      </c>
      <c r="F7788" s="16">
        <v>318</v>
      </c>
      <c r="G7788" s="16">
        <v>2018</v>
      </c>
      <c r="H7788" s="139">
        <f t="shared" si="630"/>
        <v>0</v>
      </c>
      <c r="I7788" s="140">
        <v>5.9733333333333363</v>
      </c>
      <c r="J7788" s="141">
        <f t="shared" si="626"/>
        <v>1</v>
      </c>
      <c r="K7788" s="81">
        <f t="shared" si="627"/>
        <v>14.026666666666664</v>
      </c>
      <c r="L7788" s="149">
        <v>11</v>
      </c>
      <c r="M7788" s="16"/>
      <c r="N7788" s="141">
        <f t="shared" si="628"/>
        <v>1</v>
      </c>
      <c r="O7788" s="141"/>
      <c r="P7788" s="141"/>
      <c r="Q7788" s="81">
        <f t="shared" si="629"/>
        <v>9</v>
      </c>
    </row>
    <row r="7789" spans="5:17" ht="13" hidden="1" x14ac:dyDescent="0.3">
      <c r="E7789" s="138">
        <v>43419</v>
      </c>
      <c r="F7789" s="16">
        <v>319</v>
      </c>
      <c r="G7789" s="16">
        <v>2018</v>
      </c>
      <c r="H7789" s="139">
        <f t="shared" si="630"/>
        <v>0</v>
      </c>
      <c r="I7789" s="140">
        <v>5.7866666666666688</v>
      </c>
      <c r="J7789" s="141">
        <f t="shared" si="626"/>
        <v>1</v>
      </c>
      <c r="K7789" s="81">
        <f t="shared" si="627"/>
        <v>14.213333333333331</v>
      </c>
      <c r="L7789" s="149">
        <v>9.9</v>
      </c>
      <c r="M7789" s="16"/>
      <c r="N7789" s="141">
        <f t="shared" si="628"/>
        <v>1</v>
      </c>
      <c r="O7789" s="141"/>
      <c r="P7789" s="141"/>
      <c r="Q7789" s="81">
        <f t="shared" si="629"/>
        <v>10.1</v>
      </c>
    </row>
    <row r="7790" spans="5:17" ht="13" hidden="1" x14ac:dyDescent="0.3">
      <c r="E7790" s="138">
        <v>43420</v>
      </c>
      <c r="F7790" s="16">
        <v>320</v>
      </c>
      <c r="G7790" s="16">
        <v>2018</v>
      </c>
      <c r="H7790" s="139">
        <f t="shared" si="630"/>
        <v>0</v>
      </c>
      <c r="I7790" s="140">
        <v>5.6</v>
      </c>
      <c r="J7790" s="141">
        <f t="shared" si="626"/>
        <v>1</v>
      </c>
      <c r="K7790" s="81">
        <f t="shared" si="627"/>
        <v>14.4</v>
      </c>
      <c r="L7790" s="149">
        <v>7.5</v>
      </c>
      <c r="M7790" s="16"/>
      <c r="N7790" s="141">
        <f t="shared" si="628"/>
        <v>1</v>
      </c>
      <c r="O7790" s="141"/>
      <c r="P7790" s="141"/>
      <c r="Q7790" s="81">
        <f t="shared" si="629"/>
        <v>12.5</v>
      </c>
    </row>
    <row r="7791" spans="5:17" ht="13" hidden="1" x14ac:dyDescent="0.3">
      <c r="E7791" s="138">
        <v>43421</v>
      </c>
      <c r="F7791" s="16">
        <v>321</v>
      </c>
      <c r="G7791" s="16">
        <v>2018</v>
      </c>
      <c r="H7791" s="139">
        <f t="shared" si="630"/>
        <v>0</v>
      </c>
      <c r="I7791" s="140">
        <v>5.5193548387096776</v>
      </c>
      <c r="J7791" s="141">
        <f t="shared" si="626"/>
        <v>1</v>
      </c>
      <c r="K7791" s="81">
        <f t="shared" si="627"/>
        <v>14.480645161290322</v>
      </c>
      <c r="L7791" s="149">
        <v>5.5</v>
      </c>
      <c r="M7791" s="16"/>
      <c r="N7791" s="141">
        <f t="shared" si="628"/>
        <v>1</v>
      </c>
      <c r="O7791" s="141"/>
      <c r="P7791" s="141"/>
      <c r="Q7791" s="81">
        <f t="shared" si="629"/>
        <v>14.5</v>
      </c>
    </row>
    <row r="7792" spans="5:17" ht="13" hidden="1" x14ac:dyDescent="0.3">
      <c r="E7792" s="138">
        <v>43422</v>
      </c>
      <c r="F7792" s="16">
        <v>322</v>
      </c>
      <c r="G7792" s="16">
        <v>2018</v>
      </c>
      <c r="H7792" s="139">
        <f t="shared" si="630"/>
        <v>0</v>
      </c>
      <c r="I7792" s="140">
        <v>5.4387096774193537</v>
      </c>
      <c r="J7792" s="141">
        <f t="shared" si="626"/>
        <v>1</v>
      </c>
      <c r="K7792" s="81">
        <f t="shared" si="627"/>
        <v>14.561290322580646</v>
      </c>
      <c r="L7792" s="149">
        <v>4.4000000000000004</v>
      </c>
      <c r="M7792" s="16"/>
      <c r="N7792" s="141">
        <f t="shared" si="628"/>
        <v>1</v>
      </c>
      <c r="O7792" s="141"/>
      <c r="P7792" s="141"/>
      <c r="Q7792" s="81">
        <f t="shared" si="629"/>
        <v>15.6</v>
      </c>
    </row>
    <row r="7793" spans="5:17" ht="13" hidden="1" x14ac:dyDescent="0.3">
      <c r="E7793" s="138">
        <v>43423</v>
      </c>
      <c r="F7793" s="16">
        <v>323</v>
      </c>
      <c r="G7793" s="16">
        <v>2018</v>
      </c>
      <c r="H7793" s="139">
        <f t="shared" si="630"/>
        <v>0</v>
      </c>
      <c r="I7793" s="140">
        <v>5.3580645161290334</v>
      </c>
      <c r="J7793" s="141">
        <f t="shared" si="626"/>
        <v>1</v>
      </c>
      <c r="K7793" s="81">
        <f t="shared" si="627"/>
        <v>14.641935483870967</v>
      </c>
      <c r="L7793" s="149">
        <v>2.2000000000000002</v>
      </c>
      <c r="M7793" s="16"/>
      <c r="N7793" s="141">
        <f t="shared" si="628"/>
        <v>1</v>
      </c>
      <c r="O7793" s="141"/>
      <c r="P7793" s="141"/>
      <c r="Q7793" s="81">
        <f t="shared" si="629"/>
        <v>17.8</v>
      </c>
    </row>
    <row r="7794" spans="5:17" ht="13" hidden="1" x14ac:dyDescent="0.3">
      <c r="E7794" s="138">
        <v>43424</v>
      </c>
      <c r="F7794" s="16">
        <v>324</v>
      </c>
      <c r="G7794" s="16">
        <v>2018</v>
      </c>
      <c r="H7794" s="139">
        <f t="shared" si="630"/>
        <v>0</v>
      </c>
      <c r="I7794" s="140">
        <v>5.2774193548387096</v>
      </c>
      <c r="J7794" s="141">
        <f t="shared" si="626"/>
        <v>1</v>
      </c>
      <c r="K7794" s="81">
        <f t="shared" si="627"/>
        <v>14.72258064516129</v>
      </c>
      <c r="L7794" s="149">
        <v>2</v>
      </c>
      <c r="M7794" s="16"/>
      <c r="N7794" s="141">
        <f t="shared" si="628"/>
        <v>1</v>
      </c>
      <c r="O7794" s="141"/>
      <c r="P7794" s="141"/>
      <c r="Q7794" s="81">
        <f t="shared" si="629"/>
        <v>18</v>
      </c>
    </row>
    <row r="7795" spans="5:17" ht="13" hidden="1" x14ac:dyDescent="0.3">
      <c r="E7795" s="138">
        <v>43425</v>
      </c>
      <c r="F7795" s="16">
        <v>325</v>
      </c>
      <c r="G7795" s="16">
        <v>2018</v>
      </c>
      <c r="H7795" s="139">
        <f t="shared" si="630"/>
        <v>0</v>
      </c>
      <c r="I7795" s="140">
        <v>5.1967741935483858</v>
      </c>
      <c r="J7795" s="141">
        <f t="shared" si="626"/>
        <v>1</v>
      </c>
      <c r="K7795" s="81">
        <f t="shared" si="627"/>
        <v>14.803225806451614</v>
      </c>
      <c r="L7795" s="149">
        <v>3.8</v>
      </c>
      <c r="M7795" s="16"/>
      <c r="N7795" s="141">
        <f t="shared" si="628"/>
        <v>1</v>
      </c>
      <c r="O7795" s="141"/>
      <c r="P7795" s="141"/>
      <c r="Q7795" s="81">
        <f t="shared" si="629"/>
        <v>16.2</v>
      </c>
    </row>
    <row r="7796" spans="5:17" ht="13" hidden="1" x14ac:dyDescent="0.3">
      <c r="E7796" s="138">
        <v>43426</v>
      </c>
      <c r="F7796" s="16">
        <v>326</v>
      </c>
      <c r="G7796" s="16">
        <v>2018</v>
      </c>
      <c r="H7796" s="139">
        <f t="shared" si="630"/>
        <v>0</v>
      </c>
      <c r="I7796" s="140">
        <v>5.1161290322580655</v>
      </c>
      <c r="J7796" s="141">
        <f t="shared" si="626"/>
        <v>1</v>
      </c>
      <c r="K7796" s="81">
        <f t="shared" si="627"/>
        <v>14.883870967741935</v>
      </c>
      <c r="L7796" s="149">
        <v>5.0999999999999996</v>
      </c>
      <c r="M7796" s="16"/>
      <c r="N7796" s="141">
        <f t="shared" si="628"/>
        <v>1</v>
      </c>
      <c r="O7796" s="141"/>
      <c r="P7796" s="141"/>
      <c r="Q7796" s="81">
        <f t="shared" si="629"/>
        <v>14.9</v>
      </c>
    </row>
    <row r="7797" spans="5:17" ht="13" hidden="1" x14ac:dyDescent="0.3">
      <c r="E7797" s="138">
        <v>43427</v>
      </c>
      <c r="F7797" s="16">
        <v>327</v>
      </c>
      <c r="G7797" s="16">
        <v>2018</v>
      </c>
      <c r="H7797" s="139">
        <f t="shared" si="630"/>
        <v>0</v>
      </c>
      <c r="I7797" s="140">
        <v>5.0354838709677416</v>
      </c>
      <c r="J7797" s="141">
        <f t="shared" si="626"/>
        <v>1</v>
      </c>
      <c r="K7797" s="81">
        <f t="shared" si="627"/>
        <v>14.964516129032258</v>
      </c>
      <c r="L7797" s="149">
        <v>5.6</v>
      </c>
      <c r="M7797" s="16"/>
      <c r="N7797" s="141">
        <f t="shared" si="628"/>
        <v>1</v>
      </c>
      <c r="O7797" s="141"/>
      <c r="P7797" s="141"/>
      <c r="Q7797" s="81">
        <f t="shared" si="629"/>
        <v>14.4</v>
      </c>
    </row>
    <row r="7798" spans="5:17" ht="13" hidden="1" x14ac:dyDescent="0.3">
      <c r="E7798" s="138">
        <v>43428</v>
      </c>
      <c r="F7798" s="16">
        <v>328</v>
      </c>
      <c r="G7798" s="16">
        <v>2018</v>
      </c>
      <c r="H7798" s="139">
        <f t="shared" si="630"/>
        <v>0</v>
      </c>
      <c r="I7798" s="140">
        <v>4.9548387096774213</v>
      </c>
      <c r="J7798" s="141">
        <f t="shared" si="626"/>
        <v>1</v>
      </c>
      <c r="K7798" s="81">
        <f t="shared" si="627"/>
        <v>15.045161290322579</v>
      </c>
      <c r="L7798" s="149">
        <v>6.1</v>
      </c>
      <c r="M7798" s="16"/>
      <c r="N7798" s="141">
        <f t="shared" si="628"/>
        <v>1</v>
      </c>
      <c r="O7798" s="141"/>
      <c r="P7798" s="141"/>
      <c r="Q7798" s="81">
        <f t="shared" si="629"/>
        <v>13.9</v>
      </c>
    </row>
    <row r="7799" spans="5:17" ht="13" hidden="1" x14ac:dyDescent="0.3">
      <c r="E7799" s="138">
        <v>43429</v>
      </c>
      <c r="F7799" s="16">
        <v>329</v>
      </c>
      <c r="G7799" s="16">
        <v>2018</v>
      </c>
      <c r="H7799" s="139">
        <f t="shared" si="630"/>
        <v>0</v>
      </c>
      <c r="I7799" s="140">
        <v>4.8741935483870975</v>
      </c>
      <c r="J7799" s="141">
        <f t="shared" si="626"/>
        <v>1</v>
      </c>
      <c r="K7799" s="81">
        <f t="shared" si="627"/>
        <v>15.125806451612902</v>
      </c>
      <c r="L7799" s="149">
        <v>5.2</v>
      </c>
      <c r="M7799" s="16"/>
      <c r="N7799" s="141">
        <f t="shared" si="628"/>
        <v>1</v>
      </c>
      <c r="O7799" s="141"/>
      <c r="P7799" s="141"/>
      <c r="Q7799" s="81">
        <f t="shared" si="629"/>
        <v>14.8</v>
      </c>
    </row>
    <row r="7800" spans="5:17" ht="13" hidden="1" x14ac:dyDescent="0.3">
      <c r="E7800" s="138">
        <v>43430</v>
      </c>
      <c r="F7800" s="16">
        <v>330</v>
      </c>
      <c r="G7800" s="16">
        <v>2018</v>
      </c>
      <c r="H7800" s="139">
        <f t="shared" si="630"/>
        <v>0</v>
      </c>
      <c r="I7800" s="140">
        <v>4.7935483870967737</v>
      </c>
      <c r="J7800" s="141">
        <f t="shared" si="626"/>
        <v>1</v>
      </c>
      <c r="K7800" s="81">
        <f t="shared" si="627"/>
        <v>15.206451612903226</v>
      </c>
      <c r="L7800" s="149">
        <v>5.2</v>
      </c>
      <c r="M7800" s="16"/>
      <c r="N7800" s="141">
        <f t="shared" si="628"/>
        <v>1</v>
      </c>
      <c r="O7800" s="141"/>
      <c r="P7800" s="141"/>
      <c r="Q7800" s="81">
        <f t="shared" si="629"/>
        <v>14.8</v>
      </c>
    </row>
    <row r="7801" spans="5:17" ht="13" hidden="1" x14ac:dyDescent="0.3">
      <c r="E7801" s="138">
        <v>43431</v>
      </c>
      <c r="F7801" s="16">
        <v>331</v>
      </c>
      <c r="G7801" s="16">
        <v>2018</v>
      </c>
      <c r="H7801" s="139">
        <f t="shared" si="630"/>
        <v>0</v>
      </c>
      <c r="I7801" s="140">
        <v>4.7129032258064534</v>
      </c>
      <c r="J7801" s="141">
        <f t="shared" si="626"/>
        <v>1</v>
      </c>
      <c r="K7801" s="81">
        <f t="shared" si="627"/>
        <v>15.287096774193547</v>
      </c>
      <c r="L7801" s="149">
        <v>4.9000000000000004</v>
      </c>
      <c r="M7801" s="16"/>
      <c r="N7801" s="141">
        <f t="shared" si="628"/>
        <v>1</v>
      </c>
      <c r="O7801" s="141"/>
      <c r="P7801" s="141"/>
      <c r="Q7801" s="81">
        <f t="shared" si="629"/>
        <v>15.1</v>
      </c>
    </row>
    <row r="7802" spans="5:17" ht="13" hidden="1" x14ac:dyDescent="0.3">
      <c r="E7802" s="138">
        <v>43432</v>
      </c>
      <c r="F7802" s="16">
        <v>332</v>
      </c>
      <c r="G7802" s="16">
        <v>2018</v>
      </c>
      <c r="H7802" s="139">
        <f t="shared" si="630"/>
        <v>0</v>
      </c>
      <c r="I7802" s="140">
        <v>4.6322580645161295</v>
      </c>
      <c r="J7802" s="141">
        <f t="shared" si="626"/>
        <v>1</v>
      </c>
      <c r="K7802" s="81">
        <f t="shared" si="627"/>
        <v>15.36774193548387</v>
      </c>
      <c r="L7802" s="149">
        <v>2.2999999999999998</v>
      </c>
      <c r="M7802" s="16"/>
      <c r="N7802" s="141">
        <f t="shared" si="628"/>
        <v>1</v>
      </c>
      <c r="O7802" s="141"/>
      <c r="P7802" s="141"/>
      <c r="Q7802" s="81">
        <f t="shared" si="629"/>
        <v>17.7</v>
      </c>
    </row>
    <row r="7803" spans="5:17" ht="13" hidden="1" x14ac:dyDescent="0.3">
      <c r="E7803" s="138">
        <v>43433</v>
      </c>
      <c r="F7803" s="16">
        <v>333</v>
      </c>
      <c r="G7803" s="16">
        <v>2018</v>
      </c>
      <c r="H7803" s="139">
        <f t="shared" si="630"/>
        <v>0</v>
      </c>
      <c r="I7803" s="140">
        <v>4.5516129032258057</v>
      </c>
      <c r="J7803" s="141">
        <f t="shared" si="626"/>
        <v>1</v>
      </c>
      <c r="K7803" s="81">
        <f t="shared" si="627"/>
        <v>15.448387096774194</v>
      </c>
      <c r="L7803" s="149">
        <v>3.4</v>
      </c>
      <c r="M7803" s="16"/>
      <c r="N7803" s="141">
        <f t="shared" si="628"/>
        <v>1</v>
      </c>
      <c r="O7803" s="141"/>
      <c r="P7803" s="141"/>
      <c r="Q7803" s="81">
        <f t="shared" si="629"/>
        <v>16.600000000000001</v>
      </c>
    </row>
    <row r="7804" spans="5:17" ht="13" hidden="1" x14ac:dyDescent="0.3">
      <c r="E7804" s="138">
        <v>43434</v>
      </c>
      <c r="F7804" s="16">
        <v>334</v>
      </c>
      <c r="G7804" s="16">
        <v>2018</v>
      </c>
      <c r="H7804" s="139">
        <f t="shared" si="630"/>
        <v>0</v>
      </c>
      <c r="I7804" s="140">
        <v>4.4709677419354854</v>
      </c>
      <c r="J7804" s="141">
        <f t="shared" si="626"/>
        <v>1</v>
      </c>
      <c r="K7804" s="81">
        <f t="shared" si="627"/>
        <v>15.529032258064515</v>
      </c>
      <c r="L7804" s="149">
        <v>5</v>
      </c>
      <c r="M7804" s="16"/>
      <c r="N7804" s="141">
        <f t="shared" si="628"/>
        <v>1</v>
      </c>
      <c r="O7804" s="141"/>
      <c r="P7804" s="141"/>
      <c r="Q7804" s="81">
        <f t="shared" si="629"/>
        <v>15</v>
      </c>
    </row>
    <row r="7805" spans="5:17" ht="13" hidden="1" x14ac:dyDescent="0.3">
      <c r="E7805" s="138">
        <v>43435</v>
      </c>
      <c r="F7805" s="16">
        <v>335</v>
      </c>
      <c r="G7805" s="16">
        <v>2018</v>
      </c>
      <c r="H7805" s="139">
        <f t="shared" si="630"/>
        <v>0</v>
      </c>
      <c r="I7805" s="140">
        <v>4.3903225806451616</v>
      </c>
      <c r="J7805" s="141">
        <f t="shared" si="626"/>
        <v>1</v>
      </c>
      <c r="K7805" s="81">
        <f t="shared" si="627"/>
        <v>15.609677419354838</v>
      </c>
      <c r="L7805" s="149">
        <v>5.5</v>
      </c>
      <c r="M7805" s="16"/>
      <c r="N7805" s="141">
        <f t="shared" si="628"/>
        <v>1</v>
      </c>
      <c r="O7805" s="141"/>
      <c r="P7805" s="141"/>
      <c r="Q7805" s="81">
        <f t="shared" si="629"/>
        <v>14.5</v>
      </c>
    </row>
    <row r="7806" spans="5:17" ht="13" hidden="1" x14ac:dyDescent="0.3">
      <c r="E7806" s="138">
        <v>43436</v>
      </c>
      <c r="F7806" s="16">
        <v>336</v>
      </c>
      <c r="G7806" s="16">
        <v>2018</v>
      </c>
      <c r="H7806" s="139">
        <f t="shared" si="630"/>
        <v>0</v>
      </c>
      <c r="I7806" s="140">
        <v>4.3096774193548377</v>
      </c>
      <c r="J7806" s="141">
        <f t="shared" si="626"/>
        <v>1</v>
      </c>
      <c r="K7806" s="81">
        <f t="shared" si="627"/>
        <v>15.690322580645162</v>
      </c>
      <c r="L7806" s="149">
        <v>7.8</v>
      </c>
      <c r="M7806" s="16"/>
      <c r="N7806" s="141">
        <f t="shared" si="628"/>
        <v>1</v>
      </c>
      <c r="O7806" s="141"/>
      <c r="P7806" s="141"/>
      <c r="Q7806" s="81">
        <f t="shared" si="629"/>
        <v>12.2</v>
      </c>
    </row>
    <row r="7807" spans="5:17" ht="13" hidden="1" x14ac:dyDescent="0.3">
      <c r="E7807" s="138">
        <v>43437</v>
      </c>
      <c r="F7807" s="16">
        <v>337</v>
      </c>
      <c r="G7807" s="16">
        <v>2018</v>
      </c>
      <c r="H7807" s="139">
        <f t="shared" si="630"/>
        <v>0</v>
      </c>
      <c r="I7807" s="140">
        <v>4.2290322580645174</v>
      </c>
      <c r="J7807" s="141">
        <f t="shared" si="626"/>
        <v>1</v>
      </c>
      <c r="K7807" s="81">
        <f t="shared" si="627"/>
        <v>15.770967741935483</v>
      </c>
      <c r="L7807" s="149">
        <v>12</v>
      </c>
      <c r="M7807" s="16"/>
      <c r="N7807" s="141">
        <f t="shared" si="628"/>
        <v>1</v>
      </c>
      <c r="O7807" s="141"/>
      <c r="P7807" s="141"/>
      <c r="Q7807" s="81">
        <f t="shared" si="629"/>
        <v>8</v>
      </c>
    </row>
    <row r="7808" spans="5:17" ht="13" hidden="1" x14ac:dyDescent="0.3">
      <c r="E7808" s="138">
        <v>43438</v>
      </c>
      <c r="F7808" s="16">
        <v>338</v>
      </c>
      <c r="G7808" s="16">
        <v>2018</v>
      </c>
      <c r="H7808" s="139">
        <f t="shared" si="630"/>
        <v>0</v>
      </c>
      <c r="I7808" s="140">
        <v>4.1483870967741936</v>
      </c>
      <c r="J7808" s="141">
        <f t="shared" si="626"/>
        <v>1</v>
      </c>
      <c r="K7808" s="81">
        <f t="shared" si="627"/>
        <v>15.851612903225806</v>
      </c>
      <c r="L7808" s="149">
        <v>9.9</v>
      </c>
      <c r="M7808" s="16"/>
      <c r="N7808" s="141">
        <f t="shared" si="628"/>
        <v>1</v>
      </c>
      <c r="O7808" s="141"/>
      <c r="P7808" s="141"/>
      <c r="Q7808" s="81">
        <f t="shared" si="629"/>
        <v>10.1</v>
      </c>
    </row>
    <row r="7809" spans="5:17" ht="13" hidden="1" x14ac:dyDescent="0.3">
      <c r="E7809" s="138">
        <v>43439</v>
      </c>
      <c r="F7809" s="16">
        <v>339</v>
      </c>
      <c r="G7809" s="16">
        <v>2018</v>
      </c>
      <c r="H7809" s="139">
        <f t="shared" si="630"/>
        <v>0</v>
      </c>
      <c r="I7809" s="140">
        <v>4.0677419354838698</v>
      </c>
      <c r="J7809" s="141">
        <f t="shared" si="626"/>
        <v>1</v>
      </c>
      <c r="K7809" s="81">
        <f t="shared" si="627"/>
        <v>15.93225806451613</v>
      </c>
      <c r="L7809" s="149">
        <v>5.5</v>
      </c>
      <c r="M7809" s="16"/>
      <c r="N7809" s="141">
        <f t="shared" si="628"/>
        <v>1</v>
      </c>
      <c r="O7809" s="141"/>
      <c r="P7809" s="141"/>
      <c r="Q7809" s="81">
        <f t="shared" si="629"/>
        <v>14.5</v>
      </c>
    </row>
    <row r="7810" spans="5:17" ht="13" hidden="1" x14ac:dyDescent="0.3">
      <c r="E7810" s="138">
        <v>43440</v>
      </c>
      <c r="F7810" s="16">
        <v>340</v>
      </c>
      <c r="G7810" s="16">
        <v>2018</v>
      </c>
      <c r="H7810" s="139">
        <f t="shared" si="630"/>
        <v>0</v>
      </c>
      <c r="I7810" s="140">
        <v>3.9870967741935495</v>
      </c>
      <c r="J7810" s="141">
        <f t="shared" si="626"/>
        <v>1</v>
      </c>
      <c r="K7810" s="81">
        <f t="shared" si="627"/>
        <v>16.012903225806451</v>
      </c>
      <c r="L7810" s="149">
        <v>8.4</v>
      </c>
      <c r="M7810" s="16"/>
      <c r="N7810" s="141">
        <f t="shared" si="628"/>
        <v>1</v>
      </c>
      <c r="O7810" s="141"/>
      <c r="P7810" s="141"/>
      <c r="Q7810" s="81">
        <f t="shared" si="629"/>
        <v>11.6</v>
      </c>
    </row>
    <row r="7811" spans="5:17" ht="13" hidden="1" x14ac:dyDescent="0.3">
      <c r="E7811" s="138">
        <v>43441</v>
      </c>
      <c r="F7811" s="16">
        <v>341</v>
      </c>
      <c r="G7811" s="16">
        <v>2018</v>
      </c>
      <c r="H7811" s="139">
        <f t="shared" si="630"/>
        <v>0</v>
      </c>
      <c r="I7811" s="140">
        <v>3.9064516129032256</v>
      </c>
      <c r="J7811" s="141">
        <f t="shared" si="626"/>
        <v>1</v>
      </c>
      <c r="K7811" s="81">
        <f t="shared" si="627"/>
        <v>16.093548387096774</v>
      </c>
      <c r="L7811" s="149">
        <v>8.6999999999999993</v>
      </c>
      <c r="M7811" s="16"/>
      <c r="N7811" s="141">
        <f t="shared" si="628"/>
        <v>1</v>
      </c>
      <c r="O7811" s="141"/>
      <c r="P7811" s="141"/>
      <c r="Q7811" s="81">
        <f t="shared" si="629"/>
        <v>11.3</v>
      </c>
    </row>
    <row r="7812" spans="5:17" ht="13" hidden="1" x14ac:dyDescent="0.3">
      <c r="E7812" s="138">
        <v>43442</v>
      </c>
      <c r="F7812" s="16">
        <v>342</v>
      </c>
      <c r="G7812" s="16">
        <v>2018</v>
      </c>
      <c r="H7812" s="139">
        <f t="shared" si="630"/>
        <v>0</v>
      </c>
      <c r="I7812" s="140">
        <v>3.8258064516129053</v>
      </c>
      <c r="J7812" s="141">
        <f t="shared" si="626"/>
        <v>1</v>
      </c>
      <c r="K7812" s="81">
        <f t="shared" si="627"/>
        <v>16.174193548387095</v>
      </c>
      <c r="L7812" s="149">
        <v>6.5</v>
      </c>
      <c r="M7812" s="16"/>
      <c r="N7812" s="141">
        <f t="shared" si="628"/>
        <v>1</v>
      </c>
      <c r="O7812" s="141"/>
      <c r="P7812" s="141"/>
      <c r="Q7812" s="81">
        <f t="shared" si="629"/>
        <v>13.5</v>
      </c>
    </row>
    <row r="7813" spans="5:17" ht="13" hidden="1" x14ac:dyDescent="0.3">
      <c r="E7813" s="138">
        <v>43443</v>
      </c>
      <c r="F7813" s="16">
        <v>343</v>
      </c>
      <c r="G7813" s="16">
        <v>2018</v>
      </c>
      <c r="H7813" s="139">
        <f t="shared" si="630"/>
        <v>0</v>
      </c>
      <c r="I7813" s="140">
        <v>3.7451612903225815</v>
      </c>
      <c r="J7813" s="141">
        <f t="shared" si="626"/>
        <v>1</v>
      </c>
      <c r="K7813" s="81">
        <f t="shared" si="627"/>
        <v>16.254838709677419</v>
      </c>
      <c r="L7813" s="149">
        <v>8.3000000000000007</v>
      </c>
      <c r="M7813" s="16"/>
      <c r="N7813" s="141">
        <f t="shared" si="628"/>
        <v>1</v>
      </c>
      <c r="O7813" s="141"/>
      <c r="P7813" s="141"/>
      <c r="Q7813" s="81">
        <f t="shared" si="629"/>
        <v>11.7</v>
      </c>
    </row>
    <row r="7814" spans="5:17" ht="13" hidden="1" x14ac:dyDescent="0.3">
      <c r="E7814" s="138">
        <v>43444</v>
      </c>
      <c r="F7814" s="16">
        <v>344</v>
      </c>
      <c r="G7814" s="16">
        <v>2018</v>
      </c>
      <c r="H7814" s="139">
        <f t="shared" si="630"/>
        <v>0</v>
      </c>
      <c r="I7814" s="140">
        <v>3.6645161290322577</v>
      </c>
      <c r="J7814" s="141">
        <f t="shared" si="626"/>
        <v>1</v>
      </c>
      <c r="K7814" s="81">
        <f t="shared" si="627"/>
        <v>16.335483870967742</v>
      </c>
      <c r="L7814" s="149">
        <v>5.8</v>
      </c>
      <c r="M7814" s="16"/>
      <c r="N7814" s="141">
        <f t="shared" si="628"/>
        <v>1</v>
      </c>
      <c r="O7814" s="141"/>
      <c r="P7814" s="141"/>
      <c r="Q7814" s="81">
        <f t="shared" si="629"/>
        <v>14.2</v>
      </c>
    </row>
    <row r="7815" spans="5:17" ht="13" hidden="1" x14ac:dyDescent="0.3">
      <c r="E7815" s="138">
        <v>43445</v>
      </c>
      <c r="F7815" s="16">
        <v>345</v>
      </c>
      <c r="G7815" s="16">
        <v>2018</v>
      </c>
      <c r="H7815" s="139">
        <f t="shared" si="630"/>
        <v>0</v>
      </c>
      <c r="I7815" s="140">
        <v>3.5838709677419374</v>
      </c>
      <c r="J7815" s="141">
        <f t="shared" si="626"/>
        <v>1</v>
      </c>
      <c r="K7815" s="81">
        <f t="shared" si="627"/>
        <v>16.416129032258063</v>
      </c>
      <c r="L7815" s="149">
        <v>2.7</v>
      </c>
      <c r="M7815" s="16"/>
      <c r="N7815" s="141">
        <f t="shared" si="628"/>
        <v>1</v>
      </c>
      <c r="O7815" s="141"/>
      <c r="P7815" s="141"/>
      <c r="Q7815" s="81">
        <f t="shared" si="629"/>
        <v>17.3</v>
      </c>
    </row>
    <row r="7816" spans="5:17" ht="13" hidden="1" x14ac:dyDescent="0.3">
      <c r="E7816" s="138">
        <v>43446</v>
      </c>
      <c r="F7816" s="16">
        <v>346</v>
      </c>
      <c r="G7816" s="16">
        <v>2018</v>
      </c>
      <c r="H7816" s="139">
        <f t="shared" si="630"/>
        <v>0</v>
      </c>
      <c r="I7816" s="140">
        <v>3.5032258064516135</v>
      </c>
      <c r="J7816" s="141">
        <f t="shared" si="626"/>
        <v>1</v>
      </c>
      <c r="K7816" s="81">
        <f t="shared" si="627"/>
        <v>16.496774193548386</v>
      </c>
      <c r="L7816" s="149">
        <v>-0.7</v>
      </c>
      <c r="M7816" s="16"/>
      <c r="N7816" s="141">
        <f t="shared" si="628"/>
        <v>1</v>
      </c>
      <c r="O7816" s="141"/>
      <c r="P7816" s="141"/>
      <c r="Q7816" s="81">
        <f t="shared" si="629"/>
        <v>20.7</v>
      </c>
    </row>
    <row r="7817" spans="5:17" ht="13" hidden="1" x14ac:dyDescent="0.3">
      <c r="E7817" s="138">
        <v>43447</v>
      </c>
      <c r="F7817" s="16">
        <v>347</v>
      </c>
      <c r="G7817" s="16">
        <v>2018</v>
      </c>
      <c r="H7817" s="139">
        <f t="shared" si="630"/>
        <v>0</v>
      </c>
      <c r="I7817" s="140">
        <v>3.4225806451612897</v>
      </c>
      <c r="J7817" s="141">
        <f t="shared" si="626"/>
        <v>1</v>
      </c>
      <c r="K7817" s="81">
        <f t="shared" si="627"/>
        <v>16.57741935483871</v>
      </c>
      <c r="L7817" s="149">
        <v>0.5</v>
      </c>
      <c r="M7817" s="16"/>
      <c r="N7817" s="141">
        <f t="shared" si="628"/>
        <v>1</v>
      </c>
      <c r="O7817" s="141"/>
      <c r="P7817" s="141"/>
      <c r="Q7817" s="81">
        <f t="shared" si="629"/>
        <v>19.5</v>
      </c>
    </row>
    <row r="7818" spans="5:17" ht="13" hidden="1" x14ac:dyDescent="0.3">
      <c r="E7818" s="138">
        <v>43448</v>
      </c>
      <c r="F7818" s="16">
        <v>348</v>
      </c>
      <c r="G7818" s="16">
        <v>2018</v>
      </c>
      <c r="H7818" s="139">
        <f t="shared" si="630"/>
        <v>0</v>
      </c>
      <c r="I7818" s="140">
        <v>3.3419354838709694</v>
      </c>
      <c r="J7818" s="141">
        <f t="shared" si="626"/>
        <v>1</v>
      </c>
      <c r="K7818" s="81">
        <f t="shared" si="627"/>
        <v>16.658064516129031</v>
      </c>
      <c r="L7818" s="149">
        <v>1.7</v>
      </c>
      <c r="M7818" s="16"/>
      <c r="N7818" s="141">
        <f t="shared" si="628"/>
        <v>1</v>
      </c>
      <c r="O7818" s="141"/>
      <c r="P7818" s="141"/>
      <c r="Q7818" s="81">
        <f t="shared" si="629"/>
        <v>18.3</v>
      </c>
    </row>
    <row r="7819" spans="5:17" ht="13" hidden="1" x14ac:dyDescent="0.3">
      <c r="E7819" s="138">
        <v>43449</v>
      </c>
      <c r="F7819" s="16">
        <v>349</v>
      </c>
      <c r="G7819" s="16">
        <v>2018</v>
      </c>
      <c r="H7819" s="139">
        <f t="shared" si="630"/>
        <v>0</v>
      </c>
      <c r="I7819" s="140">
        <v>3.2612903225806456</v>
      </c>
      <c r="J7819" s="141">
        <f t="shared" si="626"/>
        <v>1</v>
      </c>
      <c r="K7819" s="81">
        <f t="shared" si="627"/>
        <v>16.738709677419354</v>
      </c>
      <c r="L7819" s="149">
        <v>1</v>
      </c>
      <c r="M7819" s="16"/>
      <c r="N7819" s="141">
        <f t="shared" si="628"/>
        <v>1</v>
      </c>
      <c r="O7819" s="141"/>
      <c r="P7819" s="141"/>
      <c r="Q7819" s="81">
        <f t="shared" si="629"/>
        <v>19</v>
      </c>
    </row>
    <row r="7820" spans="5:17" ht="13" hidden="1" x14ac:dyDescent="0.3">
      <c r="E7820" s="138">
        <v>43450</v>
      </c>
      <c r="F7820" s="16">
        <v>350</v>
      </c>
      <c r="G7820" s="16">
        <v>2018</v>
      </c>
      <c r="H7820" s="139">
        <f t="shared" si="630"/>
        <v>0</v>
      </c>
      <c r="I7820" s="140">
        <v>3.1806451612903217</v>
      </c>
      <c r="J7820" s="141">
        <f t="shared" si="626"/>
        <v>1</v>
      </c>
      <c r="K7820" s="81">
        <f t="shared" si="627"/>
        <v>16.819354838709678</v>
      </c>
      <c r="L7820" s="149">
        <v>3</v>
      </c>
      <c r="M7820" s="16"/>
      <c r="N7820" s="141">
        <f t="shared" si="628"/>
        <v>1</v>
      </c>
      <c r="O7820" s="141"/>
      <c r="P7820" s="141"/>
      <c r="Q7820" s="81">
        <f t="shared" si="629"/>
        <v>17</v>
      </c>
    </row>
    <row r="7821" spans="5:17" ht="13" hidden="1" x14ac:dyDescent="0.3">
      <c r="E7821" s="138">
        <v>43451</v>
      </c>
      <c r="F7821" s="16">
        <v>351</v>
      </c>
      <c r="G7821" s="16">
        <v>2018</v>
      </c>
      <c r="H7821" s="139">
        <f t="shared" si="630"/>
        <v>0</v>
      </c>
      <c r="I7821" s="140">
        <v>3.1</v>
      </c>
      <c r="J7821" s="141">
        <f t="shared" si="626"/>
        <v>1</v>
      </c>
      <c r="K7821" s="81">
        <f t="shared" si="627"/>
        <v>16.899999999999999</v>
      </c>
      <c r="L7821" s="149">
        <v>4.8</v>
      </c>
      <c r="M7821" s="16"/>
      <c r="N7821" s="141">
        <f t="shared" si="628"/>
        <v>1</v>
      </c>
      <c r="O7821" s="141"/>
      <c r="P7821" s="141"/>
      <c r="Q7821" s="81">
        <f t="shared" si="629"/>
        <v>15.2</v>
      </c>
    </row>
    <row r="7822" spans="5:17" ht="13" hidden="1" x14ac:dyDescent="0.3">
      <c r="E7822" s="138">
        <v>43452</v>
      </c>
      <c r="F7822" s="16">
        <v>352</v>
      </c>
      <c r="G7822" s="16">
        <v>2018</v>
      </c>
      <c r="H7822" s="139">
        <f t="shared" si="630"/>
        <v>0</v>
      </c>
      <c r="I7822" s="140">
        <v>3.0533333333333381</v>
      </c>
      <c r="J7822" s="141">
        <f t="shared" si="626"/>
        <v>1</v>
      </c>
      <c r="K7822" s="81">
        <f t="shared" si="627"/>
        <v>16.946666666666662</v>
      </c>
      <c r="L7822" s="149">
        <v>1.8</v>
      </c>
      <c r="M7822" s="16"/>
      <c r="N7822" s="141">
        <f t="shared" si="628"/>
        <v>1</v>
      </c>
      <c r="O7822" s="141"/>
      <c r="P7822" s="141"/>
      <c r="Q7822" s="81">
        <f t="shared" si="629"/>
        <v>18.2</v>
      </c>
    </row>
    <row r="7823" spans="5:17" ht="13" hidden="1" x14ac:dyDescent="0.3">
      <c r="E7823" s="138">
        <v>43453</v>
      </c>
      <c r="F7823" s="16">
        <v>353</v>
      </c>
      <c r="G7823" s="16">
        <v>2018</v>
      </c>
      <c r="H7823" s="139">
        <f t="shared" si="630"/>
        <v>0</v>
      </c>
      <c r="I7823" s="140">
        <v>3.0066666666666713</v>
      </c>
      <c r="J7823" s="141">
        <f t="shared" si="626"/>
        <v>1</v>
      </c>
      <c r="K7823" s="81">
        <f t="shared" si="627"/>
        <v>16.993333333333329</v>
      </c>
      <c r="L7823" s="149">
        <v>3.2</v>
      </c>
      <c r="M7823" s="16"/>
      <c r="N7823" s="141">
        <f t="shared" si="628"/>
        <v>1</v>
      </c>
      <c r="O7823" s="141"/>
      <c r="P7823" s="141"/>
      <c r="Q7823" s="81">
        <f t="shared" si="629"/>
        <v>16.8</v>
      </c>
    </row>
    <row r="7824" spans="5:17" ht="13" hidden="1" x14ac:dyDescent="0.3">
      <c r="E7824" s="138">
        <v>43454</v>
      </c>
      <c r="F7824" s="16">
        <v>354</v>
      </c>
      <c r="G7824" s="16">
        <v>2018</v>
      </c>
      <c r="H7824" s="139">
        <f t="shared" si="630"/>
        <v>0</v>
      </c>
      <c r="I7824" s="140">
        <v>2.96</v>
      </c>
      <c r="J7824" s="141">
        <f t="shared" si="626"/>
        <v>1</v>
      </c>
      <c r="K7824" s="81">
        <f t="shared" si="627"/>
        <v>17.04</v>
      </c>
      <c r="L7824" s="149">
        <v>4.7</v>
      </c>
      <c r="M7824" s="16"/>
      <c r="N7824" s="141">
        <f t="shared" si="628"/>
        <v>1</v>
      </c>
      <c r="O7824" s="141"/>
      <c r="P7824" s="141"/>
      <c r="Q7824" s="81">
        <f t="shared" si="629"/>
        <v>15.3</v>
      </c>
    </row>
    <row r="7825" spans="5:17" ht="13" hidden="1" x14ac:dyDescent="0.3">
      <c r="E7825" s="138">
        <v>43455</v>
      </c>
      <c r="F7825" s="16">
        <v>355</v>
      </c>
      <c r="G7825" s="16">
        <v>2018</v>
      </c>
      <c r="H7825" s="139">
        <f t="shared" si="630"/>
        <v>0</v>
      </c>
      <c r="I7825" s="140">
        <v>2.9133333333333375</v>
      </c>
      <c r="J7825" s="141">
        <f t="shared" si="626"/>
        <v>1</v>
      </c>
      <c r="K7825" s="81">
        <f t="shared" si="627"/>
        <v>17.086666666666662</v>
      </c>
      <c r="L7825" s="149">
        <v>6.8</v>
      </c>
      <c r="M7825" s="16"/>
      <c r="N7825" s="141">
        <f t="shared" si="628"/>
        <v>1</v>
      </c>
      <c r="O7825" s="141"/>
      <c r="P7825" s="141"/>
      <c r="Q7825" s="81">
        <f t="shared" si="629"/>
        <v>13.2</v>
      </c>
    </row>
    <row r="7826" spans="5:17" ht="13" hidden="1" x14ac:dyDescent="0.3">
      <c r="E7826" s="138">
        <v>43456</v>
      </c>
      <c r="F7826" s="16">
        <v>356</v>
      </c>
      <c r="G7826" s="16">
        <v>2018</v>
      </c>
      <c r="H7826" s="139">
        <f t="shared" si="630"/>
        <v>0</v>
      </c>
      <c r="I7826" s="140">
        <v>2.8666666666666707</v>
      </c>
      <c r="J7826" s="141">
        <f t="shared" si="626"/>
        <v>1</v>
      </c>
      <c r="K7826" s="81">
        <f t="shared" si="627"/>
        <v>17.133333333333329</v>
      </c>
      <c r="L7826" s="149">
        <v>10.199999999999999</v>
      </c>
      <c r="M7826" s="16"/>
      <c r="N7826" s="141">
        <f t="shared" si="628"/>
        <v>1</v>
      </c>
      <c r="O7826" s="141"/>
      <c r="P7826" s="141"/>
      <c r="Q7826" s="81">
        <f t="shared" si="629"/>
        <v>9.8000000000000007</v>
      </c>
    </row>
    <row r="7827" spans="5:17" ht="13" hidden="1" x14ac:dyDescent="0.3">
      <c r="E7827" s="138">
        <v>43457</v>
      </c>
      <c r="F7827" s="16">
        <v>357</v>
      </c>
      <c r="G7827" s="16">
        <v>2018</v>
      </c>
      <c r="H7827" s="139">
        <f t="shared" si="630"/>
        <v>0</v>
      </c>
      <c r="I7827" s="140">
        <v>2.82</v>
      </c>
      <c r="J7827" s="141">
        <f t="shared" si="626"/>
        <v>1</v>
      </c>
      <c r="K7827" s="81">
        <f t="shared" si="627"/>
        <v>17.18</v>
      </c>
      <c r="L7827" s="149">
        <v>9.1</v>
      </c>
      <c r="M7827" s="16"/>
      <c r="N7827" s="141">
        <f t="shared" si="628"/>
        <v>1</v>
      </c>
      <c r="O7827" s="141"/>
      <c r="P7827" s="141"/>
      <c r="Q7827" s="81">
        <f t="shared" si="629"/>
        <v>10.9</v>
      </c>
    </row>
    <row r="7828" spans="5:17" ht="13" hidden="1" x14ac:dyDescent="0.3">
      <c r="E7828" s="138">
        <v>43458</v>
      </c>
      <c r="F7828" s="16">
        <v>358</v>
      </c>
      <c r="G7828" s="16">
        <v>2018</v>
      </c>
      <c r="H7828" s="139">
        <f t="shared" si="630"/>
        <v>0</v>
      </c>
      <c r="I7828" s="140">
        <v>2.773333333333337</v>
      </c>
      <c r="J7828" s="141">
        <f t="shared" ref="J7828:J7891" si="631">IF(I7828&lt;=$E$117,1,0)</f>
        <v>1</v>
      </c>
      <c r="K7828" s="81">
        <f t="shared" ref="K7828:K7891" si="632">J7828*($E$116-I7828)</f>
        <v>17.226666666666663</v>
      </c>
      <c r="L7828" s="149">
        <v>8.4</v>
      </c>
      <c r="M7828" s="16"/>
      <c r="N7828" s="141">
        <f t="shared" ref="N7828:N7891" si="633">IF(L7828&lt;=$E$117,1,0)</f>
        <v>1</v>
      </c>
      <c r="O7828" s="141"/>
      <c r="P7828" s="141"/>
      <c r="Q7828" s="81">
        <f t="shared" ref="Q7828:Q7891" si="634">N7828*($E$116-L7828)</f>
        <v>11.6</v>
      </c>
    </row>
    <row r="7829" spans="5:17" ht="13" hidden="1" x14ac:dyDescent="0.3">
      <c r="E7829" s="138">
        <v>43459</v>
      </c>
      <c r="F7829" s="16">
        <v>359</v>
      </c>
      <c r="G7829" s="16">
        <v>2018</v>
      </c>
      <c r="H7829" s="139">
        <f t="shared" si="630"/>
        <v>0</v>
      </c>
      <c r="I7829" s="140">
        <v>2.7266666666666701</v>
      </c>
      <c r="J7829" s="141">
        <f t="shared" si="631"/>
        <v>1</v>
      </c>
      <c r="K7829" s="81">
        <f t="shared" si="632"/>
        <v>17.27333333333333</v>
      </c>
      <c r="L7829" s="149">
        <v>3.4</v>
      </c>
      <c r="M7829" s="16"/>
      <c r="N7829" s="141">
        <f t="shared" si="633"/>
        <v>1</v>
      </c>
      <c r="O7829" s="141"/>
      <c r="P7829" s="141"/>
      <c r="Q7829" s="81">
        <f t="shared" si="634"/>
        <v>16.600000000000001</v>
      </c>
    </row>
    <row r="7830" spans="5:17" ht="13" hidden="1" x14ac:dyDescent="0.3">
      <c r="E7830" s="138">
        <v>43460</v>
      </c>
      <c r="F7830" s="16">
        <v>360</v>
      </c>
      <c r="G7830" s="16">
        <v>2018</v>
      </c>
      <c r="H7830" s="139">
        <f t="shared" si="630"/>
        <v>0</v>
      </c>
      <c r="I7830" s="140">
        <v>2.68</v>
      </c>
      <c r="J7830" s="141">
        <f t="shared" si="631"/>
        <v>1</v>
      </c>
      <c r="K7830" s="81">
        <f t="shared" si="632"/>
        <v>17.32</v>
      </c>
      <c r="L7830" s="149">
        <v>1.7</v>
      </c>
      <c r="M7830" s="16"/>
      <c r="N7830" s="141">
        <f t="shared" si="633"/>
        <v>1</v>
      </c>
      <c r="O7830" s="141"/>
      <c r="P7830" s="141"/>
      <c r="Q7830" s="81">
        <f t="shared" si="634"/>
        <v>18.3</v>
      </c>
    </row>
    <row r="7831" spans="5:17" ht="13" hidden="1" x14ac:dyDescent="0.3">
      <c r="E7831" s="138">
        <v>43461</v>
      </c>
      <c r="F7831" s="16">
        <v>361</v>
      </c>
      <c r="G7831" s="16">
        <v>2018</v>
      </c>
      <c r="H7831" s="139">
        <f t="shared" si="630"/>
        <v>0</v>
      </c>
      <c r="I7831" s="140">
        <v>2.6333333333333364</v>
      </c>
      <c r="J7831" s="141">
        <f t="shared" si="631"/>
        <v>1</v>
      </c>
      <c r="K7831" s="81">
        <f t="shared" si="632"/>
        <v>17.366666666666664</v>
      </c>
      <c r="L7831" s="149">
        <v>1.1000000000000001</v>
      </c>
      <c r="M7831" s="16"/>
      <c r="N7831" s="141">
        <f t="shared" si="633"/>
        <v>1</v>
      </c>
      <c r="O7831" s="141"/>
      <c r="P7831" s="141"/>
      <c r="Q7831" s="81">
        <f t="shared" si="634"/>
        <v>18.899999999999999</v>
      </c>
    </row>
    <row r="7832" spans="5:17" ht="13" hidden="1" x14ac:dyDescent="0.3">
      <c r="E7832" s="138">
        <v>43462</v>
      </c>
      <c r="F7832" s="16">
        <v>362</v>
      </c>
      <c r="G7832" s="16">
        <v>2018</v>
      </c>
      <c r="H7832" s="139">
        <f t="shared" si="630"/>
        <v>0</v>
      </c>
      <c r="I7832" s="140">
        <v>2.5866666666666696</v>
      </c>
      <c r="J7832" s="141">
        <f t="shared" si="631"/>
        <v>1</v>
      </c>
      <c r="K7832" s="81">
        <f t="shared" si="632"/>
        <v>17.41333333333333</v>
      </c>
      <c r="L7832" s="149">
        <v>1.5</v>
      </c>
      <c r="M7832" s="16"/>
      <c r="N7832" s="141">
        <f t="shared" si="633"/>
        <v>1</v>
      </c>
      <c r="O7832" s="141"/>
      <c r="P7832" s="141"/>
      <c r="Q7832" s="81">
        <f t="shared" si="634"/>
        <v>18.5</v>
      </c>
    </row>
    <row r="7833" spans="5:17" ht="13" hidden="1" x14ac:dyDescent="0.3">
      <c r="E7833" s="138">
        <v>43463</v>
      </c>
      <c r="F7833" s="16">
        <v>363</v>
      </c>
      <c r="G7833" s="16">
        <v>2018</v>
      </c>
      <c r="H7833" s="139">
        <f t="shared" si="630"/>
        <v>0</v>
      </c>
      <c r="I7833" s="140">
        <v>2.54</v>
      </c>
      <c r="J7833" s="141">
        <f t="shared" si="631"/>
        <v>1</v>
      </c>
      <c r="K7833" s="81">
        <f t="shared" si="632"/>
        <v>17.46</v>
      </c>
      <c r="L7833" s="149">
        <v>2.2000000000000002</v>
      </c>
      <c r="M7833" s="16"/>
      <c r="N7833" s="141">
        <f t="shared" si="633"/>
        <v>1</v>
      </c>
      <c r="O7833" s="141"/>
      <c r="P7833" s="141"/>
      <c r="Q7833" s="81">
        <f t="shared" si="634"/>
        <v>17.8</v>
      </c>
    </row>
    <row r="7834" spans="5:17" ht="13" hidden="1" x14ac:dyDescent="0.3">
      <c r="E7834" s="138">
        <v>43464</v>
      </c>
      <c r="F7834" s="16">
        <v>364</v>
      </c>
      <c r="G7834" s="16">
        <v>2018</v>
      </c>
      <c r="H7834" s="139">
        <f t="shared" si="630"/>
        <v>0</v>
      </c>
      <c r="I7834" s="140">
        <v>2.4933333333333358</v>
      </c>
      <c r="J7834" s="141">
        <f t="shared" si="631"/>
        <v>1</v>
      </c>
      <c r="K7834" s="81">
        <f t="shared" si="632"/>
        <v>17.506666666666664</v>
      </c>
      <c r="L7834" s="149">
        <v>2.6</v>
      </c>
      <c r="M7834" s="16"/>
      <c r="N7834" s="141">
        <f t="shared" si="633"/>
        <v>1</v>
      </c>
      <c r="O7834" s="141"/>
      <c r="P7834" s="141"/>
      <c r="Q7834" s="81">
        <f t="shared" si="634"/>
        <v>17.399999999999999</v>
      </c>
    </row>
    <row r="7835" spans="5:17" ht="13" hidden="1" x14ac:dyDescent="0.3">
      <c r="E7835" s="138">
        <v>43465</v>
      </c>
      <c r="F7835" s="16">
        <v>365</v>
      </c>
      <c r="G7835" s="16">
        <v>2018</v>
      </c>
      <c r="H7835" s="139">
        <f t="shared" si="630"/>
        <v>0</v>
      </c>
      <c r="I7835" s="140">
        <v>2.446666666666669</v>
      </c>
      <c r="J7835" s="141">
        <f t="shared" si="631"/>
        <v>1</v>
      </c>
      <c r="K7835" s="81">
        <f t="shared" si="632"/>
        <v>17.553333333333331</v>
      </c>
      <c r="L7835" s="149">
        <v>2.4</v>
      </c>
      <c r="M7835" s="16"/>
      <c r="N7835" s="141">
        <f t="shared" si="633"/>
        <v>1</v>
      </c>
      <c r="O7835" s="141"/>
      <c r="P7835" s="141"/>
      <c r="Q7835" s="81">
        <f t="shared" si="634"/>
        <v>17.600000000000001</v>
      </c>
    </row>
    <row r="7836" spans="5:17" ht="13" hidden="1" x14ac:dyDescent="0.3">
      <c r="E7836" s="138">
        <v>43466</v>
      </c>
      <c r="F7836" s="16">
        <v>1</v>
      </c>
      <c r="G7836" s="16">
        <v>2019</v>
      </c>
      <c r="H7836" s="139">
        <f t="shared" si="630"/>
        <v>0</v>
      </c>
      <c r="I7836" s="135">
        <v>2.3774193548387101</v>
      </c>
      <c r="J7836" s="141">
        <f t="shared" si="631"/>
        <v>1</v>
      </c>
      <c r="K7836" s="81">
        <f t="shared" si="632"/>
        <v>17.622580645161289</v>
      </c>
      <c r="L7836" s="149">
        <v>5.5</v>
      </c>
      <c r="M7836" s="16"/>
      <c r="N7836" s="141">
        <f t="shared" si="633"/>
        <v>1</v>
      </c>
      <c r="O7836" s="141"/>
      <c r="P7836" s="141"/>
      <c r="Q7836" s="81">
        <f t="shared" si="634"/>
        <v>14.5</v>
      </c>
    </row>
    <row r="7837" spans="5:17" ht="13" hidden="1" x14ac:dyDescent="0.3">
      <c r="E7837" s="138">
        <v>43467</v>
      </c>
      <c r="F7837" s="16">
        <v>2</v>
      </c>
      <c r="G7837" s="16">
        <v>2019</v>
      </c>
      <c r="H7837" s="139">
        <f t="shared" si="630"/>
        <v>0</v>
      </c>
      <c r="I7837" s="140">
        <v>2.3322580645161293</v>
      </c>
      <c r="J7837" s="141">
        <f t="shared" si="631"/>
        <v>1</v>
      </c>
      <c r="K7837" s="81">
        <f t="shared" si="632"/>
        <v>17.667741935483871</v>
      </c>
      <c r="L7837" s="149">
        <v>2.5</v>
      </c>
      <c r="M7837" s="16"/>
      <c r="N7837" s="141">
        <f t="shared" si="633"/>
        <v>1</v>
      </c>
      <c r="O7837" s="141"/>
      <c r="P7837" s="141"/>
      <c r="Q7837" s="81">
        <f t="shared" si="634"/>
        <v>17.5</v>
      </c>
    </row>
    <row r="7838" spans="5:17" ht="13" hidden="1" x14ac:dyDescent="0.3">
      <c r="E7838" s="138">
        <v>43468</v>
      </c>
      <c r="F7838" s="16">
        <v>3</v>
      </c>
      <c r="G7838" s="16">
        <v>2019</v>
      </c>
      <c r="H7838" s="139">
        <f t="shared" si="630"/>
        <v>0</v>
      </c>
      <c r="I7838" s="140">
        <v>2.2870967741935484</v>
      </c>
      <c r="J7838" s="141">
        <f t="shared" si="631"/>
        <v>1</v>
      </c>
      <c r="K7838" s="81">
        <f t="shared" si="632"/>
        <v>17.71290322580645</v>
      </c>
      <c r="L7838" s="149">
        <v>1.9</v>
      </c>
      <c r="M7838" s="16"/>
      <c r="N7838" s="141">
        <f t="shared" si="633"/>
        <v>1</v>
      </c>
      <c r="O7838" s="141"/>
      <c r="P7838" s="141"/>
      <c r="Q7838" s="81">
        <f t="shared" si="634"/>
        <v>18.100000000000001</v>
      </c>
    </row>
    <row r="7839" spans="5:17" ht="13" hidden="1" x14ac:dyDescent="0.3">
      <c r="E7839" s="138">
        <v>43469</v>
      </c>
      <c r="F7839" s="16">
        <v>4</v>
      </c>
      <c r="G7839" s="16">
        <v>2019</v>
      </c>
      <c r="H7839" s="139">
        <f t="shared" si="630"/>
        <v>0</v>
      </c>
      <c r="I7839" s="140">
        <v>2.241935483870968</v>
      </c>
      <c r="J7839" s="141">
        <f t="shared" si="631"/>
        <v>1</v>
      </c>
      <c r="K7839" s="81">
        <f t="shared" si="632"/>
        <v>17.758064516129032</v>
      </c>
      <c r="L7839" s="149">
        <v>1.7</v>
      </c>
      <c r="M7839" s="16"/>
      <c r="N7839" s="141">
        <f t="shared" si="633"/>
        <v>1</v>
      </c>
      <c r="O7839" s="141"/>
      <c r="P7839" s="141"/>
      <c r="Q7839" s="81">
        <f t="shared" si="634"/>
        <v>18.3</v>
      </c>
    </row>
    <row r="7840" spans="5:17" ht="13" hidden="1" x14ac:dyDescent="0.3">
      <c r="E7840" s="138">
        <v>43470</v>
      </c>
      <c r="F7840" s="16">
        <v>5</v>
      </c>
      <c r="G7840" s="16">
        <v>2019</v>
      </c>
      <c r="H7840" s="139">
        <f t="shared" si="630"/>
        <v>0</v>
      </c>
      <c r="I7840" s="140">
        <v>2.1967741935483875</v>
      </c>
      <c r="J7840" s="141">
        <f t="shared" si="631"/>
        <v>1</v>
      </c>
      <c r="K7840" s="81">
        <f t="shared" si="632"/>
        <v>17.803225806451614</v>
      </c>
      <c r="L7840" s="149">
        <v>-0.2</v>
      </c>
      <c r="M7840" s="16"/>
      <c r="N7840" s="141">
        <f t="shared" si="633"/>
        <v>1</v>
      </c>
      <c r="O7840" s="141"/>
      <c r="P7840" s="141"/>
      <c r="Q7840" s="81">
        <f t="shared" si="634"/>
        <v>20.2</v>
      </c>
    </row>
    <row r="7841" spans="5:17" ht="13" hidden="1" x14ac:dyDescent="0.3">
      <c r="E7841" s="138">
        <v>43471</v>
      </c>
      <c r="F7841" s="16">
        <v>6</v>
      </c>
      <c r="G7841" s="16">
        <v>2019</v>
      </c>
      <c r="H7841" s="139">
        <f t="shared" si="630"/>
        <v>0</v>
      </c>
      <c r="I7841" s="140">
        <v>2.1516129032258067</v>
      </c>
      <c r="J7841" s="141">
        <f t="shared" si="631"/>
        <v>1</v>
      </c>
      <c r="K7841" s="81">
        <f t="shared" si="632"/>
        <v>17.848387096774193</v>
      </c>
      <c r="L7841" s="149">
        <v>2.8</v>
      </c>
      <c r="M7841" s="16"/>
      <c r="N7841" s="141">
        <f t="shared" si="633"/>
        <v>1</v>
      </c>
      <c r="O7841" s="141"/>
      <c r="P7841" s="141"/>
      <c r="Q7841" s="81">
        <f t="shared" si="634"/>
        <v>17.2</v>
      </c>
    </row>
    <row r="7842" spans="5:17" ht="13" hidden="1" x14ac:dyDescent="0.3">
      <c r="E7842" s="138">
        <v>43472</v>
      </c>
      <c r="F7842" s="16">
        <v>7</v>
      </c>
      <c r="G7842" s="16">
        <v>2019</v>
      </c>
      <c r="H7842" s="139">
        <f t="shared" si="630"/>
        <v>0</v>
      </c>
      <c r="I7842" s="140">
        <v>2.1064516129032258</v>
      </c>
      <c r="J7842" s="141">
        <f t="shared" si="631"/>
        <v>1</v>
      </c>
      <c r="K7842" s="81">
        <f t="shared" si="632"/>
        <v>17.893548387096775</v>
      </c>
      <c r="L7842" s="149">
        <v>3.6</v>
      </c>
      <c r="M7842" s="16"/>
      <c r="N7842" s="141">
        <f t="shared" si="633"/>
        <v>1</v>
      </c>
      <c r="O7842" s="141"/>
      <c r="P7842" s="141"/>
      <c r="Q7842" s="81">
        <f t="shared" si="634"/>
        <v>16.399999999999999</v>
      </c>
    </row>
    <row r="7843" spans="5:17" ht="13" hidden="1" x14ac:dyDescent="0.3">
      <c r="E7843" s="138">
        <v>43473</v>
      </c>
      <c r="F7843" s="16">
        <v>8</v>
      </c>
      <c r="G7843" s="16">
        <v>2019</v>
      </c>
      <c r="H7843" s="139">
        <f t="shared" ref="H7843:H7906" si="635">IF(AND(E7843&gt;=$D$64,E7843&lt;=$D$65),1,0)</f>
        <v>0</v>
      </c>
      <c r="I7843" s="140">
        <v>2.0612903225806454</v>
      </c>
      <c r="J7843" s="141">
        <f t="shared" si="631"/>
        <v>1</v>
      </c>
      <c r="K7843" s="81">
        <f t="shared" si="632"/>
        <v>17.938709677419354</v>
      </c>
      <c r="L7843" s="149">
        <v>2.7</v>
      </c>
      <c r="M7843" s="16"/>
      <c r="N7843" s="141">
        <f t="shared" si="633"/>
        <v>1</v>
      </c>
      <c r="O7843" s="141"/>
      <c r="P7843" s="141"/>
      <c r="Q7843" s="81">
        <f t="shared" si="634"/>
        <v>17.3</v>
      </c>
    </row>
    <row r="7844" spans="5:17" ht="13" hidden="1" x14ac:dyDescent="0.3">
      <c r="E7844" s="138">
        <v>43474</v>
      </c>
      <c r="F7844" s="16">
        <v>9</v>
      </c>
      <c r="G7844" s="16">
        <v>2019</v>
      </c>
      <c r="H7844" s="139">
        <f t="shared" si="635"/>
        <v>0</v>
      </c>
      <c r="I7844" s="140">
        <v>2.0161290322580649</v>
      </c>
      <c r="J7844" s="141">
        <f t="shared" si="631"/>
        <v>1</v>
      </c>
      <c r="K7844" s="81">
        <f t="shared" si="632"/>
        <v>17.983870967741936</v>
      </c>
      <c r="L7844" s="149">
        <v>1.6</v>
      </c>
      <c r="M7844" s="16"/>
      <c r="N7844" s="141">
        <f t="shared" si="633"/>
        <v>1</v>
      </c>
      <c r="O7844" s="141"/>
      <c r="P7844" s="141"/>
      <c r="Q7844" s="81">
        <f t="shared" si="634"/>
        <v>18.399999999999999</v>
      </c>
    </row>
    <row r="7845" spans="5:17" ht="13" hidden="1" x14ac:dyDescent="0.3">
      <c r="E7845" s="138">
        <v>43475</v>
      </c>
      <c r="F7845" s="16">
        <v>10</v>
      </c>
      <c r="G7845" s="16">
        <v>2019</v>
      </c>
      <c r="H7845" s="139">
        <f t="shared" si="635"/>
        <v>0</v>
      </c>
      <c r="I7845" s="140">
        <v>1.9709677419354841</v>
      </c>
      <c r="J7845" s="141">
        <f t="shared" si="631"/>
        <v>1</v>
      </c>
      <c r="K7845" s="81">
        <f t="shared" si="632"/>
        <v>18.029032258064515</v>
      </c>
      <c r="L7845" s="149">
        <v>1.1000000000000001</v>
      </c>
      <c r="M7845" s="16"/>
      <c r="N7845" s="141">
        <f t="shared" si="633"/>
        <v>1</v>
      </c>
      <c r="O7845" s="141"/>
      <c r="P7845" s="141"/>
      <c r="Q7845" s="81">
        <f t="shared" si="634"/>
        <v>18.899999999999999</v>
      </c>
    </row>
    <row r="7846" spans="5:17" ht="13" hidden="1" x14ac:dyDescent="0.3">
      <c r="E7846" s="138">
        <v>43476</v>
      </c>
      <c r="F7846" s="16">
        <v>11</v>
      </c>
      <c r="G7846" s="16">
        <v>2019</v>
      </c>
      <c r="H7846" s="139">
        <f t="shared" si="635"/>
        <v>0</v>
      </c>
      <c r="I7846" s="140">
        <v>1.9258064516129034</v>
      </c>
      <c r="J7846" s="141">
        <f t="shared" si="631"/>
        <v>1</v>
      </c>
      <c r="K7846" s="81">
        <f t="shared" si="632"/>
        <v>18.074193548387097</v>
      </c>
      <c r="L7846" s="149">
        <v>1.1000000000000001</v>
      </c>
      <c r="M7846" s="16"/>
      <c r="N7846" s="141">
        <f t="shared" si="633"/>
        <v>1</v>
      </c>
      <c r="O7846" s="141"/>
      <c r="P7846" s="141"/>
      <c r="Q7846" s="81">
        <f t="shared" si="634"/>
        <v>18.899999999999999</v>
      </c>
    </row>
    <row r="7847" spans="5:17" ht="13" hidden="1" x14ac:dyDescent="0.3">
      <c r="E7847" s="138">
        <v>43477</v>
      </c>
      <c r="F7847" s="16">
        <v>12</v>
      </c>
      <c r="G7847" s="16">
        <v>2019</v>
      </c>
      <c r="H7847" s="139">
        <f t="shared" si="635"/>
        <v>0</v>
      </c>
      <c r="I7847" s="140">
        <v>1.8806451612903228</v>
      </c>
      <c r="J7847" s="141">
        <f t="shared" si="631"/>
        <v>1</v>
      </c>
      <c r="K7847" s="81">
        <f t="shared" si="632"/>
        <v>18.119354838709675</v>
      </c>
      <c r="L7847" s="149">
        <v>2.2000000000000002</v>
      </c>
      <c r="M7847" s="16"/>
      <c r="N7847" s="141">
        <f t="shared" si="633"/>
        <v>1</v>
      </c>
      <c r="O7847" s="141"/>
      <c r="P7847" s="141"/>
      <c r="Q7847" s="81">
        <f t="shared" si="634"/>
        <v>17.8</v>
      </c>
    </row>
    <row r="7848" spans="5:17" ht="13" hidden="1" x14ac:dyDescent="0.3">
      <c r="E7848" s="138">
        <v>43478</v>
      </c>
      <c r="F7848" s="16">
        <v>13</v>
      </c>
      <c r="G7848" s="16">
        <v>2019</v>
      </c>
      <c r="H7848" s="139">
        <f t="shared" si="635"/>
        <v>0</v>
      </c>
      <c r="I7848" s="140">
        <v>1.8354838709677421</v>
      </c>
      <c r="J7848" s="141">
        <f t="shared" si="631"/>
        <v>1</v>
      </c>
      <c r="K7848" s="81">
        <f t="shared" si="632"/>
        <v>18.164516129032258</v>
      </c>
      <c r="L7848" s="149">
        <v>3.7</v>
      </c>
      <c r="M7848" s="16"/>
      <c r="N7848" s="141">
        <f t="shared" si="633"/>
        <v>1</v>
      </c>
      <c r="O7848" s="141"/>
      <c r="P7848" s="141"/>
      <c r="Q7848" s="81">
        <f t="shared" si="634"/>
        <v>16.3</v>
      </c>
    </row>
    <row r="7849" spans="5:17" ht="13" hidden="1" x14ac:dyDescent="0.3">
      <c r="E7849" s="138">
        <v>43479</v>
      </c>
      <c r="F7849" s="16">
        <v>14</v>
      </c>
      <c r="G7849" s="16">
        <v>2019</v>
      </c>
      <c r="H7849" s="139">
        <f t="shared" si="635"/>
        <v>0</v>
      </c>
      <c r="I7849" s="140">
        <v>1.7903225806451615</v>
      </c>
      <c r="J7849" s="141">
        <f t="shared" si="631"/>
        <v>1</v>
      </c>
      <c r="K7849" s="81">
        <f t="shared" si="632"/>
        <v>18.20967741935484</v>
      </c>
      <c r="L7849" s="149">
        <v>5.7</v>
      </c>
      <c r="M7849" s="16"/>
      <c r="N7849" s="141">
        <f t="shared" si="633"/>
        <v>1</v>
      </c>
      <c r="O7849" s="141"/>
      <c r="P7849" s="141"/>
      <c r="Q7849" s="81">
        <f t="shared" si="634"/>
        <v>14.3</v>
      </c>
    </row>
    <row r="7850" spans="5:17" ht="13" hidden="1" x14ac:dyDescent="0.3">
      <c r="E7850" s="138">
        <v>43480</v>
      </c>
      <c r="F7850" s="16">
        <v>15</v>
      </c>
      <c r="G7850" s="16">
        <v>2019</v>
      </c>
      <c r="H7850" s="139">
        <f t="shared" si="635"/>
        <v>0</v>
      </c>
      <c r="I7850" s="140">
        <v>1.7451612903225808</v>
      </c>
      <c r="J7850" s="141">
        <f t="shared" si="631"/>
        <v>1</v>
      </c>
      <c r="K7850" s="81">
        <f t="shared" si="632"/>
        <v>18.254838709677419</v>
      </c>
      <c r="L7850" s="149">
        <v>1</v>
      </c>
      <c r="M7850" s="16"/>
      <c r="N7850" s="141">
        <f t="shared" si="633"/>
        <v>1</v>
      </c>
      <c r="O7850" s="141"/>
      <c r="P7850" s="141"/>
      <c r="Q7850" s="81">
        <f t="shared" si="634"/>
        <v>19</v>
      </c>
    </row>
    <row r="7851" spans="5:17" ht="13" hidden="1" x14ac:dyDescent="0.3">
      <c r="E7851" s="138">
        <v>43481</v>
      </c>
      <c r="F7851" s="16">
        <v>16</v>
      </c>
      <c r="G7851" s="16">
        <v>2019</v>
      </c>
      <c r="H7851" s="139">
        <f t="shared" si="635"/>
        <v>0</v>
      </c>
      <c r="I7851" s="140">
        <v>1.7</v>
      </c>
      <c r="J7851" s="141">
        <f t="shared" si="631"/>
        <v>1</v>
      </c>
      <c r="K7851" s="81">
        <f t="shared" si="632"/>
        <v>18.3</v>
      </c>
      <c r="L7851" s="149">
        <v>1.8</v>
      </c>
      <c r="M7851" s="16"/>
      <c r="N7851" s="141">
        <f t="shared" si="633"/>
        <v>1</v>
      </c>
      <c r="O7851" s="141"/>
      <c r="P7851" s="141"/>
      <c r="Q7851" s="81">
        <f t="shared" si="634"/>
        <v>18.2</v>
      </c>
    </row>
    <row r="7852" spans="5:17" ht="13" hidden="1" x14ac:dyDescent="0.3">
      <c r="E7852" s="138">
        <v>43482</v>
      </c>
      <c r="F7852" s="16">
        <v>17</v>
      </c>
      <c r="G7852" s="16">
        <v>2019</v>
      </c>
      <c r="H7852" s="139">
        <f t="shared" si="635"/>
        <v>0</v>
      </c>
      <c r="I7852" s="140">
        <v>1.7428571428571429</v>
      </c>
      <c r="J7852" s="141">
        <f t="shared" si="631"/>
        <v>1</v>
      </c>
      <c r="K7852" s="81">
        <f t="shared" si="632"/>
        <v>18.257142857142856</v>
      </c>
      <c r="L7852" s="149">
        <v>5.3</v>
      </c>
      <c r="M7852" s="16"/>
      <c r="N7852" s="141">
        <f t="shared" si="633"/>
        <v>1</v>
      </c>
      <c r="O7852" s="141"/>
      <c r="P7852" s="141"/>
      <c r="Q7852" s="81">
        <f t="shared" si="634"/>
        <v>14.7</v>
      </c>
    </row>
    <row r="7853" spans="5:17" ht="13" hidden="1" x14ac:dyDescent="0.3">
      <c r="E7853" s="138">
        <v>43483</v>
      </c>
      <c r="F7853" s="16">
        <v>18</v>
      </c>
      <c r="G7853" s="16">
        <v>2019</v>
      </c>
      <c r="H7853" s="139">
        <f t="shared" si="635"/>
        <v>0</v>
      </c>
      <c r="I7853" s="140">
        <v>1.7857142857142856</v>
      </c>
      <c r="J7853" s="141">
        <f t="shared" si="631"/>
        <v>1</v>
      </c>
      <c r="K7853" s="81">
        <f t="shared" si="632"/>
        <v>18.214285714285715</v>
      </c>
      <c r="L7853" s="149">
        <v>1.3</v>
      </c>
      <c r="M7853" s="16"/>
      <c r="N7853" s="141">
        <f t="shared" si="633"/>
        <v>1</v>
      </c>
      <c r="O7853" s="141"/>
      <c r="P7853" s="141"/>
      <c r="Q7853" s="81">
        <f t="shared" si="634"/>
        <v>18.7</v>
      </c>
    </row>
    <row r="7854" spans="5:17" ht="13" hidden="1" x14ac:dyDescent="0.3">
      <c r="E7854" s="138">
        <v>43484</v>
      </c>
      <c r="F7854" s="16">
        <v>19</v>
      </c>
      <c r="G7854" s="16">
        <v>2019</v>
      </c>
      <c r="H7854" s="139">
        <f t="shared" si="635"/>
        <v>0</v>
      </c>
      <c r="I7854" s="140">
        <v>1.8285714285714285</v>
      </c>
      <c r="J7854" s="141">
        <f t="shared" si="631"/>
        <v>1</v>
      </c>
      <c r="K7854" s="81">
        <f t="shared" si="632"/>
        <v>18.171428571428571</v>
      </c>
      <c r="L7854" s="149">
        <v>-0.3</v>
      </c>
      <c r="M7854" s="16"/>
      <c r="N7854" s="141">
        <f t="shared" si="633"/>
        <v>1</v>
      </c>
      <c r="O7854" s="141"/>
      <c r="P7854" s="141"/>
      <c r="Q7854" s="81">
        <f t="shared" si="634"/>
        <v>20.3</v>
      </c>
    </row>
    <row r="7855" spans="5:17" ht="13" hidden="1" x14ac:dyDescent="0.3">
      <c r="E7855" s="138">
        <v>43485</v>
      </c>
      <c r="F7855" s="16">
        <v>20</v>
      </c>
      <c r="G7855" s="16">
        <v>2019</v>
      </c>
      <c r="H7855" s="139">
        <f t="shared" si="635"/>
        <v>0</v>
      </c>
      <c r="I7855" s="140">
        <v>1.8714285714285714</v>
      </c>
      <c r="J7855" s="141">
        <f t="shared" si="631"/>
        <v>1</v>
      </c>
      <c r="K7855" s="81">
        <f t="shared" si="632"/>
        <v>18.12857142857143</v>
      </c>
      <c r="L7855" s="149">
        <v>0.7</v>
      </c>
      <c r="M7855" s="16"/>
      <c r="N7855" s="141">
        <f t="shared" si="633"/>
        <v>1</v>
      </c>
      <c r="O7855" s="141"/>
      <c r="P7855" s="141"/>
      <c r="Q7855" s="81">
        <f t="shared" si="634"/>
        <v>19.3</v>
      </c>
    </row>
    <row r="7856" spans="5:17" ht="13" hidden="1" x14ac:dyDescent="0.3">
      <c r="E7856" s="138">
        <v>43486</v>
      </c>
      <c r="F7856" s="16">
        <v>21</v>
      </c>
      <c r="G7856" s="16">
        <v>2019</v>
      </c>
      <c r="H7856" s="139">
        <f t="shared" si="635"/>
        <v>0</v>
      </c>
      <c r="I7856" s="140">
        <v>1.9142857142857141</v>
      </c>
      <c r="J7856" s="141">
        <f t="shared" si="631"/>
        <v>1</v>
      </c>
      <c r="K7856" s="81">
        <f t="shared" si="632"/>
        <v>18.085714285714285</v>
      </c>
      <c r="L7856" s="149">
        <v>1</v>
      </c>
      <c r="M7856" s="16"/>
      <c r="N7856" s="141">
        <f t="shared" si="633"/>
        <v>1</v>
      </c>
      <c r="O7856" s="141"/>
      <c r="P7856" s="141"/>
      <c r="Q7856" s="81">
        <f t="shared" si="634"/>
        <v>19</v>
      </c>
    </row>
    <row r="7857" spans="5:17" ht="13" hidden="1" x14ac:dyDescent="0.3">
      <c r="E7857" s="138">
        <v>43487</v>
      </c>
      <c r="F7857" s="16">
        <v>22</v>
      </c>
      <c r="G7857" s="16">
        <v>2019</v>
      </c>
      <c r="H7857" s="139">
        <f t="shared" si="635"/>
        <v>0</v>
      </c>
      <c r="I7857" s="140">
        <v>1.9571428571428571</v>
      </c>
      <c r="J7857" s="141">
        <f t="shared" si="631"/>
        <v>1</v>
      </c>
      <c r="K7857" s="81">
        <f t="shared" si="632"/>
        <v>18.042857142857144</v>
      </c>
      <c r="L7857" s="149">
        <v>0.4</v>
      </c>
      <c r="M7857" s="16"/>
      <c r="N7857" s="141">
        <f t="shared" si="633"/>
        <v>1</v>
      </c>
      <c r="O7857" s="141"/>
      <c r="P7857" s="141"/>
      <c r="Q7857" s="81">
        <f t="shared" si="634"/>
        <v>19.600000000000001</v>
      </c>
    </row>
    <row r="7858" spans="5:17" ht="13" hidden="1" x14ac:dyDescent="0.3">
      <c r="E7858" s="138">
        <v>43488</v>
      </c>
      <c r="F7858" s="16">
        <v>23</v>
      </c>
      <c r="G7858" s="16">
        <v>2019</v>
      </c>
      <c r="H7858" s="139">
        <f t="shared" si="635"/>
        <v>0</v>
      </c>
      <c r="I7858" s="140">
        <v>2</v>
      </c>
      <c r="J7858" s="141">
        <f t="shared" si="631"/>
        <v>1</v>
      </c>
      <c r="K7858" s="81">
        <f t="shared" si="632"/>
        <v>18</v>
      </c>
      <c r="L7858" s="149">
        <v>-0.6</v>
      </c>
      <c r="M7858" s="16"/>
      <c r="N7858" s="141">
        <f t="shared" si="633"/>
        <v>1</v>
      </c>
      <c r="O7858" s="141"/>
      <c r="P7858" s="141"/>
      <c r="Q7858" s="81">
        <f t="shared" si="634"/>
        <v>20.6</v>
      </c>
    </row>
    <row r="7859" spans="5:17" ht="13" hidden="1" x14ac:dyDescent="0.3">
      <c r="E7859" s="138">
        <v>43489</v>
      </c>
      <c r="F7859" s="16">
        <v>24</v>
      </c>
      <c r="G7859" s="16">
        <v>2019</v>
      </c>
      <c r="H7859" s="139">
        <f t="shared" si="635"/>
        <v>0</v>
      </c>
      <c r="I7859" s="140">
        <v>2.0428571428571427</v>
      </c>
      <c r="J7859" s="141">
        <f t="shared" si="631"/>
        <v>1</v>
      </c>
      <c r="K7859" s="81">
        <f t="shared" si="632"/>
        <v>17.957142857142856</v>
      </c>
      <c r="L7859" s="149">
        <v>0.2</v>
      </c>
      <c r="M7859" s="16"/>
      <c r="N7859" s="141">
        <f t="shared" si="633"/>
        <v>1</v>
      </c>
      <c r="O7859" s="141"/>
      <c r="P7859" s="141"/>
      <c r="Q7859" s="81">
        <f t="shared" si="634"/>
        <v>19.8</v>
      </c>
    </row>
    <row r="7860" spans="5:17" ht="13" hidden="1" x14ac:dyDescent="0.3">
      <c r="E7860" s="138">
        <v>43490</v>
      </c>
      <c r="F7860" s="16">
        <v>25</v>
      </c>
      <c r="G7860" s="16">
        <v>2019</v>
      </c>
      <c r="H7860" s="139">
        <f t="shared" si="635"/>
        <v>0</v>
      </c>
      <c r="I7860" s="140">
        <v>2.0857142857142854</v>
      </c>
      <c r="J7860" s="141">
        <f t="shared" si="631"/>
        <v>1</v>
      </c>
      <c r="K7860" s="81">
        <f t="shared" si="632"/>
        <v>17.914285714285715</v>
      </c>
      <c r="L7860" s="149">
        <v>-2.2999999999999998</v>
      </c>
      <c r="M7860" s="16"/>
      <c r="N7860" s="141">
        <f t="shared" si="633"/>
        <v>1</v>
      </c>
      <c r="O7860" s="141"/>
      <c r="P7860" s="141"/>
      <c r="Q7860" s="81">
        <f t="shared" si="634"/>
        <v>22.3</v>
      </c>
    </row>
    <row r="7861" spans="5:17" ht="13" hidden="1" x14ac:dyDescent="0.3">
      <c r="E7861" s="138">
        <v>43491</v>
      </c>
      <c r="F7861" s="16">
        <v>26</v>
      </c>
      <c r="G7861" s="16">
        <v>2019</v>
      </c>
      <c r="H7861" s="139">
        <f t="shared" si="635"/>
        <v>0</v>
      </c>
      <c r="I7861" s="140">
        <v>2.1285714285714286</v>
      </c>
      <c r="J7861" s="141">
        <f t="shared" si="631"/>
        <v>1</v>
      </c>
      <c r="K7861" s="81">
        <f t="shared" si="632"/>
        <v>17.87142857142857</v>
      </c>
      <c r="L7861" s="149">
        <v>1.1000000000000001</v>
      </c>
      <c r="M7861" s="16"/>
      <c r="N7861" s="141">
        <f t="shared" si="633"/>
        <v>1</v>
      </c>
      <c r="O7861" s="141"/>
      <c r="P7861" s="141"/>
      <c r="Q7861" s="81">
        <f t="shared" si="634"/>
        <v>18.899999999999999</v>
      </c>
    </row>
    <row r="7862" spans="5:17" ht="13" hidden="1" x14ac:dyDescent="0.3">
      <c r="E7862" s="138">
        <v>43492</v>
      </c>
      <c r="F7862" s="16">
        <v>27</v>
      </c>
      <c r="G7862" s="16">
        <v>2019</v>
      </c>
      <c r="H7862" s="139">
        <f t="shared" si="635"/>
        <v>0</v>
      </c>
      <c r="I7862" s="140">
        <v>2.1714285714285717</v>
      </c>
      <c r="J7862" s="141">
        <f t="shared" si="631"/>
        <v>1</v>
      </c>
      <c r="K7862" s="81">
        <f t="shared" si="632"/>
        <v>17.828571428571429</v>
      </c>
      <c r="L7862" s="149">
        <v>3.9</v>
      </c>
      <c r="M7862" s="16"/>
      <c r="N7862" s="141">
        <f t="shared" si="633"/>
        <v>1</v>
      </c>
      <c r="O7862" s="141"/>
      <c r="P7862" s="141"/>
      <c r="Q7862" s="81">
        <f t="shared" si="634"/>
        <v>16.100000000000001</v>
      </c>
    </row>
    <row r="7863" spans="5:17" ht="13" hidden="1" x14ac:dyDescent="0.3">
      <c r="E7863" s="138">
        <v>43493</v>
      </c>
      <c r="F7863" s="16">
        <v>28</v>
      </c>
      <c r="G7863" s="16">
        <v>2019</v>
      </c>
      <c r="H7863" s="139">
        <f t="shared" si="635"/>
        <v>0</v>
      </c>
      <c r="I7863" s="140">
        <v>2.2142857142857144</v>
      </c>
      <c r="J7863" s="141">
        <f t="shared" si="631"/>
        <v>1</v>
      </c>
      <c r="K7863" s="81">
        <f t="shared" si="632"/>
        <v>17.785714285714285</v>
      </c>
      <c r="L7863" s="149">
        <v>2</v>
      </c>
      <c r="M7863" s="16"/>
      <c r="N7863" s="141">
        <f t="shared" si="633"/>
        <v>1</v>
      </c>
      <c r="O7863" s="141"/>
      <c r="P7863" s="141"/>
      <c r="Q7863" s="81">
        <f t="shared" si="634"/>
        <v>18</v>
      </c>
    </row>
    <row r="7864" spans="5:17" ht="13" hidden="1" x14ac:dyDescent="0.3">
      <c r="E7864" s="138">
        <v>43494</v>
      </c>
      <c r="F7864" s="16">
        <v>29</v>
      </c>
      <c r="G7864" s="16">
        <v>2019</v>
      </c>
      <c r="H7864" s="139">
        <f t="shared" si="635"/>
        <v>0</v>
      </c>
      <c r="I7864" s="140">
        <v>2.2571428571428571</v>
      </c>
      <c r="J7864" s="141">
        <f t="shared" si="631"/>
        <v>1</v>
      </c>
      <c r="K7864" s="81">
        <f t="shared" si="632"/>
        <v>17.742857142857144</v>
      </c>
      <c r="L7864" s="149">
        <v>1.2</v>
      </c>
      <c r="M7864" s="16"/>
      <c r="N7864" s="141">
        <f t="shared" si="633"/>
        <v>1</v>
      </c>
      <c r="O7864" s="141"/>
      <c r="P7864" s="141"/>
      <c r="Q7864" s="81">
        <f t="shared" si="634"/>
        <v>18.8</v>
      </c>
    </row>
    <row r="7865" spans="5:17" ht="13" hidden="1" x14ac:dyDescent="0.3">
      <c r="E7865" s="138">
        <v>43495</v>
      </c>
      <c r="F7865" s="16">
        <v>30</v>
      </c>
      <c r="G7865" s="16">
        <v>2019</v>
      </c>
      <c r="H7865" s="139">
        <f t="shared" si="635"/>
        <v>0</v>
      </c>
      <c r="I7865" s="140">
        <v>2.2999999999999998</v>
      </c>
      <c r="J7865" s="141">
        <f t="shared" si="631"/>
        <v>1</v>
      </c>
      <c r="K7865" s="81">
        <f t="shared" si="632"/>
        <v>17.7</v>
      </c>
      <c r="L7865" s="149">
        <v>1.8</v>
      </c>
      <c r="M7865" s="16"/>
      <c r="N7865" s="141">
        <f t="shared" si="633"/>
        <v>1</v>
      </c>
      <c r="O7865" s="141"/>
      <c r="P7865" s="141"/>
      <c r="Q7865" s="81">
        <f t="shared" si="634"/>
        <v>18.2</v>
      </c>
    </row>
    <row r="7866" spans="5:17" ht="13" hidden="1" x14ac:dyDescent="0.3">
      <c r="E7866" s="138">
        <v>43496</v>
      </c>
      <c r="F7866" s="16">
        <v>31</v>
      </c>
      <c r="G7866" s="16">
        <v>2019</v>
      </c>
      <c r="H7866" s="139">
        <f t="shared" si="635"/>
        <v>0</v>
      </c>
      <c r="I7866" s="140">
        <v>2.3428571428571425</v>
      </c>
      <c r="J7866" s="141">
        <f t="shared" si="631"/>
        <v>1</v>
      </c>
      <c r="K7866" s="81">
        <f t="shared" si="632"/>
        <v>17.657142857142858</v>
      </c>
      <c r="L7866" s="149">
        <v>1.1000000000000001</v>
      </c>
      <c r="M7866" s="16"/>
      <c r="N7866" s="141">
        <f t="shared" si="633"/>
        <v>1</v>
      </c>
      <c r="O7866" s="141"/>
      <c r="P7866" s="141"/>
      <c r="Q7866" s="81">
        <f t="shared" si="634"/>
        <v>18.899999999999999</v>
      </c>
    </row>
    <row r="7867" spans="5:17" ht="13" hidden="1" x14ac:dyDescent="0.3">
      <c r="E7867" s="138">
        <v>43497</v>
      </c>
      <c r="F7867" s="16">
        <v>32</v>
      </c>
      <c r="G7867" s="16">
        <v>2019</v>
      </c>
      <c r="H7867" s="139">
        <f t="shared" si="635"/>
        <v>0</v>
      </c>
      <c r="I7867" s="140">
        <v>2.3857142857142857</v>
      </c>
      <c r="J7867" s="141">
        <f t="shared" si="631"/>
        <v>1</v>
      </c>
      <c r="K7867" s="81">
        <f t="shared" si="632"/>
        <v>17.614285714285714</v>
      </c>
      <c r="L7867" s="149">
        <v>2.2999999999999998</v>
      </c>
      <c r="M7867" s="16"/>
      <c r="N7867" s="141">
        <f t="shared" si="633"/>
        <v>1</v>
      </c>
      <c r="O7867" s="141"/>
      <c r="P7867" s="141"/>
      <c r="Q7867" s="81">
        <f t="shared" si="634"/>
        <v>17.7</v>
      </c>
    </row>
    <row r="7868" spans="5:17" ht="13" hidden="1" x14ac:dyDescent="0.3">
      <c r="E7868" s="138">
        <v>43498</v>
      </c>
      <c r="F7868" s="16">
        <v>33</v>
      </c>
      <c r="G7868" s="16">
        <v>2019</v>
      </c>
      <c r="H7868" s="139">
        <f t="shared" si="635"/>
        <v>0</v>
      </c>
      <c r="I7868" s="140">
        <v>2.4285714285714288</v>
      </c>
      <c r="J7868" s="141">
        <f t="shared" si="631"/>
        <v>1</v>
      </c>
      <c r="K7868" s="81">
        <f t="shared" si="632"/>
        <v>17.571428571428569</v>
      </c>
      <c r="L7868" s="149">
        <v>1.3</v>
      </c>
      <c r="M7868" s="16"/>
      <c r="N7868" s="141">
        <f t="shared" si="633"/>
        <v>1</v>
      </c>
      <c r="O7868" s="141"/>
      <c r="P7868" s="141"/>
      <c r="Q7868" s="81">
        <f t="shared" si="634"/>
        <v>18.7</v>
      </c>
    </row>
    <row r="7869" spans="5:17" ht="13" hidden="1" x14ac:dyDescent="0.3">
      <c r="E7869" s="138">
        <v>43499</v>
      </c>
      <c r="F7869" s="16">
        <v>34</v>
      </c>
      <c r="G7869" s="16">
        <v>2019</v>
      </c>
      <c r="H7869" s="139">
        <f t="shared" si="635"/>
        <v>0</v>
      </c>
      <c r="I7869" s="140">
        <v>2.4714285714285715</v>
      </c>
      <c r="J7869" s="141">
        <f t="shared" si="631"/>
        <v>1</v>
      </c>
      <c r="K7869" s="81">
        <f t="shared" si="632"/>
        <v>17.528571428571428</v>
      </c>
      <c r="L7869" s="149">
        <v>2.1</v>
      </c>
      <c r="M7869" s="16"/>
      <c r="N7869" s="141">
        <f t="shared" si="633"/>
        <v>1</v>
      </c>
      <c r="O7869" s="141"/>
      <c r="P7869" s="141"/>
      <c r="Q7869" s="81">
        <f t="shared" si="634"/>
        <v>17.899999999999999</v>
      </c>
    </row>
    <row r="7870" spans="5:17" ht="13" hidden="1" x14ac:dyDescent="0.3">
      <c r="E7870" s="138">
        <v>43500</v>
      </c>
      <c r="F7870" s="16">
        <v>35</v>
      </c>
      <c r="G7870" s="16">
        <v>2019</v>
      </c>
      <c r="H7870" s="139">
        <f t="shared" si="635"/>
        <v>0</v>
      </c>
      <c r="I7870" s="140">
        <v>2.5142857142857142</v>
      </c>
      <c r="J7870" s="141">
        <f t="shared" si="631"/>
        <v>1</v>
      </c>
      <c r="K7870" s="81">
        <f t="shared" si="632"/>
        <v>17.485714285714288</v>
      </c>
      <c r="L7870" s="149">
        <v>1.1000000000000001</v>
      </c>
      <c r="M7870" s="16"/>
      <c r="N7870" s="141">
        <f t="shared" si="633"/>
        <v>1</v>
      </c>
      <c r="O7870" s="141"/>
      <c r="P7870" s="141"/>
      <c r="Q7870" s="81">
        <f t="shared" si="634"/>
        <v>18.899999999999999</v>
      </c>
    </row>
    <row r="7871" spans="5:17" ht="13" hidden="1" x14ac:dyDescent="0.3">
      <c r="E7871" s="138">
        <v>43501</v>
      </c>
      <c r="F7871" s="16">
        <v>36</v>
      </c>
      <c r="G7871" s="16">
        <v>2019</v>
      </c>
      <c r="H7871" s="139">
        <f t="shared" si="635"/>
        <v>0</v>
      </c>
      <c r="I7871" s="140">
        <v>2.5571428571428569</v>
      </c>
      <c r="J7871" s="141">
        <f t="shared" si="631"/>
        <v>1</v>
      </c>
      <c r="K7871" s="81">
        <f t="shared" si="632"/>
        <v>17.442857142857143</v>
      </c>
      <c r="L7871" s="149">
        <v>0.2</v>
      </c>
      <c r="M7871" s="16"/>
      <c r="N7871" s="141">
        <f t="shared" si="633"/>
        <v>1</v>
      </c>
      <c r="O7871" s="141"/>
      <c r="P7871" s="141"/>
      <c r="Q7871" s="81">
        <f t="shared" si="634"/>
        <v>19.8</v>
      </c>
    </row>
    <row r="7872" spans="5:17" ht="13" hidden="1" x14ac:dyDescent="0.3">
      <c r="E7872" s="138">
        <v>43502</v>
      </c>
      <c r="F7872" s="16">
        <v>37</v>
      </c>
      <c r="G7872" s="16">
        <v>2019</v>
      </c>
      <c r="H7872" s="139">
        <f t="shared" si="635"/>
        <v>0</v>
      </c>
      <c r="I7872" s="140">
        <v>2.6</v>
      </c>
      <c r="J7872" s="141">
        <f t="shared" si="631"/>
        <v>1</v>
      </c>
      <c r="K7872" s="81">
        <f t="shared" si="632"/>
        <v>17.399999999999999</v>
      </c>
      <c r="L7872" s="149">
        <v>-0.7</v>
      </c>
      <c r="M7872" s="16"/>
      <c r="N7872" s="141">
        <f t="shared" si="633"/>
        <v>1</v>
      </c>
      <c r="O7872" s="141"/>
      <c r="P7872" s="141"/>
      <c r="Q7872" s="81">
        <f t="shared" si="634"/>
        <v>20.7</v>
      </c>
    </row>
    <row r="7873" spans="5:17" ht="13" hidden="1" x14ac:dyDescent="0.3">
      <c r="E7873" s="138">
        <v>43503</v>
      </c>
      <c r="F7873" s="16">
        <v>38</v>
      </c>
      <c r="G7873" s="16">
        <v>2019</v>
      </c>
      <c r="H7873" s="139">
        <f t="shared" si="635"/>
        <v>0</v>
      </c>
      <c r="I7873" s="140">
        <v>2.6428571428571428</v>
      </c>
      <c r="J7873" s="141">
        <f t="shared" si="631"/>
        <v>1</v>
      </c>
      <c r="K7873" s="81">
        <f t="shared" si="632"/>
        <v>17.357142857142858</v>
      </c>
      <c r="L7873" s="149">
        <v>1.6</v>
      </c>
      <c r="M7873" s="16"/>
      <c r="N7873" s="141">
        <f t="shared" si="633"/>
        <v>1</v>
      </c>
      <c r="O7873" s="141"/>
      <c r="P7873" s="141"/>
      <c r="Q7873" s="81">
        <f t="shared" si="634"/>
        <v>18.399999999999999</v>
      </c>
    </row>
    <row r="7874" spans="5:17" ht="13" hidden="1" x14ac:dyDescent="0.3">
      <c r="E7874" s="138">
        <v>43504</v>
      </c>
      <c r="F7874" s="16">
        <v>39</v>
      </c>
      <c r="G7874" s="16">
        <v>2019</v>
      </c>
      <c r="H7874" s="139">
        <f t="shared" si="635"/>
        <v>0</v>
      </c>
      <c r="I7874" s="140">
        <v>2.6857142857142859</v>
      </c>
      <c r="J7874" s="141">
        <f t="shared" si="631"/>
        <v>1</v>
      </c>
      <c r="K7874" s="81">
        <f t="shared" si="632"/>
        <v>17.314285714285713</v>
      </c>
      <c r="L7874" s="149">
        <v>3.2</v>
      </c>
      <c r="M7874" s="16"/>
      <c r="N7874" s="141">
        <f t="shared" si="633"/>
        <v>1</v>
      </c>
      <c r="O7874" s="141"/>
      <c r="P7874" s="141"/>
      <c r="Q7874" s="81">
        <f t="shared" si="634"/>
        <v>16.8</v>
      </c>
    </row>
    <row r="7875" spans="5:17" ht="13" hidden="1" x14ac:dyDescent="0.3">
      <c r="E7875" s="138">
        <v>43505</v>
      </c>
      <c r="F7875" s="16">
        <v>40</v>
      </c>
      <c r="G7875" s="16">
        <v>2019</v>
      </c>
      <c r="H7875" s="139">
        <f t="shared" si="635"/>
        <v>0</v>
      </c>
      <c r="I7875" s="140">
        <v>2.7285714285714286</v>
      </c>
      <c r="J7875" s="141">
        <f t="shared" si="631"/>
        <v>1</v>
      </c>
      <c r="K7875" s="81">
        <f t="shared" si="632"/>
        <v>17.271428571428572</v>
      </c>
      <c r="L7875" s="149">
        <v>8.4</v>
      </c>
      <c r="M7875" s="16"/>
      <c r="N7875" s="141">
        <f t="shared" si="633"/>
        <v>1</v>
      </c>
      <c r="O7875" s="141"/>
      <c r="P7875" s="141"/>
      <c r="Q7875" s="81">
        <f t="shared" si="634"/>
        <v>11.6</v>
      </c>
    </row>
    <row r="7876" spans="5:17" ht="13" hidden="1" x14ac:dyDescent="0.3">
      <c r="E7876" s="138">
        <v>43506</v>
      </c>
      <c r="F7876" s="16">
        <v>41</v>
      </c>
      <c r="G7876" s="16">
        <v>2019</v>
      </c>
      <c r="H7876" s="139">
        <f t="shared" si="635"/>
        <v>0</v>
      </c>
      <c r="I7876" s="140">
        <v>2.7714285714285714</v>
      </c>
      <c r="J7876" s="141">
        <f t="shared" si="631"/>
        <v>1</v>
      </c>
      <c r="K7876" s="81">
        <f t="shared" si="632"/>
        <v>17.228571428571428</v>
      </c>
      <c r="L7876" s="149">
        <v>7.8</v>
      </c>
      <c r="M7876" s="16"/>
      <c r="N7876" s="141">
        <f t="shared" si="633"/>
        <v>1</v>
      </c>
      <c r="O7876" s="141"/>
      <c r="P7876" s="141"/>
      <c r="Q7876" s="81">
        <f t="shared" si="634"/>
        <v>12.2</v>
      </c>
    </row>
    <row r="7877" spans="5:17" ht="13" hidden="1" x14ac:dyDescent="0.3">
      <c r="E7877" s="138">
        <v>43507</v>
      </c>
      <c r="F7877" s="16">
        <v>42</v>
      </c>
      <c r="G7877" s="16">
        <v>2019</v>
      </c>
      <c r="H7877" s="139">
        <f t="shared" si="635"/>
        <v>0</v>
      </c>
      <c r="I7877" s="140">
        <v>2.8142857142857141</v>
      </c>
      <c r="J7877" s="141">
        <f t="shared" si="631"/>
        <v>1</v>
      </c>
      <c r="K7877" s="81">
        <f t="shared" si="632"/>
        <v>17.185714285714287</v>
      </c>
      <c r="L7877" s="149">
        <v>3</v>
      </c>
      <c r="M7877" s="16"/>
      <c r="N7877" s="141">
        <f t="shared" si="633"/>
        <v>1</v>
      </c>
      <c r="O7877" s="141"/>
      <c r="P7877" s="141"/>
      <c r="Q7877" s="81">
        <f t="shared" si="634"/>
        <v>17</v>
      </c>
    </row>
    <row r="7878" spans="5:17" ht="13" hidden="1" x14ac:dyDescent="0.3">
      <c r="E7878" s="138">
        <v>43508</v>
      </c>
      <c r="F7878" s="16">
        <v>43</v>
      </c>
      <c r="G7878" s="16">
        <v>2019</v>
      </c>
      <c r="H7878" s="139">
        <f t="shared" si="635"/>
        <v>0</v>
      </c>
      <c r="I7878" s="140">
        <v>2.8571428571428572</v>
      </c>
      <c r="J7878" s="141">
        <f t="shared" si="631"/>
        <v>1</v>
      </c>
      <c r="K7878" s="81">
        <f t="shared" si="632"/>
        <v>17.142857142857142</v>
      </c>
      <c r="L7878" s="149">
        <v>1.7</v>
      </c>
      <c r="M7878" s="16"/>
      <c r="N7878" s="141">
        <f t="shared" si="633"/>
        <v>1</v>
      </c>
      <c r="O7878" s="141"/>
      <c r="P7878" s="141"/>
      <c r="Q7878" s="81">
        <f t="shared" si="634"/>
        <v>18.3</v>
      </c>
    </row>
    <row r="7879" spans="5:17" ht="13" hidden="1" x14ac:dyDescent="0.3">
      <c r="E7879" s="138">
        <v>43509</v>
      </c>
      <c r="F7879" s="16">
        <v>44</v>
      </c>
      <c r="G7879" s="16">
        <v>2019</v>
      </c>
      <c r="H7879" s="139">
        <f t="shared" si="635"/>
        <v>0</v>
      </c>
      <c r="I7879" s="140">
        <v>2.9</v>
      </c>
      <c r="J7879" s="141">
        <f t="shared" si="631"/>
        <v>1</v>
      </c>
      <c r="K7879" s="81">
        <f t="shared" si="632"/>
        <v>17.100000000000001</v>
      </c>
      <c r="L7879" s="149">
        <v>1.9</v>
      </c>
      <c r="M7879" s="16"/>
      <c r="N7879" s="141">
        <f t="shared" si="633"/>
        <v>1</v>
      </c>
      <c r="O7879" s="141"/>
      <c r="P7879" s="141"/>
      <c r="Q7879" s="81">
        <f t="shared" si="634"/>
        <v>18.100000000000001</v>
      </c>
    </row>
    <row r="7880" spans="5:17" ht="13" hidden="1" x14ac:dyDescent="0.3">
      <c r="E7880" s="138">
        <v>43510</v>
      </c>
      <c r="F7880" s="16">
        <v>45</v>
      </c>
      <c r="G7880" s="16">
        <v>2019</v>
      </c>
      <c r="H7880" s="139">
        <f t="shared" si="635"/>
        <v>0</v>
      </c>
      <c r="I7880" s="140">
        <v>3.0161290322580636</v>
      </c>
      <c r="J7880" s="141">
        <f t="shared" si="631"/>
        <v>1</v>
      </c>
      <c r="K7880" s="81">
        <f t="shared" si="632"/>
        <v>16.983870967741936</v>
      </c>
      <c r="L7880" s="149">
        <v>1.8</v>
      </c>
      <c r="M7880" s="16"/>
      <c r="N7880" s="141">
        <f t="shared" si="633"/>
        <v>1</v>
      </c>
      <c r="O7880" s="141"/>
      <c r="P7880" s="141"/>
      <c r="Q7880" s="81">
        <f t="shared" si="634"/>
        <v>18.2</v>
      </c>
    </row>
    <row r="7881" spans="5:17" ht="13" hidden="1" x14ac:dyDescent="0.3">
      <c r="E7881" s="138">
        <v>43511</v>
      </c>
      <c r="F7881" s="16">
        <v>46</v>
      </c>
      <c r="G7881" s="16">
        <v>2019</v>
      </c>
      <c r="H7881" s="139">
        <f t="shared" si="635"/>
        <v>0</v>
      </c>
      <c r="I7881" s="140">
        <v>3.1322580645161282</v>
      </c>
      <c r="J7881" s="141">
        <f t="shared" si="631"/>
        <v>1</v>
      </c>
      <c r="K7881" s="81">
        <f t="shared" si="632"/>
        <v>16.86774193548387</v>
      </c>
      <c r="L7881" s="149">
        <v>2.8</v>
      </c>
      <c r="M7881" s="16"/>
      <c r="N7881" s="141">
        <f t="shared" si="633"/>
        <v>1</v>
      </c>
      <c r="O7881" s="141"/>
      <c r="P7881" s="141"/>
      <c r="Q7881" s="81">
        <f t="shared" si="634"/>
        <v>17.2</v>
      </c>
    </row>
    <row r="7882" spans="5:17" ht="13" hidden="1" x14ac:dyDescent="0.3">
      <c r="E7882" s="138">
        <v>43512</v>
      </c>
      <c r="F7882" s="16">
        <v>47</v>
      </c>
      <c r="G7882" s="16">
        <v>2019</v>
      </c>
      <c r="H7882" s="139">
        <f t="shared" si="635"/>
        <v>0</v>
      </c>
      <c r="I7882" s="140">
        <v>3.2483870967741928</v>
      </c>
      <c r="J7882" s="141">
        <f t="shared" si="631"/>
        <v>1</v>
      </c>
      <c r="K7882" s="81">
        <f t="shared" si="632"/>
        <v>16.751612903225809</v>
      </c>
      <c r="L7882" s="149">
        <v>3.5</v>
      </c>
      <c r="M7882" s="16"/>
      <c r="N7882" s="141">
        <f t="shared" si="633"/>
        <v>1</v>
      </c>
      <c r="O7882" s="141"/>
      <c r="P7882" s="141"/>
      <c r="Q7882" s="81">
        <f t="shared" si="634"/>
        <v>16.5</v>
      </c>
    </row>
    <row r="7883" spans="5:17" ht="13" hidden="1" x14ac:dyDescent="0.3">
      <c r="E7883" s="138">
        <v>43513</v>
      </c>
      <c r="F7883" s="16">
        <v>48</v>
      </c>
      <c r="G7883" s="16">
        <v>2019</v>
      </c>
      <c r="H7883" s="139">
        <f t="shared" si="635"/>
        <v>0</v>
      </c>
      <c r="I7883" s="140">
        <v>3.3645161290322574</v>
      </c>
      <c r="J7883" s="141">
        <f t="shared" si="631"/>
        <v>1</v>
      </c>
      <c r="K7883" s="81">
        <f t="shared" si="632"/>
        <v>16.635483870967743</v>
      </c>
      <c r="L7883" s="149">
        <v>3.8</v>
      </c>
      <c r="M7883" s="16"/>
      <c r="N7883" s="141">
        <f t="shared" si="633"/>
        <v>1</v>
      </c>
      <c r="O7883" s="141"/>
      <c r="P7883" s="141"/>
      <c r="Q7883" s="81">
        <f t="shared" si="634"/>
        <v>16.2</v>
      </c>
    </row>
    <row r="7884" spans="5:17" ht="13" hidden="1" x14ac:dyDescent="0.3">
      <c r="E7884" s="138">
        <v>43514</v>
      </c>
      <c r="F7884" s="16">
        <v>49</v>
      </c>
      <c r="G7884" s="16">
        <v>2019</v>
      </c>
      <c r="H7884" s="139">
        <f t="shared" si="635"/>
        <v>0</v>
      </c>
      <c r="I7884" s="140">
        <v>3.480645161290322</v>
      </c>
      <c r="J7884" s="141">
        <f t="shared" si="631"/>
        <v>1</v>
      </c>
      <c r="K7884" s="81">
        <f t="shared" si="632"/>
        <v>16.519354838709678</v>
      </c>
      <c r="L7884" s="149">
        <v>5.4</v>
      </c>
      <c r="M7884" s="16"/>
      <c r="N7884" s="141">
        <f t="shared" si="633"/>
        <v>1</v>
      </c>
      <c r="O7884" s="141"/>
      <c r="P7884" s="141"/>
      <c r="Q7884" s="81">
        <f t="shared" si="634"/>
        <v>14.6</v>
      </c>
    </row>
    <row r="7885" spans="5:17" ht="13" hidden="1" x14ac:dyDescent="0.3">
      <c r="E7885" s="138">
        <v>43515</v>
      </c>
      <c r="F7885" s="16">
        <v>50</v>
      </c>
      <c r="G7885" s="16">
        <v>2019</v>
      </c>
      <c r="H7885" s="139">
        <f t="shared" si="635"/>
        <v>0</v>
      </c>
      <c r="I7885" s="140">
        <v>3.5967741935483866</v>
      </c>
      <c r="J7885" s="141">
        <f t="shared" si="631"/>
        <v>1</v>
      </c>
      <c r="K7885" s="81">
        <f t="shared" si="632"/>
        <v>16.403225806451612</v>
      </c>
      <c r="L7885" s="149">
        <v>4.7</v>
      </c>
      <c r="M7885" s="16"/>
      <c r="N7885" s="141">
        <f t="shared" si="633"/>
        <v>1</v>
      </c>
      <c r="O7885" s="141"/>
      <c r="P7885" s="141"/>
      <c r="Q7885" s="81">
        <f t="shared" si="634"/>
        <v>15.3</v>
      </c>
    </row>
    <row r="7886" spans="5:17" ht="13" hidden="1" x14ac:dyDescent="0.3">
      <c r="E7886" s="138">
        <v>43516</v>
      </c>
      <c r="F7886" s="16">
        <v>51</v>
      </c>
      <c r="G7886" s="16">
        <v>2019</v>
      </c>
      <c r="H7886" s="139">
        <f t="shared" si="635"/>
        <v>0</v>
      </c>
      <c r="I7886" s="140">
        <v>3.7129032258064512</v>
      </c>
      <c r="J7886" s="141">
        <f t="shared" si="631"/>
        <v>1</v>
      </c>
      <c r="K7886" s="81">
        <f t="shared" si="632"/>
        <v>16.28709677419355</v>
      </c>
      <c r="L7886" s="149">
        <v>4.3</v>
      </c>
      <c r="M7886" s="16"/>
      <c r="N7886" s="141">
        <f t="shared" si="633"/>
        <v>1</v>
      </c>
      <c r="O7886" s="141"/>
      <c r="P7886" s="141"/>
      <c r="Q7886" s="81">
        <f t="shared" si="634"/>
        <v>15.7</v>
      </c>
    </row>
    <row r="7887" spans="5:17" ht="13" hidden="1" x14ac:dyDescent="0.3">
      <c r="E7887" s="138">
        <v>43517</v>
      </c>
      <c r="F7887" s="16">
        <v>52</v>
      </c>
      <c r="G7887" s="16">
        <v>2019</v>
      </c>
      <c r="H7887" s="139">
        <f t="shared" si="635"/>
        <v>0</v>
      </c>
      <c r="I7887" s="140">
        <v>3.8290322580645157</v>
      </c>
      <c r="J7887" s="141">
        <f t="shared" si="631"/>
        <v>1</v>
      </c>
      <c r="K7887" s="81">
        <f t="shared" si="632"/>
        <v>16.170967741935485</v>
      </c>
      <c r="L7887" s="149">
        <v>4.7</v>
      </c>
      <c r="M7887" s="16"/>
      <c r="N7887" s="141">
        <f t="shared" si="633"/>
        <v>1</v>
      </c>
      <c r="O7887" s="141"/>
      <c r="P7887" s="141"/>
      <c r="Q7887" s="81">
        <f t="shared" si="634"/>
        <v>15.3</v>
      </c>
    </row>
    <row r="7888" spans="5:17" ht="13" hidden="1" x14ac:dyDescent="0.3">
      <c r="E7888" s="138">
        <v>43518</v>
      </c>
      <c r="F7888" s="16">
        <v>53</v>
      </c>
      <c r="G7888" s="16">
        <v>2019</v>
      </c>
      <c r="H7888" s="139">
        <f t="shared" si="635"/>
        <v>0</v>
      </c>
      <c r="I7888" s="140">
        <v>3.9451612903225803</v>
      </c>
      <c r="J7888" s="141">
        <f t="shared" si="631"/>
        <v>1</v>
      </c>
      <c r="K7888" s="81">
        <f t="shared" si="632"/>
        <v>16.054838709677419</v>
      </c>
      <c r="L7888" s="149">
        <v>7.3</v>
      </c>
      <c r="M7888" s="16"/>
      <c r="N7888" s="141">
        <f t="shared" si="633"/>
        <v>1</v>
      </c>
      <c r="O7888" s="141"/>
      <c r="P7888" s="141"/>
      <c r="Q7888" s="81">
        <f t="shared" si="634"/>
        <v>12.7</v>
      </c>
    </row>
    <row r="7889" spans="5:17" ht="13" hidden="1" x14ac:dyDescent="0.3">
      <c r="E7889" s="138">
        <v>43519</v>
      </c>
      <c r="F7889" s="16">
        <v>54</v>
      </c>
      <c r="G7889" s="16">
        <v>2019</v>
      </c>
      <c r="H7889" s="139">
        <f t="shared" si="635"/>
        <v>0</v>
      </c>
      <c r="I7889" s="140">
        <v>4.0612903225806445</v>
      </c>
      <c r="J7889" s="141">
        <f t="shared" si="631"/>
        <v>1</v>
      </c>
      <c r="K7889" s="81">
        <f t="shared" si="632"/>
        <v>15.938709677419356</v>
      </c>
      <c r="L7889" s="149">
        <v>7.1</v>
      </c>
      <c r="M7889" s="16"/>
      <c r="N7889" s="141">
        <f t="shared" si="633"/>
        <v>1</v>
      </c>
      <c r="O7889" s="141"/>
      <c r="P7889" s="141"/>
      <c r="Q7889" s="81">
        <f t="shared" si="634"/>
        <v>12.9</v>
      </c>
    </row>
    <row r="7890" spans="5:17" ht="13" hidden="1" x14ac:dyDescent="0.3">
      <c r="E7890" s="138">
        <v>43520</v>
      </c>
      <c r="F7890" s="16">
        <v>55</v>
      </c>
      <c r="G7890" s="16">
        <v>2019</v>
      </c>
      <c r="H7890" s="139">
        <f t="shared" si="635"/>
        <v>0</v>
      </c>
      <c r="I7890" s="140">
        <v>4.17741935483871</v>
      </c>
      <c r="J7890" s="141">
        <f t="shared" si="631"/>
        <v>1</v>
      </c>
      <c r="K7890" s="81">
        <f t="shared" si="632"/>
        <v>15.82258064516129</v>
      </c>
      <c r="L7890" s="149">
        <v>3.9</v>
      </c>
      <c r="M7890" s="16"/>
      <c r="N7890" s="141">
        <f t="shared" si="633"/>
        <v>1</v>
      </c>
      <c r="O7890" s="141"/>
      <c r="P7890" s="141"/>
      <c r="Q7890" s="81">
        <f t="shared" si="634"/>
        <v>16.100000000000001</v>
      </c>
    </row>
    <row r="7891" spans="5:17" ht="13" hidden="1" x14ac:dyDescent="0.3">
      <c r="E7891" s="138">
        <v>43521</v>
      </c>
      <c r="F7891" s="16">
        <v>56</v>
      </c>
      <c r="G7891" s="16">
        <v>2019</v>
      </c>
      <c r="H7891" s="139">
        <f t="shared" si="635"/>
        <v>0</v>
      </c>
      <c r="I7891" s="140">
        <v>4.2935483870967737</v>
      </c>
      <c r="J7891" s="141">
        <f t="shared" si="631"/>
        <v>1</v>
      </c>
      <c r="K7891" s="81">
        <f t="shared" si="632"/>
        <v>15.706451612903226</v>
      </c>
      <c r="L7891" s="149">
        <v>4.3</v>
      </c>
      <c r="M7891" s="16"/>
      <c r="N7891" s="141">
        <f t="shared" si="633"/>
        <v>1</v>
      </c>
      <c r="O7891" s="141"/>
      <c r="P7891" s="141"/>
      <c r="Q7891" s="81">
        <f t="shared" si="634"/>
        <v>15.7</v>
      </c>
    </row>
    <row r="7892" spans="5:17" ht="13" hidden="1" x14ac:dyDescent="0.3">
      <c r="E7892" s="138">
        <v>43522</v>
      </c>
      <c r="F7892" s="16">
        <v>57</v>
      </c>
      <c r="G7892" s="16">
        <v>2019</v>
      </c>
      <c r="H7892" s="139">
        <f t="shared" si="635"/>
        <v>0</v>
      </c>
      <c r="I7892" s="140">
        <v>4.4096774193548391</v>
      </c>
      <c r="J7892" s="141">
        <f t="shared" ref="J7892:J7955" si="636">IF(I7892&lt;=$E$117,1,0)</f>
        <v>1</v>
      </c>
      <c r="K7892" s="81">
        <f t="shared" ref="K7892:K7955" si="637">J7892*($E$116-I7892)</f>
        <v>15.590322580645161</v>
      </c>
      <c r="L7892" s="149">
        <v>5.2</v>
      </c>
      <c r="M7892" s="16"/>
      <c r="N7892" s="141">
        <f t="shared" ref="N7892:N7955" si="638">IF(L7892&lt;=$E$117,1,0)</f>
        <v>1</v>
      </c>
      <c r="O7892" s="141"/>
      <c r="P7892" s="141"/>
      <c r="Q7892" s="81">
        <f t="shared" ref="Q7892:Q7955" si="639">N7892*($E$116-L7892)</f>
        <v>14.8</v>
      </c>
    </row>
    <row r="7893" spans="5:17" ht="13" hidden="1" x14ac:dyDescent="0.3">
      <c r="E7893" s="138">
        <v>43523</v>
      </c>
      <c r="F7893" s="16">
        <v>58</v>
      </c>
      <c r="G7893" s="16">
        <v>2019</v>
      </c>
      <c r="H7893" s="139">
        <f t="shared" si="635"/>
        <v>0</v>
      </c>
      <c r="I7893" s="140">
        <v>4.5258064516129028</v>
      </c>
      <c r="J7893" s="141">
        <f t="shared" si="636"/>
        <v>1</v>
      </c>
      <c r="K7893" s="81">
        <f t="shared" si="637"/>
        <v>15.474193548387097</v>
      </c>
      <c r="L7893" s="149">
        <v>6.2</v>
      </c>
      <c r="M7893" s="16"/>
      <c r="N7893" s="141">
        <f t="shared" si="638"/>
        <v>1</v>
      </c>
      <c r="O7893" s="141"/>
      <c r="P7893" s="141"/>
      <c r="Q7893" s="81">
        <f t="shared" si="639"/>
        <v>13.8</v>
      </c>
    </row>
    <row r="7894" spans="5:17" ht="13" hidden="1" x14ac:dyDescent="0.3">
      <c r="E7894" s="138">
        <v>43524</v>
      </c>
      <c r="F7894" s="16">
        <v>59</v>
      </c>
      <c r="G7894" s="16">
        <v>2019</v>
      </c>
      <c r="H7894" s="139">
        <f t="shared" si="635"/>
        <v>0</v>
      </c>
      <c r="I7894" s="140">
        <v>4.6419354838709666</v>
      </c>
      <c r="J7894" s="141">
        <f t="shared" si="636"/>
        <v>1</v>
      </c>
      <c r="K7894" s="81">
        <f t="shared" si="637"/>
        <v>15.358064516129033</v>
      </c>
      <c r="L7894" s="149">
        <v>9.1</v>
      </c>
      <c r="M7894" s="16"/>
      <c r="N7894" s="141">
        <f t="shared" si="638"/>
        <v>1</v>
      </c>
      <c r="O7894" s="141"/>
      <c r="P7894" s="141"/>
      <c r="Q7894" s="81">
        <f t="shared" si="639"/>
        <v>10.9</v>
      </c>
    </row>
    <row r="7895" spans="5:17" ht="13" hidden="1" x14ac:dyDescent="0.3">
      <c r="E7895" s="138">
        <v>43525</v>
      </c>
      <c r="F7895" s="16">
        <v>60</v>
      </c>
      <c r="G7895" s="16">
        <v>2019</v>
      </c>
      <c r="H7895" s="139">
        <f t="shared" si="635"/>
        <v>0</v>
      </c>
      <c r="I7895" s="140">
        <v>4.7</v>
      </c>
      <c r="J7895" s="141">
        <f t="shared" si="636"/>
        <v>1</v>
      </c>
      <c r="K7895" s="81">
        <f t="shared" si="637"/>
        <v>15.3</v>
      </c>
      <c r="L7895" s="149">
        <v>8.6</v>
      </c>
      <c r="M7895" s="16"/>
      <c r="N7895" s="141">
        <f t="shared" si="638"/>
        <v>1</v>
      </c>
      <c r="O7895" s="141"/>
      <c r="P7895" s="141"/>
      <c r="Q7895" s="81">
        <f t="shared" si="639"/>
        <v>11.4</v>
      </c>
    </row>
    <row r="7896" spans="5:17" ht="13" hidden="1" x14ac:dyDescent="0.3">
      <c r="E7896" s="138">
        <v>43526</v>
      </c>
      <c r="F7896" s="16">
        <v>61</v>
      </c>
      <c r="G7896" s="16">
        <v>2019</v>
      </c>
      <c r="H7896" s="139">
        <f t="shared" si="635"/>
        <v>0</v>
      </c>
      <c r="I7896" s="140">
        <v>4.758064516129032</v>
      </c>
      <c r="J7896" s="141">
        <f t="shared" si="636"/>
        <v>1</v>
      </c>
      <c r="K7896" s="81">
        <f t="shared" si="637"/>
        <v>15.241935483870968</v>
      </c>
      <c r="L7896" s="149">
        <v>7</v>
      </c>
      <c r="M7896" s="16"/>
      <c r="N7896" s="141">
        <f t="shared" si="638"/>
        <v>1</v>
      </c>
      <c r="O7896" s="141"/>
      <c r="P7896" s="141"/>
      <c r="Q7896" s="81">
        <f t="shared" si="639"/>
        <v>13</v>
      </c>
    </row>
    <row r="7897" spans="5:17" ht="13" hidden="1" x14ac:dyDescent="0.3">
      <c r="E7897" s="138">
        <v>43527</v>
      </c>
      <c r="F7897" s="16">
        <v>62</v>
      </c>
      <c r="G7897" s="16">
        <v>2019</v>
      </c>
      <c r="H7897" s="139">
        <f t="shared" si="635"/>
        <v>0</v>
      </c>
      <c r="I7897" s="140">
        <v>4.8741935483870957</v>
      </c>
      <c r="J7897" s="141">
        <f t="shared" si="636"/>
        <v>1</v>
      </c>
      <c r="K7897" s="81">
        <f t="shared" si="637"/>
        <v>15.125806451612904</v>
      </c>
      <c r="L7897" s="149">
        <v>8.1</v>
      </c>
      <c r="M7897" s="16"/>
      <c r="N7897" s="141">
        <f t="shared" si="638"/>
        <v>1</v>
      </c>
      <c r="O7897" s="141"/>
      <c r="P7897" s="141"/>
      <c r="Q7897" s="81">
        <f t="shared" si="639"/>
        <v>11.9</v>
      </c>
    </row>
    <row r="7898" spans="5:17" ht="13" hidden="1" x14ac:dyDescent="0.3">
      <c r="E7898" s="138">
        <v>43528</v>
      </c>
      <c r="F7898" s="16">
        <v>63</v>
      </c>
      <c r="G7898" s="16">
        <v>2019</v>
      </c>
      <c r="H7898" s="139">
        <f t="shared" si="635"/>
        <v>0</v>
      </c>
      <c r="I7898" s="140">
        <v>4.9903225806451612</v>
      </c>
      <c r="J7898" s="141">
        <f t="shared" si="636"/>
        <v>1</v>
      </c>
      <c r="K7898" s="81">
        <f t="shared" si="637"/>
        <v>15.009677419354839</v>
      </c>
      <c r="L7898" s="149">
        <v>10</v>
      </c>
      <c r="M7898" s="16"/>
      <c r="N7898" s="141">
        <f t="shared" si="638"/>
        <v>1</v>
      </c>
      <c r="O7898" s="141"/>
      <c r="P7898" s="141"/>
      <c r="Q7898" s="81">
        <f t="shared" si="639"/>
        <v>10</v>
      </c>
    </row>
    <row r="7899" spans="5:17" ht="13" hidden="1" x14ac:dyDescent="0.3">
      <c r="E7899" s="138">
        <v>43529</v>
      </c>
      <c r="F7899" s="16">
        <v>64</v>
      </c>
      <c r="G7899" s="16">
        <v>2019</v>
      </c>
      <c r="H7899" s="139">
        <f t="shared" si="635"/>
        <v>0</v>
      </c>
      <c r="I7899" s="140">
        <v>5.1064516129032249</v>
      </c>
      <c r="J7899" s="141">
        <f t="shared" si="636"/>
        <v>1</v>
      </c>
      <c r="K7899" s="81">
        <f t="shared" si="637"/>
        <v>14.893548387096775</v>
      </c>
      <c r="L7899" s="149">
        <v>8.6999999999999993</v>
      </c>
      <c r="M7899" s="16"/>
      <c r="N7899" s="141">
        <f t="shared" si="638"/>
        <v>1</v>
      </c>
      <c r="O7899" s="141"/>
      <c r="P7899" s="141"/>
      <c r="Q7899" s="81">
        <f t="shared" si="639"/>
        <v>11.3</v>
      </c>
    </row>
    <row r="7900" spans="5:17" ht="13" hidden="1" x14ac:dyDescent="0.3">
      <c r="E7900" s="138">
        <v>43530</v>
      </c>
      <c r="F7900" s="16">
        <v>65</v>
      </c>
      <c r="G7900" s="16">
        <v>2019</v>
      </c>
      <c r="H7900" s="139">
        <f t="shared" si="635"/>
        <v>0</v>
      </c>
      <c r="I7900" s="140">
        <v>5.2225806451612904</v>
      </c>
      <c r="J7900" s="141">
        <f t="shared" si="636"/>
        <v>1</v>
      </c>
      <c r="K7900" s="81">
        <f t="shared" si="637"/>
        <v>14.77741935483871</v>
      </c>
      <c r="L7900" s="149">
        <v>6</v>
      </c>
      <c r="M7900" s="16"/>
      <c r="N7900" s="141">
        <f t="shared" si="638"/>
        <v>1</v>
      </c>
      <c r="O7900" s="141"/>
      <c r="P7900" s="141"/>
      <c r="Q7900" s="81">
        <f t="shared" si="639"/>
        <v>14</v>
      </c>
    </row>
    <row r="7901" spans="5:17" ht="13" hidden="1" x14ac:dyDescent="0.3">
      <c r="E7901" s="138">
        <v>43531</v>
      </c>
      <c r="F7901" s="16">
        <v>66</v>
      </c>
      <c r="G7901" s="16">
        <v>2019</v>
      </c>
      <c r="H7901" s="139">
        <f t="shared" si="635"/>
        <v>0</v>
      </c>
      <c r="I7901" s="140">
        <v>5.3387096774193541</v>
      </c>
      <c r="J7901" s="141">
        <f t="shared" si="636"/>
        <v>1</v>
      </c>
      <c r="K7901" s="81">
        <f t="shared" si="637"/>
        <v>14.661290322580646</v>
      </c>
      <c r="L7901" s="149">
        <v>9.5</v>
      </c>
      <c r="M7901" s="16"/>
      <c r="N7901" s="141">
        <f t="shared" si="638"/>
        <v>1</v>
      </c>
      <c r="O7901" s="141"/>
      <c r="P7901" s="141"/>
      <c r="Q7901" s="81">
        <f t="shared" si="639"/>
        <v>10.5</v>
      </c>
    </row>
    <row r="7902" spans="5:17" ht="13" hidden="1" x14ac:dyDescent="0.3">
      <c r="E7902" s="138">
        <v>43532</v>
      </c>
      <c r="F7902" s="16">
        <v>67</v>
      </c>
      <c r="G7902" s="16">
        <v>2019</v>
      </c>
      <c r="H7902" s="139">
        <f t="shared" si="635"/>
        <v>0</v>
      </c>
      <c r="I7902" s="140">
        <v>5.4548387096774196</v>
      </c>
      <c r="J7902" s="141">
        <f t="shared" si="636"/>
        <v>1</v>
      </c>
      <c r="K7902" s="81">
        <f t="shared" si="637"/>
        <v>14.54516129032258</v>
      </c>
      <c r="L7902" s="149">
        <v>9.1</v>
      </c>
      <c r="M7902" s="16"/>
      <c r="N7902" s="141">
        <f t="shared" si="638"/>
        <v>1</v>
      </c>
      <c r="O7902" s="141"/>
      <c r="P7902" s="141"/>
      <c r="Q7902" s="81">
        <f t="shared" si="639"/>
        <v>10.9</v>
      </c>
    </row>
    <row r="7903" spans="5:17" ht="13" hidden="1" x14ac:dyDescent="0.3">
      <c r="E7903" s="138">
        <v>43533</v>
      </c>
      <c r="F7903" s="16">
        <v>68</v>
      </c>
      <c r="G7903" s="16">
        <v>2019</v>
      </c>
      <c r="H7903" s="139">
        <f t="shared" si="635"/>
        <v>0</v>
      </c>
      <c r="I7903" s="140">
        <v>5.5709677419354833</v>
      </c>
      <c r="J7903" s="141">
        <f t="shared" si="636"/>
        <v>1</v>
      </c>
      <c r="K7903" s="81">
        <f t="shared" si="637"/>
        <v>14.429032258064517</v>
      </c>
      <c r="L7903" s="149">
        <v>9.1</v>
      </c>
      <c r="M7903" s="16"/>
      <c r="N7903" s="141">
        <f t="shared" si="638"/>
        <v>1</v>
      </c>
      <c r="O7903" s="141"/>
      <c r="P7903" s="141"/>
      <c r="Q7903" s="81">
        <f t="shared" si="639"/>
        <v>10.9</v>
      </c>
    </row>
    <row r="7904" spans="5:17" ht="13" hidden="1" x14ac:dyDescent="0.3">
      <c r="E7904" s="138">
        <v>43534</v>
      </c>
      <c r="F7904" s="16">
        <v>69</v>
      </c>
      <c r="G7904" s="16">
        <v>2019</v>
      </c>
      <c r="H7904" s="139">
        <f t="shared" si="635"/>
        <v>0</v>
      </c>
      <c r="I7904" s="140">
        <v>5.6870967741935488</v>
      </c>
      <c r="J7904" s="141">
        <f t="shared" si="636"/>
        <v>1</v>
      </c>
      <c r="K7904" s="81">
        <f t="shared" si="637"/>
        <v>14.312903225806451</v>
      </c>
      <c r="L7904" s="149">
        <v>12.2</v>
      </c>
      <c r="M7904" s="16"/>
      <c r="N7904" s="141">
        <f t="shared" si="638"/>
        <v>1</v>
      </c>
      <c r="O7904" s="141"/>
      <c r="P7904" s="141"/>
      <c r="Q7904" s="81">
        <f t="shared" si="639"/>
        <v>7.8000000000000007</v>
      </c>
    </row>
    <row r="7905" spans="5:17" ht="13" hidden="1" x14ac:dyDescent="0.3">
      <c r="E7905" s="138">
        <v>43535</v>
      </c>
      <c r="F7905" s="16">
        <v>70</v>
      </c>
      <c r="G7905" s="16">
        <v>2019</v>
      </c>
      <c r="H7905" s="139">
        <f t="shared" si="635"/>
        <v>0</v>
      </c>
      <c r="I7905" s="140">
        <v>5.8032258064516125</v>
      </c>
      <c r="J7905" s="141">
        <f t="shared" si="636"/>
        <v>1</v>
      </c>
      <c r="K7905" s="81">
        <f t="shared" si="637"/>
        <v>14.196774193548388</v>
      </c>
      <c r="L7905" s="149">
        <v>5.3</v>
      </c>
      <c r="M7905" s="16"/>
      <c r="N7905" s="141">
        <f t="shared" si="638"/>
        <v>1</v>
      </c>
      <c r="O7905" s="141"/>
      <c r="P7905" s="141"/>
      <c r="Q7905" s="81">
        <f t="shared" si="639"/>
        <v>14.7</v>
      </c>
    </row>
    <row r="7906" spans="5:17" ht="13" hidden="1" x14ac:dyDescent="0.3">
      <c r="E7906" s="138">
        <v>43536</v>
      </c>
      <c r="F7906" s="16">
        <v>71</v>
      </c>
      <c r="G7906" s="16">
        <v>2019</v>
      </c>
      <c r="H7906" s="139">
        <f t="shared" si="635"/>
        <v>0</v>
      </c>
      <c r="I7906" s="140">
        <v>5.9193548387096762</v>
      </c>
      <c r="J7906" s="141">
        <f t="shared" si="636"/>
        <v>1</v>
      </c>
      <c r="K7906" s="81">
        <f t="shared" si="637"/>
        <v>14.080645161290324</v>
      </c>
      <c r="L7906" s="149">
        <v>5.6</v>
      </c>
      <c r="M7906" s="16"/>
      <c r="N7906" s="141">
        <f t="shared" si="638"/>
        <v>1</v>
      </c>
      <c r="O7906" s="141"/>
      <c r="P7906" s="141"/>
      <c r="Q7906" s="81">
        <f t="shared" si="639"/>
        <v>14.4</v>
      </c>
    </row>
    <row r="7907" spans="5:17" ht="13" hidden="1" x14ac:dyDescent="0.3">
      <c r="E7907" s="138">
        <v>43537</v>
      </c>
      <c r="F7907" s="16">
        <v>72</v>
      </c>
      <c r="G7907" s="16">
        <v>2019</v>
      </c>
      <c r="H7907" s="139">
        <f t="shared" ref="H7907:H7970" si="640">IF(AND(E7907&gt;=$D$64,E7907&lt;=$D$65),1,0)</f>
        <v>0</v>
      </c>
      <c r="I7907" s="140">
        <v>6.0354838709677416</v>
      </c>
      <c r="J7907" s="141">
        <f t="shared" si="636"/>
        <v>1</v>
      </c>
      <c r="K7907" s="81">
        <f t="shared" si="637"/>
        <v>13.964516129032258</v>
      </c>
      <c r="L7907" s="149">
        <v>6.3</v>
      </c>
      <c r="M7907" s="16"/>
      <c r="N7907" s="141">
        <f t="shared" si="638"/>
        <v>1</v>
      </c>
      <c r="O7907" s="141"/>
      <c r="P7907" s="141"/>
      <c r="Q7907" s="81">
        <f t="shared" si="639"/>
        <v>13.7</v>
      </c>
    </row>
    <row r="7908" spans="5:17" ht="13" hidden="1" x14ac:dyDescent="0.3">
      <c r="E7908" s="138">
        <v>43538</v>
      </c>
      <c r="F7908" s="16">
        <v>73</v>
      </c>
      <c r="G7908" s="16">
        <v>2019</v>
      </c>
      <c r="H7908" s="139">
        <f t="shared" si="640"/>
        <v>0</v>
      </c>
      <c r="I7908" s="140">
        <v>6.1516129032258053</v>
      </c>
      <c r="J7908" s="141">
        <f t="shared" si="636"/>
        <v>1</v>
      </c>
      <c r="K7908" s="81">
        <f t="shared" si="637"/>
        <v>13.848387096774195</v>
      </c>
      <c r="L7908" s="149">
        <v>4.7</v>
      </c>
      <c r="M7908" s="16"/>
      <c r="N7908" s="141">
        <f t="shared" si="638"/>
        <v>1</v>
      </c>
      <c r="O7908" s="141"/>
      <c r="P7908" s="141"/>
      <c r="Q7908" s="81">
        <f t="shared" si="639"/>
        <v>15.3</v>
      </c>
    </row>
    <row r="7909" spans="5:17" ht="13" hidden="1" x14ac:dyDescent="0.3">
      <c r="E7909" s="138">
        <v>43539</v>
      </c>
      <c r="F7909" s="16">
        <v>74</v>
      </c>
      <c r="G7909" s="16">
        <v>2019</v>
      </c>
      <c r="H7909" s="139">
        <f t="shared" si="640"/>
        <v>0</v>
      </c>
      <c r="I7909" s="140">
        <v>6.2677419354838708</v>
      </c>
      <c r="J7909" s="141">
        <f t="shared" si="636"/>
        <v>1</v>
      </c>
      <c r="K7909" s="81">
        <f t="shared" si="637"/>
        <v>13.732258064516129</v>
      </c>
      <c r="L7909" s="149">
        <v>9.6</v>
      </c>
      <c r="M7909" s="16"/>
      <c r="N7909" s="141">
        <f t="shared" si="638"/>
        <v>1</v>
      </c>
      <c r="O7909" s="141"/>
      <c r="P7909" s="141"/>
      <c r="Q7909" s="81">
        <f t="shared" si="639"/>
        <v>10.4</v>
      </c>
    </row>
    <row r="7910" spans="5:17" ht="13" hidden="1" x14ac:dyDescent="0.3">
      <c r="E7910" s="138">
        <v>43540</v>
      </c>
      <c r="F7910" s="16">
        <v>75</v>
      </c>
      <c r="G7910" s="16">
        <v>2019</v>
      </c>
      <c r="H7910" s="139">
        <f t="shared" si="640"/>
        <v>0</v>
      </c>
      <c r="I7910" s="140">
        <v>6.3838709677419345</v>
      </c>
      <c r="J7910" s="141">
        <f t="shared" si="636"/>
        <v>1</v>
      </c>
      <c r="K7910" s="81">
        <f t="shared" si="637"/>
        <v>13.616129032258065</v>
      </c>
      <c r="L7910" s="149">
        <v>11.5</v>
      </c>
      <c r="M7910" s="16"/>
      <c r="N7910" s="141">
        <f t="shared" si="638"/>
        <v>1</v>
      </c>
      <c r="O7910" s="141"/>
      <c r="P7910" s="141"/>
      <c r="Q7910" s="81">
        <f t="shared" si="639"/>
        <v>8.5</v>
      </c>
    </row>
    <row r="7911" spans="5:17" ht="13" hidden="1" x14ac:dyDescent="0.3">
      <c r="E7911" s="138">
        <v>43541</v>
      </c>
      <c r="F7911" s="16">
        <v>76</v>
      </c>
      <c r="G7911" s="16">
        <v>2019</v>
      </c>
      <c r="H7911" s="139">
        <f t="shared" si="640"/>
        <v>0</v>
      </c>
      <c r="I7911" s="140">
        <v>6.5</v>
      </c>
      <c r="J7911" s="141">
        <f t="shared" si="636"/>
        <v>1</v>
      </c>
      <c r="K7911" s="81">
        <f t="shared" si="637"/>
        <v>13.5</v>
      </c>
      <c r="L7911" s="149">
        <v>9.1999999999999993</v>
      </c>
      <c r="M7911" s="16"/>
      <c r="N7911" s="141">
        <f t="shared" si="638"/>
        <v>1</v>
      </c>
      <c r="O7911" s="141"/>
      <c r="P7911" s="141"/>
      <c r="Q7911" s="81">
        <f t="shared" si="639"/>
        <v>10.8</v>
      </c>
    </row>
    <row r="7912" spans="5:17" ht="13" hidden="1" x14ac:dyDescent="0.3">
      <c r="E7912" s="138">
        <v>43542</v>
      </c>
      <c r="F7912" s="16">
        <v>77</v>
      </c>
      <c r="G7912" s="16">
        <v>2019</v>
      </c>
      <c r="H7912" s="139">
        <f t="shared" si="640"/>
        <v>0</v>
      </c>
      <c r="I7912" s="140">
        <v>6.5966666666666667</v>
      </c>
      <c r="J7912" s="141">
        <f t="shared" si="636"/>
        <v>1</v>
      </c>
      <c r="K7912" s="81">
        <f t="shared" si="637"/>
        <v>13.403333333333332</v>
      </c>
      <c r="L7912" s="149">
        <v>5.6</v>
      </c>
      <c r="M7912" s="16"/>
      <c r="N7912" s="141">
        <f t="shared" si="638"/>
        <v>1</v>
      </c>
      <c r="O7912" s="141"/>
      <c r="P7912" s="141"/>
      <c r="Q7912" s="81">
        <f t="shared" si="639"/>
        <v>14.4</v>
      </c>
    </row>
    <row r="7913" spans="5:17" ht="13" hidden="1" x14ac:dyDescent="0.3">
      <c r="E7913" s="138">
        <v>43543</v>
      </c>
      <c r="F7913" s="16">
        <v>78</v>
      </c>
      <c r="G7913" s="16">
        <v>2019</v>
      </c>
      <c r="H7913" s="139">
        <f t="shared" si="640"/>
        <v>0</v>
      </c>
      <c r="I7913" s="140">
        <v>6.6933333333333334</v>
      </c>
      <c r="J7913" s="141">
        <f t="shared" si="636"/>
        <v>1</v>
      </c>
      <c r="K7913" s="81">
        <f t="shared" si="637"/>
        <v>13.306666666666667</v>
      </c>
      <c r="L7913" s="149">
        <v>5</v>
      </c>
      <c r="M7913" s="16"/>
      <c r="N7913" s="141">
        <f t="shared" si="638"/>
        <v>1</v>
      </c>
      <c r="O7913" s="141"/>
      <c r="P7913" s="141"/>
      <c r="Q7913" s="81">
        <f t="shared" si="639"/>
        <v>15</v>
      </c>
    </row>
    <row r="7914" spans="5:17" ht="13" hidden="1" x14ac:dyDescent="0.3">
      <c r="E7914" s="138">
        <v>43544</v>
      </c>
      <c r="F7914" s="16">
        <v>79</v>
      </c>
      <c r="G7914" s="16">
        <v>2019</v>
      </c>
      <c r="H7914" s="139">
        <f t="shared" si="640"/>
        <v>0</v>
      </c>
      <c r="I7914" s="140">
        <v>6.79</v>
      </c>
      <c r="J7914" s="141">
        <f t="shared" si="636"/>
        <v>1</v>
      </c>
      <c r="K7914" s="81">
        <f t="shared" si="637"/>
        <v>13.21</v>
      </c>
      <c r="L7914" s="149">
        <v>7.6</v>
      </c>
      <c r="M7914" s="16"/>
      <c r="N7914" s="141">
        <f t="shared" si="638"/>
        <v>1</v>
      </c>
      <c r="O7914" s="141"/>
      <c r="P7914" s="141"/>
      <c r="Q7914" s="81">
        <f t="shared" si="639"/>
        <v>12.4</v>
      </c>
    </row>
    <row r="7915" spans="5:17" ht="13" hidden="1" x14ac:dyDescent="0.3">
      <c r="E7915" s="138">
        <v>43545</v>
      </c>
      <c r="F7915" s="16">
        <v>80</v>
      </c>
      <c r="G7915" s="16">
        <v>2019</v>
      </c>
      <c r="H7915" s="139">
        <f t="shared" si="640"/>
        <v>0</v>
      </c>
      <c r="I7915" s="140">
        <v>6.8866666666666667</v>
      </c>
      <c r="J7915" s="141">
        <f t="shared" si="636"/>
        <v>1</v>
      </c>
      <c r="K7915" s="81">
        <f t="shared" si="637"/>
        <v>13.113333333333333</v>
      </c>
      <c r="L7915" s="149">
        <v>6.1</v>
      </c>
      <c r="M7915" s="16"/>
      <c r="N7915" s="141">
        <f t="shared" si="638"/>
        <v>1</v>
      </c>
      <c r="O7915" s="141"/>
      <c r="P7915" s="141"/>
      <c r="Q7915" s="81">
        <f t="shared" si="639"/>
        <v>13.9</v>
      </c>
    </row>
    <row r="7916" spans="5:17" ht="13" hidden="1" x14ac:dyDescent="0.3">
      <c r="E7916" s="138">
        <v>43546</v>
      </c>
      <c r="F7916" s="16">
        <v>81</v>
      </c>
      <c r="G7916" s="16">
        <v>2019</v>
      </c>
      <c r="H7916" s="139">
        <f t="shared" si="640"/>
        <v>0</v>
      </c>
      <c r="I7916" s="140">
        <v>6.9833333333333334</v>
      </c>
      <c r="J7916" s="141">
        <f t="shared" si="636"/>
        <v>1</v>
      </c>
      <c r="K7916" s="81">
        <f t="shared" si="637"/>
        <v>13.016666666666666</v>
      </c>
      <c r="L7916" s="149">
        <v>7.2</v>
      </c>
      <c r="M7916" s="16"/>
      <c r="N7916" s="141">
        <f t="shared" si="638"/>
        <v>1</v>
      </c>
      <c r="O7916" s="141"/>
      <c r="P7916" s="141"/>
      <c r="Q7916" s="81">
        <f t="shared" si="639"/>
        <v>12.8</v>
      </c>
    </row>
    <row r="7917" spans="5:17" ht="13" hidden="1" x14ac:dyDescent="0.3">
      <c r="E7917" s="138">
        <v>43547</v>
      </c>
      <c r="F7917" s="16">
        <v>82</v>
      </c>
      <c r="G7917" s="16">
        <v>2019</v>
      </c>
      <c r="H7917" s="139">
        <f t="shared" si="640"/>
        <v>0</v>
      </c>
      <c r="I7917" s="140">
        <v>7.08</v>
      </c>
      <c r="J7917" s="141">
        <f t="shared" si="636"/>
        <v>1</v>
      </c>
      <c r="K7917" s="81">
        <f t="shared" si="637"/>
        <v>12.92</v>
      </c>
      <c r="L7917" s="149">
        <v>9.5</v>
      </c>
      <c r="M7917" s="16"/>
      <c r="N7917" s="141">
        <f t="shared" si="638"/>
        <v>1</v>
      </c>
      <c r="O7917" s="141"/>
      <c r="P7917" s="141"/>
      <c r="Q7917" s="81">
        <f t="shared" si="639"/>
        <v>10.5</v>
      </c>
    </row>
    <row r="7918" spans="5:17" ht="13" hidden="1" x14ac:dyDescent="0.3">
      <c r="E7918" s="138">
        <v>43548</v>
      </c>
      <c r="F7918" s="16">
        <v>83</v>
      </c>
      <c r="G7918" s="16">
        <v>2019</v>
      </c>
      <c r="H7918" s="139">
        <f t="shared" si="640"/>
        <v>0</v>
      </c>
      <c r="I7918" s="140">
        <v>7.1766666666666667</v>
      </c>
      <c r="J7918" s="141">
        <f t="shared" si="636"/>
        <v>1</v>
      </c>
      <c r="K7918" s="81">
        <f t="shared" si="637"/>
        <v>12.823333333333334</v>
      </c>
      <c r="L7918" s="149">
        <v>10.8</v>
      </c>
      <c r="M7918" s="16"/>
      <c r="N7918" s="141">
        <f t="shared" si="638"/>
        <v>1</v>
      </c>
      <c r="O7918" s="141"/>
      <c r="P7918" s="141"/>
      <c r="Q7918" s="81">
        <f t="shared" si="639"/>
        <v>9.1999999999999993</v>
      </c>
    </row>
    <row r="7919" spans="5:17" ht="13" hidden="1" x14ac:dyDescent="0.3">
      <c r="E7919" s="138">
        <v>43549</v>
      </c>
      <c r="F7919" s="16">
        <v>84</v>
      </c>
      <c r="G7919" s="16">
        <v>2019</v>
      </c>
      <c r="H7919" s="139">
        <f t="shared" si="640"/>
        <v>0</v>
      </c>
      <c r="I7919" s="140">
        <v>7.2733333333333325</v>
      </c>
      <c r="J7919" s="141">
        <f t="shared" si="636"/>
        <v>1</v>
      </c>
      <c r="K7919" s="81">
        <f t="shared" si="637"/>
        <v>12.726666666666667</v>
      </c>
      <c r="L7919" s="149">
        <v>8.5</v>
      </c>
      <c r="M7919" s="16"/>
      <c r="N7919" s="141">
        <f t="shared" si="638"/>
        <v>1</v>
      </c>
      <c r="O7919" s="141"/>
      <c r="P7919" s="141"/>
      <c r="Q7919" s="81">
        <f t="shared" si="639"/>
        <v>11.5</v>
      </c>
    </row>
    <row r="7920" spans="5:17" ht="13" hidden="1" x14ac:dyDescent="0.3">
      <c r="E7920" s="138">
        <v>43550</v>
      </c>
      <c r="F7920" s="16">
        <v>85</v>
      </c>
      <c r="G7920" s="16">
        <v>2019</v>
      </c>
      <c r="H7920" s="139">
        <f t="shared" si="640"/>
        <v>0</v>
      </c>
      <c r="I7920" s="140">
        <v>7.37</v>
      </c>
      <c r="J7920" s="141">
        <f t="shared" si="636"/>
        <v>1</v>
      </c>
      <c r="K7920" s="81">
        <f t="shared" si="637"/>
        <v>12.629999999999999</v>
      </c>
      <c r="L7920" s="149">
        <v>7.4</v>
      </c>
      <c r="M7920" s="16"/>
      <c r="N7920" s="141">
        <f t="shared" si="638"/>
        <v>1</v>
      </c>
      <c r="O7920" s="141"/>
      <c r="P7920" s="141"/>
      <c r="Q7920" s="81">
        <f t="shared" si="639"/>
        <v>12.6</v>
      </c>
    </row>
    <row r="7921" spans="5:17" ht="13" hidden="1" x14ac:dyDescent="0.3">
      <c r="E7921" s="138">
        <v>43551</v>
      </c>
      <c r="F7921" s="16">
        <v>86</v>
      </c>
      <c r="G7921" s="16">
        <v>2019</v>
      </c>
      <c r="H7921" s="139">
        <f t="shared" si="640"/>
        <v>0</v>
      </c>
      <c r="I7921" s="140">
        <v>7.4666666666666677</v>
      </c>
      <c r="J7921" s="141">
        <f t="shared" si="636"/>
        <v>1</v>
      </c>
      <c r="K7921" s="81">
        <f t="shared" si="637"/>
        <v>12.533333333333331</v>
      </c>
      <c r="L7921" s="149">
        <v>8.1999999999999993</v>
      </c>
      <c r="M7921" s="16"/>
      <c r="N7921" s="141">
        <f t="shared" si="638"/>
        <v>1</v>
      </c>
      <c r="O7921" s="141"/>
      <c r="P7921" s="141"/>
      <c r="Q7921" s="81">
        <f t="shared" si="639"/>
        <v>11.8</v>
      </c>
    </row>
    <row r="7922" spans="5:17" ht="13" hidden="1" x14ac:dyDescent="0.3">
      <c r="E7922" s="138">
        <v>43552</v>
      </c>
      <c r="F7922" s="16">
        <v>87</v>
      </c>
      <c r="G7922" s="16">
        <v>2019</v>
      </c>
      <c r="H7922" s="139">
        <f t="shared" si="640"/>
        <v>0</v>
      </c>
      <c r="I7922" s="140">
        <v>7.5633333333333335</v>
      </c>
      <c r="J7922" s="141">
        <f t="shared" si="636"/>
        <v>1</v>
      </c>
      <c r="K7922" s="81">
        <f t="shared" si="637"/>
        <v>12.436666666666667</v>
      </c>
      <c r="L7922" s="149">
        <v>8.5</v>
      </c>
      <c r="M7922" s="16"/>
      <c r="N7922" s="141">
        <f t="shared" si="638"/>
        <v>1</v>
      </c>
      <c r="O7922" s="141"/>
      <c r="P7922" s="141"/>
      <c r="Q7922" s="81">
        <f t="shared" si="639"/>
        <v>11.5</v>
      </c>
    </row>
    <row r="7923" spans="5:17" ht="13" hidden="1" x14ac:dyDescent="0.3">
      <c r="E7923" s="138">
        <v>43553</v>
      </c>
      <c r="F7923" s="16">
        <v>88</v>
      </c>
      <c r="G7923" s="16">
        <v>2019</v>
      </c>
      <c r="H7923" s="139">
        <f t="shared" si="640"/>
        <v>0</v>
      </c>
      <c r="I7923" s="140">
        <v>7.66</v>
      </c>
      <c r="J7923" s="141">
        <f t="shared" si="636"/>
        <v>1</v>
      </c>
      <c r="K7923" s="81">
        <f t="shared" si="637"/>
        <v>12.34</v>
      </c>
      <c r="L7923" s="149">
        <v>8.5</v>
      </c>
      <c r="M7923" s="16"/>
      <c r="N7923" s="141">
        <f t="shared" si="638"/>
        <v>1</v>
      </c>
      <c r="O7923" s="141"/>
      <c r="P7923" s="141"/>
      <c r="Q7923" s="81">
        <f t="shared" si="639"/>
        <v>11.5</v>
      </c>
    </row>
    <row r="7924" spans="5:17" ht="13" hidden="1" x14ac:dyDescent="0.3">
      <c r="E7924" s="138">
        <v>43554</v>
      </c>
      <c r="F7924" s="16">
        <v>89</v>
      </c>
      <c r="G7924" s="16">
        <v>2019</v>
      </c>
      <c r="H7924" s="139">
        <f t="shared" si="640"/>
        <v>0</v>
      </c>
      <c r="I7924" s="140">
        <v>7.7566666666666668</v>
      </c>
      <c r="J7924" s="141">
        <f t="shared" si="636"/>
        <v>1</v>
      </c>
      <c r="K7924" s="81">
        <f t="shared" si="637"/>
        <v>12.243333333333332</v>
      </c>
      <c r="L7924" s="149">
        <v>9.5</v>
      </c>
      <c r="M7924" s="16"/>
      <c r="N7924" s="141">
        <f t="shared" si="638"/>
        <v>1</v>
      </c>
      <c r="O7924" s="141"/>
      <c r="P7924" s="141"/>
      <c r="Q7924" s="81">
        <f t="shared" si="639"/>
        <v>10.5</v>
      </c>
    </row>
    <row r="7925" spans="5:17" ht="13" hidden="1" x14ac:dyDescent="0.3">
      <c r="E7925" s="138">
        <v>43555</v>
      </c>
      <c r="F7925" s="16">
        <v>90</v>
      </c>
      <c r="G7925" s="16">
        <v>2019</v>
      </c>
      <c r="H7925" s="139">
        <f t="shared" si="640"/>
        <v>0</v>
      </c>
      <c r="I7925" s="140">
        <v>7.8533333333333344</v>
      </c>
      <c r="J7925" s="141">
        <f t="shared" si="636"/>
        <v>1</v>
      </c>
      <c r="K7925" s="81">
        <f t="shared" si="637"/>
        <v>12.146666666666665</v>
      </c>
      <c r="L7925" s="149">
        <v>10.3</v>
      </c>
      <c r="M7925" s="16"/>
      <c r="N7925" s="141">
        <f t="shared" si="638"/>
        <v>1</v>
      </c>
      <c r="O7925" s="141"/>
      <c r="P7925" s="141"/>
      <c r="Q7925" s="81">
        <f t="shared" si="639"/>
        <v>9.6999999999999993</v>
      </c>
    </row>
    <row r="7926" spans="5:17" ht="13" hidden="1" x14ac:dyDescent="0.3">
      <c r="E7926" s="138">
        <v>43556</v>
      </c>
      <c r="F7926" s="16">
        <v>91</v>
      </c>
      <c r="G7926" s="16">
        <v>2019</v>
      </c>
      <c r="H7926" s="139">
        <f t="shared" si="640"/>
        <v>0</v>
      </c>
      <c r="I7926" s="140">
        <v>7.95</v>
      </c>
      <c r="J7926" s="141">
        <f t="shared" si="636"/>
        <v>1</v>
      </c>
      <c r="K7926" s="81">
        <f t="shared" si="637"/>
        <v>12.05</v>
      </c>
      <c r="L7926" s="149">
        <v>10.7</v>
      </c>
      <c r="M7926" s="16"/>
      <c r="N7926" s="141">
        <f t="shared" si="638"/>
        <v>1</v>
      </c>
      <c r="O7926" s="141"/>
      <c r="P7926" s="141"/>
      <c r="Q7926" s="81">
        <f t="shared" si="639"/>
        <v>9.3000000000000007</v>
      </c>
    </row>
    <row r="7927" spans="5:17" ht="13" hidden="1" x14ac:dyDescent="0.3">
      <c r="E7927" s="138">
        <v>43557</v>
      </c>
      <c r="F7927" s="16">
        <v>92</v>
      </c>
      <c r="G7927" s="16">
        <v>2019</v>
      </c>
      <c r="H7927" s="139">
        <f t="shared" si="640"/>
        <v>0</v>
      </c>
      <c r="I7927" s="140">
        <v>8.0466666666666669</v>
      </c>
      <c r="J7927" s="141">
        <f t="shared" si="636"/>
        <v>1</v>
      </c>
      <c r="K7927" s="81">
        <f t="shared" si="637"/>
        <v>11.953333333333333</v>
      </c>
      <c r="L7927" s="149">
        <v>12.1</v>
      </c>
      <c r="M7927" s="16"/>
      <c r="N7927" s="141">
        <f t="shared" si="638"/>
        <v>1</v>
      </c>
      <c r="O7927" s="141"/>
      <c r="P7927" s="141"/>
      <c r="Q7927" s="81">
        <f t="shared" si="639"/>
        <v>7.9</v>
      </c>
    </row>
    <row r="7928" spans="5:17" ht="13" hidden="1" x14ac:dyDescent="0.3">
      <c r="E7928" s="138">
        <v>43558</v>
      </c>
      <c r="F7928" s="16">
        <v>93</v>
      </c>
      <c r="G7928" s="16">
        <v>2019</v>
      </c>
      <c r="H7928" s="139">
        <f t="shared" si="640"/>
        <v>0</v>
      </c>
      <c r="I7928" s="140">
        <v>8.1433333333333344</v>
      </c>
      <c r="J7928" s="141">
        <f t="shared" si="636"/>
        <v>1</v>
      </c>
      <c r="K7928" s="81">
        <f t="shared" si="637"/>
        <v>11.856666666666666</v>
      </c>
      <c r="L7928" s="149">
        <v>6.2</v>
      </c>
      <c r="M7928" s="16"/>
      <c r="N7928" s="141">
        <f t="shared" si="638"/>
        <v>1</v>
      </c>
      <c r="O7928" s="141"/>
      <c r="P7928" s="141"/>
      <c r="Q7928" s="81">
        <f t="shared" si="639"/>
        <v>13.8</v>
      </c>
    </row>
    <row r="7929" spans="5:17" ht="13" hidden="1" x14ac:dyDescent="0.3">
      <c r="E7929" s="138">
        <v>43559</v>
      </c>
      <c r="F7929" s="16">
        <v>94</v>
      </c>
      <c r="G7929" s="16">
        <v>2019</v>
      </c>
      <c r="H7929" s="139">
        <f t="shared" si="640"/>
        <v>0</v>
      </c>
      <c r="I7929" s="140">
        <v>8.24</v>
      </c>
      <c r="J7929" s="141">
        <f t="shared" si="636"/>
        <v>1</v>
      </c>
      <c r="K7929" s="81">
        <f t="shared" si="637"/>
        <v>11.76</v>
      </c>
      <c r="L7929" s="149">
        <v>2.5</v>
      </c>
      <c r="M7929" s="16"/>
      <c r="N7929" s="141">
        <f t="shared" si="638"/>
        <v>1</v>
      </c>
      <c r="O7929" s="141"/>
      <c r="P7929" s="141"/>
      <c r="Q7929" s="81">
        <f t="shared" si="639"/>
        <v>17.5</v>
      </c>
    </row>
    <row r="7930" spans="5:17" ht="13" hidden="1" x14ac:dyDescent="0.3">
      <c r="E7930" s="138">
        <v>43560</v>
      </c>
      <c r="F7930" s="16">
        <v>95</v>
      </c>
      <c r="G7930" s="16">
        <v>2019</v>
      </c>
      <c r="H7930" s="139">
        <f t="shared" si="640"/>
        <v>0</v>
      </c>
      <c r="I7930" s="140">
        <v>8.336666666666666</v>
      </c>
      <c r="J7930" s="141">
        <f t="shared" si="636"/>
        <v>1</v>
      </c>
      <c r="K7930" s="81">
        <f t="shared" si="637"/>
        <v>11.663333333333334</v>
      </c>
      <c r="L7930" s="149">
        <v>4.4000000000000004</v>
      </c>
      <c r="M7930" s="16"/>
      <c r="N7930" s="141">
        <f t="shared" si="638"/>
        <v>1</v>
      </c>
      <c r="O7930" s="141"/>
      <c r="P7930" s="141"/>
      <c r="Q7930" s="81">
        <f t="shared" si="639"/>
        <v>15.6</v>
      </c>
    </row>
    <row r="7931" spans="5:17" ht="13" hidden="1" x14ac:dyDescent="0.3">
      <c r="E7931" s="138">
        <v>43561</v>
      </c>
      <c r="F7931" s="16">
        <v>96</v>
      </c>
      <c r="G7931" s="16">
        <v>2019</v>
      </c>
      <c r="H7931" s="139">
        <f t="shared" si="640"/>
        <v>0</v>
      </c>
      <c r="I7931" s="140">
        <v>8.4333333333333336</v>
      </c>
      <c r="J7931" s="141">
        <f t="shared" si="636"/>
        <v>1</v>
      </c>
      <c r="K7931" s="81">
        <f t="shared" si="637"/>
        <v>11.566666666666666</v>
      </c>
      <c r="L7931" s="149">
        <v>7.6</v>
      </c>
      <c r="M7931" s="16"/>
      <c r="N7931" s="141">
        <f t="shared" si="638"/>
        <v>1</v>
      </c>
      <c r="O7931" s="141"/>
      <c r="P7931" s="141"/>
      <c r="Q7931" s="81">
        <f t="shared" si="639"/>
        <v>12.4</v>
      </c>
    </row>
    <row r="7932" spans="5:17" ht="13" hidden="1" x14ac:dyDescent="0.3">
      <c r="E7932" s="138">
        <v>43562</v>
      </c>
      <c r="F7932" s="16">
        <v>97</v>
      </c>
      <c r="G7932" s="16">
        <v>2019</v>
      </c>
      <c r="H7932" s="139">
        <f t="shared" si="640"/>
        <v>0</v>
      </c>
      <c r="I7932" s="140">
        <v>8.5299999999999994</v>
      </c>
      <c r="J7932" s="141">
        <f t="shared" si="636"/>
        <v>1</v>
      </c>
      <c r="K7932" s="81">
        <f t="shared" si="637"/>
        <v>11.47</v>
      </c>
      <c r="L7932" s="149">
        <v>8.6</v>
      </c>
      <c r="M7932" s="16"/>
      <c r="N7932" s="141">
        <f t="shared" si="638"/>
        <v>1</v>
      </c>
      <c r="O7932" s="141"/>
      <c r="P7932" s="141"/>
      <c r="Q7932" s="81">
        <f t="shared" si="639"/>
        <v>11.4</v>
      </c>
    </row>
    <row r="7933" spans="5:17" ht="13" hidden="1" x14ac:dyDescent="0.3">
      <c r="E7933" s="138">
        <v>43563</v>
      </c>
      <c r="F7933" s="16">
        <v>98</v>
      </c>
      <c r="G7933" s="16">
        <v>2019</v>
      </c>
      <c r="H7933" s="139">
        <f t="shared" si="640"/>
        <v>0</v>
      </c>
      <c r="I7933" s="140">
        <v>8.6266666666666687</v>
      </c>
      <c r="J7933" s="141">
        <f t="shared" si="636"/>
        <v>1</v>
      </c>
      <c r="K7933" s="81">
        <f t="shared" si="637"/>
        <v>11.373333333333331</v>
      </c>
      <c r="L7933" s="149">
        <v>9.6</v>
      </c>
      <c r="M7933" s="16"/>
      <c r="N7933" s="141">
        <f t="shared" si="638"/>
        <v>1</v>
      </c>
      <c r="O7933" s="141"/>
      <c r="P7933" s="141"/>
      <c r="Q7933" s="81">
        <f t="shared" si="639"/>
        <v>10.4</v>
      </c>
    </row>
    <row r="7934" spans="5:17" ht="13" hidden="1" x14ac:dyDescent="0.3">
      <c r="E7934" s="138">
        <v>43564</v>
      </c>
      <c r="F7934" s="16">
        <v>99</v>
      </c>
      <c r="G7934" s="16">
        <v>2019</v>
      </c>
      <c r="H7934" s="139">
        <f t="shared" si="640"/>
        <v>0</v>
      </c>
      <c r="I7934" s="140">
        <v>8.7233333333333327</v>
      </c>
      <c r="J7934" s="141">
        <f t="shared" si="636"/>
        <v>1</v>
      </c>
      <c r="K7934" s="81">
        <f t="shared" si="637"/>
        <v>11.276666666666667</v>
      </c>
      <c r="L7934" s="149">
        <v>9.1999999999999993</v>
      </c>
      <c r="M7934" s="16"/>
      <c r="N7934" s="141">
        <f t="shared" si="638"/>
        <v>1</v>
      </c>
      <c r="O7934" s="141"/>
      <c r="P7934" s="141"/>
      <c r="Q7934" s="81">
        <f t="shared" si="639"/>
        <v>10.8</v>
      </c>
    </row>
    <row r="7935" spans="5:17" ht="13" hidden="1" x14ac:dyDescent="0.3">
      <c r="E7935" s="138">
        <v>43565</v>
      </c>
      <c r="F7935" s="16">
        <v>100</v>
      </c>
      <c r="G7935" s="16">
        <v>2019</v>
      </c>
      <c r="H7935" s="139">
        <f t="shared" si="640"/>
        <v>0</v>
      </c>
      <c r="I7935" s="140">
        <v>8.82</v>
      </c>
      <c r="J7935" s="141">
        <f t="shared" si="636"/>
        <v>1</v>
      </c>
      <c r="K7935" s="81">
        <f t="shared" si="637"/>
        <v>11.18</v>
      </c>
      <c r="L7935" s="149">
        <v>10.199999999999999</v>
      </c>
      <c r="M7935" s="16"/>
      <c r="N7935" s="141">
        <f t="shared" si="638"/>
        <v>1</v>
      </c>
      <c r="O7935" s="141"/>
      <c r="P7935" s="141"/>
      <c r="Q7935" s="81">
        <f t="shared" si="639"/>
        <v>9.8000000000000007</v>
      </c>
    </row>
    <row r="7936" spans="5:17" ht="13" hidden="1" x14ac:dyDescent="0.3">
      <c r="E7936" s="138">
        <v>43566</v>
      </c>
      <c r="F7936" s="16">
        <v>101</v>
      </c>
      <c r="G7936" s="16">
        <v>2019</v>
      </c>
      <c r="H7936" s="139">
        <f t="shared" si="640"/>
        <v>0</v>
      </c>
      <c r="I7936" s="140">
        <v>8.9166666666666679</v>
      </c>
      <c r="J7936" s="141">
        <f t="shared" si="636"/>
        <v>1</v>
      </c>
      <c r="K7936" s="81">
        <f t="shared" si="637"/>
        <v>11.083333333333332</v>
      </c>
      <c r="L7936" s="149">
        <v>11</v>
      </c>
      <c r="M7936" s="16"/>
      <c r="N7936" s="141">
        <f t="shared" si="638"/>
        <v>1</v>
      </c>
      <c r="O7936" s="141"/>
      <c r="P7936" s="141"/>
      <c r="Q7936" s="81">
        <f t="shared" si="639"/>
        <v>9</v>
      </c>
    </row>
    <row r="7937" spans="5:17" ht="13" hidden="1" x14ac:dyDescent="0.3">
      <c r="E7937" s="138">
        <v>43567</v>
      </c>
      <c r="F7937" s="16">
        <v>102</v>
      </c>
      <c r="G7937" s="16">
        <v>2019</v>
      </c>
      <c r="H7937" s="139">
        <f t="shared" si="640"/>
        <v>0</v>
      </c>
      <c r="I7937" s="140">
        <v>9.0133333333333354</v>
      </c>
      <c r="J7937" s="141">
        <f t="shared" si="636"/>
        <v>1</v>
      </c>
      <c r="K7937" s="81">
        <f t="shared" si="637"/>
        <v>10.986666666666665</v>
      </c>
      <c r="L7937" s="149">
        <v>9.9</v>
      </c>
      <c r="M7937" s="16"/>
      <c r="N7937" s="141">
        <f t="shared" si="638"/>
        <v>1</v>
      </c>
      <c r="O7937" s="141"/>
      <c r="P7937" s="141"/>
      <c r="Q7937" s="81">
        <f t="shared" si="639"/>
        <v>10.1</v>
      </c>
    </row>
    <row r="7938" spans="5:17" ht="13" hidden="1" x14ac:dyDescent="0.3">
      <c r="E7938" s="138">
        <v>43568</v>
      </c>
      <c r="F7938" s="16">
        <v>103</v>
      </c>
      <c r="G7938" s="16">
        <v>2019</v>
      </c>
      <c r="H7938" s="139">
        <f t="shared" si="640"/>
        <v>0</v>
      </c>
      <c r="I7938" s="140">
        <v>9.11</v>
      </c>
      <c r="J7938" s="141">
        <f t="shared" si="636"/>
        <v>1</v>
      </c>
      <c r="K7938" s="81">
        <f t="shared" si="637"/>
        <v>10.89</v>
      </c>
      <c r="L7938" s="149">
        <v>7.3</v>
      </c>
      <c r="M7938" s="16"/>
      <c r="N7938" s="141">
        <f t="shared" si="638"/>
        <v>1</v>
      </c>
      <c r="O7938" s="141"/>
      <c r="P7938" s="141"/>
      <c r="Q7938" s="81">
        <f t="shared" si="639"/>
        <v>12.7</v>
      </c>
    </row>
    <row r="7939" spans="5:17" ht="13" hidden="1" x14ac:dyDescent="0.3">
      <c r="E7939" s="138">
        <v>43569</v>
      </c>
      <c r="F7939" s="16">
        <v>104</v>
      </c>
      <c r="G7939" s="16">
        <v>2019</v>
      </c>
      <c r="H7939" s="139">
        <f t="shared" si="640"/>
        <v>0</v>
      </c>
      <c r="I7939" s="140">
        <v>9.206666666666667</v>
      </c>
      <c r="J7939" s="141">
        <f t="shared" si="636"/>
        <v>1</v>
      </c>
      <c r="K7939" s="81">
        <f t="shared" si="637"/>
        <v>10.793333333333333</v>
      </c>
      <c r="L7939" s="149">
        <v>5.8</v>
      </c>
      <c r="M7939" s="16"/>
      <c r="N7939" s="141">
        <f t="shared" si="638"/>
        <v>1</v>
      </c>
      <c r="O7939" s="141"/>
      <c r="P7939" s="141"/>
      <c r="Q7939" s="81">
        <f t="shared" si="639"/>
        <v>14.2</v>
      </c>
    </row>
    <row r="7940" spans="5:17" ht="13" hidden="1" x14ac:dyDescent="0.3">
      <c r="E7940" s="138">
        <v>43570</v>
      </c>
      <c r="F7940" s="16">
        <v>105</v>
      </c>
      <c r="G7940" s="16">
        <v>2019</v>
      </c>
      <c r="H7940" s="139">
        <f t="shared" si="640"/>
        <v>0</v>
      </c>
      <c r="I7940" s="140">
        <v>9.3033333333333346</v>
      </c>
      <c r="J7940" s="141">
        <f t="shared" si="636"/>
        <v>1</v>
      </c>
      <c r="K7940" s="81">
        <f t="shared" si="637"/>
        <v>10.696666666666665</v>
      </c>
      <c r="L7940" s="149">
        <v>8.3000000000000007</v>
      </c>
      <c r="M7940" s="16"/>
      <c r="N7940" s="141">
        <f t="shared" si="638"/>
        <v>1</v>
      </c>
      <c r="O7940" s="141"/>
      <c r="P7940" s="141"/>
      <c r="Q7940" s="81">
        <f t="shared" si="639"/>
        <v>11.7</v>
      </c>
    </row>
    <row r="7941" spans="5:17" ht="13" hidden="1" x14ac:dyDescent="0.3">
      <c r="E7941" s="138">
        <v>43571</v>
      </c>
      <c r="F7941" s="16">
        <v>106</v>
      </c>
      <c r="G7941" s="16">
        <v>2019</v>
      </c>
      <c r="H7941" s="139">
        <f t="shared" si="640"/>
        <v>0</v>
      </c>
      <c r="I7941" s="140">
        <v>9.4</v>
      </c>
      <c r="J7941" s="141">
        <f t="shared" si="636"/>
        <v>1</v>
      </c>
      <c r="K7941" s="81">
        <f t="shared" si="637"/>
        <v>10.6</v>
      </c>
      <c r="L7941" s="149">
        <v>9.6</v>
      </c>
      <c r="M7941" s="16"/>
      <c r="N7941" s="141">
        <f t="shared" si="638"/>
        <v>1</v>
      </c>
      <c r="O7941" s="141"/>
      <c r="P7941" s="141"/>
      <c r="Q7941" s="81">
        <f t="shared" si="639"/>
        <v>10.4</v>
      </c>
    </row>
    <row r="7942" spans="5:17" ht="13" hidden="1" x14ac:dyDescent="0.3">
      <c r="E7942" s="138">
        <v>43572</v>
      </c>
      <c r="F7942" s="16">
        <v>107</v>
      </c>
      <c r="G7942" s="16">
        <v>2019</v>
      </c>
      <c r="H7942" s="139">
        <f t="shared" si="640"/>
        <v>0</v>
      </c>
      <c r="I7942" s="140">
        <v>9.561290322580648</v>
      </c>
      <c r="J7942" s="141">
        <f t="shared" si="636"/>
        <v>1</v>
      </c>
      <c r="K7942" s="81">
        <f t="shared" si="637"/>
        <v>10.438709677419352</v>
      </c>
      <c r="L7942" s="149">
        <v>11.1</v>
      </c>
      <c r="M7942" s="16"/>
      <c r="N7942" s="141">
        <f t="shared" si="638"/>
        <v>1</v>
      </c>
      <c r="O7942" s="141"/>
      <c r="P7942" s="141"/>
      <c r="Q7942" s="81">
        <f t="shared" si="639"/>
        <v>8.9</v>
      </c>
    </row>
    <row r="7943" spans="5:17" ht="13" hidden="1" x14ac:dyDescent="0.3">
      <c r="E7943" s="138">
        <v>43573</v>
      </c>
      <c r="F7943" s="16">
        <v>108</v>
      </c>
      <c r="G7943" s="16">
        <v>2019</v>
      </c>
      <c r="H7943" s="139">
        <f t="shared" si="640"/>
        <v>0</v>
      </c>
      <c r="I7943" s="140">
        <v>9.7225806451612922</v>
      </c>
      <c r="J7943" s="141">
        <f t="shared" si="636"/>
        <v>1</v>
      </c>
      <c r="K7943" s="81">
        <f t="shared" si="637"/>
        <v>10.277419354838708</v>
      </c>
      <c r="L7943" s="149">
        <v>14.2</v>
      </c>
      <c r="M7943" s="16"/>
      <c r="N7943" s="141">
        <f t="shared" si="638"/>
        <v>1</v>
      </c>
      <c r="O7943" s="141"/>
      <c r="P7943" s="141"/>
      <c r="Q7943" s="81">
        <f t="shared" si="639"/>
        <v>5.8000000000000007</v>
      </c>
    </row>
    <row r="7944" spans="5:17" ht="13" hidden="1" x14ac:dyDescent="0.3">
      <c r="E7944" s="138">
        <v>43574</v>
      </c>
      <c r="F7944" s="16">
        <v>109</v>
      </c>
      <c r="G7944" s="16">
        <v>2019</v>
      </c>
      <c r="H7944" s="139">
        <f t="shared" si="640"/>
        <v>0</v>
      </c>
      <c r="I7944" s="140">
        <v>9.8838709677419363</v>
      </c>
      <c r="J7944" s="141">
        <f t="shared" si="636"/>
        <v>1</v>
      </c>
      <c r="K7944" s="81">
        <f t="shared" si="637"/>
        <v>10.116129032258064</v>
      </c>
      <c r="L7944" s="149">
        <v>15.3</v>
      </c>
      <c r="M7944" s="16"/>
      <c r="N7944" s="141">
        <f t="shared" si="638"/>
        <v>1</v>
      </c>
      <c r="O7944" s="141"/>
      <c r="P7944" s="141"/>
      <c r="Q7944" s="81">
        <f t="shared" si="639"/>
        <v>4.6999999999999993</v>
      </c>
    </row>
    <row r="7945" spans="5:17" ht="13" hidden="1" x14ac:dyDescent="0.3">
      <c r="E7945" s="138">
        <v>43575</v>
      </c>
      <c r="F7945" s="16">
        <v>110</v>
      </c>
      <c r="G7945" s="16">
        <v>2019</v>
      </c>
      <c r="H7945" s="139">
        <f t="shared" si="640"/>
        <v>0</v>
      </c>
      <c r="I7945" s="140">
        <v>10.045161290322584</v>
      </c>
      <c r="J7945" s="141">
        <f t="shared" si="636"/>
        <v>1</v>
      </c>
      <c r="K7945" s="81">
        <f t="shared" si="637"/>
        <v>9.954838709677416</v>
      </c>
      <c r="L7945" s="149">
        <v>15.6</v>
      </c>
      <c r="M7945" s="16"/>
      <c r="N7945" s="141">
        <f t="shared" si="638"/>
        <v>1</v>
      </c>
      <c r="O7945" s="141"/>
      <c r="P7945" s="141"/>
      <c r="Q7945" s="81">
        <f t="shared" si="639"/>
        <v>4.4000000000000004</v>
      </c>
    </row>
    <row r="7946" spans="5:17" ht="13" hidden="1" x14ac:dyDescent="0.3">
      <c r="E7946" s="138">
        <v>43576</v>
      </c>
      <c r="F7946" s="16">
        <v>111</v>
      </c>
      <c r="G7946" s="16">
        <v>2019</v>
      </c>
      <c r="H7946" s="139">
        <f t="shared" si="640"/>
        <v>0</v>
      </c>
      <c r="I7946" s="140">
        <v>10.206451612903228</v>
      </c>
      <c r="J7946" s="141">
        <f t="shared" si="636"/>
        <v>1</v>
      </c>
      <c r="K7946" s="81">
        <f t="shared" si="637"/>
        <v>9.7935483870967719</v>
      </c>
      <c r="L7946" s="149">
        <v>13.6</v>
      </c>
      <c r="M7946" s="16"/>
      <c r="N7946" s="141">
        <f t="shared" si="638"/>
        <v>1</v>
      </c>
      <c r="O7946" s="141"/>
      <c r="P7946" s="141"/>
      <c r="Q7946" s="81">
        <f t="shared" si="639"/>
        <v>6.4</v>
      </c>
    </row>
    <row r="7947" spans="5:17" ht="13" hidden="1" x14ac:dyDescent="0.3">
      <c r="E7947" s="138">
        <v>43577</v>
      </c>
      <c r="F7947" s="16">
        <v>112</v>
      </c>
      <c r="G7947" s="16">
        <v>2019</v>
      </c>
      <c r="H7947" s="139">
        <f t="shared" si="640"/>
        <v>0</v>
      </c>
      <c r="I7947" s="140">
        <v>10.367741935483872</v>
      </c>
      <c r="J7947" s="141">
        <f t="shared" si="636"/>
        <v>1</v>
      </c>
      <c r="K7947" s="81">
        <f t="shared" si="637"/>
        <v>9.6322580645161278</v>
      </c>
      <c r="L7947" s="149">
        <v>16.3</v>
      </c>
      <c r="M7947" s="16"/>
      <c r="N7947" s="141">
        <f t="shared" si="638"/>
        <v>0</v>
      </c>
      <c r="O7947" s="141"/>
      <c r="P7947" s="141"/>
      <c r="Q7947" s="81">
        <f t="shared" si="639"/>
        <v>0</v>
      </c>
    </row>
    <row r="7948" spans="5:17" ht="13" hidden="1" x14ac:dyDescent="0.3">
      <c r="E7948" s="138">
        <v>43578</v>
      </c>
      <c r="F7948" s="16">
        <v>113</v>
      </c>
      <c r="G7948" s="16">
        <v>2019</v>
      </c>
      <c r="H7948" s="139">
        <f t="shared" si="640"/>
        <v>0</v>
      </c>
      <c r="I7948" s="140">
        <v>10.529032258064516</v>
      </c>
      <c r="J7948" s="141">
        <f t="shared" si="636"/>
        <v>1</v>
      </c>
      <c r="K7948" s="81">
        <f t="shared" si="637"/>
        <v>9.4709677419354836</v>
      </c>
      <c r="L7948" s="149">
        <v>18.2</v>
      </c>
      <c r="M7948" s="16"/>
      <c r="N7948" s="141">
        <f t="shared" si="638"/>
        <v>0</v>
      </c>
      <c r="O7948" s="141"/>
      <c r="P7948" s="141"/>
      <c r="Q7948" s="81">
        <f t="shared" si="639"/>
        <v>0</v>
      </c>
    </row>
    <row r="7949" spans="5:17" ht="13" hidden="1" x14ac:dyDescent="0.3">
      <c r="E7949" s="138">
        <v>43579</v>
      </c>
      <c r="F7949" s="16">
        <v>114</v>
      </c>
      <c r="G7949" s="16">
        <v>2019</v>
      </c>
      <c r="H7949" s="139">
        <f t="shared" si="640"/>
        <v>0</v>
      </c>
      <c r="I7949" s="140">
        <v>10.690322580645164</v>
      </c>
      <c r="J7949" s="141">
        <f t="shared" si="636"/>
        <v>1</v>
      </c>
      <c r="K7949" s="81">
        <f t="shared" si="637"/>
        <v>9.3096774193548359</v>
      </c>
      <c r="L7949" s="149">
        <v>13.1</v>
      </c>
      <c r="M7949" s="16"/>
      <c r="N7949" s="141">
        <f t="shared" si="638"/>
        <v>1</v>
      </c>
      <c r="O7949" s="141"/>
      <c r="P7949" s="141"/>
      <c r="Q7949" s="81">
        <f t="shared" si="639"/>
        <v>6.9</v>
      </c>
    </row>
    <row r="7950" spans="5:17" ht="13" hidden="1" x14ac:dyDescent="0.3">
      <c r="E7950" s="138">
        <v>43580</v>
      </c>
      <c r="F7950" s="16">
        <v>115</v>
      </c>
      <c r="G7950" s="16">
        <v>2019</v>
      </c>
      <c r="H7950" s="139">
        <f t="shared" si="640"/>
        <v>0</v>
      </c>
      <c r="I7950" s="140">
        <v>10.851612903225808</v>
      </c>
      <c r="J7950" s="141">
        <f t="shared" si="636"/>
        <v>1</v>
      </c>
      <c r="K7950" s="81">
        <f t="shared" si="637"/>
        <v>9.1483870967741918</v>
      </c>
      <c r="L7950" s="149">
        <v>12</v>
      </c>
      <c r="M7950" s="16"/>
      <c r="N7950" s="141">
        <f t="shared" si="638"/>
        <v>1</v>
      </c>
      <c r="O7950" s="141"/>
      <c r="P7950" s="141"/>
      <c r="Q7950" s="81">
        <f t="shared" si="639"/>
        <v>8</v>
      </c>
    </row>
    <row r="7951" spans="5:17" ht="13" hidden="1" x14ac:dyDescent="0.3">
      <c r="E7951" s="138">
        <v>43581</v>
      </c>
      <c r="F7951" s="16">
        <v>116</v>
      </c>
      <c r="G7951" s="16">
        <v>2019</v>
      </c>
      <c r="H7951" s="139">
        <f t="shared" si="640"/>
        <v>0</v>
      </c>
      <c r="I7951" s="140">
        <v>11.012903225806452</v>
      </c>
      <c r="J7951" s="141">
        <f t="shared" si="636"/>
        <v>1</v>
      </c>
      <c r="K7951" s="81">
        <f t="shared" si="637"/>
        <v>8.9870967741935477</v>
      </c>
      <c r="L7951" s="149">
        <v>9.1999999999999993</v>
      </c>
      <c r="M7951" s="16"/>
      <c r="N7951" s="141">
        <f t="shared" si="638"/>
        <v>1</v>
      </c>
      <c r="O7951" s="141"/>
      <c r="P7951" s="141"/>
      <c r="Q7951" s="81">
        <f t="shared" si="639"/>
        <v>10.8</v>
      </c>
    </row>
    <row r="7952" spans="5:17" ht="13" hidden="1" x14ac:dyDescent="0.3">
      <c r="E7952" s="138">
        <v>43582</v>
      </c>
      <c r="F7952" s="16">
        <v>117</v>
      </c>
      <c r="G7952" s="16">
        <v>2019</v>
      </c>
      <c r="H7952" s="139">
        <f t="shared" si="640"/>
        <v>0</v>
      </c>
      <c r="I7952" s="140">
        <v>11.1741935483871</v>
      </c>
      <c r="J7952" s="141">
        <f t="shared" si="636"/>
        <v>1</v>
      </c>
      <c r="K7952" s="81">
        <f t="shared" si="637"/>
        <v>8.8258064516129</v>
      </c>
      <c r="L7952" s="149">
        <v>10</v>
      </c>
      <c r="M7952" s="16"/>
      <c r="N7952" s="141">
        <f t="shared" si="638"/>
        <v>1</v>
      </c>
      <c r="O7952" s="141"/>
      <c r="P7952" s="141"/>
      <c r="Q7952" s="81">
        <f t="shared" si="639"/>
        <v>10</v>
      </c>
    </row>
    <row r="7953" spans="5:17" ht="13" hidden="1" x14ac:dyDescent="0.3">
      <c r="E7953" s="138">
        <v>43583</v>
      </c>
      <c r="F7953" s="16">
        <v>118</v>
      </c>
      <c r="G7953" s="16">
        <v>2019</v>
      </c>
      <c r="H7953" s="139">
        <f t="shared" si="640"/>
        <v>0</v>
      </c>
      <c r="I7953" s="140">
        <v>11.335483870967744</v>
      </c>
      <c r="J7953" s="141">
        <f t="shared" si="636"/>
        <v>1</v>
      </c>
      <c r="K7953" s="81">
        <f t="shared" si="637"/>
        <v>8.6645161290322559</v>
      </c>
      <c r="L7953" s="149">
        <v>6.9</v>
      </c>
      <c r="M7953" s="16"/>
      <c r="N7953" s="141">
        <f t="shared" si="638"/>
        <v>1</v>
      </c>
      <c r="O7953" s="141"/>
      <c r="P7953" s="141"/>
      <c r="Q7953" s="81">
        <f t="shared" si="639"/>
        <v>13.1</v>
      </c>
    </row>
    <row r="7954" spans="5:17" ht="13" hidden="1" x14ac:dyDescent="0.3">
      <c r="E7954" s="138">
        <v>43584</v>
      </c>
      <c r="F7954" s="16">
        <v>119</v>
      </c>
      <c r="G7954" s="16">
        <v>2019</v>
      </c>
      <c r="H7954" s="139">
        <f t="shared" si="640"/>
        <v>0</v>
      </c>
      <c r="I7954" s="140">
        <v>11.496774193548388</v>
      </c>
      <c r="J7954" s="141">
        <f t="shared" si="636"/>
        <v>1</v>
      </c>
      <c r="K7954" s="81">
        <f t="shared" si="637"/>
        <v>8.5032258064516117</v>
      </c>
      <c r="L7954" s="149">
        <v>8.6999999999999993</v>
      </c>
      <c r="M7954" s="16"/>
      <c r="N7954" s="141">
        <f t="shared" si="638"/>
        <v>1</v>
      </c>
      <c r="O7954" s="141"/>
      <c r="P7954" s="141"/>
      <c r="Q7954" s="81">
        <f t="shared" si="639"/>
        <v>11.3</v>
      </c>
    </row>
    <row r="7955" spans="5:17" ht="13" hidden="1" x14ac:dyDescent="0.3">
      <c r="E7955" s="138">
        <v>43585</v>
      </c>
      <c r="F7955" s="16">
        <v>120</v>
      </c>
      <c r="G7955" s="16">
        <v>2019</v>
      </c>
      <c r="H7955" s="139">
        <f t="shared" si="640"/>
        <v>0</v>
      </c>
      <c r="I7955" s="140">
        <v>11.658064516129032</v>
      </c>
      <c r="J7955" s="141">
        <f t="shared" si="636"/>
        <v>1</v>
      </c>
      <c r="K7955" s="81">
        <f t="shared" si="637"/>
        <v>8.3419354838709676</v>
      </c>
      <c r="L7955" s="149">
        <v>11</v>
      </c>
      <c r="M7955" s="16"/>
      <c r="N7955" s="141">
        <f t="shared" si="638"/>
        <v>1</v>
      </c>
      <c r="O7955" s="141"/>
      <c r="P7955" s="141"/>
      <c r="Q7955" s="81">
        <f t="shared" si="639"/>
        <v>9</v>
      </c>
    </row>
    <row r="7956" spans="5:17" ht="13" hidden="1" x14ac:dyDescent="0.3">
      <c r="E7956" s="138">
        <v>43586</v>
      </c>
      <c r="F7956" s="16">
        <v>121</v>
      </c>
      <c r="G7956" s="16">
        <v>2019</v>
      </c>
      <c r="H7956" s="139">
        <f t="shared" si="640"/>
        <v>0</v>
      </c>
      <c r="I7956" s="140">
        <v>11.81935483870968</v>
      </c>
      <c r="J7956" s="141">
        <f t="shared" ref="J7956:J8019" si="641">IF(I7956&lt;=$E$117,1,0)</f>
        <v>1</v>
      </c>
      <c r="K7956" s="81">
        <f t="shared" ref="K7956:K8019" si="642">J7956*($E$116-I7956)</f>
        <v>8.1806451612903199</v>
      </c>
      <c r="L7956" s="149">
        <v>11.8</v>
      </c>
      <c r="M7956" s="16"/>
      <c r="N7956" s="141">
        <f t="shared" ref="N7956:N8019" si="643">IF(L7956&lt;=$E$117,1,0)</f>
        <v>1</v>
      </c>
      <c r="O7956" s="141"/>
      <c r="P7956" s="141"/>
      <c r="Q7956" s="81">
        <f t="shared" ref="Q7956:Q8019" si="644">N7956*($E$116-L7956)</f>
        <v>8.1999999999999993</v>
      </c>
    </row>
    <row r="7957" spans="5:17" ht="13" hidden="1" x14ac:dyDescent="0.3">
      <c r="E7957" s="138">
        <v>43587</v>
      </c>
      <c r="F7957" s="16">
        <v>122</v>
      </c>
      <c r="G7957" s="16">
        <v>2019</v>
      </c>
      <c r="H7957" s="139">
        <f t="shared" si="640"/>
        <v>0</v>
      </c>
      <c r="I7957" s="140">
        <v>11.980645161290324</v>
      </c>
      <c r="J7957" s="141">
        <f t="shared" si="641"/>
        <v>1</v>
      </c>
      <c r="K7957" s="81">
        <f t="shared" si="642"/>
        <v>8.0193548387096758</v>
      </c>
      <c r="L7957" s="149">
        <v>10.7</v>
      </c>
      <c r="M7957" s="16"/>
      <c r="N7957" s="141">
        <f t="shared" si="643"/>
        <v>1</v>
      </c>
      <c r="O7957" s="141"/>
      <c r="P7957" s="141"/>
      <c r="Q7957" s="81">
        <f t="shared" si="644"/>
        <v>9.3000000000000007</v>
      </c>
    </row>
    <row r="7958" spans="5:17" ht="13" hidden="1" x14ac:dyDescent="0.3">
      <c r="E7958" s="138">
        <v>43588</v>
      </c>
      <c r="F7958" s="16">
        <v>123</v>
      </c>
      <c r="G7958" s="16">
        <v>2019</v>
      </c>
      <c r="H7958" s="139">
        <f t="shared" si="640"/>
        <v>0</v>
      </c>
      <c r="I7958" s="140">
        <v>12.141935483870968</v>
      </c>
      <c r="J7958" s="141">
        <f t="shared" si="641"/>
        <v>1</v>
      </c>
      <c r="K7958" s="81">
        <f t="shared" si="642"/>
        <v>7.8580645161290317</v>
      </c>
      <c r="L7958" s="149">
        <v>11.3</v>
      </c>
      <c r="M7958" s="16"/>
      <c r="N7958" s="141">
        <f t="shared" si="643"/>
        <v>1</v>
      </c>
      <c r="O7958" s="141"/>
      <c r="P7958" s="141"/>
      <c r="Q7958" s="81">
        <f t="shared" si="644"/>
        <v>8.6999999999999993</v>
      </c>
    </row>
    <row r="7959" spans="5:17" ht="13" hidden="1" x14ac:dyDescent="0.3">
      <c r="E7959" s="138">
        <v>43589</v>
      </c>
      <c r="F7959" s="16">
        <v>124</v>
      </c>
      <c r="G7959" s="16">
        <v>2019</v>
      </c>
      <c r="H7959" s="139">
        <f t="shared" si="640"/>
        <v>0</v>
      </c>
      <c r="I7959" s="140">
        <v>12.303225806451616</v>
      </c>
      <c r="J7959" s="141">
        <f t="shared" si="641"/>
        <v>1</v>
      </c>
      <c r="K7959" s="81">
        <f t="shared" si="642"/>
        <v>7.696774193548384</v>
      </c>
      <c r="L7959" s="149">
        <v>8.1</v>
      </c>
      <c r="M7959" s="16"/>
      <c r="N7959" s="141">
        <f t="shared" si="643"/>
        <v>1</v>
      </c>
      <c r="O7959" s="141"/>
      <c r="P7959" s="141"/>
      <c r="Q7959" s="81">
        <f t="shared" si="644"/>
        <v>11.9</v>
      </c>
    </row>
    <row r="7960" spans="5:17" ht="13" hidden="1" x14ac:dyDescent="0.3">
      <c r="E7960" s="138">
        <v>43590</v>
      </c>
      <c r="F7960" s="16">
        <v>125</v>
      </c>
      <c r="G7960" s="16">
        <v>2019</v>
      </c>
      <c r="H7960" s="139">
        <f t="shared" si="640"/>
        <v>0</v>
      </c>
      <c r="I7960" s="140">
        <v>12.46451612903226</v>
      </c>
      <c r="J7960" s="141">
        <f t="shared" si="641"/>
        <v>1</v>
      </c>
      <c r="K7960" s="81">
        <f t="shared" si="642"/>
        <v>7.5354838709677399</v>
      </c>
      <c r="L7960" s="149">
        <v>5.8</v>
      </c>
      <c r="M7960" s="16"/>
      <c r="N7960" s="141">
        <f t="shared" si="643"/>
        <v>1</v>
      </c>
      <c r="O7960" s="141"/>
      <c r="P7960" s="141"/>
      <c r="Q7960" s="81">
        <f t="shared" si="644"/>
        <v>14.2</v>
      </c>
    </row>
    <row r="7961" spans="5:17" ht="13" hidden="1" x14ac:dyDescent="0.3">
      <c r="E7961" s="138">
        <v>43591</v>
      </c>
      <c r="F7961" s="16">
        <v>126</v>
      </c>
      <c r="G7961" s="16">
        <v>2019</v>
      </c>
      <c r="H7961" s="139">
        <f t="shared" si="640"/>
        <v>0</v>
      </c>
      <c r="I7961" s="140">
        <v>12.625806451612904</v>
      </c>
      <c r="J7961" s="141">
        <f t="shared" si="641"/>
        <v>1</v>
      </c>
      <c r="K7961" s="81">
        <f t="shared" si="642"/>
        <v>7.3741935483870957</v>
      </c>
      <c r="L7961" s="149">
        <v>7.2</v>
      </c>
      <c r="M7961" s="16"/>
      <c r="N7961" s="141">
        <f t="shared" si="643"/>
        <v>1</v>
      </c>
      <c r="O7961" s="141"/>
      <c r="P7961" s="141"/>
      <c r="Q7961" s="81">
        <f t="shared" si="644"/>
        <v>12.8</v>
      </c>
    </row>
    <row r="7962" spans="5:17" ht="13" hidden="1" x14ac:dyDescent="0.3">
      <c r="E7962" s="138">
        <v>43592</v>
      </c>
      <c r="F7962" s="16">
        <v>127</v>
      </c>
      <c r="G7962" s="16">
        <v>2019</v>
      </c>
      <c r="H7962" s="139">
        <f t="shared" si="640"/>
        <v>0</v>
      </c>
      <c r="I7962" s="140">
        <v>12.787096774193548</v>
      </c>
      <c r="J7962" s="141">
        <f t="shared" si="641"/>
        <v>1</v>
      </c>
      <c r="K7962" s="81">
        <f t="shared" si="642"/>
        <v>7.2129032258064516</v>
      </c>
      <c r="L7962" s="149">
        <v>9.6</v>
      </c>
      <c r="M7962" s="16"/>
      <c r="N7962" s="141">
        <f t="shared" si="643"/>
        <v>1</v>
      </c>
      <c r="O7962" s="141"/>
      <c r="P7962" s="141"/>
      <c r="Q7962" s="81">
        <f t="shared" si="644"/>
        <v>10.4</v>
      </c>
    </row>
    <row r="7963" spans="5:17" ht="13" hidden="1" x14ac:dyDescent="0.3">
      <c r="E7963" s="138">
        <v>43593</v>
      </c>
      <c r="F7963" s="16">
        <v>128</v>
      </c>
      <c r="G7963" s="16">
        <v>2019</v>
      </c>
      <c r="H7963" s="139">
        <f t="shared" si="640"/>
        <v>0</v>
      </c>
      <c r="I7963" s="140">
        <v>12.948387096774196</v>
      </c>
      <c r="J7963" s="141">
        <f t="shared" si="641"/>
        <v>1</v>
      </c>
      <c r="K7963" s="81">
        <f t="shared" si="642"/>
        <v>7.0516129032258039</v>
      </c>
      <c r="L7963" s="149">
        <v>10.6</v>
      </c>
      <c r="M7963" s="16"/>
      <c r="N7963" s="141">
        <f t="shared" si="643"/>
        <v>1</v>
      </c>
      <c r="O7963" s="141"/>
      <c r="P7963" s="141"/>
      <c r="Q7963" s="81">
        <f t="shared" si="644"/>
        <v>9.4</v>
      </c>
    </row>
    <row r="7964" spans="5:17" ht="13" hidden="1" x14ac:dyDescent="0.3">
      <c r="E7964" s="138">
        <v>43594</v>
      </c>
      <c r="F7964" s="16">
        <v>129</v>
      </c>
      <c r="G7964" s="16">
        <v>2019</v>
      </c>
      <c r="H7964" s="139">
        <f t="shared" si="640"/>
        <v>0</v>
      </c>
      <c r="I7964" s="140">
        <v>13.10967741935484</v>
      </c>
      <c r="J7964" s="141">
        <f t="shared" si="641"/>
        <v>1</v>
      </c>
      <c r="K7964" s="81">
        <f t="shared" si="642"/>
        <v>6.8903225806451598</v>
      </c>
      <c r="L7964" s="149">
        <v>10.5</v>
      </c>
      <c r="M7964" s="16"/>
      <c r="N7964" s="141">
        <f t="shared" si="643"/>
        <v>1</v>
      </c>
      <c r="O7964" s="141"/>
      <c r="P7964" s="141"/>
      <c r="Q7964" s="81">
        <f t="shared" si="644"/>
        <v>9.5</v>
      </c>
    </row>
    <row r="7965" spans="5:17" ht="13" hidden="1" x14ac:dyDescent="0.3">
      <c r="E7965" s="138">
        <v>43595</v>
      </c>
      <c r="F7965" s="16">
        <v>130</v>
      </c>
      <c r="G7965" s="16">
        <v>2019</v>
      </c>
      <c r="H7965" s="139">
        <f t="shared" si="640"/>
        <v>0</v>
      </c>
      <c r="I7965" s="140">
        <v>13.270967741935484</v>
      </c>
      <c r="J7965" s="141">
        <f t="shared" si="641"/>
        <v>1</v>
      </c>
      <c r="K7965" s="81">
        <f t="shared" si="642"/>
        <v>6.7290322580645157</v>
      </c>
      <c r="L7965" s="149">
        <v>14.1</v>
      </c>
      <c r="M7965" s="16"/>
      <c r="N7965" s="141">
        <f t="shared" si="643"/>
        <v>1</v>
      </c>
      <c r="O7965" s="141"/>
      <c r="P7965" s="141"/>
      <c r="Q7965" s="81">
        <f t="shared" si="644"/>
        <v>5.9</v>
      </c>
    </row>
    <row r="7966" spans="5:17" ht="13" hidden="1" x14ac:dyDescent="0.3">
      <c r="E7966" s="138">
        <v>43596</v>
      </c>
      <c r="F7966" s="16">
        <v>131</v>
      </c>
      <c r="G7966" s="16">
        <v>2019</v>
      </c>
      <c r="H7966" s="139">
        <f t="shared" si="640"/>
        <v>0</v>
      </c>
      <c r="I7966" s="140">
        <v>13.432258064516132</v>
      </c>
      <c r="J7966" s="141">
        <f t="shared" si="641"/>
        <v>1</v>
      </c>
      <c r="K7966" s="81">
        <f t="shared" si="642"/>
        <v>6.567741935483868</v>
      </c>
      <c r="L7966" s="149">
        <v>12.7</v>
      </c>
      <c r="M7966" s="16"/>
      <c r="N7966" s="141">
        <f t="shared" si="643"/>
        <v>1</v>
      </c>
      <c r="O7966" s="141"/>
      <c r="P7966" s="141"/>
      <c r="Q7966" s="81">
        <f t="shared" si="644"/>
        <v>7.3000000000000007</v>
      </c>
    </row>
    <row r="7967" spans="5:17" ht="13" hidden="1" x14ac:dyDescent="0.3">
      <c r="E7967" s="138">
        <v>43597</v>
      </c>
      <c r="F7967" s="16">
        <v>132</v>
      </c>
      <c r="G7967" s="16">
        <v>2019</v>
      </c>
      <c r="H7967" s="139">
        <f t="shared" si="640"/>
        <v>0</v>
      </c>
      <c r="I7967" s="140">
        <v>13.593548387096776</v>
      </c>
      <c r="J7967" s="141">
        <f t="shared" si="641"/>
        <v>1</v>
      </c>
      <c r="K7967" s="81">
        <f t="shared" si="642"/>
        <v>6.4064516129032238</v>
      </c>
      <c r="L7967" s="149">
        <v>10.9</v>
      </c>
      <c r="M7967" s="16"/>
      <c r="N7967" s="141">
        <f t="shared" si="643"/>
        <v>1</v>
      </c>
      <c r="O7967" s="141"/>
      <c r="P7967" s="141"/>
      <c r="Q7967" s="81">
        <f t="shared" si="644"/>
        <v>9.1</v>
      </c>
    </row>
    <row r="7968" spans="5:17" ht="13" hidden="1" x14ac:dyDescent="0.3">
      <c r="E7968" s="138">
        <v>43598</v>
      </c>
      <c r="F7968" s="16">
        <v>133</v>
      </c>
      <c r="G7968" s="16">
        <v>2019</v>
      </c>
      <c r="H7968" s="139">
        <f t="shared" si="640"/>
        <v>0</v>
      </c>
      <c r="I7968" s="140">
        <v>13.75483870967742</v>
      </c>
      <c r="J7968" s="141">
        <f t="shared" si="641"/>
        <v>1</v>
      </c>
      <c r="K7968" s="81">
        <f t="shared" si="642"/>
        <v>6.2451612903225797</v>
      </c>
      <c r="L7968" s="149">
        <v>11.5</v>
      </c>
      <c r="M7968" s="16"/>
      <c r="N7968" s="141">
        <f t="shared" si="643"/>
        <v>1</v>
      </c>
      <c r="O7968" s="141"/>
      <c r="P7968" s="141"/>
      <c r="Q7968" s="81">
        <f t="shared" si="644"/>
        <v>8.5</v>
      </c>
    </row>
    <row r="7969" spans="5:17" ht="13" hidden="1" x14ac:dyDescent="0.3">
      <c r="E7969" s="138">
        <v>43599</v>
      </c>
      <c r="F7969" s="16">
        <v>134</v>
      </c>
      <c r="G7969" s="16">
        <v>2019</v>
      </c>
      <c r="H7969" s="139">
        <f t="shared" si="640"/>
        <v>0</v>
      </c>
      <c r="I7969" s="140">
        <v>13.916129032258064</v>
      </c>
      <c r="J7969" s="141">
        <f t="shared" si="641"/>
        <v>1</v>
      </c>
      <c r="K7969" s="81">
        <f t="shared" si="642"/>
        <v>6.0838709677419356</v>
      </c>
      <c r="L7969" s="149">
        <v>11.8</v>
      </c>
      <c r="M7969" s="16"/>
      <c r="N7969" s="141">
        <f t="shared" si="643"/>
        <v>1</v>
      </c>
      <c r="O7969" s="141"/>
      <c r="P7969" s="141"/>
      <c r="Q7969" s="81">
        <f t="shared" si="644"/>
        <v>8.1999999999999993</v>
      </c>
    </row>
    <row r="7970" spans="5:17" ht="13" hidden="1" x14ac:dyDescent="0.3">
      <c r="E7970" s="138">
        <v>43600</v>
      </c>
      <c r="F7970" s="16">
        <v>135</v>
      </c>
      <c r="G7970" s="16">
        <v>2019</v>
      </c>
      <c r="H7970" s="139">
        <f t="shared" si="640"/>
        <v>0</v>
      </c>
      <c r="I7970" s="140">
        <v>14.077419354838712</v>
      </c>
      <c r="J7970" s="141">
        <f t="shared" si="641"/>
        <v>1</v>
      </c>
      <c r="K7970" s="81">
        <f t="shared" si="642"/>
        <v>5.9225806451612879</v>
      </c>
      <c r="L7970" s="149">
        <v>10.4</v>
      </c>
      <c r="M7970" s="16"/>
      <c r="N7970" s="141">
        <f t="shared" si="643"/>
        <v>1</v>
      </c>
      <c r="O7970" s="141"/>
      <c r="P7970" s="141"/>
      <c r="Q7970" s="81">
        <f t="shared" si="644"/>
        <v>9.6</v>
      </c>
    </row>
    <row r="7971" spans="5:17" ht="13" hidden="1" x14ac:dyDescent="0.3">
      <c r="E7971" s="138">
        <v>43601</v>
      </c>
      <c r="F7971" s="16">
        <v>136</v>
      </c>
      <c r="G7971" s="16">
        <v>2019</v>
      </c>
      <c r="H7971" s="139">
        <f t="shared" ref="H7971:H8034" si="645">IF(AND(E7971&gt;=$D$64,E7971&lt;=$D$65),1,0)</f>
        <v>0</v>
      </c>
      <c r="I7971" s="140">
        <v>14.238709677419356</v>
      </c>
      <c r="J7971" s="141">
        <f t="shared" si="641"/>
        <v>1</v>
      </c>
      <c r="K7971" s="81">
        <f t="shared" si="642"/>
        <v>5.7612903225806438</v>
      </c>
      <c r="L7971" s="149">
        <v>10.6</v>
      </c>
      <c r="M7971" s="16"/>
      <c r="N7971" s="141">
        <f t="shared" si="643"/>
        <v>1</v>
      </c>
      <c r="O7971" s="141"/>
      <c r="P7971" s="141"/>
      <c r="Q7971" s="81">
        <f t="shared" si="644"/>
        <v>9.4</v>
      </c>
    </row>
    <row r="7972" spans="5:17" ht="13" hidden="1" x14ac:dyDescent="0.3">
      <c r="E7972" s="138">
        <v>43602</v>
      </c>
      <c r="F7972" s="16">
        <v>137</v>
      </c>
      <c r="G7972" s="16">
        <v>2019</v>
      </c>
      <c r="H7972" s="139">
        <f t="shared" si="645"/>
        <v>0</v>
      </c>
      <c r="I7972" s="140">
        <v>14.4</v>
      </c>
      <c r="J7972" s="141">
        <f t="shared" si="641"/>
        <v>1</v>
      </c>
      <c r="K7972" s="81">
        <f t="shared" si="642"/>
        <v>5.6</v>
      </c>
      <c r="L7972" s="149">
        <v>10.8</v>
      </c>
      <c r="M7972" s="16"/>
      <c r="N7972" s="141">
        <f t="shared" si="643"/>
        <v>1</v>
      </c>
      <c r="O7972" s="141"/>
      <c r="P7972" s="141"/>
      <c r="Q7972" s="81">
        <f t="shared" si="644"/>
        <v>9.1999999999999993</v>
      </c>
    </row>
    <row r="7973" spans="5:17" ht="13" hidden="1" x14ac:dyDescent="0.3">
      <c r="E7973" s="138">
        <v>43603</v>
      </c>
      <c r="F7973" s="16">
        <v>138</v>
      </c>
      <c r="G7973" s="16">
        <v>2019</v>
      </c>
      <c r="H7973" s="139">
        <f t="shared" si="645"/>
        <v>0</v>
      </c>
      <c r="I7973" s="140">
        <v>14.506666666666668</v>
      </c>
      <c r="J7973" s="141">
        <f t="shared" si="641"/>
        <v>1</v>
      </c>
      <c r="K7973" s="81">
        <f t="shared" si="642"/>
        <v>5.4933333333333323</v>
      </c>
      <c r="L7973" s="149">
        <v>12.4</v>
      </c>
      <c r="M7973" s="16"/>
      <c r="N7973" s="141">
        <f t="shared" si="643"/>
        <v>1</v>
      </c>
      <c r="O7973" s="141"/>
      <c r="P7973" s="141"/>
      <c r="Q7973" s="81">
        <f t="shared" si="644"/>
        <v>7.6</v>
      </c>
    </row>
    <row r="7974" spans="5:17" ht="13" hidden="1" x14ac:dyDescent="0.3">
      <c r="E7974" s="138">
        <v>43604</v>
      </c>
      <c r="F7974" s="16">
        <v>139</v>
      </c>
      <c r="G7974" s="16">
        <v>2019</v>
      </c>
      <c r="H7974" s="139">
        <f t="shared" si="645"/>
        <v>0</v>
      </c>
      <c r="I7974" s="140">
        <v>14.613333333333333</v>
      </c>
      <c r="J7974" s="141">
        <f t="shared" si="641"/>
        <v>1</v>
      </c>
      <c r="K7974" s="81">
        <f t="shared" si="642"/>
        <v>5.3866666666666667</v>
      </c>
      <c r="L7974" s="149">
        <v>13.4</v>
      </c>
      <c r="M7974" s="16"/>
      <c r="N7974" s="141">
        <f t="shared" si="643"/>
        <v>1</v>
      </c>
      <c r="O7974" s="141"/>
      <c r="P7974" s="141"/>
      <c r="Q7974" s="81">
        <f t="shared" si="644"/>
        <v>6.6</v>
      </c>
    </row>
    <row r="7975" spans="5:17" ht="13" hidden="1" x14ac:dyDescent="0.3">
      <c r="E7975" s="138">
        <v>43605</v>
      </c>
      <c r="F7975" s="16">
        <v>140</v>
      </c>
      <c r="G7975" s="16">
        <v>2019</v>
      </c>
      <c r="H7975" s="139">
        <f t="shared" si="645"/>
        <v>0</v>
      </c>
      <c r="I7975" s="140">
        <v>14.72</v>
      </c>
      <c r="J7975" s="141">
        <f t="shared" si="641"/>
        <v>1</v>
      </c>
      <c r="K7975" s="81">
        <f t="shared" si="642"/>
        <v>5.2799999999999994</v>
      </c>
      <c r="L7975" s="149">
        <v>13.3</v>
      </c>
      <c r="M7975" s="16"/>
      <c r="N7975" s="141">
        <f t="shared" si="643"/>
        <v>1</v>
      </c>
      <c r="O7975" s="141"/>
      <c r="P7975" s="141"/>
      <c r="Q7975" s="81">
        <f t="shared" si="644"/>
        <v>6.6999999999999993</v>
      </c>
    </row>
    <row r="7976" spans="5:17" ht="13" hidden="1" x14ac:dyDescent="0.3">
      <c r="E7976" s="138">
        <v>43606</v>
      </c>
      <c r="F7976" s="16">
        <v>141</v>
      </c>
      <c r="G7976" s="16">
        <v>2019</v>
      </c>
      <c r="H7976" s="139">
        <f t="shared" si="645"/>
        <v>0</v>
      </c>
      <c r="I7976" s="140">
        <v>14.826666666666668</v>
      </c>
      <c r="J7976" s="141">
        <f t="shared" si="641"/>
        <v>1</v>
      </c>
      <c r="K7976" s="81">
        <f t="shared" si="642"/>
        <v>5.173333333333332</v>
      </c>
      <c r="L7976" s="149">
        <v>14.4</v>
      </c>
      <c r="M7976" s="16"/>
      <c r="N7976" s="141">
        <f t="shared" si="643"/>
        <v>1</v>
      </c>
      <c r="O7976" s="141"/>
      <c r="P7976" s="141"/>
      <c r="Q7976" s="81">
        <f t="shared" si="644"/>
        <v>5.6</v>
      </c>
    </row>
    <row r="7977" spans="5:17" ht="13" hidden="1" x14ac:dyDescent="0.3">
      <c r="E7977" s="138">
        <v>43607</v>
      </c>
      <c r="F7977" s="16">
        <v>142</v>
      </c>
      <c r="G7977" s="16">
        <v>2019</v>
      </c>
      <c r="H7977" s="139">
        <f t="shared" si="645"/>
        <v>0</v>
      </c>
      <c r="I7977" s="140">
        <v>14.933333333333334</v>
      </c>
      <c r="J7977" s="141">
        <f t="shared" si="641"/>
        <v>1</v>
      </c>
      <c r="K7977" s="81">
        <f t="shared" si="642"/>
        <v>5.0666666666666664</v>
      </c>
      <c r="L7977" s="149">
        <v>14.7</v>
      </c>
      <c r="M7977" s="16"/>
      <c r="N7977" s="141">
        <f t="shared" si="643"/>
        <v>1</v>
      </c>
      <c r="O7977" s="141"/>
      <c r="P7977" s="141"/>
      <c r="Q7977" s="81">
        <f t="shared" si="644"/>
        <v>5.3000000000000007</v>
      </c>
    </row>
    <row r="7978" spans="5:17" ht="13" hidden="1" x14ac:dyDescent="0.3">
      <c r="E7978" s="138">
        <v>43608</v>
      </c>
      <c r="F7978" s="16">
        <v>143</v>
      </c>
      <c r="G7978" s="16">
        <v>2019</v>
      </c>
      <c r="H7978" s="139">
        <f t="shared" si="645"/>
        <v>0</v>
      </c>
      <c r="I7978" s="140">
        <v>15.04</v>
      </c>
      <c r="J7978" s="141">
        <f t="shared" si="641"/>
        <v>1</v>
      </c>
      <c r="K7978" s="81">
        <f t="shared" si="642"/>
        <v>4.9600000000000009</v>
      </c>
      <c r="L7978" s="149">
        <v>15.3</v>
      </c>
      <c r="M7978" s="16"/>
      <c r="N7978" s="141">
        <f t="shared" si="643"/>
        <v>1</v>
      </c>
      <c r="O7978" s="141"/>
      <c r="P7978" s="141"/>
      <c r="Q7978" s="81">
        <f t="shared" si="644"/>
        <v>4.6999999999999993</v>
      </c>
    </row>
    <row r="7979" spans="5:17" ht="13" hidden="1" x14ac:dyDescent="0.3">
      <c r="E7979" s="138">
        <v>43609</v>
      </c>
      <c r="F7979" s="16">
        <v>144</v>
      </c>
      <c r="G7979" s="16">
        <v>2019</v>
      </c>
      <c r="H7979" s="139">
        <f t="shared" si="645"/>
        <v>0</v>
      </c>
      <c r="I7979" s="140">
        <v>15.146666666666667</v>
      </c>
      <c r="J7979" s="141">
        <f t="shared" si="641"/>
        <v>1</v>
      </c>
      <c r="K7979" s="81">
        <f t="shared" si="642"/>
        <v>4.8533333333333335</v>
      </c>
      <c r="L7979" s="149">
        <v>16.600000000000001</v>
      </c>
      <c r="M7979" s="16"/>
      <c r="N7979" s="141">
        <f t="shared" si="643"/>
        <v>0</v>
      </c>
      <c r="O7979" s="141"/>
      <c r="P7979" s="141"/>
      <c r="Q7979" s="81">
        <f t="shared" si="644"/>
        <v>0</v>
      </c>
    </row>
    <row r="7980" spans="5:17" ht="13" hidden="1" x14ac:dyDescent="0.3">
      <c r="E7980" s="138">
        <v>43610</v>
      </c>
      <c r="F7980" s="16">
        <v>145</v>
      </c>
      <c r="G7980" s="16">
        <v>2019</v>
      </c>
      <c r="H7980" s="139">
        <f t="shared" si="645"/>
        <v>0</v>
      </c>
      <c r="I7980" s="140">
        <v>15.253333333333334</v>
      </c>
      <c r="J7980" s="141">
        <f t="shared" si="641"/>
        <v>1</v>
      </c>
      <c r="K7980" s="81">
        <f t="shared" si="642"/>
        <v>4.7466666666666661</v>
      </c>
      <c r="L7980" s="149">
        <v>15.6</v>
      </c>
      <c r="M7980" s="16"/>
      <c r="N7980" s="141">
        <f t="shared" si="643"/>
        <v>1</v>
      </c>
      <c r="O7980" s="141"/>
      <c r="P7980" s="141"/>
      <c r="Q7980" s="81">
        <f t="shared" si="644"/>
        <v>4.4000000000000004</v>
      </c>
    </row>
    <row r="7981" spans="5:17" ht="13" hidden="1" x14ac:dyDescent="0.3">
      <c r="E7981" s="138">
        <v>43611</v>
      </c>
      <c r="F7981" s="16">
        <v>146</v>
      </c>
      <c r="G7981" s="16">
        <v>2019</v>
      </c>
      <c r="H7981" s="139">
        <f t="shared" si="645"/>
        <v>0</v>
      </c>
      <c r="I7981" s="140">
        <v>15.36</v>
      </c>
      <c r="J7981" s="141">
        <f t="shared" si="641"/>
        <v>1</v>
      </c>
      <c r="K7981" s="81">
        <f t="shared" si="642"/>
        <v>4.6400000000000006</v>
      </c>
      <c r="L7981" s="149">
        <v>16.100000000000001</v>
      </c>
      <c r="M7981" s="16"/>
      <c r="N7981" s="141">
        <f t="shared" si="643"/>
        <v>0</v>
      </c>
      <c r="O7981" s="141"/>
      <c r="P7981" s="141"/>
      <c r="Q7981" s="81">
        <f t="shared" si="644"/>
        <v>0</v>
      </c>
    </row>
    <row r="7982" spans="5:17" ht="13" hidden="1" x14ac:dyDescent="0.3">
      <c r="E7982" s="138">
        <v>43612</v>
      </c>
      <c r="F7982" s="16">
        <v>147</v>
      </c>
      <c r="G7982" s="16">
        <v>2019</v>
      </c>
      <c r="H7982" s="139">
        <f t="shared" si="645"/>
        <v>0</v>
      </c>
      <c r="I7982" s="140">
        <v>15.466666666666667</v>
      </c>
      <c r="J7982" s="141">
        <f t="shared" si="641"/>
        <v>1</v>
      </c>
      <c r="K7982" s="81">
        <f t="shared" si="642"/>
        <v>4.5333333333333332</v>
      </c>
      <c r="L7982" s="149">
        <v>17.3</v>
      </c>
      <c r="M7982" s="16"/>
      <c r="N7982" s="141">
        <f t="shared" si="643"/>
        <v>0</v>
      </c>
      <c r="O7982" s="141"/>
      <c r="P7982" s="141"/>
      <c r="Q7982" s="81">
        <f t="shared" si="644"/>
        <v>0</v>
      </c>
    </row>
    <row r="7983" spans="5:17" ht="13" hidden="1" x14ac:dyDescent="0.3">
      <c r="E7983" s="138">
        <v>43613</v>
      </c>
      <c r="F7983" s="16">
        <v>148</v>
      </c>
      <c r="G7983" s="16">
        <v>2019</v>
      </c>
      <c r="H7983" s="139">
        <f t="shared" si="645"/>
        <v>0</v>
      </c>
      <c r="I7983" s="140">
        <v>15.573333333333334</v>
      </c>
      <c r="J7983" s="141">
        <f t="shared" si="641"/>
        <v>1</v>
      </c>
      <c r="K7983" s="81">
        <f t="shared" si="642"/>
        <v>4.4266666666666659</v>
      </c>
      <c r="L7983" s="149">
        <v>12.6</v>
      </c>
      <c r="M7983" s="16"/>
      <c r="N7983" s="141">
        <f t="shared" si="643"/>
        <v>1</v>
      </c>
      <c r="O7983" s="141"/>
      <c r="P7983" s="141"/>
      <c r="Q7983" s="81">
        <f t="shared" si="644"/>
        <v>7.4</v>
      </c>
    </row>
    <row r="7984" spans="5:17" ht="13" hidden="1" x14ac:dyDescent="0.3">
      <c r="E7984" s="138">
        <v>43614</v>
      </c>
      <c r="F7984" s="16">
        <v>149</v>
      </c>
      <c r="G7984" s="16">
        <v>2019</v>
      </c>
      <c r="H7984" s="139">
        <f t="shared" si="645"/>
        <v>0</v>
      </c>
      <c r="I7984" s="140">
        <v>15.68</v>
      </c>
      <c r="J7984" s="141">
        <f t="shared" si="641"/>
        <v>1</v>
      </c>
      <c r="K7984" s="81">
        <f t="shared" si="642"/>
        <v>4.32</v>
      </c>
      <c r="L7984" s="149">
        <v>12.8</v>
      </c>
      <c r="M7984" s="16"/>
      <c r="N7984" s="141">
        <f t="shared" si="643"/>
        <v>1</v>
      </c>
      <c r="O7984" s="141"/>
      <c r="P7984" s="141"/>
      <c r="Q7984" s="81">
        <f t="shared" si="644"/>
        <v>7.1999999999999993</v>
      </c>
    </row>
    <row r="7985" spans="5:17" ht="13" hidden="1" x14ac:dyDescent="0.3">
      <c r="E7985" s="138">
        <v>43615</v>
      </c>
      <c r="F7985" s="16">
        <v>150</v>
      </c>
      <c r="G7985" s="16">
        <v>2019</v>
      </c>
      <c r="H7985" s="139">
        <f t="shared" si="645"/>
        <v>0</v>
      </c>
      <c r="I7985" s="140">
        <v>15.786666666666667</v>
      </c>
      <c r="J7985" s="141">
        <f t="shared" si="641"/>
        <v>1</v>
      </c>
      <c r="K7985" s="81">
        <f t="shared" si="642"/>
        <v>4.2133333333333329</v>
      </c>
      <c r="L7985" s="149">
        <v>14.3</v>
      </c>
      <c r="M7985" s="16"/>
      <c r="N7985" s="141">
        <f t="shared" si="643"/>
        <v>1</v>
      </c>
      <c r="O7985" s="141"/>
      <c r="P7985" s="141"/>
      <c r="Q7985" s="81">
        <f t="shared" si="644"/>
        <v>5.6999999999999993</v>
      </c>
    </row>
    <row r="7986" spans="5:17" ht="13" hidden="1" x14ac:dyDescent="0.3">
      <c r="E7986" s="138">
        <v>43616</v>
      </c>
      <c r="F7986" s="16">
        <v>151</v>
      </c>
      <c r="G7986" s="16">
        <v>2019</v>
      </c>
      <c r="H7986" s="139">
        <f t="shared" si="645"/>
        <v>0</v>
      </c>
      <c r="I7986" s="140">
        <v>15.893333333333333</v>
      </c>
      <c r="J7986" s="141">
        <f t="shared" si="641"/>
        <v>1</v>
      </c>
      <c r="K7986" s="81">
        <f t="shared" si="642"/>
        <v>4.1066666666666674</v>
      </c>
      <c r="L7986" s="149">
        <v>16.899999999999999</v>
      </c>
      <c r="M7986" s="16"/>
      <c r="N7986" s="141">
        <f t="shared" si="643"/>
        <v>0</v>
      </c>
      <c r="O7986" s="141"/>
      <c r="P7986" s="141"/>
      <c r="Q7986" s="81">
        <f t="shared" si="644"/>
        <v>0</v>
      </c>
    </row>
    <row r="7987" spans="5:17" ht="13" hidden="1" x14ac:dyDescent="0.3">
      <c r="E7987" s="138">
        <v>43617</v>
      </c>
      <c r="F7987" s="16">
        <v>152</v>
      </c>
      <c r="G7987" s="16">
        <v>2019</v>
      </c>
      <c r="H7987" s="139">
        <f t="shared" si="645"/>
        <v>0</v>
      </c>
      <c r="I7987" s="140">
        <v>16</v>
      </c>
      <c r="J7987" s="141">
        <f t="shared" si="641"/>
        <v>1</v>
      </c>
      <c r="K7987" s="81">
        <f t="shared" si="642"/>
        <v>4</v>
      </c>
      <c r="L7987" s="149">
        <v>19</v>
      </c>
      <c r="M7987" s="16"/>
      <c r="N7987" s="141">
        <f t="shared" si="643"/>
        <v>0</v>
      </c>
      <c r="O7987" s="141"/>
      <c r="P7987" s="141"/>
      <c r="Q7987" s="81">
        <f t="shared" si="644"/>
        <v>0</v>
      </c>
    </row>
    <row r="7988" spans="5:17" ht="13" hidden="1" x14ac:dyDescent="0.3">
      <c r="E7988" s="138">
        <v>43618</v>
      </c>
      <c r="F7988" s="16">
        <v>153</v>
      </c>
      <c r="G7988" s="16">
        <v>2019</v>
      </c>
      <c r="H7988" s="139">
        <f t="shared" si="645"/>
        <v>0</v>
      </c>
      <c r="I7988" s="140">
        <v>16.106666666666669</v>
      </c>
      <c r="J7988" s="141">
        <f t="shared" si="641"/>
        <v>0</v>
      </c>
      <c r="K7988" s="81">
        <f t="shared" si="642"/>
        <v>0</v>
      </c>
      <c r="L7988" s="149">
        <v>21.3</v>
      </c>
      <c r="M7988" s="16"/>
      <c r="N7988" s="141">
        <f t="shared" si="643"/>
        <v>0</v>
      </c>
      <c r="O7988" s="141"/>
      <c r="P7988" s="141"/>
      <c r="Q7988" s="81">
        <f t="shared" si="644"/>
        <v>0</v>
      </c>
    </row>
    <row r="7989" spans="5:17" ht="13" hidden="1" x14ac:dyDescent="0.3">
      <c r="E7989" s="138">
        <v>43619</v>
      </c>
      <c r="F7989" s="16">
        <v>154</v>
      </c>
      <c r="G7989" s="16">
        <v>2019</v>
      </c>
      <c r="H7989" s="139">
        <f t="shared" si="645"/>
        <v>0</v>
      </c>
      <c r="I7989" s="140">
        <v>16.213333333333331</v>
      </c>
      <c r="J7989" s="141">
        <f t="shared" si="641"/>
        <v>0</v>
      </c>
      <c r="K7989" s="81">
        <f t="shared" si="642"/>
        <v>0</v>
      </c>
      <c r="L7989" s="149">
        <v>21.3</v>
      </c>
      <c r="M7989" s="16"/>
      <c r="N7989" s="141">
        <f t="shared" si="643"/>
        <v>0</v>
      </c>
      <c r="O7989" s="141"/>
      <c r="P7989" s="141"/>
      <c r="Q7989" s="81">
        <f t="shared" si="644"/>
        <v>0</v>
      </c>
    </row>
    <row r="7990" spans="5:17" ht="13" hidden="1" x14ac:dyDescent="0.3">
      <c r="E7990" s="138">
        <v>43620</v>
      </c>
      <c r="F7990" s="16">
        <v>155</v>
      </c>
      <c r="G7990" s="16">
        <v>2019</v>
      </c>
      <c r="H7990" s="139">
        <f t="shared" si="645"/>
        <v>0</v>
      </c>
      <c r="I7990" s="140">
        <v>16.32</v>
      </c>
      <c r="J7990" s="141">
        <f t="shared" si="641"/>
        <v>0</v>
      </c>
      <c r="K7990" s="81">
        <f t="shared" si="642"/>
        <v>0</v>
      </c>
      <c r="L7990" s="149">
        <v>21.8</v>
      </c>
      <c r="M7990" s="16"/>
      <c r="N7990" s="141">
        <f t="shared" si="643"/>
        <v>0</v>
      </c>
      <c r="O7990" s="141"/>
      <c r="P7990" s="141"/>
      <c r="Q7990" s="81">
        <f t="shared" si="644"/>
        <v>0</v>
      </c>
    </row>
    <row r="7991" spans="5:17" ht="13" hidden="1" x14ac:dyDescent="0.3">
      <c r="E7991" s="138">
        <v>43621</v>
      </c>
      <c r="F7991" s="16">
        <v>156</v>
      </c>
      <c r="G7991" s="16">
        <v>2019</v>
      </c>
      <c r="H7991" s="139">
        <f t="shared" si="645"/>
        <v>0</v>
      </c>
      <c r="I7991" s="140">
        <v>16.426666666666669</v>
      </c>
      <c r="J7991" s="141">
        <f t="shared" si="641"/>
        <v>0</v>
      </c>
      <c r="K7991" s="81">
        <f t="shared" si="642"/>
        <v>0</v>
      </c>
      <c r="L7991" s="149">
        <v>21.1</v>
      </c>
      <c r="M7991" s="16"/>
      <c r="N7991" s="141">
        <f t="shared" si="643"/>
        <v>0</v>
      </c>
      <c r="O7991" s="141"/>
      <c r="P7991" s="141"/>
      <c r="Q7991" s="81">
        <f t="shared" si="644"/>
        <v>0</v>
      </c>
    </row>
    <row r="7992" spans="5:17" ht="13" hidden="1" x14ac:dyDescent="0.3">
      <c r="E7992" s="138">
        <v>43622</v>
      </c>
      <c r="F7992" s="16">
        <v>157</v>
      </c>
      <c r="G7992" s="16">
        <v>2019</v>
      </c>
      <c r="H7992" s="139">
        <f t="shared" si="645"/>
        <v>0</v>
      </c>
      <c r="I7992" s="140">
        <v>16.533333333333331</v>
      </c>
      <c r="J7992" s="141">
        <f t="shared" si="641"/>
        <v>0</v>
      </c>
      <c r="K7992" s="81">
        <f t="shared" si="642"/>
        <v>0</v>
      </c>
      <c r="L7992" s="149">
        <v>13.8</v>
      </c>
      <c r="M7992" s="16"/>
      <c r="N7992" s="141">
        <f t="shared" si="643"/>
        <v>1</v>
      </c>
      <c r="O7992" s="141"/>
      <c r="P7992" s="141"/>
      <c r="Q7992" s="81">
        <f t="shared" si="644"/>
        <v>6.1999999999999993</v>
      </c>
    </row>
    <row r="7993" spans="5:17" ht="13" hidden="1" x14ac:dyDescent="0.3">
      <c r="E7993" s="138">
        <v>43623</v>
      </c>
      <c r="F7993" s="16">
        <v>158</v>
      </c>
      <c r="G7993" s="16">
        <v>2019</v>
      </c>
      <c r="H7993" s="139">
        <f t="shared" si="645"/>
        <v>0</v>
      </c>
      <c r="I7993" s="140">
        <v>16.64</v>
      </c>
      <c r="J7993" s="141">
        <f t="shared" si="641"/>
        <v>0</v>
      </c>
      <c r="K7993" s="81">
        <f t="shared" si="642"/>
        <v>0</v>
      </c>
      <c r="L7993" s="149">
        <v>16.600000000000001</v>
      </c>
      <c r="M7993" s="16"/>
      <c r="N7993" s="141">
        <f t="shared" si="643"/>
        <v>0</v>
      </c>
      <c r="O7993" s="141"/>
      <c r="P7993" s="141"/>
      <c r="Q7993" s="81">
        <f t="shared" si="644"/>
        <v>0</v>
      </c>
    </row>
    <row r="7994" spans="5:17" ht="13" hidden="1" x14ac:dyDescent="0.3">
      <c r="E7994" s="138">
        <v>43624</v>
      </c>
      <c r="F7994" s="16">
        <v>159</v>
      </c>
      <c r="G7994" s="16">
        <v>2019</v>
      </c>
      <c r="H7994" s="139">
        <f t="shared" si="645"/>
        <v>0</v>
      </c>
      <c r="I7994" s="140">
        <v>16.74666666666667</v>
      </c>
      <c r="J7994" s="141">
        <f t="shared" si="641"/>
        <v>0</v>
      </c>
      <c r="K7994" s="81">
        <f t="shared" si="642"/>
        <v>0</v>
      </c>
      <c r="L7994" s="149">
        <v>17.7</v>
      </c>
      <c r="M7994" s="16"/>
      <c r="N7994" s="141">
        <f t="shared" si="643"/>
        <v>0</v>
      </c>
      <c r="O7994" s="141"/>
      <c r="P7994" s="141"/>
      <c r="Q7994" s="81">
        <f t="shared" si="644"/>
        <v>0</v>
      </c>
    </row>
    <row r="7995" spans="5:17" ht="13" hidden="1" x14ac:dyDescent="0.3">
      <c r="E7995" s="138">
        <v>43625</v>
      </c>
      <c r="F7995" s="16">
        <v>160</v>
      </c>
      <c r="G7995" s="16">
        <v>2019</v>
      </c>
      <c r="H7995" s="139">
        <f t="shared" si="645"/>
        <v>0</v>
      </c>
      <c r="I7995" s="140">
        <v>16.853333333333332</v>
      </c>
      <c r="J7995" s="141">
        <f t="shared" si="641"/>
        <v>0</v>
      </c>
      <c r="K7995" s="81">
        <f t="shared" si="642"/>
        <v>0</v>
      </c>
      <c r="L7995" s="149">
        <v>13</v>
      </c>
      <c r="M7995" s="16"/>
      <c r="N7995" s="141">
        <f t="shared" si="643"/>
        <v>1</v>
      </c>
      <c r="O7995" s="141"/>
      <c r="P7995" s="141"/>
      <c r="Q7995" s="81">
        <f t="shared" si="644"/>
        <v>7</v>
      </c>
    </row>
    <row r="7996" spans="5:17" ht="13" hidden="1" x14ac:dyDescent="0.3">
      <c r="E7996" s="138">
        <v>43626</v>
      </c>
      <c r="F7996" s="16">
        <v>161</v>
      </c>
      <c r="G7996" s="16">
        <v>2019</v>
      </c>
      <c r="H7996" s="139">
        <f t="shared" si="645"/>
        <v>0</v>
      </c>
      <c r="I7996" s="140">
        <v>16.96</v>
      </c>
      <c r="J7996" s="141">
        <f t="shared" si="641"/>
        <v>0</v>
      </c>
      <c r="K7996" s="81">
        <f t="shared" si="642"/>
        <v>0</v>
      </c>
      <c r="L7996" s="149">
        <v>13.7</v>
      </c>
      <c r="M7996" s="16"/>
      <c r="N7996" s="141">
        <f t="shared" si="643"/>
        <v>1</v>
      </c>
      <c r="O7996" s="141"/>
      <c r="P7996" s="141"/>
      <c r="Q7996" s="81">
        <f t="shared" si="644"/>
        <v>6.3000000000000007</v>
      </c>
    </row>
    <row r="7997" spans="5:17" ht="13" hidden="1" x14ac:dyDescent="0.3">
      <c r="E7997" s="138">
        <v>43627</v>
      </c>
      <c r="F7997" s="16">
        <v>162</v>
      </c>
      <c r="G7997" s="16">
        <v>2019</v>
      </c>
      <c r="H7997" s="139">
        <f t="shared" si="645"/>
        <v>0</v>
      </c>
      <c r="I7997" s="140">
        <v>17.06666666666667</v>
      </c>
      <c r="J7997" s="141">
        <f t="shared" si="641"/>
        <v>0</v>
      </c>
      <c r="K7997" s="81">
        <f t="shared" si="642"/>
        <v>0</v>
      </c>
      <c r="L7997" s="149">
        <v>12.4</v>
      </c>
      <c r="M7997" s="16"/>
      <c r="N7997" s="141">
        <f t="shared" si="643"/>
        <v>1</v>
      </c>
      <c r="O7997" s="141"/>
      <c r="P7997" s="141"/>
      <c r="Q7997" s="81">
        <f t="shared" si="644"/>
        <v>7.6</v>
      </c>
    </row>
    <row r="7998" spans="5:17" ht="13" hidden="1" x14ac:dyDescent="0.3">
      <c r="E7998" s="138">
        <v>43628</v>
      </c>
      <c r="F7998" s="16">
        <v>163</v>
      </c>
      <c r="G7998" s="16">
        <v>2019</v>
      </c>
      <c r="H7998" s="139">
        <f t="shared" si="645"/>
        <v>0</v>
      </c>
      <c r="I7998" s="140">
        <v>17.173333333333332</v>
      </c>
      <c r="J7998" s="141">
        <f t="shared" si="641"/>
        <v>0</v>
      </c>
      <c r="K7998" s="81">
        <f t="shared" si="642"/>
        <v>0</v>
      </c>
      <c r="L7998" s="149">
        <v>15.7</v>
      </c>
      <c r="M7998" s="16"/>
      <c r="N7998" s="141">
        <f t="shared" si="643"/>
        <v>1</v>
      </c>
      <c r="O7998" s="141"/>
      <c r="P7998" s="141"/>
      <c r="Q7998" s="81">
        <f t="shared" si="644"/>
        <v>4.3000000000000007</v>
      </c>
    </row>
    <row r="7999" spans="5:17" ht="13" hidden="1" x14ac:dyDescent="0.3">
      <c r="E7999" s="138">
        <v>43629</v>
      </c>
      <c r="F7999" s="16">
        <v>164</v>
      </c>
      <c r="G7999" s="16">
        <v>2019</v>
      </c>
      <c r="H7999" s="139">
        <f t="shared" si="645"/>
        <v>0</v>
      </c>
      <c r="I7999" s="140">
        <v>17.28</v>
      </c>
      <c r="J7999" s="141">
        <f t="shared" si="641"/>
        <v>0</v>
      </c>
      <c r="K7999" s="81">
        <f t="shared" si="642"/>
        <v>0</v>
      </c>
      <c r="L7999" s="149">
        <v>18</v>
      </c>
      <c r="M7999" s="16"/>
      <c r="N7999" s="141">
        <f t="shared" si="643"/>
        <v>0</v>
      </c>
      <c r="O7999" s="141"/>
      <c r="P7999" s="141"/>
      <c r="Q7999" s="81">
        <f t="shared" si="644"/>
        <v>0</v>
      </c>
    </row>
    <row r="8000" spans="5:17" ht="13" hidden="1" x14ac:dyDescent="0.3">
      <c r="E8000" s="138">
        <v>43630</v>
      </c>
      <c r="F8000" s="16">
        <v>165</v>
      </c>
      <c r="G8000" s="16">
        <v>2019</v>
      </c>
      <c r="H8000" s="139">
        <f t="shared" si="645"/>
        <v>0</v>
      </c>
      <c r="I8000" s="140">
        <v>17.38666666666667</v>
      </c>
      <c r="J8000" s="141">
        <f t="shared" si="641"/>
        <v>0</v>
      </c>
      <c r="K8000" s="81">
        <f t="shared" si="642"/>
        <v>0</v>
      </c>
      <c r="L8000" s="149">
        <v>17.100000000000001</v>
      </c>
      <c r="M8000" s="16"/>
      <c r="N8000" s="141">
        <f t="shared" si="643"/>
        <v>0</v>
      </c>
      <c r="O8000" s="141"/>
      <c r="P8000" s="141"/>
      <c r="Q8000" s="81">
        <f t="shared" si="644"/>
        <v>0</v>
      </c>
    </row>
    <row r="8001" spans="5:17" ht="13" hidden="1" x14ac:dyDescent="0.3">
      <c r="E8001" s="138">
        <v>43631</v>
      </c>
      <c r="F8001" s="16">
        <v>166</v>
      </c>
      <c r="G8001" s="16">
        <v>2019</v>
      </c>
      <c r="H8001" s="139">
        <f t="shared" si="645"/>
        <v>0</v>
      </c>
      <c r="I8001" s="140">
        <v>17.493333333333332</v>
      </c>
      <c r="J8001" s="141">
        <f t="shared" si="641"/>
        <v>0</v>
      </c>
      <c r="K8001" s="81">
        <f t="shared" si="642"/>
        <v>0</v>
      </c>
      <c r="L8001" s="149">
        <v>16.8</v>
      </c>
      <c r="M8001" s="16"/>
      <c r="N8001" s="141">
        <f t="shared" si="643"/>
        <v>0</v>
      </c>
      <c r="O8001" s="141"/>
      <c r="P8001" s="141"/>
      <c r="Q8001" s="81">
        <f t="shared" si="644"/>
        <v>0</v>
      </c>
    </row>
    <row r="8002" spans="5:17" ht="13" hidden="1" x14ac:dyDescent="0.3">
      <c r="E8002" s="138">
        <v>43632</v>
      </c>
      <c r="F8002" s="16">
        <v>167</v>
      </c>
      <c r="G8002" s="16">
        <v>2019</v>
      </c>
      <c r="H8002" s="139">
        <f t="shared" si="645"/>
        <v>0</v>
      </c>
      <c r="I8002" s="140">
        <v>17.600000000000001</v>
      </c>
      <c r="J8002" s="141">
        <f t="shared" si="641"/>
        <v>0</v>
      </c>
      <c r="K8002" s="81">
        <f t="shared" si="642"/>
        <v>0</v>
      </c>
      <c r="L8002" s="149">
        <v>16.899999999999999</v>
      </c>
      <c r="M8002" s="16"/>
      <c r="N8002" s="141">
        <f t="shared" si="643"/>
        <v>0</v>
      </c>
      <c r="O8002" s="141"/>
      <c r="P8002" s="141"/>
      <c r="Q8002" s="81">
        <f t="shared" si="644"/>
        <v>0</v>
      </c>
    </row>
    <row r="8003" spans="5:17" ht="13" hidden="1" x14ac:dyDescent="0.3">
      <c r="E8003" s="138">
        <v>43633</v>
      </c>
      <c r="F8003" s="16">
        <v>168</v>
      </c>
      <c r="G8003" s="16">
        <v>2019</v>
      </c>
      <c r="H8003" s="139">
        <f t="shared" si="645"/>
        <v>0</v>
      </c>
      <c r="I8003" s="140">
        <v>17.683870967741939</v>
      </c>
      <c r="J8003" s="141">
        <f t="shared" si="641"/>
        <v>0</v>
      </c>
      <c r="K8003" s="81">
        <f t="shared" si="642"/>
        <v>0</v>
      </c>
      <c r="L8003" s="149">
        <v>19.100000000000001</v>
      </c>
      <c r="M8003" s="16"/>
      <c r="N8003" s="141">
        <f t="shared" si="643"/>
        <v>0</v>
      </c>
      <c r="O8003" s="141"/>
      <c r="P8003" s="141"/>
      <c r="Q8003" s="81">
        <f t="shared" si="644"/>
        <v>0</v>
      </c>
    </row>
    <row r="8004" spans="5:17" ht="13" hidden="1" x14ac:dyDescent="0.3">
      <c r="E8004" s="138">
        <v>43634</v>
      </c>
      <c r="F8004" s="16">
        <v>169</v>
      </c>
      <c r="G8004" s="16">
        <v>2019</v>
      </c>
      <c r="H8004" s="139">
        <f t="shared" si="645"/>
        <v>0</v>
      </c>
      <c r="I8004" s="140">
        <v>17.767741935483873</v>
      </c>
      <c r="J8004" s="141">
        <f t="shared" si="641"/>
        <v>0</v>
      </c>
      <c r="K8004" s="81">
        <f t="shared" si="642"/>
        <v>0</v>
      </c>
      <c r="L8004" s="149">
        <v>22.1</v>
      </c>
      <c r="M8004" s="16"/>
      <c r="N8004" s="141">
        <f t="shared" si="643"/>
        <v>0</v>
      </c>
      <c r="O8004" s="141"/>
      <c r="P8004" s="141"/>
      <c r="Q8004" s="81">
        <f t="shared" si="644"/>
        <v>0</v>
      </c>
    </row>
    <row r="8005" spans="5:17" ht="13" hidden="1" x14ac:dyDescent="0.3">
      <c r="E8005" s="138">
        <v>43635</v>
      </c>
      <c r="F8005" s="16">
        <v>170</v>
      </c>
      <c r="G8005" s="16">
        <v>2019</v>
      </c>
      <c r="H8005" s="139">
        <f t="shared" si="645"/>
        <v>0</v>
      </c>
      <c r="I8005" s="140">
        <v>17.851612903225806</v>
      </c>
      <c r="J8005" s="141">
        <f t="shared" si="641"/>
        <v>0</v>
      </c>
      <c r="K8005" s="81">
        <f t="shared" si="642"/>
        <v>0</v>
      </c>
      <c r="L8005" s="149">
        <v>22.6</v>
      </c>
      <c r="M8005" s="16"/>
      <c r="N8005" s="141">
        <f t="shared" si="643"/>
        <v>0</v>
      </c>
      <c r="O8005" s="141"/>
      <c r="P8005" s="141"/>
      <c r="Q8005" s="81">
        <f t="shared" si="644"/>
        <v>0</v>
      </c>
    </row>
    <row r="8006" spans="5:17" ht="13" hidden="1" x14ac:dyDescent="0.3">
      <c r="E8006" s="138">
        <v>43636</v>
      </c>
      <c r="F8006" s="16">
        <v>171</v>
      </c>
      <c r="G8006" s="16">
        <v>2019</v>
      </c>
      <c r="H8006" s="139">
        <f t="shared" si="645"/>
        <v>0</v>
      </c>
      <c r="I8006" s="140">
        <v>17.935483870967744</v>
      </c>
      <c r="J8006" s="141">
        <f t="shared" si="641"/>
        <v>0</v>
      </c>
      <c r="K8006" s="81">
        <f t="shared" si="642"/>
        <v>0</v>
      </c>
      <c r="L8006" s="149">
        <v>20</v>
      </c>
      <c r="M8006" s="16"/>
      <c r="N8006" s="141">
        <f t="shared" si="643"/>
        <v>0</v>
      </c>
      <c r="O8006" s="141"/>
      <c r="P8006" s="141"/>
      <c r="Q8006" s="81">
        <f t="shared" si="644"/>
        <v>0</v>
      </c>
    </row>
    <row r="8007" spans="5:17" ht="13" hidden="1" x14ac:dyDescent="0.3">
      <c r="E8007" s="138">
        <v>43637</v>
      </c>
      <c r="F8007" s="16">
        <v>172</v>
      </c>
      <c r="G8007" s="16">
        <v>2019</v>
      </c>
      <c r="H8007" s="139">
        <f t="shared" si="645"/>
        <v>0</v>
      </c>
      <c r="I8007" s="140">
        <v>18.019354838709681</v>
      </c>
      <c r="J8007" s="141">
        <f t="shared" si="641"/>
        <v>0</v>
      </c>
      <c r="K8007" s="81">
        <f t="shared" si="642"/>
        <v>0</v>
      </c>
      <c r="L8007" s="149">
        <v>18.600000000000001</v>
      </c>
      <c r="M8007" s="16"/>
      <c r="N8007" s="141">
        <f t="shared" si="643"/>
        <v>0</v>
      </c>
      <c r="O8007" s="141"/>
      <c r="P8007" s="141"/>
      <c r="Q8007" s="81">
        <f t="shared" si="644"/>
        <v>0</v>
      </c>
    </row>
    <row r="8008" spans="5:17" ht="13" hidden="1" x14ac:dyDescent="0.3">
      <c r="E8008" s="138">
        <v>43638</v>
      </c>
      <c r="F8008" s="16">
        <v>173</v>
      </c>
      <c r="G8008" s="16">
        <v>2019</v>
      </c>
      <c r="H8008" s="139">
        <f t="shared" si="645"/>
        <v>0</v>
      </c>
      <c r="I8008" s="140">
        <v>18.103225806451615</v>
      </c>
      <c r="J8008" s="141">
        <f t="shared" si="641"/>
        <v>0</v>
      </c>
      <c r="K8008" s="81">
        <f t="shared" si="642"/>
        <v>0</v>
      </c>
      <c r="L8008" s="149">
        <v>19.100000000000001</v>
      </c>
      <c r="M8008" s="16"/>
      <c r="N8008" s="141">
        <f t="shared" si="643"/>
        <v>0</v>
      </c>
      <c r="O8008" s="141"/>
      <c r="P8008" s="141"/>
      <c r="Q8008" s="81">
        <f t="shared" si="644"/>
        <v>0</v>
      </c>
    </row>
    <row r="8009" spans="5:17" ht="13" hidden="1" x14ac:dyDescent="0.3">
      <c r="E8009" s="138">
        <v>43639</v>
      </c>
      <c r="F8009" s="16">
        <v>174</v>
      </c>
      <c r="G8009" s="16">
        <v>2019</v>
      </c>
      <c r="H8009" s="139">
        <f t="shared" si="645"/>
        <v>0</v>
      </c>
      <c r="I8009" s="140">
        <v>18.187096774193549</v>
      </c>
      <c r="J8009" s="141">
        <f t="shared" si="641"/>
        <v>0</v>
      </c>
      <c r="K8009" s="81">
        <f t="shared" si="642"/>
        <v>0</v>
      </c>
      <c r="L8009" s="149">
        <v>20</v>
      </c>
      <c r="M8009" s="16"/>
      <c r="N8009" s="141">
        <f t="shared" si="643"/>
        <v>0</v>
      </c>
      <c r="O8009" s="141"/>
      <c r="P8009" s="141"/>
      <c r="Q8009" s="81">
        <f t="shared" si="644"/>
        <v>0</v>
      </c>
    </row>
    <row r="8010" spans="5:17" ht="13" hidden="1" x14ac:dyDescent="0.3">
      <c r="E8010" s="138">
        <v>43640</v>
      </c>
      <c r="F8010" s="16">
        <v>175</v>
      </c>
      <c r="G8010" s="16">
        <v>2019</v>
      </c>
      <c r="H8010" s="139">
        <f t="shared" si="645"/>
        <v>0</v>
      </c>
      <c r="I8010" s="140">
        <v>18.270967741935486</v>
      </c>
      <c r="J8010" s="141">
        <f t="shared" si="641"/>
        <v>0</v>
      </c>
      <c r="K8010" s="81">
        <f t="shared" si="642"/>
        <v>0</v>
      </c>
      <c r="L8010" s="149">
        <v>22.3</v>
      </c>
      <c r="M8010" s="16"/>
      <c r="N8010" s="141">
        <f t="shared" si="643"/>
        <v>0</v>
      </c>
      <c r="O8010" s="141"/>
      <c r="P8010" s="141"/>
      <c r="Q8010" s="81">
        <f t="shared" si="644"/>
        <v>0</v>
      </c>
    </row>
    <row r="8011" spans="5:17" ht="13" hidden="1" x14ac:dyDescent="0.3">
      <c r="E8011" s="138">
        <v>43641</v>
      </c>
      <c r="F8011" s="16">
        <v>176</v>
      </c>
      <c r="G8011" s="16">
        <v>2019</v>
      </c>
      <c r="H8011" s="139">
        <f t="shared" si="645"/>
        <v>0</v>
      </c>
      <c r="I8011" s="140">
        <v>18.354838709677423</v>
      </c>
      <c r="J8011" s="141">
        <f t="shared" si="641"/>
        <v>0</v>
      </c>
      <c r="K8011" s="81">
        <f t="shared" si="642"/>
        <v>0</v>
      </c>
      <c r="L8011" s="149">
        <v>25</v>
      </c>
      <c r="M8011" s="16"/>
      <c r="N8011" s="141">
        <f t="shared" si="643"/>
        <v>0</v>
      </c>
      <c r="O8011" s="141"/>
      <c r="P8011" s="141"/>
      <c r="Q8011" s="81">
        <f t="shared" si="644"/>
        <v>0</v>
      </c>
    </row>
    <row r="8012" spans="5:17" ht="13" hidden="1" x14ac:dyDescent="0.3">
      <c r="E8012" s="138">
        <v>43642</v>
      </c>
      <c r="F8012" s="16">
        <v>177</v>
      </c>
      <c r="G8012" s="16">
        <v>2019</v>
      </c>
      <c r="H8012" s="139">
        <f t="shared" si="645"/>
        <v>0</v>
      </c>
      <c r="I8012" s="140">
        <v>18.438709677419357</v>
      </c>
      <c r="J8012" s="141">
        <f t="shared" si="641"/>
        <v>0</v>
      </c>
      <c r="K8012" s="81">
        <f t="shared" si="642"/>
        <v>0</v>
      </c>
      <c r="L8012" s="149">
        <v>26.3</v>
      </c>
      <c r="M8012" s="16"/>
      <c r="N8012" s="141">
        <f t="shared" si="643"/>
        <v>0</v>
      </c>
      <c r="O8012" s="141"/>
      <c r="P8012" s="141"/>
      <c r="Q8012" s="81">
        <f t="shared" si="644"/>
        <v>0</v>
      </c>
    </row>
    <row r="8013" spans="5:17" ht="13" hidden="1" x14ac:dyDescent="0.3">
      <c r="E8013" s="138">
        <v>43643</v>
      </c>
      <c r="F8013" s="16">
        <v>178</v>
      </c>
      <c r="G8013" s="16">
        <v>2019</v>
      </c>
      <c r="H8013" s="139">
        <f t="shared" si="645"/>
        <v>0</v>
      </c>
      <c r="I8013" s="140">
        <v>18.522580645161291</v>
      </c>
      <c r="J8013" s="141">
        <f t="shared" si="641"/>
        <v>0</v>
      </c>
      <c r="K8013" s="81">
        <f t="shared" si="642"/>
        <v>0</v>
      </c>
      <c r="L8013" s="149">
        <v>26.7</v>
      </c>
      <c r="M8013" s="16"/>
      <c r="N8013" s="141">
        <f t="shared" si="643"/>
        <v>0</v>
      </c>
      <c r="O8013" s="141"/>
      <c r="P8013" s="141"/>
      <c r="Q8013" s="81">
        <f t="shared" si="644"/>
        <v>0</v>
      </c>
    </row>
    <row r="8014" spans="5:17" ht="13" hidden="1" x14ac:dyDescent="0.3">
      <c r="E8014" s="138">
        <v>43644</v>
      </c>
      <c r="F8014" s="16">
        <v>179</v>
      </c>
      <c r="G8014" s="16">
        <v>2019</v>
      </c>
      <c r="H8014" s="139">
        <f t="shared" si="645"/>
        <v>0</v>
      </c>
      <c r="I8014" s="140">
        <v>18.606451612903228</v>
      </c>
      <c r="J8014" s="141">
        <f t="shared" si="641"/>
        <v>0</v>
      </c>
      <c r="K8014" s="81">
        <f t="shared" si="642"/>
        <v>0</v>
      </c>
      <c r="L8014" s="149">
        <v>26.5</v>
      </c>
      <c r="M8014" s="16"/>
      <c r="N8014" s="141">
        <f t="shared" si="643"/>
        <v>0</v>
      </c>
      <c r="O8014" s="141"/>
      <c r="P8014" s="141"/>
      <c r="Q8014" s="81">
        <f t="shared" si="644"/>
        <v>0</v>
      </c>
    </row>
    <row r="8015" spans="5:17" ht="13" hidden="1" x14ac:dyDescent="0.3">
      <c r="E8015" s="138">
        <v>43645</v>
      </c>
      <c r="F8015" s="16">
        <v>180</v>
      </c>
      <c r="G8015" s="16">
        <v>2019</v>
      </c>
      <c r="H8015" s="139">
        <f t="shared" si="645"/>
        <v>0</v>
      </c>
      <c r="I8015" s="140">
        <v>18.690322580645162</v>
      </c>
      <c r="J8015" s="141">
        <f t="shared" si="641"/>
        <v>0</v>
      </c>
      <c r="K8015" s="81">
        <f t="shared" si="642"/>
        <v>0</v>
      </c>
      <c r="L8015" s="149">
        <v>24.9</v>
      </c>
      <c r="M8015" s="16"/>
      <c r="N8015" s="141">
        <f t="shared" si="643"/>
        <v>0</v>
      </c>
      <c r="O8015" s="141"/>
      <c r="P8015" s="141"/>
      <c r="Q8015" s="81">
        <f t="shared" si="644"/>
        <v>0</v>
      </c>
    </row>
    <row r="8016" spans="5:17" ht="13" hidden="1" x14ac:dyDescent="0.3">
      <c r="E8016" s="138">
        <v>43646</v>
      </c>
      <c r="F8016" s="16">
        <v>181</v>
      </c>
      <c r="G8016" s="16">
        <v>2019</v>
      </c>
      <c r="H8016" s="139">
        <f t="shared" si="645"/>
        <v>0</v>
      </c>
      <c r="I8016" s="140">
        <v>18.774193548387096</v>
      </c>
      <c r="J8016" s="141">
        <f t="shared" si="641"/>
        <v>0</v>
      </c>
      <c r="K8016" s="81">
        <f t="shared" si="642"/>
        <v>0</v>
      </c>
      <c r="L8016" s="149">
        <v>28</v>
      </c>
      <c r="M8016" s="16"/>
      <c r="N8016" s="141">
        <f t="shared" si="643"/>
        <v>0</v>
      </c>
      <c r="O8016" s="141"/>
      <c r="P8016" s="141"/>
      <c r="Q8016" s="81">
        <f t="shared" si="644"/>
        <v>0</v>
      </c>
    </row>
    <row r="8017" spans="5:17" ht="13" hidden="1" x14ac:dyDescent="0.3">
      <c r="E8017" s="138">
        <v>43647</v>
      </c>
      <c r="F8017" s="16">
        <v>182</v>
      </c>
      <c r="G8017" s="16">
        <v>2019</v>
      </c>
      <c r="H8017" s="139">
        <f t="shared" si="645"/>
        <v>0</v>
      </c>
      <c r="I8017" s="140">
        <v>18.858064516129033</v>
      </c>
      <c r="J8017" s="141">
        <f t="shared" si="641"/>
        <v>0</v>
      </c>
      <c r="K8017" s="81">
        <f t="shared" si="642"/>
        <v>0</v>
      </c>
      <c r="L8017" s="149">
        <v>26.5</v>
      </c>
      <c r="M8017" s="16"/>
      <c r="N8017" s="141">
        <f t="shared" si="643"/>
        <v>0</v>
      </c>
      <c r="O8017" s="141"/>
      <c r="P8017" s="141"/>
      <c r="Q8017" s="81">
        <f t="shared" si="644"/>
        <v>0</v>
      </c>
    </row>
    <row r="8018" spans="5:17" ht="13" hidden="1" x14ac:dyDescent="0.3">
      <c r="E8018" s="138">
        <v>43648</v>
      </c>
      <c r="F8018" s="16">
        <v>183</v>
      </c>
      <c r="G8018" s="16">
        <v>2019</v>
      </c>
      <c r="H8018" s="139">
        <f t="shared" si="645"/>
        <v>0</v>
      </c>
      <c r="I8018" s="140">
        <v>18.941935483870971</v>
      </c>
      <c r="J8018" s="141">
        <f t="shared" si="641"/>
        <v>0</v>
      </c>
      <c r="K8018" s="81">
        <f t="shared" si="642"/>
        <v>0</v>
      </c>
      <c r="L8018" s="149">
        <v>24</v>
      </c>
      <c r="M8018" s="16"/>
      <c r="N8018" s="141">
        <f t="shared" si="643"/>
        <v>0</v>
      </c>
      <c r="O8018" s="141"/>
      <c r="P8018" s="141"/>
      <c r="Q8018" s="81">
        <f t="shared" si="644"/>
        <v>0</v>
      </c>
    </row>
    <row r="8019" spans="5:17" ht="13" hidden="1" x14ac:dyDescent="0.3">
      <c r="E8019" s="138">
        <v>43649</v>
      </c>
      <c r="F8019" s="16">
        <v>184</v>
      </c>
      <c r="G8019" s="16">
        <v>2019</v>
      </c>
      <c r="H8019" s="139">
        <f t="shared" si="645"/>
        <v>0</v>
      </c>
      <c r="I8019" s="140">
        <v>19.025806451612905</v>
      </c>
      <c r="J8019" s="141">
        <f t="shared" si="641"/>
        <v>0</v>
      </c>
      <c r="K8019" s="81">
        <f t="shared" si="642"/>
        <v>0</v>
      </c>
      <c r="L8019" s="149">
        <v>22.3</v>
      </c>
      <c r="M8019" s="16"/>
      <c r="N8019" s="141">
        <f t="shared" si="643"/>
        <v>0</v>
      </c>
      <c r="O8019" s="141"/>
      <c r="P8019" s="141"/>
      <c r="Q8019" s="81">
        <f t="shared" si="644"/>
        <v>0</v>
      </c>
    </row>
    <row r="8020" spans="5:17" ht="13" hidden="1" x14ac:dyDescent="0.3">
      <c r="E8020" s="138">
        <v>43650</v>
      </c>
      <c r="F8020" s="16">
        <v>185</v>
      </c>
      <c r="G8020" s="16">
        <v>2019</v>
      </c>
      <c r="H8020" s="139">
        <f t="shared" si="645"/>
        <v>0</v>
      </c>
      <c r="I8020" s="140">
        <v>19.109677419354838</v>
      </c>
      <c r="J8020" s="141">
        <f t="shared" ref="J8020:J8083" si="646">IF(I8020&lt;=$E$117,1,0)</f>
        <v>0</v>
      </c>
      <c r="K8020" s="81">
        <f t="shared" ref="K8020:K8083" si="647">J8020*($E$116-I8020)</f>
        <v>0</v>
      </c>
      <c r="L8020" s="149">
        <v>21.8</v>
      </c>
      <c r="M8020" s="16"/>
      <c r="N8020" s="141">
        <f t="shared" ref="N8020:N8083" si="648">IF(L8020&lt;=$E$117,1,0)</f>
        <v>0</v>
      </c>
      <c r="O8020" s="141"/>
      <c r="P8020" s="141"/>
      <c r="Q8020" s="81">
        <f t="shared" ref="Q8020:Q8083" si="649">N8020*($E$116-L8020)</f>
        <v>0</v>
      </c>
    </row>
    <row r="8021" spans="5:17" ht="13" hidden="1" x14ac:dyDescent="0.3">
      <c r="E8021" s="138">
        <v>43651</v>
      </c>
      <c r="F8021" s="16">
        <v>186</v>
      </c>
      <c r="G8021" s="16">
        <v>2019</v>
      </c>
      <c r="H8021" s="139">
        <f t="shared" si="645"/>
        <v>0</v>
      </c>
      <c r="I8021" s="140">
        <v>19.193548387096776</v>
      </c>
      <c r="J8021" s="141">
        <f t="shared" si="646"/>
        <v>0</v>
      </c>
      <c r="K8021" s="81">
        <f t="shared" si="647"/>
        <v>0</v>
      </c>
      <c r="L8021" s="149">
        <v>24.5</v>
      </c>
      <c r="M8021" s="16"/>
      <c r="N8021" s="141">
        <f t="shared" si="648"/>
        <v>0</v>
      </c>
      <c r="O8021" s="141"/>
      <c r="P8021" s="141"/>
      <c r="Q8021" s="81">
        <f t="shared" si="649"/>
        <v>0</v>
      </c>
    </row>
    <row r="8022" spans="5:17" ht="13" hidden="1" x14ac:dyDescent="0.3">
      <c r="E8022" s="138">
        <v>43652</v>
      </c>
      <c r="F8022" s="16">
        <v>187</v>
      </c>
      <c r="G8022" s="16">
        <v>2019</v>
      </c>
      <c r="H8022" s="139">
        <f t="shared" si="645"/>
        <v>0</v>
      </c>
      <c r="I8022" s="140">
        <v>19.277419354838713</v>
      </c>
      <c r="J8022" s="141">
        <f t="shared" si="646"/>
        <v>0</v>
      </c>
      <c r="K8022" s="81">
        <f t="shared" si="647"/>
        <v>0</v>
      </c>
      <c r="L8022" s="149">
        <v>22.7</v>
      </c>
      <c r="M8022" s="16"/>
      <c r="N8022" s="141">
        <f t="shared" si="648"/>
        <v>0</v>
      </c>
      <c r="O8022" s="141"/>
      <c r="P8022" s="141"/>
      <c r="Q8022" s="81">
        <f t="shared" si="649"/>
        <v>0</v>
      </c>
    </row>
    <row r="8023" spans="5:17" ht="13" hidden="1" x14ac:dyDescent="0.3">
      <c r="E8023" s="138">
        <v>43653</v>
      </c>
      <c r="F8023" s="16">
        <v>188</v>
      </c>
      <c r="G8023" s="16">
        <v>2019</v>
      </c>
      <c r="H8023" s="139">
        <f t="shared" si="645"/>
        <v>0</v>
      </c>
      <c r="I8023" s="140">
        <v>19.361290322580643</v>
      </c>
      <c r="J8023" s="141">
        <f t="shared" si="646"/>
        <v>0</v>
      </c>
      <c r="K8023" s="81">
        <f t="shared" si="647"/>
        <v>0</v>
      </c>
      <c r="L8023" s="149">
        <v>23.8</v>
      </c>
      <c r="M8023" s="16"/>
      <c r="N8023" s="141">
        <f t="shared" si="648"/>
        <v>0</v>
      </c>
      <c r="O8023" s="141"/>
      <c r="P8023" s="141"/>
      <c r="Q8023" s="81">
        <f t="shared" si="649"/>
        <v>0</v>
      </c>
    </row>
    <row r="8024" spans="5:17" ht="13" hidden="1" x14ac:dyDescent="0.3">
      <c r="E8024" s="138">
        <v>43654</v>
      </c>
      <c r="F8024" s="16">
        <v>189</v>
      </c>
      <c r="G8024" s="16">
        <v>2019</v>
      </c>
      <c r="H8024" s="139">
        <f t="shared" si="645"/>
        <v>0</v>
      </c>
      <c r="I8024" s="140">
        <v>19.445161290322581</v>
      </c>
      <c r="J8024" s="141">
        <f t="shared" si="646"/>
        <v>0</v>
      </c>
      <c r="K8024" s="81">
        <f t="shared" si="647"/>
        <v>0</v>
      </c>
      <c r="L8024" s="149">
        <v>23.3</v>
      </c>
      <c r="M8024" s="16"/>
      <c r="N8024" s="141">
        <f t="shared" si="648"/>
        <v>0</v>
      </c>
      <c r="O8024" s="141"/>
      <c r="P8024" s="141"/>
      <c r="Q8024" s="81">
        <f t="shared" si="649"/>
        <v>0</v>
      </c>
    </row>
    <row r="8025" spans="5:17" ht="13" hidden="1" x14ac:dyDescent="0.3">
      <c r="E8025" s="138">
        <v>43655</v>
      </c>
      <c r="F8025" s="16">
        <v>190</v>
      </c>
      <c r="G8025" s="16">
        <v>2019</v>
      </c>
      <c r="H8025" s="139">
        <f t="shared" si="645"/>
        <v>0</v>
      </c>
      <c r="I8025" s="140">
        <v>19.529032258064518</v>
      </c>
      <c r="J8025" s="141">
        <f t="shared" si="646"/>
        <v>0</v>
      </c>
      <c r="K8025" s="81">
        <f t="shared" si="647"/>
        <v>0</v>
      </c>
      <c r="L8025" s="149">
        <v>21.4</v>
      </c>
      <c r="M8025" s="16"/>
      <c r="N8025" s="141">
        <f t="shared" si="648"/>
        <v>0</v>
      </c>
      <c r="O8025" s="141"/>
      <c r="P8025" s="141"/>
      <c r="Q8025" s="81">
        <f t="shared" si="649"/>
        <v>0</v>
      </c>
    </row>
    <row r="8026" spans="5:17" ht="13" hidden="1" x14ac:dyDescent="0.3">
      <c r="E8026" s="138">
        <v>43656</v>
      </c>
      <c r="F8026" s="16">
        <v>191</v>
      </c>
      <c r="G8026" s="16">
        <v>2019</v>
      </c>
      <c r="H8026" s="139">
        <f t="shared" si="645"/>
        <v>0</v>
      </c>
      <c r="I8026" s="140">
        <v>19.612903225806452</v>
      </c>
      <c r="J8026" s="141">
        <f t="shared" si="646"/>
        <v>0</v>
      </c>
      <c r="K8026" s="81">
        <f t="shared" si="647"/>
        <v>0</v>
      </c>
      <c r="L8026" s="149">
        <v>20.3</v>
      </c>
      <c r="M8026" s="16"/>
      <c r="N8026" s="141">
        <f t="shared" si="648"/>
        <v>0</v>
      </c>
      <c r="O8026" s="141"/>
      <c r="P8026" s="141"/>
      <c r="Q8026" s="81">
        <f t="shared" si="649"/>
        <v>0</v>
      </c>
    </row>
    <row r="8027" spans="5:17" ht="13" hidden="1" x14ac:dyDescent="0.3">
      <c r="E8027" s="138">
        <v>43657</v>
      </c>
      <c r="F8027" s="16">
        <v>192</v>
      </c>
      <c r="G8027" s="16">
        <v>2019</v>
      </c>
      <c r="H8027" s="139">
        <f t="shared" si="645"/>
        <v>0</v>
      </c>
      <c r="I8027" s="140">
        <v>19.696774193548389</v>
      </c>
      <c r="J8027" s="141">
        <f t="shared" si="646"/>
        <v>0</v>
      </c>
      <c r="K8027" s="81">
        <f t="shared" si="647"/>
        <v>0</v>
      </c>
      <c r="L8027" s="149">
        <v>19.2</v>
      </c>
      <c r="M8027" s="16"/>
      <c r="N8027" s="141">
        <f t="shared" si="648"/>
        <v>0</v>
      </c>
      <c r="O8027" s="141"/>
      <c r="P8027" s="141"/>
      <c r="Q8027" s="81">
        <f t="shared" si="649"/>
        <v>0</v>
      </c>
    </row>
    <row r="8028" spans="5:17" ht="13" hidden="1" x14ac:dyDescent="0.3">
      <c r="E8028" s="138">
        <v>43658</v>
      </c>
      <c r="F8028" s="16">
        <v>193</v>
      </c>
      <c r="G8028" s="16">
        <v>2019</v>
      </c>
      <c r="H8028" s="139">
        <f t="shared" si="645"/>
        <v>0</v>
      </c>
      <c r="I8028" s="140">
        <v>19.780645161290323</v>
      </c>
      <c r="J8028" s="141">
        <f t="shared" si="646"/>
        <v>0</v>
      </c>
      <c r="K8028" s="81">
        <f t="shared" si="647"/>
        <v>0</v>
      </c>
      <c r="L8028" s="149">
        <v>22</v>
      </c>
      <c r="M8028" s="16"/>
      <c r="N8028" s="141">
        <f t="shared" si="648"/>
        <v>0</v>
      </c>
      <c r="O8028" s="141"/>
      <c r="P8028" s="141"/>
      <c r="Q8028" s="81">
        <f t="shared" si="649"/>
        <v>0</v>
      </c>
    </row>
    <row r="8029" spans="5:17" ht="13" hidden="1" x14ac:dyDescent="0.3">
      <c r="E8029" s="138">
        <v>43659</v>
      </c>
      <c r="F8029" s="16">
        <v>194</v>
      </c>
      <c r="G8029" s="16">
        <v>2019</v>
      </c>
      <c r="H8029" s="139">
        <f t="shared" si="645"/>
        <v>0</v>
      </c>
      <c r="I8029" s="140">
        <v>19.864516129032257</v>
      </c>
      <c r="J8029" s="141">
        <f t="shared" si="646"/>
        <v>0</v>
      </c>
      <c r="K8029" s="81">
        <f t="shared" si="647"/>
        <v>0</v>
      </c>
      <c r="L8029" s="149">
        <v>21.6</v>
      </c>
      <c r="M8029" s="16"/>
      <c r="N8029" s="141">
        <f t="shared" si="648"/>
        <v>0</v>
      </c>
      <c r="O8029" s="141"/>
      <c r="P8029" s="141"/>
      <c r="Q8029" s="81">
        <f t="shared" si="649"/>
        <v>0</v>
      </c>
    </row>
    <row r="8030" spans="5:17" ht="13" hidden="1" x14ac:dyDescent="0.3">
      <c r="E8030" s="138">
        <v>43660</v>
      </c>
      <c r="F8030" s="16">
        <v>195</v>
      </c>
      <c r="G8030" s="16">
        <v>2019</v>
      </c>
      <c r="H8030" s="139">
        <f t="shared" si="645"/>
        <v>0</v>
      </c>
      <c r="I8030" s="140">
        <v>19.948387096774194</v>
      </c>
      <c r="J8030" s="141">
        <f t="shared" si="646"/>
        <v>0</v>
      </c>
      <c r="K8030" s="81">
        <f t="shared" si="647"/>
        <v>0</v>
      </c>
      <c r="L8030" s="149">
        <v>19.899999999999999</v>
      </c>
      <c r="M8030" s="16"/>
      <c r="N8030" s="141">
        <f t="shared" si="648"/>
        <v>0</v>
      </c>
      <c r="O8030" s="141"/>
      <c r="P8030" s="141"/>
      <c r="Q8030" s="81">
        <f t="shared" si="649"/>
        <v>0</v>
      </c>
    </row>
    <row r="8031" spans="5:17" ht="13" hidden="1" x14ac:dyDescent="0.3">
      <c r="E8031" s="138">
        <v>43661</v>
      </c>
      <c r="F8031" s="16">
        <v>196</v>
      </c>
      <c r="G8031" s="16">
        <v>2019</v>
      </c>
      <c r="H8031" s="139">
        <f t="shared" si="645"/>
        <v>0</v>
      </c>
      <c r="I8031" s="140">
        <v>20.032258064516128</v>
      </c>
      <c r="J8031" s="141">
        <f t="shared" si="646"/>
        <v>0</v>
      </c>
      <c r="K8031" s="81">
        <f t="shared" si="647"/>
        <v>0</v>
      </c>
      <c r="L8031" s="149">
        <v>19</v>
      </c>
      <c r="M8031" s="16"/>
      <c r="N8031" s="141">
        <f t="shared" si="648"/>
        <v>0</v>
      </c>
      <c r="O8031" s="141"/>
      <c r="P8031" s="141"/>
      <c r="Q8031" s="81">
        <f t="shared" si="649"/>
        <v>0</v>
      </c>
    </row>
    <row r="8032" spans="5:17" ht="13" hidden="1" x14ac:dyDescent="0.3">
      <c r="E8032" s="138">
        <v>43662</v>
      </c>
      <c r="F8032" s="16">
        <v>197</v>
      </c>
      <c r="G8032" s="16">
        <v>2019</v>
      </c>
      <c r="H8032" s="139">
        <f t="shared" si="645"/>
        <v>0</v>
      </c>
      <c r="I8032" s="140">
        <v>20.116129032258065</v>
      </c>
      <c r="J8032" s="141">
        <f t="shared" si="646"/>
        <v>0</v>
      </c>
      <c r="K8032" s="81">
        <f t="shared" si="647"/>
        <v>0</v>
      </c>
      <c r="L8032" s="149">
        <v>21.2</v>
      </c>
      <c r="M8032" s="16"/>
      <c r="N8032" s="141">
        <f t="shared" si="648"/>
        <v>0</v>
      </c>
      <c r="O8032" s="141"/>
      <c r="P8032" s="141"/>
      <c r="Q8032" s="81">
        <f t="shared" si="649"/>
        <v>0</v>
      </c>
    </row>
    <row r="8033" spans="5:17" ht="13" hidden="1" x14ac:dyDescent="0.3">
      <c r="E8033" s="138">
        <v>43663</v>
      </c>
      <c r="F8033" s="16">
        <v>198</v>
      </c>
      <c r="G8033" s="16">
        <v>2019</v>
      </c>
      <c r="H8033" s="139">
        <f t="shared" si="645"/>
        <v>0</v>
      </c>
      <c r="I8033" s="140">
        <v>20.2</v>
      </c>
      <c r="J8033" s="141">
        <f t="shared" si="646"/>
        <v>0</v>
      </c>
      <c r="K8033" s="81">
        <f t="shared" si="647"/>
        <v>0</v>
      </c>
      <c r="L8033" s="149">
        <v>22.2</v>
      </c>
      <c r="M8033" s="16"/>
      <c r="N8033" s="141">
        <f t="shared" si="648"/>
        <v>0</v>
      </c>
      <c r="O8033" s="141"/>
      <c r="P8033" s="141"/>
      <c r="Q8033" s="81">
        <f t="shared" si="649"/>
        <v>0</v>
      </c>
    </row>
    <row r="8034" spans="5:17" ht="13" hidden="1" x14ac:dyDescent="0.3">
      <c r="E8034" s="138">
        <v>43664</v>
      </c>
      <c r="F8034" s="16">
        <v>199</v>
      </c>
      <c r="G8034" s="16">
        <v>2019</v>
      </c>
      <c r="H8034" s="139">
        <f t="shared" si="645"/>
        <v>0</v>
      </c>
      <c r="I8034" s="140">
        <v>20.193548387096772</v>
      </c>
      <c r="J8034" s="141">
        <f t="shared" si="646"/>
        <v>0</v>
      </c>
      <c r="K8034" s="81">
        <f t="shared" si="647"/>
        <v>0</v>
      </c>
      <c r="L8034" s="149">
        <v>22.2</v>
      </c>
      <c r="M8034" s="16"/>
      <c r="N8034" s="141">
        <f t="shared" si="648"/>
        <v>0</v>
      </c>
      <c r="O8034" s="141"/>
      <c r="P8034" s="141"/>
      <c r="Q8034" s="81">
        <f t="shared" si="649"/>
        <v>0</v>
      </c>
    </row>
    <row r="8035" spans="5:17" ht="13" hidden="1" x14ac:dyDescent="0.3">
      <c r="E8035" s="138">
        <v>43665</v>
      </c>
      <c r="F8035" s="16">
        <v>200</v>
      </c>
      <c r="G8035" s="16">
        <v>2019</v>
      </c>
      <c r="H8035" s="139">
        <f t="shared" ref="H8035:H8098" si="650">IF(AND(E8035&gt;=$D$64,E8035&lt;=$D$65),1,0)</f>
        <v>0</v>
      </c>
      <c r="I8035" s="140">
        <v>20.187096774193549</v>
      </c>
      <c r="J8035" s="141">
        <f t="shared" si="646"/>
        <v>0</v>
      </c>
      <c r="K8035" s="81">
        <f t="shared" si="647"/>
        <v>0</v>
      </c>
      <c r="L8035" s="149">
        <v>23.5</v>
      </c>
      <c r="M8035" s="16"/>
      <c r="N8035" s="141">
        <f t="shared" si="648"/>
        <v>0</v>
      </c>
      <c r="O8035" s="141"/>
      <c r="P8035" s="141"/>
      <c r="Q8035" s="81">
        <f t="shared" si="649"/>
        <v>0</v>
      </c>
    </row>
    <row r="8036" spans="5:17" ht="13" hidden="1" x14ac:dyDescent="0.3">
      <c r="E8036" s="138">
        <v>43666</v>
      </c>
      <c r="F8036" s="16">
        <v>201</v>
      </c>
      <c r="G8036" s="16">
        <v>2019</v>
      </c>
      <c r="H8036" s="139">
        <f t="shared" si="650"/>
        <v>0</v>
      </c>
      <c r="I8036" s="140">
        <v>20.180645161290322</v>
      </c>
      <c r="J8036" s="141">
        <f t="shared" si="646"/>
        <v>0</v>
      </c>
      <c r="K8036" s="81">
        <f t="shared" si="647"/>
        <v>0</v>
      </c>
      <c r="L8036" s="149">
        <v>24.8</v>
      </c>
      <c r="M8036" s="16"/>
      <c r="N8036" s="141">
        <f t="shared" si="648"/>
        <v>0</v>
      </c>
      <c r="O8036" s="141"/>
      <c r="P8036" s="141"/>
      <c r="Q8036" s="81">
        <f t="shared" si="649"/>
        <v>0</v>
      </c>
    </row>
    <row r="8037" spans="5:17" ht="13" hidden="1" x14ac:dyDescent="0.3">
      <c r="E8037" s="138">
        <v>43667</v>
      </c>
      <c r="F8037" s="16">
        <v>202</v>
      </c>
      <c r="G8037" s="16">
        <v>2019</v>
      </c>
      <c r="H8037" s="139">
        <f t="shared" si="650"/>
        <v>0</v>
      </c>
      <c r="I8037" s="140">
        <v>20.174193548387095</v>
      </c>
      <c r="J8037" s="141">
        <f t="shared" si="646"/>
        <v>0</v>
      </c>
      <c r="K8037" s="81">
        <f t="shared" si="647"/>
        <v>0</v>
      </c>
      <c r="L8037" s="149">
        <v>25.4</v>
      </c>
      <c r="M8037" s="16"/>
      <c r="N8037" s="141">
        <f t="shared" si="648"/>
        <v>0</v>
      </c>
      <c r="O8037" s="141"/>
      <c r="P8037" s="141"/>
      <c r="Q8037" s="81">
        <f t="shared" si="649"/>
        <v>0</v>
      </c>
    </row>
    <row r="8038" spans="5:17" ht="13" hidden="1" x14ac:dyDescent="0.3">
      <c r="E8038" s="138">
        <v>43668</v>
      </c>
      <c r="F8038" s="16">
        <v>203</v>
      </c>
      <c r="G8038" s="16">
        <v>2019</v>
      </c>
      <c r="H8038" s="139">
        <f t="shared" si="650"/>
        <v>0</v>
      </c>
      <c r="I8038" s="140">
        <v>20.167741935483871</v>
      </c>
      <c r="J8038" s="141">
        <f t="shared" si="646"/>
        <v>0</v>
      </c>
      <c r="K8038" s="81">
        <f t="shared" si="647"/>
        <v>0</v>
      </c>
      <c r="L8038" s="149">
        <v>25.3</v>
      </c>
      <c r="M8038" s="16"/>
      <c r="N8038" s="141">
        <f t="shared" si="648"/>
        <v>0</v>
      </c>
      <c r="O8038" s="141"/>
      <c r="P8038" s="141"/>
      <c r="Q8038" s="81">
        <f t="shared" si="649"/>
        <v>0</v>
      </c>
    </row>
    <row r="8039" spans="5:17" ht="13" hidden="1" x14ac:dyDescent="0.3">
      <c r="E8039" s="138">
        <v>43669</v>
      </c>
      <c r="F8039" s="16">
        <v>204</v>
      </c>
      <c r="G8039" s="16">
        <v>2019</v>
      </c>
      <c r="H8039" s="139">
        <f t="shared" si="650"/>
        <v>0</v>
      </c>
      <c r="I8039" s="140">
        <v>20.161290322580644</v>
      </c>
      <c r="J8039" s="141">
        <f t="shared" si="646"/>
        <v>0</v>
      </c>
      <c r="K8039" s="81">
        <f t="shared" si="647"/>
        <v>0</v>
      </c>
      <c r="L8039" s="149">
        <v>26.4</v>
      </c>
      <c r="M8039" s="16"/>
      <c r="N8039" s="141">
        <f t="shared" si="648"/>
        <v>0</v>
      </c>
      <c r="O8039" s="141"/>
      <c r="P8039" s="141"/>
      <c r="Q8039" s="81">
        <f t="shared" si="649"/>
        <v>0</v>
      </c>
    </row>
    <row r="8040" spans="5:17" ht="13" hidden="1" x14ac:dyDescent="0.3">
      <c r="E8040" s="138">
        <v>43670</v>
      </c>
      <c r="F8040" s="16">
        <v>205</v>
      </c>
      <c r="G8040" s="16">
        <v>2019</v>
      </c>
      <c r="H8040" s="139">
        <f t="shared" si="650"/>
        <v>0</v>
      </c>
      <c r="I8040" s="140">
        <v>20.154838709677417</v>
      </c>
      <c r="J8040" s="141">
        <f t="shared" si="646"/>
        <v>0</v>
      </c>
      <c r="K8040" s="81">
        <f t="shared" si="647"/>
        <v>0</v>
      </c>
      <c r="L8040" s="149">
        <v>27.7</v>
      </c>
      <c r="M8040" s="16"/>
      <c r="N8040" s="141">
        <f t="shared" si="648"/>
        <v>0</v>
      </c>
      <c r="O8040" s="141"/>
      <c r="P8040" s="141"/>
      <c r="Q8040" s="81">
        <f t="shared" si="649"/>
        <v>0</v>
      </c>
    </row>
    <row r="8041" spans="5:17" ht="13" hidden="1" x14ac:dyDescent="0.3">
      <c r="E8041" s="138">
        <v>43671</v>
      </c>
      <c r="F8041" s="16">
        <v>206</v>
      </c>
      <c r="G8041" s="16">
        <v>2019</v>
      </c>
      <c r="H8041" s="139">
        <f t="shared" si="650"/>
        <v>0</v>
      </c>
      <c r="I8041" s="140">
        <v>20.148387096774194</v>
      </c>
      <c r="J8041" s="141">
        <f t="shared" si="646"/>
        <v>0</v>
      </c>
      <c r="K8041" s="81">
        <f t="shared" si="647"/>
        <v>0</v>
      </c>
      <c r="L8041" s="149">
        <v>26.8</v>
      </c>
      <c r="M8041" s="16"/>
      <c r="N8041" s="141">
        <f t="shared" si="648"/>
        <v>0</v>
      </c>
      <c r="O8041" s="141"/>
      <c r="P8041" s="141"/>
      <c r="Q8041" s="81">
        <f t="shared" si="649"/>
        <v>0</v>
      </c>
    </row>
    <row r="8042" spans="5:17" ht="13" hidden="1" x14ac:dyDescent="0.3">
      <c r="E8042" s="138">
        <v>43672</v>
      </c>
      <c r="F8042" s="16">
        <v>207</v>
      </c>
      <c r="G8042" s="16">
        <v>2019</v>
      </c>
      <c r="H8042" s="139">
        <f t="shared" si="650"/>
        <v>0</v>
      </c>
      <c r="I8042" s="140">
        <v>20.141935483870967</v>
      </c>
      <c r="J8042" s="141">
        <f t="shared" si="646"/>
        <v>0</v>
      </c>
      <c r="K8042" s="81">
        <f t="shared" si="647"/>
        <v>0</v>
      </c>
      <c r="L8042" s="149">
        <v>24.9</v>
      </c>
      <c r="M8042" s="16"/>
      <c r="N8042" s="141">
        <f t="shared" si="648"/>
        <v>0</v>
      </c>
      <c r="O8042" s="141"/>
      <c r="P8042" s="141"/>
      <c r="Q8042" s="81">
        <f t="shared" si="649"/>
        <v>0</v>
      </c>
    </row>
    <row r="8043" spans="5:17" ht="13" hidden="1" x14ac:dyDescent="0.3">
      <c r="E8043" s="138">
        <v>43673</v>
      </c>
      <c r="F8043" s="16">
        <v>208</v>
      </c>
      <c r="G8043" s="16">
        <v>2019</v>
      </c>
      <c r="H8043" s="139">
        <f t="shared" si="650"/>
        <v>0</v>
      </c>
      <c r="I8043" s="140">
        <v>20.13548387096774</v>
      </c>
      <c r="J8043" s="141">
        <f t="shared" si="646"/>
        <v>0</v>
      </c>
      <c r="K8043" s="81">
        <f t="shared" si="647"/>
        <v>0</v>
      </c>
      <c r="L8043" s="149">
        <v>20.7</v>
      </c>
      <c r="M8043" s="16"/>
      <c r="N8043" s="141">
        <f t="shared" si="648"/>
        <v>0</v>
      </c>
      <c r="O8043" s="141"/>
      <c r="P8043" s="141"/>
      <c r="Q8043" s="81">
        <f t="shared" si="649"/>
        <v>0</v>
      </c>
    </row>
    <row r="8044" spans="5:17" ht="13" hidden="1" x14ac:dyDescent="0.3">
      <c r="E8044" s="138">
        <v>43674</v>
      </c>
      <c r="F8044" s="16">
        <v>209</v>
      </c>
      <c r="G8044" s="16">
        <v>2019</v>
      </c>
      <c r="H8044" s="139">
        <f t="shared" si="650"/>
        <v>0</v>
      </c>
      <c r="I8044" s="140">
        <v>20.129032258064516</v>
      </c>
      <c r="J8044" s="141">
        <f t="shared" si="646"/>
        <v>0</v>
      </c>
      <c r="K8044" s="81">
        <f t="shared" si="647"/>
        <v>0</v>
      </c>
      <c r="L8044" s="149">
        <v>17.899999999999999</v>
      </c>
      <c r="M8044" s="16"/>
      <c r="N8044" s="141">
        <f t="shared" si="648"/>
        <v>0</v>
      </c>
      <c r="O8044" s="141"/>
      <c r="P8044" s="141"/>
      <c r="Q8044" s="81">
        <f t="shared" si="649"/>
        <v>0</v>
      </c>
    </row>
    <row r="8045" spans="5:17" ht="13" hidden="1" x14ac:dyDescent="0.3">
      <c r="E8045" s="138">
        <v>43675</v>
      </c>
      <c r="F8045" s="16">
        <v>210</v>
      </c>
      <c r="G8045" s="16">
        <v>2019</v>
      </c>
      <c r="H8045" s="139">
        <f t="shared" si="650"/>
        <v>0</v>
      </c>
      <c r="I8045" s="140">
        <v>20.122580645161289</v>
      </c>
      <c r="J8045" s="141">
        <f t="shared" si="646"/>
        <v>0</v>
      </c>
      <c r="K8045" s="81">
        <f t="shared" si="647"/>
        <v>0</v>
      </c>
      <c r="L8045" s="149">
        <v>19.899999999999999</v>
      </c>
      <c r="M8045" s="16"/>
      <c r="N8045" s="141">
        <f t="shared" si="648"/>
        <v>0</v>
      </c>
      <c r="O8045" s="141"/>
      <c r="P8045" s="141"/>
      <c r="Q8045" s="81">
        <f t="shared" si="649"/>
        <v>0</v>
      </c>
    </row>
    <row r="8046" spans="5:17" ht="13" hidden="1" x14ac:dyDescent="0.3">
      <c r="E8046" s="138">
        <v>43676</v>
      </c>
      <c r="F8046" s="16">
        <v>211</v>
      </c>
      <c r="G8046" s="16">
        <v>2019</v>
      </c>
      <c r="H8046" s="139">
        <f t="shared" si="650"/>
        <v>0</v>
      </c>
      <c r="I8046" s="140">
        <v>20.116129032258065</v>
      </c>
      <c r="J8046" s="141">
        <f t="shared" si="646"/>
        <v>0</v>
      </c>
      <c r="K8046" s="81">
        <f t="shared" si="647"/>
        <v>0</v>
      </c>
      <c r="L8046" s="149">
        <v>20.5</v>
      </c>
      <c r="M8046" s="16"/>
      <c r="N8046" s="141">
        <f t="shared" si="648"/>
        <v>0</v>
      </c>
      <c r="O8046" s="141"/>
      <c r="P8046" s="141"/>
      <c r="Q8046" s="81">
        <f t="shared" si="649"/>
        <v>0</v>
      </c>
    </row>
    <row r="8047" spans="5:17" ht="13" hidden="1" x14ac:dyDescent="0.3">
      <c r="E8047" s="138">
        <v>43677</v>
      </c>
      <c r="F8047" s="16">
        <v>212</v>
      </c>
      <c r="G8047" s="16">
        <v>2019</v>
      </c>
      <c r="H8047" s="139">
        <f t="shared" si="650"/>
        <v>0</v>
      </c>
      <c r="I8047" s="140">
        <v>20.109677419354838</v>
      </c>
      <c r="J8047" s="141">
        <f t="shared" si="646"/>
        <v>0</v>
      </c>
      <c r="K8047" s="81">
        <f t="shared" si="647"/>
        <v>0</v>
      </c>
      <c r="L8047" s="149">
        <v>20.5</v>
      </c>
      <c r="M8047" s="16"/>
      <c r="N8047" s="141">
        <f t="shared" si="648"/>
        <v>0</v>
      </c>
      <c r="O8047" s="141"/>
      <c r="P8047" s="141"/>
      <c r="Q8047" s="81">
        <f t="shared" si="649"/>
        <v>0</v>
      </c>
    </row>
    <row r="8048" spans="5:17" ht="13" hidden="1" x14ac:dyDescent="0.3">
      <c r="E8048" s="138">
        <v>43678</v>
      </c>
      <c r="F8048" s="16">
        <v>213</v>
      </c>
      <c r="G8048" s="16">
        <v>2019</v>
      </c>
      <c r="H8048" s="139">
        <f t="shared" si="650"/>
        <v>0</v>
      </c>
      <c r="I8048" s="140">
        <v>20.103225806451611</v>
      </c>
      <c r="J8048" s="141">
        <f t="shared" si="646"/>
        <v>0</v>
      </c>
      <c r="K8048" s="81">
        <f t="shared" si="647"/>
        <v>0</v>
      </c>
      <c r="L8048" s="149">
        <v>20.2</v>
      </c>
      <c r="M8048" s="16"/>
      <c r="N8048" s="141">
        <f t="shared" si="648"/>
        <v>0</v>
      </c>
      <c r="O8048" s="141"/>
      <c r="P8048" s="141"/>
      <c r="Q8048" s="81">
        <f t="shared" si="649"/>
        <v>0</v>
      </c>
    </row>
    <row r="8049" spans="5:17" ht="13" hidden="1" x14ac:dyDescent="0.3">
      <c r="E8049" s="138">
        <v>43679</v>
      </c>
      <c r="F8049" s="16">
        <v>214</v>
      </c>
      <c r="G8049" s="16">
        <v>2019</v>
      </c>
      <c r="H8049" s="139">
        <f t="shared" si="650"/>
        <v>0</v>
      </c>
      <c r="I8049" s="140">
        <v>20.096774193548388</v>
      </c>
      <c r="J8049" s="141">
        <f t="shared" si="646"/>
        <v>0</v>
      </c>
      <c r="K8049" s="81">
        <f t="shared" si="647"/>
        <v>0</v>
      </c>
      <c r="L8049" s="149">
        <v>20</v>
      </c>
      <c r="M8049" s="16"/>
      <c r="N8049" s="141">
        <f t="shared" si="648"/>
        <v>0</v>
      </c>
      <c r="O8049" s="141"/>
      <c r="P8049" s="141"/>
      <c r="Q8049" s="81">
        <f t="shared" si="649"/>
        <v>0</v>
      </c>
    </row>
    <row r="8050" spans="5:17" ht="13" hidden="1" x14ac:dyDescent="0.3">
      <c r="E8050" s="138">
        <v>43680</v>
      </c>
      <c r="F8050" s="16">
        <v>215</v>
      </c>
      <c r="G8050" s="16">
        <v>2019</v>
      </c>
      <c r="H8050" s="139">
        <f t="shared" si="650"/>
        <v>0</v>
      </c>
      <c r="I8050" s="140">
        <v>20.090322580645161</v>
      </c>
      <c r="J8050" s="141">
        <f t="shared" si="646"/>
        <v>0</v>
      </c>
      <c r="K8050" s="81">
        <f t="shared" si="647"/>
        <v>0</v>
      </c>
      <c r="L8050" s="149">
        <v>20.9</v>
      </c>
      <c r="M8050" s="16"/>
      <c r="N8050" s="141">
        <f t="shared" si="648"/>
        <v>0</v>
      </c>
      <c r="O8050" s="141"/>
      <c r="P8050" s="141"/>
      <c r="Q8050" s="81">
        <f t="shared" si="649"/>
        <v>0</v>
      </c>
    </row>
    <row r="8051" spans="5:17" ht="13" hidden="1" x14ac:dyDescent="0.3">
      <c r="E8051" s="138">
        <v>43681</v>
      </c>
      <c r="F8051" s="16">
        <v>216</v>
      </c>
      <c r="G8051" s="16">
        <v>2019</v>
      </c>
      <c r="H8051" s="139">
        <f t="shared" si="650"/>
        <v>0</v>
      </c>
      <c r="I8051" s="140">
        <v>20.083870967741934</v>
      </c>
      <c r="J8051" s="141">
        <f t="shared" si="646"/>
        <v>0</v>
      </c>
      <c r="K8051" s="81">
        <f t="shared" si="647"/>
        <v>0</v>
      </c>
      <c r="L8051" s="149">
        <v>21.7</v>
      </c>
      <c r="M8051" s="16"/>
      <c r="N8051" s="141">
        <f t="shared" si="648"/>
        <v>0</v>
      </c>
      <c r="O8051" s="141"/>
      <c r="P8051" s="141"/>
      <c r="Q8051" s="81">
        <f t="shared" si="649"/>
        <v>0</v>
      </c>
    </row>
    <row r="8052" spans="5:17" ht="13" hidden="1" x14ac:dyDescent="0.3">
      <c r="E8052" s="138">
        <v>43682</v>
      </c>
      <c r="F8052" s="16">
        <v>217</v>
      </c>
      <c r="G8052" s="16">
        <v>2019</v>
      </c>
      <c r="H8052" s="139">
        <f t="shared" si="650"/>
        <v>0</v>
      </c>
      <c r="I8052" s="140">
        <v>20.07741935483871</v>
      </c>
      <c r="J8052" s="141">
        <f t="shared" si="646"/>
        <v>0</v>
      </c>
      <c r="K8052" s="81">
        <f t="shared" si="647"/>
        <v>0</v>
      </c>
      <c r="L8052" s="149">
        <v>25.1</v>
      </c>
      <c r="M8052" s="16"/>
      <c r="N8052" s="141">
        <f t="shared" si="648"/>
        <v>0</v>
      </c>
      <c r="O8052" s="141"/>
      <c r="P8052" s="141"/>
      <c r="Q8052" s="81">
        <f t="shared" si="649"/>
        <v>0</v>
      </c>
    </row>
    <row r="8053" spans="5:17" ht="13" hidden="1" x14ac:dyDescent="0.3">
      <c r="E8053" s="138">
        <v>43683</v>
      </c>
      <c r="F8053" s="16">
        <v>218</v>
      </c>
      <c r="G8053" s="16">
        <v>2019</v>
      </c>
      <c r="H8053" s="139">
        <f t="shared" si="650"/>
        <v>0</v>
      </c>
      <c r="I8053" s="140">
        <v>20.070967741935483</v>
      </c>
      <c r="J8053" s="141">
        <f t="shared" si="646"/>
        <v>0</v>
      </c>
      <c r="K8053" s="81">
        <f t="shared" si="647"/>
        <v>0</v>
      </c>
      <c r="L8053" s="149">
        <v>23.6</v>
      </c>
      <c r="M8053" s="16"/>
      <c r="N8053" s="141">
        <f t="shared" si="648"/>
        <v>0</v>
      </c>
      <c r="O8053" s="141"/>
      <c r="P8053" s="141"/>
      <c r="Q8053" s="81">
        <f t="shared" si="649"/>
        <v>0</v>
      </c>
    </row>
    <row r="8054" spans="5:17" ht="13" hidden="1" x14ac:dyDescent="0.3">
      <c r="E8054" s="138">
        <v>43684</v>
      </c>
      <c r="F8054" s="16">
        <v>219</v>
      </c>
      <c r="G8054" s="16">
        <v>2019</v>
      </c>
      <c r="H8054" s="139">
        <f t="shared" si="650"/>
        <v>0</v>
      </c>
      <c r="I8054" s="140">
        <v>20.064516129032256</v>
      </c>
      <c r="J8054" s="141">
        <f t="shared" si="646"/>
        <v>0</v>
      </c>
      <c r="K8054" s="81">
        <f t="shared" si="647"/>
        <v>0</v>
      </c>
      <c r="L8054" s="149">
        <v>19.399999999999999</v>
      </c>
      <c r="M8054" s="16"/>
      <c r="N8054" s="141">
        <f t="shared" si="648"/>
        <v>0</v>
      </c>
      <c r="O8054" s="141"/>
      <c r="P8054" s="141"/>
      <c r="Q8054" s="81">
        <f t="shared" si="649"/>
        <v>0</v>
      </c>
    </row>
    <row r="8055" spans="5:17" ht="13" hidden="1" x14ac:dyDescent="0.3">
      <c r="E8055" s="138">
        <v>43685</v>
      </c>
      <c r="F8055" s="16">
        <v>220</v>
      </c>
      <c r="G8055" s="16">
        <v>2019</v>
      </c>
      <c r="H8055" s="139">
        <f t="shared" si="650"/>
        <v>0</v>
      </c>
      <c r="I8055" s="140">
        <v>20.058064516129033</v>
      </c>
      <c r="J8055" s="141">
        <f t="shared" si="646"/>
        <v>0</v>
      </c>
      <c r="K8055" s="81">
        <f t="shared" si="647"/>
        <v>0</v>
      </c>
      <c r="L8055" s="149">
        <v>20.9</v>
      </c>
      <c r="M8055" s="16"/>
      <c r="N8055" s="141">
        <f t="shared" si="648"/>
        <v>0</v>
      </c>
      <c r="O8055" s="141"/>
      <c r="P8055" s="141"/>
      <c r="Q8055" s="81">
        <f t="shared" si="649"/>
        <v>0</v>
      </c>
    </row>
    <row r="8056" spans="5:17" ht="13" hidden="1" x14ac:dyDescent="0.3">
      <c r="E8056" s="138">
        <v>43686</v>
      </c>
      <c r="F8056" s="16">
        <v>221</v>
      </c>
      <c r="G8056" s="16">
        <v>2019</v>
      </c>
      <c r="H8056" s="139">
        <f t="shared" si="650"/>
        <v>0</v>
      </c>
      <c r="I8056" s="140">
        <v>20.051612903225806</v>
      </c>
      <c r="J8056" s="141">
        <f t="shared" si="646"/>
        <v>0</v>
      </c>
      <c r="K8056" s="81">
        <f t="shared" si="647"/>
        <v>0</v>
      </c>
      <c r="L8056" s="149">
        <v>25.2</v>
      </c>
      <c r="M8056" s="16"/>
      <c r="N8056" s="141">
        <f t="shared" si="648"/>
        <v>0</v>
      </c>
      <c r="O8056" s="141"/>
      <c r="P8056" s="141"/>
      <c r="Q8056" s="81">
        <f t="shared" si="649"/>
        <v>0</v>
      </c>
    </row>
    <row r="8057" spans="5:17" ht="13" hidden="1" x14ac:dyDescent="0.3">
      <c r="E8057" s="138">
        <v>43687</v>
      </c>
      <c r="F8057" s="16">
        <v>222</v>
      </c>
      <c r="G8057" s="16">
        <v>2019</v>
      </c>
      <c r="H8057" s="139">
        <f t="shared" si="650"/>
        <v>0</v>
      </c>
      <c r="I8057" s="140">
        <v>20.045161290322579</v>
      </c>
      <c r="J8057" s="141">
        <f t="shared" si="646"/>
        <v>0</v>
      </c>
      <c r="K8057" s="81">
        <f t="shared" si="647"/>
        <v>0</v>
      </c>
      <c r="L8057" s="149">
        <v>21.8</v>
      </c>
      <c r="M8057" s="16"/>
      <c r="N8057" s="141">
        <f t="shared" si="648"/>
        <v>0</v>
      </c>
      <c r="O8057" s="141"/>
      <c r="P8057" s="141"/>
      <c r="Q8057" s="81">
        <f t="shared" si="649"/>
        <v>0</v>
      </c>
    </row>
    <row r="8058" spans="5:17" ht="13" hidden="1" x14ac:dyDescent="0.3">
      <c r="E8058" s="138">
        <v>43688</v>
      </c>
      <c r="F8058" s="16">
        <v>223</v>
      </c>
      <c r="G8058" s="16">
        <v>2019</v>
      </c>
      <c r="H8058" s="139">
        <f t="shared" si="650"/>
        <v>0</v>
      </c>
      <c r="I8058" s="140">
        <v>20.038709677419355</v>
      </c>
      <c r="J8058" s="141">
        <f t="shared" si="646"/>
        <v>0</v>
      </c>
      <c r="K8058" s="81">
        <f t="shared" si="647"/>
        <v>0</v>
      </c>
      <c r="L8058" s="149">
        <v>19.7</v>
      </c>
      <c r="M8058" s="16"/>
      <c r="N8058" s="141">
        <f t="shared" si="648"/>
        <v>0</v>
      </c>
      <c r="O8058" s="141"/>
      <c r="P8058" s="141"/>
      <c r="Q8058" s="81">
        <f t="shared" si="649"/>
        <v>0</v>
      </c>
    </row>
    <row r="8059" spans="5:17" ht="13" hidden="1" x14ac:dyDescent="0.3">
      <c r="E8059" s="138">
        <v>43689</v>
      </c>
      <c r="F8059" s="16">
        <v>224</v>
      </c>
      <c r="G8059" s="16">
        <v>2019</v>
      </c>
      <c r="H8059" s="139">
        <f t="shared" si="650"/>
        <v>0</v>
      </c>
      <c r="I8059" s="140">
        <v>20.032258064516128</v>
      </c>
      <c r="J8059" s="141">
        <f t="shared" si="646"/>
        <v>0</v>
      </c>
      <c r="K8059" s="81">
        <f t="shared" si="647"/>
        <v>0</v>
      </c>
      <c r="L8059" s="149">
        <v>18.7</v>
      </c>
      <c r="M8059" s="16"/>
      <c r="N8059" s="141">
        <f t="shared" si="648"/>
        <v>0</v>
      </c>
      <c r="O8059" s="141"/>
      <c r="P8059" s="141"/>
      <c r="Q8059" s="81">
        <f t="shared" si="649"/>
        <v>0</v>
      </c>
    </row>
    <row r="8060" spans="5:17" ht="13" hidden="1" x14ac:dyDescent="0.3">
      <c r="E8060" s="138">
        <v>43690</v>
      </c>
      <c r="F8060" s="16">
        <v>225</v>
      </c>
      <c r="G8060" s="16">
        <v>2019</v>
      </c>
      <c r="H8060" s="139">
        <f t="shared" si="650"/>
        <v>0</v>
      </c>
      <c r="I8060" s="140">
        <v>20.025806451612901</v>
      </c>
      <c r="J8060" s="141">
        <f t="shared" si="646"/>
        <v>0</v>
      </c>
      <c r="K8060" s="81">
        <f t="shared" si="647"/>
        <v>0</v>
      </c>
      <c r="L8060" s="149">
        <v>17.7</v>
      </c>
      <c r="M8060" s="16"/>
      <c r="N8060" s="141">
        <f t="shared" si="648"/>
        <v>0</v>
      </c>
      <c r="O8060" s="141"/>
      <c r="P8060" s="141"/>
      <c r="Q8060" s="81">
        <f t="shared" si="649"/>
        <v>0</v>
      </c>
    </row>
    <row r="8061" spans="5:17" ht="13" hidden="1" x14ac:dyDescent="0.3">
      <c r="E8061" s="138">
        <v>43691</v>
      </c>
      <c r="F8061" s="16">
        <v>226</v>
      </c>
      <c r="G8061" s="16">
        <v>2019</v>
      </c>
      <c r="H8061" s="139">
        <f t="shared" si="650"/>
        <v>0</v>
      </c>
      <c r="I8061" s="140">
        <v>20.019354838709678</v>
      </c>
      <c r="J8061" s="141">
        <f t="shared" si="646"/>
        <v>0</v>
      </c>
      <c r="K8061" s="81">
        <f t="shared" si="647"/>
        <v>0</v>
      </c>
      <c r="L8061" s="149">
        <v>17.2</v>
      </c>
      <c r="M8061" s="16"/>
      <c r="N8061" s="141">
        <f t="shared" si="648"/>
        <v>0</v>
      </c>
      <c r="O8061" s="141"/>
      <c r="P8061" s="141"/>
      <c r="Q8061" s="81">
        <f t="shared" si="649"/>
        <v>0</v>
      </c>
    </row>
    <row r="8062" spans="5:17" ht="13" hidden="1" x14ac:dyDescent="0.3">
      <c r="E8062" s="138">
        <v>43692</v>
      </c>
      <c r="F8062" s="16">
        <v>227</v>
      </c>
      <c r="G8062" s="16">
        <v>2019</v>
      </c>
      <c r="H8062" s="139">
        <f t="shared" si="650"/>
        <v>0</v>
      </c>
      <c r="I8062" s="140">
        <v>20.012903225806451</v>
      </c>
      <c r="J8062" s="141">
        <f t="shared" si="646"/>
        <v>0</v>
      </c>
      <c r="K8062" s="81">
        <f t="shared" si="647"/>
        <v>0</v>
      </c>
      <c r="L8062" s="149">
        <v>19.3</v>
      </c>
      <c r="M8062" s="16"/>
      <c r="N8062" s="141">
        <f t="shared" si="648"/>
        <v>0</v>
      </c>
      <c r="O8062" s="141"/>
      <c r="P8062" s="141"/>
      <c r="Q8062" s="81">
        <f t="shared" si="649"/>
        <v>0</v>
      </c>
    </row>
    <row r="8063" spans="5:17" ht="13" hidden="1" x14ac:dyDescent="0.3">
      <c r="E8063" s="138">
        <v>43693</v>
      </c>
      <c r="F8063" s="16">
        <v>228</v>
      </c>
      <c r="G8063" s="16">
        <v>2019</v>
      </c>
      <c r="H8063" s="139">
        <f t="shared" si="650"/>
        <v>0</v>
      </c>
      <c r="I8063" s="140">
        <v>20.006451612903227</v>
      </c>
      <c r="J8063" s="141">
        <f t="shared" si="646"/>
        <v>0</v>
      </c>
      <c r="K8063" s="81">
        <f t="shared" si="647"/>
        <v>0</v>
      </c>
      <c r="L8063" s="149">
        <v>18.7</v>
      </c>
      <c r="M8063" s="16"/>
      <c r="N8063" s="141">
        <f t="shared" si="648"/>
        <v>0</v>
      </c>
      <c r="O8063" s="141"/>
      <c r="P8063" s="141"/>
      <c r="Q8063" s="81">
        <f t="shared" si="649"/>
        <v>0</v>
      </c>
    </row>
    <row r="8064" spans="5:17" ht="13" hidden="1" x14ac:dyDescent="0.3">
      <c r="E8064" s="138">
        <v>43694</v>
      </c>
      <c r="F8064" s="16">
        <v>229</v>
      </c>
      <c r="G8064" s="16">
        <v>2019</v>
      </c>
      <c r="H8064" s="139">
        <f t="shared" si="650"/>
        <v>0</v>
      </c>
      <c r="I8064" s="140">
        <v>20</v>
      </c>
      <c r="J8064" s="141">
        <f t="shared" si="646"/>
        <v>0</v>
      </c>
      <c r="K8064" s="81">
        <f t="shared" si="647"/>
        <v>0</v>
      </c>
      <c r="L8064" s="149">
        <v>23.2</v>
      </c>
      <c r="M8064" s="16"/>
      <c r="N8064" s="141">
        <f t="shared" si="648"/>
        <v>0</v>
      </c>
      <c r="O8064" s="141"/>
      <c r="P8064" s="141"/>
      <c r="Q8064" s="81">
        <f t="shared" si="649"/>
        <v>0</v>
      </c>
    </row>
    <row r="8065" spans="5:17" ht="13" hidden="1" x14ac:dyDescent="0.3">
      <c r="E8065" s="138">
        <v>43695</v>
      </c>
      <c r="F8065" s="16">
        <v>230</v>
      </c>
      <c r="G8065" s="16">
        <v>2019</v>
      </c>
      <c r="H8065" s="139">
        <f t="shared" si="650"/>
        <v>0</v>
      </c>
      <c r="I8065" s="140">
        <v>19.846666666666664</v>
      </c>
      <c r="J8065" s="141">
        <f t="shared" si="646"/>
        <v>0</v>
      </c>
      <c r="K8065" s="81">
        <f t="shared" si="647"/>
        <v>0</v>
      </c>
      <c r="L8065" s="149">
        <v>25.8</v>
      </c>
      <c r="M8065" s="16"/>
      <c r="N8065" s="141">
        <f t="shared" si="648"/>
        <v>0</v>
      </c>
      <c r="O8065" s="141"/>
      <c r="P8065" s="141"/>
      <c r="Q8065" s="81">
        <f t="shared" si="649"/>
        <v>0</v>
      </c>
    </row>
    <row r="8066" spans="5:17" ht="13" hidden="1" x14ac:dyDescent="0.3">
      <c r="E8066" s="138">
        <v>43696</v>
      </c>
      <c r="F8066" s="16">
        <v>231</v>
      </c>
      <c r="G8066" s="16">
        <v>2019</v>
      </c>
      <c r="H8066" s="139">
        <f t="shared" si="650"/>
        <v>0</v>
      </c>
      <c r="I8066" s="140">
        <v>19.693333333333328</v>
      </c>
      <c r="J8066" s="141">
        <f t="shared" si="646"/>
        <v>0</v>
      </c>
      <c r="K8066" s="81">
        <f t="shared" si="647"/>
        <v>0</v>
      </c>
      <c r="L8066" s="149">
        <v>20.3</v>
      </c>
      <c r="M8066" s="16"/>
      <c r="N8066" s="141">
        <f t="shared" si="648"/>
        <v>0</v>
      </c>
      <c r="O8066" s="141"/>
      <c r="P8066" s="141"/>
      <c r="Q8066" s="81">
        <f t="shared" si="649"/>
        <v>0</v>
      </c>
    </row>
    <row r="8067" spans="5:17" ht="13" hidden="1" x14ac:dyDescent="0.3">
      <c r="E8067" s="138">
        <v>43697</v>
      </c>
      <c r="F8067" s="16">
        <v>232</v>
      </c>
      <c r="G8067" s="16">
        <v>2019</v>
      </c>
      <c r="H8067" s="139">
        <f t="shared" si="650"/>
        <v>0</v>
      </c>
      <c r="I8067" s="140">
        <v>19.54</v>
      </c>
      <c r="J8067" s="141">
        <f t="shared" si="646"/>
        <v>0</v>
      </c>
      <c r="K8067" s="81">
        <f t="shared" si="647"/>
        <v>0</v>
      </c>
      <c r="L8067" s="149">
        <v>15.6</v>
      </c>
      <c r="M8067" s="16"/>
      <c r="N8067" s="141">
        <f t="shared" si="648"/>
        <v>1</v>
      </c>
      <c r="O8067" s="141"/>
      <c r="P8067" s="141"/>
      <c r="Q8067" s="81">
        <f t="shared" si="649"/>
        <v>4.4000000000000004</v>
      </c>
    </row>
    <row r="8068" spans="5:17" ht="13" hidden="1" x14ac:dyDescent="0.3">
      <c r="E8068" s="138">
        <v>43698</v>
      </c>
      <c r="F8068" s="16">
        <v>233</v>
      </c>
      <c r="G8068" s="16">
        <v>2019</v>
      </c>
      <c r="H8068" s="139">
        <f t="shared" si="650"/>
        <v>0</v>
      </c>
      <c r="I8068" s="140">
        <v>19.386666666666663</v>
      </c>
      <c r="J8068" s="141">
        <f t="shared" si="646"/>
        <v>0</v>
      </c>
      <c r="K8068" s="81">
        <f t="shared" si="647"/>
        <v>0</v>
      </c>
      <c r="L8068" s="149">
        <v>16.7</v>
      </c>
      <c r="M8068" s="16"/>
      <c r="N8068" s="141">
        <f t="shared" si="648"/>
        <v>0</v>
      </c>
      <c r="O8068" s="141"/>
      <c r="P8068" s="141"/>
      <c r="Q8068" s="81">
        <f t="shared" si="649"/>
        <v>0</v>
      </c>
    </row>
    <row r="8069" spans="5:17" ht="13" hidden="1" x14ac:dyDescent="0.3">
      <c r="E8069" s="138">
        <v>43699</v>
      </c>
      <c r="F8069" s="16">
        <v>234</v>
      </c>
      <c r="G8069" s="16">
        <v>2019</v>
      </c>
      <c r="H8069" s="139">
        <f t="shared" si="650"/>
        <v>0</v>
      </c>
      <c r="I8069" s="140">
        <v>19.233333333333327</v>
      </c>
      <c r="J8069" s="141">
        <f t="shared" si="646"/>
        <v>0</v>
      </c>
      <c r="K8069" s="81">
        <f t="shared" si="647"/>
        <v>0</v>
      </c>
      <c r="L8069" s="149">
        <v>18.5</v>
      </c>
      <c r="M8069" s="16"/>
      <c r="N8069" s="141">
        <f t="shared" si="648"/>
        <v>0</v>
      </c>
      <c r="O8069" s="141"/>
      <c r="P8069" s="141"/>
      <c r="Q8069" s="81">
        <f t="shared" si="649"/>
        <v>0</v>
      </c>
    </row>
    <row r="8070" spans="5:17" ht="13" hidden="1" x14ac:dyDescent="0.3">
      <c r="E8070" s="138">
        <v>43700</v>
      </c>
      <c r="F8070" s="16">
        <v>235</v>
      </c>
      <c r="G8070" s="16">
        <v>2019</v>
      </c>
      <c r="H8070" s="139">
        <f t="shared" si="650"/>
        <v>0</v>
      </c>
      <c r="I8070" s="140">
        <v>19.079999999999998</v>
      </c>
      <c r="J8070" s="141">
        <f t="shared" si="646"/>
        <v>0</v>
      </c>
      <c r="K8070" s="81">
        <f t="shared" si="647"/>
        <v>0</v>
      </c>
      <c r="L8070" s="149">
        <v>17.8</v>
      </c>
      <c r="M8070" s="16"/>
      <c r="N8070" s="141">
        <f t="shared" si="648"/>
        <v>0</v>
      </c>
      <c r="O8070" s="141"/>
      <c r="P8070" s="141"/>
      <c r="Q8070" s="81">
        <f t="shared" si="649"/>
        <v>0</v>
      </c>
    </row>
    <row r="8071" spans="5:17" ht="13" hidden="1" x14ac:dyDescent="0.3">
      <c r="E8071" s="138">
        <v>43701</v>
      </c>
      <c r="F8071" s="16">
        <v>236</v>
      </c>
      <c r="G8071" s="16">
        <v>2019</v>
      </c>
      <c r="H8071" s="139">
        <f t="shared" si="650"/>
        <v>0</v>
      </c>
      <c r="I8071" s="140">
        <v>18.926666666666662</v>
      </c>
      <c r="J8071" s="141">
        <f t="shared" si="646"/>
        <v>0</v>
      </c>
      <c r="K8071" s="81">
        <f t="shared" si="647"/>
        <v>0</v>
      </c>
      <c r="L8071" s="149">
        <v>19.399999999999999</v>
      </c>
      <c r="M8071" s="16"/>
      <c r="N8071" s="141">
        <f t="shared" si="648"/>
        <v>0</v>
      </c>
      <c r="O8071" s="141"/>
      <c r="P8071" s="141"/>
      <c r="Q8071" s="81">
        <f t="shared" si="649"/>
        <v>0</v>
      </c>
    </row>
    <row r="8072" spans="5:17" ht="13" hidden="1" x14ac:dyDescent="0.3">
      <c r="E8072" s="138">
        <v>43702</v>
      </c>
      <c r="F8072" s="16">
        <v>237</v>
      </c>
      <c r="G8072" s="16">
        <v>2019</v>
      </c>
      <c r="H8072" s="139">
        <f t="shared" si="650"/>
        <v>0</v>
      </c>
      <c r="I8072" s="140">
        <v>18.773333333333326</v>
      </c>
      <c r="J8072" s="141">
        <f t="shared" si="646"/>
        <v>0</v>
      </c>
      <c r="K8072" s="81">
        <f t="shared" si="647"/>
        <v>0</v>
      </c>
      <c r="L8072" s="149">
        <v>20.399999999999999</v>
      </c>
      <c r="M8072" s="16"/>
      <c r="N8072" s="141">
        <f t="shared" si="648"/>
        <v>0</v>
      </c>
      <c r="O8072" s="141"/>
      <c r="P8072" s="141"/>
      <c r="Q8072" s="81">
        <f t="shared" si="649"/>
        <v>0</v>
      </c>
    </row>
    <row r="8073" spans="5:17" ht="13" hidden="1" x14ac:dyDescent="0.3">
      <c r="E8073" s="138">
        <v>43703</v>
      </c>
      <c r="F8073" s="16">
        <v>238</v>
      </c>
      <c r="G8073" s="16">
        <v>2019</v>
      </c>
      <c r="H8073" s="139">
        <f t="shared" si="650"/>
        <v>0</v>
      </c>
      <c r="I8073" s="140">
        <v>18.62</v>
      </c>
      <c r="J8073" s="141">
        <f t="shared" si="646"/>
        <v>0</v>
      </c>
      <c r="K8073" s="81">
        <f t="shared" si="647"/>
        <v>0</v>
      </c>
      <c r="L8073" s="149">
        <v>20.399999999999999</v>
      </c>
      <c r="M8073" s="16"/>
      <c r="N8073" s="141">
        <f t="shared" si="648"/>
        <v>0</v>
      </c>
      <c r="O8073" s="141"/>
      <c r="P8073" s="141"/>
      <c r="Q8073" s="81">
        <f t="shared" si="649"/>
        <v>0</v>
      </c>
    </row>
    <row r="8074" spans="5:17" ht="13" hidden="1" x14ac:dyDescent="0.3">
      <c r="E8074" s="138">
        <v>43704</v>
      </c>
      <c r="F8074" s="16">
        <v>239</v>
      </c>
      <c r="G8074" s="16">
        <v>2019</v>
      </c>
      <c r="H8074" s="139">
        <f t="shared" si="650"/>
        <v>0</v>
      </c>
      <c r="I8074" s="140">
        <v>18.466666666666661</v>
      </c>
      <c r="J8074" s="141">
        <f t="shared" si="646"/>
        <v>0</v>
      </c>
      <c r="K8074" s="81">
        <f t="shared" si="647"/>
        <v>0</v>
      </c>
      <c r="L8074" s="149">
        <v>20.8</v>
      </c>
      <c r="M8074" s="16"/>
      <c r="N8074" s="141">
        <f t="shared" si="648"/>
        <v>0</v>
      </c>
      <c r="O8074" s="141"/>
      <c r="P8074" s="141"/>
      <c r="Q8074" s="81">
        <f t="shared" si="649"/>
        <v>0</v>
      </c>
    </row>
    <row r="8075" spans="5:17" ht="13" hidden="1" x14ac:dyDescent="0.3">
      <c r="E8075" s="138">
        <v>43705</v>
      </c>
      <c r="F8075" s="16">
        <v>240</v>
      </c>
      <c r="G8075" s="16">
        <v>2019</v>
      </c>
      <c r="H8075" s="139">
        <f t="shared" si="650"/>
        <v>0</v>
      </c>
      <c r="I8075" s="140">
        <v>18.313333333333333</v>
      </c>
      <c r="J8075" s="141">
        <f t="shared" si="646"/>
        <v>0</v>
      </c>
      <c r="K8075" s="81">
        <f t="shared" si="647"/>
        <v>0</v>
      </c>
      <c r="L8075" s="149">
        <v>22.1</v>
      </c>
      <c r="M8075" s="16"/>
      <c r="N8075" s="141">
        <f t="shared" si="648"/>
        <v>0</v>
      </c>
      <c r="O8075" s="141"/>
      <c r="P8075" s="141"/>
      <c r="Q8075" s="81">
        <f t="shared" si="649"/>
        <v>0</v>
      </c>
    </row>
    <row r="8076" spans="5:17" ht="13" hidden="1" x14ac:dyDescent="0.3">
      <c r="E8076" s="138">
        <v>43706</v>
      </c>
      <c r="F8076" s="16">
        <v>241</v>
      </c>
      <c r="G8076" s="16">
        <v>2019</v>
      </c>
      <c r="H8076" s="139">
        <f t="shared" si="650"/>
        <v>0</v>
      </c>
      <c r="I8076" s="140">
        <v>18.16</v>
      </c>
      <c r="J8076" s="141">
        <f t="shared" si="646"/>
        <v>0</v>
      </c>
      <c r="K8076" s="81">
        <f t="shared" si="647"/>
        <v>0</v>
      </c>
      <c r="L8076" s="149">
        <v>22.6</v>
      </c>
      <c r="M8076" s="16"/>
      <c r="N8076" s="141">
        <f t="shared" si="648"/>
        <v>0</v>
      </c>
      <c r="O8076" s="141"/>
      <c r="P8076" s="141"/>
      <c r="Q8076" s="81">
        <f t="shared" si="649"/>
        <v>0</v>
      </c>
    </row>
    <row r="8077" spans="5:17" ht="13" hidden="1" x14ac:dyDescent="0.3">
      <c r="E8077" s="138">
        <v>43707</v>
      </c>
      <c r="F8077" s="16">
        <v>242</v>
      </c>
      <c r="G8077" s="16">
        <v>2019</v>
      </c>
      <c r="H8077" s="139">
        <f t="shared" si="650"/>
        <v>0</v>
      </c>
      <c r="I8077" s="140">
        <v>18.006666666666661</v>
      </c>
      <c r="J8077" s="141">
        <f t="shared" si="646"/>
        <v>0</v>
      </c>
      <c r="K8077" s="81">
        <f t="shared" si="647"/>
        <v>0</v>
      </c>
      <c r="L8077" s="149">
        <v>22.3</v>
      </c>
      <c r="M8077" s="16"/>
      <c r="N8077" s="141">
        <f t="shared" si="648"/>
        <v>0</v>
      </c>
      <c r="O8077" s="141"/>
      <c r="P8077" s="141"/>
      <c r="Q8077" s="81">
        <f t="shared" si="649"/>
        <v>0</v>
      </c>
    </row>
    <row r="8078" spans="5:17" ht="13" hidden="1" x14ac:dyDescent="0.3">
      <c r="E8078" s="138">
        <v>43708</v>
      </c>
      <c r="F8078" s="16">
        <v>243</v>
      </c>
      <c r="G8078" s="16">
        <v>2019</v>
      </c>
      <c r="H8078" s="139">
        <f t="shared" si="650"/>
        <v>0</v>
      </c>
      <c r="I8078" s="140">
        <v>17.853333333333332</v>
      </c>
      <c r="J8078" s="141">
        <f t="shared" si="646"/>
        <v>0</v>
      </c>
      <c r="K8078" s="81">
        <f t="shared" si="647"/>
        <v>0</v>
      </c>
      <c r="L8078" s="149">
        <v>23.4</v>
      </c>
      <c r="M8078" s="16"/>
      <c r="N8078" s="141">
        <f t="shared" si="648"/>
        <v>0</v>
      </c>
      <c r="O8078" s="141"/>
      <c r="P8078" s="141"/>
      <c r="Q8078" s="81">
        <f t="shared" si="649"/>
        <v>0</v>
      </c>
    </row>
    <row r="8079" spans="5:17" ht="13" hidden="1" x14ac:dyDescent="0.3">
      <c r="E8079" s="138">
        <v>43709</v>
      </c>
      <c r="F8079" s="16">
        <v>244</v>
      </c>
      <c r="G8079" s="16">
        <v>2019</v>
      </c>
      <c r="H8079" s="139">
        <f t="shared" si="650"/>
        <v>0</v>
      </c>
      <c r="I8079" s="140">
        <v>17.7</v>
      </c>
      <c r="J8079" s="141">
        <f t="shared" si="646"/>
        <v>0</v>
      </c>
      <c r="K8079" s="81">
        <f t="shared" si="647"/>
        <v>0</v>
      </c>
      <c r="L8079" s="149">
        <v>22.5</v>
      </c>
      <c r="M8079" s="16"/>
      <c r="N8079" s="141">
        <f t="shared" si="648"/>
        <v>0</v>
      </c>
      <c r="O8079" s="141"/>
      <c r="P8079" s="141"/>
      <c r="Q8079" s="81">
        <f t="shared" si="649"/>
        <v>0</v>
      </c>
    </row>
    <row r="8080" spans="5:17" ht="13" hidden="1" x14ac:dyDescent="0.3">
      <c r="E8080" s="138">
        <v>43710</v>
      </c>
      <c r="F8080" s="16">
        <v>245</v>
      </c>
      <c r="G8080" s="16">
        <v>2019</v>
      </c>
      <c r="H8080" s="139">
        <f t="shared" si="650"/>
        <v>0</v>
      </c>
      <c r="I8080" s="140">
        <v>17.546666666666667</v>
      </c>
      <c r="J8080" s="141">
        <f t="shared" si="646"/>
        <v>0</v>
      </c>
      <c r="K8080" s="81">
        <f t="shared" si="647"/>
        <v>0</v>
      </c>
      <c r="L8080" s="149">
        <v>18.7</v>
      </c>
      <c r="M8080" s="16"/>
      <c r="N8080" s="141">
        <f t="shared" si="648"/>
        <v>0</v>
      </c>
      <c r="O8080" s="141"/>
      <c r="P8080" s="141"/>
      <c r="Q8080" s="81">
        <f t="shared" si="649"/>
        <v>0</v>
      </c>
    </row>
    <row r="8081" spans="5:17" ht="13" hidden="1" x14ac:dyDescent="0.3">
      <c r="E8081" s="138">
        <v>43711</v>
      </c>
      <c r="F8081" s="16">
        <v>246</v>
      </c>
      <c r="G8081" s="16">
        <v>2019</v>
      </c>
      <c r="H8081" s="139">
        <f t="shared" si="650"/>
        <v>0</v>
      </c>
      <c r="I8081" s="140">
        <v>17.393333333333331</v>
      </c>
      <c r="J8081" s="141">
        <f t="shared" si="646"/>
        <v>0</v>
      </c>
      <c r="K8081" s="81">
        <f t="shared" si="647"/>
        <v>0</v>
      </c>
      <c r="L8081" s="149">
        <v>17.600000000000001</v>
      </c>
      <c r="M8081" s="16"/>
      <c r="N8081" s="141">
        <f t="shared" si="648"/>
        <v>0</v>
      </c>
      <c r="O8081" s="141"/>
      <c r="P8081" s="141"/>
      <c r="Q8081" s="81">
        <f t="shared" si="649"/>
        <v>0</v>
      </c>
    </row>
    <row r="8082" spans="5:17" ht="13" hidden="1" x14ac:dyDescent="0.3">
      <c r="E8082" s="138">
        <v>43712</v>
      </c>
      <c r="F8082" s="16">
        <v>247</v>
      </c>
      <c r="G8082" s="16">
        <v>2019</v>
      </c>
      <c r="H8082" s="139">
        <f t="shared" si="650"/>
        <v>0</v>
      </c>
      <c r="I8082" s="140">
        <v>17.239999999999998</v>
      </c>
      <c r="J8082" s="141">
        <f t="shared" si="646"/>
        <v>0</v>
      </c>
      <c r="K8082" s="81">
        <f t="shared" si="647"/>
        <v>0</v>
      </c>
      <c r="L8082" s="149">
        <v>18.600000000000001</v>
      </c>
      <c r="M8082" s="16"/>
      <c r="N8082" s="141">
        <f t="shared" si="648"/>
        <v>0</v>
      </c>
      <c r="O8082" s="141"/>
      <c r="P8082" s="141"/>
      <c r="Q8082" s="81">
        <f t="shared" si="649"/>
        <v>0</v>
      </c>
    </row>
    <row r="8083" spans="5:17" ht="13" hidden="1" x14ac:dyDescent="0.3">
      <c r="E8083" s="138">
        <v>43713</v>
      </c>
      <c r="F8083" s="16">
        <v>248</v>
      </c>
      <c r="G8083" s="16">
        <v>2019</v>
      </c>
      <c r="H8083" s="139">
        <f t="shared" si="650"/>
        <v>0</v>
      </c>
      <c r="I8083" s="140">
        <v>17.086666666666666</v>
      </c>
      <c r="J8083" s="141">
        <f t="shared" si="646"/>
        <v>0</v>
      </c>
      <c r="K8083" s="81">
        <f t="shared" si="647"/>
        <v>0</v>
      </c>
      <c r="L8083" s="149">
        <v>14.8</v>
      </c>
      <c r="M8083" s="16"/>
      <c r="N8083" s="141">
        <f t="shared" si="648"/>
        <v>1</v>
      </c>
      <c r="O8083" s="141"/>
      <c r="P8083" s="141"/>
      <c r="Q8083" s="81">
        <f t="shared" si="649"/>
        <v>5.1999999999999993</v>
      </c>
    </row>
    <row r="8084" spans="5:17" ht="13" hidden="1" x14ac:dyDescent="0.3">
      <c r="E8084" s="138">
        <v>43714</v>
      </c>
      <c r="F8084" s="16">
        <v>249</v>
      </c>
      <c r="G8084" s="16">
        <v>2019</v>
      </c>
      <c r="H8084" s="139">
        <f t="shared" si="650"/>
        <v>0</v>
      </c>
      <c r="I8084" s="140">
        <v>16.93333333333333</v>
      </c>
      <c r="J8084" s="141">
        <f t="shared" ref="J8084:J8147" si="651">IF(I8084&lt;=$E$117,1,0)</f>
        <v>0</v>
      </c>
      <c r="K8084" s="81">
        <f t="shared" ref="K8084:K8147" si="652">J8084*($E$116-I8084)</f>
        <v>0</v>
      </c>
      <c r="L8084" s="149">
        <v>15.5</v>
      </c>
      <c r="M8084" s="16"/>
      <c r="N8084" s="141">
        <f t="shared" ref="N8084:N8147" si="653">IF(L8084&lt;=$E$117,1,0)</f>
        <v>1</v>
      </c>
      <c r="O8084" s="141"/>
      <c r="P8084" s="141"/>
      <c r="Q8084" s="81">
        <f t="shared" ref="Q8084:Q8147" si="654">N8084*($E$116-L8084)</f>
        <v>4.5</v>
      </c>
    </row>
    <row r="8085" spans="5:17" ht="13" hidden="1" x14ac:dyDescent="0.3">
      <c r="E8085" s="138">
        <v>43715</v>
      </c>
      <c r="F8085" s="16">
        <v>250</v>
      </c>
      <c r="G8085" s="16">
        <v>2019</v>
      </c>
      <c r="H8085" s="139">
        <f t="shared" si="650"/>
        <v>0</v>
      </c>
      <c r="I8085" s="140">
        <v>16.78</v>
      </c>
      <c r="J8085" s="141">
        <f t="shared" si="651"/>
        <v>0</v>
      </c>
      <c r="K8085" s="81">
        <f t="shared" si="652"/>
        <v>0</v>
      </c>
      <c r="L8085" s="149">
        <v>16.100000000000001</v>
      </c>
      <c r="M8085" s="16"/>
      <c r="N8085" s="141">
        <f t="shared" si="653"/>
        <v>0</v>
      </c>
      <c r="O8085" s="141"/>
      <c r="P8085" s="141"/>
      <c r="Q8085" s="81">
        <f t="shared" si="654"/>
        <v>0</v>
      </c>
    </row>
    <row r="8086" spans="5:17" ht="13" hidden="1" x14ac:dyDescent="0.3">
      <c r="E8086" s="138">
        <v>43716</v>
      </c>
      <c r="F8086" s="16">
        <v>251</v>
      </c>
      <c r="G8086" s="16">
        <v>2019</v>
      </c>
      <c r="H8086" s="139">
        <f t="shared" si="650"/>
        <v>0</v>
      </c>
      <c r="I8086" s="140">
        <v>16.626666666666665</v>
      </c>
      <c r="J8086" s="141">
        <f t="shared" si="651"/>
        <v>0</v>
      </c>
      <c r="K8086" s="81">
        <f t="shared" si="652"/>
        <v>0</v>
      </c>
      <c r="L8086" s="149">
        <v>13.3</v>
      </c>
      <c r="M8086" s="16"/>
      <c r="N8086" s="141">
        <f t="shared" si="653"/>
        <v>1</v>
      </c>
      <c r="O8086" s="141"/>
      <c r="P8086" s="141"/>
      <c r="Q8086" s="81">
        <f t="shared" si="654"/>
        <v>6.6999999999999993</v>
      </c>
    </row>
    <row r="8087" spans="5:17" ht="13" hidden="1" x14ac:dyDescent="0.3">
      <c r="E8087" s="138">
        <v>43717</v>
      </c>
      <c r="F8087" s="16">
        <v>252</v>
      </c>
      <c r="G8087" s="16">
        <v>2019</v>
      </c>
      <c r="H8087" s="139">
        <f t="shared" si="650"/>
        <v>0</v>
      </c>
      <c r="I8087" s="140">
        <v>16.473333333333329</v>
      </c>
      <c r="J8087" s="141">
        <f t="shared" si="651"/>
        <v>0</v>
      </c>
      <c r="K8087" s="81">
        <f t="shared" si="652"/>
        <v>0</v>
      </c>
      <c r="L8087" s="149">
        <v>12.9</v>
      </c>
      <c r="M8087" s="16"/>
      <c r="N8087" s="141">
        <f t="shared" si="653"/>
        <v>1</v>
      </c>
      <c r="O8087" s="141"/>
      <c r="P8087" s="141"/>
      <c r="Q8087" s="81">
        <f t="shared" si="654"/>
        <v>7.1</v>
      </c>
    </row>
    <row r="8088" spans="5:17" ht="13" hidden="1" x14ac:dyDescent="0.3">
      <c r="E8088" s="138">
        <v>43718</v>
      </c>
      <c r="F8088" s="16">
        <v>253</v>
      </c>
      <c r="G8088" s="16">
        <v>2019</v>
      </c>
      <c r="H8088" s="139">
        <f t="shared" si="650"/>
        <v>0</v>
      </c>
      <c r="I8088" s="140">
        <v>16.32</v>
      </c>
      <c r="J8088" s="141">
        <f t="shared" si="651"/>
        <v>0</v>
      </c>
      <c r="K8088" s="81">
        <f t="shared" si="652"/>
        <v>0</v>
      </c>
      <c r="L8088" s="149">
        <v>15.2</v>
      </c>
      <c r="M8088" s="16"/>
      <c r="N8088" s="141">
        <f t="shared" si="653"/>
        <v>1</v>
      </c>
      <c r="O8088" s="141"/>
      <c r="P8088" s="141"/>
      <c r="Q8088" s="81">
        <f t="shared" si="654"/>
        <v>4.8000000000000007</v>
      </c>
    </row>
    <row r="8089" spans="5:17" ht="13" hidden="1" x14ac:dyDescent="0.3">
      <c r="E8089" s="138">
        <v>43719</v>
      </c>
      <c r="F8089" s="16">
        <v>254</v>
      </c>
      <c r="G8089" s="16">
        <v>2019</v>
      </c>
      <c r="H8089" s="139">
        <f t="shared" si="650"/>
        <v>0</v>
      </c>
      <c r="I8089" s="140">
        <v>16.166666666666664</v>
      </c>
      <c r="J8089" s="141">
        <f t="shared" si="651"/>
        <v>0</v>
      </c>
      <c r="K8089" s="81">
        <f t="shared" si="652"/>
        <v>0</v>
      </c>
      <c r="L8089" s="149">
        <v>15.9</v>
      </c>
      <c r="M8089" s="16"/>
      <c r="N8089" s="141">
        <f t="shared" si="653"/>
        <v>1</v>
      </c>
      <c r="O8089" s="141"/>
      <c r="P8089" s="141"/>
      <c r="Q8089" s="81">
        <f t="shared" si="654"/>
        <v>4.0999999999999996</v>
      </c>
    </row>
    <row r="8090" spans="5:17" ht="13" hidden="1" x14ac:dyDescent="0.3">
      <c r="E8090" s="138">
        <v>43720</v>
      </c>
      <c r="F8090" s="16">
        <v>255</v>
      </c>
      <c r="G8090" s="16">
        <v>2019</v>
      </c>
      <c r="H8090" s="139">
        <f t="shared" si="650"/>
        <v>0</v>
      </c>
      <c r="I8090" s="140">
        <v>16.013333333333328</v>
      </c>
      <c r="J8090" s="141">
        <f t="shared" si="651"/>
        <v>0</v>
      </c>
      <c r="K8090" s="81">
        <f t="shared" si="652"/>
        <v>0</v>
      </c>
      <c r="L8090" s="149">
        <v>16.899999999999999</v>
      </c>
      <c r="M8090" s="16"/>
      <c r="N8090" s="141">
        <f t="shared" si="653"/>
        <v>0</v>
      </c>
      <c r="O8090" s="141"/>
      <c r="P8090" s="141"/>
      <c r="Q8090" s="81">
        <f t="shared" si="654"/>
        <v>0</v>
      </c>
    </row>
    <row r="8091" spans="5:17" ht="13" hidden="1" x14ac:dyDescent="0.3">
      <c r="E8091" s="138">
        <v>43721</v>
      </c>
      <c r="F8091" s="16">
        <v>256</v>
      </c>
      <c r="G8091" s="16">
        <v>2019</v>
      </c>
      <c r="H8091" s="139">
        <f t="shared" si="650"/>
        <v>0</v>
      </c>
      <c r="I8091" s="140">
        <v>15.86</v>
      </c>
      <c r="J8091" s="141">
        <f t="shared" si="651"/>
        <v>1</v>
      </c>
      <c r="K8091" s="81">
        <f t="shared" si="652"/>
        <v>4.1400000000000006</v>
      </c>
      <c r="L8091" s="149">
        <v>18.399999999999999</v>
      </c>
      <c r="M8091" s="16"/>
      <c r="N8091" s="141">
        <f t="shared" si="653"/>
        <v>0</v>
      </c>
      <c r="O8091" s="141"/>
      <c r="P8091" s="141"/>
      <c r="Q8091" s="81">
        <f t="shared" si="654"/>
        <v>0</v>
      </c>
    </row>
    <row r="8092" spans="5:17" ht="13" hidden="1" x14ac:dyDescent="0.3">
      <c r="E8092" s="138">
        <v>43722</v>
      </c>
      <c r="F8092" s="16">
        <v>257</v>
      </c>
      <c r="G8092" s="16">
        <v>2019</v>
      </c>
      <c r="H8092" s="139">
        <f t="shared" si="650"/>
        <v>0</v>
      </c>
      <c r="I8092" s="140">
        <v>15.706666666666663</v>
      </c>
      <c r="J8092" s="141">
        <f t="shared" si="651"/>
        <v>1</v>
      </c>
      <c r="K8092" s="81">
        <f t="shared" si="652"/>
        <v>4.2933333333333366</v>
      </c>
      <c r="L8092" s="149">
        <v>18.899999999999999</v>
      </c>
      <c r="M8092" s="16"/>
      <c r="N8092" s="141">
        <f t="shared" si="653"/>
        <v>0</v>
      </c>
      <c r="O8092" s="141"/>
      <c r="P8092" s="141"/>
      <c r="Q8092" s="81">
        <f t="shared" si="654"/>
        <v>0</v>
      </c>
    </row>
    <row r="8093" spans="5:17" ht="13" hidden="1" x14ac:dyDescent="0.3">
      <c r="E8093" s="138">
        <v>43723</v>
      </c>
      <c r="F8093" s="16">
        <v>258</v>
      </c>
      <c r="G8093" s="16">
        <v>2019</v>
      </c>
      <c r="H8093" s="139">
        <f t="shared" si="650"/>
        <v>0</v>
      </c>
      <c r="I8093" s="140">
        <v>15.553333333333327</v>
      </c>
      <c r="J8093" s="141">
        <f t="shared" si="651"/>
        <v>1</v>
      </c>
      <c r="K8093" s="81">
        <f t="shared" si="652"/>
        <v>4.4466666666666725</v>
      </c>
      <c r="L8093" s="149">
        <v>20</v>
      </c>
      <c r="M8093" s="16"/>
      <c r="N8093" s="141">
        <f t="shared" si="653"/>
        <v>0</v>
      </c>
      <c r="O8093" s="141"/>
      <c r="P8093" s="141"/>
      <c r="Q8093" s="81">
        <f t="shared" si="654"/>
        <v>0</v>
      </c>
    </row>
    <row r="8094" spans="5:17" ht="13" hidden="1" x14ac:dyDescent="0.3">
      <c r="E8094" s="138">
        <v>43724</v>
      </c>
      <c r="F8094" s="16">
        <v>259</v>
      </c>
      <c r="G8094" s="16">
        <v>2019</v>
      </c>
      <c r="H8094" s="139">
        <f t="shared" si="650"/>
        <v>0</v>
      </c>
      <c r="I8094" s="140">
        <v>15.4</v>
      </c>
      <c r="J8094" s="141">
        <f t="shared" si="651"/>
        <v>1</v>
      </c>
      <c r="K8094" s="81">
        <f t="shared" si="652"/>
        <v>4.5999999999999996</v>
      </c>
      <c r="L8094" s="149">
        <v>20.9</v>
      </c>
      <c r="M8094" s="16"/>
      <c r="N8094" s="141">
        <f t="shared" si="653"/>
        <v>0</v>
      </c>
      <c r="O8094" s="141"/>
      <c r="P8094" s="141"/>
      <c r="Q8094" s="81">
        <f t="shared" si="654"/>
        <v>0</v>
      </c>
    </row>
    <row r="8095" spans="5:17" ht="13" hidden="1" x14ac:dyDescent="0.3">
      <c r="E8095" s="138">
        <v>43725</v>
      </c>
      <c r="F8095" s="16">
        <v>260</v>
      </c>
      <c r="G8095" s="16">
        <v>2019</v>
      </c>
      <c r="H8095" s="139">
        <f t="shared" si="650"/>
        <v>0</v>
      </c>
      <c r="I8095" s="140">
        <v>15.264516129032259</v>
      </c>
      <c r="J8095" s="141">
        <f t="shared" si="651"/>
        <v>1</v>
      </c>
      <c r="K8095" s="81">
        <f t="shared" si="652"/>
        <v>4.7354838709677409</v>
      </c>
      <c r="L8095" s="149">
        <v>21.3</v>
      </c>
      <c r="M8095" s="16"/>
      <c r="N8095" s="141">
        <f t="shared" si="653"/>
        <v>0</v>
      </c>
      <c r="O8095" s="141"/>
      <c r="P8095" s="141"/>
      <c r="Q8095" s="81">
        <f t="shared" si="654"/>
        <v>0</v>
      </c>
    </row>
    <row r="8096" spans="5:17" ht="13" hidden="1" x14ac:dyDescent="0.3">
      <c r="E8096" s="138">
        <v>43726</v>
      </c>
      <c r="F8096" s="16">
        <v>261</v>
      </c>
      <c r="G8096" s="16">
        <v>2019</v>
      </c>
      <c r="H8096" s="139">
        <f t="shared" si="650"/>
        <v>0</v>
      </c>
      <c r="I8096" s="140">
        <v>15.12903225806452</v>
      </c>
      <c r="J8096" s="141">
        <f t="shared" si="651"/>
        <v>1</v>
      </c>
      <c r="K8096" s="81">
        <f t="shared" si="652"/>
        <v>4.8709677419354804</v>
      </c>
      <c r="L8096" s="149">
        <v>17.5</v>
      </c>
      <c r="M8096" s="16"/>
      <c r="N8096" s="141">
        <f t="shared" si="653"/>
        <v>0</v>
      </c>
      <c r="O8096" s="141"/>
      <c r="P8096" s="141"/>
      <c r="Q8096" s="81">
        <f t="shared" si="654"/>
        <v>0</v>
      </c>
    </row>
    <row r="8097" spans="5:17" ht="13" hidden="1" x14ac:dyDescent="0.3">
      <c r="E8097" s="138">
        <v>43727</v>
      </c>
      <c r="F8097" s="16">
        <v>262</v>
      </c>
      <c r="G8097" s="16">
        <v>2019</v>
      </c>
      <c r="H8097" s="139">
        <f t="shared" si="650"/>
        <v>0</v>
      </c>
      <c r="I8097" s="140">
        <v>14.993548387096773</v>
      </c>
      <c r="J8097" s="141">
        <f t="shared" si="651"/>
        <v>1</v>
      </c>
      <c r="K8097" s="81">
        <f t="shared" si="652"/>
        <v>5.006451612903227</v>
      </c>
      <c r="L8097" s="149">
        <v>15.9</v>
      </c>
      <c r="M8097" s="16"/>
      <c r="N8097" s="141">
        <f t="shared" si="653"/>
        <v>1</v>
      </c>
      <c r="O8097" s="141"/>
      <c r="P8097" s="141"/>
      <c r="Q8097" s="81">
        <f t="shared" si="654"/>
        <v>4.0999999999999996</v>
      </c>
    </row>
    <row r="8098" spans="5:17" ht="13" hidden="1" x14ac:dyDescent="0.3">
      <c r="E8098" s="138">
        <v>43728</v>
      </c>
      <c r="F8098" s="16">
        <v>263</v>
      </c>
      <c r="G8098" s="16">
        <v>2019</v>
      </c>
      <c r="H8098" s="139">
        <f t="shared" si="650"/>
        <v>0</v>
      </c>
      <c r="I8098" s="140">
        <v>14.858064516129033</v>
      </c>
      <c r="J8098" s="141">
        <f t="shared" si="651"/>
        <v>1</v>
      </c>
      <c r="K8098" s="81">
        <f t="shared" si="652"/>
        <v>5.1419354838709666</v>
      </c>
      <c r="L8098" s="149">
        <v>14.4</v>
      </c>
      <c r="M8098" s="16"/>
      <c r="N8098" s="141">
        <f t="shared" si="653"/>
        <v>1</v>
      </c>
      <c r="O8098" s="141"/>
      <c r="P8098" s="141"/>
      <c r="Q8098" s="81">
        <f t="shared" si="654"/>
        <v>5.6</v>
      </c>
    </row>
    <row r="8099" spans="5:17" ht="13" hidden="1" x14ac:dyDescent="0.3">
      <c r="E8099" s="138">
        <v>43729</v>
      </c>
      <c r="F8099" s="16">
        <v>264</v>
      </c>
      <c r="G8099" s="16">
        <v>2019</v>
      </c>
      <c r="H8099" s="139">
        <f t="shared" ref="H8099:H8162" si="655">IF(AND(E8099&gt;=$D$64,E8099&lt;=$D$65),1,0)</f>
        <v>0</v>
      </c>
      <c r="I8099" s="140">
        <v>14.722580645161294</v>
      </c>
      <c r="J8099" s="141">
        <f t="shared" si="651"/>
        <v>1</v>
      </c>
      <c r="K8099" s="81">
        <f t="shared" si="652"/>
        <v>5.2774193548387061</v>
      </c>
      <c r="L8099" s="149">
        <v>15.8</v>
      </c>
      <c r="M8099" s="16"/>
      <c r="N8099" s="141">
        <f t="shared" si="653"/>
        <v>1</v>
      </c>
      <c r="O8099" s="141"/>
      <c r="P8099" s="141"/>
      <c r="Q8099" s="81">
        <f t="shared" si="654"/>
        <v>4.1999999999999993</v>
      </c>
    </row>
    <row r="8100" spans="5:17" ht="13" hidden="1" x14ac:dyDescent="0.3">
      <c r="E8100" s="138">
        <v>43730</v>
      </c>
      <c r="F8100" s="16">
        <v>265</v>
      </c>
      <c r="G8100" s="16">
        <v>2019</v>
      </c>
      <c r="H8100" s="139">
        <f t="shared" si="655"/>
        <v>0</v>
      </c>
      <c r="I8100" s="140">
        <v>14.587096774193547</v>
      </c>
      <c r="J8100" s="141">
        <f t="shared" si="651"/>
        <v>1</v>
      </c>
      <c r="K8100" s="81">
        <f t="shared" si="652"/>
        <v>5.4129032258064527</v>
      </c>
      <c r="L8100" s="149">
        <v>19</v>
      </c>
      <c r="M8100" s="16"/>
      <c r="N8100" s="141">
        <f t="shared" si="653"/>
        <v>0</v>
      </c>
      <c r="O8100" s="141"/>
      <c r="P8100" s="141"/>
      <c r="Q8100" s="81">
        <f t="shared" si="654"/>
        <v>0</v>
      </c>
    </row>
    <row r="8101" spans="5:17" ht="13" hidden="1" x14ac:dyDescent="0.3">
      <c r="E8101" s="138">
        <v>43731</v>
      </c>
      <c r="F8101" s="16">
        <v>266</v>
      </c>
      <c r="G8101" s="16">
        <v>2019</v>
      </c>
      <c r="H8101" s="139">
        <f t="shared" si="655"/>
        <v>0</v>
      </c>
      <c r="I8101" s="140">
        <v>14.451612903225808</v>
      </c>
      <c r="J8101" s="141">
        <f t="shared" si="651"/>
        <v>1</v>
      </c>
      <c r="K8101" s="81">
        <f t="shared" si="652"/>
        <v>5.5483870967741922</v>
      </c>
      <c r="L8101" s="149">
        <v>15.7</v>
      </c>
      <c r="M8101" s="16"/>
      <c r="N8101" s="141">
        <f t="shared" si="653"/>
        <v>1</v>
      </c>
      <c r="O8101" s="141"/>
      <c r="P8101" s="141"/>
      <c r="Q8101" s="81">
        <f t="shared" si="654"/>
        <v>4.3000000000000007</v>
      </c>
    </row>
    <row r="8102" spans="5:17" ht="13" hidden="1" x14ac:dyDescent="0.3">
      <c r="E8102" s="138">
        <v>43732</v>
      </c>
      <c r="F8102" s="16">
        <v>267</v>
      </c>
      <c r="G8102" s="16">
        <v>2019</v>
      </c>
      <c r="H8102" s="139">
        <f t="shared" si="655"/>
        <v>0</v>
      </c>
      <c r="I8102" s="140">
        <v>14.316129032258068</v>
      </c>
      <c r="J8102" s="141">
        <f t="shared" si="651"/>
        <v>1</v>
      </c>
      <c r="K8102" s="81">
        <f t="shared" si="652"/>
        <v>5.6838709677419317</v>
      </c>
      <c r="L8102" s="149">
        <v>13.8</v>
      </c>
      <c r="M8102" s="16"/>
      <c r="N8102" s="141">
        <f t="shared" si="653"/>
        <v>1</v>
      </c>
      <c r="O8102" s="141"/>
      <c r="P8102" s="141"/>
      <c r="Q8102" s="81">
        <f t="shared" si="654"/>
        <v>6.1999999999999993</v>
      </c>
    </row>
    <row r="8103" spans="5:17" ht="13" hidden="1" x14ac:dyDescent="0.3">
      <c r="E8103" s="138">
        <v>43733</v>
      </c>
      <c r="F8103" s="16">
        <v>268</v>
      </c>
      <c r="G8103" s="16">
        <v>2019</v>
      </c>
      <c r="H8103" s="139">
        <f t="shared" si="655"/>
        <v>0</v>
      </c>
      <c r="I8103" s="140">
        <v>14.180645161290322</v>
      </c>
      <c r="J8103" s="141">
        <f t="shared" si="651"/>
        <v>1</v>
      </c>
      <c r="K8103" s="81">
        <f t="shared" si="652"/>
        <v>5.8193548387096783</v>
      </c>
      <c r="L8103" s="149">
        <v>16.3</v>
      </c>
      <c r="M8103" s="16"/>
      <c r="N8103" s="141">
        <f t="shared" si="653"/>
        <v>0</v>
      </c>
      <c r="O8103" s="141"/>
      <c r="P8103" s="141"/>
      <c r="Q8103" s="81">
        <f t="shared" si="654"/>
        <v>0</v>
      </c>
    </row>
    <row r="8104" spans="5:17" ht="13" hidden="1" x14ac:dyDescent="0.3">
      <c r="E8104" s="138">
        <v>43734</v>
      </c>
      <c r="F8104" s="16">
        <v>269</v>
      </c>
      <c r="G8104" s="16">
        <v>2019</v>
      </c>
      <c r="H8104" s="139">
        <f t="shared" si="655"/>
        <v>0</v>
      </c>
      <c r="I8104" s="140">
        <v>14.045161290322582</v>
      </c>
      <c r="J8104" s="141">
        <f t="shared" si="651"/>
        <v>1</v>
      </c>
      <c r="K8104" s="81">
        <f t="shared" si="652"/>
        <v>5.9548387096774178</v>
      </c>
      <c r="L8104" s="149">
        <v>17.399999999999999</v>
      </c>
      <c r="M8104" s="16"/>
      <c r="N8104" s="141">
        <f t="shared" si="653"/>
        <v>0</v>
      </c>
      <c r="O8104" s="141"/>
      <c r="P8104" s="141"/>
      <c r="Q8104" s="81">
        <f t="shared" si="654"/>
        <v>0</v>
      </c>
    </row>
    <row r="8105" spans="5:17" ht="13" hidden="1" x14ac:dyDescent="0.3">
      <c r="E8105" s="138">
        <v>43735</v>
      </c>
      <c r="F8105" s="16">
        <v>270</v>
      </c>
      <c r="G8105" s="16">
        <v>2019</v>
      </c>
      <c r="H8105" s="139">
        <f t="shared" si="655"/>
        <v>0</v>
      </c>
      <c r="I8105" s="140">
        <v>13.909677419354836</v>
      </c>
      <c r="J8105" s="141">
        <f t="shared" si="651"/>
        <v>1</v>
      </c>
      <c r="K8105" s="81">
        <f t="shared" si="652"/>
        <v>6.0903225806451644</v>
      </c>
      <c r="L8105" s="149">
        <v>19.600000000000001</v>
      </c>
      <c r="M8105" s="16"/>
      <c r="N8105" s="141">
        <f t="shared" si="653"/>
        <v>0</v>
      </c>
      <c r="O8105" s="141"/>
      <c r="P8105" s="141"/>
      <c r="Q8105" s="81">
        <f t="shared" si="654"/>
        <v>0</v>
      </c>
    </row>
    <row r="8106" spans="5:17" ht="13" hidden="1" x14ac:dyDescent="0.3">
      <c r="E8106" s="138">
        <v>43736</v>
      </c>
      <c r="F8106" s="16">
        <v>271</v>
      </c>
      <c r="G8106" s="16">
        <v>2019</v>
      </c>
      <c r="H8106" s="139">
        <f t="shared" si="655"/>
        <v>0</v>
      </c>
      <c r="I8106" s="140">
        <v>13.774193548387096</v>
      </c>
      <c r="J8106" s="141">
        <f t="shared" si="651"/>
        <v>1</v>
      </c>
      <c r="K8106" s="81">
        <f t="shared" si="652"/>
        <v>6.2258064516129039</v>
      </c>
      <c r="L8106" s="149">
        <v>17.2</v>
      </c>
      <c r="M8106" s="16"/>
      <c r="N8106" s="141">
        <f t="shared" si="653"/>
        <v>0</v>
      </c>
      <c r="O8106" s="141"/>
      <c r="P8106" s="141"/>
      <c r="Q8106" s="81">
        <f t="shared" si="654"/>
        <v>0</v>
      </c>
    </row>
    <row r="8107" spans="5:17" ht="13" hidden="1" x14ac:dyDescent="0.3">
      <c r="E8107" s="138">
        <v>43737</v>
      </c>
      <c r="F8107" s="16">
        <v>272</v>
      </c>
      <c r="G8107" s="16">
        <v>2019</v>
      </c>
      <c r="H8107" s="139">
        <f t="shared" si="655"/>
        <v>0</v>
      </c>
      <c r="I8107" s="140">
        <v>13.638709677419357</v>
      </c>
      <c r="J8107" s="141">
        <f t="shared" si="651"/>
        <v>1</v>
      </c>
      <c r="K8107" s="81">
        <f t="shared" si="652"/>
        <v>6.3612903225806434</v>
      </c>
      <c r="L8107" s="149">
        <v>17.899999999999999</v>
      </c>
      <c r="M8107" s="16"/>
      <c r="N8107" s="141">
        <f t="shared" si="653"/>
        <v>0</v>
      </c>
      <c r="O8107" s="141"/>
      <c r="P8107" s="141"/>
      <c r="Q8107" s="81">
        <f t="shared" si="654"/>
        <v>0</v>
      </c>
    </row>
    <row r="8108" spans="5:17" ht="13" hidden="1" x14ac:dyDescent="0.3">
      <c r="E8108" s="138">
        <v>43738</v>
      </c>
      <c r="F8108" s="16">
        <v>273</v>
      </c>
      <c r="G8108" s="16">
        <v>2019</v>
      </c>
      <c r="H8108" s="139">
        <f t="shared" si="655"/>
        <v>0</v>
      </c>
      <c r="I8108" s="140">
        <v>13.50322580645161</v>
      </c>
      <c r="J8108" s="141">
        <f t="shared" si="651"/>
        <v>1</v>
      </c>
      <c r="K8108" s="81">
        <f t="shared" si="652"/>
        <v>6.49677419354839</v>
      </c>
      <c r="L8108" s="149">
        <v>19</v>
      </c>
      <c r="M8108" s="16"/>
      <c r="N8108" s="141">
        <f t="shared" si="653"/>
        <v>0</v>
      </c>
      <c r="O8108" s="141"/>
      <c r="P8108" s="141"/>
      <c r="Q8108" s="81">
        <f t="shared" si="654"/>
        <v>0</v>
      </c>
    </row>
    <row r="8109" spans="5:17" ht="13" hidden="1" x14ac:dyDescent="0.3">
      <c r="E8109" s="138">
        <v>43739</v>
      </c>
      <c r="F8109" s="16">
        <v>274</v>
      </c>
      <c r="G8109" s="16">
        <v>2019</v>
      </c>
      <c r="H8109" s="139">
        <f t="shared" si="655"/>
        <v>0</v>
      </c>
      <c r="I8109" s="140">
        <v>13.36774193548387</v>
      </c>
      <c r="J8109" s="141">
        <f t="shared" si="651"/>
        <v>1</v>
      </c>
      <c r="K8109" s="81">
        <f t="shared" si="652"/>
        <v>6.6322580645161295</v>
      </c>
      <c r="L8109" s="149">
        <v>15.9</v>
      </c>
      <c r="M8109" s="16"/>
      <c r="N8109" s="141">
        <f t="shared" si="653"/>
        <v>1</v>
      </c>
      <c r="O8109" s="141"/>
      <c r="P8109" s="141"/>
      <c r="Q8109" s="81">
        <f t="shared" si="654"/>
        <v>4.0999999999999996</v>
      </c>
    </row>
    <row r="8110" spans="5:17" ht="13" hidden="1" x14ac:dyDescent="0.3">
      <c r="E8110" s="138">
        <v>43740</v>
      </c>
      <c r="F8110" s="16">
        <v>275</v>
      </c>
      <c r="G8110" s="16">
        <v>2019</v>
      </c>
      <c r="H8110" s="139">
        <f t="shared" si="655"/>
        <v>0</v>
      </c>
      <c r="I8110" s="140">
        <v>13.232258064516131</v>
      </c>
      <c r="J8110" s="141">
        <f t="shared" si="651"/>
        <v>1</v>
      </c>
      <c r="K8110" s="81">
        <f t="shared" si="652"/>
        <v>6.767741935483869</v>
      </c>
      <c r="L8110" s="149">
        <v>14.7</v>
      </c>
      <c r="M8110" s="16"/>
      <c r="N8110" s="141">
        <f t="shared" si="653"/>
        <v>1</v>
      </c>
      <c r="O8110" s="141"/>
      <c r="P8110" s="141"/>
      <c r="Q8110" s="81">
        <f t="shared" si="654"/>
        <v>5.3000000000000007</v>
      </c>
    </row>
    <row r="8111" spans="5:17" ht="13" hidden="1" x14ac:dyDescent="0.3">
      <c r="E8111" s="138">
        <v>43741</v>
      </c>
      <c r="F8111" s="16">
        <v>276</v>
      </c>
      <c r="G8111" s="16">
        <v>2019</v>
      </c>
      <c r="H8111" s="139">
        <f t="shared" si="655"/>
        <v>0</v>
      </c>
      <c r="I8111" s="140">
        <v>13.096774193548384</v>
      </c>
      <c r="J8111" s="141">
        <f t="shared" si="651"/>
        <v>1</v>
      </c>
      <c r="K8111" s="81">
        <f t="shared" si="652"/>
        <v>6.9032258064516157</v>
      </c>
      <c r="L8111" s="149">
        <v>10.3</v>
      </c>
      <c r="M8111" s="16"/>
      <c r="N8111" s="141">
        <f t="shared" si="653"/>
        <v>1</v>
      </c>
      <c r="O8111" s="141"/>
      <c r="P8111" s="141"/>
      <c r="Q8111" s="81">
        <f t="shared" si="654"/>
        <v>9.6999999999999993</v>
      </c>
    </row>
    <row r="8112" spans="5:17" ht="13" hidden="1" x14ac:dyDescent="0.3">
      <c r="E8112" s="138">
        <v>43742</v>
      </c>
      <c r="F8112" s="16">
        <v>277</v>
      </c>
      <c r="G8112" s="16">
        <v>2019</v>
      </c>
      <c r="H8112" s="139">
        <f t="shared" si="655"/>
        <v>0</v>
      </c>
      <c r="I8112" s="140">
        <v>12.961290322580645</v>
      </c>
      <c r="J8112" s="141">
        <f t="shared" si="651"/>
        <v>1</v>
      </c>
      <c r="K8112" s="81">
        <f t="shared" si="652"/>
        <v>7.0387096774193552</v>
      </c>
      <c r="L8112" s="149">
        <v>10.8</v>
      </c>
      <c r="M8112" s="16"/>
      <c r="N8112" s="141">
        <f t="shared" si="653"/>
        <v>1</v>
      </c>
      <c r="O8112" s="141"/>
      <c r="P8112" s="141"/>
      <c r="Q8112" s="81">
        <f t="shared" si="654"/>
        <v>9.1999999999999993</v>
      </c>
    </row>
    <row r="8113" spans="5:17" ht="13" hidden="1" x14ac:dyDescent="0.3">
      <c r="E8113" s="138">
        <v>43743</v>
      </c>
      <c r="F8113" s="16">
        <v>278</v>
      </c>
      <c r="G8113" s="16">
        <v>2019</v>
      </c>
      <c r="H8113" s="139">
        <f t="shared" si="655"/>
        <v>0</v>
      </c>
      <c r="I8113" s="140">
        <v>12.825806451612905</v>
      </c>
      <c r="J8113" s="141">
        <f t="shared" si="651"/>
        <v>1</v>
      </c>
      <c r="K8113" s="81">
        <f t="shared" si="652"/>
        <v>7.1741935483870947</v>
      </c>
      <c r="L8113" s="149">
        <v>14</v>
      </c>
      <c r="M8113" s="16"/>
      <c r="N8113" s="141">
        <f t="shared" si="653"/>
        <v>1</v>
      </c>
      <c r="O8113" s="141"/>
      <c r="P8113" s="141"/>
      <c r="Q8113" s="81">
        <f t="shared" si="654"/>
        <v>6</v>
      </c>
    </row>
    <row r="8114" spans="5:17" ht="13" hidden="1" x14ac:dyDescent="0.3">
      <c r="E8114" s="138">
        <v>43744</v>
      </c>
      <c r="F8114" s="16">
        <v>279</v>
      </c>
      <c r="G8114" s="16">
        <v>2019</v>
      </c>
      <c r="H8114" s="139">
        <f t="shared" si="655"/>
        <v>0</v>
      </c>
      <c r="I8114" s="140">
        <v>12.690322580645159</v>
      </c>
      <c r="J8114" s="141">
        <f t="shared" si="651"/>
        <v>1</v>
      </c>
      <c r="K8114" s="81">
        <f t="shared" si="652"/>
        <v>7.3096774193548413</v>
      </c>
      <c r="L8114" s="149">
        <v>12.6</v>
      </c>
      <c r="M8114" s="16"/>
      <c r="N8114" s="141">
        <f t="shared" si="653"/>
        <v>1</v>
      </c>
      <c r="O8114" s="141"/>
      <c r="P8114" s="141"/>
      <c r="Q8114" s="81">
        <f t="shared" si="654"/>
        <v>7.4</v>
      </c>
    </row>
    <row r="8115" spans="5:17" ht="13" hidden="1" x14ac:dyDescent="0.3">
      <c r="E8115" s="138">
        <v>43745</v>
      </c>
      <c r="F8115" s="16">
        <v>280</v>
      </c>
      <c r="G8115" s="16">
        <v>2019</v>
      </c>
      <c r="H8115" s="139">
        <f t="shared" si="655"/>
        <v>0</v>
      </c>
      <c r="I8115" s="140">
        <v>12.554838709677419</v>
      </c>
      <c r="J8115" s="141">
        <f t="shared" si="651"/>
        <v>1</v>
      </c>
      <c r="K8115" s="81">
        <f t="shared" si="652"/>
        <v>7.4451612903225808</v>
      </c>
      <c r="L8115" s="149">
        <v>11.4</v>
      </c>
      <c r="M8115" s="16"/>
      <c r="N8115" s="141">
        <f t="shared" si="653"/>
        <v>1</v>
      </c>
      <c r="O8115" s="141"/>
      <c r="P8115" s="141"/>
      <c r="Q8115" s="81">
        <f t="shared" si="654"/>
        <v>8.6</v>
      </c>
    </row>
    <row r="8116" spans="5:17" ht="13" hidden="1" x14ac:dyDescent="0.3">
      <c r="E8116" s="138">
        <v>43746</v>
      </c>
      <c r="F8116" s="16">
        <v>281</v>
      </c>
      <c r="G8116" s="16">
        <v>2019</v>
      </c>
      <c r="H8116" s="139">
        <f t="shared" si="655"/>
        <v>0</v>
      </c>
      <c r="I8116" s="140">
        <v>12.41935483870968</v>
      </c>
      <c r="J8116" s="141">
        <f t="shared" si="651"/>
        <v>1</v>
      </c>
      <c r="K8116" s="81">
        <f t="shared" si="652"/>
        <v>7.5806451612903203</v>
      </c>
      <c r="L8116" s="149">
        <v>13.9</v>
      </c>
      <c r="M8116" s="16"/>
      <c r="N8116" s="141">
        <f t="shared" si="653"/>
        <v>1</v>
      </c>
      <c r="O8116" s="141"/>
      <c r="P8116" s="141"/>
      <c r="Q8116" s="81">
        <f t="shared" si="654"/>
        <v>6.1</v>
      </c>
    </row>
    <row r="8117" spans="5:17" ht="13" hidden="1" x14ac:dyDescent="0.3">
      <c r="E8117" s="138">
        <v>43747</v>
      </c>
      <c r="F8117" s="16">
        <v>282</v>
      </c>
      <c r="G8117" s="16">
        <v>2019</v>
      </c>
      <c r="H8117" s="139">
        <f t="shared" si="655"/>
        <v>0</v>
      </c>
      <c r="I8117" s="140">
        <v>12.283870967741933</v>
      </c>
      <c r="J8117" s="141">
        <f t="shared" si="651"/>
        <v>1</v>
      </c>
      <c r="K8117" s="81">
        <f t="shared" si="652"/>
        <v>7.7161290322580669</v>
      </c>
      <c r="L8117" s="149">
        <v>14.4</v>
      </c>
      <c r="M8117" s="16"/>
      <c r="N8117" s="141">
        <f t="shared" si="653"/>
        <v>1</v>
      </c>
      <c r="O8117" s="141"/>
      <c r="P8117" s="141"/>
      <c r="Q8117" s="81">
        <f t="shared" si="654"/>
        <v>5.6</v>
      </c>
    </row>
    <row r="8118" spans="5:17" ht="13" hidden="1" x14ac:dyDescent="0.3">
      <c r="E8118" s="138">
        <v>43748</v>
      </c>
      <c r="F8118" s="16">
        <v>283</v>
      </c>
      <c r="G8118" s="16">
        <v>2019</v>
      </c>
      <c r="H8118" s="139">
        <f t="shared" si="655"/>
        <v>0</v>
      </c>
      <c r="I8118" s="140">
        <v>12.148387096774194</v>
      </c>
      <c r="J8118" s="141">
        <f t="shared" si="651"/>
        <v>1</v>
      </c>
      <c r="K8118" s="81">
        <f t="shared" si="652"/>
        <v>7.8516129032258064</v>
      </c>
      <c r="L8118" s="149">
        <v>13</v>
      </c>
      <c r="M8118" s="16"/>
      <c r="N8118" s="141">
        <f t="shared" si="653"/>
        <v>1</v>
      </c>
      <c r="O8118" s="141"/>
      <c r="P8118" s="141"/>
      <c r="Q8118" s="81">
        <f t="shared" si="654"/>
        <v>7</v>
      </c>
    </row>
    <row r="8119" spans="5:17" ht="13" hidden="1" x14ac:dyDescent="0.3">
      <c r="E8119" s="138">
        <v>43749</v>
      </c>
      <c r="F8119" s="16">
        <v>284</v>
      </c>
      <c r="G8119" s="16">
        <v>2019</v>
      </c>
      <c r="H8119" s="139">
        <f t="shared" si="655"/>
        <v>0</v>
      </c>
      <c r="I8119" s="140">
        <v>12.012903225806454</v>
      </c>
      <c r="J8119" s="141">
        <f t="shared" si="651"/>
        <v>1</v>
      </c>
      <c r="K8119" s="81">
        <f t="shared" si="652"/>
        <v>7.9870967741935459</v>
      </c>
      <c r="L8119" s="149">
        <v>11.8</v>
      </c>
      <c r="M8119" s="16"/>
      <c r="N8119" s="141">
        <f t="shared" si="653"/>
        <v>1</v>
      </c>
      <c r="O8119" s="141"/>
      <c r="P8119" s="141"/>
      <c r="Q8119" s="81">
        <f t="shared" si="654"/>
        <v>8.1999999999999993</v>
      </c>
    </row>
    <row r="8120" spans="5:17" ht="13" hidden="1" x14ac:dyDescent="0.3">
      <c r="E8120" s="138">
        <v>43750</v>
      </c>
      <c r="F8120" s="16">
        <v>285</v>
      </c>
      <c r="G8120" s="16">
        <v>2019</v>
      </c>
      <c r="H8120" s="139">
        <f t="shared" si="655"/>
        <v>0</v>
      </c>
      <c r="I8120" s="140">
        <v>11.877419354838707</v>
      </c>
      <c r="J8120" s="141">
        <f t="shared" si="651"/>
        <v>1</v>
      </c>
      <c r="K8120" s="81">
        <f t="shared" si="652"/>
        <v>8.1225806451612925</v>
      </c>
      <c r="L8120" s="149">
        <v>15.1</v>
      </c>
      <c r="M8120" s="16"/>
      <c r="N8120" s="141">
        <f t="shared" si="653"/>
        <v>1</v>
      </c>
      <c r="O8120" s="141"/>
      <c r="P8120" s="141"/>
      <c r="Q8120" s="81">
        <f t="shared" si="654"/>
        <v>4.9000000000000004</v>
      </c>
    </row>
    <row r="8121" spans="5:17" ht="13" hidden="1" x14ac:dyDescent="0.3">
      <c r="E8121" s="138">
        <v>43751</v>
      </c>
      <c r="F8121" s="16">
        <v>286</v>
      </c>
      <c r="G8121" s="16">
        <v>2019</v>
      </c>
      <c r="H8121" s="139">
        <f t="shared" si="655"/>
        <v>0</v>
      </c>
      <c r="I8121" s="140">
        <v>11.741935483870968</v>
      </c>
      <c r="J8121" s="141">
        <f t="shared" si="651"/>
        <v>1</v>
      </c>
      <c r="K8121" s="81">
        <f t="shared" si="652"/>
        <v>8.258064516129032</v>
      </c>
      <c r="L8121" s="149">
        <v>17.100000000000001</v>
      </c>
      <c r="M8121" s="16"/>
      <c r="N8121" s="141">
        <f t="shared" si="653"/>
        <v>0</v>
      </c>
      <c r="O8121" s="141"/>
      <c r="P8121" s="141"/>
      <c r="Q8121" s="81">
        <f t="shared" si="654"/>
        <v>0</v>
      </c>
    </row>
    <row r="8122" spans="5:17" ht="13" hidden="1" x14ac:dyDescent="0.3">
      <c r="E8122" s="138">
        <v>43752</v>
      </c>
      <c r="F8122" s="16">
        <v>287</v>
      </c>
      <c r="G8122" s="16">
        <v>2019</v>
      </c>
      <c r="H8122" s="139">
        <f t="shared" si="655"/>
        <v>0</v>
      </c>
      <c r="I8122" s="140">
        <v>11.606451612903228</v>
      </c>
      <c r="J8122" s="141">
        <f t="shared" si="651"/>
        <v>1</v>
      </c>
      <c r="K8122" s="81">
        <f t="shared" si="652"/>
        <v>8.3935483870967715</v>
      </c>
      <c r="L8122" s="149">
        <v>15.7</v>
      </c>
      <c r="M8122" s="16"/>
      <c r="N8122" s="141">
        <f t="shared" si="653"/>
        <v>1</v>
      </c>
      <c r="O8122" s="141"/>
      <c r="P8122" s="141"/>
      <c r="Q8122" s="81">
        <f t="shared" si="654"/>
        <v>4.3000000000000007</v>
      </c>
    </row>
    <row r="8123" spans="5:17" ht="13" hidden="1" x14ac:dyDescent="0.3">
      <c r="E8123" s="138">
        <v>43753</v>
      </c>
      <c r="F8123" s="16">
        <v>288</v>
      </c>
      <c r="G8123" s="16">
        <v>2019</v>
      </c>
      <c r="H8123" s="139">
        <f t="shared" si="655"/>
        <v>0</v>
      </c>
      <c r="I8123" s="140">
        <v>11.470967741935482</v>
      </c>
      <c r="J8123" s="141">
        <f t="shared" si="651"/>
        <v>1</v>
      </c>
      <c r="K8123" s="81">
        <f t="shared" si="652"/>
        <v>8.5290322580645181</v>
      </c>
      <c r="L8123" s="149">
        <v>12.3</v>
      </c>
      <c r="M8123" s="16"/>
      <c r="N8123" s="141">
        <f t="shared" si="653"/>
        <v>1</v>
      </c>
      <c r="O8123" s="141"/>
      <c r="P8123" s="141"/>
      <c r="Q8123" s="81">
        <f t="shared" si="654"/>
        <v>7.6999999999999993</v>
      </c>
    </row>
    <row r="8124" spans="5:17" ht="13" hidden="1" x14ac:dyDescent="0.3">
      <c r="E8124" s="138">
        <v>43754</v>
      </c>
      <c r="F8124" s="16">
        <v>289</v>
      </c>
      <c r="G8124" s="16">
        <v>2019</v>
      </c>
      <c r="H8124" s="139">
        <f t="shared" si="655"/>
        <v>0</v>
      </c>
      <c r="I8124" s="140">
        <v>11.335483870967742</v>
      </c>
      <c r="J8124" s="141">
        <f t="shared" si="651"/>
        <v>1</v>
      </c>
      <c r="K8124" s="81">
        <f t="shared" si="652"/>
        <v>8.6645161290322577</v>
      </c>
      <c r="L8124" s="149">
        <v>10.8</v>
      </c>
      <c r="M8124" s="16"/>
      <c r="N8124" s="141">
        <f t="shared" si="653"/>
        <v>1</v>
      </c>
      <c r="O8124" s="141"/>
      <c r="P8124" s="141"/>
      <c r="Q8124" s="81">
        <f t="shared" si="654"/>
        <v>9.1999999999999993</v>
      </c>
    </row>
    <row r="8125" spans="5:17" ht="13" hidden="1" x14ac:dyDescent="0.3">
      <c r="E8125" s="138">
        <v>43755</v>
      </c>
      <c r="F8125" s="16">
        <v>290</v>
      </c>
      <c r="G8125" s="16">
        <v>2019</v>
      </c>
      <c r="H8125" s="139">
        <f t="shared" si="655"/>
        <v>0</v>
      </c>
      <c r="I8125" s="140">
        <v>11.2</v>
      </c>
      <c r="J8125" s="141">
        <f t="shared" si="651"/>
        <v>1</v>
      </c>
      <c r="K8125" s="81">
        <f t="shared" si="652"/>
        <v>8.8000000000000007</v>
      </c>
      <c r="L8125" s="149">
        <v>13.4</v>
      </c>
      <c r="M8125" s="16"/>
      <c r="N8125" s="141">
        <f t="shared" si="653"/>
        <v>1</v>
      </c>
      <c r="O8125" s="141"/>
      <c r="P8125" s="141"/>
      <c r="Q8125" s="81">
        <f t="shared" si="654"/>
        <v>6.6</v>
      </c>
    </row>
    <row r="8126" spans="5:17" ht="13" hidden="1" x14ac:dyDescent="0.3">
      <c r="E8126" s="138">
        <v>43756</v>
      </c>
      <c r="F8126" s="16">
        <v>291</v>
      </c>
      <c r="G8126" s="16">
        <v>2019</v>
      </c>
      <c r="H8126" s="139">
        <f t="shared" si="655"/>
        <v>0</v>
      </c>
      <c r="I8126" s="140">
        <v>11.013333333333335</v>
      </c>
      <c r="J8126" s="141">
        <f t="shared" si="651"/>
        <v>1</v>
      </c>
      <c r="K8126" s="81">
        <f t="shared" si="652"/>
        <v>8.9866666666666646</v>
      </c>
      <c r="L8126" s="149">
        <v>14.4</v>
      </c>
      <c r="M8126" s="16"/>
      <c r="N8126" s="141">
        <f t="shared" si="653"/>
        <v>1</v>
      </c>
      <c r="O8126" s="141"/>
      <c r="P8126" s="141"/>
      <c r="Q8126" s="81">
        <f t="shared" si="654"/>
        <v>5.6</v>
      </c>
    </row>
    <row r="8127" spans="5:17" ht="13" hidden="1" x14ac:dyDescent="0.3">
      <c r="E8127" s="138">
        <v>43757</v>
      </c>
      <c r="F8127" s="16">
        <v>292</v>
      </c>
      <c r="G8127" s="16">
        <v>2019</v>
      </c>
      <c r="H8127" s="139">
        <f t="shared" si="655"/>
        <v>0</v>
      </c>
      <c r="I8127" s="140">
        <v>10.826666666666668</v>
      </c>
      <c r="J8127" s="141">
        <f t="shared" si="651"/>
        <v>1</v>
      </c>
      <c r="K8127" s="81">
        <f t="shared" si="652"/>
        <v>9.173333333333332</v>
      </c>
      <c r="L8127" s="149">
        <v>13.7</v>
      </c>
      <c r="M8127" s="16"/>
      <c r="N8127" s="141">
        <f t="shared" si="653"/>
        <v>1</v>
      </c>
      <c r="O8127" s="141"/>
      <c r="P8127" s="141"/>
      <c r="Q8127" s="81">
        <f t="shared" si="654"/>
        <v>6.3000000000000007</v>
      </c>
    </row>
    <row r="8128" spans="5:17" ht="13" hidden="1" x14ac:dyDescent="0.3">
      <c r="E8128" s="138">
        <v>43758</v>
      </c>
      <c r="F8128" s="16">
        <v>293</v>
      </c>
      <c r="G8128" s="16">
        <v>2019</v>
      </c>
      <c r="H8128" s="139">
        <f t="shared" si="655"/>
        <v>0</v>
      </c>
      <c r="I8128" s="140">
        <v>10.64</v>
      </c>
      <c r="J8128" s="141">
        <f t="shared" si="651"/>
        <v>1</v>
      </c>
      <c r="K8128" s="81">
        <f t="shared" si="652"/>
        <v>9.36</v>
      </c>
      <c r="L8128" s="149">
        <v>14</v>
      </c>
      <c r="M8128" s="16"/>
      <c r="N8128" s="141">
        <f t="shared" si="653"/>
        <v>1</v>
      </c>
      <c r="O8128" s="141"/>
      <c r="P8128" s="141"/>
      <c r="Q8128" s="81">
        <f t="shared" si="654"/>
        <v>6</v>
      </c>
    </row>
    <row r="8129" spans="5:17" ht="13" hidden="1" x14ac:dyDescent="0.3">
      <c r="E8129" s="138">
        <v>43759</v>
      </c>
      <c r="F8129" s="16">
        <v>294</v>
      </c>
      <c r="G8129" s="16">
        <v>2019</v>
      </c>
      <c r="H8129" s="139">
        <f t="shared" si="655"/>
        <v>0</v>
      </c>
      <c r="I8129" s="140">
        <v>10.453333333333333</v>
      </c>
      <c r="J8129" s="141">
        <f t="shared" si="651"/>
        <v>1</v>
      </c>
      <c r="K8129" s="81">
        <f t="shared" si="652"/>
        <v>9.5466666666666669</v>
      </c>
      <c r="L8129" s="149">
        <v>14.1</v>
      </c>
      <c r="M8129" s="16"/>
      <c r="N8129" s="141">
        <f t="shared" si="653"/>
        <v>1</v>
      </c>
      <c r="O8129" s="141"/>
      <c r="P8129" s="141"/>
      <c r="Q8129" s="81">
        <f t="shared" si="654"/>
        <v>5.9</v>
      </c>
    </row>
    <row r="8130" spans="5:17" ht="13" hidden="1" x14ac:dyDescent="0.3">
      <c r="E8130" s="138">
        <v>43760</v>
      </c>
      <c r="F8130" s="16">
        <v>295</v>
      </c>
      <c r="G8130" s="16">
        <v>2019</v>
      </c>
      <c r="H8130" s="139">
        <f t="shared" si="655"/>
        <v>0</v>
      </c>
      <c r="I8130" s="140">
        <v>10.266666666666666</v>
      </c>
      <c r="J8130" s="141">
        <f t="shared" si="651"/>
        <v>1</v>
      </c>
      <c r="K8130" s="81">
        <f t="shared" si="652"/>
        <v>9.7333333333333343</v>
      </c>
      <c r="L8130" s="149">
        <v>13.8</v>
      </c>
      <c r="M8130" s="16"/>
      <c r="N8130" s="141">
        <f t="shared" si="653"/>
        <v>1</v>
      </c>
      <c r="O8130" s="141"/>
      <c r="P8130" s="141"/>
      <c r="Q8130" s="81">
        <f t="shared" si="654"/>
        <v>6.1999999999999993</v>
      </c>
    </row>
    <row r="8131" spans="5:17" ht="13" hidden="1" x14ac:dyDescent="0.3">
      <c r="E8131" s="138">
        <v>43761</v>
      </c>
      <c r="F8131" s="16">
        <v>296</v>
      </c>
      <c r="G8131" s="16">
        <v>2019</v>
      </c>
      <c r="H8131" s="139">
        <f t="shared" si="655"/>
        <v>0</v>
      </c>
      <c r="I8131" s="140">
        <v>10.08</v>
      </c>
      <c r="J8131" s="141">
        <f t="shared" si="651"/>
        <v>1</v>
      </c>
      <c r="K8131" s="81">
        <f t="shared" si="652"/>
        <v>9.92</v>
      </c>
      <c r="L8131" s="149">
        <v>13.5</v>
      </c>
      <c r="M8131" s="16"/>
      <c r="N8131" s="141">
        <f t="shared" si="653"/>
        <v>1</v>
      </c>
      <c r="O8131" s="141"/>
      <c r="P8131" s="141"/>
      <c r="Q8131" s="81">
        <f t="shared" si="654"/>
        <v>6.5</v>
      </c>
    </row>
    <row r="8132" spans="5:17" ht="13" hidden="1" x14ac:dyDescent="0.3">
      <c r="E8132" s="138">
        <v>43762</v>
      </c>
      <c r="F8132" s="16">
        <v>297</v>
      </c>
      <c r="G8132" s="16">
        <v>2019</v>
      </c>
      <c r="H8132" s="139">
        <f t="shared" si="655"/>
        <v>0</v>
      </c>
      <c r="I8132" s="140">
        <v>9.8933333333333309</v>
      </c>
      <c r="J8132" s="141">
        <f t="shared" si="651"/>
        <v>1</v>
      </c>
      <c r="K8132" s="81">
        <f t="shared" si="652"/>
        <v>10.106666666666669</v>
      </c>
      <c r="L8132" s="149">
        <v>12.7</v>
      </c>
      <c r="M8132" s="16"/>
      <c r="N8132" s="141">
        <f t="shared" si="653"/>
        <v>1</v>
      </c>
      <c r="O8132" s="141"/>
      <c r="P8132" s="141"/>
      <c r="Q8132" s="81">
        <f t="shared" si="654"/>
        <v>7.3000000000000007</v>
      </c>
    </row>
    <row r="8133" spans="5:17" ht="13" hidden="1" x14ac:dyDescent="0.3">
      <c r="E8133" s="138">
        <v>43763</v>
      </c>
      <c r="F8133" s="16">
        <v>298</v>
      </c>
      <c r="G8133" s="16">
        <v>2019</v>
      </c>
      <c r="H8133" s="139">
        <f t="shared" si="655"/>
        <v>0</v>
      </c>
      <c r="I8133" s="140">
        <v>9.7066666666666634</v>
      </c>
      <c r="J8133" s="141">
        <f t="shared" si="651"/>
        <v>1</v>
      </c>
      <c r="K8133" s="81">
        <f t="shared" si="652"/>
        <v>10.293333333333337</v>
      </c>
      <c r="L8133" s="149">
        <v>11.2</v>
      </c>
      <c r="M8133" s="16"/>
      <c r="N8133" s="141">
        <f t="shared" si="653"/>
        <v>1</v>
      </c>
      <c r="O8133" s="141"/>
      <c r="P8133" s="141"/>
      <c r="Q8133" s="81">
        <f t="shared" si="654"/>
        <v>8.8000000000000007</v>
      </c>
    </row>
    <row r="8134" spans="5:17" ht="13" hidden="1" x14ac:dyDescent="0.3">
      <c r="E8134" s="138">
        <v>43764</v>
      </c>
      <c r="F8134" s="16">
        <v>299</v>
      </c>
      <c r="G8134" s="16">
        <v>2019</v>
      </c>
      <c r="H8134" s="139">
        <f t="shared" si="655"/>
        <v>0</v>
      </c>
      <c r="I8134" s="140">
        <v>9.52</v>
      </c>
      <c r="J8134" s="141">
        <f t="shared" si="651"/>
        <v>1</v>
      </c>
      <c r="K8134" s="81">
        <f t="shared" si="652"/>
        <v>10.48</v>
      </c>
      <c r="L8134" s="149">
        <v>11.3</v>
      </c>
      <c r="M8134" s="16"/>
      <c r="N8134" s="141">
        <f t="shared" si="653"/>
        <v>1</v>
      </c>
      <c r="O8134" s="141"/>
      <c r="P8134" s="141"/>
      <c r="Q8134" s="81">
        <f t="shared" si="654"/>
        <v>8.6999999999999993</v>
      </c>
    </row>
    <row r="8135" spans="5:17" ht="13" hidden="1" x14ac:dyDescent="0.3">
      <c r="E8135" s="138">
        <v>43765</v>
      </c>
      <c r="F8135" s="16">
        <v>300</v>
      </c>
      <c r="G8135" s="16">
        <v>2019</v>
      </c>
      <c r="H8135" s="139">
        <f t="shared" si="655"/>
        <v>0</v>
      </c>
      <c r="I8135" s="140">
        <v>9.3333333333333357</v>
      </c>
      <c r="J8135" s="141">
        <f t="shared" si="651"/>
        <v>1</v>
      </c>
      <c r="K8135" s="81">
        <f t="shared" si="652"/>
        <v>10.666666666666664</v>
      </c>
      <c r="L8135" s="149">
        <v>12.5</v>
      </c>
      <c r="M8135" s="16"/>
      <c r="N8135" s="141">
        <f t="shared" si="653"/>
        <v>1</v>
      </c>
      <c r="O8135" s="141"/>
      <c r="P8135" s="141"/>
      <c r="Q8135" s="81">
        <f t="shared" si="654"/>
        <v>7.5</v>
      </c>
    </row>
    <row r="8136" spans="5:17" ht="13" hidden="1" x14ac:dyDescent="0.3">
      <c r="E8136" s="138">
        <v>43766</v>
      </c>
      <c r="F8136" s="16">
        <v>301</v>
      </c>
      <c r="G8136" s="16">
        <v>2019</v>
      </c>
      <c r="H8136" s="139">
        <f t="shared" si="655"/>
        <v>0</v>
      </c>
      <c r="I8136" s="140">
        <v>9.1466666666666683</v>
      </c>
      <c r="J8136" s="141">
        <f t="shared" si="651"/>
        <v>1</v>
      </c>
      <c r="K8136" s="81">
        <f t="shared" si="652"/>
        <v>10.853333333333332</v>
      </c>
      <c r="L8136" s="149">
        <v>13.7</v>
      </c>
      <c r="M8136" s="16"/>
      <c r="N8136" s="141">
        <f t="shared" si="653"/>
        <v>1</v>
      </c>
      <c r="O8136" s="141"/>
      <c r="P8136" s="141"/>
      <c r="Q8136" s="81">
        <f t="shared" si="654"/>
        <v>6.3000000000000007</v>
      </c>
    </row>
    <row r="8137" spans="5:17" ht="13" hidden="1" x14ac:dyDescent="0.3">
      <c r="E8137" s="138">
        <v>43767</v>
      </c>
      <c r="F8137" s="16">
        <v>302</v>
      </c>
      <c r="G8137" s="16">
        <v>2019</v>
      </c>
      <c r="H8137" s="139">
        <f t="shared" si="655"/>
        <v>0</v>
      </c>
      <c r="I8137" s="140">
        <v>8.9600000000000009</v>
      </c>
      <c r="J8137" s="141">
        <f t="shared" si="651"/>
        <v>1</v>
      </c>
      <c r="K8137" s="81">
        <f t="shared" si="652"/>
        <v>11.04</v>
      </c>
      <c r="L8137" s="149">
        <v>13.7</v>
      </c>
      <c r="M8137" s="16"/>
      <c r="N8137" s="141">
        <f t="shared" si="653"/>
        <v>1</v>
      </c>
      <c r="O8137" s="141"/>
      <c r="P8137" s="141"/>
      <c r="Q8137" s="81">
        <f t="shared" si="654"/>
        <v>6.3000000000000007</v>
      </c>
    </row>
    <row r="8138" spans="5:17" ht="13" hidden="1" x14ac:dyDescent="0.3">
      <c r="E8138" s="138">
        <v>43768</v>
      </c>
      <c r="F8138" s="16">
        <v>303</v>
      </c>
      <c r="G8138" s="16">
        <v>2019</v>
      </c>
      <c r="H8138" s="139">
        <f t="shared" si="655"/>
        <v>0</v>
      </c>
      <c r="I8138" s="140">
        <v>8.7733333333333334</v>
      </c>
      <c r="J8138" s="141">
        <f t="shared" si="651"/>
        <v>1</v>
      </c>
      <c r="K8138" s="81">
        <f t="shared" si="652"/>
        <v>11.226666666666667</v>
      </c>
      <c r="L8138" s="149">
        <v>11.4</v>
      </c>
      <c r="M8138" s="16"/>
      <c r="N8138" s="141">
        <f t="shared" si="653"/>
        <v>1</v>
      </c>
      <c r="O8138" s="141"/>
      <c r="P8138" s="141"/>
      <c r="Q8138" s="81">
        <f t="shared" si="654"/>
        <v>8.6</v>
      </c>
    </row>
    <row r="8139" spans="5:17" ht="13" hidden="1" x14ac:dyDescent="0.3">
      <c r="E8139" s="138">
        <v>43769</v>
      </c>
      <c r="F8139" s="16">
        <v>304</v>
      </c>
      <c r="G8139" s="16">
        <v>2019</v>
      </c>
      <c r="H8139" s="139">
        <f t="shared" si="655"/>
        <v>0</v>
      </c>
      <c r="I8139" s="140">
        <v>8.586666666666666</v>
      </c>
      <c r="J8139" s="141">
        <f t="shared" si="651"/>
        <v>1</v>
      </c>
      <c r="K8139" s="81">
        <f t="shared" si="652"/>
        <v>11.413333333333334</v>
      </c>
      <c r="L8139" s="149">
        <v>11.1</v>
      </c>
      <c r="M8139" s="16"/>
      <c r="N8139" s="141">
        <f t="shared" si="653"/>
        <v>1</v>
      </c>
      <c r="O8139" s="141"/>
      <c r="P8139" s="141"/>
      <c r="Q8139" s="81">
        <f t="shared" si="654"/>
        <v>8.9</v>
      </c>
    </row>
    <row r="8140" spans="5:17" ht="13" hidden="1" x14ac:dyDescent="0.3">
      <c r="E8140" s="138">
        <v>43770</v>
      </c>
      <c r="F8140" s="16">
        <v>305</v>
      </c>
      <c r="G8140" s="16">
        <v>2019</v>
      </c>
      <c r="H8140" s="139">
        <f t="shared" si="655"/>
        <v>0</v>
      </c>
      <c r="I8140" s="140">
        <v>8.4</v>
      </c>
      <c r="J8140" s="141">
        <f t="shared" si="651"/>
        <v>1</v>
      </c>
      <c r="K8140" s="81">
        <f t="shared" si="652"/>
        <v>11.6</v>
      </c>
      <c r="L8140" s="149">
        <v>12.5</v>
      </c>
      <c r="M8140" s="16"/>
      <c r="N8140" s="141">
        <f t="shared" si="653"/>
        <v>1</v>
      </c>
      <c r="O8140" s="141"/>
      <c r="P8140" s="141"/>
      <c r="Q8140" s="81">
        <f t="shared" si="654"/>
        <v>7.5</v>
      </c>
    </row>
    <row r="8141" spans="5:17" ht="13" hidden="1" x14ac:dyDescent="0.3">
      <c r="E8141" s="138">
        <v>43771</v>
      </c>
      <c r="F8141" s="16">
        <v>306</v>
      </c>
      <c r="G8141" s="16">
        <v>2019</v>
      </c>
      <c r="H8141" s="139">
        <f t="shared" si="655"/>
        <v>0</v>
      </c>
      <c r="I8141" s="140">
        <v>8.2133333333333312</v>
      </c>
      <c r="J8141" s="141">
        <f t="shared" si="651"/>
        <v>1</v>
      </c>
      <c r="K8141" s="81">
        <f t="shared" si="652"/>
        <v>11.786666666666669</v>
      </c>
      <c r="L8141" s="149">
        <v>13.9</v>
      </c>
      <c r="M8141" s="16"/>
      <c r="N8141" s="141">
        <f t="shared" si="653"/>
        <v>1</v>
      </c>
      <c r="O8141" s="141"/>
      <c r="P8141" s="141"/>
      <c r="Q8141" s="81">
        <f t="shared" si="654"/>
        <v>6.1</v>
      </c>
    </row>
    <row r="8142" spans="5:17" ht="13" hidden="1" x14ac:dyDescent="0.3">
      <c r="E8142" s="138">
        <v>43772</v>
      </c>
      <c r="F8142" s="16">
        <v>307</v>
      </c>
      <c r="G8142" s="16">
        <v>2019</v>
      </c>
      <c r="H8142" s="139">
        <f t="shared" si="655"/>
        <v>0</v>
      </c>
      <c r="I8142" s="140">
        <v>8.0266666666666637</v>
      </c>
      <c r="J8142" s="141">
        <f t="shared" si="651"/>
        <v>1</v>
      </c>
      <c r="K8142" s="81">
        <f t="shared" si="652"/>
        <v>11.973333333333336</v>
      </c>
      <c r="L8142" s="149">
        <v>10.4</v>
      </c>
      <c r="M8142" s="16"/>
      <c r="N8142" s="141">
        <f t="shared" si="653"/>
        <v>1</v>
      </c>
      <c r="O8142" s="141"/>
      <c r="P8142" s="141"/>
      <c r="Q8142" s="81">
        <f t="shared" si="654"/>
        <v>9.6</v>
      </c>
    </row>
    <row r="8143" spans="5:17" ht="13" hidden="1" x14ac:dyDescent="0.3">
      <c r="E8143" s="138">
        <v>43773</v>
      </c>
      <c r="F8143" s="16">
        <v>308</v>
      </c>
      <c r="G8143" s="16">
        <v>2019</v>
      </c>
      <c r="H8143" s="139">
        <f t="shared" si="655"/>
        <v>0</v>
      </c>
      <c r="I8143" s="140">
        <v>7.84</v>
      </c>
      <c r="J8143" s="141">
        <f t="shared" si="651"/>
        <v>1</v>
      </c>
      <c r="K8143" s="81">
        <f t="shared" si="652"/>
        <v>12.16</v>
      </c>
      <c r="L8143" s="149">
        <v>10.7</v>
      </c>
      <c r="M8143" s="16"/>
      <c r="N8143" s="141">
        <f t="shared" si="653"/>
        <v>1</v>
      </c>
      <c r="O8143" s="141"/>
      <c r="P8143" s="141"/>
      <c r="Q8143" s="81">
        <f t="shared" si="654"/>
        <v>9.3000000000000007</v>
      </c>
    </row>
    <row r="8144" spans="5:17" ht="13" hidden="1" x14ac:dyDescent="0.3">
      <c r="E8144" s="138">
        <v>43774</v>
      </c>
      <c r="F8144" s="16">
        <v>309</v>
      </c>
      <c r="G8144" s="16">
        <v>2019</v>
      </c>
      <c r="H8144" s="139">
        <f t="shared" si="655"/>
        <v>0</v>
      </c>
      <c r="I8144" s="140">
        <v>7.653333333333336</v>
      </c>
      <c r="J8144" s="141">
        <f t="shared" si="651"/>
        <v>1</v>
      </c>
      <c r="K8144" s="81">
        <f t="shared" si="652"/>
        <v>12.346666666666664</v>
      </c>
      <c r="L8144" s="149">
        <v>9.3000000000000007</v>
      </c>
      <c r="M8144" s="16"/>
      <c r="N8144" s="141">
        <f t="shared" si="653"/>
        <v>1</v>
      </c>
      <c r="O8144" s="141"/>
      <c r="P8144" s="141"/>
      <c r="Q8144" s="81">
        <f t="shared" si="654"/>
        <v>10.7</v>
      </c>
    </row>
    <row r="8145" spans="5:17" ht="13" hidden="1" x14ac:dyDescent="0.3">
      <c r="E8145" s="138">
        <v>43775</v>
      </c>
      <c r="F8145" s="16">
        <v>310</v>
      </c>
      <c r="G8145" s="16">
        <v>2019</v>
      </c>
      <c r="H8145" s="139">
        <f t="shared" si="655"/>
        <v>0</v>
      </c>
      <c r="I8145" s="140">
        <v>7.4666666666666686</v>
      </c>
      <c r="J8145" s="141">
        <f t="shared" si="651"/>
        <v>1</v>
      </c>
      <c r="K8145" s="81">
        <f t="shared" si="652"/>
        <v>12.533333333333331</v>
      </c>
      <c r="L8145" s="149">
        <v>7.6</v>
      </c>
      <c r="M8145" s="16"/>
      <c r="N8145" s="141">
        <f t="shared" si="653"/>
        <v>1</v>
      </c>
      <c r="O8145" s="141"/>
      <c r="P8145" s="141"/>
      <c r="Q8145" s="81">
        <f t="shared" si="654"/>
        <v>12.4</v>
      </c>
    </row>
    <row r="8146" spans="5:17" ht="13" hidden="1" x14ac:dyDescent="0.3">
      <c r="E8146" s="138">
        <v>43776</v>
      </c>
      <c r="F8146" s="16">
        <v>311</v>
      </c>
      <c r="G8146" s="16">
        <v>2019</v>
      </c>
      <c r="H8146" s="139">
        <f t="shared" si="655"/>
        <v>0</v>
      </c>
      <c r="I8146" s="140">
        <v>7.28</v>
      </c>
      <c r="J8146" s="141">
        <f t="shared" si="651"/>
        <v>1</v>
      </c>
      <c r="K8146" s="81">
        <f t="shared" si="652"/>
        <v>12.719999999999999</v>
      </c>
      <c r="L8146" s="149">
        <v>5.5</v>
      </c>
      <c r="M8146" s="16"/>
      <c r="N8146" s="141">
        <f t="shared" si="653"/>
        <v>1</v>
      </c>
      <c r="O8146" s="141"/>
      <c r="P8146" s="141"/>
      <c r="Q8146" s="81">
        <f t="shared" si="654"/>
        <v>14.5</v>
      </c>
    </row>
    <row r="8147" spans="5:17" ht="13" hidden="1" x14ac:dyDescent="0.3">
      <c r="E8147" s="138">
        <v>43777</v>
      </c>
      <c r="F8147" s="16">
        <v>312</v>
      </c>
      <c r="G8147" s="16">
        <v>2019</v>
      </c>
      <c r="H8147" s="139">
        <f t="shared" si="655"/>
        <v>0</v>
      </c>
      <c r="I8147" s="140">
        <v>7.0933333333333337</v>
      </c>
      <c r="J8147" s="141">
        <f t="shared" si="651"/>
        <v>1</v>
      </c>
      <c r="K8147" s="81">
        <f t="shared" si="652"/>
        <v>12.906666666666666</v>
      </c>
      <c r="L8147" s="149">
        <v>5.5</v>
      </c>
      <c r="M8147" s="16"/>
      <c r="N8147" s="141">
        <f t="shared" si="653"/>
        <v>1</v>
      </c>
      <c r="O8147" s="141"/>
      <c r="P8147" s="141"/>
      <c r="Q8147" s="81">
        <f t="shared" si="654"/>
        <v>14.5</v>
      </c>
    </row>
    <row r="8148" spans="5:17" ht="13" hidden="1" x14ac:dyDescent="0.3">
      <c r="E8148" s="138">
        <v>43778</v>
      </c>
      <c r="F8148" s="16">
        <v>313</v>
      </c>
      <c r="G8148" s="16">
        <v>2019</v>
      </c>
      <c r="H8148" s="139">
        <f t="shared" si="655"/>
        <v>0</v>
      </c>
      <c r="I8148" s="140">
        <v>6.9066666666666663</v>
      </c>
      <c r="J8148" s="141">
        <f t="shared" ref="J8148:J8200" si="656">IF(I8148&lt;=$E$117,1,0)</f>
        <v>1</v>
      </c>
      <c r="K8148" s="81">
        <f t="shared" ref="K8148:K8200" si="657">J8148*($E$116-I8148)</f>
        <v>13.093333333333334</v>
      </c>
      <c r="L8148" s="149">
        <v>5</v>
      </c>
      <c r="M8148" s="16"/>
      <c r="N8148" s="141">
        <f t="shared" ref="N8148:N8200" si="658">IF(L8148&lt;=$E$117,1,0)</f>
        <v>1</v>
      </c>
      <c r="O8148" s="141"/>
      <c r="P8148" s="141"/>
      <c r="Q8148" s="81">
        <f t="shared" ref="Q8148:Q8200" si="659">N8148*($E$116-L8148)</f>
        <v>15</v>
      </c>
    </row>
    <row r="8149" spans="5:17" ht="13" hidden="1" x14ac:dyDescent="0.3">
      <c r="E8149" s="138">
        <v>43779</v>
      </c>
      <c r="F8149" s="16">
        <v>314</v>
      </c>
      <c r="G8149" s="16">
        <v>2019</v>
      </c>
      <c r="H8149" s="139">
        <f t="shared" si="655"/>
        <v>0</v>
      </c>
      <c r="I8149" s="140">
        <v>6.72</v>
      </c>
      <c r="J8149" s="141">
        <f t="shared" si="656"/>
        <v>1</v>
      </c>
      <c r="K8149" s="81">
        <f t="shared" si="657"/>
        <v>13.280000000000001</v>
      </c>
      <c r="L8149" s="149">
        <v>4.0999999999999996</v>
      </c>
      <c r="M8149" s="16"/>
      <c r="N8149" s="141">
        <f t="shared" si="658"/>
        <v>1</v>
      </c>
      <c r="O8149" s="141"/>
      <c r="P8149" s="141"/>
      <c r="Q8149" s="81">
        <f t="shared" si="659"/>
        <v>15.9</v>
      </c>
    </row>
    <row r="8150" spans="5:17" ht="13" hidden="1" x14ac:dyDescent="0.3">
      <c r="E8150" s="138">
        <v>43780</v>
      </c>
      <c r="F8150" s="16">
        <v>315</v>
      </c>
      <c r="G8150" s="16">
        <v>2019</v>
      </c>
      <c r="H8150" s="139">
        <f t="shared" si="655"/>
        <v>0</v>
      </c>
      <c r="I8150" s="140">
        <v>6.5333333333333314</v>
      </c>
      <c r="J8150" s="141">
        <f t="shared" si="656"/>
        <v>1</v>
      </c>
      <c r="K8150" s="81">
        <f t="shared" si="657"/>
        <v>13.466666666666669</v>
      </c>
      <c r="L8150" s="149">
        <v>5.4</v>
      </c>
      <c r="M8150" s="16"/>
      <c r="N8150" s="141">
        <f t="shared" si="658"/>
        <v>1</v>
      </c>
      <c r="O8150" s="141"/>
      <c r="P8150" s="141"/>
      <c r="Q8150" s="81">
        <f t="shared" si="659"/>
        <v>14.6</v>
      </c>
    </row>
    <row r="8151" spans="5:17" ht="13" hidden="1" x14ac:dyDescent="0.3">
      <c r="E8151" s="138">
        <v>43781</v>
      </c>
      <c r="F8151" s="16">
        <v>316</v>
      </c>
      <c r="G8151" s="16">
        <v>2019</v>
      </c>
      <c r="H8151" s="139">
        <f t="shared" si="655"/>
        <v>0</v>
      </c>
      <c r="I8151" s="140">
        <v>6.346666666666664</v>
      </c>
      <c r="J8151" s="141">
        <f t="shared" si="656"/>
        <v>1</v>
      </c>
      <c r="K8151" s="81">
        <f t="shared" si="657"/>
        <v>13.653333333333336</v>
      </c>
      <c r="L8151" s="149">
        <v>4.5</v>
      </c>
      <c r="M8151" s="16"/>
      <c r="N8151" s="141">
        <f t="shared" si="658"/>
        <v>1</v>
      </c>
      <c r="O8151" s="141"/>
      <c r="P8151" s="141"/>
      <c r="Q8151" s="81">
        <f t="shared" si="659"/>
        <v>15.5</v>
      </c>
    </row>
    <row r="8152" spans="5:17" ht="13" hidden="1" x14ac:dyDescent="0.3">
      <c r="E8152" s="138">
        <v>43782</v>
      </c>
      <c r="F8152" s="16">
        <v>317</v>
      </c>
      <c r="G8152" s="16">
        <v>2019</v>
      </c>
      <c r="H8152" s="139">
        <f t="shared" si="655"/>
        <v>0</v>
      </c>
      <c r="I8152" s="140">
        <v>6.16</v>
      </c>
      <c r="J8152" s="141">
        <f t="shared" si="656"/>
        <v>1</v>
      </c>
      <c r="K8152" s="81">
        <f t="shared" si="657"/>
        <v>13.84</v>
      </c>
      <c r="L8152" s="149">
        <v>3.6</v>
      </c>
      <c r="M8152" s="16"/>
      <c r="N8152" s="141">
        <f t="shared" si="658"/>
        <v>1</v>
      </c>
      <c r="O8152" s="141"/>
      <c r="P8152" s="141"/>
      <c r="Q8152" s="81">
        <f t="shared" si="659"/>
        <v>16.399999999999999</v>
      </c>
    </row>
    <row r="8153" spans="5:17" ht="13" hidden="1" x14ac:dyDescent="0.3">
      <c r="E8153" s="138">
        <v>43783</v>
      </c>
      <c r="F8153" s="16">
        <v>318</v>
      </c>
      <c r="G8153" s="16">
        <v>2019</v>
      </c>
      <c r="H8153" s="139">
        <f t="shared" si="655"/>
        <v>0</v>
      </c>
      <c r="I8153" s="140">
        <v>5.9733333333333363</v>
      </c>
      <c r="J8153" s="141">
        <f t="shared" si="656"/>
        <v>1</v>
      </c>
      <c r="K8153" s="81">
        <f t="shared" si="657"/>
        <v>14.026666666666664</v>
      </c>
      <c r="L8153" s="149">
        <v>3.1</v>
      </c>
      <c r="M8153" s="16"/>
      <c r="N8153" s="141">
        <f t="shared" si="658"/>
        <v>1</v>
      </c>
      <c r="O8153" s="141"/>
      <c r="P8153" s="141"/>
      <c r="Q8153" s="81">
        <f t="shared" si="659"/>
        <v>16.899999999999999</v>
      </c>
    </row>
    <row r="8154" spans="5:17" ht="13" hidden="1" x14ac:dyDescent="0.3">
      <c r="E8154" s="138">
        <v>43784</v>
      </c>
      <c r="F8154" s="16">
        <v>319</v>
      </c>
      <c r="G8154" s="16">
        <v>2019</v>
      </c>
      <c r="H8154" s="139">
        <f t="shared" si="655"/>
        <v>0</v>
      </c>
      <c r="I8154" s="140">
        <v>5.7866666666666688</v>
      </c>
      <c r="J8154" s="141">
        <f t="shared" si="656"/>
        <v>1</v>
      </c>
      <c r="K8154" s="81">
        <f t="shared" si="657"/>
        <v>14.213333333333331</v>
      </c>
      <c r="L8154" s="149">
        <v>4.2</v>
      </c>
      <c r="M8154" s="16"/>
      <c r="N8154" s="141">
        <f t="shared" si="658"/>
        <v>1</v>
      </c>
      <c r="O8154" s="141"/>
      <c r="P8154" s="141"/>
      <c r="Q8154" s="81">
        <f t="shared" si="659"/>
        <v>15.8</v>
      </c>
    </row>
    <row r="8155" spans="5:17" ht="13" hidden="1" x14ac:dyDescent="0.3">
      <c r="E8155" s="138">
        <v>43785</v>
      </c>
      <c r="F8155" s="16">
        <v>320</v>
      </c>
      <c r="G8155" s="16">
        <v>2019</v>
      </c>
      <c r="H8155" s="139">
        <f t="shared" si="655"/>
        <v>0</v>
      </c>
      <c r="I8155" s="140">
        <v>5.6</v>
      </c>
      <c r="J8155" s="141">
        <f t="shared" si="656"/>
        <v>1</v>
      </c>
      <c r="K8155" s="81">
        <f t="shared" si="657"/>
        <v>14.4</v>
      </c>
      <c r="L8155" s="149">
        <v>3.8</v>
      </c>
      <c r="M8155" s="16"/>
      <c r="N8155" s="141">
        <f t="shared" si="658"/>
        <v>1</v>
      </c>
      <c r="O8155" s="141"/>
      <c r="P8155" s="141"/>
      <c r="Q8155" s="81">
        <f t="shared" si="659"/>
        <v>16.2</v>
      </c>
    </row>
    <row r="8156" spans="5:17" ht="13" hidden="1" x14ac:dyDescent="0.3">
      <c r="E8156" s="138">
        <v>43786</v>
      </c>
      <c r="F8156" s="16">
        <v>321</v>
      </c>
      <c r="G8156" s="16">
        <v>2019</v>
      </c>
      <c r="H8156" s="139">
        <f t="shared" si="655"/>
        <v>0</v>
      </c>
      <c r="I8156" s="140">
        <v>5.5193548387096776</v>
      </c>
      <c r="J8156" s="141">
        <f t="shared" si="656"/>
        <v>1</v>
      </c>
      <c r="K8156" s="81">
        <f t="shared" si="657"/>
        <v>14.480645161290322</v>
      </c>
      <c r="L8156" s="149">
        <v>2.8</v>
      </c>
      <c r="M8156" s="16"/>
      <c r="N8156" s="141">
        <f t="shared" si="658"/>
        <v>1</v>
      </c>
      <c r="O8156" s="141"/>
      <c r="P8156" s="141"/>
      <c r="Q8156" s="81">
        <f t="shared" si="659"/>
        <v>17.2</v>
      </c>
    </row>
    <row r="8157" spans="5:17" ht="13" hidden="1" x14ac:dyDescent="0.3">
      <c r="E8157" s="138">
        <v>43787</v>
      </c>
      <c r="F8157" s="16">
        <v>322</v>
      </c>
      <c r="G8157" s="16">
        <v>2019</v>
      </c>
      <c r="H8157" s="139">
        <f t="shared" si="655"/>
        <v>0</v>
      </c>
      <c r="I8157" s="140">
        <v>5.4387096774193537</v>
      </c>
      <c r="J8157" s="141">
        <f t="shared" si="656"/>
        <v>1</v>
      </c>
      <c r="K8157" s="81">
        <f t="shared" si="657"/>
        <v>14.561290322580646</v>
      </c>
      <c r="L8157" s="149">
        <v>3.6</v>
      </c>
      <c r="M8157" s="16"/>
      <c r="N8157" s="141">
        <f t="shared" si="658"/>
        <v>1</v>
      </c>
      <c r="O8157" s="141"/>
      <c r="P8157" s="141"/>
      <c r="Q8157" s="81">
        <f t="shared" si="659"/>
        <v>16.399999999999999</v>
      </c>
    </row>
    <row r="8158" spans="5:17" ht="13" hidden="1" x14ac:dyDescent="0.3">
      <c r="E8158" s="138">
        <v>43788</v>
      </c>
      <c r="F8158" s="16">
        <v>323</v>
      </c>
      <c r="G8158" s="16">
        <v>2019</v>
      </c>
      <c r="H8158" s="139">
        <f t="shared" si="655"/>
        <v>0</v>
      </c>
      <c r="I8158" s="140">
        <v>5.3580645161290334</v>
      </c>
      <c r="J8158" s="141">
        <f t="shared" si="656"/>
        <v>1</v>
      </c>
      <c r="K8158" s="81">
        <f t="shared" si="657"/>
        <v>14.641935483870967</v>
      </c>
      <c r="L8158" s="149">
        <v>3.5</v>
      </c>
      <c r="M8158" s="16"/>
      <c r="N8158" s="141">
        <f t="shared" si="658"/>
        <v>1</v>
      </c>
      <c r="O8158" s="141"/>
      <c r="P8158" s="141"/>
      <c r="Q8158" s="81">
        <f t="shared" si="659"/>
        <v>16.5</v>
      </c>
    </row>
    <row r="8159" spans="5:17" ht="13" hidden="1" x14ac:dyDescent="0.3">
      <c r="E8159" s="138">
        <v>43789</v>
      </c>
      <c r="F8159" s="16">
        <v>324</v>
      </c>
      <c r="G8159" s="16">
        <v>2019</v>
      </c>
      <c r="H8159" s="139">
        <f t="shared" si="655"/>
        <v>0</v>
      </c>
      <c r="I8159" s="140">
        <v>5.2774193548387096</v>
      </c>
      <c r="J8159" s="141">
        <f t="shared" si="656"/>
        <v>1</v>
      </c>
      <c r="K8159" s="81">
        <f t="shared" si="657"/>
        <v>14.72258064516129</v>
      </c>
      <c r="L8159" s="149">
        <v>5.2</v>
      </c>
      <c r="M8159" s="16"/>
      <c r="N8159" s="141">
        <f t="shared" si="658"/>
        <v>1</v>
      </c>
      <c r="O8159" s="141"/>
      <c r="P8159" s="141"/>
      <c r="Q8159" s="81">
        <f t="shared" si="659"/>
        <v>14.8</v>
      </c>
    </row>
    <row r="8160" spans="5:17" ht="13" hidden="1" x14ac:dyDescent="0.3">
      <c r="E8160" s="138">
        <v>43790</v>
      </c>
      <c r="F8160" s="16">
        <v>325</v>
      </c>
      <c r="G8160" s="16">
        <v>2019</v>
      </c>
      <c r="H8160" s="139">
        <f t="shared" si="655"/>
        <v>0</v>
      </c>
      <c r="I8160" s="140">
        <v>5.1967741935483858</v>
      </c>
      <c r="J8160" s="141">
        <f t="shared" si="656"/>
        <v>1</v>
      </c>
      <c r="K8160" s="81">
        <f t="shared" si="657"/>
        <v>14.803225806451614</v>
      </c>
      <c r="L8160" s="149">
        <v>5.4</v>
      </c>
      <c r="M8160" s="16"/>
      <c r="N8160" s="141">
        <f t="shared" si="658"/>
        <v>1</v>
      </c>
      <c r="O8160" s="141"/>
      <c r="P8160" s="141"/>
      <c r="Q8160" s="81">
        <f t="shared" si="659"/>
        <v>14.6</v>
      </c>
    </row>
    <row r="8161" spans="5:17" ht="13" hidden="1" x14ac:dyDescent="0.3">
      <c r="E8161" s="138">
        <v>43791</v>
      </c>
      <c r="F8161" s="16">
        <v>326</v>
      </c>
      <c r="G8161" s="16">
        <v>2019</v>
      </c>
      <c r="H8161" s="139">
        <f t="shared" si="655"/>
        <v>0</v>
      </c>
      <c r="I8161" s="140">
        <v>5.1161290322580655</v>
      </c>
      <c r="J8161" s="141">
        <f t="shared" si="656"/>
        <v>1</v>
      </c>
      <c r="K8161" s="81">
        <f t="shared" si="657"/>
        <v>14.883870967741935</v>
      </c>
      <c r="L8161" s="149">
        <v>5.9</v>
      </c>
      <c r="M8161" s="16"/>
      <c r="N8161" s="141">
        <f t="shared" si="658"/>
        <v>1</v>
      </c>
      <c r="O8161" s="141"/>
      <c r="P8161" s="141"/>
      <c r="Q8161" s="81">
        <f t="shared" si="659"/>
        <v>14.1</v>
      </c>
    </row>
    <row r="8162" spans="5:17" ht="13" hidden="1" x14ac:dyDescent="0.3">
      <c r="E8162" s="138">
        <v>43792</v>
      </c>
      <c r="F8162" s="16">
        <v>327</v>
      </c>
      <c r="G8162" s="16">
        <v>2019</v>
      </c>
      <c r="H8162" s="139">
        <f t="shared" si="655"/>
        <v>0</v>
      </c>
      <c r="I8162" s="140">
        <v>5.0354838709677416</v>
      </c>
      <c r="J8162" s="141">
        <f t="shared" si="656"/>
        <v>1</v>
      </c>
      <c r="K8162" s="81">
        <f t="shared" si="657"/>
        <v>14.964516129032258</v>
      </c>
      <c r="L8162" s="149">
        <v>4.5</v>
      </c>
      <c r="M8162" s="16"/>
      <c r="N8162" s="141">
        <f t="shared" si="658"/>
        <v>1</v>
      </c>
      <c r="O8162" s="141"/>
      <c r="P8162" s="141"/>
      <c r="Q8162" s="81">
        <f t="shared" si="659"/>
        <v>15.5</v>
      </c>
    </row>
    <row r="8163" spans="5:17" ht="13" hidden="1" x14ac:dyDescent="0.3">
      <c r="E8163" s="138">
        <v>43793</v>
      </c>
      <c r="F8163" s="16">
        <v>328</v>
      </c>
      <c r="G8163" s="16">
        <v>2019</v>
      </c>
      <c r="H8163" s="139">
        <f t="shared" ref="H8163:H8226" si="660">IF(AND(E8163&gt;=$D$64,E8163&lt;=$D$65),1,0)</f>
        <v>0</v>
      </c>
      <c r="I8163" s="140">
        <v>4.9548387096774213</v>
      </c>
      <c r="J8163" s="141">
        <f t="shared" si="656"/>
        <v>1</v>
      </c>
      <c r="K8163" s="81">
        <f t="shared" si="657"/>
        <v>15.045161290322579</v>
      </c>
      <c r="L8163" s="149">
        <v>5.6</v>
      </c>
      <c r="M8163" s="16"/>
      <c r="N8163" s="141">
        <f t="shared" si="658"/>
        <v>1</v>
      </c>
      <c r="O8163" s="141"/>
      <c r="P8163" s="141"/>
      <c r="Q8163" s="81">
        <f t="shared" si="659"/>
        <v>14.4</v>
      </c>
    </row>
    <row r="8164" spans="5:17" ht="13" hidden="1" x14ac:dyDescent="0.3">
      <c r="E8164" s="138">
        <v>43794</v>
      </c>
      <c r="F8164" s="16">
        <v>329</v>
      </c>
      <c r="G8164" s="16">
        <v>2019</v>
      </c>
      <c r="H8164" s="139">
        <f t="shared" si="660"/>
        <v>0</v>
      </c>
      <c r="I8164" s="140">
        <v>4.8741935483870975</v>
      </c>
      <c r="J8164" s="141">
        <f t="shared" si="656"/>
        <v>1</v>
      </c>
      <c r="K8164" s="81">
        <f t="shared" si="657"/>
        <v>15.125806451612902</v>
      </c>
      <c r="L8164" s="149">
        <v>7.5</v>
      </c>
      <c r="M8164" s="16"/>
      <c r="N8164" s="141">
        <f t="shared" si="658"/>
        <v>1</v>
      </c>
      <c r="O8164" s="141"/>
      <c r="P8164" s="141"/>
      <c r="Q8164" s="81">
        <f t="shared" si="659"/>
        <v>12.5</v>
      </c>
    </row>
    <row r="8165" spans="5:17" ht="13" hidden="1" x14ac:dyDescent="0.3">
      <c r="E8165" s="138">
        <v>43795</v>
      </c>
      <c r="F8165" s="16">
        <v>330</v>
      </c>
      <c r="G8165" s="16">
        <v>2019</v>
      </c>
      <c r="H8165" s="139">
        <f t="shared" si="660"/>
        <v>0</v>
      </c>
      <c r="I8165" s="140">
        <v>4.7935483870967737</v>
      </c>
      <c r="J8165" s="141">
        <f t="shared" si="656"/>
        <v>1</v>
      </c>
      <c r="K8165" s="81">
        <f t="shared" si="657"/>
        <v>15.206451612903226</v>
      </c>
      <c r="L8165" s="149">
        <v>6.4</v>
      </c>
      <c r="M8165" s="16"/>
      <c r="N8165" s="141">
        <f t="shared" si="658"/>
        <v>1</v>
      </c>
      <c r="O8165" s="141"/>
      <c r="P8165" s="141"/>
      <c r="Q8165" s="81">
        <f t="shared" si="659"/>
        <v>13.6</v>
      </c>
    </row>
    <row r="8166" spans="5:17" ht="13" hidden="1" x14ac:dyDescent="0.3">
      <c r="E8166" s="138">
        <v>43796</v>
      </c>
      <c r="F8166" s="16">
        <v>331</v>
      </c>
      <c r="G8166" s="16">
        <v>2019</v>
      </c>
      <c r="H8166" s="139">
        <f t="shared" si="660"/>
        <v>0</v>
      </c>
      <c r="I8166" s="140">
        <v>4.7129032258064534</v>
      </c>
      <c r="J8166" s="141">
        <f t="shared" si="656"/>
        <v>1</v>
      </c>
      <c r="K8166" s="81">
        <f t="shared" si="657"/>
        <v>15.287096774193547</v>
      </c>
      <c r="L8166" s="149">
        <v>9</v>
      </c>
      <c r="M8166" s="16"/>
      <c r="N8166" s="141">
        <f t="shared" si="658"/>
        <v>1</v>
      </c>
      <c r="O8166" s="141"/>
      <c r="P8166" s="141"/>
      <c r="Q8166" s="81">
        <f t="shared" si="659"/>
        <v>11</v>
      </c>
    </row>
    <row r="8167" spans="5:17" ht="13" hidden="1" x14ac:dyDescent="0.3">
      <c r="E8167" s="138">
        <v>43797</v>
      </c>
      <c r="F8167" s="16">
        <v>332</v>
      </c>
      <c r="G8167" s="16">
        <v>2019</v>
      </c>
      <c r="H8167" s="139">
        <f t="shared" si="660"/>
        <v>0</v>
      </c>
      <c r="I8167" s="140">
        <v>4.6322580645161295</v>
      </c>
      <c r="J8167" s="141">
        <f t="shared" si="656"/>
        <v>1</v>
      </c>
      <c r="K8167" s="81">
        <f t="shared" si="657"/>
        <v>15.36774193548387</v>
      </c>
      <c r="L8167" s="149">
        <v>9.4</v>
      </c>
      <c r="M8167" s="16"/>
      <c r="N8167" s="141">
        <f t="shared" si="658"/>
        <v>1</v>
      </c>
      <c r="O8167" s="141"/>
      <c r="P8167" s="141"/>
      <c r="Q8167" s="81">
        <f t="shared" si="659"/>
        <v>10.6</v>
      </c>
    </row>
    <row r="8168" spans="5:17" ht="13" hidden="1" x14ac:dyDescent="0.3">
      <c r="E8168" s="138">
        <v>43798</v>
      </c>
      <c r="F8168" s="16">
        <v>333</v>
      </c>
      <c r="G8168" s="16">
        <v>2019</v>
      </c>
      <c r="H8168" s="139">
        <f t="shared" si="660"/>
        <v>0</v>
      </c>
      <c r="I8168" s="140">
        <v>4.5516129032258057</v>
      </c>
      <c r="J8168" s="141">
        <f t="shared" si="656"/>
        <v>1</v>
      </c>
      <c r="K8168" s="81">
        <f t="shared" si="657"/>
        <v>15.448387096774194</v>
      </c>
      <c r="L8168" s="149">
        <v>7.8</v>
      </c>
      <c r="M8168" s="16"/>
      <c r="N8168" s="141">
        <f t="shared" si="658"/>
        <v>1</v>
      </c>
      <c r="O8168" s="141"/>
      <c r="P8168" s="141"/>
      <c r="Q8168" s="81">
        <f t="shared" si="659"/>
        <v>12.2</v>
      </c>
    </row>
    <row r="8169" spans="5:17" ht="13" hidden="1" x14ac:dyDescent="0.3">
      <c r="E8169" s="138">
        <v>43799</v>
      </c>
      <c r="F8169" s="16">
        <v>334</v>
      </c>
      <c r="G8169" s="16">
        <v>2019</v>
      </c>
      <c r="H8169" s="139">
        <f t="shared" si="660"/>
        <v>0</v>
      </c>
      <c r="I8169" s="140">
        <v>4.4709677419354854</v>
      </c>
      <c r="J8169" s="141">
        <f t="shared" si="656"/>
        <v>1</v>
      </c>
      <c r="K8169" s="81">
        <f t="shared" si="657"/>
        <v>15.529032258064515</v>
      </c>
      <c r="L8169" s="149">
        <v>4.9000000000000004</v>
      </c>
      <c r="M8169" s="16"/>
      <c r="N8169" s="141">
        <f t="shared" si="658"/>
        <v>1</v>
      </c>
      <c r="O8169" s="141"/>
      <c r="P8169" s="141"/>
      <c r="Q8169" s="81">
        <f t="shared" si="659"/>
        <v>15.1</v>
      </c>
    </row>
    <row r="8170" spans="5:17" ht="13" hidden="1" x14ac:dyDescent="0.3">
      <c r="E8170" s="138">
        <v>43800</v>
      </c>
      <c r="F8170" s="16">
        <v>335</v>
      </c>
      <c r="G8170" s="16">
        <v>2019</v>
      </c>
      <c r="H8170" s="139">
        <f t="shared" si="660"/>
        <v>0</v>
      </c>
      <c r="I8170" s="140">
        <v>4.3903225806451616</v>
      </c>
      <c r="J8170" s="141">
        <f t="shared" si="656"/>
        <v>1</v>
      </c>
      <c r="K8170" s="81">
        <f t="shared" si="657"/>
        <v>15.609677419354838</v>
      </c>
      <c r="L8170" s="149">
        <v>4.2</v>
      </c>
      <c r="M8170" s="16"/>
      <c r="N8170" s="141">
        <f t="shared" si="658"/>
        <v>1</v>
      </c>
      <c r="O8170" s="141"/>
      <c r="P8170" s="141"/>
      <c r="Q8170" s="81">
        <f t="shared" si="659"/>
        <v>15.8</v>
      </c>
    </row>
    <row r="8171" spans="5:17" ht="13" hidden="1" x14ac:dyDescent="0.3">
      <c r="E8171" s="138">
        <v>43801</v>
      </c>
      <c r="F8171" s="16">
        <v>336</v>
      </c>
      <c r="G8171" s="16">
        <v>2019</v>
      </c>
      <c r="H8171" s="139">
        <f t="shared" si="660"/>
        <v>0</v>
      </c>
      <c r="I8171" s="140">
        <v>4.3096774193548377</v>
      </c>
      <c r="J8171" s="141">
        <f t="shared" si="656"/>
        <v>1</v>
      </c>
      <c r="K8171" s="81">
        <f t="shared" si="657"/>
        <v>15.690322580645162</v>
      </c>
      <c r="L8171" s="149">
        <v>5.2</v>
      </c>
      <c r="M8171" s="16"/>
      <c r="N8171" s="141">
        <f t="shared" si="658"/>
        <v>1</v>
      </c>
      <c r="O8171" s="141"/>
      <c r="P8171" s="141"/>
      <c r="Q8171" s="81">
        <f t="shared" si="659"/>
        <v>14.8</v>
      </c>
    </row>
    <row r="8172" spans="5:17" ht="13" hidden="1" x14ac:dyDescent="0.3">
      <c r="E8172" s="138">
        <v>43802</v>
      </c>
      <c r="F8172" s="16">
        <v>337</v>
      </c>
      <c r="G8172" s="16">
        <v>2019</v>
      </c>
      <c r="H8172" s="139">
        <f t="shared" si="660"/>
        <v>0</v>
      </c>
      <c r="I8172" s="140">
        <v>4.2290322580645174</v>
      </c>
      <c r="J8172" s="141">
        <f t="shared" si="656"/>
        <v>1</v>
      </c>
      <c r="K8172" s="81">
        <f t="shared" si="657"/>
        <v>15.770967741935483</v>
      </c>
      <c r="L8172" s="149">
        <v>2.7</v>
      </c>
      <c r="M8172" s="16"/>
      <c r="N8172" s="141">
        <f t="shared" si="658"/>
        <v>1</v>
      </c>
      <c r="O8172" s="141"/>
      <c r="P8172" s="141"/>
      <c r="Q8172" s="81">
        <f t="shared" si="659"/>
        <v>17.3</v>
      </c>
    </row>
    <row r="8173" spans="5:17" ht="13" hidden="1" x14ac:dyDescent="0.3">
      <c r="E8173" s="138">
        <v>43803</v>
      </c>
      <c r="F8173" s="16">
        <v>338</v>
      </c>
      <c r="G8173" s="16">
        <v>2019</v>
      </c>
      <c r="H8173" s="139">
        <f t="shared" si="660"/>
        <v>0</v>
      </c>
      <c r="I8173" s="140">
        <v>4.1483870967741936</v>
      </c>
      <c r="J8173" s="141">
        <f t="shared" si="656"/>
        <v>1</v>
      </c>
      <c r="K8173" s="81">
        <f t="shared" si="657"/>
        <v>15.851612903225806</v>
      </c>
      <c r="L8173" s="149">
        <v>2.6</v>
      </c>
      <c r="M8173" s="16"/>
      <c r="N8173" s="141">
        <f t="shared" si="658"/>
        <v>1</v>
      </c>
      <c r="O8173" s="141"/>
      <c r="P8173" s="141"/>
      <c r="Q8173" s="81">
        <f t="shared" si="659"/>
        <v>17.399999999999999</v>
      </c>
    </row>
    <row r="8174" spans="5:17" ht="13" hidden="1" x14ac:dyDescent="0.3">
      <c r="E8174" s="138">
        <v>43804</v>
      </c>
      <c r="F8174" s="16">
        <v>339</v>
      </c>
      <c r="G8174" s="16">
        <v>2019</v>
      </c>
      <c r="H8174" s="139">
        <f t="shared" si="660"/>
        <v>0</v>
      </c>
      <c r="I8174" s="140">
        <v>4.0677419354838698</v>
      </c>
      <c r="J8174" s="141">
        <f t="shared" si="656"/>
        <v>1</v>
      </c>
      <c r="K8174" s="81">
        <f t="shared" si="657"/>
        <v>15.93225806451613</v>
      </c>
      <c r="L8174" s="149">
        <v>2.1</v>
      </c>
      <c r="M8174" s="16"/>
      <c r="N8174" s="141">
        <f t="shared" si="658"/>
        <v>1</v>
      </c>
      <c r="O8174" s="141"/>
      <c r="P8174" s="141"/>
      <c r="Q8174" s="81">
        <f t="shared" si="659"/>
        <v>17.899999999999999</v>
      </c>
    </row>
    <row r="8175" spans="5:17" ht="13" hidden="1" x14ac:dyDescent="0.3">
      <c r="E8175" s="138">
        <v>43805</v>
      </c>
      <c r="F8175" s="16">
        <v>340</v>
      </c>
      <c r="G8175" s="16">
        <v>2019</v>
      </c>
      <c r="H8175" s="139">
        <f t="shared" si="660"/>
        <v>0</v>
      </c>
      <c r="I8175" s="140">
        <v>3.9870967741935495</v>
      </c>
      <c r="J8175" s="141">
        <f t="shared" si="656"/>
        <v>1</v>
      </c>
      <c r="K8175" s="81">
        <f t="shared" si="657"/>
        <v>16.012903225806451</v>
      </c>
      <c r="L8175" s="149">
        <v>2.2999999999999998</v>
      </c>
      <c r="M8175" s="16"/>
      <c r="N8175" s="141">
        <f t="shared" si="658"/>
        <v>1</v>
      </c>
      <c r="O8175" s="141"/>
      <c r="P8175" s="141"/>
      <c r="Q8175" s="81">
        <f t="shared" si="659"/>
        <v>17.7</v>
      </c>
    </row>
    <row r="8176" spans="5:17" ht="13" hidden="1" x14ac:dyDescent="0.3">
      <c r="E8176" s="138">
        <v>43806</v>
      </c>
      <c r="F8176" s="16">
        <v>341</v>
      </c>
      <c r="G8176" s="16">
        <v>2019</v>
      </c>
      <c r="H8176" s="139">
        <f t="shared" si="660"/>
        <v>0</v>
      </c>
      <c r="I8176" s="140">
        <v>3.9064516129032256</v>
      </c>
      <c r="J8176" s="141">
        <f t="shared" si="656"/>
        <v>1</v>
      </c>
      <c r="K8176" s="81">
        <f t="shared" si="657"/>
        <v>16.093548387096774</v>
      </c>
      <c r="L8176" s="149">
        <v>7.8</v>
      </c>
      <c r="M8176" s="16"/>
      <c r="N8176" s="141">
        <f t="shared" si="658"/>
        <v>1</v>
      </c>
      <c r="O8176" s="141"/>
      <c r="P8176" s="141"/>
      <c r="Q8176" s="81">
        <f t="shared" si="659"/>
        <v>12.2</v>
      </c>
    </row>
    <row r="8177" spans="5:17" ht="13" hidden="1" x14ac:dyDescent="0.3">
      <c r="E8177" s="138">
        <v>43807</v>
      </c>
      <c r="F8177" s="16">
        <v>342</v>
      </c>
      <c r="G8177" s="16">
        <v>2019</v>
      </c>
      <c r="H8177" s="139">
        <f t="shared" si="660"/>
        <v>0</v>
      </c>
      <c r="I8177" s="140">
        <v>3.8258064516129053</v>
      </c>
      <c r="J8177" s="141">
        <f t="shared" si="656"/>
        <v>1</v>
      </c>
      <c r="K8177" s="81">
        <f t="shared" si="657"/>
        <v>16.174193548387095</v>
      </c>
      <c r="L8177" s="149">
        <v>5.7</v>
      </c>
      <c r="M8177" s="16"/>
      <c r="N8177" s="141">
        <f t="shared" si="658"/>
        <v>1</v>
      </c>
      <c r="O8177" s="141"/>
      <c r="P8177" s="141"/>
      <c r="Q8177" s="81">
        <f t="shared" si="659"/>
        <v>14.3</v>
      </c>
    </row>
    <row r="8178" spans="5:17" ht="13" hidden="1" x14ac:dyDescent="0.3">
      <c r="E8178" s="138">
        <v>43808</v>
      </c>
      <c r="F8178" s="16">
        <v>343</v>
      </c>
      <c r="G8178" s="16">
        <v>2019</v>
      </c>
      <c r="H8178" s="139">
        <f t="shared" si="660"/>
        <v>0</v>
      </c>
      <c r="I8178" s="140">
        <v>3.7451612903225815</v>
      </c>
      <c r="J8178" s="141">
        <f t="shared" si="656"/>
        <v>1</v>
      </c>
      <c r="K8178" s="81">
        <f t="shared" si="657"/>
        <v>16.254838709677419</v>
      </c>
      <c r="L8178" s="149">
        <v>6.9</v>
      </c>
      <c r="M8178" s="16"/>
      <c r="N8178" s="141">
        <f t="shared" si="658"/>
        <v>1</v>
      </c>
      <c r="O8178" s="141"/>
      <c r="P8178" s="141"/>
      <c r="Q8178" s="81">
        <f t="shared" si="659"/>
        <v>13.1</v>
      </c>
    </row>
    <row r="8179" spans="5:17" ht="13" hidden="1" x14ac:dyDescent="0.3">
      <c r="E8179" s="138">
        <v>43809</v>
      </c>
      <c r="F8179" s="16">
        <v>344</v>
      </c>
      <c r="G8179" s="16">
        <v>2019</v>
      </c>
      <c r="H8179" s="139">
        <f t="shared" si="660"/>
        <v>0</v>
      </c>
      <c r="I8179" s="140">
        <v>3.6645161290322577</v>
      </c>
      <c r="J8179" s="141">
        <f t="shared" si="656"/>
        <v>1</v>
      </c>
      <c r="K8179" s="81">
        <f t="shared" si="657"/>
        <v>16.335483870967742</v>
      </c>
      <c r="L8179" s="149">
        <v>2.8</v>
      </c>
      <c r="M8179" s="16"/>
      <c r="N8179" s="141">
        <f t="shared" si="658"/>
        <v>1</v>
      </c>
      <c r="O8179" s="141"/>
      <c r="P8179" s="141"/>
      <c r="Q8179" s="81">
        <f t="shared" si="659"/>
        <v>17.2</v>
      </c>
    </row>
    <row r="8180" spans="5:17" ht="13" hidden="1" x14ac:dyDescent="0.3">
      <c r="E8180" s="138">
        <v>43810</v>
      </c>
      <c r="F8180" s="16">
        <v>345</v>
      </c>
      <c r="G8180" s="16">
        <v>2019</v>
      </c>
      <c r="H8180" s="139">
        <f t="shared" si="660"/>
        <v>0</v>
      </c>
      <c r="I8180" s="140">
        <v>3.5838709677419374</v>
      </c>
      <c r="J8180" s="141">
        <f t="shared" si="656"/>
        <v>1</v>
      </c>
      <c r="K8180" s="81">
        <f t="shared" si="657"/>
        <v>16.416129032258063</v>
      </c>
      <c r="L8180" s="149">
        <v>1.2</v>
      </c>
      <c r="M8180" s="16"/>
      <c r="N8180" s="141">
        <f t="shared" si="658"/>
        <v>1</v>
      </c>
      <c r="O8180" s="141"/>
      <c r="P8180" s="141"/>
      <c r="Q8180" s="81">
        <f t="shared" si="659"/>
        <v>18.8</v>
      </c>
    </row>
    <row r="8181" spans="5:17" ht="13" hidden="1" x14ac:dyDescent="0.3">
      <c r="E8181" s="138">
        <v>43811</v>
      </c>
      <c r="F8181" s="16">
        <v>346</v>
      </c>
      <c r="G8181" s="16">
        <v>2019</v>
      </c>
      <c r="H8181" s="139">
        <f t="shared" si="660"/>
        <v>0</v>
      </c>
      <c r="I8181" s="140">
        <v>3.5032258064516135</v>
      </c>
      <c r="J8181" s="141">
        <f t="shared" si="656"/>
        <v>1</v>
      </c>
      <c r="K8181" s="81">
        <f t="shared" si="657"/>
        <v>16.496774193548386</v>
      </c>
      <c r="L8181" s="149">
        <v>3.3</v>
      </c>
      <c r="M8181" s="16"/>
      <c r="N8181" s="141">
        <f t="shared" si="658"/>
        <v>1</v>
      </c>
      <c r="O8181" s="141"/>
      <c r="P8181" s="141"/>
      <c r="Q8181" s="81">
        <f t="shared" si="659"/>
        <v>16.7</v>
      </c>
    </row>
    <row r="8182" spans="5:17" ht="13" hidden="1" x14ac:dyDescent="0.3">
      <c r="E8182" s="138">
        <v>43812</v>
      </c>
      <c r="F8182" s="16">
        <v>347</v>
      </c>
      <c r="G8182" s="16">
        <v>2019</v>
      </c>
      <c r="H8182" s="139">
        <f t="shared" si="660"/>
        <v>0</v>
      </c>
      <c r="I8182" s="140">
        <v>3.4225806451612897</v>
      </c>
      <c r="J8182" s="141">
        <f t="shared" si="656"/>
        <v>1</v>
      </c>
      <c r="K8182" s="81">
        <f t="shared" si="657"/>
        <v>16.57741935483871</v>
      </c>
      <c r="L8182" s="149">
        <v>4.4000000000000004</v>
      </c>
      <c r="M8182" s="16"/>
      <c r="N8182" s="141">
        <f t="shared" si="658"/>
        <v>1</v>
      </c>
      <c r="O8182" s="141"/>
      <c r="P8182" s="141"/>
      <c r="Q8182" s="81">
        <f t="shared" si="659"/>
        <v>15.6</v>
      </c>
    </row>
    <row r="8183" spans="5:17" ht="13" hidden="1" x14ac:dyDescent="0.3">
      <c r="E8183" s="138">
        <v>43813</v>
      </c>
      <c r="F8183" s="16">
        <v>348</v>
      </c>
      <c r="G8183" s="16">
        <v>2019</v>
      </c>
      <c r="H8183" s="139">
        <f t="shared" si="660"/>
        <v>0</v>
      </c>
      <c r="I8183" s="140">
        <v>3.3419354838709694</v>
      </c>
      <c r="J8183" s="141">
        <f t="shared" si="656"/>
        <v>1</v>
      </c>
      <c r="K8183" s="81">
        <f t="shared" si="657"/>
        <v>16.658064516129031</v>
      </c>
      <c r="L8183" s="149">
        <v>8.1</v>
      </c>
      <c r="M8183" s="16"/>
      <c r="N8183" s="141">
        <f t="shared" si="658"/>
        <v>1</v>
      </c>
      <c r="O8183" s="141"/>
      <c r="P8183" s="141"/>
      <c r="Q8183" s="81">
        <f t="shared" si="659"/>
        <v>11.9</v>
      </c>
    </row>
    <row r="8184" spans="5:17" ht="13" hidden="1" x14ac:dyDescent="0.3">
      <c r="E8184" s="138">
        <v>43814</v>
      </c>
      <c r="F8184" s="16">
        <v>349</v>
      </c>
      <c r="G8184" s="16">
        <v>2019</v>
      </c>
      <c r="H8184" s="139">
        <f t="shared" si="660"/>
        <v>0</v>
      </c>
      <c r="I8184" s="140">
        <v>3.2612903225806456</v>
      </c>
      <c r="J8184" s="141">
        <f t="shared" si="656"/>
        <v>1</v>
      </c>
      <c r="K8184" s="81">
        <f t="shared" si="657"/>
        <v>16.738709677419354</v>
      </c>
      <c r="L8184" s="149">
        <v>10.3</v>
      </c>
      <c r="M8184" s="16"/>
      <c r="N8184" s="141">
        <f t="shared" si="658"/>
        <v>1</v>
      </c>
      <c r="O8184" s="141"/>
      <c r="P8184" s="141"/>
      <c r="Q8184" s="81">
        <f t="shared" si="659"/>
        <v>9.6999999999999993</v>
      </c>
    </row>
    <row r="8185" spans="5:17" ht="13" hidden="1" x14ac:dyDescent="0.3">
      <c r="E8185" s="138">
        <v>43815</v>
      </c>
      <c r="F8185" s="16">
        <v>350</v>
      </c>
      <c r="G8185" s="16">
        <v>2019</v>
      </c>
      <c r="H8185" s="139">
        <f t="shared" si="660"/>
        <v>0</v>
      </c>
      <c r="I8185" s="140">
        <v>3.1806451612903217</v>
      </c>
      <c r="J8185" s="141">
        <f t="shared" si="656"/>
        <v>1</v>
      </c>
      <c r="K8185" s="81">
        <f t="shared" si="657"/>
        <v>16.819354838709678</v>
      </c>
      <c r="L8185" s="149">
        <v>5.5</v>
      </c>
      <c r="M8185" s="16"/>
      <c r="N8185" s="141">
        <f t="shared" si="658"/>
        <v>1</v>
      </c>
      <c r="O8185" s="141"/>
      <c r="P8185" s="141"/>
      <c r="Q8185" s="81">
        <f t="shared" si="659"/>
        <v>14.5</v>
      </c>
    </row>
    <row r="8186" spans="5:17" ht="13" hidden="1" x14ac:dyDescent="0.3">
      <c r="E8186" s="138">
        <v>43816</v>
      </c>
      <c r="F8186" s="16">
        <v>351</v>
      </c>
      <c r="G8186" s="16">
        <v>2019</v>
      </c>
      <c r="H8186" s="139">
        <f t="shared" si="660"/>
        <v>0</v>
      </c>
      <c r="I8186" s="140">
        <v>3.1</v>
      </c>
      <c r="J8186" s="141">
        <f t="shared" si="656"/>
        <v>1</v>
      </c>
      <c r="K8186" s="81">
        <f t="shared" si="657"/>
        <v>16.899999999999999</v>
      </c>
      <c r="L8186" s="149">
        <v>6.3</v>
      </c>
      <c r="M8186" s="16"/>
      <c r="N8186" s="141">
        <f t="shared" si="658"/>
        <v>1</v>
      </c>
      <c r="O8186" s="141"/>
      <c r="P8186" s="141"/>
      <c r="Q8186" s="81">
        <f t="shared" si="659"/>
        <v>13.7</v>
      </c>
    </row>
    <row r="8187" spans="5:17" ht="13" hidden="1" x14ac:dyDescent="0.3">
      <c r="E8187" s="138">
        <v>43817</v>
      </c>
      <c r="F8187" s="16">
        <v>352</v>
      </c>
      <c r="G8187" s="16">
        <v>2019</v>
      </c>
      <c r="H8187" s="139">
        <f t="shared" si="660"/>
        <v>0</v>
      </c>
      <c r="I8187" s="140">
        <v>3.0533333333333381</v>
      </c>
      <c r="J8187" s="141">
        <f t="shared" si="656"/>
        <v>1</v>
      </c>
      <c r="K8187" s="81">
        <f t="shared" si="657"/>
        <v>16.946666666666662</v>
      </c>
      <c r="L8187" s="149">
        <v>10.5</v>
      </c>
      <c r="M8187" s="16"/>
      <c r="N8187" s="141">
        <f t="shared" si="658"/>
        <v>1</v>
      </c>
      <c r="O8187" s="141"/>
      <c r="P8187" s="141"/>
      <c r="Q8187" s="81">
        <f t="shared" si="659"/>
        <v>9.5</v>
      </c>
    </row>
    <row r="8188" spans="5:17" ht="13" hidden="1" x14ac:dyDescent="0.3">
      <c r="E8188" s="138">
        <v>43818</v>
      </c>
      <c r="F8188" s="16">
        <v>353</v>
      </c>
      <c r="G8188" s="16">
        <v>2019</v>
      </c>
      <c r="H8188" s="139">
        <f t="shared" si="660"/>
        <v>0</v>
      </c>
      <c r="I8188" s="140">
        <v>3.0066666666666713</v>
      </c>
      <c r="J8188" s="141">
        <f t="shared" si="656"/>
        <v>1</v>
      </c>
      <c r="K8188" s="81">
        <f t="shared" si="657"/>
        <v>16.993333333333329</v>
      </c>
      <c r="L8188" s="149">
        <v>4.5999999999999996</v>
      </c>
      <c r="M8188" s="16"/>
      <c r="N8188" s="141">
        <f t="shared" si="658"/>
        <v>1</v>
      </c>
      <c r="O8188" s="141"/>
      <c r="P8188" s="141"/>
      <c r="Q8188" s="81">
        <f t="shared" si="659"/>
        <v>15.4</v>
      </c>
    </row>
    <row r="8189" spans="5:17" ht="13" hidden="1" x14ac:dyDescent="0.3">
      <c r="E8189" s="138">
        <v>43819</v>
      </c>
      <c r="F8189" s="16">
        <v>354</v>
      </c>
      <c r="G8189" s="16">
        <v>2019</v>
      </c>
      <c r="H8189" s="139">
        <f t="shared" si="660"/>
        <v>0</v>
      </c>
      <c r="I8189" s="140">
        <v>2.96</v>
      </c>
      <c r="J8189" s="141">
        <f t="shared" si="656"/>
        <v>1</v>
      </c>
      <c r="K8189" s="81">
        <f t="shared" si="657"/>
        <v>17.04</v>
      </c>
      <c r="L8189" s="149">
        <v>5.7</v>
      </c>
      <c r="M8189" s="16"/>
      <c r="N8189" s="141">
        <f t="shared" si="658"/>
        <v>1</v>
      </c>
      <c r="O8189" s="141"/>
      <c r="P8189" s="141"/>
      <c r="Q8189" s="81">
        <f t="shared" si="659"/>
        <v>14.3</v>
      </c>
    </row>
    <row r="8190" spans="5:17" ht="13" hidden="1" x14ac:dyDescent="0.3">
      <c r="E8190" s="138">
        <v>43820</v>
      </c>
      <c r="F8190" s="16">
        <v>355</v>
      </c>
      <c r="G8190" s="16">
        <v>2019</v>
      </c>
      <c r="H8190" s="139">
        <f t="shared" si="660"/>
        <v>0</v>
      </c>
      <c r="I8190" s="140">
        <v>2.9133333333333375</v>
      </c>
      <c r="J8190" s="141">
        <f t="shared" si="656"/>
        <v>1</v>
      </c>
      <c r="K8190" s="81">
        <f t="shared" si="657"/>
        <v>17.086666666666662</v>
      </c>
      <c r="L8190" s="149">
        <v>7.2</v>
      </c>
      <c r="M8190" s="16"/>
      <c r="N8190" s="141">
        <f t="shared" si="658"/>
        <v>1</v>
      </c>
      <c r="O8190" s="141"/>
      <c r="P8190" s="141"/>
      <c r="Q8190" s="81">
        <f t="shared" si="659"/>
        <v>12.8</v>
      </c>
    </row>
    <row r="8191" spans="5:17" ht="13" hidden="1" x14ac:dyDescent="0.3">
      <c r="E8191" s="138">
        <v>43821</v>
      </c>
      <c r="F8191" s="16">
        <v>356</v>
      </c>
      <c r="G8191" s="16">
        <v>2019</v>
      </c>
      <c r="H8191" s="139">
        <f t="shared" si="660"/>
        <v>0</v>
      </c>
      <c r="I8191" s="140">
        <v>2.8666666666666707</v>
      </c>
      <c r="J8191" s="141">
        <f t="shared" si="656"/>
        <v>1</v>
      </c>
      <c r="K8191" s="81">
        <f t="shared" si="657"/>
        <v>17.133333333333329</v>
      </c>
      <c r="L8191" s="149">
        <v>7.2</v>
      </c>
      <c r="M8191" s="16"/>
      <c r="N8191" s="141">
        <f t="shared" si="658"/>
        <v>1</v>
      </c>
      <c r="O8191" s="141"/>
      <c r="P8191" s="141"/>
      <c r="Q8191" s="81">
        <f t="shared" si="659"/>
        <v>12.8</v>
      </c>
    </row>
    <row r="8192" spans="5:17" ht="13" hidden="1" x14ac:dyDescent="0.3">
      <c r="E8192" s="138">
        <v>43822</v>
      </c>
      <c r="F8192" s="16">
        <v>357</v>
      </c>
      <c r="G8192" s="16">
        <v>2019</v>
      </c>
      <c r="H8192" s="139">
        <f t="shared" si="660"/>
        <v>0</v>
      </c>
      <c r="I8192" s="140">
        <v>2.82</v>
      </c>
      <c r="J8192" s="141">
        <f t="shared" si="656"/>
        <v>1</v>
      </c>
      <c r="K8192" s="81">
        <f t="shared" si="657"/>
        <v>17.18</v>
      </c>
      <c r="L8192" s="149">
        <v>6.5</v>
      </c>
      <c r="M8192" s="16"/>
      <c r="N8192" s="141">
        <f t="shared" si="658"/>
        <v>1</v>
      </c>
      <c r="O8192" s="141"/>
      <c r="P8192" s="141"/>
      <c r="Q8192" s="81">
        <f t="shared" si="659"/>
        <v>13.5</v>
      </c>
    </row>
    <row r="8193" spans="5:17" ht="13" hidden="1" x14ac:dyDescent="0.3">
      <c r="E8193" s="138">
        <v>43823</v>
      </c>
      <c r="F8193" s="16">
        <v>358</v>
      </c>
      <c r="G8193" s="16">
        <v>2019</v>
      </c>
      <c r="H8193" s="139">
        <f t="shared" si="660"/>
        <v>0</v>
      </c>
      <c r="I8193" s="140">
        <v>2.773333333333337</v>
      </c>
      <c r="J8193" s="141">
        <f t="shared" si="656"/>
        <v>1</v>
      </c>
      <c r="K8193" s="81">
        <f t="shared" si="657"/>
        <v>17.226666666666663</v>
      </c>
      <c r="L8193" s="149">
        <v>5.4</v>
      </c>
      <c r="M8193" s="16"/>
      <c r="N8193" s="141">
        <f t="shared" si="658"/>
        <v>1</v>
      </c>
      <c r="O8193" s="141"/>
      <c r="P8193" s="141"/>
      <c r="Q8193" s="81">
        <f t="shared" si="659"/>
        <v>14.6</v>
      </c>
    </row>
    <row r="8194" spans="5:17" ht="13" hidden="1" x14ac:dyDescent="0.3">
      <c r="E8194" s="138">
        <v>43824</v>
      </c>
      <c r="F8194" s="16">
        <v>359</v>
      </c>
      <c r="G8194" s="16">
        <v>2019</v>
      </c>
      <c r="H8194" s="139">
        <f t="shared" si="660"/>
        <v>0</v>
      </c>
      <c r="I8194" s="140">
        <v>2.7266666666666701</v>
      </c>
      <c r="J8194" s="141">
        <f t="shared" si="656"/>
        <v>1</v>
      </c>
      <c r="K8194" s="81">
        <f t="shared" si="657"/>
        <v>17.27333333333333</v>
      </c>
      <c r="L8194" s="149">
        <v>6.4</v>
      </c>
      <c r="M8194" s="16"/>
      <c r="N8194" s="141">
        <f t="shared" si="658"/>
        <v>1</v>
      </c>
      <c r="O8194" s="141"/>
      <c r="P8194" s="141"/>
      <c r="Q8194" s="81">
        <f t="shared" si="659"/>
        <v>13.6</v>
      </c>
    </row>
    <row r="8195" spans="5:17" ht="13" hidden="1" x14ac:dyDescent="0.3">
      <c r="E8195" s="138">
        <v>43825</v>
      </c>
      <c r="F8195" s="16">
        <v>360</v>
      </c>
      <c r="G8195" s="16">
        <v>2019</v>
      </c>
      <c r="H8195" s="139">
        <f t="shared" si="660"/>
        <v>0</v>
      </c>
      <c r="I8195" s="140">
        <v>2.68</v>
      </c>
      <c r="J8195" s="141">
        <f t="shared" si="656"/>
        <v>1</v>
      </c>
      <c r="K8195" s="81">
        <f t="shared" si="657"/>
        <v>17.32</v>
      </c>
      <c r="L8195" s="149">
        <v>3.1</v>
      </c>
      <c r="M8195" s="16"/>
      <c r="N8195" s="141">
        <f t="shared" si="658"/>
        <v>1</v>
      </c>
      <c r="O8195" s="141"/>
      <c r="P8195" s="141"/>
      <c r="Q8195" s="81">
        <f t="shared" si="659"/>
        <v>16.899999999999999</v>
      </c>
    </row>
    <row r="8196" spans="5:17" ht="13" hidden="1" x14ac:dyDescent="0.3">
      <c r="E8196" s="138">
        <v>43826</v>
      </c>
      <c r="F8196" s="16">
        <v>361</v>
      </c>
      <c r="G8196" s="16">
        <v>2019</v>
      </c>
      <c r="H8196" s="139">
        <f t="shared" si="660"/>
        <v>0</v>
      </c>
      <c r="I8196" s="140">
        <v>2.6333333333333364</v>
      </c>
      <c r="J8196" s="141">
        <f t="shared" si="656"/>
        <v>1</v>
      </c>
      <c r="K8196" s="81">
        <f t="shared" si="657"/>
        <v>17.366666666666664</v>
      </c>
      <c r="L8196" s="149">
        <v>5.9</v>
      </c>
      <c r="M8196" s="16"/>
      <c r="N8196" s="141">
        <f t="shared" si="658"/>
        <v>1</v>
      </c>
      <c r="O8196" s="141"/>
      <c r="P8196" s="141"/>
      <c r="Q8196" s="81">
        <f t="shared" si="659"/>
        <v>14.1</v>
      </c>
    </row>
    <row r="8197" spans="5:17" ht="13" hidden="1" x14ac:dyDescent="0.3">
      <c r="E8197" s="138">
        <v>43827</v>
      </c>
      <c r="F8197" s="16">
        <v>362</v>
      </c>
      <c r="G8197" s="16">
        <v>2019</v>
      </c>
      <c r="H8197" s="139">
        <f t="shared" si="660"/>
        <v>0</v>
      </c>
      <c r="I8197" s="140">
        <v>2.5866666666666696</v>
      </c>
      <c r="J8197" s="141">
        <f t="shared" si="656"/>
        <v>1</v>
      </c>
      <c r="K8197" s="81">
        <f t="shared" si="657"/>
        <v>17.41333333333333</v>
      </c>
      <c r="L8197" s="149">
        <v>5.2</v>
      </c>
      <c r="M8197" s="16"/>
      <c r="N8197" s="141">
        <f t="shared" si="658"/>
        <v>1</v>
      </c>
      <c r="O8197" s="141"/>
      <c r="P8197" s="141"/>
      <c r="Q8197" s="81">
        <f t="shared" si="659"/>
        <v>14.8</v>
      </c>
    </row>
    <row r="8198" spans="5:17" ht="13" hidden="1" x14ac:dyDescent="0.3">
      <c r="E8198" s="138">
        <v>43828</v>
      </c>
      <c r="F8198" s="16">
        <v>363</v>
      </c>
      <c r="G8198" s="16">
        <v>2019</v>
      </c>
      <c r="H8198" s="139">
        <f t="shared" si="660"/>
        <v>0</v>
      </c>
      <c r="I8198" s="140">
        <v>2.54</v>
      </c>
      <c r="J8198" s="141">
        <f t="shared" si="656"/>
        <v>1</v>
      </c>
      <c r="K8198" s="81">
        <f t="shared" si="657"/>
        <v>17.46</v>
      </c>
      <c r="L8198" s="149">
        <v>2</v>
      </c>
      <c r="M8198" s="16"/>
      <c r="N8198" s="141">
        <f t="shared" si="658"/>
        <v>1</v>
      </c>
      <c r="O8198" s="141"/>
      <c r="P8198" s="141"/>
      <c r="Q8198" s="81">
        <f t="shared" si="659"/>
        <v>18</v>
      </c>
    </row>
    <row r="8199" spans="5:17" ht="13" hidden="1" x14ac:dyDescent="0.3">
      <c r="E8199" s="138">
        <v>43829</v>
      </c>
      <c r="F8199" s="16">
        <v>364</v>
      </c>
      <c r="G8199" s="16">
        <v>2019</v>
      </c>
      <c r="H8199" s="139">
        <f t="shared" si="660"/>
        <v>0</v>
      </c>
      <c r="I8199" s="140">
        <v>2.4933333333333358</v>
      </c>
      <c r="J8199" s="141">
        <f t="shared" si="656"/>
        <v>1</v>
      </c>
      <c r="K8199" s="81">
        <f t="shared" si="657"/>
        <v>17.506666666666664</v>
      </c>
      <c r="L8199" s="149">
        <v>0.7</v>
      </c>
      <c r="M8199" s="16"/>
      <c r="N8199" s="141">
        <f t="shared" si="658"/>
        <v>1</v>
      </c>
      <c r="O8199" s="141"/>
      <c r="P8199" s="141"/>
      <c r="Q8199" s="81">
        <f t="shared" si="659"/>
        <v>19.3</v>
      </c>
    </row>
    <row r="8200" spans="5:17" ht="13" hidden="1" x14ac:dyDescent="0.3">
      <c r="E8200" s="138">
        <v>43830</v>
      </c>
      <c r="F8200" s="16">
        <v>365</v>
      </c>
      <c r="G8200" s="16">
        <v>2019</v>
      </c>
      <c r="H8200" s="139">
        <f t="shared" si="660"/>
        <v>0</v>
      </c>
      <c r="I8200" s="140">
        <v>2.446666666666669</v>
      </c>
      <c r="J8200" s="141">
        <f t="shared" si="656"/>
        <v>1</v>
      </c>
      <c r="K8200" s="81">
        <f t="shared" si="657"/>
        <v>17.553333333333331</v>
      </c>
      <c r="L8200" s="149">
        <v>1.2</v>
      </c>
      <c r="M8200" s="16"/>
      <c r="N8200" s="141">
        <f t="shared" si="658"/>
        <v>1</v>
      </c>
      <c r="O8200" s="141"/>
      <c r="P8200" s="141"/>
      <c r="Q8200" s="81">
        <f t="shared" si="659"/>
        <v>18.8</v>
      </c>
    </row>
    <row r="8201" spans="5:17" ht="13" hidden="1" x14ac:dyDescent="0.3">
      <c r="E8201" s="138">
        <v>43831</v>
      </c>
      <c r="F8201" s="16">
        <v>1</v>
      </c>
      <c r="G8201" s="16">
        <v>2020</v>
      </c>
      <c r="H8201" s="139">
        <f t="shared" si="660"/>
        <v>0</v>
      </c>
      <c r="I8201" s="135">
        <v>2.3774193548387101</v>
      </c>
      <c r="J8201" s="141">
        <f t="shared" ref="J8201:J8264" si="661">IF(I8201&lt;=$E$117,1,0)</f>
        <v>1</v>
      </c>
      <c r="K8201" s="81">
        <f t="shared" ref="K8201:K8264" si="662">J8201*($E$116-I8201)</f>
        <v>17.622580645161289</v>
      </c>
      <c r="L8201" s="149">
        <v>1.7</v>
      </c>
      <c r="M8201" s="16"/>
      <c r="N8201" s="141">
        <f t="shared" ref="N8201:N8264" si="663">IF(L8201&lt;=$E$117,1,0)</f>
        <v>1</v>
      </c>
      <c r="O8201" s="141"/>
      <c r="P8201" s="141"/>
      <c r="Q8201" s="81">
        <f t="shared" ref="Q8201:Q8264" si="664">N8201*($E$116-L8201)</f>
        <v>18.3</v>
      </c>
    </row>
    <row r="8202" spans="5:17" ht="13" hidden="1" x14ac:dyDescent="0.3">
      <c r="E8202" s="138">
        <v>43832</v>
      </c>
      <c r="F8202" s="16">
        <v>2</v>
      </c>
      <c r="G8202" s="16">
        <v>2020</v>
      </c>
      <c r="H8202" s="139">
        <f t="shared" si="660"/>
        <v>0</v>
      </c>
      <c r="I8202" s="140">
        <v>2.3322580645161293</v>
      </c>
      <c r="J8202" s="141">
        <f t="shared" si="661"/>
        <v>1</v>
      </c>
      <c r="K8202" s="81">
        <f t="shared" si="662"/>
        <v>17.667741935483871</v>
      </c>
      <c r="L8202" s="149">
        <v>0.6</v>
      </c>
      <c r="M8202" s="16"/>
      <c r="N8202" s="141">
        <f t="shared" si="663"/>
        <v>1</v>
      </c>
      <c r="O8202" s="141"/>
      <c r="P8202" s="141"/>
      <c r="Q8202" s="81">
        <f t="shared" si="664"/>
        <v>19.399999999999999</v>
      </c>
    </row>
    <row r="8203" spans="5:17" ht="13" hidden="1" x14ac:dyDescent="0.3">
      <c r="E8203" s="138">
        <v>43833</v>
      </c>
      <c r="F8203" s="16">
        <v>3</v>
      </c>
      <c r="G8203" s="16">
        <v>2020</v>
      </c>
      <c r="H8203" s="139">
        <f t="shared" si="660"/>
        <v>0</v>
      </c>
      <c r="I8203" s="140">
        <v>2.2870967741935484</v>
      </c>
      <c r="J8203" s="141">
        <f t="shared" si="661"/>
        <v>1</v>
      </c>
      <c r="K8203" s="81">
        <f t="shared" si="662"/>
        <v>17.71290322580645</v>
      </c>
      <c r="L8203" s="149">
        <v>4</v>
      </c>
      <c r="M8203" s="16"/>
      <c r="N8203" s="141">
        <f t="shared" si="663"/>
        <v>1</v>
      </c>
      <c r="O8203" s="141"/>
      <c r="P8203" s="141"/>
      <c r="Q8203" s="81">
        <f t="shared" si="664"/>
        <v>16</v>
      </c>
    </row>
    <row r="8204" spans="5:17" ht="13" hidden="1" x14ac:dyDescent="0.3">
      <c r="E8204" s="138">
        <v>43834</v>
      </c>
      <c r="F8204" s="16">
        <v>4</v>
      </c>
      <c r="G8204" s="16">
        <v>2020</v>
      </c>
      <c r="H8204" s="139">
        <f t="shared" si="660"/>
        <v>0</v>
      </c>
      <c r="I8204" s="140">
        <v>2.241935483870968</v>
      </c>
      <c r="J8204" s="141">
        <f t="shared" si="661"/>
        <v>1</v>
      </c>
      <c r="K8204" s="81">
        <f t="shared" si="662"/>
        <v>17.758064516129032</v>
      </c>
      <c r="L8204" s="149">
        <v>5.2</v>
      </c>
      <c r="M8204" s="16"/>
      <c r="N8204" s="141">
        <f t="shared" si="663"/>
        <v>1</v>
      </c>
      <c r="O8204" s="141"/>
      <c r="P8204" s="141"/>
      <c r="Q8204" s="81">
        <f t="shared" si="664"/>
        <v>14.8</v>
      </c>
    </row>
    <row r="8205" spans="5:17" ht="13" hidden="1" x14ac:dyDescent="0.3">
      <c r="E8205" s="138">
        <v>43835</v>
      </c>
      <c r="F8205" s="16">
        <v>5</v>
      </c>
      <c r="G8205" s="16">
        <v>2020</v>
      </c>
      <c r="H8205" s="139">
        <f t="shared" si="660"/>
        <v>0</v>
      </c>
      <c r="I8205" s="140">
        <v>2.1967741935483875</v>
      </c>
      <c r="J8205" s="141">
        <f t="shared" si="661"/>
        <v>1</v>
      </c>
      <c r="K8205" s="81">
        <f t="shared" si="662"/>
        <v>17.803225806451614</v>
      </c>
      <c r="L8205" s="149">
        <v>2</v>
      </c>
      <c r="M8205" s="16"/>
      <c r="N8205" s="141">
        <f t="shared" si="663"/>
        <v>1</v>
      </c>
      <c r="O8205" s="141"/>
      <c r="P8205" s="141"/>
      <c r="Q8205" s="81">
        <f t="shared" si="664"/>
        <v>18</v>
      </c>
    </row>
    <row r="8206" spans="5:17" ht="13" hidden="1" x14ac:dyDescent="0.3">
      <c r="E8206" s="138">
        <v>43836</v>
      </c>
      <c r="F8206" s="16">
        <v>6</v>
      </c>
      <c r="G8206" s="16">
        <v>2020</v>
      </c>
      <c r="H8206" s="139">
        <f t="shared" si="660"/>
        <v>0</v>
      </c>
      <c r="I8206" s="140">
        <v>2.1516129032258067</v>
      </c>
      <c r="J8206" s="141">
        <f t="shared" si="661"/>
        <v>1</v>
      </c>
      <c r="K8206" s="81">
        <f t="shared" si="662"/>
        <v>17.848387096774193</v>
      </c>
      <c r="L8206" s="149">
        <v>0.8</v>
      </c>
      <c r="M8206" s="16"/>
      <c r="N8206" s="141">
        <f t="shared" si="663"/>
        <v>1</v>
      </c>
      <c r="O8206" s="141"/>
      <c r="P8206" s="141"/>
      <c r="Q8206" s="81">
        <f t="shared" si="664"/>
        <v>19.2</v>
      </c>
    </row>
    <row r="8207" spans="5:17" ht="13" hidden="1" x14ac:dyDescent="0.3">
      <c r="E8207" s="138">
        <v>43837</v>
      </c>
      <c r="F8207" s="16">
        <v>7</v>
      </c>
      <c r="G8207" s="16">
        <v>2020</v>
      </c>
      <c r="H8207" s="139">
        <f t="shared" si="660"/>
        <v>0</v>
      </c>
      <c r="I8207" s="140">
        <v>2.1064516129032258</v>
      </c>
      <c r="J8207" s="141">
        <f t="shared" si="661"/>
        <v>1</v>
      </c>
      <c r="K8207" s="81">
        <f t="shared" si="662"/>
        <v>17.893548387096775</v>
      </c>
      <c r="L8207" s="149">
        <v>1.7</v>
      </c>
      <c r="M8207" s="16"/>
      <c r="N8207" s="141">
        <f t="shared" si="663"/>
        <v>1</v>
      </c>
      <c r="O8207" s="141"/>
      <c r="P8207" s="141"/>
      <c r="Q8207" s="81">
        <f t="shared" si="664"/>
        <v>18.3</v>
      </c>
    </row>
    <row r="8208" spans="5:17" ht="13" hidden="1" x14ac:dyDescent="0.3">
      <c r="E8208" s="138">
        <v>43838</v>
      </c>
      <c r="F8208" s="16">
        <v>8</v>
      </c>
      <c r="G8208" s="16">
        <v>2020</v>
      </c>
      <c r="H8208" s="139">
        <f t="shared" si="660"/>
        <v>0</v>
      </c>
      <c r="I8208" s="140">
        <v>2.0612903225806454</v>
      </c>
      <c r="J8208" s="141">
        <f t="shared" si="661"/>
        <v>1</v>
      </c>
      <c r="K8208" s="81">
        <f t="shared" si="662"/>
        <v>17.938709677419354</v>
      </c>
      <c r="L8208" s="149">
        <v>1.2</v>
      </c>
      <c r="M8208" s="16"/>
      <c r="N8208" s="141">
        <f t="shared" si="663"/>
        <v>1</v>
      </c>
      <c r="O8208" s="141"/>
      <c r="P8208" s="141"/>
      <c r="Q8208" s="81">
        <f t="shared" si="664"/>
        <v>18.8</v>
      </c>
    </row>
    <row r="8209" spans="5:17" ht="13" hidden="1" x14ac:dyDescent="0.3">
      <c r="E8209" s="138">
        <v>43839</v>
      </c>
      <c r="F8209" s="16">
        <v>9</v>
      </c>
      <c r="G8209" s="16">
        <v>2020</v>
      </c>
      <c r="H8209" s="139">
        <f t="shared" si="660"/>
        <v>0</v>
      </c>
      <c r="I8209" s="140">
        <v>2.0161290322580649</v>
      </c>
      <c r="J8209" s="141">
        <f t="shared" si="661"/>
        <v>1</v>
      </c>
      <c r="K8209" s="81">
        <f t="shared" si="662"/>
        <v>17.983870967741936</v>
      </c>
      <c r="L8209" s="149">
        <v>5.5</v>
      </c>
      <c r="M8209" s="16"/>
      <c r="N8209" s="141">
        <f t="shared" si="663"/>
        <v>1</v>
      </c>
      <c r="O8209" s="141"/>
      <c r="P8209" s="141"/>
      <c r="Q8209" s="81">
        <f t="shared" si="664"/>
        <v>14.5</v>
      </c>
    </row>
    <row r="8210" spans="5:17" ht="13" hidden="1" x14ac:dyDescent="0.3">
      <c r="E8210" s="138">
        <v>43840</v>
      </c>
      <c r="F8210" s="16">
        <v>10</v>
      </c>
      <c r="G8210" s="16">
        <v>2020</v>
      </c>
      <c r="H8210" s="139">
        <f t="shared" si="660"/>
        <v>0</v>
      </c>
      <c r="I8210" s="140">
        <v>1.9709677419354841</v>
      </c>
      <c r="J8210" s="141">
        <f t="shared" si="661"/>
        <v>1</v>
      </c>
      <c r="K8210" s="81">
        <f t="shared" si="662"/>
        <v>18.029032258064515</v>
      </c>
      <c r="L8210" s="149">
        <v>6.3</v>
      </c>
      <c r="M8210" s="16"/>
      <c r="N8210" s="141">
        <f t="shared" si="663"/>
        <v>1</v>
      </c>
      <c r="O8210" s="141"/>
      <c r="P8210" s="141"/>
      <c r="Q8210" s="81">
        <f t="shared" si="664"/>
        <v>13.7</v>
      </c>
    </row>
    <row r="8211" spans="5:17" ht="13" hidden="1" x14ac:dyDescent="0.3">
      <c r="E8211" s="138">
        <v>43841</v>
      </c>
      <c r="F8211" s="16">
        <v>11</v>
      </c>
      <c r="G8211" s="16">
        <v>2020</v>
      </c>
      <c r="H8211" s="139">
        <f t="shared" si="660"/>
        <v>0</v>
      </c>
      <c r="I8211" s="140">
        <v>1.9258064516129034</v>
      </c>
      <c r="J8211" s="141">
        <f t="shared" si="661"/>
        <v>1</v>
      </c>
      <c r="K8211" s="81">
        <f t="shared" si="662"/>
        <v>18.074193548387097</v>
      </c>
      <c r="L8211" s="149">
        <v>3.6</v>
      </c>
      <c r="M8211" s="16"/>
      <c r="N8211" s="141">
        <f t="shared" si="663"/>
        <v>1</v>
      </c>
      <c r="O8211" s="141"/>
      <c r="P8211" s="141"/>
      <c r="Q8211" s="81">
        <f t="shared" si="664"/>
        <v>16.399999999999999</v>
      </c>
    </row>
    <row r="8212" spans="5:17" ht="13" hidden="1" x14ac:dyDescent="0.3">
      <c r="E8212" s="138">
        <v>43842</v>
      </c>
      <c r="F8212" s="16">
        <v>12</v>
      </c>
      <c r="G8212" s="16">
        <v>2020</v>
      </c>
      <c r="H8212" s="139">
        <f t="shared" si="660"/>
        <v>0</v>
      </c>
      <c r="I8212" s="140">
        <v>1.8806451612903228</v>
      </c>
      <c r="J8212" s="141">
        <f t="shared" si="661"/>
        <v>1</v>
      </c>
      <c r="K8212" s="81">
        <f t="shared" si="662"/>
        <v>18.119354838709675</v>
      </c>
      <c r="L8212" s="149">
        <v>3.5</v>
      </c>
      <c r="M8212" s="16"/>
      <c r="N8212" s="141">
        <f t="shared" si="663"/>
        <v>1</v>
      </c>
      <c r="O8212" s="141"/>
      <c r="P8212" s="141"/>
      <c r="Q8212" s="81">
        <f t="shared" si="664"/>
        <v>16.5</v>
      </c>
    </row>
    <row r="8213" spans="5:17" ht="13" hidden="1" x14ac:dyDescent="0.3">
      <c r="E8213" s="138">
        <v>43843</v>
      </c>
      <c r="F8213" s="16">
        <v>13</v>
      </c>
      <c r="G8213" s="16">
        <v>2020</v>
      </c>
      <c r="H8213" s="139">
        <f t="shared" si="660"/>
        <v>0</v>
      </c>
      <c r="I8213" s="140">
        <v>1.8354838709677421</v>
      </c>
      <c r="J8213" s="141">
        <f t="shared" si="661"/>
        <v>1</v>
      </c>
      <c r="K8213" s="81">
        <f t="shared" si="662"/>
        <v>18.164516129032258</v>
      </c>
      <c r="L8213" s="149">
        <v>0.6</v>
      </c>
      <c r="M8213" s="16"/>
      <c r="N8213" s="141">
        <f t="shared" si="663"/>
        <v>1</v>
      </c>
      <c r="O8213" s="141"/>
      <c r="P8213" s="141"/>
      <c r="Q8213" s="81">
        <f t="shared" si="664"/>
        <v>19.399999999999999</v>
      </c>
    </row>
    <row r="8214" spans="5:17" ht="13" hidden="1" x14ac:dyDescent="0.3">
      <c r="E8214" s="138">
        <v>43844</v>
      </c>
      <c r="F8214" s="16">
        <v>14</v>
      </c>
      <c r="G8214" s="16">
        <v>2020</v>
      </c>
      <c r="H8214" s="139">
        <f t="shared" si="660"/>
        <v>0</v>
      </c>
      <c r="I8214" s="140">
        <v>1.7903225806451615</v>
      </c>
      <c r="J8214" s="141">
        <f t="shared" si="661"/>
        <v>1</v>
      </c>
      <c r="K8214" s="81">
        <f t="shared" si="662"/>
        <v>18.20967741935484</v>
      </c>
      <c r="L8214" s="149">
        <v>4.5</v>
      </c>
      <c r="M8214" s="16"/>
      <c r="N8214" s="141">
        <f t="shared" si="663"/>
        <v>1</v>
      </c>
      <c r="O8214" s="141"/>
      <c r="P8214" s="141"/>
      <c r="Q8214" s="81">
        <f t="shared" si="664"/>
        <v>15.5</v>
      </c>
    </row>
    <row r="8215" spans="5:17" ht="13" hidden="1" x14ac:dyDescent="0.3">
      <c r="E8215" s="138">
        <v>43845</v>
      </c>
      <c r="F8215" s="16">
        <v>15</v>
      </c>
      <c r="G8215" s="16">
        <v>2020</v>
      </c>
      <c r="H8215" s="139">
        <f t="shared" si="660"/>
        <v>0</v>
      </c>
      <c r="I8215" s="140">
        <v>1.7451612903225808</v>
      </c>
      <c r="J8215" s="141">
        <f t="shared" si="661"/>
        <v>1</v>
      </c>
      <c r="K8215" s="81">
        <f t="shared" si="662"/>
        <v>18.254838709677419</v>
      </c>
      <c r="L8215" s="149">
        <v>7.4</v>
      </c>
      <c r="M8215" s="16"/>
      <c r="N8215" s="141">
        <f t="shared" si="663"/>
        <v>1</v>
      </c>
      <c r="O8215" s="141"/>
      <c r="P8215" s="141"/>
      <c r="Q8215" s="81">
        <f t="shared" si="664"/>
        <v>12.6</v>
      </c>
    </row>
    <row r="8216" spans="5:17" ht="13" hidden="1" x14ac:dyDescent="0.3">
      <c r="E8216" s="138">
        <v>43846</v>
      </c>
      <c r="F8216" s="16">
        <v>16</v>
      </c>
      <c r="G8216" s="16">
        <v>2020</v>
      </c>
      <c r="H8216" s="139">
        <f t="shared" si="660"/>
        <v>0</v>
      </c>
      <c r="I8216" s="140">
        <v>1.7</v>
      </c>
      <c r="J8216" s="141">
        <f t="shared" si="661"/>
        <v>1</v>
      </c>
      <c r="K8216" s="81">
        <f t="shared" si="662"/>
        <v>18.3</v>
      </c>
      <c r="L8216" s="149">
        <v>3.7</v>
      </c>
      <c r="M8216" s="16"/>
      <c r="N8216" s="141">
        <f t="shared" si="663"/>
        <v>1</v>
      </c>
      <c r="O8216" s="141"/>
      <c r="P8216" s="141"/>
      <c r="Q8216" s="81">
        <f t="shared" si="664"/>
        <v>16.3</v>
      </c>
    </row>
    <row r="8217" spans="5:17" ht="13" hidden="1" x14ac:dyDescent="0.3">
      <c r="E8217" s="138">
        <v>43847</v>
      </c>
      <c r="F8217" s="16">
        <v>17</v>
      </c>
      <c r="G8217" s="16">
        <v>2020</v>
      </c>
      <c r="H8217" s="139">
        <f t="shared" si="660"/>
        <v>0</v>
      </c>
      <c r="I8217" s="140">
        <v>1.7428571428571429</v>
      </c>
      <c r="J8217" s="141">
        <f t="shared" si="661"/>
        <v>1</v>
      </c>
      <c r="K8217" s="81">
        <f t="shared" si="662"/>
        <v>18.257142857142856</v>
      </c>
      <c r="L8217" s="149">
        <v>3</v>
      </c>
      <c r="M8217" s="16"/>
      <c r="N8217" s="141">
        <f t="shared" si="663"/>
        <v>1</v>
      </c>
      <c r="O8217" s="141"/>
      <c r="P8217" s="141"/>
      <c r="Q8217" s="81">
        <f t="shared" si="664"/>
        <v>17</v>
      </c>
    </row>
    <row r="8218" spans="5:17" ht="13" hidden="1" x14ac:dyDescent="0.3">
      <c r="E8218" s="138">
        <v>43848</v>
      </c>
      <c r="F8218" s="16">
        <v>18</v>
      </c>
      <c r="G8218" s="16">
        <v>2020</v>
      </c>
      <c r="H8218" s="139">
        <f t="shared" si="660"/>
        <v>0</v>
      </c>
      <c r="I8218" s="140">
        <v>1.7857142857142856</v>
      </c>
      <c r="J8218" s="141">
        <f t="shared" si="661"/>
        <v>1</v>
      </c>
      <c r="K8218" s="81">
        <f t="shared" si="662"/>
        <v>18.214285714285715</v>
      </c>
      <c r="L8218" s="149">
        <v>2.7</v>
      </c>
      <c r="M8218" s="16"/>
      <c r="N8218" s="141">
        <f t="shared" si="663"/>
        <v>1</v>
      </c>
      <c r="O8218" s="141"/>
      <c r="P8218" s="141"/>
      <c r="Q8218" s="81">
        <f t="shared" si="664"/>
        <v>17.3</v>
      </c>
    </row>
    <row r="8219" spans="5:17" ht="13" hidden="1" x14ac:dyDescent="0.3">
      <c r="E8219" s="138">
        <v>43849</v>
      </c>
      <c r="F8219" s="16">
        <v>19</v>
      </c>
      <c r="G8219" s="16">
        <v>2020</v>
      </c>
      <c r="H8219" s="139">
        <f t="shared" si="660"/>
        <v>0</v>
      </c>
      <c r="I8219" s="140">
        <v>1.8285714285714285</v>
      </c>
      <c r="J8219" s="141">
        <f t="shared" si="661"/>
        <v>1</v>
      </c>
      <c r="K8219" s="81">
        <f t="shared" si="662"/>
        <v>18.171428571428571</v>
      </c>
      <c r="L8219" s="149">
        <v>3.1</v>
      </c>
      <c r="M8219" s="16"/>
      <c r="N8219" s="141">
        <f t="shared" si="663"/>
        <v>1</v>
      </c>
      <c r="O8219" s="141"/>
      <c r="P8219" s="141"/>
      <c r="Q8219" s="81">
        <f t="shared" si="664"/>
        <v>16.899999999999999</v>
      </c>
    </row>
    <row r="8220" spans="5:17" ht="13" hidden="1" x14ac:dyDescent="0.3">
      <c r="E8220" s="138">
        <v>43850</v>
      </c>
      <c r="F8220" s="16">
        <v>20</v>
      </c>
      <c r="G8220" s="16">
        <v>2020</v>
      </c>
      <c r="H8220" s="139">
        <f t="shared" si="660"/>
        <v>0</v>
      </c>
      <c r="I8220" s="140">
        <v>1.8714285714285714</v>
      </c>
      <c r="J8220" s="141">
        <f t="shared" si="661"/>
        <v>1</v>
      </c>
      <c r="K8220" s="81">
        <f t="shared" si="662"/>
        <v>18.12857142857143</v>
      </c>
      <c r="L8220" s="149">
        <v>2.1</v>
      </c>
      <c r="M8220" s="16"/>
      <c r="N8220" s="141">
        <f t="shared" si="663"/>
        <v>1</v>
      </c>
      <c r="O8220" s="141"/>
      <c r="P8220" s="141"/>
      <c r="Q8220" s="81">
        <f t="shared" si="664"/>
        <v>17.899999999999999</v>
      </c>
    </row>
    <row r="8221" spans="5:17" ht="13" hidden="1" x14ac:dyDescent="0.3">
      <c r="E8221" s="138">
        <v>43851</v>
      </c>
      <c r="F8221" s="16">
        <v>21</v>
      </c>
      <c r="G8221" s="16">
        <v>2020</v>
      </c>
      <c r="H8221" s="139">
        <f t="shared" si="660"/>
        <v>0</v>
      </c>
      <c r="I8221" s="140">
        <v>1.9142857142857141</v>
      </c>
      <c r="J8221" s="141">
        <f t="shared" si="661"/>
        <v>1</v>
      </c>
      <c r="K8221" s="81">
        <f t="shared" si="662"/>
        <v>18.085714285714285</v>
      </c>
      <c r="L8221" s="149">
        <v>0.3</v>
      </c>
      <c r="M8221" s="16"/>
      <c r="N8221" s="141">
        <f t="shared" si="663"/>
        <v>1</v>
      </c>
      <c r="O8221" s="141"/>
      <c r="P8221" s="141"/>
      <c r="Q8221" s="81">
        <f t="shared" si="664"/>
        <v>19.7</v>
      </c>
    </row>
    <row r="8222" spans="5:17" ht="13" hidden="1" x14ac:dyDescent="0.3">
      <c r="E8222" s="138">
        <v>43852</v>
      </c>
      <c r="F8222" s="16">
        <v>22</v>
      </c>
      <c r="G8222" s="16">
        <v>2020</v>
      </c>
      <c r="H8222" s="139">
        <f t="shared" si="660"/>
        <v>0</v>
      </c>
      <c r="I8222" s="140">
        <v>1.9571428571428571</v>
      </c>
      <c r="J8222" s="141">
        <f t="shared" si="661"/>
        <v>1</v>
      </c>
      <c r="K8222" s="81">
        <f t="shared" si="662"/>
        <v>18.042857142857144</v>
      </c>
      <c r="L8222" s="149">
        <v>-0.3</v>
      </c>
      <c r="M8222" s="16"/>
      <c r="N8222" s="141">
        <f t="shared" si="663"/>
        <v>1</v>
      </c>
      <c r="O8222" s="141"/>
      <c r="P8222" s="141"/>
      <c r="Q8222" s="81">
        <f t="shared" si="664"/>
        <v>20.3</v>
      </c>
    </row>
    <row r="8223" spans="5:17" ht="13" hidden="1" x14ac:dyDescent="0.3">
      <c r="E8223" s="138">
        <v>43853</v>
      </c>
      <c r="F8223" s="16">
        <v>23</v>
      </c>
      <c r="G8223" s="16">
        <v>2020</v>
      </c>
      <c r="H8223" s="139">
        <f t="shared" si="660"/>
        <v>0</v>
      </c>
      <c r="I8223" s="140">
        <v>2</v>
      </c>
      <c r="J8223" s="141">
        <f t="shared" si="661"/>
        <v>1</v>
      </c>
      <c r="K8223" s="81">
        <f t="shared" si="662"/>
        <v>18</v>
      </c>
      <c r="L8223" s="149">
        <v>-0.6</v>
      </c>
      <c r="M8223" s="16"/>
      <c r="N8223" s="141">
        <f t="shared" si="663"/>
        <v>1</v>
      </c>
      <c r="O8223" s="141"/>
      <c r="P8223" s="141"/>
      <c r="Q8223" s="81">
        <f t="shared" si="664"/>
        <v>20.6</v>
      </c>
    </row>
    <row r="8224" spans="5:17" ht="13" hidden="1" x14ac:dyDescent="0.3">
      <c r="E8224" s="138">
        <v>43854</v>
      </c>
      <c r="F8224" s="16">
        <v>24</v>
      </c>
      <c r="G8224" s="16">
        <v>2020</v>
      </c>
      <c r="H8224" s="139">
        <f t="shared" si="660"/>
        <v>0</v>
      </c>
      <c r="I8224" s="140">
        <v>2.0428571428571427</v>
      </c>
      <c r="J8224" s="141">
        <f t="shared" si="661"/>
        <v>1</v>
      </c>
      <c r="K8224" s="81">
        <f t="shared" si="662"/>
        <v>17.957142857142856</v>
      </c>
      <c r="L8224" s="149">
        <v>0.8</v>
      </c>
      <c r="M8224" s="16"/>
      <c r="N8224" s="141">
        <f t="shared" si="663"/>
        <v>1</v>
      </c>
      <c r="O8224" s="141"/>
      <c r="P8224" s="141"/>
      <c r="Q8224" s="81">
        <f t="shared" si="664"/>
        <v>19.2</v>
      </c>
    </row>
    <row r="8225" spans="5:17" ht="13" hidden="1" x14ac:dyDescent="0.3">
      <c r="E8225" s="138">
        <v>43855</v>
      </c>
      <c r="F8225" s="16">
        <v>25</v>
      </c>
      <c r="G8225" s="16">
        <v>2020</v>
      </c>
      <c r="H8225" s="139">
        <f t="shared" si="660"/>
        <v>0</v>
      </c>
      <c r="I8225" s="140">
        <v>2.0857142857142854</v>
      </c>
      <c r="J8225" s="141">
        <f t="shared" si="661"/>
        <v>1</v>
      </c>
      <c r="K8225" s="81">
        <f t="shared" si="662"/>
        <v>17.914285714285715</v>
      </c>
      <c r="L8225" s="149">
        <v>2</v>
      </c>
      <c r="M8225" s="16"/>
      <c r="N8225" s="141">
        <f t="shared" si="663"/>
        <v>1</v>
      </c>
      <c r="O8225" s="141"/>
      <c r="P8225" s="141"/>
      <c r="Q8225" s="81">
        <f t="shared" si="664"/>
        <v>18</v>
      </c>
    </row>
    <row r="8226" spans="5:17" ht="13" hidden="1" x14ac:dyDescent="0.3">
      <c r="E8226" s="138">
        <v>43856</v>
      </c>
      <c r="F8226" s="16">
        <v>26</v>
      </c>
      <c r="G8226" s="16">
        <v>2020</v>
      </c>
      <c r="H8226" s="139">
        <f t="shared" si="660"/>
        <v>0</v>
      </c>
      <c r="I8226" s="140">
        <v>2.1285714285714286</v>
      </c>
      <c r="J8226" s="141">
        <f t="shared" si="661"/>
        <v>1</v>
      </c>
      <c r="K8226" s="81">
        <f t="shared" si="662"/>
        <v>17.87142857142857</v>
      </c>
      <c r="L8226" s="149">
        <v>2.2000000000000002</v>
      </c>
      <c r="M8226" s="16"/>
      <c r="N8226" s="141">
        <f t="shared" si="663"/>
        <v>1</v>
      </c>
      <c r="O8226" s="141"/>
      <c r="P8226" s="141"/>
      <c r="Q8226" s="81">
        <f t="shared" si="664"/>
        <v>17.8</v>
      </c>
    </row>
    <row r="8227" spans="5:17" ht="13" hidden="1" x14ac:dyDescent="0.3">
      <c r="E8227" s="138">
        <v>43857</v>
      </c>
      <c r="F8227" s="16">
        <v>27</v>
      </c>
      <c r="G8227" s="16">
        <v>2020</v>
      </c>
      <c r="H8227" s="139">
        <f t="shared" ref="H8227:H8290" si="665">IF(AND(E8227&gt;=$D$64,E8227&lt;=$D$65),1,0)</f>
        <v>0</v>
      </c>
      <c r="I8227" s="140">
        <v>2.1714285714285717</v>
      </c>
      <c r="J8227" s="141">
        <f t="shared" si="661"/>
        <v>1</v>
      </c>
      <c r="K8227" s="81">
        <f t="shared" si="662"/>
        <v>17.828571428571429</v>
      </c>
      <c r="L8227" s="149">
        <v>4.7</v>
      </c>
      <c r="M8227" s="16"/>
      <c r="N8227" s="141">
        <f t="shared" si="663"/>
        <v>1</v>
      </c>
      <c r="O8227" s="141"/>
      <c r="P8227" s="141"/>
      <c r="Q8227" s="81">
        <f t="shared" si="664"/>
        <v>15.3</v>
      </c>
    </row>
    <row r="8228" spans="5:17" ht="13" hidden="1" x14ac:dyDescent="0.3">
      <c r="E8228" s="138">
        <v>43858</v>
      </c>
      <c r="F8228" s="16">
        <v>28</v>
      </c>
      <c r="G8228" s="16">
        <v>2020</v>
      </c>
      <c r="H8228" s="139">
        <f t="shared" si="665"/>
        <v>0</v>
      </c>
      <c r="I8228" s="140">
        <v>2.2142857142857144</v>
      </c>
      <c r="J8228" s="141">
        <f t="shared" si="661"/>
        <v>1</v>
      </c>
      <c r="K8228" s="81">
        <f t="shared" si="662"/>
        <v>17.785714285714285</v>
      </c>
      <c r="L8228" s="149">
        <v>6.7</v>
      </c>
      <c r="M8228" s="16"/>
      <c r="N8228" s="141">
        <f t="shared" si="663"/>
        <v>1</v>
      </c>
      <c r="O8228" s="141"/>
      <c r="P8228" s="141"/>
      <c r="Q8228" s="81">
        <f t="shared" si="664"/>
        <v>13.3</v>
      </c>
    </row>
    <row r="8229" spans="5:17" ht="13" hidden="1" x14ac:dyDescent="0.3">
      <c r="E8229" s="138">
        <v>43859</v>
      </c>
      <c r="F8229" s="16">
        <v>29</v>
      </c>
      <c r="G8229" s="16">
        <v>2020</v>
      </c>
      <c r="H8229" s="139">
        <f t="shared" si="665"/>
        <v>0</v>
      </c>
      <c r="I8229" s="140">
        <v>2.2571428571428571</v>
      </c>
      <c r="J8229" s="141">
        <f t="shared" si="661"/>
        <v>1</v>
      </c>
      <c r="K8229" s="81">
        <f t="shared" si="662"/>
        <v>17.742857142857144</v>
      </c>
      <c r="L8229" s="149">
        <v>5.6</v>
      </c>
      <c r="M8229" s="16"/>
      <c r="N8229" s="141">
        <f t="shared" si="663"/>
        <v>1</v>
      </c>
      <c r="O8229" s="141"/>
      <c r="P8229" s="141"/>
      <c r="Q8229" s="81">
        <f t="shared" si="664"/>
        <v>14.4</v>
      </c>
    </row>
    <row r="8230" spans="5:17" ht="13" hidden="1" x14ac:dyDescent="0.3">
      <c r="E8230" s="138">
        <v>43860</v>
      </c>
      <c r="F8230" s="16">
        <v>30</v>
      </c>
      <c r="G8230" s="16">
        <v>2020</v>
      </c>
      <c r="H8230" s="139">
        <f t="shared" si="665"/>
        <v>0</v>
      </c>
      <c r="I8230" s="140">
        <v>2.2999999999999998</v>
      </c>
      <c r="J8230" s="141">
        <f t="shared" si="661"/>
        <v>1</v>
      </c>
      <c r="K8230" s="81">
        <f t="shared" si="662"/>
        <v>17.7</v>
      </c>
      <c r="L8230" s="149">
        <v>3.9</v>
      </c>
      <c r="M8230" s="16"/>
      <c r="N8230" s="141">
        <f t="shared" si="663"/>
        <v>1</v>
      </c>
      <c r="O8230" s="141"/>
      <c r="P8230" s="141"/>
      <c r="Q8230" s="81">
        <f t="shared" si="664"/>
        <v>16.100000000000001</v>
      </c>
    </row>
    <row r="8231" spans="5:17" ht="13" hidden="1" x14ac:dyDescent="0.3">
      <c r="E8231" s="138">
        <v>43861</v>
      </c>
      <c r="F8231" s="16">
        <v>31</v>
      </c>
      <c r="G8231" s="16">
        <v>2020</v>
      </c>
      <c r="H8231" s="139">
        <f t="shared" si="665"/>
        <v>0</v>
      </c>
      <c r="I8231" s="140">
        <v>2.3428571428571425</v>
      </c>
      <c r="J8231" s="141">
        <f t="shared" si="661"/>
        <v>1</v>
      </c>
      <c r="K8231" s="81">
        <f t="shared" si="662"/>
        <v>17.657142857142858</v>
      </c>
      <c r="L8231" s="149">
        <v>8.9</v>
      </c>
      <c r="M8231" s="16"/>
      <c r="N8231" s="141">
        <f t="shared" si="663"/>
        <v>1</v>
      </c>
      <c r="O8231" s="141"/>
      <c r="P8231" s="141"/>
      <c r="Q8231" s="81">
        <f t="shared" si="664"/>
        <v>11.1</v>
      </c>
    </row>
    <row r="8232" spans="5:17" ht="13" hidden="1" x14ac:dyDescent="0.3">
      <c r="E8232" s="138">
        <v>43862</v>
      </c>
      <c r="F8232" s="16">
        <v>32</v>
      </c>
      <c r="G8232" s="16">
        <v>2020</v>
      </c>
      <c r="H8232" s="139">
        <f t="shared" si="665"/>
        <v>0</v>
      </c>
      <c r="I8232" s="140">
        <v>2.3857142857142857</v>
      </c>
      <c r="J8232" s="141">
        <f t="shared" si="661"/>
        <v>1</v>
      </c>
      <c r="K8232" s="81">
        <f t="shared" si="662"/>
        <v>17.614285714285714</v>
      </c>
      <c r="L8232" s="149">
        <v>9.3000000000000007</v>
      </c>
      <c r="M8232" s="16"/>
      <c r="N8232" s="141">
        <f t="shared" si="663"/>
        <v>1</v>
      </c>
      <c r="O8232" s="141"/>
      <c r="P8232" s="141"/>
      <c r="Q8232" s="81">
        <f t="shared" si="664"/>
        <v>10.7</v>
      </c>
    </row>
    <row r="8233" spans="5:17" ht="13" hidden="1" x14ac:dyDescent="0.3">
      <c r="E8233" s="138">
        <v>43863</v>
      </c>
      <c r="F8233" s="16">
        <v>33</v>
      </c>
      <c r="G8233" s="16">
        <v>2020</v>
      </c>
      <c r="H8233" s="139">
        <f t="shared" si="665"/>
        <v>0</v>
      </c>
      <c r="I8233" s="140">
        <v>2.4285714285714288</v>
      </c>
      <c r="J8233" s="141">
        <f t="shared" si="661"/>
        <v>1</v>
      </c>
      <c r="K8233" s="81">
        <f t="shared" si="662"/>
        <v>17.571428571428569</v>
      </c>
      <c r="L8233" s="149">
        <v>11.1</v>
      </c>
      <c r="M8233" s="16"/>
      <c r="N8233" s="141">
        <f t="shared" si="663"/>
        <v>1</v>
      </c>
      <c r="O8233" s="141"/>
      <c r="P8233" s="141"/>
      <c r="Q8233" s="81">
        <f t="shared" si="664"/>
        <v>8.9</v>
      </c>
    </row>
    <row r="8234" spans="5:17" ht="13" hidden="1" x14ac:dyDescent="0.3">
      <c r="E8234" s="138">
        <v>43864</v>
      </c>
      <c r="F8234" s="16">
        <v>34</v>
      </c>
      <c r="G8234" s="16">
        <v>2020</v>
      </c>
      <c r="H8234" s="139">
        <f t="shared" si="665"/>
        <v>0</v>
      </c>
      <c r="I8234" s="140">
        <v>2.4714285714285715</v>
      </c>
      <c r="J8234" s="141">
        <f t="shared" si="661"/>
        <v>1</v>
      </c>
      <c r="K8234" s="81">
        <f t="shared" si="662"/>
        <v>17.528571428571428</v>
      </c>
      <c r="L8234" s="149">
        <v>13.5</v>
      </c>
      <c r="M8234" s="16"/>
      <c r="N8234" s="141">
        <f t="shared" si="663"/>
        <v>1</v>
      </c>
      <c r="O8234" s="141"/>
      <c r="P8234" s="141"/>
      <c r="Q8234" s="81">
        <f t="shared" si="664"/>
        <v>6.5</v>
      </c>
    </row>
    <row r="8235" spans="5:17" ht="13" hidden="1" x14ac:dyDescent="0.3">
      <c r="E8235" s="138">
        <v>43865</v>
      </c>
      <c r="F8235" s="16">
        <v>35</v>
      </c>
      <c r="G8235" s="16">
        <v>2020</v>
      </c>
      <c r="H8235" s="139">
        <f t="shared" si="665"/>
        <v>0</v>
      </c>
      <c r="I8235" s="140">
        <v>2.5142857142857142</v>
      </c>
      <c r="J8235" s="141">
        <f t="shared" si="661"/>
        <v>1</v>
      </c>
      <c r="K8235" s="81">
        <f t="shared" si="662"/>
        <v>17.485714285714288</v>
      </c>
      <c r="L8235" s="149">
        <v>6.4</v>
      </c>
      <c r="M8235" s="16"/>
      <c r="N8235" s="141">
        <f t="shared" si="663"/>
        <v>1</v>
      </c>
      <c r="O8235" s="141"/>
      <c r="P8235" s="141"/>
      <c r="Q8235" s="81">
        <f t="shared" si="664"/>
        <v>13.6</v>
      </c>
    </row>
    <row r="8236" spans="5:17" ht="13" hidden="1" x14ac:dyDescent="0.3">
      <c r="E8236" s="138">
        <v>43866</v>
      </c>
      <c r="F8236" s="16">
        <v>36</v>
      </c>
      <c r="G8236" s="16">
        <v>2020</v>
      </c>
      <c r="H8236" s="139">
        <f t="shared" si="665"/>
        <v>0</v>
      </c>
      <c r="I8236" s="140">
        <v>2.5571428571428569</v>
      </c>
      <c r="J8236" s="141">
        <f t="shared" si="661"/>
        <v>1</v>
      </c>
      <c r="K8236" s="81">
        <f t="shared" si="662"/>
        <v>17.442857142857143</v>
      </c>
      <c r="L8236" s="149">
        <v>4.5999999999999996</v>
      </c>
      <c r="M8236" s="16"/>
      <c r="N8236" s="141">
        <f t="shared" si="663"/>
        <v>1</v>
      </c>
      <c r="O8236" s="141"/>
      <c r="P8236" s="141"/>
      <c r="Q8236" s="81">
        <f t="shared" si="664"/>
        <v>15.4</v>
      </c>
    </row>
    <row r="8237" spans="5:17" ht="13" hidden="1" x14ac:dyDescent="0.3">
      <c r="E8237" s="138">
        <v>43867</v>
      </c>
      <c r="F8237" s="16">
        <v>37</v>
      </c>
      <c r="G8237" s="16">
        <v>2020</v>
      </c>
      <c r="H8237" s="139">
        <f t="shared" si="665"/>
        <v>0</v>
      </c>
      <c r="I8237" s="140">
        <v>2.6</v>
      </c>
      <c r="J8237" s="141">
        <f t="shared" si="661"/>
        <v>1</v>
      </c>
      <c r="K8237" s="81">
        <f t="shared" si="662"/>
        <v>17.399999999999999</v>
      </c>
      <c r="L8237" s="149">
        <v>2.7</v>
      </c>
      <c r="M8237" s="16"/>
      <c r="N8237" s="141">
        <f t="shared" si="663"/>
        <v>1</v>
      </c>
      <c r="O8237" s="141"/>
      <c r="P8237" s="141"/>
      <c r="Q8237" s="81">
        <f t="shared" si="664"/>
        <v>17.3</v>
      </c>
    </row>
    <row r="8238" spans="5:17" ht="13" hidden="1" x14ac:dyDescent="0.3">
      <c r="E8238" s="138">
        <v>43868</v>
      </c>
      <c r="F8238" s="16">
        <v>38</v>
      </c>
      <c r="G8238" s="16">
        <v>2020</v>
      </c>
      <c r="H8238" s="139">
        <f t="shared" si="665"/>
        <v>0</v>
      </c>
      <c r="I8238" s="140">
        <v>2.6428571428571428</v>
      </c>
      <c r="J8238" s="141">
        <f t="shared" si="661"/>
        <v>1</v>
      </c>
      <c r="K8238" s="81">
        <f t="shared" si="662"/>
        <v>17.357142857142858</v>
      </c>
      <c r="L8238" s="149">
        <v>1.3</v>
      </c>
      <c r="M8238" s="16"/>
      <c r="N8238" s="141">
        <f t="shared" si="663"/>
        <v>1</v>
      </c>
      <c r="O8238" s="141"/>
      <c r="P8238" s="141"/>
      <c r="Q8238" s="81">
        <f t="shared" si="664"/>
        <v>18.7</v>
      </c>
    </row>
    <row r="8239" spans="5:17" ht="13" hidden="1" x14ac:dyDescent="0.3">
      <c r="E8239" s="138">
        <v>43869</v>
      </c>
      <c r="F8239" s="16">
        <v>39</v>
      </c>
      <c r="G8239" s="16">
        <v>2020</v>
      </c>
      <c r="H8239" s="139">
        <f t="shared" si="665"/>
        <v>0</v>
      </c>
      <c r="I8239" s="140">
        <v>2.6857142857142859</v>
      </c>
      <c r="J8239" s="141">
        <f t="shared" si="661"/>
        <v>1</v>
      </c>
      <c r="K8239" s="81">
        <f t="shared" si="662"/>
        <v>17.314285714285713</v>
      </c>
      <c r="L8239" s="149">
        <v>2.6</v>
      </c>
      <c r="M8239" s="16"/>
      <c r="N8239" s="141">
        <f t="shared" si="663"/>
        <v>1</v>
      </c>
      <c r="O8239" s="141"/>
      <c r="P8239" s="141"/>
      <c r="Q8239" s="81">
        <f t="shared" si="664"/>
        <v>17.399999999999999</v>
      </c>
    </row>
    <row r="8240" spans="5:17" ht="13" hidden="1" x14ac:dyDescent="0.3">
      <c r="E8240" s="138">
        <v>43870</v>
      </c>
      <c r="F8240" s="16">
        <v>40</v>
      </c>
      <c r="G8240" s="16">
        <v>2020</v>
      </c>
      <c r="H8240" s="139">
        <f t="shared" si="665"/>
        <v>0</v>
      </c>
      <c r="I8240" s="140">
        <v>2.7285714285714286</v>
      </c>
      <c r="J8240" s="141">
        <f t="shared" si="661"/>
        <v>1</v>
      </c>
      <c r="K8240" s="81">
        <f t="shared" si="662"/>
        <v>17.271428571428572</v>
      </c>
      <c r="L8240" s="149">
        <v>6.5</v>
      </c>
      <c r="M8240" s="16"/>
      <c r="N8240" s="141">
        <f t="shared" si="663"/>
        <v>1</v>
      </c>
      <c r="O8240" s="141"/>
      <c r="P8240" s="141"/>
      <c r="Q8240" s="81">
        <f t="shared" si="664"/>
        <v>13.5</v>
      </c>
    </row>
    <row r="8241" spans="5:17" ht="13" hidden="1" x14ac:dyDescent="0.3">
      <c r="E8241" s="138">
        <v>43871</v>
      </c>
      <c r="F8241" s="16">
        <v>41</v>
      </c>
      <c r="G8241" s="16">
        <v>2020</v>
      </c>
      <c r="H8241" s="139">
        <f t="shared" si="665"/>
        <v>0</v>
      </c>
      <c r="I8241" s="140">
        <v>2.7714285714285714</v>
      </c>
      <c r="J8241" s="141">
        <f t="shared" si="661"/>
        <v>1</v>
      </c>
      <c r="K8241" s="81">
        <f t="shared" si="662"/>
        <v>17.228571428571428</v>
      </c>
      <c r="L8241" s="149">
        <v>12.3</v>
      </c>
      <c r="M8241" s="16"/>
      <c r="N8241" s="141">
        <f t="shared" si="663"/>
        <v>1</v>
      </c>
      <c r="O8241" s="141"/>
      <c r="P8241" s="141"/>
      <c r="Q8241" s="81">
        <f t="shared" si="664"/>
        <v>7.6999999999999993</v>
      </c>
    </row>
    <row r="8242" spans="5:17" ht="13" hidden="1" x14ac:dyDescent="0.3">
      <c r="E8242" s="138">
        <v>43872</v>
      </c>
      <c r="F8242" s="16">
        <v>42</v>
      </c>
      <c r="G8242" s="16">
        <v>2020</v>
      </c>
      <c r="H8242" s="139">
        <f t="shared" si="665"/>
        <v>0</v>
      </c>
      <c r="I8242" s="140">
        <v>2.8142857142857141</v>
      </c>
      <c r="J8242" s="141">
        <f t="shared" si="661"/>
        <v>1</v>
      </c>
      <c r="K8242" s="81">
        <f t="shared" si="662"/>
        <v>17.185714285714287</v>
      </c>
      <c r="L8242" s="149">
        <v>8.1</v>
      </c>
      <c r="M8242" s="16"/>
      <c r="N8242" s="141">
        <f t="shared" si="663"/>
        <v>1</v>
      </c>
      <c r="O8242" s="141"/>
      <c r="P8242" s="141"/>
      <c r="Q8242" s="81">
        <f t="shared" si="664"/>
        <v>11.9</v>
      </c>
    </row>
    <row r="8243" spans="5:17" ht="13" hidden="1" x14ac:dyDescent="0.3">
      <c r="E8243" s="138">
        <v>43873</v>
      </c>
      <c r="F8243" s="16">
        <v>43</v>
      </c>
      <c r="G8243" s="16">
        <v>2020</v>
      </c>
      <c r="H8243" s="139">
        <f t="shared" si="665"/>
        <v>0</v>
      </c>
      <c r="I8243" s="140">
        <v>2.8571428571428572</v>
      </c>
      <c r="J8243" s="141">
        <f t="shared" si="661"/>
        <v>1</v>
      </c>
      <c r="K8243" s="81">
        <f t="shared" si="662"/>
        <v>17.142857142857142</v>
      </c>
      <c r="L8243" s="149">
        <v>5.6</v>
      </c>
      <c r="M8243" s="16"/>
      <c r="N8243" s="141">
        <f t="shared" si="663"/>
        <v>1</v>
      </c>
      <c r="O8243" s="141"/>
      <c r="P8243" s="141"/>
      <c r="Q8243" s="81">
        <f t="shared" si="664"/>
        <v>14.4</v>
      </c>
    </row>
    <row r="8244" spans="5:17" ht="13" hidden="1" x14ac:dyDescent="0.3">
      <c r="E8244" s="138">
        <v>43874</v>
      </c>
      <c r="F8244" s="16">
        <v>44</v>
      </c>
      <c r="G8244" s="16">
        <v>2020</v>
      </c>
      <c r="H8244" s="139">
        <f t="shared" si="665"/>
        <v>0</v>
      </c>
      <c r="I8244" s="140">
        <v>2.9</v>
      </c>
      <c r="J8244" s="141">
        <f t="shared" si="661"/>
        <v>1</v>
      </c>
      <c r="K8244" s="81">
        <f t="shared" si="662"/>
        <v>17.100000000000001</v>
      </c>
      <c r="L8244" s="149">
        <v>4.2</v>
      </c>
      <c r="M8244" s="16"/>
      <c r="N8244" s="141">
        <f t="shared" si="663"/>
        <v>1</v>
      </c>
      <c r="O8244" s="141"/>
      <c r="P8244" s="141"/>
      <c r="Q8244" s="81">
        <f t="shared" si="664"/>
        <v>15.8</v>
      </c>
    </row>
    <row r="8245" spans="5:17" ht="13" hidden="1" x14ac:dyDescent="0.3">
      <c r="E8245" s="138">
        <v>43875</v>
      </c>
      <c r="F8245" s="16">
        <v>45</v>
      </c>
      <c r="G8245" s="16">
        <v>2020</v>
      </c>
      <c r="H8245" s="139">
        <f t="shared" si="665"/>
        <v>0</v>
      </c>
      <c r="I8245" s="140">
        <v>3.0161290322580636</v>
      </c>
      <c r="J8245" s="141">
        <f t="shared" si="661"/>
        <v>1</v>
      </c>
      <c r="K8245" s="81">
        <f t="shared" si="662"/>
        <v>16.983870967741936</v>
      </c>
      <c r="L8245" s="149">
        <v>7.6</v>
      </c>
      <c r="M8245" s="16"/>
      <c r="N8245" s="141">
        <f t="shared" si="663"/>
        <v>1</v>
      </c>
      <c r="O8245" s="141"/>
      <c r="P8245" s="141"/>
      <c r="Q8245" s="81">
        <f t="shared" si="664"/>
        <v>12.4</v>
      </c>
    </row>
    <row r="8246" spans="5:17" ht="13" hidden="1" x14ac:dyDescent="0.3">
      <c r="E8246" s="138">
        <v>43876</v>
      </c>
      <c r="F8246" s="16">
        <v>46</v>
      </c>
      <c r="G8246" s="16">
        <v>2020</v>
      </c>
      <c r="H8246" s="139">
        <f t="shared" si="665"/>
        <v>0</v>
      </c>
      <c r="I8246" s="140">
        <v>3.1322580645161282</v>
      </c>
      <c r="J8246" s="141">
        <f t="shared" si="661"/>
        <v>1</v>
      </c>
      <c r="K8246" s="81">
        <f t="shared" si="662"/>
        <v>16.86774193548387</v>
      </c>
      <c r="L8246" s="149">
        <v>5.6</v>
      </c>
      <c r="M8246" s="16"/>
      <c r="N8246" s="141">
        <f t="shared" si="663"/>
        <v>1</v>
      </c>
      <c r="O8246" s="141"/>
      <c r="P8246" s="141"/>
      <c r="Q8246" s="81">
        <f t="shared" si="664"/>
        <v>14.4</v>
      </c>
    </row>
    <row r="8247" spans="5:17" ht="13" hidden="1" x14ac:dyDescent="0.3">
      <c r="E8247" s="138">
        <v>43877</v>
      </c>
      <c r="F8247" s="16">
        <v>47</v>
      </c>
      <c r="G8247" s="16">
        <v>2020</v>
      </c>
      <c r="H8247" s="139">
        <f t="shared" si="665"/>
        <v>0</v>
      </c>
      <c r="I8247" s="140">
        <v>3.2483870967741928</v>
      </c>
      <c r="J8247" s="141">
        <f t="shared" si="661"/>
        <v>1</v>
      </c>
      <c r="K8247" s="81">
        <f t="shared" si="662"/>
        <v>16.751612903225809</v>
      </c>
      <c r="L8247" s="149">
        <v>10.6</v>
      </c>
      <c r="M8247" s="16"/>
      <c r="N8247" s="141">
        <f t="shared" si="663"/>
        <v>1</v>
      </c>
      <c r="O8247" s="141"/>
      <c r="P8247" s="141"/>
      <c r="Q8247" s="81">
        <f t="shared" si="664"/>
        <v>9.4</v>
      </c>
    </row>
    <row r="8248" spans="5:17" ht="13" hidden="1" x14ac:dyDescent="0.3">
      <c r="E8248" s="138">
        <v>43878</v>
      </c>
      <c r="F8248" s="16">
        <v>48</v>
      </c>
      <c r="G8248" s="16">
        <v>2020</v>
      </c>
      <c r="H8248" s="139">
        <f t="shared" si="665"/>
        <v>0</v>
      </c>
      <c r="I8248" s="140">
        <v>3.3645161290322574</v>
      </c>
      <c r="J8248" s="141">
        <f t="shared" si="661"/>
        <v>1</v>
      </c>
      <c r="K8248" s="81">
        <f t="shared" si="662"/>
        <v>16.635483870967743</v>
      </c>
      <c r="L8248" s="149">
        <v>10</v>
      </c>
      <c r="M8248" s="16"/>
      <c r="N8248" s="141">
        <f t="shared" si="663"/>
        <v>1</v>
      </c>
      <c r="O8248" s="141"/>
      <c r="P8248" s="141"/>
      <c r="Q8248" s="81">
        <f t="shared" si="664"/>
        <v>10</v>
      </c>
    </row>
    <row r="8249" spans="5:17" ht="13" hidden="1" x14ac:dyDescent="0.3">
      <c r="E8249" s="138">
        <v>43879</v>
      </c>
      <c r="F8249" s="16">
        <v>49</v>
      </c>
      <c r="G8249" s="16">
        <v>2020</v>
      </c>
      <c r="H8249" s="139">
        <f t="shared" si="665"/>
        <v>0</v>
      </c>
      <c r="I8249" s="140">
        <v>3.480645161290322</v>
      </c>
      <c r="J8249" s="141">
        <f t="shared" si="661"/>
        <v>1</v>
      </c>
      <c r="K8249" s="81">
        <f t="shared" si="662"/>
        <v>16.519354838709678</v>
      </c>
      <c r="L8249" s="149">
        <v>5.8</v>
      </c>
      <c r="M8249" s="16"/>
      <c r="N8249" s="141">
        <f t="shared" si="663"/>
        <v>1</v>
      </c>
      <c r="O8249" s="141"/>
      <c r="P8249" s="141"/>
      <c r="Q8249" s="81">
        <f t="shared" si="664"/>
        <v>14.2</v>
      </c>
    </row>
    <row r="8250" spans="5:17" ht="13" hidden="1" x14ac:dyDescent="0.3">
      <c r="E8250" s="138">
        <v>43880</v>
      </c>
      <c r="F8250" s="16">
        <v>50</v>
      </c>
      <c r="G8250" s="16">
        <v>2020</v>
      </c>
      <c r="H8250" s="139">
        <f t="shared" si="665"/>
        <v>0</v>
      </c>
      <c r="I8250" s="140">
        <v>3.5967741935483866</v>
      </c>
      <c r="J8250" s="141">
        <f t="shared" si="661"/>
        <v>1</v>
      </c>
      <c r="K8250" s="81">
        <f t="shared" si="662"/>
        <v>16.403225806451612</v>
      </c>
      <c r="L8250" s="149">
        <v>5.2</v>
      </c>
      <c r="M8250" s="16"/>
      <c r="N8250" s="141">
        <f t="shared" si="663"/>
        <v>1</v>
      </c>
      <c r="O8250" s="141"/>
      <c r="P8250" s="141"/>
      <c r="Q8250" s="81">
        <f t="shared" si="664"/>
        <v>14.8</v>
      </c>
    </row>
    <row r="8251" spans="5:17" ht="13" hidden="1" x14ac:dyDescent="0.3">
      <c r="E8251" s="138">
        <v>43881</v>
      </c>
      <c r="F8251" s="16">
        <v>51</v>
      </c>
      <c r="G8251" s="16">
        <v>2020</v>
      </c>
      <c r="H8251" s="139">
        <f t="shared" si="665"/>
        <v>0</v>
      </c>
      <c r="I8251" s="140">
        <v>3.7129032258064512</v>
      </c>
      <c r="J8251" s="141">
        <f t="shared" si="661"/>
        <v>1</v>
      </c>
      <c r="K8251" s="81">
        <f t="shared" si="662"/>
        <v>16.28709677419355</v>
      </c>
      <c r="L8251" s="149">
        <v>5.8</v>
      </c>
      <c r="M8251" s="16"/>
      <c r="N8251" s="141">
        <f t="shared" si="663"/>
        <v>1</v>
      </c>
      <c r="O8251" s="141"/>
      <c r="P8251" s="141"/>
      <c r="Q8251" s="81">
        <f t="shared" si="664"/>
        <v>14.2</v>
      </c>
    </row>
    <row r="8252" spans="5:17" ht="13" hidden="1" x14ac:dyDescent="0.3">
      <c r="E8252" s="138">
        <v>43882</v>
      </c>
      <c r="F8252" s="16">
        <v>52</v>
      </c>
      <c r="G8252" s="16">
        <v>2020</v>
      </c>
      <c r="H8252" s="139">
        <f t="shared" si="665"/>
        <v>0</v>
      </c>
      <c r="I8252" s="140">
        <v>3.8290322580645157</v>
      </c>
      <c r="J8252" s="141">
        <f t="shared" si="661"/>
        <v>1</v>
      </c>
      <c r="K8252" s="81">
        <f t="shared" si="662"/>
        <v>16.170967741935485</v>
      </c>
      <c r="L8252" s="149">
        <v>7.8</v>
      </c>
      <c r="M8252" s="16"/>
      <c r="N8252" s="141">
        <f t="shared" si="663"/>
        <v>1</v>
      </c>
      <c r="O8252" s="141"/>
      <c r="P8252" s="141"/>
      <c r="Q8252" s="81">
        <f t="shared" si="664"/>
        <v>12.2</v>
      </c>
    </row>
    <row r="8253" spans="5:17" ht="13" hidden="1" x14ac:dyDescent="0.3">
      <c r="E8253" s="138">
        <v>43883</v>
      </c>
      <c r="F8253" s="16">
        <v>53</v>
      </c>
      <c r="G8253" s="16">
        <v>2020</v>
      </c>
      <c r="H8253" s="139">
        <f t="shared" si="665"/>
        <v>0</v>
      </c>
      <c r="I8253" s="140">
        <v>3.9451612903225803</v>
      </c>
      <c r="J8253" s="141">
        <f t="shared" si="661"/>
        <v>1</v>
      </c>
      <c r="K8253" s="81">
        <f t="shared" si="662"/>
        <v>16.054838709677419</v>
      </c>
      <c r="L8253" s="149">
        <v>6.6</v>
      </c>
      <c r="M8253" s="16"/>
      <c r="N8253" s="141">
        <f t="shared" si="663"/>
        <v>1</v>
      </c>
      <c r="O8253" s="141"/>
      <c r="P8253" s="141"/>
      <c r="Q8253" s="81">
        <f t="shared" si="664"/>
        <v>13.4</v>
      </c>
    </row>
    <row r="8254" spans="5:17" ht="13" hidden="1" x14ac:dyDescent="0.3">
      <c r="E8254" s="138">
        <v>43884</v>
      </c>
      <c r="F8254" s="16">
        <v>54</v>
      </c>
      <c r="G8254" s="16">
        <v>2020</v>
      </c>
      <c r="H8254" s="139">
        <f t="shared" si="665"/>
        <v>0</v>
      </c>
      <c r="I8254" s="140">
        <v>4.0612903225806445</v>
      </c>
      <c r="J8254" s="141">
        <f t="shared" si="661"/>
        <v>1</v>
      </c>
      <c r="K8254" s="81">
        <f t="shared" si="662"/>
        <v>15.938709677419356</v>
      </c>
      <c r="L8254" s="149">
        <v>10.8</v>
      </c>
      <c r="M8254" s="16"/>
      <c r="N8254" s="141">
        <f t="shared" si="663"/>
        <v>1</v>
      </c>
      <c r="O8254" s="141"/>
      <c r="P8254" s="141"/>
      <c r="Q8254" s="81">
        <f t="shared" si="664"/>
        <v>9.1999999999999993</v>
      </c>
    </row>
    <row r="8255" spans="5:17" ht="13" hidden="1" x14ac:dyDescent="0.3">
      <c r="E8255" s="138">
        <v>43885</v>
      </c>
      <c r="F8255" s="16">
        <v>55</v>
      </c>
      <c r="G8255" s="16">
        <v>2020</v>
      </c>
      <c r="H8255" s="139">
        <f t="shared" si="665"/>
        <v>0</v>
      </c>
      <c r="I8255" s="140">
        <v>4.17741935483871</v>
      </c>
      <c r="J8255" s="141">
        <f t="shared" si="661"/>
        <v>1</v>
      </c>
      <c r="K8255" s="81">
        <f t="shared" si="662"/>
        <v>15.82258064516129</v>
      </c>
      <c r="L8255" s="149">
        <v>11.8</v>
      </c>
      <c r="M8255" s="16"/>
      <c r="N8255" s="141">
        <f t="shared" si="663"/>
        <v>1</v>
      </c>
      <c r="O8255" s="141"/>
      <c r="P8255" s="141"/>
      <c r="Q8255" s="81">
        <f t="shared" si="664"/>
        <v>8.1999999999999993</v>
      </c>
    </row>
    <row r="8256" spans="5:17" ht="13" hidden="1" x14ac:dyDescent="0.3">
      <c r="E8256" s="138">
        <v>43886</v>
      </c>
      <c r="F8256" s="16">
        <v>56</v>
      </c>
      <c r="G8256" s="16">
        <v>2020</v>
      </c>
      <c r="H8256" s="139">
        <f t="shared" si="665"/>
        <v>0</v>
      </c>
      <c r="I8256" s="140">
        <v>4.2935483870967737</v>
      </c>
      <c r="J8256" s="141">
        <f t="shared" si="661"/>
        <v>1</v>
      </c>
      <c r="K8256" s="81">
        <f t="shared" si="662"/>
        <v>15.706451612903226</v>
      </c>
      <c r="L8256" s="149">
        <v>9.1999999999999993</v>
      </c>
      <c r="M8256" s="16"/>
      <c r="N8256" s="141">
        <f t="shared" si="663"/>
        <v>1</v>
      </c>
      <c r="O8256" s="141"/>
      <c r="P8256" s="141"/>
      <c r="Q8256" s="81">
        <f t="shared" si="664"/>
        <v>10.8</v>
      </c>
    </row>
    <row r="8257" spans="5:17" ht="13" hidden="1" x14ac:dyDescent="0.3">
      <c r="E8257" s="138">
        <v>43887</v>
      </c>
      <c r="F8257" s="16">
        <v>57</v>
      </c>
      <c r="G8257" s="16">
        <v>2020</v>
      </c>
      <c r="H8257" s="139">
        <f t="shared" si="665"/>
        <v>0</v>
      </c>
      <c r="I8257" s="140">
        <v>4.4096774193548391</v>
      </c>
      <c r="J8257" s="141">
        <f t="shared" si="661"/>
        <v>1</v>
      </c>
      <c r="K8257" s="81">
        <f t="shared" si="662"/>
        <v>15.590322580645161</v>
      </c>
      <c r="L8257" s="149">
        <v>3.4</v>
      </c>
      <c r="M8257" s="16"/>
      <c r="N8257" s="141">
        <f t="shared" si="663"/>
        <v>1</v>
      </c>
      <c r="O8257" s="141"/>
      <c r="P8257" s="141"/>
      <c r="Q8257" s="81">
        <f t="shared" si="664"/>
        <v>16.600000000000001</v>
      </c>
    </row>
    <row r="8258" spans="5:17" ht="13" hidden="1" x14ac:dyDescent="0.3">
      <c r="E8258" s="138">
        <v>43888</v>
      </c>
      <c r="F8258" s="16">
        <v>58</v>
      </c>
      <c r="G8258" s="16">
        <v>2020</v>
      </c>
      <c r="H8258" s="139">
        <f t="shared" si="665"/>
        <v>0</v>
      </c>
      <c r="I8258" s="140">
        <v>4.5258064516129028</v>
      </c>
      <c r="J8258" s="141">
        <f t="shared" si="661"/>
        <v>1</v>
      </c>
      <c r="K8258" s="81">
        <f t="shared" si="662"/>
        <v>15.474193548387097</v>
      </c>
      <c r="L8258" s="149">
        <v>3.7</v>
      </c>
      <c r="M8258" s="16"/>
      <c r="N8258" s="141">
        <f t="shared" si="663"/>
        <v>1</v>
      </c>
      <c r="O8258" s="141"/>
      <c r="P8258" s="141"/>
      <c r="Q8258" s="81">
        <f t="shared" si="664"/>
        <v>16.3</v>
      </c>
    </row>
    <row r="8259" spans="5:17" ht="13" hidden="1" x14ac:dyDescent="0.3">
      <c r="E8259" s="138">
        <v>43889</v>
      </c>
      <c r="F8259" s="16">
        <v>59</v>
      </c>
      <c r="G8259" s="16">
        <v>2020</v>
      </c>
      <c r="H8259" s="139">
        <f t="shared" si="665"/>
        <v>0</v>
      </c>
      <c r="I8259" s="140">
        <v>4.6419354838709666</v>
      </c>
      <c r="J8259" s="141">
        <f t="shared" si="661"/>
        <v>1</v>
      </c>
      <c r="K8259" s="81">
        <f t="shared" si="662"/>
        <v>15.358064516129033</v>
      </c>
      <c r="L8259" s="149">
        <v>5</v>
      </c>
      <c r="M8259" s="16"/>
      <c r="N8259" s="141">
        <f t="shared" si="663"/>
        <v>1</v>
      </c>
      <c r="O8259" s="141"/>
      <c r="P8259" s="141"/>
      <c r="Q8259" s="81">
        <f t="shared" si="664"/>
        <v>15</v>
      </c>
    </row>
    <row r="8260" spans="5:17" ht="13" hidden="1" x14ac:dyDescent="0.3">
      <c r="E8260" s="138">
        <v>43890</v>
      </c>
      <c r="F8260" s="16">
        <v>60</v>
      </c>
      <c r="G8260" s="16">
        <v>2020</v>
      </c>
      <c r="H8260" s="139">
        <f t="shared" si="665"/>
        <v>0</v>
      </c>
      <c r="I8260" s="140">
        <v>4.7</v>
      </c>
      <c r="J8260" s="141">
        <f t="shared" si="661"/>
        <v>1</v>
      </c>
      <c r="K8260" s="81">
        <f t="shared" si="662"/>
        <v>15.3</v>
      </c>
      <c r="L8260" s="149">
        <v>8.8000000000000007</v>
      </c>
      <c r="M8260" s="16"/>
      <c r="N8260" s="141">
        <f t="shared" si="663"/>
        <v>1</v>
      </c>
      <c r="O8260" s="141"/>
      <c r="P8260" s="141"/>
      <c r="Q8260" s="81">
        <f t="shared" si="664"/>
        <v>11.2</v>
      </c>
    </row>
    <row r="8261" spans="5:17" ht="13" hidden="1" x14ac:dyDescent="0.3">
      <c r="E8261" s="138">
        <v>43891</v>
      </c>
      <c r="F8261" s="16">
        <v>61</v>
      </c>
      <c r="G8261" s="16">
        <v>2020</v>
      </c>
      <c r="H8261" s="139">
        <f t="shared" si="665"/>
        <v>0</v>
      </c>
      <c r="I8261" s="140">
        <v>4.758064516129032</v>
      </c>
      <c r="J8261" s="141">
        <f t="shared" si="661"/>
        <v>1</v>
      </c>
      <c r="K8261" s="81">
        <f t="shared" si="662"/>
        <v>15.241935483870968</v>
      </c>
      <c r="L8261" s="149">
        <v>9.1999999999999993</v>
      </c>
      <c r="M8261" s="16"/>
      <c r="N8261" s="141">
        <f t="shared" si="663"/>
        <v>1</v>
      </c>
      <c r="O8261" s="141"/>
      <c r="P8261" s="141"/>
      <c r="Q8261" s="81">
        <f t="shared" si="664"/>
        <v>10.8</v>
      </c>
    </row>
    <row r="8262" spans="5:17" ht="13" hidden="1" x14ac:dyDescent="0.3">
      <c r="E8262" s="138">
        <v>43892</v>
      </c>
      <c r="F8262" s="16">
        <v>62</v>
      </c>
      <c r="G8262" s="16">
        <v>2020</v>
      </c>
      <c r="H8262" s="139">
        <f t="shared" si="665"/>
        <v>0</v>
      </c>
      <c r="I8262" s="140">
        <v>4.8741935483870957</v>
      </c>
      <c r="J8262" s="141">
        <f t="shared" si="661"/>
        <v>1</v>
      </c>
      <c r="K8262" s="81">
        <f t="shared" si="662"/>
        <v>15.125806451612904</v>
      </c>
      <c r="L8262" s="149">
        <v>5.0999999999999996</v>
      </c>
      <c r="M8262" s="16"/>
      <c r="N8262" s="141">
        <f t="shared" si="663"/>
        <v>1</v>
      </c>
      <c r="O8262" s="141"/>
      <c r="P8262" s="141"/>
      <c r="Q8262" s="81">
        <f t="shared" si="664"/>
        <v>14.9</v>
      </c>
    </row>
    <row r="8263" spans="5:17" ht="13" hidden="1" x14ac:dyDescent="0.3">
      <c r="E8263" s="138">
        <v>43893</v>
      </c>
      <c r="F8263" s="16">
        <v>63</v>
      </c>
      <c r="G8263" s="16">
        <v>2020</v>
      </c>
      <c r="H8263" s="139">
        <f t="shared" si="665"/>
        <v>0</v>
      </c>
      <c r="I8263" s="140">
        <v>4.9903225806451612</v>
      </c>
      <c r="J8263" s="141">
        <f t="shared" si="661"/>
        <v>1</v>
      </c>
      <c r="K8263" s="81">
        <f t="shared" si="662"/>
        <v>15.009677419354839</v>
      </c>
      <c r="L8263" s="149">
        <v>5</v>
      </c>
      <c r="M8263" s="16"/>
      <c r="N8263" s="141">
        <f t="shared" si="663"/>
        <v>1</v>
      </c>
      <c r="O8263" s="141"/>
      <c r="P8263" s="141"/>
      <c r="Q8263" s="81">
        <f t="shared" si="664"/>
        <v>15</v>
      </c>
    </row>
    <row r="8264" spans="5:17" ht="13" hidden="1" x14ac:dyDescent="0.3">
      <c r="E8264" s="138">
        <v>43894</v>
      </c>
      <c r="F8264" s="16">
        <v>64</v>
      </c>
      <c r="G8264" s="16">
        <v>2020</v>
      </c>
      <c r="H8264" s="139">
        <f t="shared" si="665"/>
        <v>0</v>
      </c>
      <c r="I8264" s="140">
        <v>5.1064516129032249</v>
      </c>
      <c r="J8264" s="141">
        <f t="shared" si="661"/>
        <v>1</v>
      </c>
      <c r="K8264" s="81">
        <f t="shared" si="662"/>
        <v>14.893548387096775</v>
      </c>
      <c r="L8264" s="149">
        <v>6.1</v>
      </c>
      <c r="M8264" s="16"/>
      <c r="N8264" s="141">
        <f t="shared" si="663"/>
        <v>1</v>
      </c>
      <c r="O8264" s="141"/>
      <c r="P8264" s="141"/>
      <c r="Q8264" s="81">
        <f t="shared" si="664"/>
        <v>13.9</v>
      </c>
    </row>
    <row r="8265" spans="5:17" ht="13" hidden="1" x14ac:dyDescent="0.3">
      <c r="E8265" s="138">
        <v>43895</v>
      </c>
      <c r="F8265" s="16">
        <v>65</v>
      </c>
      <c r="G8265" s="16">
        <v>2020</v>
      </c>
      <c r="H8265" s="139">
        <f t="shared" si="665"/>
        <v>0</v>
      </c>
      <c r="I8265" s="140">
        <v>5.2225806451612904</v>
      </c>
      <c r="J8265" s="141">
        <f t="shared" ref="J8265:J8328" si="666">IF(I8265&lt;=$E$117,1,0)</f>
        <v>1</v>
      </c>
      <c r="K8265" s="81">
        <f t="shared" ref="K8265:K8328" si="667">J8265*($E$116-I8265)</f>
        <v>14.77741935483871</v>
      </c>
      <c r="L8265" s="149">
        <v>7.6</v>
      </c>
      <c r="M8265" s="16"/>
      <c r="N8265" s="141">
        <f t="shared" ref="N8265:N8328" si="668">IF(L8265&lt;=$E$117,1,0)</f>
        <v>1</v>
      </c>
      <c r="O8265" s="141"/>
      <c r="P8265" s="141"/>
      <c r="Q8265" s="81">
        <f t="shared" ref="Q8265:Q8328" si="669">N8265*($E$116-L8265)</f>
        <v>12.4</v>
      </c>
    </row>
    <row r="8266" spans="5:17" ht="13" hidden="1" x14ac:dyDescent="0.3">
      <c r="E8266" s="138">
        <v>43896</v>
      </c>
      <c r="F8266" s="16">
        <v>66</v>
      </c>
      <c r="G8266" s="16">
        <v>2020</v>
      </c>
      <c r="H8266" s="139">
        <f t="shared" si="665"/>
        <v>0</v>
      </c>
      <c r="I8266" s="140">
        <v>5.3387096774193541</v>
      </c>
      <c r="J8266" s="141">
        <f t="shared" si="666"/>
        <v>1</v>
      </c>
      <c r="K8266" s="81">
        <f t="shared" si="667"/>
        <v>14.661290322580646</v>
      </c>
      <c r="L8266" s="149">
        <v>6.8</v>
      </c>
      <c r="M8266" s="16"/>
      <c r="N8266" s="141">
        <f t="shared" si="668"/>
        <v>1</v>
      </c>
      <c r="O8266" s="141"/>
      <c r="P8266" s="141"/>
      <c r="Q8266" s="81">
        <f t="shared" si="669"/>
        <v>13.2</v>
      </c>
    </row>
    <row r="8267" spans="5:17" ht="13" hidden="1" x14ac:dyDescent="0.3">
      <c r="E8267" s="138">
        <v>43897</v>
      </c>
      <c r="F8267" s="16">
        <v>67</v>
      </c>
      <c r="G8267" s="16">
        <v>2020</v>
      </c>
      <c r="H8267" s="139">
        <f t="shared" si="665"/>
        <v>0</v>
      </c>
      <c r="I8267" s="140">
        <v>5.4548387096774196</v>
      </c>
      <c r="J8267" s="141">
        <f t="shared" si="666"/>
        <v>1</v>
      </c>
      <c r="K8267" s="81">
        <f t="shared" si="667"/>
        <v>14.54516129032258</v>
      </c>
      <c r="L8267" s="149">
        <v>5.5</v>
      </c>
      <c r="M8267" s="16"/>
      <c r="N8267" s="141">
        <f t="shared" si="668"/>
        <v>1</v>
      </c>
      <c r="O8267" s="141"/>
      <c r="P8267" s="141"/>
      <c r="Q8267" s="81">
        <f t="shared" si="669"/>
        <v>14.5</v>
      </c>
    </row>
    <row r="8268" spans="5:17" ht="13" hidden="1" x14ac:dyDescent="0.3">
      <c r="E8268" s="138">
        <v>43898</v>
      </c>
      <c r="F8268" s="16">
        <v>68</v>
      </c>
      <c r="G8268" s="16">
        <v>2020</v>
      </c>
      <c r="H8268" s="139">
        <f t="shared" si="665"/>
        <v>0</v>
      </c>
      <c r="I8268" s="140">
        <v>5.5709677419354833</v>
      </c>
      <c r="J8268" s="141">
        <f t="shared" si="666"/>
        <v>1</v>
      </c>
      <c r="K8268" s="81">
        <f t="shared" si="667"/>
        <v>14.429032258064517</v>
      </c>
      <c r="L8268" s="149">
        <v>5.9</v>
      </c>
      <c r="M8268" s="16"/>
      <c r="N8268" s="141">
        <f t="shared" si="668"/>
        <v>1</v>
      </c>
      <c r="O8268" s="141"/>
      <c r="P8268" s="141"/>
      <c r="Q8268" s="81">
        <f t="shared" si="669"/>
        <v>14.1</v>
      </c>
    </row>
    <row r="8269" spans="5:17" ht="13" hidden="1" x14ac:dyDescent="0.3">
      <c r="E8269" s="138">
        <v>43899</v>
      </c>
      <c r="F8269" s="16">
        <v>69</v>
      </c>
      <c r="G8269" s="16">
        <v>2020</v>
      </c>
      <c r="H8269" s="139">
        <f t="shared" si="665"/>
        <v>0</v>
      </c>
      <c r="I8269" s="140">
        <v>5.6870967741935488</v>
      </c>
      <c r="J8269" s="141">
        <f t="shared" si="666"/>
        <v>1</v>
      </c>
      <c r="K8269" s="81">
        <f t="shared" si="667"/>
        <v>14.312903225806451</v>
      </c>
      <c r="L8269" s="149">
        <v>6.6</v>
      </c>
      <c r="M8269" s="16"/>
      <c r="N8269" s="141">
        <f t="shared" si="668"/>
        <v>1</v>
      </c>
      <c r="O8269" s="141"/>
      <c r="P8269" s="141"/>
      <c r="Q8269" s="81">
        <f t="shared" si="669"/>
        <v>13.4</v>
      </c>
    </row>
    <row r="8270" spans="5:17" ht="13" hidden="1" x14ac:dyDescent="0.3">
      <c r="E8270" s="138">
        <v>43900</v>
      </c>
      <c r="F8270" s="16">
        <v>70</v>
      </c>
      <c r="G8270" s="16">
        <v>2020</v>
      </c>
      <c r="H8270" s="139">
        <f t="shared" si="665"/>
        <v>0</v>
      </c>
      <c r="I8270" s="140">
        <v>5.8032258064516125</v>
      </c>
      <c r="J8270" s="141">
        <f t="shared" si="666"/>
        <v>1</v>
      </c>
      <c r="K8270" s="81">
        <f t="shared" si="667"/>
        <v>14.196774193548388</v>
      </c>
      <c r="L8270" s="149">
        <v>4.9000000000000004</v>
      </c>
      <c r="M8270" s="16"/>
      <c r="N8270" s="141">
        <f t="shared" si="668"/>
        <v>1</v>
      </c>
      <c r="O8270" s="141"/>
      <c r="P8270" s="141"/>
      <c r="Q8270" s="81">
        <f t="shared" si="669"/>
        <v>15.1</v>
      </c>
    </row>
    <row r="8271" spans="5:17" ht="13" hidden="1" x14ac:dyDescent="0.3">
      <c r="E8271" s="138">
        <v>43901</v>
      </c>
      <c r="F8271" s="16">
        <v>71</v>
      </c>
      <c r="G8271" s="16">
        <v>2020</v>
      </c>
      <c r="H8271" s="139">
        <f t="shared" si="665"/>
        <v>0</v>
      </c>
      <c r="I8271" s="140">
        <v>5.9193548387096762</v>
      </c>
      <c r="J8271" s="141">
        <f t="shared" si="666"/>
        <v>1</v>
      </c>
      <c r="K8271" s="81">
        <f t="shared" si="667"/>
        <v>14.080645161290324</v>
      </c>
      <c r="L8271" s="149">
        <v>10.4</v>
      </c>
      <c r="M8271" s="16"/>
      <c r="N8271" s="141">
        <f t="shared" si="668"/>
        <v>1</v>
      </c>
      <c r="O8271" s="141"/>
      <c r="P8271" s="141"/>
      <c r="Q8271" s="81">
        <f t="shared" si="669"/>
        <v>9.6</v>
      </c>
    </row>
    <row r="8272" spans="5:17" ht="13" hidden="1" x14ac:dyDescent="0.3">
      <c r="E8272" s="138">
        <v>43902</v>
      </c>
      <c r="F8272" s="16">
        <v>72</v>
      </c>
      <c r="G8272" s="16">
        <v>2020</v>
      </c>
      <c r="H8272" s="139">
        <f t="shared" si="665"/>
        <v>0</v>
      </c>
      <c r="I8272" s="140">
        <v>6.0354838709677416</v>
      </c>
      <c r="J8272" s="141">
        <f t="shared" si="666"/>
        <v>1</v>
      </c>
      <c r="K8272" s="81">
        <f t="shared" si="667"/>
        <v>13.964516129032258</v>
      </c>
      <c r="L8272" s="149">
        <v>11.8</v>
      </c>
      <c r="M8272" s="16"/>
      <c r="N8272" s="141">
        <f t="shared" si="668"/>
        <v>1</v>
      </c>
      <c r="O8272" s="141"/>
      <c r="P8272" s="141"/>
      <c r="Q8272" s="81">
        <f t="shared" si="669"/>
        <v>8.1999999999999993</v>
      </c>
    </row>
    <row r="8273" spans="5:17" ht="13" hidden="1" x14ac:dyDescent="0.3">
      <c r="E8273" s="138">
        <v>43903</v>
      </c>
      <c r="F8273" s="16">
        <v>73</v>
      </c>
      <c r="G8273" s="16">
        <v>2020</v>
      </c>
      <c r="H8273" s="139">
        <f t="shared" si="665"/>
        <v>0</v>
      </c>
      <c r="I8273" s="140">
        <v>6.1516129032258053</v>
      </c>
      <c r="J8273" s="141">
        <f t="shared" si="666"/>
        <v>1</v>
      </c>
      <c r="K8273" s="81">
        <f t="shared" si="667"/>
        <v>13.848387096774195</v>
      </c>
      <c r="L8273" s="149">
        <v>9.1999999999999993</v>
      </c>
      <c r="M8273" s="16"/>
      <c r="N8273" s="141">
        <f t="shared" si="668"/>
        <v>1</v>
      </c>
      <c r="O8273" s="141"/>
      <c r="P8273" s="141"/>
      <c r="Q8273" s="81">
        <f t="shared" si="669"/>
        <v>10.8</v>
      </c>
    </row>
    <row r="8274" spans="5:17" ht="13" hidden="1" x14ac:dyDescent="0.3">
      <c r="E8274" s="138">
        <v>43904</v>
      </c>
      <c r="F8274" s="16">
        <v>74</v>
      </c>
      <c r="G8274" s="16">
        <v>2020</v>
      </c>
      <c r="H8274" s="139">
        <f t="shared" si="665"/>
        <v>0</v>
      </c>
      <c r="I8274" s="140">
        <v>6.2677419354838708</v>
      </c>
      <c r="J8274" s="141">
        <f t="shared" si="666"/>
        <v>1</v>
      </c>
      <c r="K8274" s="81">
        <f t="shared" si="667"/>
        <v>13.732258064516129</v>
      </c>
      <c r="L8274" s="149">
        <v>6.4</v>
      </c>
      <c r="M8274" s="16"/>
      <c r="N8274" s="141">
        <f t="shared" si="668"/>
        <v>1</v>
      </c>
      <c r="O8274" s="141"/>
      <c r="P8274" s="141"/>
      <c r="Q8274" s="81">
        <f t="shared" si="669"/>
        <v>13.6</v>
      </c>
    </row>
    <row r="8275" spans="5:17" ht="13" hidden="1" x14ac:dyDescent="0.3">
      <c r="E8275" s="138">
        <v>43905</v>
      </c>
      <c r="F8275" s="16">
        <v>75</v>
      </c>
      <c r="G8275" s="16">
        <v>2020</v>
      </c>
      <c r="H8275" s="139">
        <f t="shared" si="665"/>
        <v>0</v>
      </c>
      <c r="I8275" s="140">
        <v>6.3838709677419345</v>
      </c>
      <c r="J8275" s="141">
        <f t="shared" si="666"/>
        <v>1</v>
      </c>
      <c r="K8275" s="81">
        <f t="shared" si="667"/>
        <v>13.616129032258065</v>
      </c>
      <c r="L8275" s="149">
        <v>7.1</v>
      </c>
      <c r="M8275" s="16"/>
      <c r="N8275" s="141">
        <f t="shared" si="668"/>
        <v>1</v>
      </c>
      <c r="O8275" s="141"/>
      <c r="P8275" s="141"/>
      <c r="Q8275" s="81">
        <f t="shared" si="669"/>
        <v>12.9</v>
      </c>
    </row>
    <row r="8276" spans="5:17" ht="13" hidden="1" x14ac:dyDescent="0.3">
      <c r="E8276" s="138">
        <v>43906</v>
      </c>
      <c r="F8276" s="16">
        <v>76</v>
      </c>
      <c r="G8276" s="16">
        <v>2020</v>
      </c>
      <c r="H8276" s="139">
        <f t="shared" si="665"/>
        <v>0</v>
      </c>
      <c r="I8276" s="140">
        <v>6.5</v>
      </c>
      <c r="J8276" s="141">
        <f t="shared" si="666"/>
        <v>1</v>
      </c>
      <c r="K8276" s="81">
        <f t="shared" si="667"/>
        <v>13.5</v>
      </c>
      <c r="L8276" s="149">
        <v>9.6</v>
      </c>
      <c r="M8276" s="16"/>
      <c r="N8276" s="141">
        <f t="shared" si="668"/>
        <v>1</v>
      </c>
      <c r="O8276" s="141"/>
      <c r="P8276" s="141"/>
      <c r="Q8276" s="81">
        <f t="shared" si="669"/>
        <v>10.4</v>
      </c>
    </row>
    <row r="8277" spans="5:17" ht="13" hidden="1" x14ac:dyDescent="0.3">
      <c r="E8277" s="138">
        <v>43907</v>
      </c>
      <c r="F8277" s="16">
        <v>77</v>
      </c>
      <c r="G8277" s="16">
        <v>2020</v>
      </c>
      <c r="H8277" s="139">
        <f t="shared" si="665"/>
        <v>0</v>
      </c>
      <c r="I8277" s="140">
        <v>6.5966666666666667</v>
      </c>
      <c r="J8277" s="141">
        <f t="shared" si="666"/>
        <v>1</v>
      </c>
      <c r="K8277" s="81">
        <f t="shared" si="667"/>
        <v>13.403333333333332</v>
      </c>
      <c r="L8277" s="149">
        <v>10.6</v>
      </c>
      <c r="M8277" s="16"/>
      <c r="N8277" s="141">
        <f t="shared" si="668"/>
        <v>1</v>
      </c>
      <c r="O8277" s="141"/>
      <c r="P8277" s="141"/>
      <c r="Q8277" s="81">
        <f t="shared" si="669"/>
        <v>9.4</v>
      </c>
    </row>
    <row r="8278" spans="5:17" ht="13" hidden="1" x14ac:dyDescent="0.3">
      <c r="E8278" s="138">
        <v>43908</v>
      </c>
      <c r="F8278" s="16">
        <v>78</v>
      </c>
      <c r="G8278" s="16">
        <v>2020</v>
      </c>
      <c r="H8278" s="139">
        <f t="shared" si="665"/>
        <v>0</v>
      </c>
      <c r="I8278" s="140">
        <v>6.6933333333333334</v>
      </c>
      <c r="J8278" s="141">
        <f t="shared" si="666"/>
        <v>1</v>
      </c>
      <c r="K8278" s="81">
        <f t="shared" si="667"/>
        <v>13.306666666666667</v>
      </c>
      <c r="L8278" s="149">
        <v>11</v>
      </c>
      <c r="M8278" s="16"/>
      <c r="N8278" s="141">
        <f t="shared" si="668"/>
        <v>1</v>
      </c>
      <c r="O8278" s="141"/>
      <c r="P8278" s="141"/>
      <c r="Q8278" s="81">
        <f t="shared" si="669"/>
        <v>9</v>
      </c>
    </row>
    <row r="8279" spans="5:17" ht="13" hidden="1" x14ac:dyDescent="0.3">
      <c r="E8279" s="138">
        <v>43909</v>
      </c>
      <c r="F8279" s="16">
        <v>79</v>
      </c>
      <c r="G8279" s="16">
        <v>2020</v>
      </c>
      <c r="H8279" s="139">
        <f t="shared" si="665"/>
        <v>0</v>
      </c>
      <c r="I8279" s="140">
        <v>6.79</v>
      </c>
      <c r="J8279" s="141">
        <f t="shared" si="666"/>
        <v>1</v>
      </c>
      <c r="K8279" s="81">
        <f t="shared" si="667"/>
        <v>13.21</v>
      </c>
      <c r="L8279" s="149">
        <v>11.5</v>
      </c>
      <c r="M8279" s="16"/>
      <c r="N8279" s="141">
        <f t="shared" si="668"/>
        <v>1</v>
      </c>
      <c r="O8279" s="141"/>
      <c r="P8279" s="141"/>
      <c r="Q8279" s="81">
        <f t="shared" si="669"/>
        <v>8.5</v>
      </c>
    </row>
    <row r="8280" spans="5:17" ht="13" hidden="1" x14ac:dyDescent="0.3">
      <c r="E8280" s="138">
        <v>43910</v>
      </c>
      <c r="F8280" s="16">
        <v>80</v>
      </c>
      <c r="G8280" s="16">
        <v>2020</v>
      </c>
      <c r="H8280" s="139">
        <f t="shared" si="665"/>
        <v>0</v>
      </c>
      <c r="I8280" s="140">
        <v>6.8866666666666667</v>
      </c>
      <c r="J8280" s="141">
        <f t="shared" si="666"/>
        <v>1</v>
      </c>
      <c r="K8280" s="81">
        <f t="shared" si="667"/>
        <v>13.113333333333333</v>
      </c>
      <c r="L8280" s="149">
        <v>11.7</v>
      </c>
      <c r="M8280" s="16"/>
      <c r="N8280" s="141">
        <f t="shared" si="668"/>
        <v>1</v>
      </c>
      <c r="O8280" s="141"/>
      <c r="P8280" s="141"/>
      <c r="Q8280" s="81">
        <f t="shared" si="669"/>
        <v>8.3000000000000007</v>
      </c>
    </row>
    <row r="8281" spans="5:17" ht="13" hidden="1" x14ac:dyDescent="0.3">
      <c r="E8281" s="138">
        <v>43911</v>
      </c>
      <c r="F8281" s="16">
        <v>81</v>
      </c>
      <c r="G8281" s="16">
        <v>2020</v>
      </c>
      <c r="H8281" s="139">
        <f t="shared" si="665"/>
        <v>0</v>
      </c>
      <c r="I8281" s="140">
        <v>6.9833333333333334</v>
      </c>
      <c r="J8281" s="141">
        <f t="shared" si="666"/>
        <v>1</v>
      </c>
      <c r="K8281" s="81">
        <f t="shared" si="667"/>
        <v>13.016666666666666</v>
      </c>
      <c r="L8281" s="149">
        <v>10.199999999999999</v>
      </c>
      <c r="M8281" s="16"/>
      <c r="N8281" s="141">
        <f t="shared" si="668"/>
        <v>1</v>
      </c>
      <c r="O8281" s="141"/>
      <c r="P8281" s="141"/>
      <c r="Q8281" s="81">
        <f t="shared" si="669"/>
        <v>9.8000000000000007</v>
      </c>
    </row>
    <row r="8282" spans="5:17" ht="13" hidden="1" x14ac:dyDescent="0.3">
      <c r="E8282" s="138">
        <v>43912</v>
      </c>
      <c r="F8282" s="16">
        <v>82</v>
      </c>
      <c r="G8282" s="16">
        <v>2020</v>
      </c>
      <c r="H8282" s="139">
        <f t="shared" si="665"/>
        <v>0</v>
      </c>
      <c r="I8282" s="140">
        <v>7.08</v>
      </c>
      <c r="J8282" s="141">
        <f t="shared" si="666"/>
        <v>1</v>
      </c>
      <c r="K8282" s="81">
        <f t="shared" si="667"/>
        <v>12.92</v>
      </c>
      <c r="L8282" s="149">
        <v>6.2</v>
      </c>
      <c r="M8282" s="16"/>
      <c r="N8282" s="141">
        <f t="shared" si="668"/>
        <v>1</v>
      </c>
      <c r="O8282" s="141"/>
      <c r="P8282" s="141"/>
      <c r="Q8282" s="81">
        <f t="shared" si="669"/>
        <v>13.8</v>
      </c>
    </row>
    <row r="8283" spans="5:17" ht="13" hidden="1" x14ac:dyDescent="0.3">
      <c r="E8283" s="138">
        <v>43913</v>
      </c>
      <c r="F8283" s="16">
        <v>83</v>
      </c>
      <c r="G8283" s="16">
        <v>2020</v>
      </c>
      <c r="H8283" s="139">
        <f t="shared" si="665"/>
        <v>0</v>
      </c>
      <c r="I8283" s="140">
        <v>7.1766666666666667</v>
      </c>
      <c r="J8283" s="141">
        <f t="shared" si="666"/>
        <v>1</v>
      </c>
      <c r="K8283" s="81">
        <f t="shared" si="667"/>
        <v>12.823333333333334</v>
      </c>
      <c r="L8283" s="149">
        <v>4.4000000000000004</v>
      </c>
      <c r="M8283" s="16"/>
      <c r="N8283" s="141">
        <f t="shared" si="668"/>
        <v>1</v>
      </c>
      <c r="O8283" s="141"/>
      <c r="P8283" s="141"/>
      <c r="Q8283" s="81">
        <f t="shared" si="669"/>
        <v>15.6</v>
      </c>
    </row>
    <row r="8284" spans="5:17" ht="13" hidden="1" x14ac:dyDescent="0.3">
      <c r="E8284" s="138">
        <v>43914</v>
      </c>
      <c r="F8284" s="16">
        <v>84</v>
      </c>
      <c r="G8284" s="16">
        <v>2020</v>
      </c>
      <c r="H8284" s="139">
        <f t="shared" si="665"/>
        <v>0</v>
      </c>
      <c r="I8284" s="140">
        <v>7.2733333333333325</v>
      </c>
      <c r="J8284" s="141">
        <f t="shared" si="666"/>
        <v>1</v>
      </c>
      <c r="K8284" s="81">
        <f t="shared" si="667"/>
        <v>12.726666666666667</v>
      </c>
      <c r="L8284" s="149">
        <v>4</v>
      </c>
      <c r="M8284" s="16"/>
      <c r="N8284" s="141">
        <f t="shared" si="668"/>
        <v>1</v>
      </c>
      <c r="O8284" s="141"/>
      <c r="P8284" s="141"/>
      <c r="Q8284" s="81">
        <f t="shared" si="669"/>
        <v>16</v>
      </c>
    </row>
    <row r="8285" spans="5:17" ht="13" hidden="1" x14ac:dyDescent="0.3">
      <c r="E8285" s="138">
        <v>43915</v>
      </c>
      <c r="F8285" s="16">
        <v>85</v>
      </c>
      <c r="G8285" s="16">
        <v>2020</v>
      </c>
      <c r="H8285" s="139">
        <f t="shared" si="665"/>
        <v>0</v>
      </c>
      <c r="I8285" s="140">
        <v>7.37</v>
      </c>
      <c r="J8285" s="141">
        <f t="shared" si="666"/>
        <v>1</v>
      </c>
      <c r="K8285" s="81">
        <f t="shared" si="667"/>
        <v>12.629999999999999</v>
      </c>
      <c r="L8285" s="149">
        <v>4.5999999999999996</v>
      </c>
      <c r="M8285" s="16"/>
      <c r="N8285" s="141">
        <f t="shared" si="668"/>
        <v>1</v>
      </c>
      <c r="O8285" s="141"/>
      <c r="P8285" s="141"/>
      <c r="Q8285" s="81">
        <f t="shared" si="669"/>
        <v>15.4</v>
      </c>
    </row>
    <row r="8286" spans="5:17" ht="13" hidden="1" x14ac:dyDescent="0.3">
      <c r="E8286" s="138">
        <v>43916</v>
      </c>
      <c r="F8286" s="16">
        <v>86</v>
      </c>
      <c r="G8286" s="16">
        <v>2020</v>
      </c>
      <c r="H8286" s="139">
        <f t="shared" si="665"/>
        <v>0</v>
      </c>
      <c r="I8286" s="140">
        <v>7.4666666666666677</v>
      </c>
      <c r="J8286" s="141">
        <f t="shared" si="666"/>
        <v>1</v>
      </c>
      <c r="K8286" s="81">
        <f t="shared" si="667"/>
        <v>12.533333333333331</v>
      </c>
      <c r="L8286" s="149">
        <v>5.2</v>
      </c>
      <c r="M8286" s="16"/>
      <c r="N8286" s="141">
        <f t="shared" si="668"/>
        <v>1</v>
      </c>
      <c r="O8286" s="141"/>
      <c r="P8286" s="141"/>
      <c r="Q8286" s="81">
        <f t="shared" si="669"/>
        <v>14.8</v>
      </c>
    </row>
    <row r="8287" spans="5:17" ht="13" hidden="1" x14ac:dyDescent="0.3">
      <c r="E8287" s="138">
        <v>43917</v>
      </c>
      <c r="F8287" s="16">
        <v>87</v>
      </c>
      <c r="G8287" s="16">
        <v>2020</v>
      </c>
      <c r="H8287" s="139">
        <f t="shared" si="665"/>
        <v>0</v>
      </c>
      <c r="I8287" s="140">
        <v>7.5633333333333335</v>
      </c>
      <c r="J8287" s="141">
        <f t="shared" si="666"/>
        <v>1</v>
      </c>
      <c r="K8287" s="81">
        <f t="shared" si="667"/>
        <v>12.436666666666667</v>
      </c>
      <c r="L8287" s="149">
        <v>6</v>
      </c>
      <c r="M8287" s="16"/>
      <c r="N8287" s="141">
        <f t="shared" si="668"/>
        <v>1</v>
      </c>
      <c r="O8287" s="141"/>
      <c r="P8287" s="141"/>
      <c r="Q8287" s="81">
        <f t="shared" si="669"/>
        <v>14</v>
      </c>
    </row>
    <row r="8288" spans="5:17" ht="13" hidden="1" x14ac:dyDescent="0.3">
      <c r="E8288" s="138">
        <v>43918</v>
      </c>
      <c r="F8288" s="16">
        <v>88</v>
      </c>
      <c r="G8288" s="16">
        <v>2020</v>
      </c>
      <c r="H8288" s="139">
        <f t="shared" si="665"/>
        <v>0</v>
      </c>
      <c r="I8288" s="140">
        <v>7.66</v>
      </c>
      <c r="J8288" s="141">
        <f t="shared" si="666"/>
        <v>1</v>
      </c>
      <c r="K8288" s="81">
        <f t="shared" si="667"/>
        <v>12.34</v>
      </c>
      <c r="L8288" s="149">
        <v>9.4</v>
      </c>
      <c r="M8288" s="16"/>
      <c r="N8288" s="141">
        <f t="shared" si="668"/>
        <v>1</v>
      </c>
      <c r="O8288" s="141"/>
      <c r="P8288" s="141"/>
      <c r="Q8288" s="81">
        <f t="shared" si="669"/>
        <v>10.6</v>
      </c>
    </row>
    <row r="8289" spans="5:17" ht="13" hidden="1" x14ac:dyDescent="0.3">
      <c r="E8289" s="138">
        <v>43919</v>
      </c>
      <c r="F8289" s="16">
        <v>89</v>
      </c>
      <c r="G8289" s="16">
        <v>2020</v>
      </c>
      <c r="H8289" s="139">
        <f t="shared" si="665"/>
        <v>0</v>
      </c>
      <c r="I8289" s="140">
        <v>7.7566666666666668</v>
      </c>
      <c r="J8289" s="141">
        <f t="shared" si="666"/>
        <v>1</v>
      </c>
      <c r="K8289" s="81">
        <f t="shared" si="667"/>
        <v>12.243333333333332</v>
      </c>
      <c r="L8289" s="149">
        <v>8.4</v>
      </c>
      <c r="M8289" s="16"/>
      <c r="N8289" s="141">
        <f t="shared" si="668"/>
        <v>1</v>
      </c>
      <c r="O8289" s="141"/>
      <c r="P8289" s="141"/>
      <c r="Q8289" s="81">
        <f t="shared" si="669"/>
        <v>11.6</v>
      </c>
    </row>
    <row r="8290" spans="5:17" ht="13" hidden="1" x14ac:dyDescent="0.3">
      <c r="E8290" s="138">
        <v>43920</v>
      </c>
      <c r="F8290" s="16">
        <v>90</v>
      </c>
      <c r="G8290" s="16">
        <v>2020</v>
      </c>
      <c r="H8290" s="139">
        <f t="shared" si="665"/>
        <v>0</v>
      </c>
      <c r="I8290" s="140">
        <v>7.8533333333333344</v>
      </c>
      <c r="J8290" s="141">
        <f t="shared" si="666"/>
        <v>1</v>
      </c>
      <c r="K8290" s="81">
        <f t="shared" si="667"/>
        <v>12.146666666666665</v>
      </c>
      <c r="L8290" s="149">
        <v>3.9</v>
      </c>
      <c r="M8290" s="16"/>
      <c r="N8290" s="141">
        <f t="shared" si="668"/>
        <v>1</v>
      </c>
      <c r="O8290" s="141"/>
      <c r="P8290" s="141"/>
      <c r="Q8290" s="81">
        <f t="shared" si="669"/>
        <v>16.100000000000001</v>
      </c>
    </row>
    <row r="8291" spans="5:17" ht="13" hidden="1" x14ac:dyDescent="0.3">
      <c r="E8291" s="138">
        <v>43921</v>
      </c>
      <c r="F8291" s="16">
        <v>91</v>
      </c>
      <c r="G8291" s="16">
        <v>2020</v>
      </c>
      <c r="H8291" s="139">
        <f t="shared" ref="H8291:H8354" si="670">IF(AND(E8291&gt;=$D$64,E8291&lt;=$D$65),1,0)</f>
        <v>0</v>
      </c>
      <c r="I8291" s="140">
        <v>7.95</v>
      </c>
      <c r="J8291" s="141">
        <f t="shared" si="666"/>
        <v>1</v>
      </c>
      <c r="K8291" s="81">
        <f t="shared" si="667"/>
        <v>12.05</v>
      </c>
      <c r="L8291" s="149">
        <v>5.5</v>
      </c>
      <c r="M8291" s="16"/>
      <c r="N8291" s="141">
        <f t="shared" si="668"/>
        <v>1</v>
      </c>
      <c r="O8291" s="141"/>
      <c r="P8291" s="141"/>
      <c r="Q8291" s="81">
        <f t="shared" si="669"/>
        <v>14.5</v>
      </c>
    </row>
    <row r="8292" spans="5:17" ht="13" hidden="1" x14ac:dyDescent="0.3">
      <c r="E8292" s="138">
        <v>43922</v>
      </c>
      <c r="F8292" s="16">
        <v>92</v>
      </c>
      <c r="G8292" s="16">
        <v>2020</v>
      </c>
      <c r="H8292" s="139">
        <f t="shared" si="670"/>
        <v>0</v>
      </c>
      <c r="I8292" s="140">
        <v>8.0466666666666669</v>
      </c>
      <c r="J8292" s="141">
        <f t="shared" si="666"/>
        <v>1</v>
      </c>
      <c r="K8292" s="81">
        <f t="shared" si="667"/>
        <v>11.953333333333333</v>
      </c>
      <c r="L8292" s="149">
        <v>5.8</v>
      </c>
      <c r="M8292" s="16"/>
      <c r="N8292" s="141">
        <f t="shared" si="668"/>
        <v>1</v>
      </c>
      <c r="O8292" s="141"/>
      <c r="P8292" s="141"/>
      <c r="Q8292" s="81">
        <f t="shared" si="669"/>
        <v>14.2</v>
      </c>
    </row>
    <row r="8293" spans="5:17" ht="13" hidden="1" x14ac:dyDescent="0.3">
      <c r="E8293" s="138">
        <v>43923</v>
      </c>
      <c r="F8293" s="16">
        <v>93</v>
      </c>
      <c r="G8293" s="16">
        <v>2020</v>
      </c>
      <c r="H8293" s="139">
        <f t="shared" si="670"/>
        <v>0</v>
      </c>
      <c r="I8293" s="140">
        <v>8.1433333333333344</v>
      </c>
      <c r="J8293" s="141">
        <f t="shared" si="666"/>
        <v>1</v>
      </c>
      <c r="K8293" s="81">
        <f t="shared" si="667"/>
        <v>11.856666666666666</v>
      </c>
      <c r="L8293" s="149">
        <v>7.8</v>
      </c>
      <c r="M8293" s="16"/>
      <c r="N8293" s="141">
        <f t="shared" si="668"/>
        <v>1</v>
      </c>
      <c r="O8293" s="141"/>
      <c r="P8293" s="141"/>
      <c r="Q8293" s="81">
        <f t="shared" si="669"/>
        <v>12.2</v>
      </c>
    </row>
    <row r="8294" spans="5:17" ht="13" hidden="1" x14ac:dyDescent="0.3">
      <c r="E8294" s="138">
        <v>43924</v>
      </c>
      <c r="F8294" s="16">
        <v>94</v>
      </c>
      <c r="G8294" s="16">
        <v>2020</v>
      </c>
      <c r="H8294" s="139">
        <f t="shared" si="670"/>
        <v>0</v>
      </c>
      <c r="I8294" s="140">
        <v>8.24</v>
      </c>
      <c r="J8294" s="141">
        <f t="shared" si="666"/>
        <v>1</v>
      </c>
      <c r="K8294" s="81">
        <f t="shared" si="667"/>
        <v>11.76</v>
      </c>
      <c r="L8294" s="149">
        <v>8.3000000000000007</v>
      </c>
      <c r="M8294" s="16"/>
      <c r="N8294" s="141">
        <f t="shared" si="668"/>
        <v>1</v>
      </c>
      <c r="O8294" s="141"/>
      <c r="P8294" s="141"/>
      <c r="Q8294" s="81">
        <f t="shared" si="669"/>
        <v>11.7</v>
      </c>
    </row>
    <row r="8295" spans="5:17" ht="13" hidden="1" x14ac:dyDescent="0.3">
      <c r="E8295" s="138">
        <v>43925</v>
      </c>
      <c r="F8295" s="16">
        <v>95</v>
      </c>
      <c r="G8295" s="16">
        <v>2020</v>
      </c>
      <c r="H8295" s="139">
        <f t="shared" si="670"/>
        <v>0</v>
      </c>
      <c r="I8295" s="140">
        <v>8.336666666666666</v>
      </c>
      <c r="J8295" s="141">
        <f t="shared" si="666"/>
        <v>1</v>
      </c>
      <c r="K8295" s="81">
        <f t="shared" si="667"/>
        <v>11.663333333333334</v>
      </c>
      <c r="L8295" s="149">
        <v>8.6</v>
      </c>
      <c r="M8295" s="16"/>
      <c r="N8295" s="141">
        <f t="shared" si="668"/>
        <v>1</v>
      </c>
      <c r="O8295" s="141"/>
      <c r="P8295" s="141"/>
      <c r="Q8295" s="81">
        <f t="shared" si="669"/>
        <v>11.4</v>
      </c>
    </row>
    <row r="8296" spans="5:17" ht="13" hidden="1" x14ac:dyDescent="0.3">
      <c r="E8296" s="138">
        <v>43926</v>
      </c>
      <c r="F8296" s="16">
        <v>96</v>
      </c>
      <c r="G8296" s="16">
        <v>2020</v>
      </c>
      <c r="H8296" s="139">
        <f t="shared" si="670"/>
        <v>0</v>
      </c>
      <c r="I8296" s="140">
        <v>8.4333333333333336</v>
      </c>
      <c r="J8296" s="141">
        <f t="shared" si="666"/>
        <v>1</v>
      </c>
      <c r="K8296" s="81">
        <f t="shared" si="667"/>
        <v>11.566666666666666</v>
      </c>
      <c r="L8296" s="149">
        <v>10.4</v>
      </c>
      <c r="M8296" s="16"/>
      <c r="N8296" s="141">
        <f t="shared" si="668"/>
        <v>1</v>
      </c>
      <c r="O8296" s="141"/>
      <c r="P8296" s="141"/>
      <c r="Q8296" s="81">
        <f t="shared" si="669"/>
        <v>9.6</v>
      </c>
    </row>
    <row r="8297" spans="5:17" ht="13" hidden="1" x14ac:dyDescent="0.3">
      <c r="E8297" s="138">
        <v>43927</v>
      </c>
      <c r="F8297" s="16">
        <v>97</v>
      </c>
      <c r="G8297" s="16">
        <v>2020</v>
      </c>
      <c r="H8297" s="139">
        <f t="shared" si="670"/>
        <v>0</v>
      </c>
      <c r="I8297" s="140">
        <v>8.5299999999999994</v>
      </c>
      <c r="J8297" s="141">
        <f t="shared" si="666"/>
        <v>1</v>
      </c>
      <c r="K8297" s="81">
        <f t="shared" si="667"/>
        <v>11.47</v>
      </c>
      <c r="L8297" s="149">
        <v>11.9</v>
      </c>
      <c r="M8297" s="16"/>
      <c r="N8297" s="141">
        <f t="shared" si="668"/>
        <v>1</v>
      </c>
      <c r="O8297" s="141"/>
      <c r="P8297" s="141"/>
      <c r="Q8297" s="81">
        <f t="shared" si="669"/>
        <v>8.1</v>
      </c>
    </row>
    <row r="8298" spans="5:17" ht="13" hidden="1" x14ac:dyDescent="0.3">
      <c r="E8298" s="138">
        <v>43928</v>
      </c>
      <c r="F8298" s="16">
        <v>98</v>
      </c>
      <c r="G8298" s="16">
        <v>2020</v>
      </c>
      <c r="H8298" s="139">
        <f t="shared" si="670"/>
        <v>0</v>
      </c>
      <c r="I8298" s="140">
        <v>8.6266666666666687</v>
      </c>
      <c r="J8298" s="141">
        <f t="shared" si="666"/>
        <v>1</v>
      </c>
      <c r="K8298" s="81">
        <f t="shared" si="667"/>
        <v>11.373333333333331</v>
      </c>
      <c r="L8298" s="149">
        <v>12.3</v>
      </c>
      <c r="M8298" s="16"/>
      <c r="N8298" s="141">
        <f t="shared" si="668"/>
        <v>1</v>
      </c>
      <c r="O8298" s="141"/>
      <c r="P8298" s="141"/>
      <c r="Q8298" s="81">
        <f t="shared" si="669"/>
        <v>7.6999999999999993</v>
      </c>
    </row>
    <row r="8299" spans="5:17" ht="13" hidden="1" x14ac:dyDescent="0.3">
      <c r="E8299" s="138">
        <v>43929</v>
      </c>
      <c r="F8299" s="16">
        <v>99</v>
      </c>
      <c r="G8299" s="16">
        <v>2020</v>
      </c>
      <c r="H8299" s="139">
        <f t="shared" si="670"/>
        <v>0</v>
      </c>
      <c r="I8299" s="140">
        <v>8.7233333333333327</v>
      </c>
      <c r="J8299" s="141">
        <f t="shared" si="666"/>
        <v>1</v>
      </c>
      <c r="K8299" s="81">
        <f t="shared" si="667"/>
        <v>11.276666666666667</v>
      </c>
      <c r="L8299" s="149">
        <v>13.4</v>
      </c>
      <c r="M8299" s="16"/>
      <c r="N8299" s="141">
        <f t="shared" si="668"/>
        <v>1</v>
      </c>
      <c r="O8299" s="141"/>
      <c r="P8299" s="141"/>
      <c r="Q8299" s="81">
        <f t="shared" si="669"/>
        <v>6.6</v>
      </c>
    </row>
    <row r="8300" spans="5:17" ht="13" hidden="1" x14ac:dyDescent="0.3">
      <c r="E8300" s="138">
        <v>43930</v>
      </c>
      <c r="F8300" s="16">
        <v>100</v>
      </c>
      <c r="G8300" s="16">
        <v>2020</v>
      </c>
      <c r="H8300" s="139">
        <f t="shared" si="670"/>
        <v>0</v>
      </c>
      <c r="I8300" s="140">
        <v>8.82</v>
      </c>
      <c r="J8300" s="141">
        <f t="shared" si="666"/>
        <v>1</v>
      </c>
      <c r="K8300" s="81">
        <f t="shared" si="667"/>
        <v>11.18</v>
      </c>
      <c r="L8300" s="149">
        <v>13.8</v>
      </c>
      <c r="M8300" s="16"/>
      <c r="N8300" s="141">
        <f t="shared" si="668"/>
        <v>1</v>
      </c>
      <c r="O8300" s="141"/>
      <c r="P8300" s="141"/>
      <c r="Q8300" s="81">
        <f t="shared" si="669"/>
        <v>6.1999999999999993</v>
      </c>
    </row>
    <row r="8301" spans="5:17" ht="13" hidden="1" x14ac:dyDescent="0.3">
      <c r="E8301" s="138">
        <v>43931</v>
      </c>
      <c r="F8301" s="16">
        <v>101</v>
      </c>
      <c r="G8301" s="16">
        <v>2020</v>
      </c>
      <c r="H8301" s="139">
        <f t="shared" si="670"/>
        <v>0</v>
      </c>
      <c r="I8301" s="140">
        <v>8.9166666666666679</v>
      </c>
      <c r="J8301" s="141">
        <f t="shared" si="666"/>
        <v>1</v>
      </c>
      <c r="K8301" s="81">
        <f t="shared" si="667"/>
        <v>11.083333333333332</v>
      </c>
      <c r="L8301" s="149">
        <v>14.2</v>
      </c>
      <c r="M8301" s="16"/>
      <c r="N8301" s="141">
        <f t="shared" si="668"/>
        <v>1</v>
      </c>
      <c r="O8301" s="141"/>
      <c r="P8301" s="141"/>
      <c r="Q8301" s="81">
        <f t="shared" si="669"/>
        <v>5.8000000000000007</v>
      </c>
    </row>
    <row r="8302" spans="5:17" ht="13" hidden="1" x14ac:dyDescent="0.3">
      <c r="E8302" s="138">
        <v>43932</v>
      </c>
      <c r="F8302" s="16">
        <v>102</v>
      </c>
      <c r="G8302" s="16">
        <v>2020</v>
      </c>
      <c r="H8302" s="139">
        <f t="shared" si="670"/>
        <v>0</v>
      </c>
      <c r="I8302" s="140">
        <v>9.0133333333333354</v>
      </c>
      <c r="J8302" s="141">
        <f t="shared" si="666"/>
        <v>1</v>
      </c>
      <c r="K8302" s="81">
        <f t="shared" si="667"/>
        <v>10.986666666666665</v>
      </c>
      <c r="L8302" s="149">
        <v>14.6</v>
      </c>
      <c r="M8302" s="16"/>
      <c r="N8302" s="141">
        <f t="shared" si="668"/>
        <v>1</v>
      </c>
      <c r="O8302" s="141"/>
      <c r="P8302" s="141"/>
      <c r="Q8302" s="81">
        <f t="shared" si="669"/>
        <v>5.4</v>
      </c>
    </row>
    <row r="8303" spans="5:17" ht="13" hidden="1" x14ac:dyDescent="0.3">
      <c r="E8303" s="138">
        <v>43933</v>
      </c>
      <c r="F8303" s="16">
        <v>103</v>
      </c>
      <c r="G8303" s="16">
        <v>2020</v>
      </c>
      <c r="H8303" s="139">
        <f t="shared" si="670"/>
        <v>0</v>
      </c>
      <c r="I8303" s="140">
        <v>9.11</v>
      </c>
      <c r="J8303" s="141">
        <f t="shared" si="666"/>
        <v>1</v>
      </c>
      <c r="K8303" s="81">
        <f t="shared" si="667"/>
        <v>10.89</v>
      </c>
      <c r="L8303" s="149">
        <v>14.9</v>
      </c>
      <c r="M8303" s="16"/>
      <c r="N8303" s="141">
        <f t="shared" si="668"/>
        <v>1</v>
      </c>
      <c r="O8303" s="141"/>
      <c r="P8303" s="141"/>
      <c r="Q8303" s="81">
        <f t="shared" si="669"/>
        <v>5.0999999999999996</v>
      </c>
    </row>
    <row r="8304" spans="5:17" ht="13" hidden="1" x14ac:dyDescent="0.3">
      <c r="E8304" s="138">
        <v>43934</v>
      </c>
      <c r="F8304" s="16">
        <v>104</v>
      </c>
      <c r="G8304" s="16">
        <v>2020</v>
      </c>
      <c r="H8304" s="139">
        <f t="shared" si="670"/>
        <v>0</v>
      </c>
      <c r="I8304" s="140">
        <v>9.206666666666667</v>
      </c>
      <c r="J8304" s="141">
        <f t="shared" si="666"/>
        <v>1</v>
      </c>
      <c r="K8304" s="81">
        <f t="shared" si="667"/>
        <v>10.793333333333333</v>
      </c>
      <c r="L8304" s="149">
        <v>14.5</v>
      </c>
      <c r="M8304" s="16"/>
      <c r="N8304" s="141">
        <f t="shared" si="668"/>
        <v>1</v>
      </c>
      <c r="O8304" s="141"/>
      <c r="P8304" s="141"/>
      <c r="Q8304" s="81">
        <f t="shared" si="669"/>
        <v>5.5</v>
      </c>
    </row>
    <row r="8305" spans="5:17" ht="13" hidden="1" x14ac:dyDescent="0.3">
      <c r="E8305" s="138">
        <v>43935</v>
      </c>
      <c r="F8305" s="16">
        <v>105</v>
      </c>
      <c r="G8305" s="16">
        <v>2020</v>
      </c>
      <c r="H8305" s="139">
        <f t="shared" si="670"/>
        <v>0</v>
      </c>
      <c r="I8305" s="140">
        <v>9.3033333333333346</v>
      </c>
      <c r="J8305" s="141">
        <f t="shared" si="666"/>
        <v>1</v>
      </c>
      <c r="K8305" s="81">
        <f t="shared" si="667"/>
        <v>10.696666666666665</v>
      </c>
      <c r="L8305" s="149">
        <v>11.7</v>
      </c>
      <c r="M8305" s="16"/>
      <c r="N8305" s="141">
        <f t="shared" si="668"/>
        <v>1</v>
      </c>
      <c r="O8305" s="141"/>
      <c r="P8305" s="141"/>
      <c r="Q8305" s="81">
        <f t="shared" si="669"/>
        <v>8.3000000000000007</v>
      </c>
    </row>
    <row r="8306" spans="5:17" ht="13" hidden="1" x14ac:dyDescent="0.3">
      <c r="E8306" s="138">
        <v>43936</v>
      </c>
      <c r="F8306" s="16">
        <v>106</v>
      </c>
      <c r="G8306" s="16">
        <v>2020</v>
      </c>
      <c r="H8306" s="139">
        <f t="shared" si="670"/>
        <v>0</v>
      </c>
      <c r="I8306" s="140">
        <v>9.4</v>
      </c>
      <c r="J8306" s="141">
        <f t="shared" si="666"/>
        <v>1</v>
      </c>
      <c r="K8306" s="81">
        <f t="shared" si="667"/>
        <v>10.6</v>
      </c>
      <c r="L8306" s="149">
        <v>10.6</v>
      </c>
      <c r="M8306" s="16"/>
      <c r="N8306" s="141">
        <f t="shared" si="668"/>
        <v>1</v>
      </c>
      <c r="O8306" s="141"/>
      <c r="P8306" s="141"/>
      <c r="Q8306" s="81">
        <f t="shared" si="669"/>
        <v>9.4</v>
      </c>
    </row>
    <row r="8307" spans="5:17" ht="13" hidden="1" x14ac:dyDescent="0.3">
      <c r="E8307" s="138">
        <v>43937</v>
      </c>
      <c r="F8307" s="16">
        <v>107</v>
      </c>
      <c r="G8307" s="16">
        <v>2020</v>
      </c>
      <c r="H8307" s="139">
        <f t="shared" si="670"/>
        <v>0</v>
      </c>
      <c r="I8307" s="140">
        <v>9.561290322580648</v>
      </c>
      <c r="J8307" s="141">
        <f t="shared" si="666"/>
        <v>1</v>
      </c>
      <c r="K8307" s="81">
        <f t="shared" si="667"/>
        <v>10.438709677419352</v>
      </c>
      <c r="L8307" s="149">
        <v>14.7</v>
      </c>
      <c r="M8307" s="16"/>
      <c r="N8307" s="141">
        <f t="shared" si="668"/>
        <v>1</v>
      </c>
      <c r="O8307" s="141"/>
      <c r="P8307" s="141"/>
      <c r="Q8307" s="81">
        <f t="shared" si="669"/>
        <v>5.3000000000000007</v>
      </c>
    </row>
    <row r="8308" spans="5:17" ht="13" hidden="1" x14ac:dyDescent="0.3">
      <c r="E8308" s="138">
        <v>43938</v>
      </c>
      <c r="F8308" s="16">
        <v>108</v>
      </c>
      <c r="G8308" s="16">
        <v>2020</v>
      </c>
      <c r="H8308" s="139">
        <f t="shared" si="670"/>
        <v>0</v>
      </c>
      <c r="I8308" s="140">
        <v>9.7225806451612922</v>
      </c>
      <c r="J8308" s="141">
        <f t="shared" si="666"/>
        <v>1</v>
      </c>
      <c r="K8308" s="81">
        <f t="shared" si="667"/>
        <v>10.277419354838708</v>
      </c>
      <c r="L8308" s="149">
        <v>15.4</v>
      </c>
      <c r="M8308" s="16"/>
      <c r="N8308" s="141">
        <f t="shared" si="668"/>
        <v>1</v>
      </c>
      <c r="O8308" s="141"/>
      <c r="P8308" s="141"/>
      <c r="Q8308" s="81">
        <f t="shared" si="669"/>
        <v>4.5999999999999996</v>
      </c>
    </row>
    <row r="8309" spans="5:17" ht="13" hidden="1" x14ac:dyDescent="0.3">
      <c r="E8309" s="138">
        <v>43939</v>
      </c>
      <c r="F8309" s="16">
        <v>109</v>
      </c>
      <c r="G8309" s="16">
        <v>2020</v>
      </c>
      <c r="H8309" s="139">
        <f t="shared" si="670"/>
        <v>0</v>
      </c>
      <c r="I8309" s="140">
        <v>9.8838709677419363</v>
      </c>
      <c r="J8309" s="141">
        <f t="shared" si="666"/>
        <v>1</v>
      </c>
      <c r="K8309" s="81">
        <f t="shared" si="667"/>
        <v>10.116129032258064</v>
      </c>
      <c r="L8309" s="149">
        <v>16</v>
      </c>
      <c r="M8309" s="16"/>
      <c r="N8309" s="141">
        <f t="shared" si="668"/>
        <v>1</v>
      </c>
      <c r="O8309" s="141"/>
      <c r="P8309" s="141"/>
      <c r="Q8309" s="81">
        <f t="shared" si="669"/>
        <v>4</v>
      </c>
    </row>
    <row r="8310" spans="5:17" ht="13" hidden="1" x14ac:dyDescent="0.3">
      <c r="E8310" s="138">
        <v>43940</v>
      </c>
      <c r="F8310" s="16">
        <v>110</v>
      </c>
      <c r="G8310" s="16">
        <v>2020</v>
      </c>
      <c r="H8310" s="139">
        <f t="shared" si="670"/>
        <v>0</v>
      </c>
      <c r="I8310" s="140">
        <v>10.045161290322584</v>
      </c>
      <c r="J8310" s="141">
        <f t="shared" si="666"/>
        <v>1</v>
      </c>
      <c r="K8310" s="81">
        <f t="shared" si="667"/>
        <v>9.954838709677416</v>
      </c>
      <c r="L8310" s="149">
        <v>14.9</v>
      </c>
      <c r="M8310" s="16"/>
      <c r="N8310" s="141">
        <f t="shared" si="668"/>
        <v>1</v>
      </c>
      <c r="O8310" s="141"/>
      <c r="P8310" s="141"/>
      <c r="Q8310" s="81">
        <f t="shared" si="669"/>
        <v>5.0999999999999996</v>
      </c>
    </row>
    <row r="8311" spans="5:17" ht="13" hidden="1" x14ac:dyDescent="0.3">
      <c r="E8311" s="138">
        <v>43941</v>
      </c>
      <c r="F8311" s="16">
        <v>111</v>
      </c>
      <c r="G8311" s="16">
        <v>2020</v>
      </c>
      <c r="H8311" s="139">
        <f t="shared" si="670"/>
        <v>0</v>
      </c>
      <c r="I8311" s="140">
        <v>10.206451612903228</v>
      </c>
      <c r="J8311" s="141">
        <f t="shared" si="666"/>
        <v>1</v>
      </c>
      <c r="K8311" s="81">
        <f t="shared" si="667"/>
        <v>9.7935483870967719</v>
      </c>
      <c r="L8311" s="149">
        <v>15.8</v>
      </c>
      <c r="M8311" s="16"/>
      <c r="N8311" s="141">
        <f t="shared" si="668"/>
        <v>1</v>
      </c>
      <c r="O8311" s="141"/>
      <c r="P8311" s="141"/>
      <c r="Q8311" s="81">
        <f t="shared" si="669"/>
        <v>4.1999999999999993</v>
      </c>
    </row>
    <row r="8312" spans="5:17" ht="13" hidden="1" x14ac:dyDescent="0.3">
      <c r="E8312" s="138">
        <v>43942</v>
      </c>
      <c r="F8312" s="16">
        <v>112</v>
      </c>
      <c r="G8312" s="16">
        <v>2020</v>
      </c>
      <c r="H8312" s="139">
        <f t="shared" si="670"/>
        <v>0</v>
      </c>
      <c r="I8312" s="140">
        <v>10.367741935483872</v>
      </c>
      <c r="J8312" s="141">
        <f t="shared" si="666"/>
        <v>1</v>
      </c>
      <c r="K8312" s="81">
        <f t="shared" si="667"/>
        <v>9.6322580645161278</v>
      </c>
      <c r="L8312" s="149">
        <v>13</v>
      </c>
      <c r="M8312" s="16"/>
      <c r="N8312" s="141">
        <f t="shared" si="668"/>
        <v>1</v>
      </c>
      <c r="O8312" s="141"/>
      <c r="P8312" s="141"/>
      <c r="Q8312" s="81">
        <f t="shared" si="669"/>
        <v>7</v>
      </c>
    </row>
    <row r="8313" spans="5:17" ht="13" hidden="1" x14ac:dyDescent="0.3">
      <c r="E8313" s="138">
        <v>43943</v>
      </c>
      <c r="F8313" s="16">
        <v>113</v>
      </c>
      <c r="G8313" s="16">
        <v>2020</v>
      </c>
      <c r="H8313" s="139">
        <f t="shared" si="670"/>
        <v>0</v>
      </c>
      <c r="I8313" s="140">
        <v>10.529032258064516</v>
      </c>
      <c r="J8313" s="141">
        <f t="shared" si="666"/>
        <v>1</v>
      </c>
      <c r="K8313" s="81">
        <f t="shared" si="667"/>
        <v>9.4709677419354836</v>
      </c>
      <c r="L8313" s="149">
        <v>14.4</v>
      </c>
      <c r="M8313" s="16"/>
      <c r="N8313" s="141">
        <f t="shared" si="668"/>
        <v>1</v>
      </c>
      <c r="O8313" s="141"/>
      <c r="P8313" s="141"/>
      <c r="Q8313" s="81">
        <f t="shared" si="669"/>
        <v>5.6</v>
      </c>
    </row>
    <row r="8314" spans="5:17" ht="13" hidden="1" x14ac:dyDescent="0.3">
      <c r="E8314" s="138">
        <v>43944</v>
      </c>
      <c r="F8314" s="16">
        <v>114</v>
      </c>
      <c r="G8314" s="16">
        <v>2020</v>
      </c>
      <c r="H8314" s="139">
        <f t="shared" si="670"/>
        <v>0</v>
      </c>
      <c r="I8314" s="140">
        <v>10.690322580645164</v>
      </c>
      <c r="J8314" s="141">
        <f t="shared" si="666"/>
        <v>1</v>
      </c>
      <c r="K8314" s="81">
        <f t="shared" si="667"/>
        <v>9.3096774193548359</v>
      </c>
      <c r="L8314" s="149">
        <v>16</v>
      </c>
      <c r="M8314" s="16"/>
      <c r="N8314" s="141">
        <f t="shared" si="668"/>
        <v>1</v>
      </c>
      <c r="O8314" s="141"/>
      <c r="P8314" s="141"/>
      <c r="Q8314" s="81">
        <f t="shared" si="669"/>
        <v>4</v>
      </c>
    </row>
    <row r="8315" spans="5:17" ht="13" hidden="1" x14ac:dyDescent="0.3">
      <c r="E8315" s="138">
        <v>43945</v>
      </c>
      <c r="F8315" s="16">
        <v>115</v>
      </c>
      <c r="G8315" s="16">
        <v>2020</v>
      </c>
      <c r="H8315" s="139">
        <f t="shared" si="670"/>
        <v>0</v>
      </c>
      <c r="I8315" s="140">
        <v>10.851612903225808</v>
      </c>
      <c r="J8315" s="141">
        <f t="shared" si="666"/>
        <v>1</v>
      </c>
      <c r="K8315" s="81">
        <f t="shared" si="667"/>
        <v>9.1483870967741918</v>
      </c>
      <c r="L8315" s="149">
        <v>15.8</v>
      </c>
      <c r="M8315" s="16"/>
      <c r="N8315" s="141">
        <f t="shared" si="668"/>
        <v>1</v>
      </c>
      <c r="O8315" s="141"/>
      <c r="P8315" s="141"/>
      <c r="Q8315" s="81">
        <f t="shared" si="669"/>
        <v>4.1999999999999993</v>
      </c>
    </row>
    <row r="8316" spans="5:17" ht="13" hidden="1" x14ac:dyDescent="0.3">
      <c r="E8316" s="138">
        <v>43946</v>
      </c>
      <c r="F8316" s="16">
        <v>116</v>
      </c>
      <c r="G8316" s="16">
        <v>2020</v>
      </c>
      <c r="H8316" s="139">
        <f t="shared" si="670"/>
        <v>0</v>
      </c>
      <c r="I8316" s="140">
        <v>11.012903225806452</v>
      </c>
      <c r="J8316" s="141">
        <f t="shared" si="666"/>
        <v>1</v>
      </c>
      <c r="K8316" s="81">
        <f t="shared" si="667"/>
        <v>8.9870967741935477</v>
      </c>
      <c r="L8316" s="149">
        <v>15.7</v>
      </c>
      <c r="M8316" s="16"/>
      <c r="N8316" s="141">
        <f t="shared" si="668"/>
        <v>1</v>
      </c>
      <c r="O8316" s="141"/>
      <c r="P8316" s="141"/>
      <c r="Q8316" s="81">
        <f t="shared" si="669"/>
        <v>4.3000000000000007</v>
      </c>
    </row>
    <row r="8317" spans="5:17" ht="13" hidden="1" x14ac:dyDescent="0.3">
      <c r="E8317" s="138">
        <v>43947</v>
      </c>
      <c r="F8317" s="16">
        <v>117</v>
      </c>
      <c r="G8317" s="16">
        <v>2020</v>
      </c>
      <c r="H8317" s="139">
        <f t="shared" si="670"/>
        <v>0</v>
      </c>
      <c r="I8317" s="140">
        <v>11.1741935483871</v>
      </c>
      <c r="J8317" s="141">
        <f t="shared" si="666"/>
        <v>1</v>
      </c>
      <c r="K8317" s="81">
        <f t="shared" si="667"/>
        <v>8.8258064516129</v>
      </c>
      <c r="L8317" s="149">
        <v>14.6</v>
      </c>
      <c r="M8317" s="16"/>
      <c r="N8317" s="141">
        <f t="shared" si="668"/>
        <v>1</v>
      </c>
      <c r="O8317" s="141"/>
      <c r="P8317" s="141"/>
      <c r="Q8317" s="81">
        <f t="shared" si="669"/>
        <v>5.4</v>
      </c>
    </row>
    <row r="8318" spans="5:17" ht="13" hidden="1" x14ac:dyDescent="0.3">
      <c r="E8318" s="138">
        <v>43948</v>
      </c>
      <c r="F8318" s="16">
        <v>118</v>
      </c>
      <c r="G8318" s="16">
        <v>2020</v>
      </c>
      <c r="H8318" s="139">
        <f t="shared" si="670"/>
        <v>0</v>
      </c>
      <c r="I8318" s="140">
        <v>11.335483870967744</v>
      </c>
      <c r="J8318" s="141">
        <f t="shared" si="666"/>
        <v>1</v>
      </c>
      <c r="K8318" s="81">
        <f t="shared" si="667"/>
        <v>8.6645161290322559</v>
      </c>
      <c r="L8318" s="149">
        <v>14.1</v>
      </c>
      <c r="M8318" s="16"/>
      <c r="N8318" s="141">
        <f t="shared" si="668"/>
        <v>1</v>
      </c>
      <c r="O8318" s="141"/>
      <c r="P8318" s="141"/>
      <c r="Q8318" s="81">
        <f t="shared" si="669"/>
        <v>5.9</v>
      </c>
    </row>
    <row r="8319" spans="5:17" ht="13" hidden="1" x14ac:dyDescent="0.3">
      <c r="E8319" s="138">
        <v>43949</v>
      </c>
      <c r="F8319" s="16">
        <v>119</v>
      </c>
      <c r="G8319" s="16">
        <v>2020</v>
      </c>
      <c r="H8319" s="139">
        <f t="shared" si="670"/>
        <v>0</v>
      </c>
      <c r="I8319" s="140">
        <v>11.496774193548388</v>
      </c>
      <c r="J8319" s="141">
        <f t="shared" si="666"/>
        <v>1</v>
      </c>
      <c r="K8319" s="81">
        <f t="shared" si="667"/>
        <v>8.5032258064516117</v>
      </c>
      <c r="L8319" s="149">
        <v>12.7</v>
      </c>
      <c r="M8319" s="16"/>
      <c r="N8319" s="141">
        <f t="shared" si="668"/>
        <v>1</v>
      </c>
      <c r="O8319" s="141"/>
      <c r="P8319" s="141"/>
      <c r="Q8319" s="81">
        <f t="shared" si="669"/>
        <v>7.3000000000000007</v>
      </c>
    </row>
    <row r="8320" spans="5:17" ht="13" hidden="1" x14ac:dyDescent="0.3">
      <c r="E8320" s="138">
        <v>43950</v>
      </c>
      <c r="F8320" s="16">
        <v>120</v>
      </c>
      <c r="G8320" s="16">
        <v>2020</v>
      </c>
      <c r="H8320" s="139">
        <f t="shared" si="670"/>
        <v>0</v>
      </c>
      <c r="I8320" s="140">
        <v>11.658064516129032</v>
      </c>
      <c r="J8320" s="141">
        <f t="shared" si="666"/>
        <v>1</v>
      </c>
      <c r="K8320" s="81">
        <f t="shared" si="667"/>
        <v>8.3419354838709676</v>
      </c>
      <c r="L8320" s="149">
        <v>12.3</v>
      </c>
      <c r="M8320" s="16"/>
      <c r="N8320" s="141">
        <f t="shared" si="668"/>
        <v>1</v>
      </c>
      <c r="O8320" s="141"/>
      <c r="P8320" s="141"/>
      <c r="Q8320" s="81">
        <f t="shared" si="669"/>
        <v>7.6999999999999993</v>
      </c>
    </row>
    <row r="8321" spans="5:17" ht="13" hidden="1" x14ac:dyDescent="0.3">
      <c r="E8321" s="138">
        <v>43951</v>
      </c>
      <c r="F8321" s="16">
        <v>121</v>
      </c>
      <c r="G8321" s="16">
        <v>2020</v>
      </c>
      <c r="H8321" s="139">
        <f t="shared" si="670"/>
        <v>0</v>
      </c>
      <c r="I8321" s="140">
        <v>11.81935483870968</v>
      </c>
      <c r="J8321" s="141">
        <f t="shared" si="666"/>
        <v>1</v>
      </c>
      <c r="K8321" s="81">
        <f t="shared" si="667"/>
        <v>8.1806451612903199</v>
      </c>
      <c r="L8321" s="149">
        <v>10.6</v>
      </c>
      <c r="M8321" s="16"/>
      <c r="N8321" s="141">
        <f t="shared" si="668"/>
        <v>1</v>
      </c>
      <c r="O8321" s="141"/>
      <c r="P8321" s="141"/>
      <c r="Q8321" s="81">
        <f t="shared" si="669"/>
        <v>9.4</v>
      </c>
    </row>
    <row r="8322" spans="5:17" ht="13" hidden="1" x14ac:dyDescent="0.3">
      <c r="E8322" s="138">
        <v>43952</v>
      </c>
      <c r="F8322" s="16">
        <v>122</v>
      </c>
      <c r="G8322" s="16">
        <v>2020</v>
      </c>
      <c r="H8322" s="139">
        <f t="shared" si="670"/>
        <v>0</v>
      </c>
      <c r="I8322" s="140">
        <v>11.980645161290324</v>
      </c>
      <c r="J8322" s="141">
        <f t="shared" si="666"/>
        <v>1</v>
      </c>
      <c r="K8322" s="81">
        <f t="shared" si="667"/>
        <v>8.0193548387096758</v>
      </c>
      <c r="L8322" s="149">
        <v>10.5</v>
      </c>
      <c r="M8322" s="16"/>
      <c r="N8322" s="141">
        <f t="shared" si="668"/>
        <v>1</v>
      </c>
      <c r="O8322" s="141"/>
      <c r="P8322" s="141"/>
      <c r="Q8322" s="81">
        <f t="shared" si="669"/>
        <v>9.5</v>
      </c>
    </row>
    <row r="8323" spans="5:17" ht="13" hidden="1" x14ac:dyDescent="0.3">
      <c r="E8323" s="138">
        <v>43953</v>
      </c>
      <c r="F8323" s="16">
        <v>123</v>
      </c>
      <c r="G8323" s="16">
        <v>2020</v>
      </c>
      <c r="H8323" s="139">
        <f t="shared" si="670"/>
        <v>0</v>
      </c>
      <c r="I8323" s="140">
        <v>12.141935483870968</v>
      </c>
      <c r="J8323" s="141">
        <f t="shared" si="666"/>
        <v>1</v>
      </c>
      <c r="K8323" s="81">
        <f t="shared" si="667"/>
        <v>7.8580645161290317</v>
      </c>
      <c r="L8323" s="149">
        <v>12.2</v>
      </c>
      <c r="M8323" s="16"/>
      <c r="N8323" s="141">
        <f t="shared" si="668"/>
        <v>1</v>
      </c>
      <c r="O8323" s="141"/>
      <c r="P8323" s="141"/>
      <c r="Q8323" s="81">
        <f t="shared" si="669"/>
        <v>7.8000000000000007</v>
      </c>
    </row>
    <row r="8324" spans="5:17" ht="13" hidden="1" x14ac:dyDescent="0.3">
      <c r="E8324" s="138">
        <v>43954</v>
      </c>
      <c r="F8324" s="16">
        <v>124</v>
      </c>
      <c r="G8324" s="16">
        <v>2020</v>
      </c>
      <c r="H8324" s="139">
        <f t="shared" si="670"/>
        <v>0</v>
      </c>
      <c r="I8324" s="140">
        <v>12.303225806451616</v>
      </c>
      <c r="J8324" s="141">
        <f t="shared" si="666"/>
        <v>1</v>
      </c>
      <c r="K8324" s="81">
        <f t="shared" si="667"/>
        <v>7.696774193548384</v>
      </c>
      <c r="L8324" s="149">
        <v>12.8</v>
      </c>
      <c r="M8324" s="16"/>
      <c r="N8324" s="141">
        <f t="shared" si="668"/>
        <v>1</v>
      </c>
      <c r="O8324" s="141"/>
      <c r="P8324" s="141"/>
      <c r="Q8324" s="81">
        <f t="shared" si="669"/>
        <v>7.1999999999999993</v>
      </c>
    </row>
    <row r="8325" spans="5:17" ht="13" hidden="1" x14ac:dyDescent="0.3">
      <c r="E8325" s="138">
        <v>43955</v>
      </c>
      <c r="F8325" s="16">
        <v>125</v>
      </c>
      <c r="G8325" s="16">
        <v>2020</v>
      </c>
      <c r="H8325" s="139">
        <f t="shared" si="670"/>
        <v>0</v>
      </c>
      <c r="I8325" s="140">
        <v>12.46451612903226</v>
      </c>
      <c r="J8325" s="141">
        <f t="shared" si="666"/>
        <v>1</v>
      </c>
      <c r="K8325" s="81">
        <f t="shared" si="667"/>
        <v>7.5354838709677399</v>
      </c>
      <c r="L8325" s="149">
        <v>17</v>
      </c>
      <c r="M8325" s="16"/>
      <c r="N8325" s="141">
        <f t="shared" si="668"/>
        <v>0</v>
      </c>
      <c r="O8325" s="141"/>
      <c r="P8325" s="141"/>
      <c r="Q8325" s="81">
        <f t="shared" si="669"/>
        <v>0</v>
      </c>
    </row>
    <row r="8326" spans="5:17" ht="13" hidden="1" x14ac:dyDescent="0.3">
      <c r="E8326" s="138">
        <v>43956</v>
      </c>
      <c r="F8326" s="16">
        <v>126</v>
      </c>
      <c r="G8326" s="16">
        <v>2020</v>
      </c>
      <c r="H8326" s="139">
        <f t="shared" si="670"/>
        <v>0</v>
      </c>
      <c r="I8326" s="140">
        <v>12.625806451612904</v>
      </c>
      <c r="J8326" s="141">
        <f t="shared" si="666"/>
        <v>1</v>
      </c>
      <c r="K8326" s="81">
        <f t="shared" si="667"/>
        <v>7.3741935483870957</v>
      </c>
      <c r="L8326" s="149">
        <v>14.8</v>
      </c>
      <c r="M8326" s="16"/>
      <c r="N8326" s="141">
        <f t="shared" si="668"/>
        <v>1</v>
      </c>
      <c r="O8326" s="141"/>
      <c r="P8326" s="141"/>
      <c r="Q8326" s="81">
        <f t="shared" si="669"/>
        <v>5.1999999999999993</v>
      </c>
    </row>
    <row r="8327" spans="5:17" ht="13" hidden="1" x14ac:dyDescent="0.3">
      <c r="E8327" s="138">
        <v>43957</v>
      </c>
      <c r="F8327" s="16">
        <v>127</v>
      </c>
      <c r="G8327" s="16">
        <v>2020</v>
      </c>
      <c r="H8327" s="139">
        <f t="shared" si="670"/>
        <v>0</v>
      </c>
      <c r="I8327" s="140">
        <v>12.787096774193548</v>
      </c>
      <c r="J8327" s="141">
        <f t="shared" si="666"/>
        <v>1</v>
      </c>
      <c r="K8327" s="81">
        <f t="shared" si="667"/>
        <v>7.2129032258064516</v>
      </c>
      <c r="L8327" s="149">
        <v>13.9</v>
      </c>
      <c r="M8327" s="16"/>
      <c r="N8327" s="141">
        <f t="shared" si="668"/>
        <v>1</v>
      </c>
      <c r="O8327" s="141"/>
      <c r="P8327" s="141"/>
      <c r="Q8327" s="81">
        <f t="shared" si="669"/>
        <v>6.1</v>
      </c>
    </row>
    <row r="8328" spans="5:17" ht="13" hidden="1" x14ac:dyDescent="0.3">
      <c r="E8328" s="138">
        <v>43958</v>
      </c>
      <c r="F8328" s="16">
        <v>128</v>
      </c>
      <c r="G8328" s="16">
        <v>2020</v>
      </c>
      <c r="H8328" s="139">
        <f t="shared" si="670"/>
        <v>0</v>
      </c>
      <c r="I8328" s="140">
        <v>12.948387096774196</v>
      </c>
      <c r="J8328" s="141">
        <f t="shared" si="666"/>
        <v>1</v>
      </c>
      <c r="K8328" s="81">
        <f t="shared" si="667"/>
        <v>7.0516129032258039</v>
      </c>
      <c r="L8328" s="149">
        <v>14.1</v>
      </c>
      <c r="M8328" s="16"/>
      <c r="N8328" s="141">
        <f t="shared" si="668"/>
        <v>1</v>
      </c>
      <c r="O8328" s="141"/>
      <c r="P8328" s="141"/>
      <c r="Q8328" s="81">
        <f t="shared" si="669"/>
        <v>5.9</v>
      </c>
    </row>
    <row r="8329" spans="5:17" ht="13" hidden="1" x14ac:dyDescent="0.3">
      <c r="E8329" s="138">
        <v>43959</v>
      </c>
      <c r="F8329" s="16">
        <v>129</v>
      </c>
      <c r="G8329" s="16">
        <v>2020</v>
      </c>
      <c r="H8329" s="139">
        <f t="shared" si="670"/>
        <v>0</v>
      </c>
      <c r="I8329" s="140">
        <v>13.10967741935484</v>
      </c>
      <c r="J8329" s="141">
        <f t="shared" ref="J8329:J8392" si="671">IF(I8329&lt;=$E$117,1,0)</f>
        <v>1</v>
      </c>
      <c r="K8329" s="81">
        <f t="shared" ref="K8329:K8392" si="672">J8329*($E$116-I8329)</f>
        <v>6.8903225806451598</v>
      </c>
      <c r="L8329" s="149">
        <v>18.2</v>
      </c>
      <c r="M8329" s="16"/>
      <c r="N8329" s="141">
        <f t="shared" ref="N8329:N8392" si="673">IF(L8329&lt;=$E$117,1,0)</f>
        <v>0</v>
      </c>
      <c r="O8329" s="141"/>
      <c r="P8329" s="141"/>
      <c r="Q8329" s="81">
        <f t="shared" ref="Q8329:Q8392" si="674">N8329*($E$116-L8329)</f>
        <v>0</v>
      </c>
    </row>
    <row r="8330" spans="5:17" ht="13" hidden="1" x14ac:dyDescent="0.3">
      <c r="E8330" s="138">
        <v>43960</v>
      </c>
      <c r="F8330" s="16">
        <v>130</v>
      </c>
      <c r="G8330" s="16">
        <v>2020</v>
      </c>
      <c r="H8330" s="139">
        <f t="shared" si="670"/>
        <v>0</v>
      </c>
      <c r="I8330" s="140">
        <v>13.270967741935484</v>
      </c>
      <c r="J8330" s="141">
        <f t="shared" si="671"/>
        <v>1</v>
      </c>
      <c r="K8330" s="81">
        <f t="shared" si="672"/>
        <v>6.7290322580645157</v>
      </c>
      <c r="L8330" s="149">
        <v>19.399999999999999</v>
      </c>
      <c r="M8330" s="16"/>
      <c r="N8330" s="141">
        <f t="shared" si="673"/>
        <v>0</v>
      </c>
      <c r="O8330" s="141"/>
      <c r="P8330" s="141"/>
      <c r="Q8330" s="81">
        <f t="shared" si="674"/>
        <v>0</v>
      </c>
    </row>
    <row r="8331" spans="5:17" ht="13" hidden="1" x14ac:dyDescent="0.3">
      <c r="E8331" s="138">
        <v>43961</v>
      </c>
      <c r="F8331" s="16">
        <v>131</v>
      </c>
      <c r="G8331" s="16">
        <v>2020</v>
      </c>
      <c r="H8331" s="139">
        <f t="shared" si="670"/>
        <v>0</v>
      </c>
      <c r="I8331" s="140">
        <v>13.432258064516132</v>
      </c>
      <c r="J8331" s="141">
        <f t="shared" si="671"/>
        <v>1</v>
      </c>
      <c r="K8331" s="81">
        <f t="shared" si="672"/>
        <v>6.567741935483868</v>
      </c>
      <c r="L8331" s="149">
        <v>18.100000000000001</v>
      </c>
      <c r="M8331" s="16"/>
      <c r="N8331" s="141">
        <f t="shared" si="673"/>
        <v>0</v>
      </c>
      <c r="O8331" s="141"/>
      <c r="P8331" s="141"/>
      <c r="Q8331" s="81">
        <f t="shared" si="674"/>
        <v>0</v>
      </c>
    </row>
    <row r="8332" spans="5:17" ht="13" hidden="1" x14ac:dyDescent="0.3">
      <c r="E8332" s="138">
        <v>43962</v>
      </c>
      <c r="F8332" s="16">
        <v>132</v>
      </c>
      <c r="G8332" s="16">
        <v>2020</v>
      </c>
      <c r="H8332" s="139">
        <f t="shared" si="670"/>
        <v>0</v>
      </c>
      <c r="I8332" s="140">
        <v>13.593548387096776</v>
      </c>
      <c r="J8332" s="141">
        <f t="shared" si="671"/>
        <v>1</v>
      </c>
      <c r="K8332" s="81">
        <f t="shared" si="672"/>
        <v>6.4064516129032238</v>
      </c>
      <c r="L8332" s="149">
        <v>14.5</v>
      </c>
      <c r="M8332" s="16"/>
      <c r="N8332" s="141">
        <f t="shared" si="673"/>
        <v>1</v>
      </c>
      <c r="O8332" s="141"/>
      <c r="P8332" s="141"/>
      <c r="Q8332" s="81">
        <f t="shared" si="674"/>
        <v>5.5</v>
      </c>
    </row>
    <row r="8333" spans="5:17" ht="13" hidden="1" x14ac:dyDescent="0.3">
      <c r="E8333" s="138">
        <v>43963</v>
      </c>
      <c r="F8333" s="16">
        <v>133</v>
      </c>
      <c r="G8333" s="16">
        <v>2020</v>
      </c>
      <c r="H8333" s="139">
        <f t="shared" si="670"/>
        <v>0</v>
      </c>
      <c r="I8333" s="140">
        <v>13.75483870967742</v>
      </c>
      <c r="J8333" s="141">
        <f t="shared" si="671"/>
        <v>1</v>
      </c>
      <c r="K8333" s="81">
        <f t="shared" si="672"/>
        <v>6.2451612903225797</v>
      </c>
      <c r="L8333" s="149">
        <v>8.8000000000000007</v>
      </c>
      <c r="M8333" s="16"/>
      <c r="N8333" s="141">
        <f t="shared" si="673"/>
        <v>1</v>
      </c>
      <c r="O8333" s="141"/>
      <c r="P8333" s="141"/>
      <c r="Q8333" s="81">
        <f t="shared" si="674"/>
        <v>11.2</v>
      </c>
    </row>
    <row r="8334" spans="5:17" ht="13" hidden="1" x14ac:dyDescent="0.3">
      <c r="E8334" s="138">
        <v>43964</v>
      </c>
      <c r="F8334" s="16">
        <v>134</v>
      </c>
      <c r="G8334" s="16">
        <v>2020</v>
      </c>
      <c r="H8334" s="139">
        <f t="shared" si="670"/>
        <v>0</v>
      </c>
      <c r="I8334" s="140">
        <v>13.916129032258064</v>
      </c>
      <c r="J8334" s="141">
        <f t="shared" si="671"/>
        <v>1</v>
      </c>
      <c r="K8334" s="81">
        <f t="shared" si="672"/>
        <v>6.0838709677419356</v>
      </c>
      <c r="L8334" s="149">
        <v>10.8</v>
      </c>
      <c r="M8334" s="16"/>
      <c r="N8334" s="141">
        <f t="shared" si="673"/>
        <v>1</v>
      </c>
      <c r="O8334" s="141"/>
      <c r="P8334" s="141"/>
      <c r="Q8334" s="81">
        <f t="shared" si="674"/>
        <v>9.1999999999999993</v>
      </c>
    </row>
    <row r="8335" spans="5:17" ht="13" hidden="1" x14ac:dyDescent="0.3">
      <c r="E8335" s="138">
        <v>43965</v>
      </c>
      <c r="F8335" s="16">
        <v>135</v>
      </c>
      <c r="G8335" s="16">
        <v>2020</v>
      </c>
      <c r="H8335" s="139">
        <f t="shared" si="670"/>
        <v>0</v>
      </c>
      <c r="I8335" s="140">
        <v>14.077419354838712</v>
      </c>
      <c r="J8335" s="141">
        <f t="shared" si="671"/>
        <v>1</v>
      </c>
      <c r="K8335" s="81">
        <f t="shared" si="672"/>
        <v>5.9225806451612879</v>
      </c>
      <c r="L8335" s="149">
        <v>12.6</v>
      </c>
      <c r="M8335" s="16"/>
      <c r="N8335" s="141">
        <f t="shared" si="673"/>
        <v>1</v>
      </c>
      <c r="O8335" s="141"/>
      <c r="P8335" s="141"/>
      <c r="Q8335" s="81">
        <f t="shared" si="674"/>
        <v>7.4</v>
      </c>
    </row>
    <row r="8336" spans="5:17" ht="13" hidden="1" x14ac:dyDescent="0.3">
      <c r="E8336" s="138">
        <v>43966</v>
      </c>
      <c r="F8336" s="16">
        <v>136</v>
      </c>
      <c r="G8336" s="16">
        <v>2020</v>
      </c>
      <c r="H8336" s="139">
        <f t="shared" si="670"/>
        <v>0</v>
      </c>
      <c r="I8336" s="140">
        <v>14.238709677419356</v>
      </c>
      <c r="J8336" s="141">
        <f t="shared" si="671"/>
        <v>1</v>
      </c>
      <c r="K8336" s="81">
        <f t="shared" si="672"/>
        <v>5.7612903225806438</v>
      </c>
      <c r="L8336" s="149">
        <v>12.2</v>
      </c>
      <c r="M8336" s="16"/>
      <c r="N8336" s="141">
        <f t="shared" si="673"/>
        <v>1</v>
      </c>
      <c r="O8336" s="141"/>
      <c r="P8336" s="141"/>
      <c r="Q8336" s="81">
        <f t="shared" si="674"/>
        <v>7.8000000000000007</v>
      </c>
    </row>
    <row r="8337" spans="5:17" ht="13" hidden="1" x14ac:dyDescent="0.3">
      <c r="E8337" s="138">
        <v>43967</v>
      </c>
      <c r="F8337" s="16">
        <v>137</v>
      </c>
      <c r="G8337" s="16">
        <v>2020</v>
      </c>
      <c r="H8337" s="139">
        <f t="shared" si="670"/>
        <v>0</v>
      </c>
      <c r="I8337" s="140">
        <v>14.4</v>
      </c>
      <c r="J8337" s="141">
        <f t="shared" si="671"/>
        <v>1</v>
      </c>
      <c r="K8337" s="81">
        <f t="shared" si="672"/>
        <v>5.6</v>
      </c>
      <c r="L8337" s="149">
        <v>14.2</v>
      </c>
      <c r="M8337" s="16"/>
      <c r="N8337" s="141">
        <f t="shared" si="673"/>
        <v>1</v>
      </c>
      <c r="O8337" s="141"/>
      <c r="P8337" s="141"/>
      <c r="Q8337" s="81">
        <f t="shared" si="674"/>
        <v>5.8000000000000007</v>
      </c>
    </row>
    <row r="8338" spans="5:17" ht="13" hidden="1" x14ac:dyDescent="0.3">
      <c r="E8338" s="138">
        <v>43968</v>
      </c>
      <c r="F8338" s="16">
        <v>138</v>
      </c>
      <c r="G8338" s="16">
        <v>2020</v>
      </c>
      <c r="H8338" s="139">
        <f t="shared" si="670"/>
        <v>0</v>
      </c>
      <c r="I8338" s="140">
        <v>14.506666666666668</v>
      </c>
      <c r="J8338" s="141">
        <f t="shared" si="671"/>
        <v>1</v>
      </c>
      <c r="K8338" s="81">
        <f t="shared" si="672"/>
        <v>5.4933333333333323</v>
      </c>
      <c r="L8338" s="149">
        <v>15.7</v>
      </c>
      <c r="M8338" s="16"/>
      <c r="N8338" s="141">
        <f t="shared" si="673"/>
        <v>1</v>
      </c>
      <c r="O8338" s="141"/>
      <c r="P8338" s="141"/>
      <c r="Q8338" s="81">
        <f t="shared" si="674"/>
        <v>4.3000000000000007</v>
      </c>
    </row>
    <row r="8339" spans="5:17" ht="13" hidden="1" x14ac:dyDescent="0.3">
      <c r="E8339" s="138">
        <v>43969</v>
      </c>
      <c r="F8339" s="16">
        <v>139</v>
      </c>
      <c r="G8339" s="16">
        <v>2020</v>
      </c>
      <c r="H8339" s="139">
        <f t="shared" si="670"/>
        <v>0</v>
      </c>
      <c r="I8339" s="140">
        <v>14.613333333333333</v>
      </c>
      <c r="J8339" s="141">
        <f t="shared" si="671"/>
        <v>1</v>
      </c>
      <c r="K8339" s="81">
        <f t="shared" si="672"/>
        <v>5.3866666666666667</v>
      </c>
      <c r="L8339" s="149">
        <v>16.899999999999999</v>
      </c>
      <c r="M8339" s="16"/>
      <c r="N8339" s="141">
        <f t="shared" si="673"/>
        <v>0</v>
      </c>
      <c r="O8339" s="141"/>
      <c r="P8339" s="141"/>
      <c r="Q8339" s="81">
        <f t="shared" si="674"/>
        <v>0</v>
      </c>
    </row>
    <row r="8340" spans="5:17" ht="13" hidden="1" x14ac:dyDescent="0.3">
      <c r="E8340" s="138">
        <v>43970</v>
      </c>
      <c r="F8340" s="16">
        <v>140</v>
      </c>
      <c r="G8340" s="16">
        <v>2020</v>
      </c>
      <c r="H8340" s="139">
        <f t="shared" si="670"/>
        <v>0</v>
      </c>
      <c r="I8340" s="140">
        <v>14.72</v>
      </c>
      <c r="J8340" s="141">
        <f t="shared" si="671"/>
        <v>1</v>
      </c>
      <c r="K8340" s="81">
        <f t="shared" si="672"/>
        <v>5.2799999999999994</v>
      </c>
      <c r="L8340" s="149">
        <v>19</v>
      </c>
      <c r="M8340" s="16"/>
      <c r="N8340" s="141">
        <f t="shared" si="673"/>
        <v>0</v>
      </c>
      <c r="O8340" s="141"/>
      <c r="P8340" s="141"/>
      <c r="Q8340" s="81">
        <f t="shared" si="674"/>
        <v>0</v>
      </c>
    </row>
    <row r="8341" spans="5:17" ht="13" hidden="1" x14ac:dyDescent="0.3">
      <c r="E8341" s="138">
        <v>43971</v>
      </c>
      <c r="F8341" s="16">
        <v>141</v>
      </c>
      <c r="G8341" s="16">
        <v>2020</v>
      </c>
      <c r="H8341" s="139">
        <f t="shared" si="670"/>
        <v>0</v>
      </c>
      <c r="I8341" s="140">
        <v>14.826666666666668</v>
      </c>
      <c r="J8341" s="141">
        <f t="shared" si="671"/>
        <v>1</v>
      </c>
      <c r="K8341" s="81">
        <f t="shared" si="672"/>
        <v>5.173333333333332</v>
      </c>
      <c r="L8341" s="149">
        <v>20.399999999999999</v>
      </c>
      <c r="M8341" s="16"/>
      <c r="N8341" s="141">
        <f t="shared" si="673"/>
        <v>0</v>
      </c>
      <c r="O8341" s="141"/>
      <c r="P8341" s="141"/>
      <c r="Q8341" s="81">
        <f t="shared" si="674"/>
        <v>0</v>
      </c>
    </row>
    <row r="8342" spans="5:17" ht="13" hidden="1" x14ac:dyDescent="0.3">
      <c r="E8342" s="138">
        <v>43972</v>
      </c>
      <c r="F8342" s="16">
        <v>142</v>
      </c>
      <c r="G8342" s="16">
        <v>2020</v>
      </c>
      <c r="H8342" s="139">
        <f t="shared" si="670"/>
        <v>0</v>
      </c>
      <c r="I8342" s="140">
        <v>14.933333333333334</v>
      </c>
      <c r="J8342" s="141">
        <f t="shared" si="671"/>
        <v>1</v>
      </c>
      <c r="K8342" s="81">
        <f t="shared" si="672"/>
        <v>5.0666666666666664</v>
      </c>
      <c r="L8342" s="149">
        <v>19.100000000000001</v>
      </c>
      <c r="M8342" s="16"/>
      <c r="N8342" s="141">
        <f t="shared" si="673"/>
        <v>0</v>
      </c>
      <c r="O8342" s="141"/>
      <c r="P8342" s="141"/>
      <c r="Q8342" s="81">
        <f t="shared" si="674"/>
        <v>0</v>
      </c>
    </row>
    <row r="8343" spans="5:17" ht="13" hidden="1" x14ac:dyDescent="0.3">
      <c r="E8343" s="138">
        <v>43973</v>
      </c>
      <c r="F8343" s="16">
        <v>143</v>
      </c>
      <c r="G8343" s="16">
        <v>2020</v>
      </c>
      <c r="H8343" s="139">
        <f t="shared" si="670"/>
        <v>0</v>
      </c>
      <c r="I8343" s="140">
        <v>15.04</v>
      </c>
      <c r="J8343" s="141">
        <f t="shared" si="671"/>
        <v>1</v>
      </c>
      <c r="K8343" s="81">
        <f t="shared" si="672"/>
        <v>4.9600000000000009</v>
      </c>
      <c r="L8343" s="149">
        <v>20.100000000000001</v>
      </c>
      <c r="M8343" s="16"/>
      <c r="N8343" s="141">
        <f t="shared" si="673"/>
        <v>0</v>
      </c>
      <c r="O8343" s="141"/>
      <c r="P8343" s="141"/>
      <c r="Q8343" s="81">
        <f t="shared" si="674"/>
        <v>0</v>
      </c>
    </row>
    <row r="8344" spans="5:17" ht="13" hidden="1" x14ac:dyDescent="0.3">
      <c r="E8344" s="138">
        <v>43974</v>
      </c>
      <c r="F8344" s="16">
        <v>144</v>
      </c>
      <c r="G8344" s="16">
        <v>2020</v>
      </c>
      <c r="H8344" s="139">
        <f t="shared" si="670"/>
        <v>0</v>
      </c>
      <c r="I8344" s="140">
        <v>15.146666666666667</v>
      </c>
      <c r="J8344" s="141">
        <f t="shared" si="671"/>
        <v>1</v>
      </c>
      <c r="K8344" s="81">
        <f t="shared" si="672"/>
        <v>4.8533333333333335</v>
      </c>
      <c r="L8344" s="149">
        <v>16.8</v>
      </c>
      <c r="M8344" s="16"/>
      <c r="N8344" s="141">
        <f t="shared" si="673"/>
        <v>0</v>
      </c>
      <c r="O8344" s="141"/>
      <c r="P8344" s="141"/>
      <c r="Q8344" s="81">
        <f t="shared" si="674"/>
        <v>0</v>
      </c>
    </row>
    <row r="8345" spans="5:17" ht="13" hidden="1" x14ac:dyDescent="0.3">
      <c r="E8345" s="138">
        <v>43975</v>
      </c>
      <c r="F8345" s="16">
        <v>145</v>
      </c>
      <c r="G8345" s="16">
        <v>2020</v>
      </c>
      <c r="H8345" s="139">
        <f t="shared" si="670"/>
        <v>0</v>
      </c>
      <c r="I8345" s="140">
        <v>15.253333333333334</v>
      </c>
      <c r="J8345" s="141">
        <f t="shared" si="671"/>
        <v>1</v>
      </c>
      <c r="K8345" s="81">
        <f t="shared" si="672"/>
        <v>4.7466666666666661</v>
      </c>
      <c r="L8345" s="149">
        <v>13.9</v>
      </c>
      <c r="M8345" s="16"/>
      <c r="N8345" s="141">
        <f t="shared" si="673"/>
        <v>1</v>
      </c>
      <c r="O8345" s="141"/>
      <c r="P8345" s="141"/>
      <c r="Q8345" s="81">
        <f t="shared" si="674"/>
        <v>6.1</v>
      </c>
    </row>
    <row r="8346" spans="5:17" ht="13" hidden="1" x14ac:dyDescent="0.3">
      <c r="E8346" s="138">
        <v>43976</v>
      </c>
      <c r="F8346" s="16">
        <v>146</v>
      </c>
      <c r="G8346" s="16">
        <v>2020</v>
      </c>
      <c r="H8346" s="139">
        <f t="shared" si="670"/>
        <v>0</v>
      </c>
      <c r="I8346" s="140">
        <v>15.36</v>
      </c>
      <c r="J8346" s="141">
        <f t="shared" si="671"/>
        <v>1</v>
      </c>
      <c r="K8346" s="81">
        <f t="shared" si="672"/>
        <v>4.6400000000000006</v>
      </c>
      <c r="L8346" s="149">
        <v>16.3</v>
      </c>
      <c r="M8346" s="16"/>
      <c r="N8346" s="141">
        <f t="shared" si="673"/>
        <v>0</v>
      </c>
      <c r="O8346" s="141"/>
      <c r="P8346" s="141"/>
      <c r="Q8346" s="81">
        <f t="shared" si="674"/>
        <v>0</v>
      </c>
    </row>
    <row r="8347" spans="5:17" ht="13" hidden="1" x14ac:dyDescent="0.3">
      <c r="E8347" s="138">
        <v>43977</v>
      </c>
      <c r="F8347" s="16">
        <v>147</v>
      </c>
      <c r="G8347" s="16">
        <v>2020</v>
      </c>
      <c r="H8347" s="139">
        <f t="shared" si="670"/>
        <v>0</v>
      </c>
      <c r="I8347" s="140">
        <v>15.466666666666667</v>
      </c>
      <c r="J8347" s="141">
        <f t="shared" si="671"/>
        <v>1</v>
      </c>
      <c r="K8347" s="81">
        <f t="shared" si="672"/>
        <v>4.5333333333333332</v>
      </c>
      <c r="L8347" s="149">
        <v>17.899999999999999</v>
      </c>
      <c r="M8347" s="16"/>
      <c r="N8347" s="141">
        <f t="shared" si="673"/>
        <v>0</v>
      </c>
      <c r="O8347" s="141"/>
      <c r="P8347" s="141"/>
      <c r="Q8347" s="81">
        <f t="shared" si="674"/>
        <v>0</v>
      </c>
    </row>
    <row r="8348" spans="5:17" ht="13" hidden="1" x14ac:dyDescent="0.3">
      <c r="E8348" s="138">
        <v>43978</v>
      </c>
      <c r="F8348" s="16">
        <v>148</v>
      </c>
      <c r="G8348" s="16">
        <v>2020</v>
      </c>
      <c r="H8348" s="139">
        <f t="shared" si="670"/>
        <v>0</v>
      </c>
      <c r="I8348" s="140">
        <v>15.573333333333334</v>
      </c>
      <c r="J8348" s="141">
        <f t="shared" si="671"/>
        <v>1</v>
      </c>
      <c r="K8348" s="81">
        <f t="shared" si="672"/>
        <v>4.4266666666666659</v>
      </c>
      <c r="L8348" s="149">
        <v>17.3</v>
      </c>
      <c r="M8348" s="16"/>
      <c r="N8348" s="141">
        <f t="shared" si="673"/>
        <v>0</v>
      </c>
      <c r="O8348" s="141"/>
      <c r="P8348" s="141"/>
      <c r="Q8348" s="81">
        <f t="shared" si="674"/>
        <v>0</v>
      </c>
    </row>
    <row r="8349" spans="5:17" ht="13" hidden="1" x14ac:dyDescent="0.3">
      <c r="E8349" s="138">
        <v>43979</v>
      </c>
      <c r="F8349" s="16">
        <v>149</v>
      </c>
      <c r="G8349" s="16">
        <v>2020</v>
      </c>
      <c r="H8349" s="139">
        <f t="shared" si="670"/>
        <v>0</v>
      </c>
      <c r="I8349" s="140">
        <v>15.68</v>
      </c>
      <c r="J8349" s="141">
        <f t="shared" si="671"/>
        <v>1</v>
      </c>
      <c r="K8349" s="81">
        <f t="shared" si="672"/>
        <v>4.32</v>
      </c>
      <c r="L8349" s="149">
        <v>17.5</v>
      </c>
      <c r="M8349" s="16"/>
      <c r="N8349" s="141">
        <f t="shared" si="673"/>
        <v>0</v>
      </c>
      <c r="O8349" s="141"/>
      <c r="P8349" s="141"/>
      <c r="Q8349" s="81">
        <f t="shared" si="674"/>
        <v>0</v>
      </c>
    </row>
    <row r="8350" spans="5:17" ht="13" hidden="1" x14ac:dyDescent="0.3">
      <c r="E8350" s="138">
        <v>43980</v>
      </c>
      <c r="F8350" s="16">
        <v>150</v>
      </c>
      <c r="G8350" s="16">
        <v>2020</v>
      </c>
      <c r="H8350" s="139">
        <f t="shared" si="670"/>
        <v>0</v>
      </c>
      <c r="I8350" s="140">
        <v>15.786666666666667</v>
      </c>
      <c r="J8350" s="141">
        <f t="shared" si="671"/>
        <v>1</v>
      </c>
      <c r="K8350" s="81">
        <f t="shared" si="672"/>
        <v>4.2133333333333329</v>
      </c>
      <c r="L8350" s="149">
        <v>17.399999999999999</v>
      </c>
      <c r="M8350" s="16"/>
      <c r="N8350" s="141">
        <f t="shared" si="673"/>
        <v>0</v>
      </c>
      <c r="O8350" s="141"/>
      <c r="P8350" s="141"/>
      <c r="Q8350" s="81">
        <f t="shared" si="674"/>
        <v>0</v>
      </c>
    </row>
    <row r="8351" spans="5:17" ht="13" hidden="1" x14ac:dyDescent="0.3">
      <c r="E8351" s="138">
        <v>43981</v>
      </c>
      <c r="F8351" s="16">
        <v>151</v>
      </c>
      <c r="G8351" s="16">
        <v>2020</v>
      </c>
      <c r="H8351" s="139">
        <f t="shared" si="670"/>
        <v>0</v>
      </c>
      <c r="I8351" s="140">
        <v>15.893333333333333</v>
      </c>
      <c r="J8351" s="141">
        <f t="shared" si="671"/>
        <v>1</v>
      </c>
      <c r="K8351" s="81">
        <f t="shared" si="672"/>
        <v>4.1066666666666674</v>
      </c>
      <c r="L8351" s="149">
        <v>15.8</v>
      </c>
      <c r="M8351" s="16"/>
      <c r="N8351" s="141">
        <f t="shared" si="673"/>
        <v>1</v>
      </c>
      <c r="O8351" s="141"/>
      <c r="P8351" s="141"/>
      <c r="Q8351" s="81">
        <f t="shared" si="674"/>
        <v>4.1999999999999993</v>
      </c>
    </row>
    <row r="8352" spans="5:17" ht="13" hidden="1" x14ac:dyDescent="0.3">
      <c r="E8352" s="138">
        <v>43982</v>
      </c>
      <c r="F8352" s="16">
        <v>152</v>
      </c>
      <c r="G8352" s="16">
        <v>2020</v>
      </c>
      <c r="H8352" s="139">
        <f t="shared" si="670"/>
        <v>0</v>
      </c>
      <c r="I8352" s="140">
        <v>16</v>
      </c>
      <c r="J8352" s="141">
        <f t="shared" si="671"/>
        <v>1</v>
      </c>
      <c r="K8352" s="81">
        <f t="shared" si="672"/>
        <v>4</v>
      </c>
      <c r="L8352" s="149">
        <v>16.5</v>
      </c>
      <c r="M8352" s="16"/>
      <c r="N8352" s="141">
        <f t="shared" si="673"/>
        <v>0</v>
      </c>
      <c r="O8352" s="141"/>
      <c r="P8352" s="141"/>
      <c r="Q8352" s="81">
        <f t="shared" si="674"/>
        <v>0</v>
      </c>
    </row>
    <row r="8353" spans="5:17" ht="13" hidden="1" x14ac:dyDescent="0.3">
      <c r="E8353" s="138">
        <v>43983</v>
      </c>
      <c r="F8353" s="16">
        <v>153</v>
      </c>
      <c r="G8353" s="16">
        <v>2020</v>
      </c>
      <c r="H8353" s="139">
        <f t="shared" si="670"/>
        <v>0</v>
      </c>
      <c r="I8353" s="140">
        <v>16.106666666666669</v>
      </c>
      <c r="J8353" s="141">
        <f t="shared" si="671"/>
        <v>0</v>
      </c>
      <c r="K8353" s="81">
        <f t="shared" si="672"/>
        <v>0</v>
      </c>
      <c r="L8353" s="149">
        <v>17.600000000000001</v>
      </c>
      <c r="M8353" s="16"/>
      <c r="N8353" s="141">
        <f t="shared" si="673"/>
        <v>0</v>
      </c>
      <c r="O8353" s="141"/>
      <c r="P8353" s="141"/>
      <c r="Q8353" s="81">
        <f t="shared" si="674"/>
        <v>0</v>
      </c>
    </row>
    <row r="8354" spans="5:17" ht="13" hidden="1" x14ac:dyDescent="0.3">
      <c r="E8354" s="138">
        <v>43984</v>
      </c>
      <c r="F8354" s="16">
        <v>154</v>
      </c>
      <c r="G8354" s="16">
        <v>2020</v>
      </c>
      <c r="H8354" s="139">
        <f t="shared" si="670"/>
        <v>0</v>
      </c>
      <c r="I8354" s="140">
        <v>16.213333333333331</v>
      </c>
      <c r="J8354" s="141">
        <f t="shared" si="671"/>
        <v>0</v>
      </c>
      <c r="K8354" s="81">
        <f t="shared" si="672"/>
        <v>0</v>
      </c>
      <c r="L8354" s="149">
        <v>20.6</v>
      </c>
      <c r="M8354" s="16"/>
      <c r="N8354" s="141">
        <f t="shared" si="673"/>
        <v>0</v>
      </c>
      <c r="O8354" s="141"/>
      <c r="P8354" s="141"/>
      <c r="Q8354" s="81">
        <f t="shared" si="674"/>
        <v>0</v>
      </c>
    </row>
    <row r="8355" spans="5:17" ht="13" hidden="1" x14ac:dyDescent="0.3">
      <c r="E8355" s="138">
        <v>43985</v>
      </c>
      <c r="F8355" s="16">
        <v>155</v>
      </c>
      <c r="G8355" s="16">
        <v>2020</v>
      </c>
      <c r="H8355" s="139">
        <f t="shared" ref="H8355:H8418" si="675">IF(AND(E8355&gt;=$D$64,E8355&lt;=$D$65),1,0)</f>
        <v>0</v>
      </c>
      <c r="I8355" s="140">
        <v>16.32</v>
      </c>
      <c r="J8355" s="141">
        <f t="shared" si="671"/>
        <v>0</v>
      </c>
      <c r="K8355" s="81">
        <f t="shared" si="672"/>
        <v>0</v>
      </c>
      <c r="L8355" s="149">
        <v>18.7</v>
      </c>
      <c r="M8355" s="16"/>
      <c r="N8355" s="141">
        <f t="shared" si="673"/>
        <v>0</v>
      </c>
      <c r="O8355" s="141"/>
      <c r="P8355" s="141"/>
      <c r="Q8355" s="81">
        <f t="shared" si="674"/>
        <v>0</v>
      </c>
    </row>
    <row r="8356" spans="5:17" ht="13" hidden="1" x14ac:dyDescent="0.3">
      <c r="E8356" s="138">
        <v>43986</v>
      </c>
      <c r="F8356" s="16">
        <v>156</v>
      </c>
      <c r="G8356" s="16">
        <v>2020</v>
      </c>
      <c r="H8356" s="139">
        <f t="shared" si="675"/>
        <v>0</v>
      </c>
      <c r="I8356" s="140">
        <v>16.426666666666669</v>
      </c>
      <c r="J8356" s="141">
        <f t="shared" si="671"/>
        <v>0</v>
      </c>
      <c r="K8356" s="81">
        <f t="shared" si="672"/>
        <v>0</v>
      </c>
      <c r="L8356" s="149">
        <v>15.1</v>
      </c>
      <c r="M8356" s="16"/>
      <c r="N8356" s="141">
        <f t="shared" si="673"/>
        <v>1</v>
      </c>
      <c r="O8356" s="141"/>
      <c r="P8356" s="141"/>
      <c r="Q8356" s="81">
        <f t="shared" si="674"/>
        <v>4.9000000000000004</v>
      </c>
    </row>
    <row r="8357" spans="5:17" ht="13" hidden="1" x14ac:dyDescent="0.3">
      <c r="E8357" s="138">
        <v>43987</v>
      </c>
      <c r="F8357" s="16">
        <v>157</v>
      </c>
      <c r="G8357" s="16">
        <v>2020</v>
      </c>
      <c r="H8357" s="139">
        <f t="shared" si="675"/>
        <v>0</v>
      </c>
      <c r="I8357" s="140">
        <v>16.533333333333331</v>
      </c>
      <c r="J8357" s="141">
        <f t="shared" si="671"/>
        <v>0</v>
      </c>
      <c r="K8357" s="81">
        <f t="shared" si="672"/>
        <v>0</v>
      </c>
      <c r="L8357" s="149">
        <v>13.4</v>
      </c>
      <c r="M8357" s="16"/>
      <c r="N8357" s="141">
        <f t="shared" si="673"/>
        <v>1</v>
      </c>
      <c r="O8357" s="141"/>
      <c r="P8357" s="141"/>
      <c r="Q8357" s="81">
        <f t="shared" si="674"/>
        <v>6.6</v>
      </c>
    </row>
    <row r="8358" spans="5:17" ht="13" hidden="1" x14ac:dyDescent="0.3">
      <c r="E8358" s="138">
        <v>43988</v>
      </c>
      <c r="F8358" s="16">
        <v>158</v>
      </c>
      <c r="G8358" s="16">
        <v>2020</v>
      </c>
      <c r="H8358" s="139">
        <f t="shared" si="675"/>
        <v>0</v>
      </c>
      <c r="I8358" s="140">
        <v>16.64</v>
      </c>
      <c r="J8358" s="141">
        <f t="shared" si="671"/>
        <v>0</v>
      </c>
      <c r="K8358" s="81">
        <f t="shared" si="672"/>
        <v>0</v>
      </c>
      <c r="L8358" s="149">
        <v>17.100000000000001</v>
      </c>
      <c r="M8358" s="16"/>
      <c r="N8358" s="141">
        <f t="shared" si="673"/>
        <v>0</v>
      </c>
      <c r="O8358" s="141"/>
      <c r="P8358" s="141"/>
      <c r="Q8358" s="81">
        <f t="shared" si="674"/>
        <v>0</v>
      </c>
    </row>
    <row r="8359" spans="5:17" ht="13" hidden="1" x14ac:dyDescent="0.3">
      <c r="E8359" s="138">
        <v>43989</v>
      </c>
      <c r="F8359" s="16">
        <v>159</v>
      </c>
      <c r="G8359" s="16">
        <v>2020</v>
      </c>
      <c r="H8359" s="139">
        <f t="shared" si="675"/>
        <v>0</v>
      </c>
      <c r="I8359" s="140">
        <v>16.74666666666667</v>
      </c>
      <c r="J8359" s="141">
        <f t="shared" si="671"/>
        <v>0</v>
      </c>
      <c r="K8359" s="81">
        <f t="shared" si="672"/>
        <v>0</v>
      </c>
      <c r="L8359" s="149">
        <v>12.5</v>
      </c>
      <c r="M8359" s="16"/>
      <c r="N8359" s="141">
        <f t="shared" si="673"/>
        <v>1</v>
      </c>
      <c r="O8359" s="141"/>
      <c r="P8359" s="141"/>
      <c r="Q8359" s="81">
        <f t="shared" si="674"/>
        <v>7.5</v>
      </c>
    </row>
    <row r="8360" spans="5:17" ht="13" hidden="1" x14ac:dyDescent="0.3">
      <c r="E8360" s="138">
        <v>43990</v>
      </c>
      <c r="F8360" s="16">
        <v>160</v>
      </c>
      <c r="G8360" s="16">
        <v>2020</v>
      </c>
      <c r="H8360" s="139">
        <f t="shared" si="675"/>
        <v>0</v>
      </c>
      <c r="I8360" s="140">
        <v>16.853333333333332</v>
      </c>
      <c r="J8360" s="141">
        <f t="shared" si="671"/>
        <v>0</v>
      </c>
      <c r="K8360" s="81">
        <f t="shared" si="672"/>
        <v>0</v>
      </c>
      <c r="L8360" s="149">
        <v>13.7</v>
      </c>
      <c r="M8360" s="16"/>
      <c r="N8360" s="141">
        <f t="shared" si="673"/>
        <v>1</v>
      </c>
      <c r="O8360" s="141"/>
      <c r="P8360" s="141"/>
      <c r="Q8360" s="81">
        <f t="shared" si="674"/>
        <v>6.3000000000000007</v>
      </c>
    </row>
    <row r="8361" spans="5:17" ht="13" hidden="1" x14ac:dyDescent="0.3">
      <c r="E8361" s="138">
        <v>43991</v>
      </c>
      <c r="F8361" s="16">
        <v>161</v>
      </c>
      <c r="G8361" s="16">
        <v>2020</v>
      </c>
      <c r="H8361" s="139">
        <f t="shared" si="675"/>
        <v>0</v>
      </c>
      <c r="I8361" s="140">
        <v>16.96</v>
      </c>
      <c r="J8361" s="141">
        <f t="shared" si="671"/>
        <v>0</v>
      </c>
      <c r="K8361" s="81">
        <f t="shared" si="672"/>
        <v>0</v>
      </c>
      <c r="L8361" s="149">
        <v>12.1</v>
      </c>
      <c r="M8361" s="16"/>
      <c r="N8361" s="141">
        <f t="shared" si="673"/>
        <v>1</v>
      </c>
      <c r="O8361" s="141"/>
      <c r="P8361" s="141"/>
      <c r="Q8361" s="81">
        <f t="shared" si="674"/>
        <v>7.9</v>
      </c>
    </row>
    <row r="8362" spans="5:17" ht="13" hidden="1" x14ac:dyDescent="0.3">
      <c r="E8362" s="138">
        <v>43992</v>
      </c>
      <c r="F8362" s="16">
        <v>162</v>
      </c>
      <c r="G8362" s="16">
        <v>2020</v>
      </c>
      <c r="H8362" s="139">
        <f t="shared" si="675"/>
        <v>0</v>
      </c>
      <c r="I8362" s="140">
        <v>17.06666666666667</v>
      </c>
      <c r="J8362" s="141">
        <f t="shared" si="671"/>
        <v>0</v>
      </c>
      <c r="K8362" s="81">
        <f t="shared" si="672"/>
        <v>0</v>
      </c>
      <c r="L8362" s="149">
        <v>13.8</v>
      </c>
      <c r="M8362" s="16"/>
      <c r="N8362" s="141">
        <f t="shared" si="673"/>
        <v>1</v>
      </c>
      <c r="O8362" s="141"/>
      <c r="P8362" s="141"/>
      <c r="Q8362" s="81">
        <f t="shared" si="674"/>
        <v>6.1999999999999993</v>
      </c>
    </row>
    <row r="8363" spans="5:17" ht="13" hidden="1" x14ac:dyDescent="0.3">
      <c r="E8363" s="138">
        <v>43993</v>
      </c>
      <c r="F8363" s="16">
        <v>163</v>
      </c>
      <c r="G8363" s="16">
        <v>2020</v>
      </c>
      <c r="H8363" s="139">
        <f t="shared" si="675"/>
        <v>0</v>
      </c>
      <c r="I8363" s="140">
        <v>17.173333333333332</v>
      </c>
      <c r="J8363" s="141">
        <f t="shared" si="671"/>
        <v>0</v>
      </c>
      <c r="K8363" s="81">
        <f t="shared" si="672"/>
        <v>0</v>
      </c>
      <c r="L8363" s="149">
        <v>16.100000000000001</v>
      </c>
      <c r="M8363" s="16"/>
      <c r="N8363" s="141">
        <f t="shared" si="673"/>
        <v>0</v>
      </c>
      <c r="O8363" s="141"/>
      <c r="P8363" s="141"/>
      <c r="Q8363" s="81">
        <f t="shared" si="674"/>
        <v>0</v>
      </c>
    </row>
    <row r="8364" spans="5:17" ht="13" hidden="1" x14ac:dyDescent="0.3">
      <c r="E8364" s="138">
        <v>43994</v>
      </c>
      <c r="F8364" s="16">
        <v>164</v>
      </c>
      <c r="G8364" s="16">
        <v>2020</v>
      </c>
      <c r="H8364" s="139">
        <f t="shared" si="675"/>
        <v>0</v>
      </c>
      <c r="I8364" s="140">
        <v>17.28</v>
      </c>
      <c r="J8364" s="141">
        <f t="shared" si="671"/>
        <v>0</v>
      </c>
      <c r="K8364" s="81">
        <f t="shared" si="672"/>
        <v>0</v>
      </c>
      <c r="L8364" s="149">
        <v>16.899999999999999</v>
      </c>
      <c r="M8364" s="16"/>
      <c r="N8364" s="141">
        <f t="shared" si="673"/>
        <v>0</v>
      </c>
      <c r="O8364" s="141"/>
      <c r="P8364" s="141"/>
      <c r="Q8364" s="81">
        <f t="shared" si="674"/>
        <v>0</v>
      </c>
    </row>
    <row r="8365" spans="5:17" ht="13" hidden="1" x14ac:dyDescent="0.3">
      <c r="E8365" s="138">
        <v>43995</v>
      </c>
      <c r="F8365" s="16">
        <v>165</v>
      </c>
      <c r="G8365" s="16">
        <v>2020</v>
      </c>
      <c r="H8365" s="139">
        <f t="shared" si="675"/>
        <v>0</v>
      </c>
      <c r="I8365" s="140">
        <v>17.38666666666667</v>
      </c>
      <c r="J8365" s="141">
        <f t="shared" si="671"/>
        <v>0</v>
      </c>
      <c r="K8365" s="81">
        <f t="shared" si="672"/>
        <v>0</v>
      </c>
      <c r="L8365" s="149">
        <v>14.7</v>
      </c>
      <c r="M8365" s="16"/>
      <c r="N8365" s="141">
        <f t="shared" si="673"/>
        <v>1</v>
      </c>
      <c r="O8365" s="141"/>
      <c r="P8365" s="141"/>
      <c r="Q8365" s="81">
        <f t="shared" si="674"/>
        <v>5.3000000000000007</v>
      </c>
    </row>
    <row r="8366" spans="5:17" ht="13" hidden="1" x14ac:dyDescent="0.3">
      <c r="E8366" s="138">
        <v>43996</v>
      </c>
      <c r="F8366" s="16">
        <v>166</v>
      </c>
      <c r="G8366" s="16">
        <v>2020</v>
      </c>
      <c r="H8366" s="139">
        <f t="shared" si="675"/>
        <v>0</v>
      </c>
      <c r="I8366" s="140">
        <v>17.493333333333332</v>
      </c>
      <c r="J8366" s="141">
        <f t="shared" si="671"/>
        <v>0</v>
      </c>
      <c r="K8366" s="81">
        <f t="shared" si="672"/>
        <v>0</v>
      </c>
      <c r="L8366" s="149">
        <v>15.9</v>
      </c>
      <c r="M8366" s="16"/>
      <c r="N8366" s="141">
        <f t="shared" si="673"/>
        <v>1</v>
      </c>
      <c r="O8366" s="141"/>
      <c r="P8366" s="141"/>
      <c r="Q8366" s="81">
        <f t="shared" si="674"/>
        <v>4.0999999999999996</v>
      </c>
    </row>
    <row r="8367" spans="5:17" ht="13" hidden="1" x14ac:dyDescent="0.3">
      <c r="E8367" s="138">
        <v>43997</v>
      </c>
      <c r="F8367" s="16">
        <v>167</v>
      </c>
      <c r="G8367" s="16">
        <v>2020</v>
      </c>
      <c r="H8367" s="139">
        <f t="shared" si="675"/>
        <v>0</v>
      </c>
      <c r="I8367" s="140">
        <v>17.600000000000001</v>
      </c>
      <c r="J8367" s="141">
        <f t="shared" si="671"/>
        <v>0</v>
      </c>
      <c r="K8367" s="81">
        <f t="shared" si="672"/>
        <v>0</v>
      </c>
      <c r="L8367" s="149">
        <v>17.5</v>
      </c>
      <c r="M8367" s="16"/>
      <c r="N8367" s="141">
        <f t="shared" si="673"/>
        <v>0</v>
      </c>
      <c r="O8367" s="141"/>
      <c r="P8367" s="141"/>
      <c r="Q8367" s="81">
        <f t="shared" si="674"/>
        <v>0</v>
      </c>
    </row>
    <row r="8368" spans="5:17" ht="13" hidden="1" x14ac:dyDescent="0.3">
      <c r="E8368" s="138">
        <v>43998</v>
      </c>
      <c r="F8368" s="16">
        <v>168</v>
      </c>
      <c r="G8368" s="16">
        <v>2020</v>
      </c>
      <c r="H8368" s="139">
        <f t="shared" si="675"/>
        <v>0</v>
      </c>
      <c r="I8368" s="140">
        <v>17.683870967741939</v>
      </c>
      <c r="J8368" s="141">
        <f t="shared" si="671"/>
        <v>0</v>
      </c>
      <c r="K8368" s="81">
        <f t="shared" si="672"/>
        <v>0</v>
      </c>
      <c r="L8368" s="149">
        <v>18.5</v>
      </c>
      <c r="M8368" s="16"/>
      <c r="N8368" s="141">
        <f t="shared" si="673"/>
        <v>0</v>
      </c>
      <c r="O8368" s="141"/>
      <c r="P8368" s="141"/>
      <c r="Q8368" s="81">
        <f t="shared" si="674"/>
        <v>0</v>
      </c>
    </row>
    <row r="8369" spans="5:17" ht="13" hidden="1" x14ac:dyDescent="0.3">
      <c r="E8369" s="138">
        <v>43999</v>
      </c>
      <c r="F8369" s="16">
        <v>169</v>
      </c>
      <c r="G8369" s="16">
        <v>2020</v>
      </c>
      <c r="H8369" s="139">
        <f t="shared" si="675"/>
        <v>0</v>
      </c>
      <c r="I8369" s="140">
        <v>17.767741935483873</v>
      </c>
      <c r="J8369" s="141">
        <f t="shared" si="671"/>
        <v>0</v>
      </c>
      <c r="K8369" s="81">
        <f t="shared" si="672"/>
        <v>0</v>
      </c>
      <c r="L8369" s="149">
        <v>15.8</v>
      </c>
      <c r="M8369" s="16"/>
      <c r="N8369" s="141">
        <f t="shared" si="673"/>
        <v>1</v>
      </c>
      <c r="O8369" s="141"/>
      <c r="P8369" s="141"/>
      <c r="Q8369" s="81">
        <f t="shared" si="674"/>
        <v>4.1999999999999993</v>
      </c>
    </row>
    <row r="8370" spans="5:17" ht="13" hidden="1" x14ac:dyDescent="0.3">
      <c r="E8370" s="138">
        <v>44000</v>
      </c>
      <c r="F8370" s="16">
        <v>170</v>
      </c>
      <c r="G8370" s="16">
        <v>2020</v>
      </c>
      <c r="H8370" s="139">
        <f t="shared" si="675"/>
        <v>0</v>
      </c>
      <c r="I8370" s="140">
        <v>17.851612903225806</v>
      </c>
      <c r="J8370" s="141">
        <f t="shared" si="671"/>
        <v>0</v>
      </c>
      <c r="K8370" s="81">
        <f t="shared" si="672"/>
        <v>0</v>
      </c>
      <c r="L8370" s="149">
        <v>16.7</v>
      </c>
      <c r="M8370" s="16"/>
      <c r="N8370" s="141">
        <f t="shared" si="673"/>
        <v>0</v>
      </c>
      <c r="O8370" s="141"/>
      <c r="P8370" s="141"/>
      <c r="Q8370" s="81">
        <f t="shared" si="674"/>
        <v>0</v>
      </c>
    </row>
    <row r="8371" spans="5:17" ht="13" hidden="1" x14ac:dyDescent="0.3">
      <c r="E8371" s="138">
        <v>44001</v>
      </c>
      <c r="F8371" s="16">
        <v>171</v>
      </c>
      <c r="G8371" s="16">
        <v>2020</v>
      </c>
      <c r="H8371" s="139">
        <f t="shared" si="675"/>
        <v>0</v>
      </c>
      <c r="I8371" s="140">
        <v>17.935483870967744</v>
      </c>
      <c r="J8371" s="141">
        <f t="shared" si="671"/>
        <v>0</v>
      </c>
      <c r="K8371" s="81">
        <f t="shared" si="672"/>
        <v>0</v>
      </c>
      <c r="L8371" s="149">
        <v>15.2</v>
      </c>
      <c r="M8371" s="16"/>
      <c r="N8371" s="141">
        <f t="shared" si="673"/>
        <v>1</v>
      </c>
      <c r="O8371" s="141"/>
      <c r="P8371" s="141"/>
      <c r="Q8371" s="81">
        <f t="shared" si="674"/>
        <v>4.8000000000000007</v>
      </c>
    </row>
    <row r="8372" spans="5:17" ht="13" hidden="1" x14ac:dyDescent="0.3">
      <c r="E8372" s="138">
        <v>44002</v>
      </c>
      <c r="F8372" s="16">
        <v>172</v>
      </c>
      <c r="G8372" s="16">
        <v>2020</v>
      </c>
      <c r="H8372" s="139">
        <f t="shared" si="675"/>
        <v>0</v>
      </c>
      <c r="I8372" s="140">
        <v>18.019354838709681</v>
      </c>
      <c r="J8372" s="141">
        <f t="shared" si="671"/>
        <v>0</v>
      </c>
      <c r="K8372" s="81">
        <f t="shared" si="672"/>
        <v>0</v>
      </c>
      <c r="L8372" s="149">
        <v>17</v>
      </c>
      <c r="M8372" s="16"/>
      <c r="N8372" s="141">
        <f t="shared" si="673"/>
        <v>0</v>
      </c>
      <c r="O8372" s="141"/>
      <c r="P8372" s="141"/>
      <c r="Q8372" s="81">
        <f t="shared" si="674"/>
        <v>0</v>
      </c>
    </row>
    <row r="8373" spans="5:17" ht="13" hidden="1" x14ac:dyDescent="0.3">
      <c r="E8373" s="138">
        <v>44003</v>
      </c>
      <c r="F8373" s="16">
        <v>173</v>
      </c>
      <c r="G8373" s="16">
        <v>2020</v>
      </c>
      <c r="H8373" s="139">
        <f t="shared" si="675"/>
        <v>0</v>
      </c>
      <c r="I8373" s="140">
        <v>18.103225806451615</v>
      </c>
      <c r="J8373" s="141">
        <f t="shared" si="671"/>
        <v>0</v>
      </c>
      <c r="K8373" s="81">
        <f t="shared" si="672"/>
        <v>0</v>
      </c>
      <c r="L8373" s="149">
        <v>19.2</v>
      </c>
      <c r="M8373" s="16"/>
      <c r="N8373" s="141">
        <f t="shared" si="673"/>
        <v>0</v>
      </c>
      <c r="O8373" s="141"/>
      <c r="P8373" s="141"/>
      <c r="Q8373" s="81">
        <f t="shared" si="674"/>
        <v>0</v>
      </c>
    </row>
    <row r="8374" spans="5:17" ht="13" hidden="1" x14ac:dyDescent="0.3">
      <c r="E8374" s="138">
        <v>44004</v>
      </c>
      <c r="F8374" s="16">
        <v>174</v>
      </c>
      <c r="G8374" s="16">
        <v>2020</v>
      </c>
      <c r="H8374" s="139">
        <f t="shared" si="675"/>
        <v>0</v>
      </c>
      <c r="I8374" s="140">
        <v>18.187096774193549</v>
      </c>
      <c r="J8374" s="141">
        <f t="shared" si="671"/>
        <v>0</v>
      </c>
      <c r="K8374" s="81">
        <f t="shared" si="672"/>
        <v>0</v>
      </c>
      <c r="L8374" s="149">
        <v>21.2</v>
      </c>
      <c r="M8374" s="16"/>
      <c r="N8374" s="141">
        <f t="shared" si="673"/>
        <v>0</v>
      </c>
      <c r="O8374" s="141"/>
      <c r="P8374" s="141"/>
      <c r="Q8374" s="81">
        <f t="shared" si="674"/>
        <v>0</v>
      </c>
    </row>
    <row r="8375" spans="5:17" ht="13" hidden="1" x14ac:dyDescent="0.3">
      <c r="E8375" s="138">
        <v>44005</v>
      </c>
      <c r="F8375" s="16">
        <v>175</v>
      </c>
      <c r="G8375" s="16">
        <v>2020</v>
      </c>
      <c r="H8375" s="139">
        <f t="shared" si="675"/>
        <v>0</v>
      </c>
      <c r="I8375" s="140">
        <v>18.270967741935486</v>
      </c>
      <c r="J8375" s="141">
        <f t="shared" si="671"/>
        <v>0</v>
      </c>
      <c r="K8375" s="81">
        <f t="shared" si="672"/>
        <v>0</v>
      </c>
      <c r="L8375" s="149">
        <v>21.3</v>
      </c>
      <c r="M8375" s="16"/>
      <c r="N8375" s="141">
        <f t="shared" si="673"/>
        <v>0</v>
      </c>
      <c r="O8375" s="141"/>
      <c r="P8375" s="141"/>
      <c r="Q8375" s="81">
        <f t="shared" si="674"/>
        <v>0</v>
      </c>
    </row>
    <row r="8376" spans="5:17" ht="13" hidden="1" x14ac:dyDescent="0.3">
      <c r="E8376" s="138">
        <v>44006</v>
      </c>
      <c r="F8376" s="16">
        <v>176</v>
      </c>
      <c r="G8376" s="16">
        <v>2020</v>
      </c>
      <c r="H8376" s="139">
        <f t="shared" si="675"/>
        <v>0</v>
      </c>
      <c r="I8376" s="140">
        <v>18.354838709677423</v>
      </c>
      <c r="J8376" s="141">
        <f t="shared" si="671"/>
        <v>0</v>
      </c>
      <c r="K8376" s="81">
        <f t="shared" si="672"/>
        <v>0</v>
      </c>
      <c r="L8376" s="149">
        <v>22.6</v>
      </c>
      <c r="M8376" s="16"/>
      <c r="N8376" s="141">
        <f t="shared" si="673"/>
        <v>0</v>
      </c>
      <c r="O8376" s="141"/>
      <c r="P8376" s="141"/>
      <c r="Q8376" s="81">
        <f t="shared" si="674"/>
        <v>0</v>
      </c>
    </row>
    <row r="8377" spans="5:17" ht="13" hidden="1" x14ac:dyDescent="0.3">
      <c r="E8377" s="138">
        <v>44007</v>
      </c>
      <c r="F8377" s="16">
        <v>177</v>
      </c>
      <c r="G8377" s="16">
        <v>2020</v>
      </c>
      <c r="H8377" s="139">
        <f t="shared" si="675"/>
        <v>0</v>
      </c>
      <c r="I8377" s="140">
        <v>18.438709677419357</v>
      </c>
      <c r="J8377" s="141">
        <f t="shared" si="671"/>
        <v>0</v>
      </c>
      <c r="K8377" s="81">
        <f t="shared" si="672"/>
        <v>0</v>
      </c>
      <c r="L8377" s="149">
        <v>23.7</v>
      </c>
      <c r="M8377" s="16"/>
      <c r="N8377" s="141">
        <f t="shared" si="673"/>
        <v>0</v>
      </c>
      <c r="O8377" s="141"/>
      <c r="P8377" s="141"/>
      <c r="Q8377" s="81">
        <f t="shared" si="674"/>
        <v>0</v>
      </c>
    </row>
    <row r="8378" spans="5:17" ht="13" hidden="1" x14ac:dyDescent="0.3">
      <c r="E8378" s="138">
        <v>44008</v>
      </c>
      <c r="F8378" s="16">
        <v>178</v>
      </c>
      <c r="G8378" s="16">
        <v>2020</v>
      </c>
      <c r="H8378" s="139">
        <f t="shared" si="675"/>
        <v>0</v>
      </c>
      <c r="I8378" s="140">
        <v>18.522580645161291</v>
      </c>
      <c r="J8378" s="141">
        <f t="shared" si="671"/>
        <v>0</v>
      </c>
      <c r="K8378" s="81">
        <f t="shared" si="672"/>
        <v>0</v>
      </c>
      <c r="L8378" s="149">
        <v>22.7</v>
      </c>
      <c r="M8378" s="16"/>
      <c r="N8378" s="141">
        <f t="shared" si="673"/>
        <v>0</v>
      </c>
      <c r="O8378" s="141"/>
      <c r="P8378" s="141"/>
      <c r="Q8378" s="81">
        <f t="shared" si="674"/>
        <v>0</v>
      </c>
    </row>
    <row r="8379" spans="5:17" ht="13" hidden="1" x14ac:dyDescent="0.3">
      <c r="E8379" s="138">
        <v>44009</v>
      </c>
      <c r="F8379" s="16">
        <v>179</v>
      </c>
      <c r="G8379" s="16">
        <v>2020</v>
      </c>
      <c r="H8379" s="139">
        <f t="shared" si="675"/>
        <v>0</v>
      </c>
      <c r="I8379" s="140">
        <v>18.606451612903228</v>
      </c>
      <c r="J8379" s="141">
        <f t="shared" si="671"/>
        <v>0</v>
      </c>
      <c r="K8379" s="81">
        <f t="shared" si="672"/>
        <v>0</v>
      </c>
      <c r="L8379" s="149">
        <v>24.7</v>
      </c>
      <c r="M8379" s="16"/>
      <c r="N8379" s="141">
        <f t="shared" si="673"/>
        <v>0</v>
      </c>
      <c r="O8379" s="141"/>
      <c r="P8379" s="141"/>
      <c r="Q8379" s="81">
        <f t="shared" si="674"/>
        <v>0</v>
      </c>
    </row>
    <row r="8380" spans="5:17" ht="13" hidden="1" x14ac:dyDescent="0.3">
      <c r="E8380" s="138">
        <v>44010</v>
      </c>
      <c r="F8380" s="16">
        <v>180</v>
      </c>
      <c r="G8380" s="16">
        <v>2020</v>
      </c>
      <c r="H8380" s="139">
        <f t="shared" si="675"/>
        <v>0</v>
      </c>
      <c r="I8380" s="140">
        <v>18.690322580645162</v>
      </c>
      <c r="J8380" s="141">
        <f t="shared" si="671"/>
        <v>0</v>
      </c>
      <c r="K8380" s="81">
        <f t="shared" si="672"/>
        <v>0</v>
      </c>
      <c r="L8380" s="149">
        <v>22.9</v>
      </c>
      <c r="M8380" s="16"/>
      <c r="N8380" s="141">
        <f t="shared" si="673"/>
        <v>0</v>
      </c>
      <c r="O8380" s="141"/>
      <c r="P8380" s="141"/>
      <c r="Q8380" s="81">
        <f t="shared" si="674"/>
        <v>0</v>
      </c>
    </row>
    <row r="8381" spans="5:17" ht="13" hidden="1" x14ac:dyDescent="0.3">
      <c r="E8381" s="138">
        <v>44011</v>
      </c>
      <c r="F8381" s="16">
        <v>181</v>
      </c>
      <c r="G8381" s="16">
        <v>2020</v>
      </c>
      <c r="H8381" s="139">
        <f t="shared" si="675"/>
        <v>0</v>
      </c>
      <c r="I8381" s="140">
        <v>18.774193548387096</v>
      </c>
      <c r="J8381" s="141">
        <f t="shared" si="671"/>
        <v>0</v>
      </c>
      <c r="K8381" s="81">
        <f t="shared" si="672"/>
        <v>0</v>
      </c>
      <c r="L8381" s="149">
        <v>20.7</v>
      </c>
      <c r="M8381" s="16"/>
      <c r="N8381" s="141">
        <f t="shared" si="673"/>
        <v>0</v>
      </c>
      <c r="O8381" s="141"/>
      <c r="P8381" s="141"/>
      <c r="Q8381" s="81">
        <f t="shared" si="674"/>
        <v>0</v>
      </c>
    </row>
    <row r="8382" spans="5:17" ht="13" hidden="1" x14ac:dyDescent="0.3">
      <c r="E8382" s="138">
        <v>44012</v>
      </c>
      <c r="F8382" s="16">
        <v>182</v>
      </c>
      <c r="G8382" s="16">
        <v>2020</v>
      </c>
      <c r="H8382" s="139">
        <f t="shared" si="675"/>
        <v>0</v>
      </c>
      <c r="I8382" s="140">
        <v>18.858064516129033</v>
      </c>
      <c r="J8382" s="141">
        <f t="shared" si="671"/>
        <v>0</v>
      </c>
      <c r="K8382" s="81">
        <f t="shared" si="672"/>
        <v>0</v>
      </c>
      <c r="L8382" s="149">
        <v>21.2</v>
      </c>
      <c r="M8382" s="16"/>
      <c r="N8382" s="141">
        <f t="shared" si="673"/>
        <v>0</v>
      </c>
      <c r="O8382" s="141"/>
      <c r="P8382" s="141"/>
      <c r="Q8382" s="81">
        <f t="shared" si="674"/>
        <v>0</v>
      </c>
    </row>
    <row r="8383" spans="5:17" ht="13" hidden="1" x14ac:dyDescent="0.3">
      <c r="E8383" s="138">
        <v>44013</v>
      </c>
      <c r="F8383" s="16">
        <v>183</v>
      </c>
      <c r="G8383" s="16">
        <v>2020</v>
      </c>
      <c r="H8383" s="139">
        <f t="shared" si="675"/>
        <v>0</v>
      </c>
      <c r="I8383" s="140">
        <v>18.941935483870971</v>
      </c>
      <c r="J8383" s="141">
        <f t="shared" si="671"/>
        <v>0</v>
      </c>
      <c r="K8383" s="81">
        <f t="shared" si="672"/>
        <v>0</v>
      </c>
      <c r="L8383" s="149">
        <v>22.6</v>
      </c>
      <c r="M8383" s="16"/>
      <c r="N8383" s="141">
        <f t="shared" si="673"/>
        <v>0</v>
      </c>
      <c r="O8383" s="141"/>
      <c r="P8383" s="141"/>
      <c r="Q8383" s="81">
        <f t="shared" si="674"/>
        <v>0</v>
      </c>
    </row>
    <row r="8384" spans="5:17" ht="13" hidden="1" x14ac:dyDescent="0.3">
      <c r="E8384" s="138">
        <v>44014</v>
      </c>
      <c r="F8384" s="16">
        <v>184</v>
      </c>
      <c r="G8384" s="16">
        <v>2020</v>
      </c>
      <c r="H8384" s="139">
        <f t="shared" si="675"/>
        <v>0</v>
      </c>
      <c r="I8384" s="140">
        <v>19.025806451612905</v>
      </c>
      <c r="J8384" s="141">
        <f t="shared" si="671"/>
        <v>0</v>
      </c>
      <c r="K8384" s="81">
        <f t="shared" si="672"/>
        <v>0</v>
      </c>
      <c r="L8384" s="149">
        <v>21.5</v>
      </c>
      <c r="M8384" s="16"/>
      <c r="N8384" s="141">
        <f t="shared" si="673"/>
        <v>0</v>
      </c>
      <c r="O8384" s="141"/>
      <c r="P8384" s="141"/>
      <c r="Q8384" s="81">
        <f t="shared" si="674"/>
        <v>0</v>
      </c>
    </row>
    <row r="8385" spans="5:17" ht="13" hidden="1" x14ac:dyDescent="0.3">
      <c r="E8385" s="138">
        <v>44015</v>
      </c>
      <c r="F8385" s="16">
        <v>185</v>
      </c>
      <c r="G8385" s="16">
        <v>2020</v>
      </c>
      <c r="H8385" s="139">
        <f t="shared" si="675"/>
        <v>0</v>
      </c>
      <c r="I8385" s="140">
        <v>19.109677419354838</v>
      </c>
      <c r="J8385" s="141">
        <f t="shared" si="671"/>
        <v>0</v>
      </c>
      <c r="K8385" s="81">
        <f t="shared" si="672"/>
        <v>0</v>
      </c>
      <c r="L8385" s="149">
        <v>18.899999999999999</v>
      </c>
      <c r="M8385" s="16"/>
      <c r="N8385" s="141">
        <f t="shared" si="673"/>
        <v>0</v>
      </c>
      <c r="O8385" s="141"/>
      <c r="P8385" s="141"/>
      <c r="Q8385" s="81">
        <f t="shared" si="674"/>
        <v>0</v>
      </c>
    </row>
    <row r="8386" spans="5:17" ht="13" hidden="1" x14ac:dyDescent="0.3">
      <c r="E8386" s="138">
        <v>44016</v>
      </c>
      <c r="F8386" s="16">
        <v>186</v>
      </c>
      <c r="G8386" s="16">
        <v>2020</v>
      </c>
      <c r="H8386" s="139">
        <f t="shared" si="675"/>
        <v>0</v>
      </c>
      <c r="I8386" s="140">
        <v>19.193548387096776</v>
      </c>
      <c r="J8386" s="141">
        <f t="shared" si="671"/>
        <v>0</v>
      </c>
      <c r="K8386" s="81">
        <f t="shared" si="672"/>
        <v>0</v>
      </c>
      <c r="L8386" s="149">
        <v>20.2</v>
      </c>
      <c r="M8386" s="16"/>
      <c r="N8386" s="141">
        <f t="shared" si="673"/>
        <v>0</v>
      </c>
      <c r="O8386" s="141"/>
      <c r="P8386" s="141"/>
      <c r="Q8386" s="81">
        <f t="shared" si="674"/>
        <v>0</v>
      </c>
    </row>
    <row r="8387" spans="5:17" ht="13" hidden="1" x14ac:dyDescent="0.3">
      <c r="E8387" s="138">
        <v>44017</v>
      </c>
      <c r="F8387" s="16">
        <v>187</v>
      </c>
      <c r="G8387" s="16">
        <v>2020</v>
      </c>
      <c r="H8387" s="139">
        <f t="shared" si="675"/>
        <v>0</v>
      </c>
      <c r="I8387" s="140">
        <v>19.277419354838713</v>
      </c>
      <c r="J8387" s="141">
        <f t="shared" si="671"/>
        <v>0</v>
      </c>
      <c r="K8387" s="81">
        <f t="shared" si="672"/>
        <v>0</v>
      </c>
      <c r="L8387" s="149">
        <v>22.1</v>
      </c>
      <c r="M8387" s="16"/>
      <c r="N8387" s="141">
        <f t="shared" si="673"/>
        <v>0</v>
      </c>
      <c r="O8387" s="141"/>
      <c r="P8387" s="141"/>
      <c r="Q8387" s="81">
        <f t="shared" si="674"/>
        <v>0</v>
      </c>
    </row>
    <row r="8388" spans="5:17" ht="13" hidden="1" x14ac:dyDescent="0.3">
      <c r="E8388" s="138">
        <v>44018</v>
      </c>
      <c r="F8388" s="16">
        <v>188</v>
      </c>
      <c r="G8388" s="16">
        <v>2020</v>
      </c>
      <c r="H8388" s="139">
        <f t="shared" si="675"/>
        <v>0</v>
      </c>
      <c r="I8388" s="140">
        <v>19.361290322580643</v>
      </c>
      <c r="J8388" s="141">
        <f t="shared" si="671"/>
        <v>0</v>
      </c>
      <c r="K8388" s="81">
        <f t="shared" si="672"/>
        <v>0</v>
      </c>
      <c r="L8388" s="149">
        <v>20.7</v>
      </c>
      <c r="M8388" s="16"/>
      <c r="N8388" s="141">
        <f t="shared" si="673"/>
        <v>0</v>
      </c>
      <c r="O8388" s="141"/>
      <c r="P8388" s="141"/>
      <c r="Q8388" s="81">
        <f t="shared" si="674"/>
        <v>0</v>
      </c>
    </row>
    <row r="8389" spans="5:17" ht="13" hidden="1" x14ac:dyDescent="0.3">
      <c r="E8389" s="138">
        <v>44019</v>
      </c>
      <c r="F8389" s="16">
        <v>189</v>
      </c>
      <c r="G8389" s="16">
        <v>2020</v>
      </c>
      <c r="H8389" s="139">
        <f t="shared" si="675"/>
        <v>0</v>
      </c>
      <c r="I8389" s="140">
        <v>19.445161290322581</v>
      </c>
      <c r="J8389" s="141">
        <f t="shared" si="671"/>
        <v>0</v>
      </c>
      <c r="K8389" s="81">
        <f t="shared" si="672"/>
        <v>0</v>
      </c>
      <c r="L8389" s="149">
        <v>19.3</v>
      </c>
      <c r="M8389" s="16"/>
      <c r="N8389" s="141">
        <f t="shared" si="673"/>
        <v>0</v>
      </c>
      <c r="O8389" s="141"/>
      <c r="P8389" s="141"/>
      <c r="Q8389" s="81">
        <f t="shared" si="674"/>
        <v>0</v>
      </c>
    </row>
    <row r="8390" spans="5:17" ht="13" hidden="1" x14ac:dyDescent="0.3">
      <c r="E8390" s="138">
        <v>44020</v>
      </c>
      <c r="F8390" s="16">
        <v>190</v>
      </c>
      <c r="G8390" s="16">
        <v>2020</v>
      </c>
      <c r="H8390" s="139">
        <f t="shared" si="675"/>
        <v>0</v>
      </c>
      <c r="I8390" s="140">
        <v>19.529032258064518</v>
      </c>
      <c r="J8390" s="141">
        <f t="shared" si="671"/>
        <v>0</v>
      </c>
      <c r="K8390" s="81">
        <f t="shared" si="672"/>
        <v>0</v>
      </c>
      <c r="L8390" s="149">
        <v>20.7</v>
      </c>
      <c r="M8390" s="16"/>
      <c r="N8390" s="141">
        <f t="shared" si="673"/>
        <v>0</v>
      </c>
      <c r="O8390" s="141"/>
      <c r="P8390" s="141"/>
      <c r="Q8390" s="81">
        <f t="shared" si="674"/>
        <v>0</v>
      </c>
    </row>
    <row r="8391" spans="5:17" ht="13" hidden="1" x14ac:dyDescent="0.3">
      <c r="E8391" s="138">
        <v>44021</v>
      </c>
      <c r="F8391" s="16">
        <v>191</v>
      </c>
      <c r="G8391" s="16">
        <v>2020</v>
      </c>
      <c r="H8391" s="139">
        <f t="shared" si="675"/>
        <v>0</v>
      </c>
      <c r="I8391" s="140">
        <v>19.612903225806452</v>
      </c>
      <c r="J8391" s="141">
        <f t="shared" si="671"/>
        <v>0</v>
      </c>
      <c r="K8391" s="81">
        <f t="shared" si="672"/>
        <v>0</v>
      </c>
      <c r="L8391" s="149">
        <v>23.2</v>
      </c>
      <c r="M8391" s="16"/>
      <c r="N8391" s="141">
        <f t="shared" si="673"/>
        <v>0</v>
      </c>
      <c r="O8391" s="141"/>
      <c r="P8391" s="141"/>
      <c r="Q8391" s="81">
        <f t="shared" si="674"/>
        <v>0</v>
      </c>
    </row>
    <row r="8392" spans="5:17" ht="13" hidden="1" x14ac:dyDescent="0.3">
      <c r="E8392" s="138">
        <v>44022</v>
      </c>
      <c r="F8392" s="16">
        <v>192</v>
      </c>
      <c r="G8392" s="16">
        <v>2020</v>
      </c>
      <c r="H8392" s="139">
        <f t="shared" si="675"/>
        <v>0</v>
      </c>
      <c r="I8392" s="140">
        <v>19.696774193548389</v>
      </c>
      <c r="J8392" s="141">
        <f t="shared" si="671"/>
        <v>0</v>
      </c>
      <c r="K8392" s="81">
        <f t="shared" si="672"/>
        <v>0</v>
      </c>
      <c r="L8392" s="149">
        <v>24.3</v>
      </c>
      <c r="M8392" s="16"/>
      <c r="N8392" s="141">
        <f t="shared" si="673"/>
        <v>0</v>
      </c>
      <c r="O8392" s="141"/>
      <c r="P8392" s="141"/>
      <c r="Q8392" s="81">
        <f t="shared" si="674"/>
        <v>0</v>
      </c>
    </row>
    <row r="8393" spans="5:17" ht="13" hidden="1" x14ac:dyDescent="0.3">
      <c r="E8393" s="138">
        <v>44023</v>
      </c>
      <c r="F8393" s="16">
        <v>193</v>
      </c>
      <c r="G8393" s="16">
        <v>2020</v>
      </c>
      <c r="H8393" s="139">
        <f t="shared" si="675"/>
        <v>0</v>
      </c>
      <c r="I8393" s="140">
        <v>19.780645161290323</v>
      </c>
      <c r="J8393" s="141">
        <f t="shared" ref="J8393:J8456" si="676">IF(I8393&lt;=$E$117,1,0)</f>
        <v>0</v>
      </c>
      <c r="K8393" s="81">
        <f t="shared" ref="K8393:K8456" si="677">J8393*($E$116-I8393)</f>
        <v>0</v>
      </c>
      <c r="L8393" s="149">
        <v>20.2</v>
      </c>
      <c r="M8393" s="16"/>
      <c r="N8393" s="141">
        <f t="shared" ref="N8393:N8456" si="678">IF(L8393&lt;=$E$117,1,0)</f>
        <v>0</v>
      </c>
      <c r="O8393" s="141"/>
      <c r="P8393" s="141"/>
      <c r="Q8393" s="81">
        <f t="shared" ref="Q8393:Q8456" si="679">N8393*($E$116-L8393)</f>
        <v>0</v>
      </c>
    </row>
    <row r="8394" spans="5:17" ht="13" hidden="1" x14ac:dyDescent="0.3">
      <c r="E8394" s="138">
        <v>44024</v>
      </c>
      <c r="F8394" s="16">
        <v>194</v>
      </c>
      <c r="G8394" s="16">
        <v>2020</v>
      </c>
      <c r="H8394" s="139">
        <f t="shared" si="675"/>
        <v>0</v>
      </c>
      <c r="I8394" s="140">
        <v>19.864516129032257</v>
      </c>
      <c r="J8394" s="141">
        <f t="shared" si="676"/>
        <v>0</v>
      </c>
      <c r="K8394" s="81">
        <f t="shared" si="677"/>
        <v>0</v>
      </c>
      <c r="L8394" s="149">
        <v>20.5</v>
      </c>
      <c r="M8394" s="16"/>
      <c r="N8394" s="141">
        <f t="shared" si="678"/>
        <v>0</v>
      </c>
      <c r="O8394" s="141"/>
      <c r="P8394" s="141"/>
      <c r="Q8394" s="81">
        <f t="shared" si="679"/>
        <v>0</v>
      </c>
    </row>
    <row r="8395" spans="5:17" ht="13" hidden="1" x14ac:dyDescent="0.3">
      <c r="E8395" s="138">
        <v>44025</v>
      </c>
      <c r="F8395" s="16">
        <v>195</v>
      </c>
      <c r="G8395" s="16">
        <v>2020</v>
      </c>
      <c r="H8395" s="139">
        <f t="shared" si="675"/>
        <v>0</v>
      </c>
      <c r="I8395" s="140">
        <v>19.948387096774194</v>
      </c>
      <c r="J8395" s="141">
        <f t="shared" si="676"/>
        <v>0</v>
      </c>
      <c r="K8395" s="81">
        <f t="shared" si="677"/>
        <v>0</v>
      </c>
      <c r="L8395" s="149">
        <v>20.399999999999999</v>
      </c>
      <c r="M8395" s="16"/>
      <c r="N8395" s="141">
        <f t="shared" si="678"/>
        <v>0</v>
      </c>
      <c r="O8395" s="141"/>
      <c r="P8395" s="141"/>
      <c r="Q8395" s="81">
        <f t="shared" si="679"/>
        <v>0</v>
      </c>
    </row>
    <row r="8396" spans="5:17" ht="13" hidden="1" x14ac:dyDescent="0.3">
      <c r="E8396" s="138">
        <v>44026</v>
      </c>
      <c r="F8396" s="16">
        <v>196</v>
      </c>
      <c r="G8396" s="16">
        <v>2020</v>
      </c>
      <c r="H8396" s="139">
        <f t="shared" si="675"/>
        <v>0</v>
      </c>
      <c r="I8396" s="140">
        <v>20.032258064516128</v>
      </c>
      <c r="J8396" s="141">
        <f t="shared" si="676"/>
        <v>0</v>
      </c>
      <c r="K8396" s="81">
        <f t="shared" si="677"/>
        <v>0</v>
      </c>
      <c r="L8396" s="149">
        <v>20.9</v>
      </c>
      <c r="M8396" s="16"/>
      <c r="N8396" s="141">
        <f t="shared" si="678"/>
        <v>0</v>
      </c>
      <c r="O8396" s="141"/>
      <c r="P8396" s="141"/>
      <c r="Q8396" s="81">
        <f t="shared" si="679"/>
        <v>0</v>
      </c>
    </row>
    <row r="8397" spans="5:17" ht="13" hidden="1" x14ac:dyDescent="0.3">
      <c r="E8397" s="138">
        <v>44027</v>
      </c>
      <c r="F8397" s="16">
        <v>197</v>
      </c>
      <c r="G8397" s="16">
        <v>2020</v>
      </c>
      <c r="H8397" s="139">
        <f t="shared" si="675"/>
        <v>0</v>
      </c>
      <c r="I8397" s="140">
        <v>20.116129032258065</v>
      </c>
      <c r="J8397" s="141">
        <f t="shared" si="676"/>
        <v>0</v>
      </c>
      <c r="K8397" s="81">
        <f t="shared" si="677"/>
        <v>0</v>
      </c>
      <c r="L8397" s="149">
        <v>18.899999999999999</v>
      </c>
      <c r="M8397" s="16"/>
      <c r="N8397" s="141">
        <f t="shared" si="678"/>
        <v>0</v>
      </c>
      <c r="O8397" s="141"/>
      <c r="P8397" s="141"/>
      <c r="Q8397" s="81">
        <f t="shared" si="679"/>
        <v>0</v>
      </c>
    </row>
    <row r="8398" spans="5:17" ht="13" hidden="1" x14ac:dyDescent="0.3">
      <c r="E8398" s="138">
        <v>44028</v>
      </c>
      <c r="F8398" s="16">
        <v>198</v>
      </c>
      <c r="G8398" s="16">
        <v>2020</v>
      </c>
      <c r="H8398" s="139">
        <f t="shared" si="675"/>
        <v>0</v>
      </c>
      <c r="I8398" s="140">
        <v>20.2</v>
      </c>
      <c r="J8398" s="141">
        <f t="shared" si="676"/>
        <v>0</v>
      </c>
      <c r="K8398" s="81">
        <f t="shared" si="677"/>
        <v>0</v>
      </c>
      <c r="L8398" s="149">
        <v>19.2</v>
      </c>
      <c r="M8398" s="16"/>
      <c r="N8398" s="141">
        <f t="shared" si="678"/>
        <v>0</v>
      </c>
      <c r="O8398" s="141"/>
      <c r="P8398" s="141"/>
      <c r="Q8398" s="81">
        <f t="shared" si="679"/>
        <v>0</v>
      </c>
    </row>
    <row r="8399" spans="5:17" ht="13" hidden="1" x14ac:dyDescent="0.3">
      <c r="E8399" s="138">
        <v>44029</v>
      </c>
      <c r="F8399" s="16">
        <v>199</v>
      </c>
      <c r="G8399" s="16">
        <v>2020</v>
      </c>
      <c r="H8399" s="139">
        <f t="shared" si="675"/>
        <v>0</v>
      </c>
      <c r="I8399" s="140">
        <v>20.193548387096772</v>
      </c>
      <c r="J8399" s="141">
        <f t="shared" si="676"/>
        <v>0</v>
      </c>
      <c r="K8399" s="81">
        <f t="shared" si="677"/>
        <v>0</v>
      </c>
      <c r="L8399" s="149">
        <v>19.5</v>
      </c>
      <c r="M8399" s="16"/>
      <c r="N8399" s="141">
        <f t="shared" si="678"/>
        <v>0</v>
      </c>
      <c r="O8399" s="141"/>
      <c r="P8399" s="141"/>
      <c r="Q8399" s="81">
        <f t="shared" si="679"/>
        <v>0</v>
      </c>
    </row>
    <row r="8400" spans="5:17" ht="13" hidden="1" x14ac:dyDescent="0.3">
      <c r="E8400" s="138">
        <v>44030</v>
      </c>
      <c r="F8400" s="16">
        <v>200</v>
      </c>
      <c r="G8400" s="16">
        <v>2020</v>
      </c>
      <c r="H8400" s="139">
        <f t="shared" si="675"/>
        <v>0</v>
      </c>
      <c r="I8400" s="140">
        <v>20.187096774193549</v>
      </c>
      <c r="J8400" s="141">
        <f t="shared" si="676"/>
        <v>0</v>
      </c>
      <c r="K8400" s="81">
        <f t="shared" si="677"/>
        <v>0</v>
      </c>
      <c r="L8400" s="149">
        <v>20.7</v>
      </c>
      <c r="M8400" s="16"/>
      <c r="N8400" s="141">
        <f t="shared" si="678"/>
        <v>0</v>
      </c>
      <c r="O8400" s="141"/>
      <c r="P8400" s="141"/>
      <c r="Q8400" s="81">
        <f t="shared" si="679"/>
        <v>0</v>
      </c>
    </row>
    <row r="8401" spans="5:17" ht="13" hidden="1" x14ac:dyDescent="0.3">
      <c r="E8401" s="138">
        <v>44031</v>
      </c>
      <c r="F8401" s="16">
        <v>201</v>
      </c>
      <c r="G8401" s="16">
        <v>2020</v>
      </c>
      <c r="H8401" s="139">
        <f t="shared" si="675"/>
        <v>0</v>
      </c>
      <c r="I8401" s="140">
        <v>20.180645161290322</v>
      </c>
      <c r="J8401" s="141">
        <f t="shared" si="676"/>
        <v>0</v>
      </c>
      <c r="K8401" s="81">
        <f t="shared" si="677"/>
        <v>0</v>
      </c>
      <c r="L8401" s="149">
        <v>20.7</v>
      </c>
      <c r="M8401" s="16"/>
      <c r="N8401" s="141">
        <f t="shared" si="678"/>
        <v>0</v>
      </c>
      <c r="O8401" s="141"/>
      <c r="P8401" s="141"/>
      <c r="Q8401" s="81">
        <f t="shared" si="679"/>
        <v>0</v>
      </c>
    </row>
    <row r="8402" spans="5:17" ht="13" hidden="1" x14ac:dyDescent="0.3">
      <c r="E8402" s="138">
        <v>44032</v>
      </c>
      <c r="F8402" s="16">
        <v>202</v>
      </c>
      <c r="G8402" s="16">
        <v>2020</v>
      </c>
      <c r="H8402" s="139">
        <f t="shared" si="675"/>
        <v>0</v>
      </c>
      <c r="I8402" s="140">
        <v>20.174193548387095</v>
      </c>
      <c r="J8402" s="141">
        <f t="shared" si="676"/>
        <v>0</v>
      </c>
      <c r="K8402" s="81">
        <f t="shared" si="677"/>
        <v>0</v>
      </c>
      <c r="L8402" s="149">
        <v>23.1</v>
      </c>
      <c r="M8402" s="16"/>
      <c r="N8402" s="141">
        <f t="shared" si="678"/>
        <v>0</v>
      </c>
      <c r="O8402" s="141"/>
      <c r="P8402" s="141"/>
      <c r="Q8402" s="81">
        <f t="shared" si="679"/>
        <v>0</v>
      </c>
    </row>
    <row r="8403" spans="5:17" ht="13" hidden="1" x14ac:dyDescent="0.3">
      <c r="E8403" s="138">
        <v>44033</v>
      </c>
      <c r="F8403" s="16">
        <v>203</v>
      </c>
      <c r="G8403" s="16">
        <v>2020</v>
      </c>
      <c r="H8403" s="139">
        <f t="shared" si="675"/>
        <v>0</v>
      </c>
      <c r="I8403" s="140">
        <v>20.167741935483871</v>
      </c>
      <c r="J8403" s="141">
        <f t="shared" si="676"/>
        <v>0</v>
      </c>
      <c r="K8403" s="81">
        <f t="shared" si="677"/>
        <v>0</v>
      </c>
      <c r="L8403" s="149">
        <v>24.3</v>
      </c>
      <c r="M8403" s="16"/>
      <c r="N8403" s="141">
        <f t="shared" si="678"/>
        <v>0</v>
      </c>
      <c r="O8403" s="141"/>
      <c r="P8403" s="141"/>
      <c r="Q8403" s="81">
        <f t="shared" si="679"/>
        <v>0</v>
      </c>
    </row>
    <row r="8404" spans="5:17" ht="13" hidden="1" x14ac:dyDescent="0.3">
      <c r="E8404" s="138">
        <v>44034</v>
      </c>
      <c r="F8404" s="16">
        <v>204</v>
      </c>
      <c r="G8404" s="16">
        <v>2020</v>
      </c>
      <c r="H8404" s="139">
        <f t="shared" si="675"/>
        <v>0</v>
      </c>
      <c r="I8404" s="140">
        <v>20.161290322580644</v>
      </c>
      <c r="J8404" s="141">
        <f t="shared" si="676"/>
        <v>0</v>
      </c>
      <c r="K8404" s="81">
        <f t="shared" si="677"/>
        <v>0</v>
      </c>
      <c r="L8404" s="149">
        <v>22.3</v>
      </c>
      <c r="M8404" s="16"/>
      <c r="N8404" s="141">
        <f t="shared" si="678"/>
        <v>0</v>
      </c>
      <c r="O8404" s="141"/>
      <c r="P8404" s="141"/>
      <c r="Q8404" s="81">
        <f t="shared" si="679"/>
        <v>0</v>
      </c>
    </row>
    <row r="8405" spans="5:17" ht="13" hidden="1" x14ac:dyDescent="0.3">
      <c r="E8405" s="138">
        <v>44035</v>
      </c>
      <c r="F8405" s="16">
        <v>205</v>
      </c>
      <c r="G8405" s="16">
        <v>2020</v>
      </c>
      <c r="H8405" s="139">
        <f t="shared" si="675"/>
        <v>0</v>
      </c>
      <c r="I8405" s="140">
        <v>20.154838709677417</v>
      </c>
      <c r="J8405" s="141">
        <f t="shared" si="676"/>
        <v>0</v>
      </c>
      <c r="K8405" s="81">
        <f t="shared" si="677"/>
        <v>0</v>
      </c>
      <c r="L8405" s="149">
        <v>22.7</v>
      </c>
      <c r="M8405" s="16"/>
      <c r="N8405" s="141">
        <f t="shared" si="678"/>
        <v>0</v>
      </c>
      <c r="O8405" s="141"/>
      <c r="P8405" s="141"/>
      <c r="Q8405" s="81">
        <f t="shared" si="679"/>
        <v>0</v>
      </c>
    </row>
    <row r="8406" spans="5:17" ht="13" hidden="1" x14ac:dyDescent="0.3">
      <c r="E8406" s="138">
        <v>44036</v>
      </c>
      <c r="F8406" s="16">
        <v>206</v>
      </c>
      <c r="G8406" s="16">
        <v>2020</v>
      </c>
      <c r="H8406" s="139">
        <f t="shared" si="675"/>
        <v>0</v>
      </c>
      <c r="I8406" s="140">
        <v>20.148387096774194</v>
      </c>
      <c r="J8406" s="141">
        <f t="shared" si="676"/>
        <v>0</v>
      </c>
      <c r="K8406" s="81">
        <f t="shared" si="677"/>
        <v>0</v>
      </c>
      <c r="L8406" s="149">
        <v>20.8</v>
      </c>
      <c r="M8406" s="16"/>
      <c r="N8406" s="141">
        <f t="shared" si="678"/>
        <v>0</v>
      </c>
      <c r="O8406" s="141"/>
      <c r="P8406" s="141"/>
      <c r="Q8406" s="81">
        <f t="shared" si="679"/>
        <v>0</v>
      </c>
    </row>
    <row r="8407" spans="5:17" ht="13" hidden="1" x14ac:dyDescent="0.3">
      <c r="E8407" s="138">
        <v>44037</v>
      </c>
      <c r="F8407" s="16">
        <v>207</v>
      </c>
      <c r="G8407" s="16">
        <v>2020</v>
      </c>
      <c r="H8407" s="139">
        <f t="shared" si="675"/>
        <v>0</v>
      </c>
      <c r="I8407" s="140">
        <v>20.141935483870967</v>
      </c>
      <c r="J8407" s="141">
        <f t="shared" si="676"/>
        <v>0</v>
      </c>
      <c r="K8407" s="81">
        <f t="shared" si="677"/>
        <v>0</v>
      </c>
      <c r="L8407" s="149">
        <v>21</v>
      </c>
      <c r="M8407" s="16"/>
      <c r="N8407" s="141">
        <f t="shared" si="678"/>
        <v>0</v>
      </c>
      <c r="O8407" s="141"/>
      <c r="P8407" s="141"/>
      <c r="Q8407" s="81">
        <f t="shared" si="679"/>
        <v>0</v>
      </c>
    </row>
    <row r="8408" spans="5:17" ht="13" hidden="1" x14ac:dyDescent="0.3">
      <c r="E8408" s="138">
        <v>44038</v>
      </c>
      <c r="F8408" s="16">
        <v>208</v>
      </c>
      <c r="G8408" s="16">
        <v>2020</v>
      </c>
      <c r="H8408" s="139">
        <f t="shared" si="675"/>
        <v>0</v>
      </c>
      <c r="I8408" s="140">
        <v>20.13548387096774</v>
      </c>
      <c r="J8408" s="141">
        <f t="shared" si="676"/>
        <v>0</v>
      </c>
      <c r="K8408" s="81">
        <f t="shared" si="677"/>
        <v>0</v>
      </c>
      <c r="L8408" s="149">
        <v>24</v>
      </c>
      <c r="M8408" s="16"/>
      <c r="N8408" s="141">
        <f t="shared" si="678"/>
        <v>0</v>
      </c>
      <c r="O8408" s="141"/>
      <c r="P8408" s="141"/>
      <c r="Q8408" s="81">
        <f t="shared" si="679"/>
        <v>0</v>
      </c>
    </row>
    <row r="8409" spans="5:17" ht="13" hidden="1" x14ac:dyDescent="0.3">
      <c r="E8409" s="138">
        <v>44039</v>
      </c>
      <c r="F8409" s="16">
        <v>209</v>
      </c>
      <c r="G8409" s="16">
        <v>2020</v>
      </c>
      <c r="H8409" s="139">
        <f t="shared" si="675"/>
        <v>0</v>
      </c>
      <c r="I8409" s="140">
        <v>20.129032258064516</v>
      </c>
      <c r="J8409" s="141">
        <f t="shared" si="676"/>
        <v>0</v>
      </c>
      <c r="K8409" s="81">
        <f t="shared" si="677"/>
        <v>0</v>
      </c>
      <c r="L8409" s="149">
        <v>25.6</v>
      </c>
      <c r="M8409" s="16"/>
      <c r="N8409" s="141">
        <f t="shared" si="678"/>
        <v>0</v>
      </c>
      <c r="O8409" s="141"/>
      <c r="P8409" s="141"/>
      <c r="Q8409" s="81">
        <f t="shared" si="679"/>
        <v>0</v>
      </c>
    </row>
    <row r="8410" spans="5:17" ht="13" hidden="1" x14ac:dyDescent="0.3">
      <c r="E8410" s="138">
        <v>44040</v>
      </c>
      <c r="F8410" s="16">
        <v>210</v>
      </c>
      <c r="G8410" s="16">
        <v>2020</v>
      </c>
      <c r="H8410" s="139">
        <f t="shared" si="675"/>
        <v>0</v>
      </c>
      <c r="I8410" s="140">
        <v>20.122580645161289</v>
      </c>
      <c r="J8410" s="141">
        <f t="shared" si="676"/>
        <v>0</v>
      </c>
      <c r="K8410" s="81">
        <f t="shared" si="677"/>
        <v>0</v>
      </c>
      <c r="L8410" s="149">
        <v>27.7</v>
      </c>
      <c r="M8410" s="16"/>
      <c r="N8410" s="141">
        <f t="shared" si="678"/>
        <v>0</v>
      </c>
      <c r="O8410" s="141"/>
      <c r="P8410" s="141"/>
      <c r="Q8410" s="81">
        <f t="shared" si="679"/>
        <v>0</v>
      </c>
    </row>
    <row r="8411" spans="5:17" ht="13" hidden="1" x14ac:dyDescent="0.3">
      <c r="E8411" s="138">
        <v>44041</v>
      </c>
      <c r="F8411" s="16">
        <v>211</v>
      </c>
      <c r="G8411" s="16">
        <v>2020</v>
      </c>
      <c r="H8411" s="139">
        <f t="shared" si="675"/>
        <v>0</v>
      </c>
      <c r="I8411" s="140">
        <v>20.116129032258065</v>
      </c>
      <c r="J8411" s="141">
        <f t="shared" si="676"/>
        <v>0</v>
      </c>
      <c r="K8411" s="81">
        <f t="shared" si="677"/>
        <v>0</v>
      </c>
      <c r="L8411" s="149">
        <v>25.5</v>
      </c>
      <c r="M8411" s="16"/>
      <c r="N8411" s="141">
        <f t="shared" si="678"/>
        <v>0</v>
      </c>
      <c r="O8411" s="141"/>
      <c r="P8411" s="141"/>
      <c r="Q8411" s="81">
        <f t="shared" si="679"/>
        <v>0</v>
      </c>
    </row>
    <row r="8412" spans="5:17" ht="13" hidden="1" x14ac:dyDescent="0.3">
      <c r="E8412" s="138">
        <v>44042</v>
      </c>
      <c r="F8412" s="16">
        <v>212</v>
      </c>
      <c r="G8412" s="16">
        <v>2020</v>
      </c>
      <c r="H8412" s="139">
        <f t="shared" si="675"/>
        <v>0</v>
      </c>
      <c r="I8412" s="140">
        <v>20.109677419354838</v>
      </c>
      <c r="J8412" s="141">
        <f t="shared" si="676"/>
        <v>0</v>
      </c>
      <c r="K8412" s="81">
        <f t="shared" si="677"/>
        <v>0</v>
      </c>
      <c r="L8412" s="149">
        <v>25.2</v>
      </c>
      <c r="M8412" s="16"/>
      <c r="N8412" s="141">
        <f t="shared" si="678"/>
        <v>0</v>
      </c>
      <c r="O8412" s="141"/>
      <c r="P8412" s="141"/>
      <c r="Q8412" s="81">
        <f t="shared" si="679"/>
        <v>0</v>
      </c>
    </row>
    <row r="8413" spans="5:17" ht="13" hidden="1" x14ac:dyDescent="0.3">
      <c r="E8413" s="138">
        <v>44043</v>
      </c>
      <c r="F8413" s="16">
        <v>213</v>
      </c>
      <c r="G8413" s="16">
        <v>2020</v>
      </c>
      <c r="H8413" s="139">
        <f t="shared" si="675"/>
        <v>0</v>
      </c>
      <c r="I8413" s="140">
        <v>20.103225806451611</v>
      </c>
      <c r="J8413" s="141">
        <f t="shared" si="676"/>
        <v>0</v>
      </c>
      <c r="K8413" s="81">
        <f t="shared" si="677"/>
        <v>0</v>
      </c>
      <c r="L8413" s="149">
        <v>27.6</v>
      </c>
      <c r="M8413" s="16"/>
      <c r="N8413" s="141">
        <f t="shared" si="678"/>
        <v>0</v>
      </c>
      <c r="O8413" s="141"/>
      <c r="P8413" s="141"/>
      <c r="Q8413" s="81">
        <f t="shared" si="679"/>
        <v>0</v>
      </c>
    </row>
    <row r="8414" spans="5:17" ht="13" hidden="1" x14ac:dyDescent="0.3">
      <c r="E8414" s="138">
        <v>44044</v>
      </c>
      <c r="F8414" s="16">
        <v>214</v>
      </c>
      <c r="G8414" s="16">
        <v>2020</v>
      </c>
      <c r="H8414" s="139">
        <f t="shared" si="675"/>
        <v>0</v>
      </c>
      <c r="I8414" s="140">
        <v>20.096774193548388</v>
      </c>
      <c r="J8414" s="141">
        <f t="shared" si="676"/>
        <v>0</v>
      </c>
      <c r="K8414" s="81">
        <f t="shared" si="677"/>
        <v>0</v>
      </c>
      <c r="L8414" s="149">
        <v>27.1</v>
      </c>
      <c r="M8414" s="16"/>
      <c r="N8414" s="141">
        <f t="shared" si="678"/>
        <v>0</v>
      </c>
      <c r="O8414" s="141"/>
      <c r="P8414" s="141"/>
      <c r="Q8414" s="81">
        <f t="shared" si="679"/>
        <v>0</v>
      </c>
    </row>
    <row r="8415" spans="5:17" ht="13" hidden="1" x14ac:dyDescent="0.3">
      <c r="E8415" s="138">
        <v>44045</v>
      </c>
      <c r="F8415" s="16">
        <v>215</v>
      </c>
      <c r="G8415" s="16">
        <v>2020</v>
      </c>
      <c r="H8415" s="139">
        <f t="shared" si="675"/>
        <v>0</v>
      </c>
      <c r="I8415" s="140">
        <v>20.090322580645161</v>
      </c>
      <c r="J8415" s="141">
        <f t="shared" si="676"/>
        <v>0</v>
      </c>
      <c r="K8415" s="81">
        <f t="shared" si="677"/>
        <v>0</v>
      </c>
      <c r="L8415" s="149">
        <v>20.7</v>
      </c>
      <c r="M8415" s="16"/>
      <c r="N8415" s="141">
        <f t="shared" si="678"/>
        <v>0</v>
      </c>
      <c r="O8415" s="141"/>
      <c r="P8415" s="141"/>
      <c r="Q8415" s="81">
        <f t="shared" si="679"/>
        <v>0</v>
      </c>
    </row>
    <row r="8416" spans="5:17" ht="13" hidden="1" x14ac:dyDescent="0.3">
      <c r="E8416" s="138">
        <v>44046</v>
      </c>
      <c r="F8416" s="16">
        <v>216</v>
      </c>
      <c r="G8416" s="16">
        <v>2020</v>
      </c>
      <c r="H8416" s="139">
        <f t="shared" si="675"/>
        <v>0</v>
      </c>
      <c r="I8416" s="140">
        <v>20.083870967741934</v>
      </c>
      <c r="J8416" s="141">
        <f t="shared" si="676"/>
        <v>0</v>
      </c>
      <c r="K8416" s="81">
        <f t="shared" si="677"/>
        <v>0</v>
      </c>
      <c r="L8416" s="149">
        <v>16.3</v>
      </c>
      <c r="M8416" s="16"/>
      <c r="N8416" s="141">
        <f t="shared" si="678"/>
        <v>0</v>
      </c>
      <c r="O8416" s="141"/>
      <c r="P8416" s="141"/>
      <c r="Q8416" s="81">
        <f t="shared" si="679"/>
        <v>0</v>
      </c>
    </row>
    <row r="8417" spans="5:17" ht="13" hidden="1" x14ac:dyDescent="0.3">
      <c r="E8417" s="138">
        <v>44047</v>
      </c>
      <c r="F8417" s="16">
        <v>217</v>
      </c>
      <c r="G8417" s="16">
        <v>2020</v>
      </c>
      <c r="H8417" s="139">
        <f t="shared" si="675"/>
        <v>0</v>
      </c>
      <c r="I8417" s="140">
        <v>20.07741935483871</v>
      </c>
      <c r="J8417" s="141">
        <f t="shared" si="676"/>
        <v>0</v>
      </c>
      <c r="K8417" s="81">
        <f t="shared" si="677"/>
        <v>0</v>
      </c>
      <c r="L8417" s="149">
        <v>16.899999999999999</v>
      </c>
      <c r="M8417" s="16"/>
      <c r="N8417" s="141">
        <f t="shared" si="678"/>
        <v>0</v>
      </c>
      <c r="O8417" s="141"/>
      <c r="P8417" s="141"/>
      <c r="Q8417" s="81">
        <f t="shared" si="679"/>
        <v>0</v>
      </c>
    </row>
    <row r="8418" spans="5:17" ht="13" hidden="1" x14ac:dyDescent="0.3">
      <c r="E8418" s="138">
        <v>44048</v>
      </c>
      <c r="F8418" s="16">
        <v>218</v>
      </c>
      <c r="G8418" s="16">
        <v>2020</v>
      </c>
      <c r="H8418" s="139">
        <f t="shared" si="675"/>
        <v>0</v>
      </c>
      <c r="I8418" s="140">
        <v>20.070967741935483</v>
      </c>
      <c r="J8418" s="141">
        <f t="shared" si="676"/>
        <v>0</v>
      </c>
      <c r="K8418" s="81">
        <f t="shared" si="677"/>
        <v>0</v>
      </c>
      <c r="L8418" s="149">
        <v>18.7</v>
      </c>
      <c r="M8418" s="16"/>
      <c r="N8418" s="141">
        <f t="shared" si="678"/>
        <v>0</v>
      </c>
      <c r="O8418" s="141"/>
      <c r="P8418" s="141"/>
      <c r="Q8418" s="81">
        <f t="shared" si="679"/>
        <v>0</v>
      </c>
    </row>
    <row r="8419" spans="5:17" ht="13" hidden="1" x14ac:dyDescent="0.3">
      <c r="E8419" s="138">
        <v>44049</v>
      </c>
      <c r="F8419" s="16">
        <v>219</v>
      </c>
      <c r="G8419" s="16">
        <v>2020</v>
      </c>
      <c r="H8419" s="139">
        <f t="shared" ref="H8419:H8482" si="680">IF(AND(E8419&gt;=$D$64,E8419&lt;=$D$65),1,0)</f>
        <v>0</v>
      </c>
      <c r="I8419" s="140">
        <v>20.064516129032256</v>
      </c>
      <c r="J8419" s="141">
        <f t="shared" si="676"/>
        <v>0</v>
      </c>
      <c r="K8419" s="81">
        <f t="shared" si="677"/>
        <v>0</v>
      </c>
      <c r="L8419" s="149">
        <v>20.399999999999999</v>
      </c>
      <c r="M8419" s="16"/>
      <c r="N8419" s="141">
        <f t="shared" si="678"/>
        <v>0</v>
      </c>
      <c r="O8419" s="141"/>
      <c r="P8419" s="141"/>
      <c r="Q8419" s="81">
        <f t="shared" si="679"/>
        <v>0</v>
      </c>
    </row>
    <row r="8420" spans="5:17" ht="13" hidden="1" x14ac:dyDescent="0.3">
      <c r="E8420" s="138">
        <v>44050</v>
      </c>
      <c r="F8420" s="16">
        <v>220</v>
      </c>
      <c r="G8420" s="16">
        <v>2020</v>
      </c>
      <c r="H8420" s="139">
        <f t="shared" si="680"/>
        <v>0</v>
      </c>
      <c r="I8420" s="140">
        <v>20.058064516129033</v>
      </c>
      <c r="J8420" s="141">
        <f t="shared" si="676"/>
        <v>0</v>
      </c>
      <c r="K8420" s="81">
        <f t="shared" si="677"/>
        <v>0</v>
      </c>
      <c r="L8420" s="149">
        <v>22.3</v>
      </c>
      <c r="M8420" s="16"/>
      <c r="N8420" s="141">
        <f t="shared" si="678"/>
        <v>0</v>
      </c>
      <c r="O8420" s="141"/>
      <c r="P8420" s="141"/>
      <c r="Q8420" s="81">
        <f t="shared" si="679"/>
        <v>0</v>
      </c>
    </row>
    <row r="8421" spans="5:17" ht="13" hidden="1" x14ac:dyDescent="0.3">
      <c r="E8421" s="138">
        <v>44051</v>
      </c>
      <c r="F8421" s="16">
        <v>221</v>
      </c>
      <c r="G8421" s="16">
        <v>2020</v>
      </c>
      <c r="H8421" s="139">
        <f t="shared" si="680"/>
        <v>0</v>
      </c>
      <c r="I8421" s="140">
        <v>20.051612903225806</v>
      </c>
      <c r="J8421" s="141">
        <f t="shared" si="676"/>
        <v>0</v>
      </c>
      <c r="K8421" s="81">
        <f t="shared" si="677"/>
        <v>0</v>
      </c>
      <c r="L8421" s="149">
        <v>24</v>
      </c>
      <c r="M8421" s="16"/>
      <c r="N8421" s="141">
        <f t="shared" si="678"/>
        <v>0</v>
      </c>
      <c r="O8421" s="141"/>
      <c r="P8421" s="141"/>
      <c r="Q8421" s="81">
        <f t="shared" si="679"/>
        <v>0</v>
      </c>
    </row>
    <row r="8422" spans="5:17" ht="13" hidden="1" x14ac:dyDescent="0.3">
      <c r="E8422" s="138">
        <v>44052</v>
      </c>
      <c r="F8422" s="16">
        <v>222</v>
      </c>
      <c r="G8422" s="16">
        <v>2020</v>
      </c>
      <c r="H8422" s="139">
        <f t="shared" si="680"/>
        <v>0</v>
      </c>
      <c r="I8422" s="140">
        <v>20.045161290322579</v>
      </c>
      <c r="J8422" s="141">
        <f t="shared" si="676"/>
        <v>0</v>
      </c>
      <c r="K8422" s="81">
        <f t="shared" si="677"/>
        <v>0</v>
      </c>
      <c r="L8422" s="149">
        <v>24.4</v>
      </c>
      <c r="M8422" s="16"/>
      <c r="N8422" s="141">
        <f t="shared" si="678"/>
        <v>0</v>
      </c>
      <c r="O8422" s="141"/>
      <c r="P8422" s="141"/>
      <c r="Q8422" s="81">
        <f t="shared" si="679"/>
        <v>0</v>
      </c>
    </row>
    <row r="8423" spans="5:17" ht="13" hidden="1" x14ac:dyDescent="0.3">
      <c r="E8423" s="138">
        <v>44053</v>
      </c>
      <c r="F8423" s="16">
        <v>223</v>
      </c>
      <c r="G8423" s="16">
        <v>2020</v>
      </c>
      <c r="H8423" s="139">
        <f t="shared" si="680"/>
        <v>0</v>
      </c>
      <c r="I8423" s="140">
        <v>20.038709677419355</v>
      </c>
      <c r="J8423" s="141">
        <f t="shared" si="676"/>
        <v>0</v>
      </c>
      <c r="K8423" s="81">
        <f t="shared" si="677"/>
        <v>0</v>
      </c>
      <c r="L8423" s="149">
        <v>23.7</v>
      </c>
      <c r="M8423" s="16"/>
      <c r="N8423" s="141">
        <f t="shared" si="678"/>
        <v>0</v>
      </c>
      <c r="O8423" s="141"/>
      <c r="P8423" s="141"/>
      <c r="Q8423" s="81">
        <f t="shared" si="679"/>
        <v>0</v>
      </c>
    </row>
    <row r="8424" spans="5:17" ht="13" hidden="1" x14ac:dyDescent="0.3">
      <c r="E8424" s="138">
        <v>44054</v>
      </c>
      <c r="F8424" s="16">
        <v>224</v>
      </c>
      <c r="G8424" s="16">
        <v>2020</v>
      </c>
      <c r="H8424" s="139">
        <f t="shared" si="680"/>
        <v>0</v>
      </c>
      <c r="I8424" s="140">
        <v>20.032258064516128</v>
      </c>
      <c r="J8424" s="141">
        <f t="shared" si="676"/>
        <v>0</v>
      </c>
      <c r="K8424" s="81">
        <f t="shared" si="677"/>
        <v>0</v>
      </c>
      <c r="L8424" s="149">
        <v>23.9</v>
      </c>
      <c r="M8424" s="16"/>
      <c r="N8424" s="141">
        <f t="shared" si="678"/>
        <v>0</v>
      </c>
      <c r="O8424" s="141"/>
      <c r="P8424" s="141"/>
      <c r="Q8424" s="81">
        <f t="shared" si="679"/>
        <v>0</v>
      </c>
    </row>
    <row r="8425" spans="5:17" ht="13" hidden="1" x14ac:dyDescent="0.3">
      <c r="E8425" s="138">
        <v>44055</v>
      </c>
      <c r="F8425" s="16">
        <v>225</v>
      </c>
      <c r="G8425" s="16">
        <v>2020</v>
      </c>
      <c r="H8425" s="139">
        <f t="shared" si="680"/>
        <v>0</v>
      </c>
      <c r="I8425" s="140">
        <v>20.025806451612901</v>
      </c>
      <c r="J8425" s="141">
        <f t="shared" si="676"/>
        <v>0</v>
      </c>
      <c r="K8425" s="81">
        <f t="shared" si="677"/>
        <v>0</v>
      </c>
      <c r="L8425" s="149">
        <v>25.7</v>
      </c>
      <c r="M8425" s="16"/>
      <c r="N8425" s="141">
        <f t="shared" si="678"/>
        <v>0</v>
      </c>
      <c r="O8425" s="141"/>
      <c r="P8425" s="141"/>
      <c r="Q8425" s="81">
        <f t="shared" si="679"/>
        <v>0</v>
      </c>
    </row>
    <row r="8426" spans="5:17" ht="13" hidden="1" x14ac:dyDescent="0.3">
      <c r="E8426" s="138">
        <v>44056</v>
      </c>
      <c r="F8426" s="16">
        <v>226</v>
      </c>
      <c r="G8426" s="16">
        <v>2020</v>
      </c>
      <c r="H8426" s="139">
        <f t="shared" si="680"/>
        <v>0</v>
      </c>
      <c r="I8426" s="140">
        <v>20.019354838709678</v>
      </c>
      <c r="J8426" s="141">
        <f t="shared" si="676"/>
        <v>0</v>
      </c>
      <c r="K8426" s="81">
        <f t="shared" si="677"/>
        <v>0</v>
      </c>
      <c r="L8426" s="149">
        <v>22.5</v>
      </c>
      <c r="M8426" s="16"/>
      <c r="N8426" s="141">
        <f t="shared" si="678"/>
        <v>0</v>
      </c>
      <c r="O8426" s="141"/>
      <c r="P8426" s="141"/>
      <c r="Q8426" s="81">
        <f t="shared" si="679"/>
        <v>0</v>
      </c>
    </row>
    <row r="8427" spans="5:17" ht="13" hidden="1" x14ac:dyDescent="0.3">
      <c r="E8427" s="138">
        <v>44057</v>
      </c>
      <c r="F8427" s="16">
        <v>227</v>
      </c>
      <c r="G8427" s="16">
        <v>2020</v>
      </c>
      <c r="H8427" s="139">
        <f t="shared" si="680"/>
        <v>0</v>
      </c>
      <c r="I8427" s="140">
        <v>20.012903225806451</v>
      </c>
      <c r="J8427" s="141">
        <f t="shared" si="676"/>
        <v>0</v>
      </c>
      <c r="K8427" s="81">
        <f t="shared" si="677"/>
        <v>0</v>
      </c>
      <c r="L8427" s="149">
        <v>21.4</v>
      </c>
      <c r="M8427" s="16"/>
      <c r="N8427" s="141">
        <f t="shared" si="678"/>
        <v>0</v>
      </c>
      <c r="O8427" s="141"/>
      <c r="P8427" s="141"/>
      <c r="Q8427" s="81">
        <f t="shared" si="679"/>
        <v>0</v>
      </c>
    </row>
    <row r="8428" spans="5:17" ht="13" hidden="1" x14ac:dyDescent="0.3">
      <c r="E8428" s="138">
        <v>44058</v>
      </c>
      <c r="F8428" s="16">
        <v>228</v>
      </c>
      <c r="G8428" s="16">
        <v>2020</v>
      </c>
      <c r="H8428" s="139">
        <f t="shared" si="680"/>
        <v>0</v>
      </c>
      <c r="I8428" s="140">
        <v>20.006451612903227</v>
      </c>
      <c r="J8428" s="141">
        <f t="shared" si="676"/>
        <v>0</v>
      </c>
      <c r="K8428" s="81">
        <f t="shared" si="677"/>
        <v>0</v>
      </c>
      <c r="L8428" s="149">
        <v>21.9</v>
      </c>
      <c r="M8428" s="16"/>
      <c r="N8428" s="141">
        <f t="shared" si="678"/>
        <v>0</v>
      </c>
      <c r="O8428" s="141"/>
      <c r="P8428" s="141"/>
      <c r="Q8428" s="81">
        <f t="shared" si="679"/>
        <v>0</v>
      </c>
    </row>
    <row r="8429" spans="5:17" ht="13" hidden="1" x14ac:dyDescent="0.3">
      <c r="E8429" s="138">
        <v>44059</v>
      </c>
      <c r="F8429" s="16">
        <v>229</v>
      </c>
      <c r="G8429" s="16">
        <v>2020</v>
      </c>
      <c r="H8429" s="139">
        <f t="shared" si="680"/>
        <v>0</v>
      </c>
      <c r="I8429" s="140">
        <v>20</v>
      </c>
      <c r="J8429" s="141">
        <f t="shared" si="676"/>
        <v>0</v>
      </c>
      <c r="K8429" s="81">
        <f t="shared" si="677"/>
        <v>0</v>
      </c>
      <c r="L8429" s="149">
        <v>21</v>
      </c>
      <c r="M8429" s="16"/>
      <c r="N8429" s="141">
        <f t="shared" si="678"/>
        <v>0</v>
      </c>
      <c r="O8429" s="141"/>
      <c r="P8429" s="141"/>
      <c r="Q8429" s="81">
        <f t="shared" si="679"/>
        <v>0</v>
      </c>
    </row>
    <row r="8430" spans="5:17" ht="13" hidden="1" x14ac:dyDescent="0.3">
      <c r="E8430" s="138">
        <v>44060</v>
      </c>
      <c r="F8430" s="16">
        <v>230</v>
      </c>
      <c r="G8430" s="16">
        <v>2020</v>
      </c>
      <c r="H8430" s="139">
        <f t="shared" si="680"/>
        <v>0</v>
      </c>
      <c r="I8430" s="140">
        <v>19.846666666666664</v>
      </c>
      <c r="J8430" s="141">
        <f t="shared" si="676"/>
        <v>0</v>
      </c>
      <c r="K8430" s="81">
        <f t="shared" si="677"/>
        <v>0</v>
      </c>
      <c r="L8430" s="149">
        <v>21.6</v>
      </c>
      <c r="M8430" s="16"/>
      <c r="N8430" s="141">
        <f t="shared" si="678"/>
        <v>0</v>
      </c>
      <c r="O8430" s="141"/>
      <c r="P8430" s="141"/>
      <c r="Q8430" s="81">
        <f t="shared" si="679"/>
        <v>0</v>
      </c>
    </row>
    <row r="8431" spans="5:17" ht="13" hidden="1" x14ac:dyDescent="0.3">
      <c r="E8431" s="138">
        <v>44061</v>
      </c>
      <c r="F8431" s="16">
        <v>231</v>
      </c>
      <c r="G8431" s="16">
        <v>2020</v>
      </c>
      <c r="H8431" s="139">
        <f t="shared" si="680"/>
        <v>0</v>
      </c>
      <c r="I8431" s="140">
        <v>19.693333333333328</v>
      </c>
      <c r="J8431" s="141">
        <f t="shared" si="676"/>
        <v>0</v>
      </c>
      <c r="K8431" s="81">
        <f t="shared" si="677"/>
        <v>0</v>
      </c>
      <c r="L8431" s="149">
        <v>21.3</v>
      </c>
      <c r="M8431" s="16"/>
      <c r="N8431" s="141">
        <f t="shared" si="678"/>
        <v>0</v>
      </c>
      <c r="O8431" s="141"/>
      <c r="P8431" s="141"/>
      <c r="Q8431" s="81">
        <f t="shared" si="679"/>
        <v>0</v>
      </c>
    </row>
    <row r="8432" spans="5:17" ht="13" hidden="1" x14ac:dyDescent="0.3">
      <c r="E8432" s="138">
        <v>44062</v>
      </c>
      <c r="F8432" s="16">
        <v>232</v>
      </c>
      <c r="G8432" s="16">
        <v>2020</v>
      </c>
      <c r="H8432" s="139">
        <f t="shared" si="680"/>
        <v>0</v>
      </c>
      <c r="I8432" s="140">
        <v>19.54</v>
      </c>
      <c r="J8432" s="141">
        <f t="shared" si="676"/>
        <v>0</v>
      </c>
      <c r="K8432" s="81">
        <f t="shared" si="677"/>
        <v>0</v>
      </c>
      <c r="L8432" s="149">
        <v>21.3</v>
      </c>
      <c r="M8432" s="16"/>
      <c r="N8432" s="141">
        <f t="shared" si="678"/>
        <v>0</v>
      </c>
      <c r="O8432" s="141"/>
      <c r="P8432" s="141"/>
      <c r="Q8432" s="81">
        <f t="shared" si="679"/>
        <v>0</v>
      </c>
    </row>
    <row r="8433" spans="5:17" ht="13" hidden="1" x14ac:dyDescent="0.3">
      <c r="E8433" s="138">
        <v>44063</v>
      </c>
      <c r="F8433" s="16">
        <v>233</v>
      </c>
      <c r="G8433" s="16">
        <v>2020</v>
      </c>
      <c r="H8433" s="139">
        <f t="shared" si="680"/>
        <v>0</v>
      </c>
      <c r="I8433" s="140">
        <v>19.386666666666663</v>
      </c>
      <c r="J8433" s="141">
        <f t="shared" si="676"/>
        <v>0</v>
      </c>
      <c r="K8433" s="81">
        <f t="shared" si="677"/>
        <v>0</v>
      </c>
      <c r="L8433" s="149">
        <v>25.3</v>
      </c>
      <c r="M8433" s="16"/>
      <c r="N8433" s="141">
        <f t="shared" si="678"/>
        <v>0</v>
      </c>
      <c r="O8433" s="141"/>
      <c r="P8433" s="141"/>
      <c r="Q8433" s="81">
        <f t="shared" si="679"/>
        <v>0</v>
      </c>
    </row>
    <row r="8434" spans="5:17" ht="13" hidden="1" x14ac:dyDescent="0.3">
      <c r="E8434" s="138">
        <v>44064</v>
      </c>
      <c r="F8434" s="16">
        <v>234</v>
      </c>
      <c r="G8434" s="16">
        <v>2020</v>
      </c>
      <c r="H8434" s="139">
        <f t="shared" si="680"/>
        <v>0</v>
      </c>
      <c r="I8434" s="140">
        <v>19.233333333333327</v>
      </c>
      <c r="J8434" s="141">
        <f t="shared" si="676"/>
        <v>0</v>
      </c>
      <c r="K8434" s="81">
        <f t="shared" si="677"/>
        <v>0</v>
      </c>
      <c r="L8434" s="149">
        <v>27.3</v>
      </c>
      <c r="M8434" s="16"/>
      <c r="N8434" s="141">
        <f t="shared" si="678"/>
        <v>0</v>
      </c>
      <c r="O8434" s="141"/>
      <c r="P8434" s="141"/>
      <c r="Q8434" s="81">
        <f t="shared" si="679"/>
        <v>0</v>
      </c>
    </row>
    <row r="8435" spans="5:17" ht="13" hidden="1" x14ac:dyDescent="0.3">
      <c r="E8435" s="138">
        <v>44065</v>
      </c>
      <c r="F8435" s="16">
        <v>235</v>
      </c>
      <c r="G8435" s="16">
        <v>2020</v>
      </c>
      <c r="H8435" s="139">
        <f t="shared" si="680"/>
        <v>0</v>
      </c>
      <c r="I8435" s="140">
        <v>19.079999999999998</v>
      </c>
      <c r="J8435" s="141">
        <f t="shared" si="676"/>
        <v>0</v>
      </c>
      <c r="K8435" s="81">
        <f t="shared" si="677"/>
        <v>0</v>
      </c>
      <c r="L8435" s="149">
        <v>22.9</v>
      </c>
      <c r="M8435" s="16"/>
      <c r="N8435" s="141">
        <f t="shared" si="678"/>
        <v>0</v>
      </c>
      <c r="O8435" s="141"/>
      <c r="P8435" s="141"/>
      <c r="Q8435" s="81">
        <f t="shared" si="679"/>
        <v>0</v>
      </c>
    </row>
    <row r="8436" spans="5:17" ht="13" hidden="1" x14ac:dyDescent="0.3">
      <c r="E8436" s="138">
        <v>44066</v>
      </c>
      <c r="F8436" s="16">
        <v>236</v>
      </c>
      <c r="G8436" s="16">
        <v>2020</v>
      </c>
      <c r="H8436" s="139">
        <f t="shared" si="680"/>
        <v>0</v>
      </c>
      <c r="I8436" s="140">
        <v>18.926666666666662</v>
      </c>
      <c r="J8436" s="141">
        <f t="shared" si="676"/>
        <v>0</v>
      </c>
      <c r="K8436" s="81">
        <f t="shared" si="677"/>
        <v>0</v>
      </c>
      <c r="L8436" s="149">
        <v>20.5</v>
      </c>
      <c r="M8436" s="16"/>
      <c r="N8436" s="141">
        <f t="shared" si="678"/>
        <v>0</v>
      </c>
      <c r="O8436" s="141"/>
      <c r="P8436" s="141"/>
      <c r="Q8436" s="81">
        <f t="shared" si="679"/>
        <v>0</v>
      </c>
    </row>
    <row r="8437" spans="5:17" ht="13" hidden="1" x14ac:dyDescent="0.3">
      <c r="E8437" s="138">
        <v>44067</v>
      </c>
      <c r="F8437" s="16">
        <v>237</v>
      </c>
      <c r="G8437" s="16">
        <v>2020</v>
      </c>
      <c r="H8437" s="139">
        <f t="shared" si="680"/>
        <v>0</v>
      </c>
      <c r="I8437" s="140">
        <v>18.773333333333326</v>
      </c>
      <c r="J8437" s="141">
        <f t="shared" si="676"/>
        <v>0</v>
      </c>
      <c r="K8437" s="81">
        <f t="shared" si="677"/>
        <v>0</v>
      </c>
      <c r="L8437" s="149">
        <v>19.5</v>
      </c>
      <c r="M8437" s="16"/>
      <c r="N8437" s="141">
        <f t="shared" si="678"/>
        <v>0</v>
      </c>
      <c r="O8437" s="141"/>
      <c r="P8437" s="141"/>
      <c r="Q8437" s="81">
        <f t="shared" si="679"/>
        <v>0</v>
      </c>
    </row>
    <row r="8438" spans="5:17" ht="13" hidden="1" x14ac:dyDescent="0.3">
      <c r="E8438" s="138">
        <v>44068</v>
      </c>
      <c r="F8438" s="16">
        <v>238</v>
      </c>
      <c r="G8438" s="16">
        <v>2020</v>
      </c>
      <c r="H8438" s="139">
        <f t="shared" si="680"/>
        <v>0</v>
      </c>
      <c r="I8438" s="140">
        <v>18.62</v>
      </c>
      <c r="J8438" s="141">
        <f t="shared" si="676"/>
        <v>0</v>
      </c>
      <c r="K8438" s="81">
        <f t="shared" si="677"/>
        <v>0</v>
      </c>
      <c r="L8438" s="149">
        <v>20.5</v>
      </c>
      <c r="M8438" s="16"/>
      <c r="N8438" s="141">
        <f t="shared" si="678"/>
        <v>0</v>
      </c>
      <c r="O8438" s="141"/>
      <c r="P8438" s="141"/>
      <c r="Q8438" s="81">
        <f t="shared" si="679"/>
        <v>0</v>
      </c>
    </row>
    <row r="8439" spans="5:17" ht="13" hidden="1" x14ac:dyDescent="0.3">
      <c r="E8439" s="138">
        <v>44069</v>
      </c>
      <c r="F8439" s="16">
        <v>239</v>
      </c>
      <c r="G8439" s="16">
        <v>2020</v>
      </c>
      <c r="H8439" s="139">
        <f t="shared" si="680"/>
        <v>0</v>
      </c>
      <c r="I8439" s="140">
        <v>18.466666666666661</v>
      </c>
      <c r="J8439" s="141">
        <f t="shared" si="676"/>
        <v>0</v>
      </c>
      <c r="K8439" s="81">
        <f t="shared" si="677"/>
        <v>0</v>
      </c>
      <c r="L8439" s="149">
        <v>24.2</v>
      </c>
      <c r="M8439" s="16"/>
      <c r="N8439" s="141">
        <f t="shared" si="678"/>
        <v>0</v>
      </c>
      <c r="O8439" s="141"/>
      <c r="P8439" s="141"/>
      <c r="Q8439" s="81">
        <f t="shared" si="679"/>
        <v>0</v>
      </c>
    </row>
    <row r="8440" spans="5:17" ht="13" hidden="1" x14ac:dyDescent="0.3">
      <c r="E8440" s="138">
        <v>44070</v>
      </c>
      <c r="F8440" s="16">
        <v>240</v>
      </c>
      <c r="G8440" s="16">
        <v>2020</v>
      </c>
      <c r="H8440" s="139">
        <f t="shared" si="680"/>
        <v>0</v>
      </c>
      <c r="I8440" s="140">
        <v>18.313333333333333</v>
      </c>
      <c r="J8440" s="141">
        <f t="shared" si="676"/>
        <v>0</v>
      </c>
      <c r="K8440" s="81">
        <f t="shared" si="677"/>
        <v>0</v>
      </c>
      <c r="L8440" s="149">
        <v>21.2</v>
      </c>
      <c r="M8440" s="16"/>
      <c r="N8440" s="141">
        <f t="shared" si="678"/>
        <v>0</v>
      </c>
      <c r="O8440" s="141"/>
      <c r="P8440" s="141"/>
      <c r="Q8440" s="81">
        <f t="shared" si="679"/>
        <v>0</v>
      </c>
    </row>
    <row r="8441" spans="5:17" ht="13" hidden="1" x14ac:dyDescent="0.3">
      <c r="E8441" s="138">
        <v>44071</v>
      </c>
      <c r="F8441" s="16">
        <v>241</v>
      </c>
      <c r="G8441" s="16">
        <v>2020</v>
      </c>
      <c r="H8441" s="139">
        <f t="shared" si="680"/>
        <v>0</v>
      </c>
      <c r="I8441" s="140">
        <v>18.16</v>
      </c>
      <c r="J8441" s="141">
        <f t="shared" si="676"/>
        <v>0</v>
      </c>
      <c r="K8441" s="81">
        <f t="shared" si="677"/>
        <v>0</v>
      </c>
      <c r="L8441" s="149">
        <v>17.7</v>
      </c>
      <c r="M8441" s="16"/>
      <c r="N8441" s="141">
        <f t="shared" si="678"/>
        <v>0</v>
      </c>
      <c r="O8441" s="141"/>
      <c r="P8441" s="141"/>
      <c r="Q8441" s="81">
        <f t="shared" si="679"/>
        <v>0</v>
      </c>
    </row>
    <row r="8442" spans="5:17" ht="13" hidden="1" x14ac:dyDescent="0.3">
      <c r="E8442" s="138">
        <v>44072</v>
      </c>
      <c r="F8442" s="16">
        <v>242</v>
      </c>
      <c r="G8442" s="16">
        <v>2020</v>
      </c>
      <c r="H8442" s="139">
        <f t="shared" si="680"/>
        <v>0</v>
      </c>
      <c r="I8442" s="140">
        <v>18.006666666666661</v>
      </c>
      <c r="J8442" s="141">
        <f t="shared" si="676"/>
        <v>0</v>
      </c>
      <c r="K8442" s="81">
        <f t="shared" si="677"/>
        <v>0</v>
      </c>
      <c r="L8442" s="149">
        <v>14.7</v>
      </c>
      <c r="M8442" s="16"/>
      <c r="N8442" s="141">
        <f t="shared" si="678"/>
        <v>1</v>
      </c>
      <c r="O8442" s="141"/>
      <c r="P8442" s="141"/>
      <c r="Q8442" s="81">
        <f t="shared" si="679"/>
        <v>5.3000000000000007</v>
      </c>
    </row>
    <row r="8443" spans="5:17" ht="13" hidden="1" x14ac:dyDescent="0.3">
      <c r="E8443" s="138">
        <v>44073</v>
      </c>
      <c r="F8443" s="16">
        <v>243</v>
      </c>
      <c r="G8443" s="16">
        <v>2020</v>
      </c>
      <c r="H8443" s="139">
        <f t="shared" si="680"/>
        <v>0</v>
      </c>
      <c r="I8443" s="140">
        <v>17.853333333333332</v>
      </c>
      <c r="J8443" s="141">
        <f t="shared" si="676"/>
        <v>0</v>
      </c>
      <c r="K8443" s="81">
        <f t="shared" si="677"/>
        <v>0</v>
      </c>
      <c r="L8443" s="149">
        <v>13.9</v>
      </c>
      <c r="M8443" s="16"/>
      <c r="N8443" s="141">
        <f t="shared" si="678"/>
        <v>1</v>
      </c>
      <c r="O8443" s="141"/>
      <c r="P8443" s="141"/>
      <c r="Q8443" s="81">
        <f t="shared" si="679"/>
        <v>6.1</v>
      </c>
    </row>
    <row r="8444" spans="5:17" ht="13" hidden="1" x14ac:dyDescent="0.3">
      <c r="E8444" s="138">
        <v>44074</v>
      </c>
      <c r="F8444" s="16">
        <v>244</v>
      </c>
      <c r="G8444" s="16">
        <v>2020</v>
      </c>
      <c r="H8444" s="139">
        <f t="shared" si="680"/>
        <v>0</v>
      </c>
      <c r="I8444" s="140">
        <v>17.7</v>
      </c>
      <c r="J8444" s="141">
        <f t="shared" si="676"/>
        <v>0</v>
      </c>
      <c r="K8444" s="81">
        <f t="shared" si="677"/>
        <v>0</v>
      </c>
      <c r="L8444" s="149">
        <v>14.7</v>
      </c>
      <c r="M8444" s="16"/>
      <c r="N8444" s="141">
        <f t="shared" si="678"/>
        <v>1</v>
      </c>
      <c r="O8444" s="141"/>
      <c r="P8444" s="141"/>
      <c r="Q8444" s="81">
        <f t="shared" si="679"/>
        <v>5.3000000000000007</v>
      </c>
    </row>
    <row r="8445" spans="5:17" ht="13" hidden="1" x14ac:dyDescent="0.3">
      <c r="E8445" s="138">
        <v>44075</v>
      </c>
      <c r="F8445" s="16">
        <v>245</v>
      </c>
      <c r="G8445" s="16">
        <v>2020</v>
      </c>
      <c r="H8445" s="139">
        <f t="shared" si="680"/>
        <v>0</v>
      </c>
      <c r="I8445" s="140">
        <v>17.546666666666667</v>
      </c>
      <c r="J8445" s="141">
        <f t="shared" si="676"/>
        <v>0</v>
      </c>
      <c r="K8445" s="81">
        <f t="shared" si="677"/>
        <v>0</v>
      </c>
      <c r="L8445" s="149">
        <v>16.2</v>
      </c>
      <c r="M8445" s="16"/>
      <c r="N8445" s="141">
        <f t="shared" si="678"/>
        <v>0</v>
      </c>
      <c r="O8445" s="141"/>
      <c r="P8445" s="141"/>
      <c r="Q8445" s="81">
        <f t="shared" si="679"/>
        <v>0</v>
      </c>
    </row>
    <row r="8446" spans="5:17" ht="13" hidden="1" x14ac:dyDescent="0.3">
      <c r="E8446" s="138">
        <v>44076</v>
      </c>
      <c r="F8446" s="16">
        <v>246</v>
      </c>
      <c r="G8446" s="16">
        <v>2020</v>
      </c>
      <c r="H8446" s="139">
        <f t="shared" si="680"/>
        <v>0</v>
      </c>
      <c r="I8446" s="140">
        <v>17.393333333333331</v>
      </c>
      <c r="J8446" s="141">
        <f t="shared" si="676"/>
        <v>0</v>
      </c>
      <c r="K8446" s="81">
        <f t="shared" si="677"/>
        <v>0</v>
      </c>
      <c r="L8446" s="149">
        <v>16.2</v>
      </c>
      <c r="M8446" s="16"/>
      <c r="N8446" s="141">
        <f t="shared" si="678"/>
        <v>0</v>
      </c>
      <c r="O8446" s="141"/>
      <c r="P8446" s="141"/>
      <c r="Q8446" s="81">
        <f t="shared" si="679"/>
        <v>0</v>
      </c>
    </row>
    <row r="8447" spans="5:17" ht="13" hidden="1" x14ac:dyDescent="0.3">
      <c r="E8447" s="138">
        <v>44077</v>
      </c>
      <c r="F8447" s="16">
        <v>247</v>
      </c>
      <c r="G8447" s="16">
        <v>2020</v>
      </c>
      <c r="H8447" s="139">
        <f t="shared" si="680"/>
        <v>0</v>
      </c>
      <c r="I8447" s="140">
        <v>17.239999999999998</v>
      </c>
      <c r="J8447" s="141">
        <f t="shared" si="676"/>
        <v>0</v>
      </c>
      <c r="K8447" s="81">
        <f t="shared" si="677"/>
        <v>0</v>
      </c>
      <c r="L8447" s="149">
        <v>17.100000000000001</v>
      </c>
      <c r="M8447" s="16"/>
      <c r="N8447" s="141">
        <f t="shared" si="678"/>
        <v>0</v>
      </c>
      <c r="O8447" s="141"/>
      <c r="P8447" s="141"/>
      <c r="Q8447" s="81">
        <f t="shared" si="679"/>
        <v>0</v>
      </c>
    </row>
    <row r="8448" spans="5:17" ht="13" hidden="1" x14ac:dyDescent="0.3">
      <c r="E8448" s="138">
        <v>44078</v>
      </c>
      <c r="F8448" s="16">
        <v>248</v>
      </c>
      <c r="G8448" s="16">
        <v>2020</v>
      </c>
      <c r="H8448" s="139">
        <f t="shared" si="680"/>
        <v>0</v>
      </c>
      <c r="I8448" s="140">
        <v>17.086666666666666</v>
      </c>
      <c r="J8448" s="141">
        <f t="shared" si="676"/>
        <v>0</v>
      </c>
      <c r="K8448" s="81">
        <f t="shared" si="677"/>
        <v>0</v>
      </c>
      <c r="L8448" s="149">
        <v>19.100000000000001</v>
      </c>
      <c r="M8448" s="16"/>
      <c r="N8448" s="141">
        <f t="shared" si="678"/>
        <v>0</v>
      </c>
      <c r="O8448" s="141"/>
      <c r="P8448" s="141"/>
      <c r="Q8448" s="81">
        <f t="shared" si="679"/>
        <v>0</v>
      </c>
    </row>
    <row r="8449" spans="5:17" ht="13" hidden="1" x14ac:dyDescent="0.3">
      <c r="E8449" s="138">
        <v>44079</v>
      </c>
      <c r="F8449" s="16">
        <v>249</v>
      </c>
      <c r="G8449" s="16">
        <v>2020</v>
      </c>
      <c r="H8449" s="139">
        <f t="shared" si="680"/>
        <v>0</v>
      </c>
      <c r="I8449" s="140">
        <v>16.93333333333333</v>
      </c>
      <c r="J8449" s="141">
        <f t="shared" si="676"/>
        <v>0</v>
      </c>
      <c r="K8449" s="81">
        <f t="shared" si="677"/>
        <v>0</v>
      </c>
      <c r="L8449" s="149">
        <v>21.8</v>
      </c>
      <c r="M8449" s="16"/>
      <c r="N8449" s="141">
        <f t="shared" si="678"/>
        <v>0</v>
      </c>
      <c r="O8449" s="141"/>
      <c r="P8449" s="141"/>
      <c r="Q8449" s="81">
        <f t="shared" si="679"/>
        <v>0</v>
      </c>
    </row>
    <row r="8450" spans="5:17" ht="13" hidden="1" x14ac:dyDescent="0.3">
      <c r="E8450" s="138">
        <v>44080</v>
      </c>
      <c r="F8450" s="16">
        <v>250</v>
      </c>
      <c r="G8450" s="16">
        <v>2020</v>
      </c>
      <c r="H8450" s="139">
        <f t="shared" si="680"/>
        <v>0</v>
      </c>
      <c r="I8450" s="140">
        <v>16.78</v>
      </c>
      <c r="J8450" s="141">
        <f t="shared" si="676"/>
        <v>0</v>
      </c>
      <c r="K8450" s="81">
        <f t="shared" si="677"/>
        <v>0</v>
      </c>
      <c r="L8450" s="149">
        <v>18.2</v>
      </c>
      <c r="M8450" s="16"/>
      <c r="N8450" s="141">
        <f t="shared" si="678"/>
        <v>0</v>
      </c>
      <c r="O8450" s="141"/>
      <c r="P8450" s="141"/>
      <c r="Q8450" s="81">
        <f t="shared" si="679"/>
        <v>0</v>
      </c>
    </row>
    <row r="8451" spans="5:17" ht="13" hidden="1" x14ac:dyDescent="0.3">
      <c r="E8451" s="138">
        <v>44081</v>
      </c>
      <c r="F8451" s="16">
        <v>251</v>
      </c>
      <c r="G8451" s="16">
        <v>2020</v>
      </c>
      <c r="H8451" s="139">
        <f t="shared" si="680"/>
        <v>0</v>
      </c>
      <c r="I8451" s="140">
        <v>16.626666666666665</v>
      </c>
      <c r="J8451" s="141">
        <f t="shared" si="676"/>
        <v>0</v>
      </c>
      <c r="K8451" s="81">
        <f t="shared" si="677"/>
        <v>0</v>
      </c>
      <c r="L8451" s="149">
        <v>17</v>
      </c>
      <c r="M8451" s="16"/>
      <c r="N8451" s="141">
        <f t="shared" si="678"/>
        <v>0</v>
      </c>
      <c r="O8451" s="141"/>
      <c r="P8451" s="141"/>
      <c r="Q8451" s="81">
        <f t="shared" si="679"/>
        <v>0</v>
      </c>
    </row>
    <row r="8452" spans="5:17" ht="13" hidden="1" x14ac:dyDescent="0.3">
      <c r="E8452" s="138">
        <v>44082</v>
      </c>
      <c r="F8452" s="16">
        <v>252</v>
      </c>
      <c r="G8452" s="16">
        <v>2020</v>
      </c>
      <c r="H8452" s="139">
        <f t="shared" si="680"/>
        <v>0</v>
      </c>
      <c r="I8452" s="140">
        <v>16.473333333333329</v>
      </c>
      <c r="J8452" s="141">
        <f t="shared" si="676"/>
        <v>0</v>
      </c>
      <c r="K8452" s="81">
        <f t="shared" si="677"/>
        <v>0</v>
      </c>
      <c r="L8452" s="149">
        <v>16.8</v>
      </c>
      <c r="M8452" s="16"/>
      <c r="N8452" s="141">
        <f t="shared" si="678"/>
        <v>0</v>
      </c>
      <c r="O8452" s="141"/>
      <c r="P8452" s="141"/>
      <c r="Q8452" s="81">
        <f t="shared" si="679"/>
        <v>0</v>
      </c>
    </row>
    <row r="8453" spans="5:17" ht="13" hidden="1" x14ac:dyDescent="0.3">
      <c r="E8453" s="138">
        <v>44083</v>
      </c>
      <c r="F8453" s="16">
        <v>253</v>
      </c>
      <c r="G8453" s="16">
        <v>2020</v>
      </c>
      <c r="H8453" s="139">
        <f t="shared" si="680"/>
        <v>0</v>
      </c>
      <c r="I8453" s="140">
        <v>16.32</v>
      </c>
      <c r="J8453" s="141">
        <f t="shared" si="676"/>
        <v>0</v>
      </c>
      <c r="K8453" s="81">
        <f t="shared" si="677"/>
        <v>0</v>
      </c>
      <c r="L8453" s="149">
        <v>18.3</v>
      </c>
      <c r="M8453" s="16"/>
      <c r="N8453" s="141">
        <f t="shared" si="678"/>
        <v>0</v>
      </c>
      <c r="O8453" s="141"/>
      <c r="P8453" s="141"/>
      <c r="Q8453" s="81">
        <f t="shared" si="679"/>
        <v>0</v>
      </c>
    </row>
    <row r="8454" spans="5:17" ht="13" hidden="1" x14ac:dyDescent="0.3">
      <c r="E8454" s="138">
        <v>44084</v>
      </c>
      <c r="F8454" s="16">
        <v>254</v>
      </c>
      <c r="G8454" s="16">
        <v>2020</v>
      </c>
      <c r="H8454" s="139">
        <f t="shared" si="680"/>
        <v>0</v>
      </c>
      <c r="I8454" s="140">
        <v>16.166666666666664</v>
      </c>
      <c r="J8454" s="141">
        <f t="shared" si="676"/>
        <v>0</v>
      </c>
      <c r="K8454" s="81">
        <f t="shared" si="677"/>
        <v>0</v>
      </c>
      <c r="L8454" s="149">
        <v>19.5</v>
      </c>
      <c r="M8454" s="16"/>
      <c r="N8454" s="141">
        <f t="shared" si="678"/>
        <v>0</v>
      </c>
      <c r="O8454" s="141"/>
      <c r="P8454" s="141"/>
      <c r="Q8454" s="81">
        <f t="shared" si="679"/>
        <v>0</v>
      </c>
    </row>
    <row r="8455" spans="5:17" ht="13" hidden="1" x14ac:dyDescent="0.3">
      <c r="E8455" s="138">
        <v>44085</v>
      </c>
      <c r="F8455" s="16">
        <v>255</v>
      </c>
      <c r="G8455" s="16">
        <v>2020</v>
      </c>
      <c r="H8455" s="139">
        <f t="shared" si="680"/>
        <v>0</v>
      </c>
      <c r="I8455" s="140">
        <v>16.013333333333328</v>
      </c>
      <c r="J8455" s="141">
        <f t="shared" si="676"/>
        <v>0</v>
      </c>
      <c r="K8455" s="81">
        <f t="shared" si="677"/>
        <v>0</v>
      </c>
      <c r="L8455" s="149">
        <v>19.7</v>
      </c>
      <c r="M8455" s="16"/>
      <c r="N8455" s="141">
        <f t="shared" si="678"/>
        <v>0</v>
      </c>
      <c r="O8455" s="141"/>
      <c r="P8455" s="141"/>
      <c r="Q8455" s="81">
        <f t="shared" si="679"/>
        <v>0</v>
      </c>
    </row>
    <row r="8456" spans="5:17" ht="13" hidden="1" x14ac:dyDescent="0.3">
      <c r="E8456" s="138">
        <v>44086</v>
      </c>
      <c r="F8456" s="16">
        <v>256</v>
      </c>
      <c r="G8456" s="16">
        <v>2020</v>
      </c>
      <c r="H8456" s="139">
        <f t="shared" si="680"/>
        <v>0</v>
      </c>
      <c r="I8456" s="140">
        <v>15.86</v>
      </c>
      <c r="J8456" s="141">
        <f t="shared" si="676"/>
        <v>1</v>
      </c>
      <c r="K8456" s="81">
        <f t="shared" si="677"/>
        <v>4.1400000000000006</v>
      </c>
      <c r="L8456" s="149">
        <v>20.399999999999999</v>
      </c>
      <c r="M8456" s="16"/>
      <c r="N8456" s="141">
        <f t="shared" si="678"/>
        <v>0</v>
      </c>
      <c r="O8456" s="141"/>
      <c r="P8456" s="141"/>
      <c r="Q8456" s="81">
        <f t="shared" si="679"/>
        <v>0</v>
      </c>
    </row>
    <row r="8457" spans="5:17" ht="13" hidden="1" x14ac:dyDescent="0.3">
      <c r="E8457" s="138">
        <v>44087</v>
      </c>
      <c r="F8457" s="16">
        <v>257</v>
      </c>
      <c r="G8457" s="16">
        <v>2020</v>
      </c>
      <c r="H8457" s="139">
        <f t="shared" si="680"/>
        <v>0</v>
      </c>
      <c r="I8457" s="140">
        <v>15.706666666666663</v>
      </c>
      <c r="J8457" s="141">
        <f t="shared" ref="J8457:J8520" si="681">IF(I8457&lt;=$E$117,1,0)</f>
        <v>1</v>
      </c>
      <c r="K8457" s="81">
        <f t="shared" ref="K8457:K8520" si="682">J8457*($E$116-I8457)</f>
        <v>4.2933333333333366</v>
      </c>
      <c r="L8457" s="149">
        <v>20.5</v>
      </c>
      <c r="M8457" s="16"/>
      <c r="N8457" s="141">
        <f t="shared" ref="N8457:N8520" si="683">IF(L8457&lt;=$E$117,1,0)</f>
        <v>0</v>
      </c>
      <c r="O8457" s="141"/>
      <c r="P8457" s="141"/>
      <c r="Q8457" s="81">
        <f t="shared" ref="Q8457:Q8520" si="684">N8457*($E$116-L8457)</f>
        <v>0</v>
      </c>
    </row>
    <row r="8458" spans="5:17" ht="13" hidden="1" x14ac:dyDescent="0.3">
      <c r="E8458" s="138">
        <v>44088</v>
      </c>
      <c r="F8458" s="16">
        <v>258</v>
      </c>
      <c r="G8458" s="16">
        <v>2020</v>
      </c>
      <c r="H8458" s="139">
        <f t="shared" si="680"/>
        <v>0</v>
      </c>
      <c r="I8458" s="140">
        <v>15.553333333333327</v>
      </c>
      <c r="J8458" s="141">
        <f t="shared" si="681"/>
        <v>1</v>
      </c>
      <c r="K8458" s="81">
        <f t="shared" si="682"/>
        <v>4.4466666666666725</v>
      </c>
      <c r="L8458" s="149">
        <v>22</v>
      </c>
      <c r="M8458" s="16"/>
      <c r="N8458" s="141">
        <f t="shared" si="683"/>
        <v>0</v>
      </c>
      <c r="O8458" s="141"/>
      <c r="P8458" s="141"/>
      <c r="Q8458" s="81">
        <f t="shared" si="684"/>
        <v>0</v>
      </c>
    </row>
    <row r="8459" spans="5:17" ht="13" hidden="1" x14ac:dyDescent="0.3">
      <c r="E8459" s="138">
        <v>44089</v>
      </c>
      <c r="F8459" s="16">
        <v>259</v>
      </c>
      <c r="G8459" s="16">
        <v>2020</v>
      </c>
      <c r="H8459" s="139">
        <f t="shared" si="680"/>
        <v>0</v>
      </c>
      <c r="I8459" s="140">
        <v>15.4</v>
      </c>
      <c r="J8459" s="141">
        <f t="shared" si="681"/>
        <v>1</v>
      </c>
      <c r="K8459" s="81">
        <f t="shared" si="682"/>
        <v>4.5999999999999996</v>
      </c>
      <c r="L8459" s="149">
        <v>22.2</v>
      </c>
      <c r="M8459" s="16"/>
      <c r="N8459" s="141">
        <f t="shared" si="683"/>
        <v>0</v>
      </c>
      <c r="O8459" s="141"/>
      <c r="P8459" s="141"/>
      <c r="Q8459" s="81">
        <f t="shared" si="684"/>
        <v>0</v>
      </c>
    </row>
    <row r="8460" spans="5:17" ht="13" hidden="1" x14ac:dyDescent="0.3">
      <c r="E8460" s="138">
        <v>44090</v>
      </c>
      <c r="F8460" s="16">
        <v>260</v>
      </c>
      <c r="G8460" s="16">
        <v>2020</v>
      </c>
      <c r="H8460" s="139">
        <f t="shared" si="680"/>
        <v>0</v>
      </c>
      <c r="I8460" s="140">
        <v>15.264516129032259</v>
      </c>
      <c r="J8460" s="141">
        <f t="shared" si="681"/>
        <v>1</v>
      </c>
      <c r="K8460" s="81">
        <f t="shared" si="682"/>
        <v>4.7354838709677409</v>
      </c>
      <c r="L8460" s="149">
        <v>21.2</v>
      </c>
      <c r="M8460" s="16"/>
      <c r="N8460" s="141">
        <f t="shared" si="683"/>
        <v>0</v>
      </c>
      <c r="O8460" s="141"/>
      <c r="P8460" s="141"/>
      <c r="Q8460" s="81">
        <f t="shared" si="684"/>
        <v>0</v>
      </c>
    </row>
    <row r="8461" spans="5:17" ht="13" hidden="1" x14ac:dyDescent="0.3">
      <c r="E8461" s="138">
        <v>44091</v>
      </c>
      <c r="F8461" s="16">
        <v>261</v>
      </c>
      <c r="G8461" s="16">
        <v>2020</v>
      </c>
      <c r="H8461" s="139">
        <f t="shared" si="680"/>
        <v>0</v>
      </c>
      <c r="I8461" s="140">
        <v>15.12903225806452</v>
      </c>
      <c r="J8461" s="141">
        <f t="shared" si="681"/>
        <v>1</v>
      </c>
      <c r="K8461" s="81">
        <f t="shared" si="682"/>
        <v>4.8709677419354804</v>
      </c>
      <c r="L8461" s="149">
        <v>21.3</v>
      </c>
      <c r="M8461" s="16"/>
      <c r="N8461" s="141">
        <f t="shared" si="683"/>
        <v>0</v>
      </c>
      <c r="O8461" s="141"/>
      <c r="P8461" s="141"/>
      <c r="Q8461" s="81">
        <f t="shared" si="684"/>
        <v>0</v>
      </c>
    </row>
    <row r="8462" spans="5:17" ht="13" hidden="1" x14ac:dyDescent="0.3">
      <c r="E8462" s="138">
        <v>44092</v>
      </c>
      <c r="F8462" s="16">
        <v>262</v>
      </c>
      <c r="G8462" s="16">
        <v>2020</v>
      </c>
      <c r="H8462" s="139">
        <f t="shared" si="680"/>
        <v>0</v>
      </c>
      <c r="I8462" s="140">
        <v>14.993548387096773</v>
      </c>
      <c r="J8462" s="141">
        <f t="shared" si="681"/>
        <v>1</v>
      </c>
      <c r="K8462" s="81">
        <f t="shared" si="682"/>
        <v>5.006451612903227</v>
      </c>
      <c r="L8462" s="149">
        <v>20.399999999999999</v>
      </c>
      <c r="M8462" s="16"/>
      <c r="N8462" s="141">
        <f t="shared" si="683"/>
        <v>0</v>
      </c>
      <c r="O8462" s="141"/>
      <c r="P8462" s="141"/>
      <c r="Q8462" s="81">
        <f t="shared" si="684"/>
        <v>0</v>
      </c>
    </row>
    <row r="8463" spans="5:17" ht="13" hidden="1" x14ac:dyDescent="0.3">
      <c r="E8463" s="138">
        <v>44093</v>
      </c>
      <c r="F8463" s="16">
        <v>263</v>
      </c>
      <c r="G8463" s="16">
        <v>2020</v>
      </c>
      <c r="H8463" s="139">
        <f t="shared" si="680"/>
        <v>0</v>
      </c>
      <c r="I8463" s="140">
        <v>14.858064516129033</v>
      </c>
      <c r="J8463" s="141">
        <f t="shared" si="681"/>
        <v>1</v>
      </c>
      <c r="K8463" s="81">
        <f t="shared" si="682"/>
        <v>5.1419354838709666</v>
      </c>
      <c r="L8463" s="149">
        <v>19.7</v>
      </c>
      <c r="M8463" s="16"/>
      <c r="N8463" s="141">
        <f t="shared" si="683"/>
        <v>0</v>
      </c>
      <c r="O8463" s="141"/>
      <c r="P8463" s="141"/>
      <c r="Q8463" s="81">
        <f t="shared" si="684"/>
        <v>0</v>
      </c>
    </row>
    <row r="8464" spans="5:17" ht="13" hidden="1" x14ac:dyDescent="0.3">
      <c r="E8464" s="138">
        <v>44094</v>
      </c>
      <c r="F8464" s="16">
        <v>264</v>
      </c>
      <c r="G8464" s="16">
        <v>2020</v>
      </c>
      <c r="H8464" s="139">
        <f t="shared" si="680"/>
        <v>0</v>
      </c>
      <c r="I8464" s="140">
        <v>14.722580645161294</v>
      </c>
      <c r="J8464" s="141">
        <f t="shared" si="681"/>
        <v>1</v>
      </c>
      <c r="K8464" s="81">
        <f t="shared" si="682"/>
        <v>5.2774193548387061</v>
      </c>
      <c r="L8464" s="149">
        <v>18.8</v>
      </c>
      <c r="M8464" s="16"/>
      <c r="N8464" s="141">
        <f t="shared" si="683"/>
        <v>0</v>
      </c>
      <c r="O8464" s="141"/>
      <c r="P8464" s="141"/>
      <c r="Q8464" s="81">
        <f t="shared" si="684"/>
        <v>0</v>
      </c>
    </row>
    <row r="8465" spans="5:17" ht="13" hidden="1" x14ac:dyDescent="0.3">
      <c r="E8465" s="138">
        <v>44095</v>
      </c>
      <c r="F8465" s="16">
        <v>265</v>
      </c>
      <c r="G8465" s="16">
        <v>2020</v>
      </c>
      <c r="H8465" s="139">
        <f t="shared" si="680"/>
        <v>0</v>
      </c>
      <c r="I8465" s="140">
        <v>14.587096774193547</v>
      </c>
      <c r="J8465" s="141">
        <f t="shared" si="681"/>
        <v>1</v>
      </c>
      <c r="K8465" s="81">
        <f t="shared" si="682"/>
        <v>5.4129032258064527</v>
      </c>
      <c r="L8465" s="149">
        <v>18.2</v>
      </c>
      <c r="M8465" s="16"/>
      <c r="N8465" s="141">
        <f t="shared" si="683"/>
        <v>0</v>
      </c>
      <c r="O8465" s="141"/>
      <c r="P8465" s="141"/>
      <c r="Q8465" s="81">
        <f t="shared" si="684"/>
        <v>0</v>
      </c>
    </row>
    <row r="8466" spans="5:17" ht="13" hidden="1" x14ac:dyDescent="0.3">
      <c r="E8466" s="138">
        <v>44096</v>
      </c>
      <c r="F8466" s="16">
        <v>266</v>
      </c>
      <c r="G8466" s="16">
        <v>2020</v>
      </c>
      <c r="H8466" s="139">
        <f t="shared" si="680"/>
        <v>0</v>
      </c>
      <c r="I8466" s="140">
        <v>14.451612903225808</v>
      </c>
      <c r="J8466" s="141">
        <f t="shared" si="681"/>
        <v>1</v>
      </c>
      <c r="K8466" s="81">
        <f t="shared" si="682"/>
        <v>5.5483870967741922</v>
      </c>
      <c r="L8466" s="149">
        <v>18.8</v>
      </c>
      <c r="M8466" s="16"/>
      <c r="N8466" s="141">
        <f t="shared" si="683"/>
        <v>0</v>
      </c>
      <c r="O8466" s="141"/>
      <c r="P8466" s="141"/>
      <c r="Q8466" s="81">
        <f t="shared" si="684"/>
        <v>0</v>
      </c>
    </row>
    <row r="8467" spans="5:17" ht="13" hidden="1" x14ac:dyDescent="0.3">
      <c r="E8467" s="138">
        <v>44097</v>
      </c>
      <c r="F8467" s="16">
        <v>267</v>
      </c>
      <c r="G8467" s="16">
        <v>2020</v>
      </c>
      <c r="H8467" s="139">
        <f t="shared" si="680"/>
        <v>0</v>
      </c>
      <c r="I8467" s="140">
        <v>14.316129032258068</v>
      </c>
      <c r="J8467" s="141">
        <f t="shared" si="681"/>
        <v>1</v>
      </c>
      <c r="K8467" s="81">
        <f t="shared" si="682"/>
        <v>5.6838709677419317</v>
      </c>
      <c r="L8467" s="149">
        <v>18.899999999999999</v>
      </c>
      <c r="M8467" s="16"/>
      <c r="N8467" s="141">
        <f t="shared" si="683"/>
        <v>0</v>
      </c>
      <c r="O8467" s="141"/>
      <c r="P8467" s="141"/>
      <c r="Q8467" s="81">
        <f t="shared" si="684"/>
        <v>0</v>
      </c>
    </row>
    <row r="8468" spans="5:17" ht="13" hidden="1" x14ac:dyDescent="0.3">
      <c r="E8468" s="138">
        <v>44098</v>
      </c>
      <c r="F8468" s="16">
        <v>268</v>
      </c>
      <c r="G8468" s="16">
        <v>2020</v>
      </c>
      <c r="H8468" s="139">
        <f t="shared" si="680"/>
        <v>0</v>
      </c>
      <c r="I8468" s="140">
        <v>14.180645161290322</v>
      </c>
      <c r="J8468" s="141">
        <f t="shared" si="681"/>
        <v>1</v>
      </c>
      <c r="K8468" s="81">
        <f t="shared" si="682"/>
        <v>5.8193548387096783</v>
      </c>
      <c r="L8468" s="149">
        <v>17.7</v>
      </c>
      <c r="M8468" s="16"/>
      <c r="N8468" s="141">
        <f t="shared" si="683"/>
        <v>0</v>
      </c>
      <c r="O8468" s="141"/>
      <c r="P8468" s="141"/>
      <c r="Q8468" s="81">
        <f t="shared" si="684"/>
        <v>0</v>
      </c>
    </row>
    <row r="8469" spans="5:17" ht="13" hidden="1" x14ac:dyDescent="0.3">
      <c r="E8469" s="138">
        <v>44099</v>
      </c>
      <c r="F8469" s="16">
        <v>269</v>
      </c>
      <c r="G8469" s="16">
        <v>2020</v>
      </c>
      <c r="H8469" s="139">
        <f t="shared" si="680"/>
        <v>0</v>
      </c>
      <c r="I8469" s="140">
        <v>14.045161290322582</v>
      </c>
      <c r="J8469" s="141">
        <f t="shared" si="681"/>
        <v>1</v>
      </c>
      <c r="K8469" s="81">
        <f t="shared" si="682"/>
        <v>5.9548387096774178</v>
      </c>
      <c r="L8469" s="149">
        <v>10.5</v>
      </c>
      <c r="M8469" s="16"/>
      <c r="N8469" s="141">
        <f t="shared" si="683"/>
        <v>1</v>
      </c>
      <c r="O8469" s="141"/>
      <c r="P8469" s="141"/>
      <c r="Q8469" s="81">
        <f t="shared" si="684"/>
        <v>9.5</v>
      </c>
    </row>
    <row r="8470" spans="5:17" ht="13" hidden="1" x14ac:dyDescent="0.3">
      <c r="E8470" s="138">
        <v>44100</v>
      </c>
      <c r="F8470" s="16">
        <v>270</v>
      </c>
      <c r="G8470" s="16">
        <v>2020</v>
      </c>
      <c r="H8470" s="139">
        <f t="shared" si="680"/>
        <v>0</v>
      </c>
      <c r="I8470" s="140">
        <v>13.909677419354836</v>
      </c>
      <c r="J8470" s="141">
        <f t="shared" si="681"/>
        <v>1</v>
      </c>
      <c r="K8470" s="81">
        <f t="shared" si="682"/>
        <v>6.0903225806451644</v>
      </c>
      <c r="L8470" s="149">
        <v>8.1999999999999993</v>
      </c>
      <c r="M8470" s="16"/>
      <c r="N8470" s="141">
        <f t="shared" si="683"/>
        <v>1</v>
      </c>
      <c r="O8470" s="141"/>
      <c r="P8470" s="141"/>
      <c r="Q8470" s="81">
        <f t="shared" si="684"/>
        <v>11.8</v>
      </c>
    </row>
    <row r="8471" spans="5:17" ht="13" hidden="1" x14ac:dyDescent="0.3">
      <c r="E8471" s="138">
        <v>44101</v>
      </c>
      <c r="F8471" s="16">
        <v>271</v>
      </c>
      <c r="G8471" s="16">
        <v>2020</v>
      </c>
      <c r="H8471" s="139">
        <f t="shared" si="680"/>
        <v>0</v>
      </c>
      <c r="I8471" s="140">
        <v>13.774193548387096</v>
      </c>
      <c r="J8471" s="141">
        <f t="shared" si="681"/>
        <v>1</v>
      </c>
      <c r="K8471" s="81">
        <f t="shared" si="682"/>
        <v>6.2258064516129039</v>
      </c>
      <c r="L8471" s="149">
        <v>7.6</v>
      </c>
      <c r="M8471" s="16"/>
      <c r="N8471" s="141">
        <f t="shared" si="683"/>
        <v>1</v>
      </c>
      <c r="O8471" s="141"/>
      <c r="P8471" s="141"/>
      <c r="Q8471" s="81">
        <f t="shared" si="684"/>
        <v>12.4</v>
      </c>
    </row>
    <row r="8472" spans="5:17" ht="13" hidden="1" x14ac:dyDescent="0.3">
      <c r="E8472" s="138">
        <v>44102</v>
      </c>
      <c r="F8472" s="16">
        <v>272</v>
      </c>
      <c r="G8472" s="16">
        <v>2020</v>
      </c>
      <c r="H8472" s="139">
        <f t="shared" si="680"/>
        <v>0</v>
      </c>
      <c r="I8472" s="140">
        <v>13.638709677419357</v>
      </c>
      <c r="J8472" s="141">
        <f t="shared" si="681"/>
        <v>1</v>
      </c>
      <c r="K8472" s="81">
        <f t="shared" si="682"/>
        <v>6.3612903225806434</v>
      </c>
      <c r="L8472" s="149">
        <v>10.1</v>
      </c>
      <c r="M8472" s="16"/>
      <c r="N8472" s="141">
        <f t="shared" si="683"/>
        <v>1</v>
      </c>
      <c r="O8472" s="141"/>
      <c r="P8472" s="141"/>
      <c r="Q8472" s="81">
        <f t="shared" si="684"/>
        <v>9.9</v>
      </c>
    </row>
    <row r="8473" spans="5:17" ht="13" hidden="1" x14ac:dyDescent="0.3">
      <c r="E8473" s="138">
        <v>44103</v>
      </c>
      <c r="F8473" s="16">
        <v>273</v>
      </c>
      <c r="G8473" s="16">
        <v>2020</v>
      </c>
      <c r="H8473" s="139">
        <f t="shared" si="680"/>
        <v>0</v>
      </c>
      <c r="I8473" s="140">
        <v>13.50322580645161</v>
      </c>
      <c r="J8473" s="141">
        <f t="shared" si="681"/>
        <v>1</v>
      </c>
      <c r="K8473" s="81">
        <f t="shared" si="682"/>
        <v>6.49677419354839</v>
      </c>
      <c r="L8473" s="149">
        <v>12.5</v>
      </c>
      <c r="M8473" s="16"/>
      <c r="N8473" s="141">
        <f t="shared" si="683"/>
        <v>1</v>
      </c>
      <c r="O8473" s="141"/>
      <c r="P8473" s="141"/>
      <c r="Q8473" s="81">
        <f t="shared" si="684"/>
        <v>7.5</v>
      </c>
    </row>
    <row r="8474" spans="5:17" ht="13" hidden="1" x14ac:dyDescent="0.3">
      <c r="E8474" s="138">
        <v>44104</v>
      </c>
      <c r="F8474" s="16">
        <v>274</v>
      </c>
      <c r="G8474" s="16">
        <v>2020</v>
      </c>
      <c r="H8474" s="139">
        <f t="shared" si="680"/>
        <v>0</v>
      </c>
      <c r="I8474" s="140">
        <v>13.36774193548387</v>
      </c>
      <c r="J8474" s="141">
        <f t="shared" si="681"/>
        <v>1</v>
      </c>
      <c r="K8474" s="81">
        <f t="shared" si="682"/>
        <v>6.6322580645161295</v>
      </c>
      <c r="L8474" s="149">
        <v>10.9</v>
      </c>
      <c r="M8474" s="16"/>
      <c r="N8474" s="141">
        <f t="shared" si="683"/>
        <v>1</v>
      </c>
      <c r="O8474" s="141"/>
      <c r="P8474" s="141"/>
      <c r="Q8474" s="81">
        <f t="shared" si="684"/>
        <v>9.1</v>
      </c>
    </row>
    <row r="8475" spans="5:17" ht="13" hidden="1" x14ac:dyDescent="0.3">
      <c r="E8475" s="138">
        <v>44105</v>
      </c>
      <c r="F8475" s="16">
        <v>275</v>
      </c>
      <c r="G8475" s="16">
        <v>2020</v>
      </c>
      <c r="H8475" s="139">
        <f t="shared" si="680"/>
        <v>0</v>
      </c>
      <c r="I8475" s="140">
        <v>13.232258064516131</v>
      </c>
      <c r="J8475" s="141">
        <f t="shared" si="681"/>
        <v>1</v>
      </c>
      <c r="K8475" s="81">
        <f t="shared" si="682"/>
        <v>6.767741935483869</v>
      </c>
      <c r="L8475" s="149">
        <v>11.2</v>
      </c>
      <c r="M8475" s="16"/>
      <c r="N8475" s="141">
        <f t="shared" si="683"/>
        <v>1</v>
      </c>
      <c r="O8475" s="141"/>
      <c r="P8475" s="141"/>
      <c r="Q8475" s="81">
        <f t="shared" si="684"/>
        <v>8.8000000000000007</v>
      </c>
    </row>
    <row r="8476" spans="5:17" ht="13" hidden="1" x14ac:dyDescent="0.3">
      <c r="E8476" s="138">
        <v>44106</v>
      </c>
      <c r="F8476" s="16">
        <v>276</v>
      </c>
      <c r="G8476" s="16">
        <v>2020</v>
      </c>
      <c r="H8476" s="139">
        <f t="shared" si="680"/>
        <v>0</v>
      </c>
      <c r="I8476" s="140">
        <v>13.096774193548384</v>
      </c>
      <c r="J8476" s="141">
        <f t="shared" si="681"/>
        <v>1</v>
      </c>
      <c r="K8476" s="81">
        <f t="shared" si="682"/>
        <v>6.9032258064516157</v>
      </c>
      <c r="L8476" s="149">
        <v>11.8</v>
      </c>
      <c r="M8476" s="16"/>
      <c r="N8476" s="141">
        <f t="shared" si="683"/>
        <v>1</v>
      </c>
      <c r="O8476" s="141"/>
      <c r="P8476" s="141"/>
      <c r="Q8476" s="81">
        <f t="shared" si="684"/>
        <v>8.1999999999999993</v>
      </c>
    </row>
    <row r="8477" spans="5:17" ht="13" hidden="1" x14ac:dyDescent="0.3">
      <c r="E8477" s="138">
        <v>44107</v>
      </c>
      <c r="F8477" s="16">
        <v>277</v>
      </c>
      <c r="G8477" s="16">
        <v>2020</v>
      </c>
      <c r="H8477" s="139">
        <f t="shared" si="680"/>
        <v>0</v>
      </c>
      <c r="I8477" s="140">
        <v>12.961290322580645</v>
      </c>
      <c r="J8477" s="141">
        <f t="shared" si="681"/>
        <v>1</v>
      </c>
      <c r="K8477" s="81">
        <f t="shared" si="682"/>
        <v>7.0387096774193552</v>
      </c>
      <c r="L8477" s="149">
        <v>10.199999999999999</v>
      </c>
      <c r="M8477" s="16"/>
      <c r="N8477" s="141">
        <f t="shared" si="683"/>
        <v>1</v>
      </c>
      <c r="O8477" s="141"/>
      <c r="P8477" s="141"/>
      <c r="Q8477" s="81">
        <f t="shared" si="684"/>
        <v>9.8000000000000007</v>
      </c>
    </row>
    <row r="8478" spans="5:17" ht="13" hidden="1" x14ac:dyDescent="0.3">
      <c r="E8478" s="138">
        <v>44108</v>
      </c>
      <c r="F8478" s="16">
        <v>278</v>
      </c>
      <c r="G8478" s="16">
        <v>2020</v>
      </c>
      <c r="H8478" s="139">
        <f t="shared" si="680"/>
        <v>0</v>
      </c>
      <c r="I8478" s="140">
        <v>12.825806451612905</v>
      </c>
      <c r="J8478" s="141">
        <f t="shared" si="681"/>
        <v>1</v>
      </c>
      <c r="K8478" s="81">
        <f t="shared" si="682"/>
        <v>7.1741935483870947</v>
      </c>
      <c r="L8478" s="149">
        <v>11.8</v>
      </c>
      <c r="M8478" s="16"/>
      <c r="N8478" s="141">
        <f t="shared" si="683"/>
        <v>1</v>
      </c>
      <c r="O8478" s="141"/>
      <c r="P8478" s="141"/>
      <c r="Q8478" s="81">
        <f t="shared" si="684"/>
        <v>8.1999999999999993</v>
      </c>
    </row>
    <row r="8479" spans="5:17" ht="13" hidden="1" x14ac:dyDescent="0.3">
      <c r="E8479" s="138">
        <v>44109</v>
      </c>
      <c r="F8479" s="16">
        <v>279</v>
      </c>
      <c r="G8479" s="16">
        <v>2020</v>
      </c>
      <c r="H8479" s="139">
        <f t="shared" si="680"/>
        <v>0</v>
      </c>
      <c r="I8479" s="140">
        <v>12.690322580645159</v>
      </c>
      <c r="J8479" s="141">
        <f t="shared" si="681"/>
        <v>1</v>
      </c>
      <c r="K8479" s="81">
        <f t="shared" si="682"/>
        <v>7.3096774193548413</v>
      </c>
      <c r="L8479" s="149">
        <v>10.6</v>
      </c>
      <c r="M8479" s="16"/>
      <c r="N8479" s="141">
        <f t="shared" si="683"/>
        <v>1</v>
      </c>
      <c r="O8479" s="141"/>
      <c r="P8479" s="141"/>
      <c r="Q8479" s="81">
        <f t="shared" si="684"/>
        <v>9.4</v>
      </c>
    </row>
    <row r="8480" spans="5:17" ht="13" hidden="1" x14ac:dyDescent="0.3">
      <c r="E8480" s="138">
        <v>44110</v>
      </c>
      <c r="F8480" s="16">
        <v>280</v>
      </c>
      <c r="G8480" s="16">
        <v>2020</v>
      </c>
      <c r="H8480" s="139">
        <f t="shared" si="680"/>
        <v>0</v>
      </c>
      <c r="I8480" s="140">
        <v>12.554838709677419</v>
      </c>
      <c r="J8480" s="141">
        <f t="shared" si="681"/>
        <v>1</v>
      </c>
      <c r="K8480" s="81">
        <f t="shared" si="682"/>
        <v>7.4451612903225808</v>
      </c>
      <c r="L8480" s="149">
        <v>11.8</v>
      </c>
      <c r="M8480" s="16"/>
      <c r="N8480" s="141">
        <f t="shared" si="683"/>
        <v>1</v>
      </c>
      <c r="O8480" s="141"/>
      <c r="P8480" s="141"/>
      <c r="Q8480" s="81">
        <f t="shared" si="684"/>
        <v>8.1999999999999993</v>
      </c>
    </row>
    <row r="8481" spans="5:17" ht="13" hidden="1" x14ac:dyDescent="0.3">
      <c r="E8481" s="138">
        <v>44111</v>
      </c>
      <c r="F8481" s="16">
        <v>281</v>
      </c>
      <c r="G8481" s="16">
        <v>2020</v>
      </c>
      <c r="H8481" s="139">
        <f t="shared" si="680"/>
        <v>0</v>
      </c>
      <c r="I8481" s="140">
        <v>12.41935483870968</v>
      </c>
      <c r="J8481" s="141">
        <f t="shared" si="681"/>
        <v>1</v>
      </c>
      <c r="K8481" s="81">
        <f t="shared" si="682"/>
        <v>7.5806451612903203</v>
      </c>
      <c r="L8481" s="149">
        <v>11.6</v>
      </c>
      <c r="M8481" s="16"/>
      <c r="N8481" s="141">
        <f t="shared" si="683"/>
        <v>1</v>
      </c>
      <c r="O8481" s="141"/>
      <c r="P8481" s="141"/>
      <c r="Q8481" s="81">
        <f t="shared" si="684"/>
        <v>8.4</v>
      </c>
    </row>
    <row r="8482" spans="5:17" ht="13" hidden="1" x14ac:dyDescent="0.3">
      <c r="E8482" s="138">
        <v>44112</v>
      </c>
      <c r="F8482" s="16">
        <v>282</v>
      </c>
      <c r="G8482" s="16">
        <v>2020</v>
      </c>
      <c r="H8482" s="139">
        <f t="shared" si="680"/>
        <v>0</v>
      </c>
      <c r="I8482" s="140">
        <v>12.283870967741933</v>
      </c>
      <c r="J8482" s="141">
        <f t="shared" si="681"/>
        <v>1</v>
      </c>
      <c r="K8482" s="81">
        <f t="shared" si="682"/>
        <v>7.7161290322580669</v>
      </c>
      <c r="L8482" s="149">
        <v>11.7</v>
      </c>
      <c r="M8482" s="16"/>
      <c r="N8482" s="141">
        <f t="shared" si="683"/>
        <v>1</v>
      </c>
      <c r="O8482" s="141"/>
      <c r="P8482" s="141"/>
      <c r="Q8482" s="81">
        <f t="shared" si="684"/>
        <v>8.3000000000000007</v>
      </c>
    </row>
    <row r="8483" spans="5:17" ht="13" hidden="1" x14ac:dyDescent="0.3">
      <c r="E8483" s="138">
        <v>44113</v>
      </c>
      <c r="F8483" s="16">
        <v>283</v>
      </c>
      <c r="G8483" s="16">
        <v>2020</v>
      </c>
      <c r="H8483" s="139">
        <f t="shared" ref="H8483:H8546" si="685">IF(AND(E8483&gt;=$D$64,E8483&lt;=$D$65),1,0)</f>
        <v>0</v>
      </c>
      <c r="I8483" s="140">
        <v>12.148387096774194</v>
      </c>
      <c r="J8483" s="141">
        <f t="shared" si="681"/>
        <v>1</v>
      </c>
      <c r="K8483" s="81">
        <f t="shared" si="682"/>
        <v>7.8516129032258064</v>
      </c>
      <c r="L8483" s="149">
        <v>13.2</v>
      </c>
      <c r="M8483" s="16"/>
      <c r="N8483" s="141">
        <f t="shared" si="683"/>
        <v>1</v>
      </c>
      <c r="O8483" s="141"/>
      <c r="P8483" s="141"/>
      <c r="Q8483" s="81">
        <f t="shared" si="684"/>
        <v>6.8000000000000007</v>
      </c>
    </row>
    <row r="8484" spans="5:17" ht="13" hidden="1" x14ac:dyDescent="0.3">
      <c r="E8484" s="138">
        <v>44114</v>
      </c>
      <c r="F8484" s="16">
        <v>284</v>
      </c>
      <c r="G8484" s="16">
        <v>2020</v>
      </c>
      <c r="H8484" s="139">
        <f t="shared" si="685"/>
        <v>0</v>
      </c>
      <c r="I8484" s="140">
        <v>12.012903225806454</v>
      </c>
      <c r="J8484" s="141">
        <f t="shared" si="681"/>
        <v>1</v>
      </c>
      <c r="K8484" s="81">
        <f t="shared" si="682"/>
        <v>7.9870967741935459</v>
      </c>
      <c r="L8484" s="149">
        <v>11.6</v>
      </c>
      <c r="M8484" s="16"/>
      <c r="N8484" s="141">
        <f t="shared" si="683"/>
        <v>1</v>
      </c>
      <c r="O8484" s="141"/>
      <c r="P8484" s="141"/>
      <c r="Q8484" s="81">
        <f t="shared" si="684"/>
        <v>8.4</v>
      </c>
    </row>
    <row r="8485" spans="5:17" ht="13" hidden="1" x14ac:dyDescent="0.3">
      <c r="E8485" s="138">
        <v>44115</v>
      </c>
      <c r="F8485" s="16">
        <v>285</v>
      </c>
      <c r="G8485" s="16">
        <v>2020</v>
      </c>
      <c r="H8485" s="139">
        <f t="shared" si="685"/>
        <v>0</v>
      </c>
      <c r="I8485" s="140">
        <v>11.877419354838707</v>
      </c>
      <c r="J8485" s="141">
        <f t="shared" si="681"/>
        <v>1</v>
      </c>
      <c r="K8485" s="81">
        <f t="shared" si="682"/>
        <v>8.1225806451612925</v>
      </c>
      <c r="L8485" s="149">
        <v>8.1</v>
      </c>
      <c r="M8485" s="16"/>
      <c r="N8485" s="141">
        <f t="shared" si="683"/>
        <v>1</v>
      </c>
      <c r="O8485" s="141"/>
      <c r="P8485" s="141"/>
      <c r="Q8485" s="81">
        <f t="shared" si="684"/>
        <v>11.9</v>
      </c>
    </row>
    <row r="8486" spans="5:17" ht="13" hidden="1" x14ac:dyDescent="0.3">
      <c r="E8486" s="138">
        <v>44116</v>
      </c>
      <c r="F8486" s="16">
        <v>286</v>
      </c>
      <c r="G8486" s="16">
        <v>2020</v>
      </c>
      <c r="H8486" s="139">
        <f t="shared" si="685"/>
        <v>0</v>
      </c>
      <c r="I8486" s="140">
        <v>11.741935483870968</v>
      </c>
      <c r="J8486" s="141">
        <f t="shared" si="681"/>
        <v>1</v>
      </c>
      <c r="K8486" s="81">
        <f t="shared" si="682"/>
        <v>8.258064516129032</v>
      </c>
      <c r="L8486" s="149">
        <v>8.1</v>
      </c>
      <c r="M8486" s="16"/>
      <c r="N8486" s="141">
        <f t="shared" si="683"/>
        <v>1</v>
      </c>
      <c r="O8486" s="141"/>
      <c r="P8486" s="141"/>
      <c r="Q8486" s="81">
        <f t="shared" si="684"/>
        <v>11.9</v>
      </c>
    </row>
    <row r="8487" spans="5:17" ht="13" hidden="1" x14ac:dyDescent="0.3">
      <c r="E8487" s="138">
        <v>44117</v>
      </c>
      <c r="F8487" s="16">
        <v>287</v>
      </c>
      <c r="G8487" s="16">
        <v>2020</v>
      </c>
      <c r="H8487" s="139">
        <f t="shared" si="685"/>
        <v>0</v>
      </c>
      <c r="I8487" s="140">
        <v>11.606451612903228</v>
      </c>
      <c r="J8487" s="141">
        <f t="shared" si="681"/>
        <v>1</v>
      </c>
      <c r="K8487" s="81">
        <f t="shared" si="682"/>
        <v>8.3935483870967715</v>
      </c>
      <c r="L8487" s="149">
        <v>6.8</v>
      </c>
      <c r="M8487" s="16"/>
      <c r="N8487" s="141">
        <f t="shared" si="683"/>
        <v>1</v>
      </c>
      <c r="O8487" s="141"/>
      <c r="P8487" s="141"/>
      <c r="Q8487" s="81">
        <f t="shared" si="684"/>
        <v>13.2</v>
      </c>
    </row>
    <row r="8488" spans="5:17" ht="13" hidden="1" x14ac:dyDescent="0.3">
      <c r="E8488" s="138">
        <v>44118</v>
      </c>
      <c r="F8488" s="16">
        <v>288</v>
      </c>
      <c r="G8488" s="16">
        <v>2020</v>
      </c>
      <c r="H8488" s="139">
        <f t="shared" si="685"/>
        <v>0</v>
      </c>
      <c r="I8488" s="140">
        <v>11.470967741935482</v>
      </c>
      <c r="J8488" s="141">
        <f t="shared" si="681"/>
        <v>1</v>
      </c>
      <c r="K8488" s="81">
        <f t="shared" si="682"/>
        <v>8.5290322580645181</v>
      </c>
      <c r="L8488" s="149">
        <v>9.1</v>
      </c>
      <c r="M8488" s="16"/>
      <c r="N8488" s="141">
        <f t="shared" si="683"/>
        <v>1</v>
      </c>
      <c r="O8488" s="141"/>
      <c r="P8488" s="141"/>
      <c r="Q8488" s="81">
        <f t="shared" si="684"/>
        <v>10.9</v>
      </c>
    </row>
    <row r="8489" spans="5:17" ht="13" hidden="1" x14ac:dyDescent="0.3">
      <c r="E8489" s="138">
        <v>44119</v>
      </c>
      <c r="F8489" s="16">
        <v>289</v>
      </c>
      <c r="G8489" s="16">
        <v>2020</v>
      </c>
      <c r="H8489" s="139">
        <f t="shared" si="685"/>
        <v>0</v>
      </c>
      <c r="I8489" s="140">
        <v>11.335483870967742</v>
      </c>
      <c r="J8489" s="141">
        <f t="shared" si="681"/>
        <v>1</v>
      </c>
      <c r="K8489" s="81">
        <f t="shared" si="682"/>
        <v>8.6645161290322577</v>
      </c>
      <c r="L8489" s="149">
        <v>8.6999999999999993</v>
      </c>
      <c r="M8489" s="16"/>
      <c r="N8489" s="141">
        <f t="shared" si="683"/>
        <v>1</v>
      </c>
      <c r="O8489" s="141"/>
      <c r="P8489" s="141"/>
      <c r="Q8489" s="81">
        <f t="shared" si="684"/>
        <v>11.3</v>
      </c>
    </row>
    <row r="8490" spans="5:17" ht="13" hidden="1" x14ac:dyDescent="0.3">
      <c r="E8490" s="138">
        <v>44120</v>
      </c>
      <c r="F8490" s="16">
        <v>290</v>
      </c>
      <c r="G8490" s="16">
        <v>2020</v>
      </c>
      <c r="H8490" s="139">
        <f t="shared" si="685"/>
        <v>0</v>
      </c>
      <c r="I8490" s="140">
        <v>11.2</v>
      </c>
      <c r="J8490" s="141">
        <f t="shared" si="681"/>
        <v>1</v>
      </c>
      <c r="K8490" s="81">
        <f t="shared" si="682"/>
        <v>8.8000000000000007</v>
      </c>
      <c r="L8490" s="149">
        <v>10.5</v>
      </c>
      <c r="M8490" s="16"/>
      <c r="N8490" s="141">
        <f t="shared" si="683"/>
        <v>1</v>
      </c>
      <c r="O8490" s="141"/>
      <c r="P8490" s="141"/>
      <c r="Q8490" s="81">
        <f t="shared" si="684"/>
        <v>9.5</v>
      </c>
    </row>
    <row r="8491" spans="5:17" ht="13" hidden="1" x14ac:dyDescent="0.3">
      <c r="E8491" s="138">
        <v>44121</v>
      </c>
      <c r="F8491" s="16">
        <v>291</v>
      </c>
      <c r="G8491" s="16">
        <v>2020</v>
      </c>
      <c r="H8491" s="139">
        <f t="shared" si="685"/>
        <v>0</v>
      </c>
      <c r="I8491" s="140">
        <v>11.013333333333335</v>
      </c>
      <c r="J8491" s="141">
        <f t="shared" si="681"/>
        <v>1</v>
      </c>
      <c r="K8491" s="81">
        <f t="shared" si="682"/>
        <v>8.9866666666666646</v>
      </c>
      <c r="L8491" s="149">
        <v>9.9</v>
      </c>
      <c r="M8491" s="16"/>
      <c r="N8491" s="141">
        <f t="shared" si="683"/>
        <v>1</v>
      </c>
      <c r="O8491" s="141"/>
      <c r="P8491" s="141"/>
      <c r="Q8491" s="81">
        <f t="shared" si="684"/>
        <v>10.1</v>
      </c>
    </row>
    <row r="8492" spans="5:17" ht="13" hidden="1" x14ac:dyDescent="0.3">
      <c r="E8492" s="138">
        <v>44122</v>
      </c>
      <c r="F8492" s="16">
        <v>292</v>
      </c>
      <c r="G8492" s="16">
        <v>2020</v>
      </c>
      <c r="H8492" s="139">
        <f t="shared" si="685"/>
        <v>0</v>
      </c>
      <c r="I8492" s="140">
        <v>10.826666666666668</v>
      </c>
      <c r="J8492" s="141">
        <f t="shared" si="681"/>
        <v>1</v>
      </c>
      <c r="K8492" s="81">
        <f t="shared" si="682"/>
        <v>9.173333333333332</v>
      </c>
      <c r="L8492" s="149">
        <v>8.5</v>
      </c>
      <c r="M8492" s="16"/>
      <c r="N8492" s="141">
        <f t="shared" si="683"/>
        <v>1</v>
      </c>
      <c r="O8492" s="141"/>
      <c r="P8492" s="141"/>
      <c r="Q8492" s="81">
        <f t="shared" si="684"/>
        <v>11.5</v>
      </c>
    </row>
    <row r="8493" spans="5:17" ht="13" hidden="1" x14ac:dyDescent="0.3">
      <c r="E8493" s="138">
        <v>44123</v>
      </c>
      <c r="F8493" s="16">
        <v>293</v>
      </c>
      <c r="G8493" s="16">
        <v>2020</v>
      </c>
      <c r="H8493" s="139">
        <f t="shared" si="685"/>
        <v>0</v>
      </c>
      <c r="I8493" s="140">
        <v>10.64</v>
      </c>
      <c r="J8493" s="141">
        <f t="shared" si="681"/>
        <v>1</v>
      </c>
      <c r="K8493" s="81">
        <f t="shared" si="682"/>
        <v>9.36</v>
      </c>
      <c r="L8493" s="149">
        <v>7.2</v>
      </c>
      <c r="M8493" s="16"/>
      <c r="N8493" s="141">
        <f t="shared" si="683"/>
        <v>1</v>
      </c>
      <c r="O8493" s="141"/>
      <c r="P8493" s="141"/>
      <c r="Q8493" s="81">
        <f t="shared" si="684"/>
        <v>12.8</v>
      </c>
    </row>
    <row r="8494" spans="5:17" ht="13" hidden="1" x14ac:dyDescent="0.3">
      <c r="E8494" s="138">
        <v>44124</v>
      </c>
      <c r="F8494" s="16">
        <v>294</v>
      </c>
      <c r="G8494" s="16">
        <v>2020</v>
      </c>
      <c r="H8494" s="139">
        <f t="shared" si="685"/>
        <v>0</v>
      </c>
      <c r="I8494" s="140">
        <v>10.453333333333333</v>
      </c>
      <c r="J8494" s="141">
        <f t="shared" si="681"/>
        <v>1</v>
      </c>
      <c r="K8494" s="81">
        <f t="shared" si="682"/>
        <v>9.5466666666666669</v>
      </c>
      <c r="L8494" s="149">
        <v>10.9</v>
      </c>
      <c r="M8494" s="16"/>
      <c r="N8494" s="141">
        <f t="shared" si="683"/>
        <v>1</v>
      </c>
      <c r="O8494" s="141"/>
      <c r="P8494" s="141"/>
      <c r="Q8494" s="81">
        <f t="shared" si="684"/>
        <v>9.1</v>
      </c>
    </row>
    <row r="8495" spans="5:17" ht="13" hidden="1" x14ac:dyDescent="0.3">
      <c r="E8495" s="138">
        <v>44125</v>
      </c>
      <c r="F8495" s="16">
        <v>295</v>
      </c>
      <c r="G8495" s="16">
        <v>2020</v>
      </c>
      <c r="H8495" s="139">
        <f t="shared" si="685"/>
        <v>0</v>
      </c>
      <c r="I8495" s="140">
        <v>10.266666666666666</v>
      </c>
      <c r="J8495" s="141">
        <f t="shared" si="681"/>
        <v>1</v>
      </c>
      <c r="K8495" s="81">
        <f t="shared" si="682"/>
        <v>9.7333333333333343</v>
      </c>
      <c r="L8495" s="149">
        <v>12.2</v>
      </c>
      <c r="M8495" s="16"/>
      <c r="N8495" s="141">
        <f t="shared" si="683"/>
        <v>1</v>
      </c>
      <c r="O8495" s="141"/>
      <c r="P8495" s="141"/>
      <c r="Q8495" s="81">
        <f t="shared" si="684"/>
        <v>7.8000000000000007</v>
      </c>
    </row>
    <row r="8496" spans="5:17" ht="13" hidden="1" x14ac:dyDescent="0.3">
      <c r="E8496" s="138">
        <v>44126</v>
      </c>
      <c r="F8496" s="16">
        <v>296</v>
      </c>
      <c r="G8496" s="16">
        <v>2020</v>
      </c>
      <c r="H8496" s="139">
        <f t="shared" si="685"/>
        <v>0</v>
      </c>
      <c r="I8496" s="140">
        <v>10.08</v>
      </c>
      <c r="J8496" s="141">
        <f t="shared" si="681"/>
        <v>1</v>
      </c>
      <c r="K8496" s="81">
        <f t="shared" si="682"/>
        <v>9.92</v>
      </c>
      <c r="L8496" s="149">
        <v>11.8</v>
      </c>
      <c r="M8496" s="16"/>
      <c r="N8496" s="141">
        <f t="shared" si="683"/>
        <v>1</v>
      </c>
      <c r="O8496" s="141"/>
      <c r="P8496" s="141"/>
      <c r="Q8496" s="81">
        <f t="shared" si="684"/>
        <v>8.1999999999999993</v>
      </c>
    </row>
    <row r="8497" spans="5:17" ht="13" hidden="1" x14ac:dyDescent="0.3">
      <c r="E8497" s="138">
        <v>44127</v>
      </c>
      <c r="F8497" s="16">
        <v>297</v>
      </c>
      <c r="G8497" s="16">
        <v>2020</v>
      </c>
      <c r="H8497" s="139">
        <f t="shared" si="685"/>
        <v>0</v>
      </c>
      <c r="I8497" s="140">
        <v>9.8933333333333309</v>
      </c>
      <c r="J8497" s="141">
        <f t="shared" si="681"/>
        <v>1</v>
      </c>
      <c r="K8497" s="81">
        <f t="shared" si="682"/>
        <v>10.106666666666669</v>
      </c>
      <c r="L8497" s="149">
        <v>12.7</v>
      </c>
      <c r="M8497" s="16"/>
      <c r="N8497" s="141">
        <f t="shared" si="683"/>
        <v>1</v>
      </c>
      <c r="O8497" s="141"/>
      <c r="P8497" s="141"/>
      <c r="Q8497" s="81">
        <f t="shared" si="684"/>
        <v>7.3000000000000007</v>
      </c>
    </row>
    <row r="8498" spans="5:17" ht="13" hidden="1" x14ac:dyDescent="0.3">
      <c r="E8498" s="138">
        <v>44128</v>
      </c>
      <c r="F8498" s="16">
        <v>298</v>
      </c>
      <c r="G8498" s="16">
        <v>2020</v>
      </c>
      <c r="H8498" s="139">
        <f t="shared" si="685"/>
        <v>0</v>
      </c>
      <c r="I8498" s="140">
        <v>9.7066666666666634</v>
      </c>
      <c r="J8498" s="141">
        <f t="shared" si="681"/>
        <v>1</v>
      </c>
      <c r="K8498" s="81">
        <f t="shared" si="682"/>
        <v>10.293333333333337</v>
      </c>
      <c r="L8498" s="149">
        <v>11.7</v>
      </c>
      <c r="M8498" s="16"/>
      <c r="N8498" s="141">
        <f t="shared" si="683"/>
        <v>1</v>
      </c>
      <c r="O8498" s="141"/>
      <c r="P8498" s="141"/>
      <c r="Q8498" s="81">
        <f t="shared" si="684"/>
        <v>8.3000000000000007</v>
      </c>
    </row>
    <row r="8499" spans="5:17" ht="13" hidden="1" x14ac:dyDescent="0.3">
      <c r="E8499" s="138">
        <v>44129</v>
      </c>
      <c r="F8499" s="16">
        <v>299</v>
      </c>
      <c r="G8499" s="16">
        <v>2020</v>
      </c>
      <c r="H8499" s="139">
        <f t="shared" si="685"/>
        <v>0</v>
      </c>
      <c r="I8499" s="140">
        <v>9.52</v>
      </c>
      <c r="J8499" s="141">
        <f t="shared" si="681"/>
        <v>1</v>
      </c>
      <c r="K8499" s="81">
        <f t="shared" si="682"/>
        <v>10.48</v>
      </c>
      <c r="L8499" s="149">
        <v>10.7</v>
      </c>
      <c r="M8499" s="16"/>
      <c r="N8499" s="141">
        <f t="shared" si="683"/>
        <v>1</v>
      </c>
      <c r="O8499" s="141"/>
      <c r="P8499" s="141"/>
      <c r="Q8499" s="81">
        <f t="shared" si="684"/>
        <v>9.3000000000000007</v>
      </c>
    </row>
    <row r="8500" spans="5:17" ht="13" hidden="1" x14ac:dyDescent="0.3">
      <c r="E8500" s="138">
        <v>44130</v>
      </c>
      <c r="F8500" s="16">
        <v>300</v>
      </c>
      <c r="G8500" s="16">
        <v>2020</v>
      </c>
      <c r="H8500" s="139">
        <f t="shared" si="685"/>
        <v>0</v>
      </c>
      <c r="I8500" s="140">
        <v>9.3333333333333357</v>
      </c>
      <c r="J8500" s="141">
        <f t="shared" si="681"/>
        <v>1</v>
      </c>
      <c r="K8500" s="81">
        <f t="shared" si="682"/>
        <v>10.666666666666664</v>
      </c>
      <c r="L8500" s="149">
        <v>7.9</v>
      </c>
      <c r="M8500" s="16"/>
      <c r="N8500" s="141">
        <f t="shared" si="683"/>
        <v>1</v>
      </c>
      <c r="O8500" s="141"/>
      <c r="P8500" s="141"/>
      <c r="Q8500" s="81">
        <f t="shared" si="684"/>
        <v>12.1</v>
      </c>
    </row>
    <row r="8501" spans="5:17" ht="13" hidden="1" x14ac:dyDescent="0.3">
      <c r="E8501" s="138">
        <v>44131</v>
      </c>
      <c r="F8501" s="16">
        <v>301</v>
      </c>
      <c r="G8501" s="16">
        <v>2020</v>
      </c>
      <c r="H8501" s="139">
        <f t="shared" si="685"/>
        <v>0</v>
      </c>
      <c r="I8501" s="140">
        <v>9.1466666666666683</v>
      </c>
      <c r="J8501" s="141">
        <f t="shared" si="681"/>
        <v>1</v>
      </c>
      <c r="K8501" s="81">
        <f t="shared" si="682"/>
        <v>10.853333333333332</v>
      </c>
      <c r="L8501" s="149">
        <v>8.3000000000000007</v>
      </c>
      <c r="M8501" s="16"/>
      <c r="N8501" s="141">
        <f t="shared" si="683"/>
        <v>1</v>
      </c>
      <c r="O8501" s="141"/>
      <c r="P8501" s="141"/>
      <c r="Q8501" s="81">
        <f t="shared" si="684"/>
        <v>11.7</v>
      </c>
    </row>
    <row r="8502" spans="5:17" ht="13" hidden="1" x14ac:dyDescent="0.3">
      <c r="E8502" s="138">
        <v>44132</v>
      </c>
      <c r="F8502" s="16">
        <v>302</v>
      </c>
      <c r="G8502" s="16">
        <v>2020</v>
      </c>
      <c r="H8502" s="139">
        <f t="shared" si="685"/>
        <v>0</v>
      </c>
      <c r="I8502" s="140">
        <v>8.9600000000000009</v>
      </c>
      <c r="J8502" s="141">
        <f t="shared" si="681"/>
        <v>1</v>
      </c>
      <c r="K8502" s="81">
        <f t="shared" si="682"/>
        <v>11.04</v>
      </c>
      <c r="L8502" s="149">
        <v>11.2</v>
      </c>
      <c r="M8502" s="16"/>
      <c r="N8502" s="141">
        <f t="shared" si="683"/>
        <v>1</v>
      </c>
      <c r="O8502" s="141"/>
      <c r="P8502" s="141"/>
      <c r="Q8502" s="81">
        <f t="shared" si="684"/>
        <v>8.8000000000000007</v>
      </c>
    </row>
    <row r="8503" spans="5:17" ht="13" hidden="1" x14ac:dyDescent="0.3">
      <c r="E8503" s="138">
        <v>44133</v>
      </c>
      <c r="F8503" s="16">
        <v>303</v>
      </c>
      <c r="G8503" s="16">
        <v>2020</v>
      </c>
      <c r="H8503" s="139">
        <f t="shared" si="685"/>
        <v>0</v>
      </c>
      <c r="I8503" s="140">
        <v>8.7733333333333334</v>
      </c>
      <c r="J8503" s="141">
        <f t="shared" si="681"/>
        <v>1</v>
      </c>
      <c r="K8503" s="81">
        <f t="shared" si="682"/>
        <v>11.226666666666667</v>
      </c>
      <c r="L8503" s="149">
        <v>11.9</v>
      </c>
      <c r="M8503" s="16"/>
      <c r="N8503" s="141">
        <f t="shared" si="683"/>
        <v>1</v>
      </c>
      <c r="O8503" s="141"/>
      <c r="P8503" s="141"/>
      <c r="Q8503" s="81">
        <f t="shared" si="684"/>
        <v>8.1</v>
      </c>
    </row>
    <row r="8504" spans="5:17" ht="13" hidden="1" x14ac:dyDescent="0.3">
      <c r="E8504" s="138">
        <v>44134</v>
      </c>
      <c r="F8504" s="16">
        <v>304</v>
      </c>
      <c r="G8504" s="16">
        <v>2020</v>
      </c>
      <c r="H8504" s="139">
        <f t="shared" si="685"/>
        <v>0</v>
      </c>
      <c r="I8504" s="140">
        <v>8.586666666666666</v>
      </c>
      <c r="J8504" s="141">
        <f t="shared" si="681"/>
        <v>1</v>
      </c>
      <c r="K8504" s="81">
        <f t="shared" si="682"/>
        <v>11.413333333333334</v>
      </c>
      <c r="L8504" s="149">
        <v>9.8000000000000007</v>
      </c>
      <c r="M8504" s="16"/>
      <c r="N8504" s="141">
        <f t="shared" si="683"/>
        <v>1</v>
      </c>
      <c r="O8504" s="141"/>
      <c r="P8504" s="141"/>
      <c r="Q8504" s="81">
        <f t="shared" si="684"/>
        <v>10.199999999999999</v>
      </c>
    </row>
    <row r="8505" spans="5:17" ht="13" hidden="1" x14ac:dyDescent="0.3">
      <c r="E8505" s="138">
        <v>44135</v>
      </c>
      <c r="F8505" s="16">
        <v>305</v>
      </c>
      <c r="G8505" s="16">
        <v>2020</v>
      </c>
      <c r="H8505" s="139">
        <f t="shared" si="685"/>
        <v>0</v>
      </c>
      <c r="I8505" s="140">
        <v>8.4</v>
      </c>
      <c r="J8505" s="141">
        <f t="shared" si="681"/>
        <v>1</v>
      </c>
      <c r="K8505" s="81">
        <f t="shared" si="682"/>
        <v>11.6</v>
      </c>
      <c r="L8505" s="149">
        <v>7.5</v>
      </c>
      <c r="M8505" s="16"/>
      <c r="N8505" s="141">
        <f t="shared" si="683"/>
        <v>1</v>
      </c>
      <c r="O8505" s="141"/>
      <c r="P8505" s="141"/>
      <c r="Q8505" s="81">
        <f t="shared" si="684"/>
        <v>12.5</v>
      </c>
    </row>
    <row r="8506" spans="5:17" ht="13" hidden="1" x14ac:dyDescent="0.3">
      <c r="E8506" s="138">
        <v>44136</v>
      </c>
      <c r="F8506" s="16">
        <v>306</v>
      </c>
      <c r="G8506" s="16">
        <v>2020</v>
      </c>
      <c r="H8506" s="139">
        <f t="shared" si="685"/>
        <v>0</v>
      </c>
      <c r="I8506" s="140">
        <v>8.2133333333333312</v>
      </c>
      <c r="J8506" s="141">
        <f t="shared" si="681"/>
        <v>1</v>
      </c>
      <c r="K8506" s="81">
        <f t="shared" si="682"/>
        <v>11.786666666666669</v>
      </c>
      <c r="L8506" s="149">
        <v>9.8000000000000007</v>
      </c>
      <c r="M8506" s="16"/>
      <c r="N8506" s="141">
        <f t="shared" si="683"/>
        <v>1</v>
      </c>
      <c r="O8506" s="141"/>
      <c r="P8506" s="141"/>
      <c r="Q8506" s="81">
        <f t="shared" si="684"/>
        <v>10.199999999999999</v>
      </c>
    </row>
    <row r="8507" spans="5:17" ht="13" hidden="1" x14ac:dyDescent="0.3">
      <c r="E8507" s="138">
        <v>44137</v>
      </c>
      <c r="F8507" s="16">
        <v>307</v>
      </c>
      <c r="G8507" s="16">
        <v>2020</v>
      </c>
      <c r="H8507" s="139">
        <f t="shared" si="685"/>
        <v>0</v>
      </c>
      <c r="I8507" s="140">
        <v>8.0266666666666637</v>
      </c>
      <c r="J8507" s="141">
        <f t="shared" si="681"/>
        <v>1</v>
      </c>
      <c r="K8507" s="81">
        <f t="shared" si="682"/>
        <v>11.973333333333336</v>
      </c>
      <c r="L8507" s="149">
        <v>16.3</v>
      </c>
      <c r="M8507" s="16"/>
      <c r="N8507" s="141">
        <f t="shared" si="683"/>
        <v>0</v>
      </c>
      <c r="O8507" s="141"/>
      <c r="P8507" s="141"/>
      <c r="Q8507" s="81">
        <f t="shared" si="684"/>
        <v>0</v>
      </c>
    </row>
    <row r="8508" spans="5:17" ht="13" hidden="1" x14ac:dyDescent="0.3">
      <c r="E8508" s="138">
        <v>44138</v>
      </c>
      <c r="F8508" s="16">
        <v>308</v>
      </c>
      <c r="G8508" s="16">
        <v>2020</v>
      </c>
      <c r="H8508" s="139">
        <f t="shared" si="685"/>
        <v>0</v>
      </c>
      <c r="I8508" s="140">
        <v>7.84</v>
      </c>
      <c r="J8508" s="141">
        <f t="shared" si="681"/>
        <v>1</v>
      </c>
      <c r="K8508" s="81">
        <f t="shared" si="682"/>
        <v>12.16</v>
      </c>
      <c r="L8508" s="149">
        <v>12.1</v>
      </c>
      <c r="M8508" s="16"/>
      <c r="N8508" s="141">
        <f t="shared" si="683"/>
        <v>1</v>
      </c>
      <c r="O8508" s="141"/>
      <c r="P8508" s="141"/>
      <c r="Q8508" s="81">
        <f t="shared" si="684"/>
        <v>7.9</v>
      </c>
    </row>
    <row r="8509" spans="5:17" ht="13" hidden="1" x14ac:dyDescent="0.3">
      <c r="E8509" s="138">
        <v>44139</v>
      </c>
      <c r="F8509" s="16">
        <v>309</v>
      </c>
      <c r="G8509" s="16">
        <v>2020</v>
      </c>
      <c r="H8509" s="139">
        <f t="shared" si="685"/>
        <v>0</v>
      </c>
      <c r="I8509" s="140">
        <v>7.653333333333336</v>
      </c>
      <c r="J8509" s="141">
        <f t="shared" si="681"/>
        <v>1</v>
      </c>
      <c r="K8509" s="81">
        <f t="shared" si="682"/>
        <v>12.346666666666664</v>
      </c>
      <c r="L8509" s="149">
        <v>8.8000000000000007</v>
      </c>
      <c r="M8509" s="16"/>
      <c r="N8509" s="141">
        <f t="shared" si="683"/>
        <v>1</v>
      </c>
      <c r="O8509" s="141"/>
      <c r="P8509" s="141"/>
      <c r="Q8509" s="81">
        <f t="shared" si="684"/>
        <v>11.2</v>
      </c>
    </row>
    <row r="8510" spans="5:17" ht="13" hidden="1" x14ac:dyDescent="0.3">
      <c r="E8510" s="138">
        <v>44140</v>
      </c>
      <c r="F8510" s="16">
        <v>310</v>
      </c>
      <c r="G8510" s="16">
        <v>2020</v>
      </c>
      <c r="H8510" s="139">
        <f t="shared" si="685"/>
        <v>0</v>
      </c>
      <c r="I8510" s="140">
        <v>7.4666666666666686</v>
      </c>
      <c r="J8510" s="141">
        <f t="shared" si="681"/>
        <v>1</v>
      </c>
      <c r="K8510" s="81">
        <f t="shared" si="682"/>
        <v>12.533333333333331</v>
      </c>
      <c r="L8510" s="149">
        <v>9.3000000000000007</v>
      </c>
      <c r="M8510" s="16"/>
      <c r="N8510" s="141">
        <f t="shared" si="683"/>
        <v>1</v>
      </c>
      <c r="O8510" s="141"/>
      <c r="P8510" s="141"/>
      <c r="Q8510" s="81">
        <f t="shared" si="684"/>
        <v>10.7</v>
      </c>
    </row>
    <row r="8511" spans="5:17" ht="13" hidden="1" x14ac:dyDescent="0.3">
      <c r="E8511" s="138">
        <v>44141</v>
      </c>
      <c r="F8511" s="16">
        <v>311</v>
      </c>
      <c r="G8511" s="16">
        <v>2020</v>
      </c>
      <c r="H8511" s="139">
        <f t="shared" si="685"/>
        <v>0</v>
      </c>
      <c r="I8511" s="140">
        <v>7.28</v>
      </c>
      <c r="J8511" s="141">
        <f t="shared" si="681"/>
        <v>1</v>
      </c>
      <c r="K8511" s="81">
        <f t="shared" si="682"/>
        <v>12.719999999999999</v>
      </c>
      <c r="L8511" s="149">
        <v>8.8000000000000007</v>
      </c>
      <c r="M8511" s="16"/>
      <c r="N8511" s="141">
        <f t="shared" si="683"/>
        <v>1</v>
      </c>
      <c r="O8511" s="141"/>
      <c r="P8511" s="141"/>
      <c r="Q8511" s="81">
        <f t="shared" si="684"/>
        <v>11.2</v>
      </c>
    </row>
    <row r="8512" spans="5:17" ht="13" hidden="1" x14ac:dyDescent="0.3">
      <c r="E8512" s="138">
        <v>44142</v>
      </c>
      <c r="F8512" s="16">
        <v>312</v>
      </c>
      <c r="G8512" s="16">
        <v>2020</v>
      </c>
      <c r="H8512" s="139">
        <f t="shared" si="685"/>
        <v>0</v>
      </c>
      <c r="I8512" s="140">
        <v>7.0933333333333337</v>
      </c>
      <c r="J8512" s="141">
        <f t="shared" si="681"/>
        <v>1</v>
      </c>
      <c r="K8512" s="81">
        <f t="shared" si="682"/>
        <v>12.906666666666666</v>
      </c>
      <c r="L8512" s="149">
        <v>7.8</v>
      </c>
      <c r="M8512" s="16"/>
      <c r="N8512" s="141">
        <f t="shared" si="683"/>
        <v>1</v>
      </c>
      <c r="O8512" s="141"/>
      <c r="P8512" s="141"/>
      <c r="Q8512" s="81">
        <f t="shared" si="684"/>
        <v>12.2</v>
      </c>
    </row>
    <row r="8513" spans="5:17" ht="13" hidden="1" x14ac:dyDescent="0.3">
      <c r="E8513" s="138">
        <v>44143</v>
      </c>
      <c r="F8513" s="16">
        <v>313</v>
      </c>
      <c r="G8513" s="16">
        <v>2020</v>
      </c>
      <c r="H8513" s="139">
        <f t="shared" si="685"/>
        <v>0</v>
      </c>
      <c r="I8513" s="140">
        <v>6.9066666666666663</v>
      </c>
      <c r="J8513" s="141">
        <f t="shared" si="681"/>
        <v>1</v>
      </c>
      <c r="K8513" s="81">
        <f t="shared" si="682"/>
        <v>13.093333333333334</v>
      </c>
      <c r="L8513" s="149">
        <v>9.1999999999999993</v>
      </c>
      <c r="M8513" s="16"/>
      <c r="N8513" s="141">
        <f t="shared" si="683"/>
        <v>1</v>
      </c>
      <c r="O8513" s="141"/>
      <c r="P8513" s="141"/>
      <c r="Q8513" s="81">
        <f t="shared" si="684"/>
        <v>10.8</v>
      </c>
    </row>
    <row r="8514" spans="5:17" ht="13" hidden="1" x14ac:dyDescent="0.3">
      <c r="E8514" s="138">
        <v>44144</v>
      </c>
      <c r="F8514" s="16">
        <v>314</v>
      </c>
      <c r="G8514" s="16">
        <v>2020</v>
      </c>
      <c r="H8514" s="139">
        <f t="shared" si="685"/>
        <v>0</v>
      </c>
      <c r="I8514" s="140">
        <v>6.72</v>
      </c>
      <c r="J8514" s="141">
        <f t="shared" si="681"/>
        <v>1</v>
      </c>
      <c r="K8514" s="81">
        <f t="shared" si="682"/>
        <v>13.280000000000001</v>
      </c>
      <c r="L8514" s="149">
        <v>8.5</v>
      </c>
      <c r="M8514" s="16"/>
      <c r="N8514" s="141">
        <f t="shared" si="683"/>
        <v>1</v>
      </c>
      <c r="O8514" s="141"/>
      <c r="P8514" s="141"/>
      <c r="Q8514" s="81">
        <f t="shared" si="684"/>
        <v>11.5</v>
      </c>
    </row>
    <row r="8515" spans="5:17" ht="13" hidden="1" x14ac:dyDescent="0.3">
      <c r="E8515" s="138">
        <v>44145</v>
      </c>
      <c r="F8515" s="16">
        <v>315</v>
      </c>
      <c r="G8515" s="16">
        <v>2020</v>
      </c>
      <c r="H8515" s="139">
        <f t="shared" si="685"/>
        <v>0</v>
      </c>
      <c r="I8515" s="140">
        <v>6.5333333333333314</v>
      </c>
      <c r="J8515" s="141">
        <f t="shared" si="681"/>
        <v>1</v>
      </c>
      <c r="K8515" s="81">
        <f t="shared" si="682"/>
        <v>13.466666666666669</v>
      </c>
      <c r="L8515" s="149">
        <v>8.1</v>
      </c>
      <c r="M8515" s="16"/>
      <c r="N8515" s="141">
        <f t="shared" si="683"/>
        <v>1</v>
      </c>
      <c r="O8515" s="141"/>
      <c r="P8515" s="141"/>
      <c r="Q8515" s="81">
        <f t="shared" si="684"/>
        <v>11.9</v>
      </c>
    </row>
    <row r="8516" spans="5:17" ht="13" hidden="1" x14ac:dyDescent="0.3">
      <c r="E8516" s="138">
        <v>44146</v>
      </c>
      <c r="F8516" s="16">
        <v>316</v>
      </c>
      <c r="G8516" s="16">
        <v>2020</v>
      </c>
      <c r="H8516" s="139">
        <f t="shared" si="685"/>
        <v>0</v>
      </c>
      <c r="I8516" s="140">
        <v>6.346666666666664</v>
      </c>
      <c r="J8516" s="141">
        <f t="shared" si="681"/>
        <v>1</v>
      </c>
      <c r="K8516" s="81">
        <f t="shared" si="682"/>
        <v>13.653333333333336</v>
      </c>
      <c r="L8516" s="149">
        <v>8.6</v>
      </c>
      <c r="M8516" s="16"/>
      <c r="N8516" s="141">
        <f t="shared" si="683"/>
        <v>1</v>
      </c>
      <c r="O8516" s="141"/>
      <c r="P8516" s="141"/>
      <c r="Q8516" s="81">
        <f t="shared" si="684"/>
        <v>11.4</v>
      </c>
    </row>
    <row r="8517" spans="5:17" ht="13" hidden="1" x14ac:dyDescent="0.3">
      <c r="E8517" s="138">
        <v>44147</v>
      </c>
      <c r="F8517" s="16">
        <v>317</v>
      </c>
      <c r="G8517" s="16">
        <v>2020</v>
      </c>
      <c r="H8517" s="139">
        <f t="shared" si="685"/>
        <v>0</v>
      </c>
      <c r="I8517" s="140">
        <v>6.16</v>
      </c>
      <c r="J8517" s="141">
        <f t="shared" si="681"/>
        <v>1</v>
      </c>
      <c r="K8517" s="81">
        <f t="shared" si="682"/>
        <v>13.84</v>
      </c>
      <c r="L8517" s="149">
        <v>8.6</v>
      </c>
      <c r="M8517" s="16"/>
      <c r="N8517" s="141">
        <f t="shared" si="683"/>
        <v>1</v>
      </c>
      <c r="O8517" s="141"/>
      <c r="P8517" s="141"/>
      <c r="Q8517" s="81">
        <f t="shared" si="684"/>
        <v>11.4</v>
      </c>
    </row>
    <row r="8518" spans="5:17" ht="13" hidden="1" x14ac:dyDescent="0.3">
      <c r="E8518" s="138">
        <v>44148</v>
      </c>
      <c r="F8518" s="16">
        <v>318</v>
      </c>
      <c r="G8518" s="16">
        <v>2020</v>
      </c>
      <c r="H8518" s="139">
        <f t="shared" si="685"/>
        <v>0</v>
      </c>
      <c r="I8518" s="140">
        <v>5.9733333333333363</v>
      </c>
      <c r="J8518" s="141">
        <f t="shared" si="681"/>
        <v>1</v>
      </c>
      <c r="K8518" s="81">
        <f t="shared" si="682"/>
        <v>14.026666666666664</v>
      </c>
      <c r="L8518" s="149">
        <v>8.1999999999999993</v>
      </c>
      <c r="M8518" s="16"/>
      <c r="N8518" s="141">
        <f t="shared" si="683"/>
        <v>1</v>
      </c>
      <c r="O8518" s="141"/>
      <c r="P8518" s="141"/>
      <c r="Q8518" s="81">
        <f t="shared" si="684"/>
        <v>11.8</v>
      </c>
    </row>
    <row r="8519" spans="5:17" ht="13" hidden="1" x14ac:dyDescent="0.3">
      <c r="E8519" s="138">
        <v>44149</v>
      </c>
      <c r="F8519" s="16">
        <v>319</v>
      </c>
      <c r="G8519" s="16">
        <v>2020</v>
      </c>
      <c r="H8519" s="139">
        <f t="shared" si="685"/>
        <v>0</v>
      </c>
      <c r="I8519" s="140">
        <v>5.7866666666666688</v>
      </c>
      <c r="J8519" s="141">
        <f t="shared" si="681"/>
        <v>1</v>
      </c>
      <c r="K8519" s="81">
        <f t="shared" si="682"/>
        <v>14.213333333333331</v>
      </c>
      <c r="L8519" s="149">
        <v>7.6</v>
      </c>
      <c r="M8519" s="16"/>
      <c r="N8519" s="141">
        <f t="shared" si="683"/>
        <v>1</v>
      </c>
      <c r="O8519" s="141"/>
      <c r="P8519" s="141"/>
      <c r="Q8519" s="81">
        <f t="shared" si="684"/>
        <v>12.4</v>
      </c>
    </row>
    <row r="8520" spans="5:17" ht="13" hidden="1" x14ac:dyDescent="0.3">
      <c r="E8520" s="138">
        <v>44150</v>
      </c>
      <c r="F8520" s="16">
        <v>320</v>
      </c>
      <c r="G8520" s="16">
        <v>2020</v>
      </c>
      <c r="H8520" s="139">
        <f t="shared" si="685"/>
        <v>0</v>
      </c>
      <c r="I8520" s="140">
        <v>5.6</v>
      </c>
      <c r="J8520" s="141">
        <f t="shared" si="681"/>
        <v>1</v>
      </c>
      <c r="K8520" s="81">
        <f t="shared" si="682"/>
        <v>14.4</v>
      </c>
      <c r="L8520" s="149">
        <v>9.1999999999999993</v>
      </c>
      <c r="M8520" s="16"/>
      <c r="N8520" s="141">
        <f t="shared" si="683"/>
        <v>1</v>
      </c>
      <c r="O8520" s="141"/>
      <c r="P8520" s="141"/>
      <c r="Q8520" s="81">
        <f t="shared" si="684"/>
        <v>10.8</v>
      </c>
    </row>
    <row r="8521" spans="5:17" ht="13" hidden="1" x14ac:dyDescent="0.3">
      <c r="E8521" s="138">
        <v>44151</v>
      </c>
      <c r="F8521" s="16">
        <v>321</v>
      </c>
      <c r="G8521" s="16">
        <v>2020</v>
      </c>
      <c r="H8521" s="139">
        <f t="shared" si="685"/>
        <v>0</v>
      </c>
      <c r="I8521" s="140">
        <v>5.5193548387096776</v>
      </c>
      <c r="J8521" s="141">
        <f t="shared" ref="J8521:J8584" si="686">IF(I8521&lt;=$E$117,1,0)</f>
        <v>1</v>
      </c>
      <c r="K8521" s="81">
        <f t="shared" ref="K8521:K8584" si="687">J8521*($E$116-I8521)</f>
        <v>14.480645161290322</v>
      </c>
      <c r="L8521" s="149">
        <v>9.6999999999999993</v>
      </c>
      <c r="M8521" s="16"/>
      <c r="N8521" s="141">
        <f t="shared" ref="N8521:N8584" si="688">IF(L8521&lt;=$E$117,1,0)</f>
        <v>1</v>
      </c>
      <c r="O8521" s="141"/>
      <c r="P8521" s="141"/>
      <c r="Q8521" s="81">
        <f t="shared" ref="Q8521:Q8584" si="689">N8521*($E$116-L8521)</f>
        <v>10.3</v>
      </c>
    </row>
    <row r="8522" spans="5:17" ht="13" hidden="1" x14ac:dyDescent="0.3">
      <c r="E8522" s="138">
        <v>44152</v>
      </c>
      <c r="F8522" s="16">
        <v>322</v>
      </c>
      <c r="G8522" s="16">
        <v>2020</v>
      </c>
      <c r="H8522" s="139">
        <f t="shared" si="685"/>
        <v>0</v>
      </c>
      <c r="I8522" s="140">
        <v>5.4387096774193537</v>
      </c>
      <c r="J8522" s="141">
        <f t="shared" si="686"/>
        <v>1</v>
      </c>
      <c r="K8522" s="81">
        <f t="shared" si="687"/>
        <v>14.561290322580646</v>
      </c>
      <c r="L8522" s="149">
        <v>5.7</v>
      </c>
      <c r="M8522" s="16"/>
      <c r="N8522" s="141">
        <f t="shared" si="688"/>
        <v>1</v>
      </c>
      <c r="O8522" s="141"/>
      <c r="P8522" s="141"/>
      <c r="Q8522" s="81">
        <f t="shared" si="689"/>
        <v>14.3</v>
      </c>
    </row>
    <row r="8523" spans="5:17" ht="13" hidden="1" x14ac:dyDescent="0.3">
      <c r="E8523" s="138">
        <v>44153</v>
      </c>
      <c r="F8523" s="16">
        <v>323</v>
      </c>
      <c r="G8523" s="16">
        <v>2020</v>
      </c>
      <c r="H8523" s="139">
        <f t="shared" si="685"/>
        <v>0</v>
      </c>
      <c r="I8523" s="140">
        <v>5.3580645161290334</v>
      </c>
      <c r="J8523" s="141">
        <f t="shared" si="686"/>
        <v>1</v>
      </c>
      <c r="K8523" s="81">
        <f t="shared" si="687"/>
        <v>14.641935483870967</v>
      </c>
      <c r="L8523" s="149">
        <v>5.0999999999999996</v>
      </c>
      <c r="M8523" s="16"/>
      <c r="N8523" s="141">
        <f t="shared" si="688"/>
        <v>1</v>
      </c>
      <c r="O8523" s="141"/>
      <c r="P8523" s="141"/>
      <c r="Q8523" s="81">
        <f t="shared" si="689"/>
        <v>14.9</v>
      </c>
    </row>
    <row r="8524" spans="5:17" ht="13" hidden="1" x14ac:dyDescent="0.3">
      <c r="E8524" s="138">
        <v>44154</v>
      </c>
      <c r="F8524" s="16">
        <v>324</v>
      </c>
      <c r="G8524" s="16">
        <v>2020</v>
      </c>
      <c r="H8524" s="139">
        <f t="shared" si="685"/>
        <v>0</v>
      </c>
      <c r="I8524" s="140">
        <v>5.2774193548387096</v>
      </c>
      <c r="J8524" s="141">
        <f t="shared" si="686"/>
        <v>1</v>
      </c>
      <c r="K8524" s="81">
        <f t="shared" si="687"/>
        <v>14.72258064516129</v>
      </c>
      <c r="L8524" s="149">
        <v>7.3</v>
      </c>
      <c r="M8524" s="16"/>
      <c r="N8524" s="141">
        <f t="shared" si="688"/>
        <v>1</v>
      </c>
      <c r="O8524" s="141"/>
      <c r="P8524" s="141"/>
      <c r="Q8524" s="81">
        <f t="shared" si="689"/>
        <v>12.7</v>
      </c>
    </row>
    <row r="8525" spans="5:17" ht="13" hidden="1" x14ac:dyDescent="0.3">
      <c r="E8525" s="138">
        <v>44155</v>
      </c>
      <c r="F8525" s="16">
        <v>325</v>
      </c>
      <c r="G8525" s="16">
        <v>2020</v>
      </c>
      <c r="H8525" s="139">
        <f t="shared" si="685"/>
        <v>0</v>
      </c>
      <c r="I8525" s="140">
        <v>5.1967741935483858</v>
      </c>
      <c r="J8525" s="141">
        <f t="shared" si="686"/>
        <v>1</v>
      </c>
      <c r="K8525" s="81">
        <f t="shared" si="687"/>
        <v>14.803225806451614</v>
      </c>
      <c r="L8525" s="149">
        <v>5.8</v>
      </c>
      <c r="M8525" s="16"/>
      <c r="N8525" s="141">
        <f t="shared" si="688"/>
        <v>1</v>
      </c>
      <c r="O8525" s="141"/>
      <c r="P8525" s="141"/>
      <c r="Q8525" s="81">
        <f t="shared" si="689"/>
        <v>14.2</v>
      </c>
    </row>
    <row r="8526" spans="5:17" ht="13" hidden="1" x14ac:dyDescent="0.3">
      <c r="E8526" s="138">
        <v>44156</v>
      </c>
      <c r="F8526" s="16">
        <v>326</v>
      </c>
      <c r="G8526" s="16">
        <v>2020</v>
      </c>
      <c r="H8526" s="139">
        <f t="shared" si="685"/>
        <v>0</v>
      </c>
      <c r="I8526" s="140">
        <v>5.1161290322580655</v>
      </c>
      <c r="J8526" s="141">
        <f t="shared" si="686"/>
        <v>1</v>
      </c>
      <c r="K8526" s="81">
        <f t="shared" si="687"/>
        <v>14.883870967741935</v>
      </c>
      <c r="L8526" s="149">
        <v>3.5</v>
      </c>
      <c r="M8526" s="16"/>
      <c r="N8526" s="141">
        <f t="shared" si="688"/>
        <v>1</v>
      </c>
      <c r="O8526" s="141"/>
      <c r="P8526" s="141"/>
      <c r="Q8526" s="81">
        <f t="shared" si="689"/>
        <v>16.5</v>
      </c>
    </row>
    <row r="8527" spans="5:17" ht="13" hidden="1" x14ac:dyDescent="0.3">
      <c r="E8527" s="138">
        <v>44157</v>
      </c>
      <c r="F8527" s="16">
        <v>327</v>
      </c>
      <c r="G8527" s="16">
        <v>2020</v>
      </c>
      <c r="H8527" s="139">
        <f t="shared" si="685"/>
        <v>0</v>
      </c>
      <c r="I8527" s="140">
        <v>5.0354838709677416</v>
      </c>
      <c r="J8527" s="141">
        <f t="shared" si="686"/>
        <v>1</v>
      </c>
      <c r="K8527" s="81">
        <f t="shared" si="687"/>
        <v>14.964516129032258</v>
      </c>
      <c r="L8527" s="149">
        <v>1.4</v>
      </c>
      <c r="M8527" s="16"/>
      <c r="N8527" s="141">
        <f t="shared" si="688"/>
        <v>1</v>
      </c>
      <c r="O8527" s="141"/>
      <c r="P8527" s="141"/>
      <c r="Q8527" s="81">
        <f t="shared" si="689"/>
        <v>18.600000000000001</v>
      </c>
    </row>
    <row r="8528" spans="5:17" ht="13" hidden="1" x14ac:dyDescent="0.3">
      <c r="E8528" s="138">
        <v>44158</v>
      </c>
      <c r="F8528" s="16">
        <v>328</v>
      </c>
      <c r="G8528" s="16">
        <v>2020</v>
      </c>
      <c r="H8528" s="139">
        <f t="shared" si="685"/>
        <v>0</v>
      </c>
      <c r="I8528" s="140">
        <v>4.9548387096774213</v>
      </c>
      <c r="J8528" s="141">
        <f t="shared" si="686"/>
        <v>1</v>
      </c>
      <c r="K8528" s="81">
        <f t="shared" si="687"/>
        <v>15.045161290322579</v>
      </c>
      <c r="L8528" s="149">
        <v>2</v>
      </c>
      <c r="M8528" s="16"/>
      <c r="N8528" s="141">
        <f t="shared" si="688"/>
        <v>1</v>
      </c>
      <c r="O8528" s="141"/>
      <c r="P8528" s="141"/>
      <c r="Q8528" s="81">
        <f t="shared" si="689"/>
        <v>18</v>
      </c>
    </row>
    <row r="8529" spans="5:17" ht="13" hidden="1" x14ac:dyDescent="0.3">
      <c r="E8529" s="138">
        <v>44159</v>
      </c>
      <c r="F8529" s="16">
        <v>329</v>
      </c>
      <c r="G8529" s="16">
        <v>2020</v>
      </c>
      <c r="H8529" s="139">
        <f t="shared" si="685"/>
        <v>0</v>
      </c>
      <c r="I8529" s="140">
        <v>4.8741935483870975</v>
      </c>
      <c r="J8529" s="141">
        <f t="shared" si="686"/>
        <v>1</v>
      </c>
      <c r="K8529" s="81">
        <f t="shared" si="687"/>
        <v>15.125806451612902</v>
      </c>
      <c r="L8529" s="149">
        <v>1.5</v>
      </c>
      <c r="M8529" s="16"/>
      <c r="N8529" s="141">
        <f t="shared" si="688"/>
        <v>1</v>
      </c>
      <c r="O8529" s="141"/>
      <c r="P8529" s="141"/>
      <c r="Q8529" s="81">
        <f t="shared" si="689"/>
        <v>18.5</v>
      </c>
    </row>
    <row r="8530" spans="5:17" ht="13" hidden="1" x14ac:dyDescent="0.3">
      <c r="E8530" s="138">
        <v>44160</v>
      </c>
      <c r="F8530" s="16">
        <v>330</v>
      </c>
      <c r="G8530" s="16">
        <v>2020</v>
      </c>
      <c r="H8530" s="139">
        <f t="shared" si="685"/>
        <v>0</v>
      </c>
      <c r="I8530" s="140">
        <v>4.7935483870967737</v>
      </c>
      <c r="J8530" s="141">
        <f t="shared" si="686"/>
        <v>1</v>
      </c>
      <c r="K8530" s="81">
        <f t="shared" si="687"/>
        <v>15.206451612903226</v>
      </c>
      <c r="L8530" s="149">
        <v>3.8</v>
      </c>
      <c r="M8530" s="16"/>
      <c r="N8530" s="141">
        <f t="shared" si="688"/>
        <v>1</v>
      </c>
      <c r="O8530" s="141"/>
      <c r="P8530" s="141"/>
      <c r="Q8530" s="81">
        <f t="shared" si="689"/>
        <v>16.2</v>
      </c>
    </row>
    <row r="8531" spans="5:17" ht="13" hidden="1" x14ac:dyDescent="0.3">
      <c r="E8531" s="138">
        <v>44161</v>
      </c>
      <c r="F8531" s="16">
        <v>331</v>
      </c>
      <c r="G8531" s="16">
        <v>2020</v>
      </c>
      <c r="H8531" s="139">
        <f t="shared" si="685"/>
        <v>0</v>
      </c>
      <c r="I8531" s="140">
        <v>4.7129032258064534</v>
      </c>
      <c r="J8531" s="141">
        <f t="shared" si="686"/>
        <v>1</v>
      </c>
      <c r="K8531" s="81">
        <f t="shared" si="687"/>
        <v>15.287096774193547</v>
      </c>
      <c r="L8531" s="149">
        <v>4.5</v>
      </c>
      <c r="M8531" s="16"/>
      <c r="N8531" s="141">
        <f t="shared" si="688"/>
        <v>1</v>
      </c>
      <c r="O8531" s="141"/>
      <c r="P8531" s="141"/>
      <c r="Q8531" s="81">
        <f t="shared" si="689"/>
        <v>15.5</v>
      </c>
    </row>
    <row r="8532" spans="5:17" ht="13" hidden="1" x14ac:dyDescent="0.3">
      <c r="E8532" s="138">
        <v>44162</v>
      </c>
      <c r="F8532" s="16">
        <v>332</v>
      </c>
      <c r="G8532" s="16">
        <v>2020</v>
      </c>
      <c r="H8532" s="139">
        <f t="shared" si="685"/>
        <v>0</v>
      </c>
      <c r="I8532" s="140">
        <v>4.6322580645161295</v>
      </c>
      <c r="J8532" s="141">
        <f t="shared" si="686"/>
        <v>1</v>
      </c>
      <c r="K8532" s="81">
        <f t="shared" si="687"/>
        <v>15.36774193548387</v>
      </c>
      <c r="L8532" s="149">
        <v>4.5999999999999996</v>
      </c>
      <c r="M8532" s="16"/>
      <c r="N8532" s="141">
        <f t="shared" si="688"/>
        <v>1</v>
      </c>
      <c r="O8532" s="141"/>
      <c r="P8532" s="141"/>
      <c r="Q8532" s="81">
        <f t="shared" si="689"/>
        <v>15.4</v>
      </c>
    </row>
    <row r="8533" spans="5:17" ht="13" hidden="1" x14ac:dyDescent="0.3">
      <c r="E8533" s="138">
        <v>44163</v>
      </c>
      <c r="F8533" s="16">
        <v>333</v>
      </c>
      <c r="G8533" s="16">
        <v>2020</v>
      </c>
      <c r="H8533" s="139">
        <f t="shared" si="685"/>
        <v>0</v>
      </c>
      <c r="I8533" s="140">
        <v>4.5516129032258057</v>
      </c>
      <c r="J8533" s="141">
        <f t="shared" si="686"/>
        <v>1</v>
      </c>
      <c r="K8533" s="81">
        <f t="shared" si="687"/>
        <v>15.448387096774194</v>
      </c>
      <c r="L8533" s="149">
        <v>4.0999999999999996</v>
      </c>
      <c r="M8533" s="16"/>
      <c r="N8533" s="141">
        <f t="shared" si="688"/>
        <v>1</v>
      </c>
      <c r="O8533" s="141"/>
      <c r="P8533" s="141"/>
      <c r="Q8533" s="81">
        <f t="shared" si="689"/>
        <v>15.9</v>
      </c>
    </row>
    <row r="8534" spans="5:17" ht="13" hidden="1" x14ac:dyDescent="0.3">
      <c r="E8534" s="138">
        <v>44164</v>
      </c>
      <c r="F8534" s="16">
        <v>334</v>
      </c>
      <c r="G8534" s="16">
        <v>2020</v>
      </c>
      <c r="H8534" s="139">
        <f t="shared" si="685"/>
        <v>0</v>
      </c>
      <c r="I8534" s="140">
        <v>4.4709677419354854</v>
      </c>
      <c r="J8534" s="141">
        <f t="shared" si="686"/>
        <v>1</v>
      </c>
      <c r="K8534" s="81">
        <f t="shared" si="687"/>
        <v>15.529032258064515</v>
      </c>
      <c r="L8534" s="149">
        <v>2.7</v>
      </c>
      <c r="M8534" s="16"/>
      <c r="N8534" s="141">
        <f t="shared" si="688"/>
        <v>1</v>
      </c>
      <c r="O8534" s="141"/>
      <c r="P8534" s="141"/>
      <c r="Q8534" s="81">
        <f t="shared" si="689"/>
        <v>17.3</v>
      </c>
    </row>
    <row r="8535" spans="5:17" ht="13" hidden="1" x14ac:dyDescent="0.3">
      <c r="E8535" s="138">
        <v>44165</v>
      </c>
      <c r="F8535" s="16">
        <v>335</v>
      </c>
      <c r="G8535" s="16">
        <v>2020</v>
      </c>
      <c r="H8535" s="139">
        <f t="shared" si="685"/>
        <v>0</v>
      </c>
      <c r="I8535" s="140">
        <v>4.3903225806451616</v>
      </c>
      <c r="J8535" s="141">
        <f t="shared" si="686"/>
        <v>1</v>
      </c>
      <c r="K8535" s="81">
        <f t="shared" si="687"/>
        <v>15.609677419354838</v>
      </c>
      <c r="L8535" s="149">
        <v>2.6</v>
      </c>
      <c r="M8535" s="16"/>
      <c r="N8535" s="141">
        <f t="shared" si="688"/>
        <v>1</v>
      </c>
      <c r="O8535" s="141"/>
      <c r="P8535" s="141"/>
      <c r="Q8535" s="81">
        <f t="shared" si="689"/>
        <v>17.399999999999999</v>
      </c>
    </row>
    <row r="8536" spans="5:17" ht="13" hidden="1" x14ac:dyDescent="0.3">
      <c r="E8536" s="138">
        <v>44166</v>
      </c>
      <c r="F8536" s="16">
        <v>336</v>
      </c>
      <c r="G8536" s="16">
        <v>2020</v>
      </c>
      <c r="H8536" s="139">
        <f t="shared" si="685"/>
        <v>0</v>
      </c>
      <c r="I8536" s="140">
        <v>4.3096774193548377</v>
      </c>
      <c r="J8536" s="141">
        <f t="shared" si="686"/>
        <v>1</v>
      </c>
      <c r="K8536" s="81">
        <f t="shared" si="687"/>
        <v>15.690322580645162</v>
      </c>
      <c r="L8536" s="149">
        <v>2.7</v>
      </c>
      <c r="M8536" s="16"/>
      <c r="N8536" s="141">
        <f t="shared" si="688"/>
        <v>1</v>
      </c>
      <c r="O8536" s="141"/>
      <c r="P8536" s="141"/>
      <c r="Q8536" s="81">
        <f t="shared" si="689"/>
        <v>17.3</v>
      </c>
    </row>
    <row r="8537" spans="5:17" ht="13" hidden="1" x14ac:dyDescent="0.3">
      <c r="E8537" s="138">
        <v>44167</v>
      </c>
      <c r="F8537" s="16">
        <v>337</v>
      </c>
      <c r="G8537" s="16">
        <v>2020</v>
      </c>
      <c r="H8537" s="139">
        <f t="shared" si="685"/>
        <v>0</v>
      </c>
      <c r="I8537" s="140">
        <v>4.2290322580645174</v>
      </c>
      <c r="J8537" s="141">
        <f t="shared" si="686"/>
        <v>1</v>
      </c>
      <c r="K8537" s="81">
        <f t="shared" si="687"/>
        <v>15.770967741935483</v>
      </c>
      <c r="L8537" s="149">
        <v>3.3</v>
      </c>
      <c r="M8537" s="16"/>
      <c r="N8537" s="141">
        <f t="shared" si="688"/>
        <v>1</v>
      </c>
      <c r="O8537" s="141"/>
      <c r="P8537" s="141"/>
      <c r="Q8537" s="81">
        <f t="shared" si="689"/>
        <v>16.7</v>
      </c>
    </row>
    <row r="8538" spans="5:17" ht="13" hidden="1" x14ac:dyDescent="0.3">
      <c r="E8538" s="138">
        <v>44168</v>
      </c>
      <c r="F8538" s="16">
        <v>338</v>
      </c>
      <c r="G8538" s="16">
        <v>2020</v>
      </c>
      <c r="H8538" s="139">
        <f t="shared" si="685"/>
        <v>0</v>
      </c>
      <c r="I8538" s="140">
        <v>4.1483870967741936</v>
      </c>
      <c r="J8538" s="141">
        <f t="shared" si="686"/>
        <v>1</v>
      </c>
      <c r="K8538" s="81">
        <f t="shared" si="687"/>
        <v>15.851612903225806</v>
      </c>
      <c r="L8538" s="149">
        <v>2.5</v>
      </c>
      <c r="M8538" s="16"/>
      <c r="N8538" s="141">
        <f t="shared" si="688"/>
        <v>1</v>
      </c>
      <c r="O8538" s="141"/>
      <c r="P8538" s="141"/>
      <c r="Q8538" s="81">
        <f t="shared" si="689"/>
        <v>17.5</v>
      </c>
    </row>
    <row r="8539" spans="5:17" ht="13" hidden="1" x14ac:dyDescent="0.3">
      <c r="E8539" s="138">
        <v>44169</v>
      </c>
      <c r="F8539" s="16">
        <v>339</v>
      </c>
      <c r="G8539" s="16">
        <v>2020</v>
      </c>
      <c r="H8539" s="139">
        <f t="shared" si="685"/>
        <v>0</v>
      </c>
      <c r="I8539" s="140">
        <v>4.0677419354838698</v>
      </c>
      <c r="J8539" s="141">
        <f t="shared" si="686"/>
        <v>1</v>
      </c>
      <c r="K8539" s="81">
        <f t="shared" si="687"/>
        <v>15.93225806451613</v>
      </c>
      <c r="L8539" s="149">
        <v>3</v>
      </c>
      <c r="M8539" s="16"/>
      <c r="N8539" s="141">
        <f t="shared" si="688"/>
        <v>1</v>
      </c>
      <c r="O8539" s="141"/>
      <c r="P8539" s="141"/>
      <c r="Q8539" s="81">
        <f t="shared" si="689"/>
        <v>17</v>
      </c>
    </row>
    <row r="8540" spans="5:17" ht="13" hidden="1" x14ac:dyDescent="0.3">
      <c r="E8540" s="138">
        <v>44170</v>
      </c>
      <c r="F8540" s="16">
        <v>340</v>
      </c>
      <c r="G8540" s="16">
        <v>2020</v>
      </c>
      <c r="H8540" s="139">
        <f t="shared" si="685"/>
        <v>0</v>
      </c>
      <c r="I8540" s="140">
        <v>3.9870967741935495</v>
      </c>
      <c r="J8540" s="141">
        <f t="shared" si="686"/>
        <v>1</v>
      </c>
      <c r="K8540" s="81">
        <f t="shared" si="687"/>
        <v>16.012903225806451</v>
      </c>
      <c r="L8540" s="149">
        <v>1.5</v>
      </c>
      <c r="M8540" s="16"/>
      <c r="N8540" s="141">
        <f t="shared" si="688"/>
        <v>1</v>
      </c>
      <c r="O8540" s="141"/>
      <c r="P8540" s="141"/>
      <c r="Q8540" s="81">
        <f t="shared" si="689"/>
        <v>18.5</v>
      </c>
    </row>
    <row r="8541" spans="5:17" ht="13" hidden="1" x14ac:dyDescent="0.3">
      <c r="E8541" s="138">
        <v>44171</v>
      </c>
      <c r="F8541" s="16">
        <v>341</v>
      </c>
      <c r="G8541" s="16">
        <v>2020</v>
      </c>
      <c r="H8541" s="139">
        <f t="shared" si="685"/>
        <v>0</v>
      </c>
      <c r="I8541" s="140">
        <v>3.9064516129032256</v>
      </c>
      <c r="J8541" s="141">
        <f t="shared" si="686"/>
        <v>1</v>
      </c>
      <c r="K8541" s="81">
        <f t="shared" si="687"/>
        <v>16.093548387096774</v>
      </c>
      <c r="L8541" s="149">
        <v>3.1</v>
      </c>
      <c r="M8541" s="16"/>
      <c r="N8541" s="141">
        <f t="shared" si="688"/>
        <v>1</v>
      </c>
      <c r="O8541" s="141"/>
      <c r="P8541" s="141"/>
      <c r="Q8541" s="81">
        <f t="shared" si="689"/>
        <v>16.899999999999999</v>
      </c>
    </row>
    <row r="8542" spans="5:17" ht="13" hidden="1" x14ac:dyDescent="0.3">
      <c r="E8542" s="138">
        <v>44172</v>
      </c>
      <c r="F8542" s="16">
        <v>342</v>
      </c>
      <c r="G8542" s="16">
        <v>2020</v>
      </c>
      <c r="H8542" s="139">
        <f t="shared" si="685"/>
        <v>0</v>
      </c>
      <c r="I8542" s="140">
        <v>3.8258064516129053</v>
      </c>
      <c r="J8542" s="141">
        <f t="shared" si="686"/>
        <v>1</v>
      </c>
      <c r="K8542" s="81">
        <f t="shared" si="687"/>
        <v>16.174193548387095</v>
      </c>
      <c r="L8542" s="149">
        <v>2.7</v>
      </c>
      <c r="M8542" s="16"/>
      <c r="N8542" s="141">
        <f t="shared" si="688"/>
        <v>1</v>
      </c>
      <c r="O8542" s="141"/>
      <c r="P8542" s="141"/>
      <c r="Q8542" s="81">
        <f t="shared" si="689"/>
        <v>17.3</v>
      </c>
    </row>
    <row r="8543" spans="5:17" ht="13" hidden="1" x14ac:dyDescent="0.3">
      <c r="E8543" s="138">
        <v>44173</v>
      </c>
      <c r="F8543" s="16">
        <v>343</v>
      </c>
      <c r="G8543" s="16">
        <v>2020</v>
      </c>
      <c r="H8543" s="139">
        <f t="shared" si="685"/>
        <v>0</v>
      </c>
      <c r="I8543" s="140">
        <v>3.7451612903225815</v>
      </c>
      <c r="J8543" s="141">
        <f t="shared" si="686"/>
        <v>1</v>
      </c>
      <c r="K8543" s="81">
        <f t="shared" si="687"/>
        <v>16.254838709677419</v>
      </c>
      <c r="L8543" s="149">
        <v>3.1</v>
      </c>
      <c r="M8543" s="16"/>
      <c r="N8543" s="141">
        <f t="shared" si="688"/>
        <v>1</v>
      </c>
      <c r="O8543" s="141"/>
      <c r="P8543" s="141"/>
      <c r="Q8543" s="81">
        <f t="shared" si="689"/>
        <v>16.899999999999999</v>
      </c>
    </row>
    <row r="8544" spans="5:17" ht="13" hidden="1" x14ac:dyDescent="0.3">
      <c r="E8544" s="138">
        <v>44174</v>
      </c>
      <c r="F8544" s="16">
        <v>344</v>
      </c>
      <c r="G8544" s="16">
        <v>2020</v>
      </c>
      <c r="H8544" s="139">
        <f t="shared" si="685"/>
        <v>0</v>
      </c>
      <c r="I8544" s="140">
        <v>3.6645161290322577</v>
      </c>
      <c r="J8544" s="141">
        <f t="shared" si="686"/>
        <v>1</v>
      </c>
      <c r="K8544" s="81">
        <f t="shared" si="687"/>
        <v>16.335483870967742</v>
      </c>
      <c r="L8544" s="149">
        <v>2.4</v>
      </c>
      <c r="M8544" s="16"/>
      <c r="N8544" s="141">
        <f t="shared" si="688"/>
        <v>1</v>
      </c>
      <c r="O8544" s="141"/>
      <c r="P8544" s="141"/>
      <c r="Q8544" s="81">
        <f t="shared" si="689"/>
        <v>17.600000000000001</v>
      </c>
    </row>
    <row r="8545" spans="5:17" ht="13" hidden="1" x14ac:dyDescent="0.3">
      <c r="E8545" s="138">
        <v>44175</v>
      </c>
      <c r="F8545" s="16">
        <v>345</v>
      </c>
      <c r="G8545" s="16">
        <v>2020</v>
      </c>
      <c r="H8545" s="139">
        <f t="shared" si="685"/>
        <v>0</v>
      </c>
      <c r="I8545" s="140">
        <v>3.5838709677419374</v>
      </c>
      <c r="J8545" s="141">
        <f t="shared" si="686"/>
        <v>1</v>
      </c>
      <c r="K8545" s="81">
        <f t="shared" si="687"/>
        <v>16.416129032258063</v>
      </c>
      <c r="L8545" s="149">
        <v>-1.2</v>
      </c>
      <c r="M8545" s="16"/>
      <c r="N8545" s="141">
        <f t="shared" si="688"/>
        <v>1</v>
      </c>
      <c r="O8545" s="141"/>
      <c r="P8545" s="141"/>
      <c r="Q8545" s="81">
        <f t="shared" si="689"/>
        <v>21.2</v>
      </c>
    </row>
    <row r="8546" spans="5:17" ht="13" hidden="1" x14ac:dyDescent="0.3">
      <c r="E8546" s="138">
        <v>44176</v>
      </c>
      <c r="F8546" s="16">
        <v>346</v>
      </c>
      <c r="G8546" s="16">
        <v>2020</v>
      </c>
      <c r="H8546" s="139">
        <f t="shared" si="685"/>
        <v>0</v>
      </c>
      <c r="I8546" s="140">
        <v>3.5032258064516135</v>
      </c>
      <c r="J8546" s="141">
        <f t="shared" si="686"/>
        <v>1</v>
      </c>
      <c r="K8546" s="81">
        <f t="shared" si="687"/>
        <v>16.496774193548386</v>
      </c>
      <c r="L8546" s="149">
        <v>0.8</v>
      </c>
      <c r="M8546" s="16"/>
      <c r="N8546" s="141">
        <f t="shared" si="688"/>
        <v>1</v>
      </c>
      <c r="O8546" s="141"/>
      <c r="P8546" s="141"/>
      <c r="Q8546" s="81">
        <f t="shared" si="689"/>
        <v>19.2</v>
      </c>
    </row>
    <row r="8547" spans="5:17" ht="13" hidden="1" x14ac:dyDescent="0.3">
      <c r="E8547" s="138">
        <v>44177</v>
      </c>
      <c r="F8547" s="16">
        <v>347</v>
      </c>
      <c r="G8547" s="16">
        <v>2020</v>
      </c>
      <c r="H8547" s="139">
        <f t="shared" ref="H8547:H8610" si="690">IF(AND(E8547&gt;=$D$64,E8547&lt;=$D$65),1,0)</f>
        <v>0</v>
      </c>
      <c r="I8547" s="140">
        <v>3.4225806451612897</v>
      </c>
      <c r="J8547" s="141">
        <f t="shared" si="686"/>
        <v>1</v>
      </c>
      <c r="K8547" s="81">
        <f t="shared" si="687"/>
        <v>16.57741935483871</v>
      </c>
      <c r="L8547" s="149">
        <v>5.2</v>
      </c>
      <c r="M8547" s="16"/>
      <c r="N8547" s="141">
        <f t="shared" si="688"/>
        <v>1</v>
      </c>
      <c r="O8547" s="141"/>
      <c r="P8547" s="141"/>
      <c r="Q8547" s="81">
        <f t="shared" si="689"/>
        <v>14.8</v>
      </c>
    </row>
    <row r="8548" spans="5:17" ht="13" hidden="1" x14ac:dyDescent="0.3">
      <c r="E8548" s="138">
        <v>44178</v>
      </c>
      <c r="F8548" s="16">
        <v>348</v>
      </c>
      <c r="G8548" s="16">
        <v>2020</v>
      </c>
      <c r="H8548" s="139">
        <f t="shared" si="690"/>
        <v>0</v>
      </c>
      <c r="I8548" s="140">
        <v>3.3419354838709694</v>
      </c>
      <c r="J8548" s="141">
        <f t="shared" si="686"/>
        <v>1</v>
      </c>
      <c r="K8548" s="81">
        <f t="shared" si="687"/>
        <v>16.658064516129031</v>
      </c>
      <c r="L8548" s="149">
        <v>4.8</v>
      </c>
      <c r="M8548" s="16"/>
      <c r="N8548" s="141">
        <f t="shared" si="688"/>
        <v>1</v>
      </c>
      <c r="O8548" s="141"/>
      <c r="P8548" s="141"/>
      <c r="Q8548" s="81">
        <f t="shared" si="689"/>
        <v>15.2</v>
      </c>
    </row>
    <row r="8549" spans="5:17" ht="13" hidden="1" x14ac:dyDescent="0.3">
      <c r="E8549" s="138">
        <v>44179</v>
      </c>
      <c r="F8549" s="16">
        <v>349</v>
      </c>
      <c r="G8549" s="16">
        <v>2020</v>
      </c>
      <c r="H8549" s="139">
        <f t="shared" si="690"/>
        <v>0</v>
      </c>
      <c r="I8549" s="140">
        <v>3.2612903225806456</v>
      </c>
      <c r="J8549" s="141">
        <f t="shared" si="686"/>
        <v>1</v>
      </c>
      <c r="K8549" s="81">
        <f t="shared" si="687"/>
        <v>16.738709677419354</v>
      </c>
      <c r="L8549" s="149">
        <v>2.2999999999999998</v>
      </c>
      <c r="M8549" s="16"/>
      <c r="N8549" s="141">
        <f t="shared" si="688"/>
        <v>1</v>
      </c>
      <c r="O8549" s="141"/>
      <c r="P8549" s="141"/>
      <c r="Q8549" s="81">
        <f t="shared" si="689"/>
        <v>17.7</v>
      </c>
    </row>
    <row r="8550" spans="5:17" ht="13" hidden="1" x14ac:dyDescent="0.3">
      <c r="E8550" s="138">
        <v>44180</v>
      </c>
      <c r="F8550" s="16">
        <v>350</v>
      </c>
      <c r="G8550" s="16">
        <v>2020</v>
      </c>
      <c r="H8550" s="139">
        <f t="shared" si="690"/>
        <v>0</v>
      </c>
      <c r="I8550" s="140">
        <v>3.1806451612903217</v>
      </c>
      <c r="J8550" s="141">
        <f t="shared" si="686"/>
        <v>1</v>
      </c>
      <c r="K8550" s="81">
        <f t="shared" si="687"/>
        <v>16.819354838709678</v>
      </c>
      <c r="L8550" s="149">
        <v>5</v>
      </c>
      <c r="M8550" s="16"/>
      <c r="N8550" s="141">
        <f t="shared" si="688"/>
        <v>1</v>
      </c>
      <c r="O8550" s="141"/>
      <c r="P8550" s="141"/>
      <c r="Q8550" s="81">
        <f t="shared" si="689"/>
        <v>15</v>
      </c>
    </row>
    <row r="8551" spans="5:17" ht="13" hidden="1" x14ac:dyDescent="0.3">
      <c r="E8551" s="138">
        <v>44181</v>
      </c>
      <c r="F8551" s="16">
        <v>351</v>
      </c>
      <c r="G8551" s="16">
        <v>2020</v>
      </c>
      <c r="H8551" s="139">
        <f t="shared" si="690"/>
        <v>0</v>
      </c>
      <c r="I8551" s="140">
        <v>3.1</v>
      </c>
      <c r="J8551" s="141">
        <f t="shared" si="686"/>
        <v>1</v>
      </c>
      <c r="K8551" s="81">
        <f t="shared" si="687"/>
        <v>16.899999999999999</v>
      </c>
      <c r="L8551" s="149">
        <v>6.5</v>
      </c>
      <c r="M8551" s="16"/>
      <c r="N8551" s="141">
        <f t="shared" si="688"/>
        <v>1</v>
      </c>
      <c r="O8551" s="141"/>
      <c r="P8551" s="141"/>
      <c r="Q8551" s="81">
        <f t="shared" si="689"/>
        <v>13.5</v>
      </c>
    </row>
    <row r="8552" spans="5:17" ht="13" hidden="1" x14ac:dyDescent="0.3">
      <c r="E8552" s="138">
        <v>44182</v>
      </c>
      <c r="F8552" s="16">
        <v>352</v>
      </c>
      <c r="G8552" s="16">
        <v>2020</v>
      </c>
      <c r="H8552" s="139">
        <f t="shared" si="690"/>
        <v>0</v>
      </c>
      <c r="I8552" s="140">
        <v>3.0533333333333381</v>
      </c>
      <c r="J8552" s="141">
        <f t="shared" si="686"/>
        <v>1</v>
      </c>
      <c r="K8552" s="81">
        <f t="shared" si="687"/>
        <v>16.946666666666662</v>
      </c>
      <c r="L8552" s="149">
        <v>5.2</v>
      </c>
      <c r="M8552" s="16"/>
      <c r="N8552" s="141">
        <f t="shared" si="688"/>
        <v>1</v>
      </c>
      <c r="O8552" s="141"/>
      <c r="P8552" s="141"/>
      <c r="Q8552" s="81">
        <f t="shared" si="689"/>
        <v>14.8</v>
      </c>
    </row>
    <row r="8553" spans="5:17" ht="13" hidden="1" x14ac:dyDescent="0.3">
      <c r="E8553" s="138">
        <v>44183</v>
      </c>
      <c r="F8553" s="16">
        <v>353</v>
      </c>
      <c r="G8553" s="16">
        <v>2020</v>
      </c>
      <c r="H8553" s="139">
        <f t="shared" si="690"/>
        <v>0</v>
      </c>
      <c r="I8553" s="140">
        <v>3.0066666666666713</v>
      </c>
      <c r="J8553" s="141">
        <f t="shared" si="686"/>
        <v>1</v>
      </c>
      <c r="K8553" s="81">
        <f t="shared" si="687"/>
        <v>16.993333333333329</v>
      </c>
      <c r="L8553" s="149">
        <v>6.6</v>
      </c>
      <c r="M8553" s="16"/>
      <c r="N8553" s="141">
        <f t="shared" si="688"/>
        <v>1</v>
      </c>
      <c r="O8553" s="141"/>
      <c r="P8553" s="141"/>
      <c r="Q8553" s="81">
        <f t="shared" si="689"/>
        <v>13.4</v>
      </c>
    </row>
    <row r="8554" spans="5:17" ht="13" hidden="1" x14ac:dyDescent="0.3">
      <c r="E8554" s="138">
        <v>44184</v>
      </c>
      <c r="F8554" s="16">
        <v>354</v>
      </c>
      <c r="G8554" s="16">
        <v>2020</v>
      </c>
      <c r="H8554" s="139">
        <f t="shared" si="690"/>
        <v>0</v>
      </c>
      <c r="I8554" s="140">
        <v>2.96</v>
      </c>
      <c r="J8554" s="141">
        <f t="shared" si="686"/>
        <v>1</v>
      </c>
      <c r="K8554" s="81">
        <f t="shared" si="687"/>
        <v>17.04</v>
      </c>
      <c r="L8554" s="149">
        <v>5.9</v>
      </c>
      <c r="M8554" s="16"/>
      <c r="N8554" s="141">
        <f t="shared" si="688"/>
        <v>1</v>
      </c>
      <c r="O8554" s="141"/>
      <c r="P8554" s="141"/>
      <c r="Q8554" s="81">
        <f t="shared" si="689"/>
        <v>14.1</v>
      </c>
    </row>
    <row r="8555" spans="5:17" ht="13" hidden="1" x14ac:dyDescent="0.3">
      <c r="E8555" s="138">
        <v>44185</v>
      </c>
      <c r="F8555" s="16">
        <v>355</v>
      </c>
      <c r="G8555" s="16">
        <v>2020</v>
      </c>
      <c r="H8555" s="139">
        <f t="shared" si="690"/>
        <v>0</v>
      </c>
      <c r="I8555" s="140">
        <v>2.9133333333333375</v>
      </c>
      <c r="J8555" s="141">
        <f t="shared" si="686"/>
        <v>1</v>
      </c>
      <c r="K8555" s="81">
        <f t="shared" si="687"/>
        <v>17.086666666666662</v>
      </c>
      <c r="L8555" s="149">
        <v>6</v>
      </c>
      <c r="M8555" s="16"/>
      <c r="N8555" s="141">
        <f t="shared" si="688"/>
        <v>1</v>
      </c>
      <c r="O8555" s="141"/>
      <c r="P8555" s="141"/>
      <c r="Q8555" s="81">
        <f t="shared" si="689"/>
        <v>14</v>
      </c>
    </row>
    <row r="8556" spans="5:17" ht="13" hidden="1" x14ac:dyDescent="0.3">
      <c r="E8556" s="138">
        <v>44186</v>
      </c>
      <c r="F8556" s="16">
        <v>356</v>
      </c>
      <c r="G8556" s="16">
        <v>2020</v>
      </c>
      <c r="H8556" s="139">
        <f t="shared" si="690"/>
        <v>0</v>
      </c>
      <c r="I8556" s="140">
        <v>2.8666666666666707</v>
      </c>
      <c r="J8556" s="141">
        <f t="shared" si="686"/>
        <v>1</v>
      </c>
      <c r="K8556" s="81">
        <f t="shared" si="687"/>
        <v>17.133333333333329</v>
      </c>
      <c r="L8556" s="149">
        <v>6</v>
      </c>
      <c r="M8556" s="16"/>
      <c r="N8556" s="141">
        <f t="shared" si="688"/>
        <v>1</v>
      </c>
      <c r="O8556" s="141"/>
      <c r="P8556" s="141"/>
      <c r="Q8556" s="81">
        <f t="shared" si="689"/>
        <v>14</v>
      </c>
    </row>
    <row r="8557" spans="5:17" ht="13" hidden="1" x14ac:dyDescent="0.3">
      <c r="E8557" s="138">
        <v>44187</v>
      </c>
      <c r="F8557" s="16">
        <v>357</v>
      </c>
      <c r="G8557" s="16">
        <v>2020</v>
      </c>
      <c r="H8557" s="139">
        <f t="shared" si="690"/>
        <v>0</v>
      </c>
      <c r="I8557" s="140">
        <v>2.82</v>
      </c>
      <c r="J8557" s="141">
        <f t="shared" si="686"/>
        <v>1</v>
      </c>
      <c r="K8557" s="81">
        <f t="shared" si="687"/>
        <v>17.18</v>
      </c>
      <c r="L8557" s="149">
        <v>8.6999999999999993</v>
      </c>
      <c r="M8557" s="16"/>
      <c r="N8557" s="141">
        <f t="shared" si="688"/>
        <v>1</v>
      </c>
      <c r="O8557" s="141"/>
      <c r="P8557" s="141"/>
      <c r="Q8557" s="81">
        <f t="shared" si="689"/>
        <v>11.3</v>
      </c>
    </row>
    <row r="8558" spans="5:17" ht="13" hidden="1" x14ac:dyDescent="0.3">
      <c r="E8558" s="138">
        <v>44188</v>
      </c>
      <c r="F8558" s="16">
        <v>358</v>
      </c>
      <c r="G8558" s="16">
        <v>2020</v>
      </c>
      <c r="H8558" s="139">
        <f t="shared" si="690"/>
        <v>0</v>
      </c>
      <c r="I8558" s="140">
        <v>2.773333333333337</v>
      </c>
      <c r="J8558" s="141">
        <f t="shared" si="686"/>
        <v>1</v>
      </c>
      <c r="K8558" s="81">
        <f t="shared" si="687"/>
        <v>17.226666666666663</v>
      </c>
      <c r="L8558" s="149">
        <v>8.8000000000000007</v>
      </c>
      <c r="M8558" s="16"/>
      <c r="N8558" s="141">
        <f t="shared" si="688"/>
        <v>1</v>
      </c>
      <c r="O8558" s="141"/>
      <c r="P8558" s="141"/>
      <c r="Q8558" s="81">
        <f t="shared" si="689"/>
        <v>11.2</v>
      </c>
    </row>
    <row r="8559" spans="5:17" ht="13" hidden="1" x14ac:dyDescent="0.3">
      <c r="E8559" s="138">
        <v>44189</v>
      </c>
      <c r="F8559" s="16">
        <v>359</v>
      </c>
      <c r="G8559" s="16">
        <v>2020</v>
      </c>
      <c r="H8559" s="139">
        <f t="shared" si="690"/>
        <v>0</v>
      </c>
      <c r="I8559" s="140">
        <v>2.7266666666666701</v>
      </c>
      <c r="J8559" s="141">
        <f t="shared" si="686"/>
        <v>1</v>
      </c>
      <c r="K8559" s="81">
        <f t="shared" si="687"/>
        <v>17.27333333333333</v>
      </c>
      <c r="L8559" s="149">
        <v>8.3000000000000007</v>
      </c>
      <c r="M8559" s="16"/>
      <c r="N8559" s="141">
        <f t="shared" si="688"/>
        <v>1</v>
      </c>
      <c r="O8559" s="141"/>
      <c r="P8559" s="141"/>
      <c r="Q8559" s="81">
        <f t="shared" si="689"/>
        <v>11.7</v>
      </c>
    </row>
    <row r="8560" spans="5:17" ht="13" hidden="1" x14ac:dyDescent="0.3">
      <c r="E8560" s="138">
        <v>44190</v>
      </c>
      <c r="F8560" s="16">
        <v>360</v>
      </c>
      <c r="G8560" s="16">
        <v>2020</v>
      </c>
      <c r="H8560" s="139">
        <f t="shared" si="690"/>
        <v>0</v>
      </c>
      <c r="I8560" s="140">
        <v>2.68</v>
      </c>
      <c r="J8560" s="141">
        <f t="shared" si="686"/>
        <v>1</v>
      </c>
      <c r="K8560" s="81">
        <f t="shared" si="687"/>
        <v>17.32</v>
      </c>
      <c r="L8560" s="149">
        <v>2.6</v>
      </c>
      <c r="M8560" s="16"/>
      <c r="N8560" s="141">
        <f t="shared" si="688"/>
        <v>1</v>
      </c>
      <c r="O8560" s="141"/>
      <c r="P8560" s="141"/>
      <c r="Q8560" s="81">
        <f t="shared" si="689"/>
        <v>17.399999999999999</v>
      </c>
    </row>
    <row r="8561" spans="5:17" ht="13" hidden="1" x14ac:dyDescent="0.3">
      <c r="E8561" s="138">
        <v>44191</v>
      </c>
      <c r="F8561" s="16">
        <v>361</v>
      </c>
      <c r="G8561" s="16">
        <v>2020</v>
      </c>
      <c r="H8561" s="139">
        <f t="shared" si="690"/>
        <v>0</v>
      </c>
      <c r="I8561" s="140">
        <v>2.6333333333333364</v>
      </c>
      <c r="J8561" s="141">
        <f t="shared" si="686"/>
        <v>1</v>
      </c>
      <c r="K8561" s="81">
        <f t="shared" si="687"/>
        <v>17.366666666666664</v>
      </c>
      <c r="L8561" s="149">
        <v>0.7</v>
      </c>
      <c r="M8561" s="16"/>
      <c r="N8561" s="141">
        <f t="shared" si="688"/>
        <v>1</v>
      </c>
      <c r="O8561" s="141"/>
      <c r="P8561" s="141"/>
      <c r="Q8561" s="81">
        <f t="shared" si="689"/>
        <v>19.3</v>
      </c>
    </row>
    <row r="8562" spans="5:17" ht="13" hidden="1" x14ac:dyDescent="0.3">
      <c r="E8562" s="138">
        <v>44192</v>
      </c>
      <c r="F8562" s="16">
        <v>362</v>
      </c>
      <c r="G8562" s="16">
        <v>2020</v>
      </c>
      <c r="H8562" s="139">
        <f t="shared" si="690"/>
        <v>0</v>
      </c>
      <c r="I8562" s="140">
        <v>2.5866666666666696</v>
      </c>
      <c r="J8562" s="141">
        <f t="shared" si="686"/>
        <v>1</v>
      </c>
      <c r="K8562" s="81">
        <f t="shared" si="687"/>
        <v>17.41333333333333</v>
      </c>
      <c r="L8562" s="149">
        <v>0.1</v>
      </c>
      <c r="M8562" s="16"/>
      <c r="N8562" s="141">
        <f t="shared" si="688"/>
        <v>1</v>
      </c>
      <c r="O8562" s="141"/>
      <c r="P8562" s="141"/>
      <c r="Q8562" s="81">
        <f t="shared" si="689"/>
        <v>19.899999999999999</v>
      </c>
    </row>
    <row r="8563" spans="5:17" ht="13" hidden="1" x14ac:dyDescent="0.3">
      <c r="E8563" s="138">
        <v>44193</v>
      </c>
      <c r="F8563" s="16">
        <v>363</v>
      </c>
      <c r="G8563" s="16">
        <v>2020</v>
      </c>
      <c r="H8563" s="139">
        <f t="shared" si="690"/>
        <v>0</v>
      </c>
      <c r="I8563" s="140">
        <v>2.54</v>
      </c>
      <c r="J8563" s="141">
        <f t="shared" si="686"/>
        <v>1</v>
      </c>
      <c r="K8563" s="81">
        <f t="shared" si="687"/>
        <v>17.46</v>
      </c>
      <c r="L8563" s="149">
        <v>4.8</v>
      </c>
      <c r="M8563" s="16"/>
      <c r="N8563" s="141">
        <f t="shared" si="688"/>
        <v>1</v>
      </c>
      <c r="O8563" s="141"/>
      <c r="P8563" s="141"/>
      <c r="Q8563" s="81">
        <f t="shared" si="689"/>
        <v>15.2</v>
      </c>
    </row>
    <row r="8564" spans="5:17" ht="13" hidden="1" x14ac:dyDescent="0.3">
      <c r="E8564" s="138">
        <v>44194</v>
      </c>
      <c r="F8564" s="16">
        <v>364</v>
      </c>
      <c r="G8564" s="16">
        <v>2020</v>
      </c>
      <c r="H8564" s="139">
        <f t="shared" si="690"/>
        <v>0</v>
      </c>
      <c r="I8564" s="140">
        <v>2.4933333333333358</v>
      </c>
      <c r="J8564" s="141">
        <f t="shared" si="686"/>
        <v>1</v>
      </c>
      <c r="K8564" s="81">
        <f t="shared" si="687"/>
        <v>17.506666666666664</v>
      </c>
      <c r="L8564" s="149">
        <v>5.7</v>
      </c>
      <c r="M8564" s="16"/>
      <c r="N8564" s="141">
        <f t="shared" si="688"/>
        <v>1</v>
      </c>
      <c r="O8564" s="141"/>
      <c r="P8564" s="141"/>
      <c r="Q8564" s="81">
        <f t="shared" si="689"/>
        <v>14.3</v>
      </c>
    </row>
    <row r="8565" spans="5:17" ht="13" hidden="1" x14ac:dyDescent="0.3">
      <c r="E8565" s="138">
        <v>44195</v>
      </c>
      <c r="F8565" s="16">
        <v>365</v>
      </c>
      <c r="G8565" s="16">
        <v>2020</v>
      </c>
      <c r="H8565" s="139">
        <f t="shared" si="690"/>
        <v>0</v>
      </c>
      <c r="I8565" s="140">
        <v>2.446666666666669</v>
      </c>
      <c r="J8565" s="141">
        <f t="shared" si="686"/>
        <v>1</v>
      </c>
      <c r="K8565" s="81">
        <f t="shared" si="687"/>
        <v>17.553333333333331</v>
      </c>
      <c r="L8565" s="149">
        <v>3.4</v>
      </c>
      <c r="M8565" s="16"/>
      <c r="N8565" s="141">
        <f t="shared" si="688"/>
        <v>1</v>
      </c>
      <c r="O8565" s="141"/>
      <c r="P8565" s="141"/>
      <c r="Q8565" s="81">
        <f t="shared" si="689"/>
        <v>16.600000000000001</v>
      </c>
    </row>
    <row r="8566" spans="5:17" ht="13" hidden="1" x14ac:dyDescent="0.3">
      <c r="E8566" s="138">
        <v>44196</v>
      </c>
      <c r="F8566" s="16">
        <v>366</v>
      </c>
      <c r="G8566" s="16">
        <v>2021</v>
      </c>
      <c r="H8566" s="139">
        <f t="shared" si="690"/>
        <v>0</v>
      </c>
      <c r="I8566" s="140">
        <v>2.4</v>
      </c>
      <c r="J8566" s="141">
        <f t="shared" si="686"/>
        <v>1</v>
      </c>
      <c r="K8566" s="81">
        <f t="shared" si="687"/>
        <v>17.600000000000001</v>
      </c>
      <c r="L8566" s="149">
        <v>1.4</v>
      </c>
      <c r="M8566" s="16"/>
      <c r="N8566" s="141">
        <f t="shared" si="688"/>
        <v>1</v>
      </c>
      <c r="O8566" s="141"/>
      <c r="P8566" s="141"/>
      <c r="Q8566" s="81">
        <f t="shared" si="689"/>
        <v>18.600000000000001</v>
      </c>
    </row>
    <row r="8567" spans="5:17" ht="13" hidden="1" x14ac:dyDescent="0.3">
      <c r="E8567" s="138">
        <v>44197</v>
      </c>
      <c r="F8567" s="16">
        <v>1</v>
      </c>
      <c r="G8567" s="16">
        <v>2021</v>
      </c>
      <c r="H8567" s="139">
        <f t="shared" si="690"/>
        <v>0</v>
      </c>
      <c r="I8567" s="135">
        <v>2.3774193548387101</v>
      </c>
      <c r="J8567" s="141">
        <f t="shared" si="686"/>
        <v>1</v>
      </c>
      <c r="K8567" s="81">
        <f t="shared" si="687"/>
        <v>17.622580645161289</v>
      </c>
      <c r="L8567" s="149">
        <v>3.1</v>
      </c>
      <c r="M8567" s="16"/>
      <c r="N8567" s="141">
        <f t="shared" si="688"/>
        <v>1</v>
      </c>
      <c r="O8567" s="141"/>
      <c r="P8567" s="141"/>
      <c r="Q8567" s="81">
        <f t="shared" si="689"/>
        <v>16.899999999999999</v>
      </c>
    </row>
    <row r="8568" spans="5:17" ht="13" hidden="1" x14ac:dyDescent="0.3">
      <c r="E8568" s="138">
        <v>44198</v>
      </c>
      <c r="F8568" s="16">
        <v>2</v>
      </c>
      <c r="G8568" s="16">
        <v>2021</v>
      </c>
      <c r="H8568" s="139">
        <f t="shared" si="690"/>
        <v>0</v>
      </c>
      <c r="I8568" s="140">
        <v>2.3322580645161293</v>
      </c>
      <c r="J8568" s="141">
        <f t="shared" si="686"/>
        <v>1</v>
      </c>
      <c r="K8568" s="81">
        <f t="shared" si="687"/>
        <v>17.667741935483871</v>
      </c>
      <c r="L8568" s="149">
        <v>2.8</v>
      </c>
      <c r="M8568" s="16"/>
      <c r="N8568" s="141">
        <f t="shared" si="688"/>
        <v>1</v>
      </c>
      <c r="O8568" s="141"/>
      <c r="P8568" s="141"/>
      <c r="Q8568" s="81">
        <f t="shared" si="689"/>
        <v>17.2</v>
      </c>
    </row>
    <row r="8569" spans="5:17" ht="13" hidden="1" x14ac:dyDescent="0.3">
      <c r="E8569" s="138">
        <v>44199</v>
      </c>
      <c r="F8569" s="16">
        <v>3</v>
      </c>
      <c r="G8569" s="16">
        <v>2021</v>
      </c>
      <c r="H8569" s="139">
        <f t="shared" si="690"/>
        <v>0</v>
      </c>
      <c r="I8569" s="140">
        <v>2.2870967741935484</v>
      </c>
      <c r="J8569" s="141">
        <f t="shared" si="686"/>
        <v>1</v>
      </c>
      <c r="K8569" s="81">
        <f t="shared" si="687"/>
        <v>17.71290322580645</v>
      </c>
      <c r="L8569" s="149">
        <v>1.6</v>
      </c>
      <c r="M8569" s="16"/>
      <c r="N8569" s="141">
        <f t="shared" si="688"/>
        <v>1</v>
      </c>
      <c r="O8569" s="141"/>
      <c r="P8569" s="141"/>
      <c r="Q8569" s="81">
        <f t="shared" si="689"/>
        <v>18.399999999999999</v>
      </c>
    </row>
    <row r="8570" spans="5:17" ht="13" hidden="1" x14ac:dyDescent="0.3">
      <c r="E8570" s="138">
        <v>44200</v>
      </c>
      <c r="F8570" s="16">
        <v>4</v>
      </c>
      <c r="G8570" s="16">
        <v>2021</v>
      </c>
      <c r="H8570" s="139">
        <f t="shared" si="690"/>
        <v>0</v>
      </c>
      <c r="I8570" s="140">
        <v>2.241935483870968</v>
      </c>
      <c r="J8570" s="141">
        <f t="shared" si="686"/>
        <v>1</v>
      </c>
      <c r="K8570" s="81">
        <f t="shared" si="687"/>
        <v>17.758064516129032</v>
      </c>
      <c r="L8570" s="149">
        <v>1.1000000000000001</v>
      </c>
      <c r="M8570" s="16"/>
      <c r="N8570" s="141">
        <f t="shared" si="688"/>
        <v>1</v>
      </c>
      <c r="O8570" s="141"/>
      <c r="P8570" s="141"/>
      <c r="Q8570" s="81">
        <f t="shared" si="689"/>
        <v>18.899999999999999</v>
      </c>
    </row>
    <row r="8571" spans="5:17" ht="13" hidden="1" x14ac:dyDescent="0.3">
      <c r="E8571" s="138">
        <v>44201</v>
      </c>
      <c r="F8571" s="16">
        <v>5</v>
      </c>
      <c r="G8571" s="16">
        <v>2021</v>
      </c>
      <c r="H8571" s="139">
        <f t="shared" si="690"/>
        <v>0</v>
      </c>
      <c r="I8571" s="140">
        <v>2.1967741935483875</v>
      </c>
      <c r="J8571" s="141">
        <f t="shared" si="686"/>
        <v>1</v>
      </c>
      <c r="K8571" s="81">
        <f t="shared" si="687"/>
        <v>17.803225806451614</v>
      </c>
      <c r="L8571" s="149">
        <v>0.9</v>
      </c>
      <c r="M8571" s="16"/>
      <c r="N8571" s="141">
        <f t="shared" si="688"/>
        <v>1</v>
      </c>
      <c r="O8571" s="141"/>
      <c r="P8571" s="141"/>
      <c r="Q8571" s="81">
        <f t="shared" si="689"/>
        <v>19.100000000000001</v>
      </c>
    </row>
    <row r="8572" spans="5:17" ht="13" hidden="1" x14ac:dyDescent="0.3">
      <c r="E8572" s="138">
        <v>44202</v>
      </c>
      <c r="F8572" s="16">
        <v>6</v>
      </c>
      <c r="G8572" s="16">
        <v>2021</v>
      </c>
      <c r="H8572" s="139">
        <f t="shared" si="690"/>
        <v>0</v>
      </c>
      <c r="I8572" s="140">
        <v>2.1516129032258067</v>
      </c>
      <c r="J8572" s="141">
        <f t="shared" si="686"/>
        <v>1</v>
      </c>
      <c r="K8572" s="81">
        <f t="shared" si="687"/>
        <v>17.848387096774193</v>
      </c>
      <c r="L8572" s="149">
        <v>0.6</v>
      </c>
      <c r="M8572" s="16"/>
      <c r="N8572" s="141">
        <f t="shared" si="688"/>
        <v>1</v>
      </c>
      <c r="O8572" s="141"/>
      <c r="P8572" s="141"/>
      <c r="Q8572" s="81">
        <f t="shared" si="689"/>
        <v>19.399999999999999</v>
      </c>
    </row>
    <row r="8573" spans="5:17" ht="13" hidden="1" x14ac:dyDescent="0.3">
      <c r="E8573" s="138">
        <v>44203</v>
      </c>
      <c r="F8573" s="16">
        <v>7</v>
      </c>
      <c r="G8573" s="16">
        <v>2021</v>
      </c>
      <c r="H8573" s="139">
        <f t="shared" si="690"/>
        <v>0</v>
      </c>
      <c r="I8573" s="140">
        <v>2.1064516129032258</v>
      </c>
      <c r="J8573" s="141">
        <f t="shared" si="686"/>
        <v>1</v>
      </c>
      <c r="K8573" s="81">
        <f t="shared" si="687"/>
        <v>17.893548387096775</v>
      </c>
      <c r="L8573" s="149">
        <v>0.3</v>
      </c>
      <c r="M8573" s="16"/>
      <c r="N8573" s="141">
        <f t="shared" si="688"/>
        <v>1</v>
      </c>
      <c r="O8573" s="141"/>
      <c r="P8573" s="141"/>
      <c r="Q8573" s="81">
        <f t="shared" si="689"/>
        <v>19.7</v>
      </c>
    </row>
    <row r="8574" spans="5:17" ht="13" hidden="1" x14ac:dyDescent="0.3">
      <c r="E8574" s="138">
        <v>44204</v>
      </c>
      <c r="F8574" s="16">
        <v>8</v>
      </c>
      <c r="G8574" s="16">
        <v>2021</v>
      </c>
      <c r="H8574" s="139">
        <f t="shared" si="690"/>
        <v>0</v>
      </c>
      <c r="I8574" s="140">
        <v>2.0612903225806454</v>
      </c>
      <c r="J8574" s="141">
        <f t="shared" si="686"/>
        <v>1</v>
      </c>
      <c r="K8574" s="81">
        <f t="shared" si="687"/>
        <v>17.938709677419354</v>
      </c>
      <c r="L8574" s="149">
        <v>0.3</v>
      </c>
      <c r="M8574" s="16"/>
      <c r="N8574" s="141">
        <f t="shared" si="688"/>
        <v>1</v>
      </c>
      <c r="O8574" s="141"/>
      <c r="P8574" s="141"/>
      <c r="Q8574" s="81">
        <f t="shared" si="689"/>
        <v>19.7</v>
      </c>
    </row>
    <row r="8575" spans="5:17" ht="13" hidden="1" x14ac:dyDescent="0.3">
      <c r="E8575" s="138">
        <v>44205</v>
      </c>
      <c r="F8575" s="16">
        <v>9</v>
      </c>
      <c r="G8575" s="16">
        <v>2021</v>
      </c>
      <c r="H8575" s="139">
        <f t="shared" si="690"/>
        <v>0</v>
      </c>
      <c r="I8575" s="140">
        <v>2.0161290322580649</v>
      </c>
      <c r="J8575" s="141">
        <f t="shared" si="686"/>
        <v>1</v>
      </c>
      <c r="K8575" s="81">
        <f t="shared" si="687"/>
        <v>17.983870967741936</v>
      </c>
      <c r="L8575" s="149">
        <v>0.1</v>
      </c>
      <c r="M8575" s="16"/>
      <c r="N8575" s="141">
        <f t="shared" si="688"/>
        <v>1</v>
      </c>
      <c r="O8575" s="141"/>
      <c r="P8575" s="141"/>
      <c r="Q8575" s="81">
        <f t="shared" si="689"/>
        <v>19.899999999999999</v>
      </c>
    </row>
    <row r="8576" spans="5:17" ht="13" hidden="1" x14ac:dyDescent="0.3">
      <c r="E8576" s="138">
        <v>44206</v>
      </c>
      <c r="F8576" s="16">
        <v>10</v>
      </c>
      <c r="G8576" s="16">
        <v>2021</v>
      </c>
      <c r="H8576" s="139">
        <f t="shared" si="690"/>
        <v>0</v>
      </c>
      <c r="I8576" s="140">
        <v>1.9709677419354841</v>
      </c>
      <c r="J8576" s="141">
        <f t="shared" si="686"/>
        <v>1</v>
      </c>
      <c r="K8576" s="81">
        <f t="shared" si="687"/>
        <v>18.029032258064515</v>
      </c>
      <c r="L8576" s="149">
        <v>-0.2</v>
      </c>
      <c r="M8576" s="16"/>
      <c r="N8576" s="141">
        <f t="shared" si="688"/>
        <v>1</v>
      </c>
      <c r="O8576" s="141"/>
      <c r="P8576" s="141"/>
      <c r="Q8576" s="81">
        <f t="shared" si="689"/>
        <v>20.2</v>
      </c>
    </row>
    <row r="8577" spans="5:17" ht="13" hidden="1" x14ac:dyDescent="0.3">
      <c r="E8577" s="138">
        <v>44207</v>
      </c>
      <c r="F8577" s="16">
        <v>11</v>
      </c>
      <c r="G8577" s="16">
        <v>2021</v>
      </c>
      <c r="H8577" s="139">
        <f t="shared" si="690"/>
        <v>0</v>
      </c>
      <c r="I8577" s="140">
        <v>1.9258064516129034</v>
      </c>
      <c r="J8577" s="141">
        <f t="shared" si="686"/>
        <v>1</v>
      </c>
      <c r="K8577" s="81">
        <f t="shared" si="687"/>
        <v>18.074193548387097</v>
      </c>
      <c r="L8577" s="149">
        <v>-2.2999999999999998</v>
      </c>
      <c r="M8577" s="16"/>
      <c r="N8577" s="141">
        <f t="shared" si="688"/>
        <v>1</v>
      </c>
      <c r="O8577" s="141"/>
      <c r="P8577" s="141"/>
      <c r="Q8577" s="81">
        <f t="shared" si="689"/>
        <v>22.3</v>
      </c>
    </row>
    <row r="8578" spans="5:17" ht="13" hidden="1" x14ac:dyDescent="0.3">
      <c r="E8578" s="138">
        <v>44208</v>
      </c>
      <c r="F8578" s="16">
        <v>12</v>
      </c>
      <c r="G8578" s="16">
        <v>2021</v>
      </c>
      <c r="H8578" s="139">
        <f t="shared" si="690"/>
        <v>0</v>
      </c>
      <c r="I8578" s="140">
        <v>1.8806451612903228</v>
      </c>
      <c r="J8578" s="141">
        <f t="shared" si="686"/>
        <v>1</v>
      </c>
      <c r="K8578" s="81">
        <f t="shared" si="687"/>
        <v>18.119354838709675</v>
      </c>
      <c r="L8578" s="149">
        <v>-1.9</v>
      </c>
      <c r="M8578" s="16"/>
      <c r="N8578" s="141">
        <f t="shared" si="688"/>
        <v>1</v>
      </c>
      <c r="O8578" s="141"/>
      <c r="P8578" s="141"/>
      <c r="Q8578" s="81">
        <f t="shared" si="689"/>
        <v>21.9</v>
      </c>
    </row>
    <row r="8579" spans="5:17" ht="13" hidden="1" x14ac:dyDescent="0.3">
      <c r="E8579" s="138">
        <v>44209</v>
      </c>
      <c r="F8579" s="16">
        <v>13</v>
      </c>
      <c r="G8579" s="16">
        <v>2021</v>
      </c>
      <c r="H8579" s="139">
        <f t="shared" si="690"/>
        <v>0</v>
      </c>
      <c r="I8579" s="140">
        <v>1.8354838709677421</v>
      </c>
      <c r="J8579" s="141">
        <f t="shared" si="686"/>
        <v>1</v>
      </c>
      <c r="K8579" s="81">
        <f t="shared" si="687"/>
        <v>18.164516129032258</v>
      </c>
      <c r="L8579" s="149">
        <v>2.2000000000000002</v>
      </c>
      <c r="M8579" s="16"/>
      <c r="N8579" s="141">
        <f t="shared" si="688"/>
        <v>1</v>
      </c>
      <c r="O8579" s="141"/>
      <c r="P8579" s="141"/>
      <c r="Q8579" s="81">
        <f t="shared" si="689"/>
        <v>17.8</v>
      </c>
    </row>
    <row r="8580" spans="5:17" ht="13" hidden="1" x14ac:dyDescent="0.3">
      <c r="E8580" s="138">
        <v>44210</v>
      </c>
      <c r="F8580" s="16">
        <v>14</v>
      </c>
      <c r="G8580" s="16">
        <v>2021</v>
      </c>
      <c r="H8580" s="139">
        <f t="shared" si="690"/>
        <v>0</v>
      </c>
      <c r="I8580" s="140">
        <v>1.7903225806451615</v>
      </c>
      <c r="J8580" s="141">
        <f t="shared" si="686"/>
        <v>1</v>
      </c>
      <c r="K8580" s="81">
        <f t="shared" si="687"/>
        <v>18.20967741935484</v>
      </c>
      <c r="L8580" s="149">
        <v>4.0999999999999996</v>
      </c>
      <c r="M8580" s="16"/>
      <c r="N8580" s="141">
        <f t="shared" si="688"/>
        <v>1</v>
      </c>
      <c r="O8580" s="141"/>
      <c r="P8580" s="141"/>
      <c r="Q8580" s="81">
        <f t="shared" si="689"/>
        <v>15.9</v>
      </c>
    </row>
    <row r="8581" spans="5:17" ht="13" hidden="1" x14ac:dyDescent="0.3">
      <c r="E8581" s="138">
        <v>44211</v>
      </c>
      <c r="F8581" s="16">
        <v>15</v>
      </c>
      <c r="G8581" s="16">
        <v>2021</v>
      </c>
      <c r="H8581" s="139">
        <f t="shared" si="690"/>
        <v>0</v>
      </c>
      <c r="I8581" s="140">
        <v>1.7451612903225808</v>
      </c>
      <c r="J8581" s="141">
        <f t="shared" si="686"/>
        <v>1</v>
      </c>
      <c r="K8581" s="81">
        <f t="shared" si="687"/>
        <v>18.254838709677419</v>
      </c>
      <c r="L8581" s="149">
        <v>2.7</v>
      </c>
      <c r="M8581" s="16"/>
      <c r="N8581" s="141">
        <f t="shared" si="688"/>
        <v>1</v>
      </c>
      <c r="O8581" s="141"/>
      <c r="P8581" s="141"/>
      <c r="Q8581" s="81">
        <f t="shared" si="689"/>
        <v>17.3</v>
      </c>
    </row>
    <row r="8582" spans="5:17" ht="13" hidden="1" x14ac:dyDescent="0.3">
      <c r="E8582" s="138">
        <v>44212</v>
      </c>
      <c r="F8582" s="16">
        <v>16</v>
      </c>
      <c r="G8582" s="16">
        <v>2021</v>
      </c>
      <c r="H8582" s="139">
        <f t="shared" si="690"/>
        <v>0</v>
      </c>
      <c r="I8582" s="140">
        <v>1.7</v>
      </c>
      <c r="J8582" s="141">
        <f t="shared" si="686"/>
        <v>1</v>
      </c>
      <c r="K8582" s="81">
        <f t="shared" si="687"/>
        <v>18.3</v>
      </c>
      <c r="L8582" s="149">
        <v>-0.3</v>
      </c>
      <c r="M8582" s="16"/>
      <c r="N8582" s="141">
        <f t="shared" si="688"/>
        <v>1</v>
      </c>
      <c r="O8582" s="141"/>
      <c r="P8582" s="141"/>
      <c r="Q8582" s="81">
        <f t="shared" si="689"/>
        <v>20.3</v>
      </c>
    </row>
    <row r="8583" spans="5:17" ht="13" hidden="1" x14ac:dyDescent="0.3">
      <c r="E8583" s="138">
        <v>44213</v>
      </c>
      <c r="F8583" s="16">
        <v>17</v>
      </c>
      <c r="G8583" s="16">
        <v>2021</v>
      </c>
      <c r="H8583" s="139">
        <f t="shared" si="690"/>
        <v>0</v>
      </c>
      <c r="I8583" s="140">
        <v>1.7428571428571429</v>
      </c>
      <c r="J8583" s="141">
        <f t="shared" si="686"/>
        <v>1</v>
      </c>
      <c r="K8583" s="81">
        <f t="shared" si="687"/>
        <v>18.257142857142856</v>
      </c>
      <c r="L8583" s="149">
        <v>0.7</v>
      </c>
      <c r="M8583" s="16"/>
      <c r="N8583" s="141">
        <f t="shared" si="688"/>
        <v>1</v>
      </c>
      <c r="O8583" s="141"/>
      <c r="P8583" s="141"/>
      <c r="Q8583" s="81">
        <f t="shared" si="689"/>
        <v>19.3</v>
      </c>
    </row>
    <row r="8584" spans="5:17" ht="13" hidden="1" x14ac:dyDescent="0.3">
      <c r="E8584" s="138">
        <v>44214</v>
      </c>
      <c r="F8584" s="16">
        <v>18</v>
      </c>
      <c r="G8584" s="16">
        <v>2021</v>
      </c>
      <c r="H8584" s="139">
        <f t="shared" si="690"/>
        <v>0</v>
      </c>
      <c r="I8584" s="140">
        <v>1.7857142857142856</v>
      </c>
      <c r="J8584" s="141">
        <f t="shared" si="686"/>
        <v>1</v>
      </c>
      <c r="K8584" s="81">
        <f t="shared" si="687"/>
        <v>18.214285714285715</v>
      </c>
      <c r="L8584" s="149">
        <v>-0.3</v>
      </c>
      <c r="M8584" s="16"/>
      <c r="N8584" s="141">
        <f t="shared" si="688"/>
        <v>1</v>
      </c>
      <c r="O8584" s="141"/>
      <c r="P8584" s="141"/>
      <c r="Q8584" s="81">
        <f t="shared" si="689"/>
        <v>20.3</v>
      </c>
    </row>
    <row r="8585" spans="5:17" ht="13" hidden="1" x14ac:dyDescent="0.3">
      <c r="E8585" s="138">
        <v>44215</v>
      </c>
      <c r="F8585" s="16">
        <v>19</v>
      </c>
      <c r="G8585" s="16">
        <v>2021</v>
      </c>
      <c r="H8585" s="139">
        <f t="shared" si="690"/>
        <v>0</v>
      </c>
      <c r="I8585" s="140">
        <v>1.8285714285714285</v>
      </c>
      <c r="J8585" s="141">
        <f t="shared" ref="J8585:J8647" si="691">IF(I8585&lt;=$E$117,1,0)</f>
        <v>1</v>
      </c>
      <c r="K8585" s="81">
        <f t="shared" ref="K8585:K8647" si="692">J8585*($E$116-I8585)</f>
        <v>18.171428571428571</v>
      </c>
      <c r="L8585" s="149">
        <v>-0.9</v>
      </c>
      <c r="M8585" s="16"/>
      <c r="N8585" s="141">
        <f t="shared" ref="N8585:N8647" si="693">IF(L8585&lt;=$E$117,1,0)</f>
        <v>1</v>
      </c>
      <c r="O8585" s="141"/>
      <c r="P8585" s="141"/>
      <c r="Q8585" s="81">
        <f t="shared" ref="Q8585:Q8647" si="694">N8585*($E$116-L8585)</f>
        <v>20.9</v>
      </c>
    </row>
    <row r="8586" spans="5:17" ht="13" hidden="1" x14ac:dyDescent="0.3">
      <c r="E8586" s="138">
        <v>44216</v>
      </c>
      <c r="F8586" s="16">
        <v>20</v>
      </c>
      <c r="G8586" s="16">
        <v>2021</v>
      </c>
      <c r="H8586" s="139">
        <f t="shared" si="690"/>
        <v>0</v>
      </c>
      <c r="I8586" s="140">
        <v>1.8714285714285714</v>
      </c>
      <c r="J8586" s="141">
        <f t="shared" si="691"/>
        <v>1</v>
      </c>
      <c r="K8586" s="81">
        <f t="shared" si="692"/>
        <v>18.12857142857143</v>
      </c>
      <c r="L8586" s="149">
        <v>4.0999999999999996</v>
      </c>
      <c r="M8586" s="16"/>
      <c r="N8586" s="141">
        <f t="shared" si="693"/>
        <v>1</v>
      </c>
      <c r="O8586" s="141"/>
      <c r="P8586" s="141"/>
      <c r="Q8586" s="81">
        <f t="shared" si="694"/>
        <v>15.9</v>
      </c>
    </row>
    <row r="8587" spans="5:17" ht="13" hidden="1" x14ac:dyDescent="0.3">
      <c r="E8587" s="138">
        <v>44217</v>
      </c>
      <c r="F8587" s="16">
        <v>21</v>
      </c>
      <c r="G8587" s="16">
        <v>2021</v>
      </c>
      <c r="H8587" s="139">
        <f t="shared" si="690"/>
        <v>0</v>
      </c>
      <c r="I8587" s="140">
        <v>1.9142857142857141</v>
      </c>
      <c r="J8587" s="141">
        <f t="shared" si="691"/>
        <v>1</v>
      </c>
      <c r="K8587" s="81">
        <f t="shared" si="692"/>
        <v>18.085714285714285</v>
      </c>
      <c r="L8587" s="149">
        <v>9.4</v>
      </c>
      <c r="M8587" s="16"/>
      <c r="N8587" s="141">
        <f t="shared" si="693"/>
        <v>1</v>
      </c>
      <c r="O8587" s="141"/>
      <c r="P8587" s="141"/>
      <c r="Q8587" s="81">
        <f t="shared" si="694"/>
        <v>10.6</v>
      </c>
    </row>
    <row r="8588" spans="5:17" ht="13" hidden="1" x14ac:dyDescent="0.3">
      <c r="E8588" s="138">
        <v>44218</v>
      </c>
      <c r="F8588" s="16">
        <v>22</v>
      </c>
      <c r="G8588" s="16">
        <v>2021</v>
      </c>
      <c r="H8588" s="139">
        <f t="shared" si="690"/>
        <v>0</v>
      </c>
      <c r="I8588" s="140">
        <v>1.9571428571428571</v>
      </c>
      <c r="J8588" s="141">
        <f t="shared" si="691"/>
        <v>1</v>
      </c>
      <c r="K8588" s="81">
        <f t="shared" si="692"/>
        <v>18.042857142857144</v>
      </c>
      <c r="L8588" s="149">
        <v>6.9</v>
      </c>
      <c r="M8588" s="16"/>
      <c r="N8588" s="141">
        <f t="shared" si="693"/>
        <v>1</v>
      </c>
      <c r="O8588" s="141"/>
      <c r="P8588" s="141"/>
      <c r="Q8588" s="81">
        <f t="shared" si="694"/>
        <v>13.1</v>
      </c>
    </row>
    <row r="8589" spans="5:17" ht="13" hidden="1" x14ac:dyDescent="0.3">
      <c r="E8589" s="138">
        <v>44219</v>
      </c>
      <c r="F8589" s="16">
        <v>23</v>
      </c>
      <c r="G8589" s="16">
        <v>2021</v>
      </c>
      <c r="H8589" s="139">
        <f t="shared" si="690"/>
        <v>0</v>
      </c>
      <c r="I8589" s="140">
        <v>2</v>
      </c>
      <c r="J8589" s="141">
        <f t="shared" si="691"/>
        <v>1</v>
      </c>
      <c r="K8589" s="81">
        <f t="shared" si="692"/>
        <v>18</v>
      </c>
      <c r="L8589" s="149">
        <v>3.2</v>
      </c>
      <c r="M8589" s="16"/>
      <c r="N8589" s="141">
        <f t="shared" si="693"/>
        <v>1</v>
      </c>
      <c r="O8589" s="141"/>
      <c r="P8589" s="141"/>
      <c r="Q8589" s="81">
        <f t="shared" si="694"/>
        <v>16.8</v>
      </c>
    </row>
    <row r="8590" spans="5:17" ht="13" hidden="1" x14ac:dyDescent="0.3">
      <c r="E8590" s="138">
        <v>44220</v>
      </c>
      <c r="F8590" s="16">
        <v>24</v>
      </c>
      <c r="G8590" s="16">
        <v>2021</v>
      </c>
      <c r="H8590" s="139">
        <f t="shared" si="690"/>
        <v>0</v>
      </c>
      <c r="I8590" s="140">
        <v>2.0428571428571427</v>
      </c>
      <c r="J8590" s="141">
        <f t="shared" si="691"/>
        <v>1</v>
      </c>
      <c r="K8590" s="81">
        <f t="shared" si="692"/>
        <v>17.957142857142856</v>
      </c>
      <c r="L8590" s="149">
        <v>1.9</v>
      </c>
      <c r="M8590" s="16"/>
      <c r="N8590" s="141">
        <f t="shared" si="693"/>
        <v>1</v>
      </c>
      <c r="O8590" s="141"/>
      <c r="P8590" s="141"/>
      <c r="Q8590" s="81">
        <f t="shared" si="694"/>
        <v>18.100000000000001</v>
      </c>
    </row>
    <row r="8591" spans="5:17" ht="13" hidden="1" x14ac:dyDescent="0.3">
      <c r="E8591" s="138">
        <v>44221</v>
      </c>
      <c r="F8591" s="16">
        <v>25</v>
      </c>
      <c r="G8591" s="16">
        <v>2021</v>
      </c>
      <c r="H8591" s="139">
        <f t="shared" si="690"/>
        <v>0</v>
      </c>
      <c r="I8591" s="140">
        <v>2.0857142857142854</v>
      </c>
      <c r="J8591" s="141">
        <f t="shared" si="691"/>
        <v>1</v>
      </c>
      <c r="K8591" s="81">
        <f t="shared" si="692"/>
        <v>17.914285714285715</v>
      </c>
      <c r="L8591" s="149">
        <v>1.6</v>
      </c>
      <c r="M8591" s="16"/>
      <c r="N8591" s="141">
        <f t="shared" si="693"/>
        <v>1</v>
      </c>
      <c r="O8591" s="141"/>
      <c r="P8591" s="141"/>
      <c r="Q8591" s="81">
        <f t="shared" si="694"/>
        <v>18.399999999999999</v>
      </c>
    </row>
    <row r="8592" spans="5:17" ht="13" hidden="1" x14ac:dyDescent="0.3">
      <c r="E8592" s="138">
        <v>44222</v>
      </c>
      <c r="F8592" s="16">
        <v>26</v>
      </c>
      <c r="G8592" s="16">
        <v>2021</v>
      </c>
      <c r="H8592" s="139">
        <f t="shared" si="690"/>
        <v>0</v>
      </c>
      <c r="I8592" s="140">
        <v>2.1285714285714286</v>
      </c>
      <c r="J8592" s="141">
        <f t="shared" si="691"/>
        <v>1</v>
      </c>
      <c r="K8592" s="81">
        <f t="shared" si="692"/>
        <v>17.87142857142857</v>
      </c>
      <c r="L8592" s="149">
        <v>0</v>
      </c>
      <c r="M8592" s="16"/>
      <c r="N8592" s="141">
        <f t="shared" si="693"/>
        <v>1</v>
      </c>
      <c r="O8592" s="141"/>
      <c r="P8592" s="141"/>
      <c r="Q8592" s="81">
        <f t="shared" si="694"/>
        <v>20</v>
      </c>
    </row>
    <row r="8593" spans="5:17" ht="13" hidden="1" x14ac:dyDescent="0.3">
      <c r="E8593" s="138">
        <v>44223</v>
      </c>
      <c r="F8593" s="16">
        <v>27</v>
      </c>
      <c r="G8593" s="16">
        <v>2021</v>
      </c>
      <c r="H8593" s="139">
        <f t="shared" si="690"/>
        <v>0</v>
      </c>
      <c r="I8593" s="140">
        <v>2.1714285714285717</v>
      </c>
      <c r="J8593" s="141">
        <f t="shared" si="691"/>
        <v>1</v>
      </c>
      <c r="K8593" s="81">
        <f t="shared" si="692"/>
        <v>17.828571428571429</v>
      </c>
      <c r="L8593" s="149">
        <v>1.1000000000000001</v>
      </c>
      <c r="M8593" s="16"/>
      <c r="N8593" s="141">
        <f t="shared" si="693"/>
        <v>1</v>
      </c>
      <c r="O8593" s="141"/>
      <c r="P8593" s="141"/>
      <c r="Q8593" s="81">
        <f t="shared" si="694"/>
        <v>18.899999999999999</v>
      </c>
    </row>
    <row r="8594" spans="5:17" ht="13" hidden="1" x14ac:dyDescent="0.3">
      <c r="E8594" s="138">
        <v>44224</v>
      </c>
      <c r="F8594" s="16">
        <v>28</v>
      </c>
      <c r="G8594" s="16">
        <v>2021</v>
      </c>
      <c r="H8594" s="139">
        <f t="shared" si="690"/>
        <v>0</v>
      </c>
      <c r="I8594" s="140">
        <v>2.2142857142857144</v>
      </c>
      <c r="J8594" s="141">
        <f t="shared" si="691"/>
        <v>1</v>
      </c>
      <c r="K8594" s="81">
        <f t="shared" si="692"/>
        <v>17.785714285714285</v>
      </c>
      <c r="L8594" s="149">
        <v>7.3</v>
      </c>
      <c r="M8594" s="16"/>
      <c r="N8594" s="141">
        <f t="shared" si="693"/>
        <v>1</v>
      </c>
      <c r="O8594" s="141"/>
      <c r="P8594" s="141"/>
      <c r="Q8594" s="81">
        <f t="shared" si="694"/>
        <v>12.7</v>
      </c>
    </row>
    <row r="8595" spans="5:17" ht="13" hidden="1" x14ac:dyDescent="0.3">
      <c r="E8595" s="138">
        <v>44225</v>
      </c>
      <c r="F8595" s="16">
        <v>29</v>
      </c>
      <c r="G8595" s="16">
        <v>2021</v>
      </c>
      <c r="H8595" s="139">
        <f t="shared" si="690"/>
        <v>0</v>
      </c>
      <c r="I8595" s="140">
        <v>2.2571428571428571</v>
      </c>
      <c r="J8595" s="141">
        <f t="shared" si="691"/>
        <v>1</v>
      </c>
      <c r="K8595" s="81">
        <f t="shared" si="692"/>
        <v>17.742857142857144</v>
      </c>
      <c r="L8595" s="149">
        <v>9.8000000000000007</v>
      </c>
      <c r="M8595" s="16"/>
      <c r="N8595" s="141">
        <f t="shared" si="693"/>
        <v>1</v>
      </c>
      <c r="O8595" s="141"/>
      <c r="P8595" s="141"/>
      <c r="Q8595" s="81">
        <f t="shared" si="694"/>
        <v>10.199999999999999</v>
      </c>
    </row>
    <row r="8596" spans="5:17" ht="13" hidden="1" x14ac:dyDescent="0.3">
      <c r="E8596" s="138">
        <v>44226</v>
      </c>
      <c r="F8596" s="16">
        <v>30</v>
      </c>
      <c r="G8596" s="16">
        <v>2021</v>
      </c>
      <c r="H8596" s="139">
        <f t="shared" si="690"/>
        <v>0</v>
      </c>
      <c r="I8596" s="140">
        <v>2.2999999999999998</v>
      </c>
      <c r="J8596" s="141">
        <f t="shared" si="691"/>
        <v>1</v>
      </c>
      <c r="K8596" s="81">
        <f t="shared" si="692"/>
        <v>17.7</v>
      </c>
      <c r="L8596" s="149">
        <v>5.8</v>
      </c>
      <c r="M8596" s="16"/>
      <c r="N8596" s="141">
        <f t="shared" si="693"/>
        <v>1</v>
      </c>
      <c r="O8596" s="141"/>
      <c r="P8596" s="141"/>
      <c r="Q8596" s="81">
        <f t="shared" si="694"/>
        <v>14.2</v>
      </c>
    </row>
    <row r="8597" spans="5:17" ht="13" hidden="1" x14ac:dyDescent="0.3">
      <c r="E8597" s="138">
        <v>44227</v>
      </c>
      <c r="F8597" s="16">
        <v>31</v>
      </c>
      <c r="G8597" s="16">
        <v>2021</v>
      </c>
      <c r="H8597" s="139">
        <f t="shared" si="690"/>
        <v>0</v>
      </c>
      <c r="I8597" s="140">
        <v>2.3428571428571425</v>
      </c>
      <c r="J8597" s="141">
        <f t="shared" si="691"/>
        <v>1</v>
      </c>
      <c r="K8597" s="81">
        <f t="shared" si="692"/>
        <v>17.657142857142858</v>
      </c>
      <c r="L8597" s="149">
        <v>6.2</v>
      </c>
      <c r="M8597" s="16"/>
      <c r="N8597" s="141">
        <f t="shared" si="693"/>
        <v>1</v>
      </c>
      <c r="O8597" s="141"/>
      <c r="P8597" s="141"/>
      <c r="Q8597" s="81">
        <f t="shared" si="694"/>
        <v>13.8</v>
      </c>
    </row>
    <row r="8598" spans="5:17" ht="13" hidden="1" x14ac:dyDescent="0.3">
      <c r="E8598" s="138">
        <v>44228</v>
      </c>
      <c r="F8598" s="16">
        <v>32</v>
      </c>
      <c r="G8598" s="16">
        <v>2021</v>
      </c>
      <c r="H8598" s="139">
        <f t="shared" si="690"/>
        <v>0</v>
      </c>
      <c r="I8598" s="140">
        <v>2.3857142857142857</v>
      </c>
      <c r="J8598" s="141">
        <f t="shared" si="691"/>
        <v>1</v>
      </c>
      <c r="K8598" s="81">
        <f t="shared" si="692"/>
        <v>17.614285714285714</v>
      </c>
      <c r="L8598" s="149">
        <v>7.4</v>
      </c>
      <c r="M8598" s="16"/>
      <c r="N8598" s="141">
        <f t="shared" si="693"/>
        <v>1</v>
      </c>
      <c r="O8598" s="141"/>
      <c r="P8598" s="141"/>
      <c r="Q8598" s="81">
        <f t="shared" si="694"/>
        <v>12.6</v>
      </c>
    </row>
    <row r="8599" spans="5:17" ht="13" hidden="1" x14ac:dyDescent="0.3">
      <c r="E8599" s="138">
        <v>44229</v>
      </c>
      <c r="F8599" s="16">
        <v>33</v>
      </c>
      <c r="G8599" s="16">
        <v>2021</v>
      </c>
      <c r="H8599" s="139">
        <f t="shared" si="690"/>
        <v>0</v>
      </c>
      <c r="I8599" s="140">
        <v>2.4285714285714288</v>
      </c>
      <c r="J8599" s="141">
        <f t="shared" si="691"/>
        <v>1</v>
      </c>
      <c r="K8599" s="81">
        <f t="shared" si="692"/>
        <v>17.571428571428569</v>
      </c>
      <c r="L8599" s="149">
        <v>8.3000000000000007</v>
      </c>
      <c r="M8599" s="16"/>
      <c r="N8599" s="141">
        <f t="shared" si="693"/>
        <v>1</v>
      </c>
      <c r="O8599" s="141"/>
      <c r="P8599" s="141"/>
      <c r="Q8599" s="81">
        <f t="shared" si="694"/>
        <v>11.7</v>
      </c>
    </row>
    <row r="8600" spans="5:17" ht="13" hidden="1" x14ac:dyDescent="0.3">
      <c r="E8600" s="138">
        <v>44230</v>
      </c>
      <c r="F8600" s="16">
        <v>34</v>
      </c>
      <c r="G8600" s="16">
        <v>2021</v>
      </c>
      <c r="H8600" s="139">
        <f t="shared" si="690"/>
        <v>0</v>
      </c>
      <c r="I8600" s="140">
        <v>2.4714285714285715</v>
      </c>
      <c r="J8600" s="141">
        <f t="shared" si="691"/>
        <v>1</v>
      </c>
      <c r="K8600" s="81">
        <f t="shared" si="692"/>
        <v>17.528571428571428</v>
      </c>
      <c r="L8600" s="149">
        <v>10.199999999999999</v>
      </c>
      <c r="M8600" s="16"/>
      <c r="N8600" s="141">
        <f t="shared" si="693"/>
        <v>1</v>
      </c>
      <c r="O8600" s="141"/>
      <c r="P8600" s="141"/>
      <c r="Q8600" s="81">
        <f t="shared" si="694"/>
        <v>9.8000000000000007</v>
      </c>
    </row>
    <row r="8601" spans="5:17" ht="13" hidden="1" x14ac:dyDescent="0.3">
      <c r="E8601" s="138">
        <v>44231</v>
      </c>
      <c r="F8601" s="16">
        <v>35</v>
      </c>
      <c r="G8601" s="16">
        <v>2021</v>
      </c>
      <c r="H8601" s="139">
        <f t="shared" si="690"/>
        <v>0</v>
      </c>
      <c r="I8601" s="140">
        <v>2.5142857142857142</v>
      </c>
      <c r="J8601" s="141">
        <f t="shared" si="691"/>
        <v>1</v>
      </c>
      <c r="K8601" s="81">
        <f t="shared" si="692"/>
        <v>17.485714285714288</v>
      </c>
      <c r="L8601" s="149">
        <v>5.8</v>
      </c>
      <c r="M8601" s="16"/>
      <c r="N8601" s="141">
        <f t="shared" si="693"/>
        <v>1</v>
      </c>
      <c r="O8601" s="141"/>
      <c r="P8601" s="141"/>
      <c r="Q8601" s="81">
        <f t="shared" si="694"/>
        <v>14.2</v>
      </c>
    </row>
    <row r="8602" spans="5:17" ht="13" hidden="1" x14ac:dyDescent="0.3">
      <c r="E8602" s="138">
        <v>44232</v>
      </c>
      <c r="F8602" s="16">
        <v>36</v>
      </c>
      <c r="G8602" s="16">
        <v>2021</v>
      </c>
      <c r="H8602" s="139">
        <f t="shared" si="690"/>
        <v>0</v>
      </c>
      <c r="I8602" s="140">
        <v>2.5571428571428569</v>
      </c>
      <c r="J8602" s="141">
        <f t="shared" si="691"/>
        <v>1</v>
      </c>
      <c r="K8602" s="81">
        <f t="shared" si="692"/>
        <v>17.442857142857143</v>
      </c>
      <c r="L8602" s="149">
        <v>5.9</v>
      </c>
      <c r="M8602" s="16"/>
      <c r="N8602" s="141">
        <f t="shared" si="693"/>
        <v>1</v>
      </c>
      <c r="O8602" s="141"/>
      <c r="P8602" s="141"/>
      <c r="Q8602" s="81">
        <f t="shared" si="694"/>
        <v>14.1</v>
      </c>
    </row>
    <row r="8603" spans="5:17" ht="13" hidden="1" x14ac:dyDescent="0.3">
      <c r="E8603" s="138">
        <v>44233</v>
      </c>
      <c r="F8603" s="16">
        <v>37</v>
      </c>
      <c r="G8603" s="16">
        <v>2021</v>
      </c>
      <c r="H8603" s="139">
        <f t="shared" si="690"/>
        <v>0</v>
      </c>
      <c r="I8603" s="140">
        <v>2.6</v>
      </c>
      <c r="J8603" s="141">
        <f t="shared" si="691"/>
        <v>1</v>
      </c>
      <c r="K8603" s="81">
        <f t="shared" si="692"/>
        <v>17.399999999999999</v>
      </c>
      <c r="L8603" s="149">
        <v>5.3</v>
      </c>
      <c r="M8603" s="16"/>
      <c r="N8603" s="141">
        <f t="shared" si="693"/>
        <v>1</v>
      </c>
      <c r="O8603" s="141"/>
      <c r="P8603" s="141"/>
      <c r="Q8603" s="81">
        <f t="shared" si="694"/>
        <v>14.7</v>
      </c>
    </row>
    <row r="8604" spans="5:17" ht="13" hidden="1" x14ac:dyDescent="0.3">
      <c r="E8604" s="138">
        <v>44234</v>
      </c>
      <c r="F8604" s="16">
        <v>38</v>
      </c>
      <c r="G8604" s="16">
        <v>2021</v>
      </c>
      <c r="H8604" s="139">
        <f t="shared" si="690"/>
        <v>0</v>
      </c>
      <c r="I8604" s="140">
        <v>2.6428571428571428</v>
      </c>
      <c r="J8604" s="141">
        <f t="shared" si="691"/>
        <v>1</v>
      </c>
      <c r="K8604" s="81">
        <f t="shared" si="692"/>
        <v>17.357142857142858</v>
      </c>
      <c r="L8604" s="149">
        <v>6.2</v>
      </c>
      <c r="M8604" s="16"/>
      <c r="N8604" s="141">
        <f t="shared" si="693"/>
        <v>1</v>
      </c>
      <c r="O8604" s="141"/>
      <c r="P8604" s="141"/>
      <c r="Q8604" s="81">
        <f t="shared" si="694"/>
        <v>13.8</v>
      </c>
    </row>
    <row r="8605" spans="5:17" ht="13" hidden="1" x14ac:dyDescent="0.3">
      <c r="E8605" s="138">
        <v>44235</v>
      </c>
      <c r="F8605" s="16">
        <v>39</v>
      </c>
      <c r="G8605" s="16">
        <v>2021</v>
      </c>
      <c r="H8605" s="139">
        <f t="shared" si="690"/>
        <v>0</v>
      </c>
      <c r="I8605" s="140">
        <v>2.6857142857142859</v>
      </c>
      <c r="J8605" s="141">
        <f t="shared" si="691"/>
        <v>1</v>
      </c>
      <c r="K8605" s="81">
        <f t="shared" si="692"/>
        <v>17.314285714285713</v>
      </c>
      <c r="L8605" s="149">
        <v>5.6</v>
      </c>
      <c r="M8605" s="16"/>
      <c r="N8605" s="141">
        <f t="shared" si="693"/>
        <v>1</v>
      </c>
      <c r="O8605" s="141"/>
      <c r="P8605" s="141"/>
      <c r="Q8605" s="81">
        <f t="shared" si="694"/>
        <v>14.4</v>
      </c>
    </row>
    <row r="8606" spans="5:17" ht="13" hidden="1" x14ac:dyDescent="0.3">
      <c r="E8606" s="138">
        <v>44236</v>
      </c>
      <c r="F8606" s="16">
        <v>40</v>
      </c>
      <c r="G8606" s="16">
        <v>2021</v>
      </c>
      <c r="H8606" s="139">
        <f t="shared" si="690"/>
        <v>0</v>
      </c>
      <c r="I8606" s="140">
        <v>2.7285714285714286</v>
      </c>
      <c r="J8606" s="141">
        <f t="shared" si="691"/>
        <v>1</v>
      </c>
      <c r="K8606" s="81">
        <f t="shared" si="692"/>
        <v>17.271428571428572</v>
      </c>
      <c r="L8606" s="149">
        <v>5.9</v>
      </c>
      <c r="M8606" s="16"/>
      <c r="N8606" s="141">
        <f t="shared" si="693"/>
        <v>1</v>
      </c>
      <c r="O8606" s="141"/>
      <c r="P8606" s="141"/>
      <c r="Q8606" s="81">
        <f t="shared" si="694"/>
        <v>14.1</v>
      </c>
    </row>
    <row r="8607" spans="5:17" ht="13" hidden="1" x14ac:dyDescent="0.3">
      <c r="E8607" s="138">
        <v>44237</v>
      </c>
      <c r="F8607" s="16">
        <v>41</v>
      </c>
      <c r="G8607" s="16">
        <v>2021</v>
      </c>
      <c r="H8607" s="139">
        <f t="shared" si="690"/>
        <v>0</v>
      </c>
      <c r="I8607" s="140">
        <v>2.7714285714285714</v>
      </c>
      <c r="J8607" s="141">
        <f t="shared" si="691"/>
        <v>1</v>
      </c>
      <c r="K8607" s="81">
        <f t="shared" si="692"/>
        <v>17.228571428571428</v>
      </c>
      <c r="L8607" s="149">
        <v>3.8</v>
      </c>
      <c r="M8607" s="16"/>
      <c r="N8607" s="141">
        <f t="shared" si="693"/>
        <v>1</v>
      </c>
      <c r="O8607" s="141"/>
      <c r="P8607" s="141"/>
      <c r="Q8607" s="81">
        <f t="shared" si="694"/>
        <v>16.2</v>
      </c>
    </row>
    <row r="8608" spans="5:17" ht="13" hidden="1" x14ac:dyDescent="0.3">
      <c r="E8608" s="138">
        <v>44238</v>
      </c>
      <c r="F8608" s="16">
        <v>42</v>
      </c>
      <c r="G8608" s="16">
        <v>2021</v>
      </c>
      <c r="H8608" s="139">
        <f t="shared" si="690"/>
        <v>0</v>
      </c>
      <c r="I8608" s="140">
        <v>2.8142857142857141</v>
      </c>
      <c r="J8608" s="141">
        <f t="shared" si="691"/>
        <v>1</v>
      </c>
      <c r="K8608" s="81">
        <f t="shared" si="692"/>
        <v>17.185714285714287</v>
      </c>
      <c r="L8608" s="149">
        <v>-0.2</v>
      </c>
      <c r="M8608" s="16"/>
      <c r="N8608" s="141">
        <f t="shared" si="693"/>
        <v>1</v>
      </c>
      <c r="O8608" s="141"/>
      <c r="P8608" s="141"/>
      <c r="Q8608" s="81">
        <f t="shared" si="694"/>
        <v>20.2</v>
      </c>
    </row>
    <row r="8609" spans="5:17" ht="13" hidden="1" x14ac:dyDescent="0.3">
      <c r="E8609" s="138">
        <v>44239</v>
      </c>
      <c r="F8609" s="16">
        <v>43</v>
      </c>
      <c r="G8609" s="16">
        <v>2021</v>
      </c>
      <c r="H8609" s="139">
        <f t="shared" si="690"/>
        <v>0</v>
      </c>
      <c r="I8609" s="140">
        <v>2.8571428571428572</v>
      </c>
      <c r="J8609" s="141">
        <f t="shared" si="691"/>
        <v>1</v>
      </c>
      <c r="K8609" s="81">
        <f t="shared" si="692"/>
        <v>17.142857142857142</v>
      </c>
      <c r="L8609" s="149">
        <v>-2.6</v>
      </c>
      <c r="M8609" s="16"/>
      <c r="N8609" s="141">
        <f t="shared" si="693"/>
        <v>1</v>
      </c>
      <c r="O8609" s="141"/>
      <c r="P8609" s="141"/>
      <c r="Q8609" s="81">
        <f t="shared" si="694"/>
        <v>22.6</v>
      </c>
    </row>
    <row r="8610" spans="5:17" ht="13" hidden="1" x14ac:dyDescent="0.3">
      <c r="E8610" s="138">
        <v>44240</v>
      </c>
      <c r="F8610" s="16">
        <v>44</v>
      </c>
      <c r="G8610" s="16">
        <v>2021</v>
      </c>
      <c r="H8610" s="139">
        <f t="shared" si="690"/>
        <v>0</v>
      </c>
      <c r="I8610" s="140">
        <v>2.9</v>
      </c>
      <c r="J8610" s="141">
        <f t="shared" si="691"/>
        <v>1</v>
      </c>
      <c r="K8610" s="81">
        <f t="shared" si="692"/>
        <v>17.100000000000001</v>
      </c>
      <c r="L8610" s="149">
        <v>-3.5</v>
      </c>
      <c r="M8610" s="16"/>
      <c r="N8610" s="141">
        <f t="shared" si="693"/>
        <v>1</v>
      </c>
      <c r="O8610" s="141"/>
      <c r="P8610" s="141"/>
      <c r="Q8610" s="81">
        <f t="shared" si="694"/>
        <v>23.5</v>
      </c>
    </row>
    <row r="8611" spans="5:17" ht="13" hidden="1" x14ac:dyDescent="0.3">
      <c r="E8611" s="138">
        <v>44241</v>
      </c>
      <c r="F8611" s="16">
        <v>45</v>
      </c>
      <c r="G8611" s="16">
        <v>2021</v>
      </c>
      <c r="H8611" s="139">
        <f t="shared" ref="H8611:H8674" si="695">IF(AND(E8611&gt;=$D$64,E8611&lt;=$D$65),1,0)</f>
        <v>0</v>
      </c>
      <c r="I8611" s="140">
        <v>3.0161290322580636</v>
      </c>
      <c r="J8611" s="141">
        <f t="shared" si="691"/>
        <v>1</v>
      </c>
      <c r="K8611" s="81">
        <f t="shared" si="692"/>
        <v>16.983870967741936</v>
      </c>
      <c r="L8611" s="149">
        <v>-2.4</v>
      </c>
      <c r="M8611" s="16"/>
      <c r="N8611" s="141">
        <f t="shared" si="693"/>
        <v>1</v>
      </c>
      <c r="O8611" s="141"/>
      <c r="P8611" s="141"/>
      <c r="Q8611" s="81">
        <f t="shared" si="694"/>
        <v>22.4</v>
      </c>
    </row>
    <row r="8612" spans="5:17" ht="13" hidden="1" x14ac:dyDescent="0.3">
      <c r="E8612" s="138">
        <v>44242</v>
      </c>
      <c r="F8612" s="16">
        <v>46</v>
      </c>
      <c r="G8612" s="16">
        <v>2021</v>
      </c>
      <c r="H8612" s="139">
        <f t="shared" si="695"/>
        <v>0</v>
      </c>
      <c r="I8612" s="140">
        <v>3.1322580645161282</v>
      </c>
      <c r="J8612" s="141">
        <f t="shared" si="691"/>
        <v>1</v>
      </c>
      <c r="K8612" s="81">
        <f t="shared" si="692"/>
        <v>16.86774193548387</v>
      </c>
      <c r="L8612" s="149">
        <v>2.1</v>
      </c>
      <c r="M8612" s="16"/>
      <c r="N8612" s="141">
        <f t="shared" si="693"/>
        <v>1</v>
      </c>
      <c r="O8612" s="141"/>
      <c r="P8612" s="141"/>
      <c r="Q8612" s="81">
        <f t="shared" si="694"/>
        <v>17.899999999999999</v>
      </c>
    </row>
    <row r="8613" spans="5:17" ht="13" hidden="1" x14ac:dyDescent="0.3">
      <c r="E8613" s="138">
        <v>44243</v>
      </c>
      <c r="F8613" s="16">
        <v>47</v>
      </c>
      <c r="G8613" s="16">
        <v>2021</v>
      </c>
      <c r="H8613" s="139">
        <f t="shared" si="695"/>
        <v>0</v>
      </c>
      <c r="I8613" s="140">
        <v>3.2483870967741928</v>
      </c>
      <c r="J8613" s="141">
        <f t="shared" si="691"/>
        <v>1</v>
      </c>
      <c r="K8613" s="81">
        <f t="shared" si="692"/>
        <v>16.751612903225809</v>
      </c>
      <c r="L8613" s="149">
        <v>6.6</v>
      </c>
      <c r="M8613" s="16"/>
      <c r="N8613" s="141">
        <f t="shared" si="693"/>
        <v>1</v>
      </c>
      <c r="O8613" s="141"/>
      <c r="P8613" s="141"/>
      <c r="Q8613" s="81">
        <f t="shared" si="694"/>
        <v>13.4</v>
      </c>
    </row>
    <row r="8614" spans="5:17" ht="13" hidden="1" x14ac:dyDescent="0.3">
      <c r="E8614" s="138">
        <v>44244</v>
      </c>
      <c r="F8614" s="16">
        <v>48</v>
      </c>
      <c r="G8614" s="16">
        <v>2021</v>
      </c>
      <c r="H8614" s="139">
        <f t="shared" si="695"/>
        <v>0</v>
      </c>
      <c r="I8614" s="140">
        <v>3.3645161290322574</v>
      </c>
      <c r="J8614" s="141">
        <f t="shared" si="691"/>
        <v>1</v>
      </c>
      <c r="K8614" s="81">
        <f t="shared" si="692"/>
        <v>16.635483870967743</v>
      </c>
      <c r="L8614" s="149">
        <v>8.1</v>
      </c>
      <c r="M8614" s="16"/>
      <c r="N8614" s="141">
        <f t="shared" si="693"/>
        <v>1</v>
      </c>
      <c r="O8614" s="141"/>
      <c r="P8614" s="141"/>
      <c r="Q8614" s="81">
        <f t="shared" si="694"/>
        <v>11.9</v>
      </c>
    </row>
    <row r="8615" spans="5:17" ht="13" hidden="1" x14ac:dyDescent="0.3">
      <c r="E8615" s="138">
        <v>44245</v>
      </c>
      <c r="F8615" s="16">
        <v>49</v>
      </c>
      <c r="G8615" s="16">
        <v>2021</v>
      </c>
      <c r="H8615" s="139">
        <f t="shared" si="695"/>
        <v>0</v>
      </c>
      <c r="I8615" s="140">
        <v>3.480645161290322</v>
      </c>
      <c r="J8615" s="141">
        <f t="shared" si="691"/>
        <v>1</v>
      </c>
      <c r="K8615" s="81">
        <f t="shared" si="692"/>
        <v>16.519354838709678</v>
      </c>
      <c r="L8615" s="149">
        <v>6.5</v>
      </c>
      <c r="M8615" s="16"/>
      <c r="N8615" s="141">
        <f t="shared" si="693"/>
        <v>1</v>
      </c>
      <c r="O8615" s="141"/>
      <c r="P8615" s="141"/>
      <c r="Q8615" s="81">
        <f t="shared" si="694"/>
        <v>13.5</v>
      </c>
    </row>
    <row r="8616" spans="5:17" ht="13" hidden="1" x14ac:dyDescent="0.3">
      <c r="E8616" s="138">
        <v>44246</v>
      </c>
      <c r="F8616" s="16">
        <v>50</v>
      </c>
      <c r="G8616" s="16">
        <v>2021</v>
      </c>
      <c r="H8616" s="139">
        <f t="shared" si="695"/>
        <v>0</v>
      </c>
      <c r="I8616" s="140">
        <v>3.5967741935483866</v>
      </c>
      <c r="J8616" s="141">
        <f t="shared" si="691"/>
        <v>1</v>
      </c>
      <c r="K8616" s="81">
        <f t="shared" si="692"/>
        <v>16.403225806451612</v>
      </c>
      <c r="L8616" s="149">
        <v>10.6</v>
      </c>
      <c r="M8616" s="16"/>
      <c r="N8616" s="141">
        <f t="shared" si="693"/>
        <v>1</v>
      </c>
      <c r="O8616" s="141"/>
      <c r="P8616" s="141"/>
      <c r="Q8616" s="81">
        <f t="shared" si="694"/>
        <v>9.4</v>
      </c>
    </row>
    <row r="8617" spans="5:17" ht="13" hidden="1" x14ac:dyDescent="0.3">
      <c r="E8617" s="138">
        <v>44247</v>
      </c>
      <c r="F8617" s="16">
        <v>51</v>
      </c>
      <c r="G8617" s="16">
        <v>2021</v>
      </c>
      <c r="H8617" s="139">
        <f t="shared" si="695"/>
        <v>0</v>
      </c>
      <c r="I8617" s="140">
        <v>3.7129032258064512</v>
      </c>
      <c r="J8617" s="141">
        <f t="shared" si="691"/>
        <v>1</v>
      </c>
      <c r="K8617" s="81">
        <f t="shared" si="692"/>
        <v>16.28709677419355</v>
      </c>
      <c r="L8617" s="149">
        <v>7.4</v>
      </c>
      <c r="M8617" s="16"/>
      <c r="N8617" s="141">
        <f t="shared" si="693"/>
        <v>1</v>
      </c>
      <c r="O8617" s="141"/>
      <c r="P8617" s="141"/>
      <c r="Q8617" s="81">
        <f t="shared" si="694"/>
        <v>12.6</v>
      </c>
    </row>
    <row r="8618" spans="5:17" ht="13" hidden="1" x14ac:dyDescent="0.3">
      <c r="E8618" s="138">
        <v>44248</v>
      </c>
      <c r="F8618" s="16">
        <v>52</v>
      </c>
      <c r="G8618" s="16">
        <v>2021</v>
      </c>
      <c r="H8618" s="139">
        <f t="shared" si="695"/>
        <v>0</v>
      </c>
      <c r="I8618" s="140">
        <v>3.8290322580645157</v>
      </c>
      <c r="J8618" s="141">
        <f t="shared" si="691"/>
        <v>1</v>
      </c>
      <c r="K8618" s="81">
        <f t="shared" si="692"/>
        <v>16.170967741935485</v>
      </c>
      <c r="L8618" s="149">
        <v>6</v>
      </c>
      <c r="M8618" s="16"/>
      <c r="N8618" s="141">
        <f t="shared" si="693"/>
        <v>1</v>
      </c>
      <c r="O8618" s="141"/>
      <c r="P8618" s="141"/>
      <c r="Q8618" s="81">
        <f t="shared" si="694"/>
        <v>14</v>
      </c>
    </row>
    <row r="8619" spans="5:17" ht="13" hidden="1" x14ac:dyDescent="0.3">
      <c r="E8619" s="138">
        <v>44249</v>
      </c>
      <c r="F8619" s="16">
        <v>53</v>
      </c>
      <c r="G8619" s="16">
        <v>2021</v>
      </c>
      <c r="H8619" s="139">
        <f t="shared" si="695"/>
        <v>0</v>
      </c>
      <c r="I8619" s="140">
        <v>3.9451612903225803</v>
      </c>
      <c r="J8619" s="141">
        <f t="shared" si="691"/>
        <v>1</v>
      </c>
      <c r="K8619" s="81">
        <f t="shared" si="692"/>
        <v>16.054838709677419</v>
      </c>
      <c r="L8619" s="149">
        <v>7</v>
      </c>
      <c r="M8619" s="16"/>
      <c r="N8619" s="141">
        <f t="shared" si="693"/>
        <v>1</v>
      </c>
      <c r="O8619" s="141"/>
      <c r="P8619" s="141"/>
      <c r="Q8619" s="81">
        <f t="shared" si="694"/>
        <v>13</v>
      </c>
    </row>
    <row r="8620" spans="5:17" ht="13" hidden="1" x14ac:dyDescent="0.3">
      <c r="E8620" s="138">
        <v>44250</v>
      </c>
      <c r="F8620" s="16">
        <v>54</v>
      </c>
      <c r="G8620" s="16">
        <v>2021</v>
      </c>
      <c r="H8620" s="139">
        <f t="shared" si="695"/>
        <v>0</v>
      </c>
      <c r="I8620" s="140">
        <v>4.0612903225806445</v>
      </c>
      <c r="J8620" s="141">
        <f t="shared" si="691"/>
        <v>1</v>
      </c>
      <c r="K8620" s="81">
        <f t="shared" si="692"/>
        <v>15.938709677419356</v>
      </c>
      <c r="L8620" s="149">
        <v>7.7</v>
      </c>
      <c r="M8620" s="16"/>
      <c r="N8620" s="141">
        <f t="shared" si="693"/>
        <v>1</v>
      </c>
      <c r="O8620" s="141"/>
      <c r="P8620" s="141"/>
      <c r="Q8620" s="81">
        <f t="shared" si="694"/>
        <v>12.3</v>
      </c>
    </row>
    <row r="8621" spans="5:17" ht="13" hidden="1" x14ac:dyDescent="0.3">
      <c r="E8621" s="138">
        <v>44251</v>
      </c>
      <c r="F8621" s="16">
        <v>55</v>
      </c>
      <c r="G8621" s="16">
        <v>2021</v>
      </c>
      <c r="H8621" s="139">
        <f t="shared" si="695"/>
        <v>0</v>
      </c>
      <c r="I8621" s="140">
        <v>4.17741935483871</v>
      </c>
      <c r="J8621" s="141">
        <f t="shared" si="691"/>
        <v>1</v>
      </c>
      <c r="K8621" s="81">
        <f t="shared" si="692"/>
        <v>15.82258064516129</v>
      </c>
      <c r="L8621" s="149">
        <v>7.8</v>
      </c>
      <c r="M8621" s="16"/>
      <c r="N8621" s="141">
        <f t="shared" si="693"/>
        <v>1</v>
      </c>
      <c r="O8621" s="141"/>
      <c r="P8621" s="141"/>
      <c r="Q8621" s="81">
        <f t="shared" si="694"/>
        <v>12.2</v>
      </c>
    </row>
    <row r="8622" spans="5:17" ht="13" hidden="1" x14ac:dyDescent="0.3">
      <c r="E8622" s="138">
        <v>44252</v>
      </c>
      <c r="F8622" s="16">
        <v>56</v>
      </c>
      <c r="G8622" s="16">
        <v>2021</v>
      </c>
      <c r="H8622" s="139">
        <f t="shared" si="695"/>
        <v>0</v>
      </c>
      <c r="I8622" s="140">
        <v>4.2935483870967737</v>
      </c>
      <c r="J8622" s="141">
        <f t="shared" si="691"/>
        <v>1</v>
      </c>
      <c r="K8622" s="81">
        <f t="shared" si="692"/>
        <v>15.706451612903226</v>
      </c>
      <c r="L8622" s="149">
        <v>7.7</v>
      </c>
      <c r="M8622" s="16"/>
      <c r="N8622" s="141">
        <f t="shared" si="693"/>
        <v>1</v>
      </c>
      <c r="O8622" s="141"/>
      <c r="P8622" s="141"/>
      <c r="Q8622" s="81">
        <f t="shared" si="694"/>
        <v>12.3</v>
      </c>
    </row>
    <row r="8623" spans="5:17" ht="13" hidden="1" x14ac:dyDescent="0.3">
      <c r="E8623" s="138">
        <v>44253</v>
      </c>
      <c r="F8623" s="16">
        <v>57</v>
      </c>
      <c r="G8623" s="16">
        <v>2021</v>
      </c>
      <c r="H8623" s="139">
        <f t="shared" si="695"/>
        <v>0</v>
      </c>
      <c r="I8623" s="140">
        <v>4.4096774193548391</v>
      </c>
      <c r="J8623" s="141">
        <f t="shared" si="691"/>
        <v>1</v>
      </c>
      <c r="K8623" s="81">
        <f t="shared" si="692"/>
        <v>15.590322580645161</v>
      </c>
      <c r="L8623" s="149">
        <v>8.3000000000000007</v>
      </c>
      <c r="M8623" s="16"/>
      <c r="N8623" s="141">
        <f t="shared" si="693"/>
        <v>1</v>
      </c>
      <c r="O8623" s="141"/>
      <c r="P8623" s="141"/>
      <c r="Q8623" s="81">
        <f t="shared" si="694"/>
        <v>11.7</v>
      </c>
    </row>
    <row r="8624" spans="5:17" ht="13" hidden="1" x14ac:dyDescent="0.3">
      <c r="E8624" s="138">
        <v>44254</v>
      </c>
      <c r="F8624" s="16">
        <v>58</v>
      </c>
      <c r="G8624" s="16">
        <v>2021</v>
      </c>
      <c r="H8624" s="139">
        <f t="shared" si="695"/>
        <v>0</v>
      </c>
      <c r="I8624" s="140">
        <v>4.5258064516129028</v>
      </c>
      <c r="J8624" s="141">
        <f t="shared" si="691"/>
        <v>1</v>
      </c>
      <c r="K8624" s="81">
        <f t="shared" si="692"/>
        <v>15.474193548387097</v>
      </c>
      <c r="L8624" s="149">
        <v>7.8</v>
      </c>
      <c r="M8624" s="16"/>
      <c r="N8624" s="141">
        <f t="shared" si="693"/>
        <v>1</v>
      </c>
      <c r="O8624" s="141"/>
      <c r="P8624" s="141"/>
      <c r="Q8624" s="81">
        <f t="shared" si="694"/>
        <v>12.2</v>
      </c>
    </row>
    <row r="8625" spans="5:17" ht="13" hidden="1" x14ac:dyDescent="0.3">
      <c r="E8625" s="138">
        <v>44255</v>
      </c>
      <c r="F8625" s="16">
        <v>59</v>
      </c>
      <c r="G8625" s="16">
        <v>2021</v>
      </c>
      <c r="H8625" s="139">
        <f t="shared" si="695"/>
        <v>0</v>
      </c>
      <c r="I8625" s="140">
        <v>4.6419354838709666</v>
      </c>
      <c r="J8625" s="141">
        <f t="shared" si="691"/>
        <v>1</v>
      </c>
      <c r="K8625" s="81">
        <f t="shared" si="692"/>
        <v>15.358064516129033</v>
      </c>
      <c r="L8625" s="149">
        <v>6.4</v>
      </c>
      <c r="M8625" s="16"/>
      <c r="N8625" s="141">
        <f t="shared" si="693"/>
        <v>1</v>
      </c>
      <c r="O8625" s="141"/>
      <c r="P8625" s="141"/>
      <c r="Q8625" s="81">
        <f t="shared" si="694"/>
        <v>13.6</v>
      </c>
    </row>
    <row r="8626" spans="5:17" ht="13" hidden="1" x14ac:dyDescent="0.3">
      <c r="E8626" s="138">
        <v>44256</v>
      </c>
      <c r="F8626" s="16">
        <v>61</v>
      </c>
      <c r="G8626" s="16">
        <v>2021</v>
      </c>
      <c r="H8626" s="139">
        <f t="shared" si="695"/>
        <v>0</v>
      </c>
      <c r="I8626" s="140">
        <v>4.758064516129032</v>
      </c>
      <c r="J8626" s="141">
        <f t="shared" si="691"/>
        <v>1</v>
      </c>
      <c r="K8626" s="81">
        <f t="shared" si="692"/>
        <v>15.241935483870968</v>
      </c>
      <c r="L8626" s="149">
        <v>4.5</v>
      </c>
      <c r="M8626" s="16"/>
      <c r="N8626" s="141">
        <f t="shared" si="693"/>
        <v>1</v>
      </c>
      <c r="O8626" s="141"/>
      <c r="P8626" s="141"/>
      <c r="Q8626" s="81">
        <f t="shared" si="694"/>
        <v>15.5</v>
      </c>
    </row>
    <row r="8627" spans="5:17" ht="13" hidden="1" x14ac:dyDescent="0.3">
      <c r="E8627" s="138">
        <v>44257</v>
      </c>
      <c r="F8627" s="16">
        <v>62</v>
      </c>
      <c r="G8627" s="16">
        <v>2021</v>
      </c>
      <c r="H8627" s="139">
        <f t="shared" si="695"/>
        <v>0</v>
      </c>
      <c r="I8627" s="140">
        <v>4.8741935483870957</v>
      </c>
      <c r="J8627" s="141">
        <f t="shared" si="691"/>
        <v>1</v>
      </c>
      <c r="K8627" s="81">
        <f t="shared" si="692"/>
        <v>15.125806451612904</v>
      </c>
      <c r="L8627" s="149">
        <v>5.6</v>
      </c>
      <c r="M8627" s="16"/>
      <c r="N8627" s="141">
        <f t="shared" si="693"/>
        <v>1</v>
      </c>
      <c r="O8627" s="141"/>
      <c r="P8627" s="141"/>
      <c r="Q8627" s="81">
        <f t="shared" si="694"/>
        <v>14.4</v>
      </c>
    </row>
    <row r="8628" spans="5:17" ht="13" hidden="1" x14ac:dyDescent="0.3">
      <c r="E8628" s="138">
        <v>44258</v>
      </c>
      <c r="F8628" s="16">
        <v>63</v>
      </c>
      <c r="G8628" s="16">
        <v>2021</v>
      </c>
      <c r="H8628" s="139">
        <f t="shared" si="695"/>
        <v>0</v>
      </c>
      <c r="I8628" s="140">
        <v>4.9903225806451612</v>
      </c>
      <c r="J8628" s="141">
        <f t="shared" si="691"/>
        <v>1</v>
      </c>
      <c r="K8628" s="81">
        <f t="shared" si="692"/>
        <v>15.009677419354839</v>
      </c>
      <c r="L8628" s="149">
        <v>6</v>
      </c>
      <c r="M8628" s="16"/>
      <c r="N8628" s="141">
        <f t="shared" si="693"/>
        <v>1</v>
      </c>
      <c r="O8628" s="141"/>
      <c r="P8628" s="141"/>
      <c r="Q8628" s="81">
        <f t="shared" si="694"/>
        <v>14</v>
      </c>
    </row>
    <row r="8629" spans="5:17" ht="13" hidden="1" x14ac:dyDescent="0.3">
      <c r="E8629" s="138">
        <v>44259</v>
      </c>
      <c r="F8629" s="16">
        <v>64</v>
      </c>
      <c r="G8629" s="16">
        <v>2021</v>
      </c>
      <c r="H8629" s="139">
        <f t="shared" si="695"/>
        <v>0</v>
      </c>
      <c r="I8629" s="140">
        <v>5.1064516129032249</v>
      </c>
      <c r="J8629" s="141">
        <f t="shared" si="691"/>
        <v>1</v>
      </c>
      <c r="K8629" s="81">
        <f t="shared" si="692"/>
        <v>14.893548387096775</v>
      </c>
      <c r="L8629" s="149">
        <v>9.4</v>
      </c>
      <c r="M8629" s="16"/>
      <c r="N8629" s="141">
        <f t="shared" si="693"/>
        <v>1</v>
      </c>
      <c r="O8629" s="141"/>
      <c r="P8629" s="141"/>
      <c r="Q8629" s="81">
        <f t="shared" si="694"/>
        <v>10.6</v>
      </c>
    </row>
    <row r="8630" spans="5:17" ht="13" hidden="1" x14ac:dyDescent="0.3">
      <c r="E8630" s="138">
        <v>44260</v>
      </c>
      <c r="F8630" s="16">
        <v>65</v>
      </c>
      <c r="G8630" s="16">
        <v>2021</v>
      </c>
      <c r="H8630" s="139">
        <f t="shared" si="695"/>
        <v>0</v>
      </c>
      <c r="I8630" s="140">
        <v>5.2225806451612904</v>
      </c>
      <c r="J8630" s="141">
        <f t="shared" si="691"/>
        <v>1</v>
      </c>
      <c r="K8630" s="81">
        <f t="shared" si="692"/>
        <v>14.77741935483871</v>
      </c>
      <c r="L8630" s="149">
        <v>7.8</v>
      </c>
      <c r="M8630" s="16"/>
      <c r="N8630" s="141">
        <f t="shared" si="693"/>
        <v>1</v>
      </c>
      <c r="O8630" s="141"/>
      <c r="P8630" s="141"/>
      <c r="Q8630" s="81">
        <f t="shared" si="694"/>
        <v>12.2</v>
      </c>
    </row>
    <row r="8631" spans="5:17" ht="13" hidden="1" x14ac:dyDescent="0.3">
      <c r="E8631" s="138">
        <v>44261</v>
      </c>
      <c r="F8631" s="16">
        <v>66</v>
      </c>
      <c r="G8631" s="16">
        <v>2021</v>
      </c>
      <c r="H8631" s="139">
        <f t="shared" si="695"/>
        <v>0</v>
      </c>
      <c r="I8631" s="140">
        <v>5.3387096774193541</v>
      </c>
      <c r="J8631" s="141">
        <f t="shared" si="691"/>
        <v>1</v>
      </c>
      <c r="K8631" s="81">
        <f t="shared" si="692"/>
        <v>14.661290322580646</v>
      </c>
      <c r="L8631" s="149">
        <v>5.0999999999999996</v>
      </c>
      <c r="M8631" s="16"/>
      <c r="N8631" s="141">
        <f t="shared" si="693"/>
        <v>1</v>
      </c>
      <c r="O8631" s="141"/>
      <c r="P8631" s="141"/>
      <c r="Q8631" s="81">
        <f t="shared" si="694"/>
        <v>14.9</v>
      </c>
    </row>
    <row r="8632" spans="5:17" ht="13" hidden="1" x14ac:dyDescent="0.3">
      <c r="E8632" s="138">
        <v>44262</v>
      </c>
      <c r="F8632" s="16">
        <v>67</v>
      </c>
      <c r="G8632" s="16">
        <v>2021</v>
      </c>
      <c r="H8632" s="139">
        <f t="shared" si="695"/>
        <v>0</v>
      </c>
      <c r="I8632" s="140">
        <v>5.4548387096774196</v>
      </c>
      <c r="J8632" s="141">
        <f t="shared" si="691"/>
        <v>1</v>
      </c>
      <c r="K8632" s="81">
        <f t="shared" si="692"/>
        <v>14.54516129032258</v>
      </c>
      <c r="L8632" s="149">
        <v>6.2</v>
      </c>
      <c r="M8632" s="16"/>
      <c r="N8632" s="141">
        <f t="shared" si="693"/>
        <v>1</v>
      </c>
      <c r="O8632" s="141"/>
      <c r="P8632" s="141"/>
      <c r="Q8632" s="81">
        <f t="shared" si="694"/>
        <v>13.8</v>
      </c>
    </row>
    <row r="8633" spans="5:17" ht="13" hidden="1" x14ac:dyDescent="0.3">
      <c r="E8633" s="138">
        <v>44263</v>
      </c>
      <c r="F8633" s="16">
        <v>68</v>
      </c>
      <c r="G8633" s="16">
        <v>2021</v>
      </c>
      <c r="H8633" s="139">
        <f t="shared" si="695"/>
        <v>0</v>
      </c>
      <c r="I8633" s="140">
        <v>5.5709677419354833</v>
      </c>
      <c r="J8633" s="141">
        <f t="shared" si="691"/>
        <v>1</v>
      </c>
      <c r="K8633" s="81">
        <f t="shared" si="692"/>
        <v>14.429032258064517</v>
      </c>
      <c r="L8633" s="149">
        <v>7.3</v>
      </c>
      <c r="M8633" s="16"/>
      <c r="N8633" s="141">
        <f t="shared" si="693"/>
        <v>1</v>
      </c>
      <c r="O8633" s="141"/>
      <c r="P8633" s="141"/>
      <c r="Q8633" s="81">
        <f t="shared" si="694"/>
        <v>12.7</v>
      </c>
    </row>
    <row r="8634" spans="5:17" ht="13" hidden="1" x14ac:dyDescent="0.3">
      <c r="E8634" s="138">
        <v>44264</v>
      </c>
      <c r="F8634" s="16">
        <v>69</v>
      </c>
      <c r="G8634" s="16">
        <v>2021</v>
      </c>
      <c r="H8634" s="139">
        <f t="shared" si="695"/>
        <v>0</v>
      </c>
      <c r="I8634" s="140">
        <v>5.6870967741935488</v>
      </c>
      <c r="J8634" s="141">
        <f t="shared" si="691"/>
        <v>1</v>
      </c>
      <c r="K8634" s="81">
        <f t="shared" si="692"/>
        <v>14.312903225806451</v>
      </c>
      <c r="L8634" s="149">
        <v>4.5</v>
      </c>
      <c r="M8634" s="16"/>
      <c r="N8634" s="141">
        <f t="shared" si="693"/>
        <v>1</v>
      </c>
      <c r="O8634" s="141"/>
      <c r="P8634" s="141"/>
      <c r="Q8634" s="81">
        <f t="shared" si="694"/>
        <v>15.5</v>
      </c>
    </row>
    <row r="8635" spans="5:17" ht="13" hidden="1" x14ac:dyDescent="0.3">
      <c r="E8635" s="138">
        <v>44265</v>
      </c>
      <c r="F8635" s="16">
        <v>70</v>
      </c>
      <c r="G8635" s="16">
        <v>2021</v>
      </c>
      <c r="H8635" s="139">
        <f t="shared" si="695"/>
        <v>0</v>
      </c>
      <c r="I8635" s="140">
        <v>5.8032258064516125</v>
      </c>
      <c r="J8635" s="141">
        <f t="shared" si="691"/>
        <v>1</v>
      </c>
      <c r="K8635" s="81">
        <f t="shared" si="692"/>
        <v>14.196774193548388</v>
      </c>
      <c r="L8635" s="149">
        <v>5</v>
      </c>
      <c r="M8635" s="16"/>
      <c r="N8635" s="141">
        <f t="shared" si="693"/>
        <v>1</v>
      </c>
      <c r="O8635" s="141"/>
      <c r="P8635" s="141"/>
      <c r="Q8635" s="81">
        <f t="shared" si="694"/>
        <v>15</v>
      </c>
    </row>
    <row r="8636" spans="5:17" ht="13" hidden="1" x14ac:dyDescent="0.3">
      <c r="E8636" s="138">
        <v>44266</v>
      </c>
      <c r="F8636" s="16">
        <v>71</v>
      </c>
      <c r="G8636" s="16">
        <v>2021</v>
      </c>
      <c r="H8636" s="139">
        <f t="shared" si="695"/>
        <v>0</v>
      </c>
      <c r="I8636" s="140">
        <v>5.9193548387096762</v>
      </c>
      <c r="J8636" s="141">
        <f t="shared" si="691"/>
        <v>1</v>
      </c>
      <c r="K8636" s="81">
        <f t="shared" si="692"/>
        <v>14.080645161290324</v>
      </c>
      <c r="L8636" s="149">
        <v>11</v>
      </c>
      <c r="M8636" s="16"/>
      <c r="N8636" s="141">
        <f t="shared" si="693"/>
        <v>1</v>
      </c>
      <c r="O8636" s="141"/>
      <c r="P8636" s="141"/>
      <c r="Q8636" s="81">
        <f t="shared" si="694"/>
        <v>9</v>
      </c>
    </row>
    <row r="8637" spans="5:17" ht="13" hidden="1" x14ac:dyDescent="0.3">
      <c r="E8637" s="138">
        <v>44267</v>
      </c>
      <c r="F8637" s="16">
        <v>72</v>
      </c>
      <c r="G8637" s="16">
        <v>2021</v>
      </c>
      <c r="H8637" s="139">
        <f t="shared" si="695"/>
        <v>0</v>
      </c>
      <c r="I8637" s="140">
        <v>6.0354838709677416</v>
      </c>
      <c r="J8637" s="141">
        <f t="shared" si="691"/>
        <v>1</v>
      </c>
      <c r="K8637" s="81">
        <f t="shared" si="692"/>
        <v>13.964516129032258</v>
      </c>
      <c r="L8637" s="149">
        <v>8.4</v>
      </c>
      <c r="M8637" s="16"/>
      <c r="N8637" s="141">
        <f t="shared" si="693"/>
        <v>1</v>
      </c>
      <c r="O8637" s="141"/>
      <c r="P8637" s="141"/>
      <c r="Q8637" s="81">
        <f t="shared" si="694"/>
        <v>11.6</v>
      </c>
    </row>
    <row r="8638" spans="5:17" ht="13" hidden="1" x14ac:dyDescent="0.3">
      <c r="E8638" s="138">
        <v>44268</v>
      </c>
      <c r="F8638" s="16">
        <v>73</v>
      </c>
      <c r="G8638" s="16">
        <v>2021</v>
      </c>
      <c r="H8638" s="139">
        <f t="shared" si="695"/>
        <v>0</v>
      </c>
      <c r="I8638" s="140">
        <v>6.1516129032258053</v>
      </c>
      <c r="J8638" s="141">
        <f t="shared" si="691"/>
        <v>1</v>
      </c>
      <c r="K8638" s="81">
        <f t="shared" si="692"/>
        <v>13.848387096774195</v>
      </c>
      <c r="L8638" s="149">
        <v>8.1</v>
      </c>
      <c r="M8638" s="16"/>
      <c r="N8638" s="141">
        <f t="shared" si="693"/>
        <v>1</v>
      </c>
      <c r="O8638" s="141"/>
      <c r="P8638" s="141"/>
      <c r="Q8638" s="81">
        <f t="shared" si="694"/>
        <v>11.9</v>
      </c>
    </row>
    <row r="8639" spans="5:17" ht="13" hidden="1" x14ac:dyDescent="0.3">
      <c r="E8639" s="138">
        <v>44269</v>
      </c>
      <c r="F8639" s="16">
        <v>74</v>
      </c>
      <c r="G8639" s="16">
        <v>2021</v>
      </c>
      <c r="H8639" s="139">
        <f t="shared" si="695"/>
        <v>0</v>
      </c>
      <c r="I8639" s="140">
        <v>6.2677419354838708</v>
      </c>
      <c r="J8639" s="141">
        <f t="shared" si="691"/>
        <v>1</v>
      </c>
      <c r="K8639" s="81">
        <f t="shared" si="692"/>
        <v>13.732258064516129</v>
      </c>
      <c r="L8639" s="149">
        <v>4.7</v>
      </c>
      <c r="M8639" s="16"/>
      <c r="N8639" s="141">
        <f t="shared" si="693"/>
        <v>1</v>
      </c>
      <c r="O8639" s="141"/>
      <c r="P8639" s="141"/>
      <c r="Q8639" s="81">
        <f t="shared" si="694"/>
        <v>15.3</v>
      </c>
    </row>
    <row r="8640" spans="5:17" ht="13" hidden="1" x14ac:dyDescent="0.3">
      <c r="E8640" s="138">
        <v>44270</v>
      </c>
      <c r="F8640" s="16">
        <v>75</v>
      </c>
      <c r="G8640" s="16">
        <v>2021</v>
      </c>
      <c r="H8640" s="139">
        <f t="shared" si="695"/>
        <v>0</v>
      </c>
      <c r="I8640" s="140">
        <v>6.3838709677419345</v>
      </c>
      <c r="J8640" s="141">
        <f t="shared" si="691"/>
        <v>1</v>
      </c>
      <c r="K8640" s="81">
        <f t="shared" si="692"/>
        <v>13.616129032258065</v>
      </c>
      <c r="L8640" s="149">
        <v>4</v>
      </c>
      <c r="M8640" s="16"/>
      <c r="N8640" s="141">
        <f t="shared" si="693"/>
        <v>1</v>
      </c>
      <c r="O8640" s="141"/>
      <c r="P8640" s="141"/>
      <c r="Q8640" s="81">
        <f t="shared" si="694"/>
        <v>16</v>
      </c>
    </row>
    <row r="8641" spans="5:17" ht="13" hidden="1" x14ac:dyDescent="0.3">
      <c r="E8641" s="138">
        <v>44271</v>
      </c>
      <c r="F8641" s="16">
        <v>76</v>
      </c>
      <c r="G8641" s="16">
        <v>2021</v>
      </c>
      <c r="H8641" s="139">
        <f t="shared" si="695"/>
        <v>0</v>
      </c>
      <c r="I8641" s="140">
        <v>6.5</v>
      </c>
      <c r="J8641" s="141">
        <f t="shared" si="691"/>
        <v>1</v>
      </c>
      <c r="K8641" s="81">
        <f t="shared" si="692"/>
        <v>13.5</v>
      </c>
      <c r="L8641" s="149">
        <v>4.5999999999999996</v>
      </c>
      <c r="M8641" s="16"/>
      <c r="N8641" s="141">
        <f t="shared" si="693"/>
        <v>1</v>
      </c>
      <c r="O8641" s="141"/>
      <c r="P8641" s="141"/>
      <c r="Q8641" s="81">
        <f t="shared" si="694"/>
        <v>15.4</v>
      </c>
    </row>
    <row r="8642" spans="5:17" ht="13" hidden="1" x14ac:dyDescent="0.3">
      <c r="E8642" s="138">
        <v>44272</v>
      </c>
      <c r="F8642" s="16">
        <v>77</v>
      </c>
      <c r="G8642" s="16">
        <v>2021</v>
      </c>
      <c r="H8642" s="139">
        <f t="shared" si="695"/>
        <v>0</v>
      </c>
      <c r="I8642" s="140">
        <v>6.5966666666666667</v>
      </c>
      <c r="J8642" s="141">
        <f t="shared" si="691"/>
        <v>1</v>
      </c>
      <c r="K8642" s="81">
        <f t="shared" si="692"/>
        <v>13.403333333333332</v>
      </c>
      <c r="L8642" s="149">
        <v>4.2</v>
      </c>
      <c r="M8642" s="16"/>
      <c r="N8642" s="141">
        <f t="shared" si="693"/>
        <v>1</v>
      </c>
      <c r="O8642" s="141"/>
      <c r="P8642" s="141"/>
      <c r="Q8642" s="81">
        <f t="shared" si="694"/>
        <v>15.8</v>
      </c>
    </row>
    <row r="8643" spans="5:17" ht="13" hidden="1" x14ac:dyDescent="0.3">
      <c r="E8643" s="138">
        <v>44273</v>
      </c>
      <c r="F8643" s="16">
        <v>78</v>
      </c>
      <c r="G8643" s="16">
        <v>2021</v>
      </c>
      <c r="H8643" s="139">
        <f t="shared" si="695"/>
        <v>0</v>
      </c>
      <c r="I8643" s="140">
        <v>6.6933333333333334</v>
      </c>
      <c r="J8643" s="141">
        <f t="shared" si="691"/>
        <v>1</v>
      </c>
      <c r="K8643" s="81">
        <f t="shared" si="692"/>
        <v>13.306666666666667</v>
      </c>
      <c r="L8643" s="149">
        <v>3.5</v>
      </c>
      <c r="M8643" s="16"/>
      <c r="N8643" s="141">
        <f t="shared" si="693"/>
        <v>1</v>
      </c>
      <c r="O8643" s="141"/>
      <c r="P8643" s="141"/>
      <c r="Q8643" s="81">
        <f t="shared" si="694"/>
        <v>16.5</v>
      </c>
    </row>
    <row r="8644" spans="5:17" ht="13" hidden="1" x14ac:dyDescent="0.3">
      <c r="E8644" s="138">
        <v>44274</v>
      </c>
      <c r="F8644" s="16">
        <v>79</v>
      </c>
      <c r="G8644" s="16">
        <v>2021</v>
      </c>
      <c r="H8644" s="139">
        <f t="shared" si="695"/>
        <v>0</v>
      </c>
      <c r="I8644" s="140">
        <v>6.79</v>
      </c>
      <c r="J8644" s="141">
        <f t="shared" si="691"/>
        <v>1</v>
      </c>
      <c r="K8644" s="81">
        <f t="shared" si="692"/>
        <v>13.21</v>
      </c>
      <c r="L8644" s="149">
        <v>3.4</v>
      </c>
      <c r="M8644" s="16"/>
      <c r="N8644" s="141">
        <f t="shared" si="693"/>
        <v>1</v>
      </c>
      <c r="O8644" s="141"/>
      <c r="P8644" s="141"/>
      <c r="Q8644" s="81">
        <f t="shared" si="694"/>
        <v>16.600000000000001</v>
      </c>
    </row>
    <row r="8645" spans="5:17" ht="13" hidden="1" x14ac:dyDescent="0.3">
      <c r="E8645" s="138">
        <v>44275</v>
      </c>
      <c r="F8645" s="16">
        <v>80</v>
      </c>
      <c r="G8645" s="16">
        <v>2021</v>
      </c>
      <c r="H8645" s="139">
        <f t="shared" si="695"/>
        <v>0</v>
      </c>
      <c r="I8645" s="140">
        <v>6.8866666666666667</v>
      </c>
      <c r="J8645" s="141">
        <f t="shared" si="691"/>
        <v>1</v>
      </c>
      <c r="K8645" s="81">
        <f t="shared" si="692"/>
        <v>13.113333333333333</v>
      </c>
      <c r="L8645" s="149">
        <v>3.1</v>
      </c>
      <c r="M8645" s="16"/>
      <c r="N8645" s="141">
        <f t="shared" si="693"/>
        <v>1</v>
      </c>
      <c r="O8645" s="141"/>
      <c r="P8645" s="141"/>
      <c r="Q8645" s="81">
        <f t="shared" si="694"/>
        <v>16.899999999999999</v>
      </c>
    </row>
    <row r="8646" spans="5:17" ht="13" hidden="1" x14ac:dyDescent="0.3">
      <c r="E8646" s="138">
        <v>44276</v>
      </c>
      <c r="F8646" s="16">
        <v>81</v>
      </c>
      <c r="G8646" s="16">
        <v>2021</v>
      </c>
      <c r="H8646" s="139">
        <f t="shared" si="695"/>
        <v>0</v>
      </c>
      <c r="I8646" s="140">
        <v>6.9833333333333334</v>
      </c>
      <c r="J8646" s="141">
        <f t="shared" si="691"/>
        <v>1</v>
      </c>
      <c r="K8646" s="81">
        <f t="shared" si="692"/>
        <v>13.016666666666666</v>
      </c>
      <c r="L8646" s="149">
        <v>4.7</v>
      </c>
      <c r="M8646" s="16"/>
      <c r="N8646" s="141">
        <f t="shared" si="693"/>
        <v>1</v>
      </c>
      <c r="O8646" s="141"/>
      <c r="P8646" s="141"/>
      <c r="Q8646" s="81">
        <f t="shared" si="694"/>
        <v>15.3</v>
      </c>
    </row>
    <row r="8647" spans="5:17" ht="13" hidden="1" x14ac:dyDescent="0.3">
      <c r="E8647" s="138">
        <v>44277</v>
      </c>
      <c r="F8647" s="16">
        <v>82</v>
      </c>
      <c r="G8647" s="16">
        <v>2021</v>
      </c>
      <c r="H8647" s="139">
        <f t="shared" si="695"/>
        <v>0</v>
      </c>
      <c r="I8647" s="140">
        <v>7.08</v>
      </c>
      <c r="J8647" s="141">
        <f t="shared" si="691"/>
        <v>1</v>
      </c>
      <c r="K8647" s="81">
        <f t="shared" si="692"/>
        <v>12.92</v>
      </c>
      <c r="L8647" s="149">
        <v>5.9</v>
      </c>
      <c r="M8647" s="16"/>
      <c r="N8647" s="141">
        <f t="shared" si="693"/>
        <v>1</v>
      </c>
      <c r="O8647" s="141"/>
      <c r="P8647" s="141"/>
      <c r="Q8647" s="81">
        <f t="shared" si="694"/>
        <v>14.1</v>
      </c>
    </row>
    <row r="8648" spans="5:17" ht="13" hidden="1" x14ac:dyDescent="0.3">
      <c r="E8648" s="138">
        <v>44278</v>
      </c>
      <c r="F8648" s="16">
        <v>83</v>
      </c>
      <c r="G8648" s="16">
        <v>2021</v>
      </c>
      <c r="H8648" s="139">
        <f t="shared" si="695"/>
        <v>0</v>
      </c>
      <c r="I8648" s="140">
        <v>7.1766666666666667</v>
      </c>
      <c r="J8648" s="141">
        <f t="shared" ref="J8648:J8711" si="696">IF(I8648&lt;=$E$117,1,0)</f>
        <v>1</v>
      </c>
      <c r="K8648" s="81">
        <f t="shared" ref="K8648:K8711" si="697">J8648*($E$116-I8648)</f>
        <v>12.823333333333334</v>
      </c>
      <c r="L8648" s="149">
        <v>5.9</v>
      </c>
      <c r="M8648" s="16"/>
      <c r="N8648" s="141">
        <f t="shared" ref="N8648:N8711" si="698">IF(L8648&lt;=$E$117,1,0)</f>
        <v>1</v>
      </c>
      <c r="O8648" s="141"/>
      <c r="P8648" s="141"/>
      <c r="Q8648" s="81">
        <f t="shared" ref="Q8648:Q8711" si="699">N8648*($E$116-L8648)</f>
        <v>14.1</v>
      </c>
    </row>
    <row r="8649" spans="5:17" ht="13" hidden="1" x14ac:dyDescent="0.3">
      <c r="E8649" s="138">
        <v>44279</v>
      </c>
      <c r="F8649" s="16">
        <v>84</v>
      </c>
      <c r="G8649" s="16">
        <v>2021</v>
      </c>
      <c r="H8649" s="139">
        <f t="shared" si="695"/>
        <v>0</v>
      </c>
      <c r="I8649" s="140">
        <v>7.2733333333333325</v>
      </c>
      <c r="J8649" s="141">
        <f t="shared" si="696"/>
        <v>1</v>
      </c>
      <c r="K8649" s="81">
        <f t="shared" si="697"/>
        <v>12.726666666666667</v>
      </c>
      <c r="L8649" s="149">
        <v>6.5</v>
      </c>
      <c r="M8649" s="16"/>
      <c r="N8649" s="141">
        <f t="shared" si="698"/>
        <v>1</v>
      </c>
      <c r="O8649" s="141"/>
      <c r="P8649" s="141"/>
      <c r="Q8649" s="81">
        <f t="shared" si="699"/>
        <v>13.5</v>
      </c>
    </row>
    <row r="8650" spans="5:17" ht="13" hidden="1" x14ac:dyDescent="0.3">
      <c r="E8650" s="138">
        <v>44280</v>
      </c>
      <c r="F8650" s="16">
        <v>85</v>
      </c>
      <c r="G8650" s="16">
        <v>2021</v>
      </c>
      <c r="H8650" s="139">
        <f t="shared" si="695"/>
        <v>0</v>
      </c>
      <c r="I8650" s="140">
        <v>7.37</v>
      </c>
      <c r="J8650" s="141">
        <f t="shared" si="696"/>
        <v>1</v>
      </c>
      <c r="K8650" s="81">
        <f t="shared" si="697"/>
        <v>12.629999999999999</v>
      </c>
      <c r="L8650" s="149">
        <v>8.1999999999999993</v>
      </c>
      <c r="M8650" s="16"/>
      <c r="N8650" s="141">
        <f t="shared" si="698"/>
        <v>1</v>
      </c>
      <c r="O8650" s="141"/>
      <c r="P8650" s="141"/>
      <c r="Q8650" s="81">
        <f t="shared" si="699"/>
        <v>11.8</v>
      </c>
    </row>
    <row r="8651" spans="5:17" ht="13" hidden="1" x14ac:dyDescent="0.3">
      <c r="E8651" s="138">
        <v>44281</v>
      </c>
      <c r="F8651" s="16">
        <v>86</v>
      </c>
      <c r="G8651" s="16">
        <v>2021</v>
      </c>
      <c r="H8651" s="139">
        <f t="shared" si="695"/>
        <v>0</v>
      </c>
      <c r="I8651" s="140">
        <v>7.4666666666666677</v>
      </c>
      <c r="J8651" s="141">
        <f t="shared" si="696"/>
        <v>1</v>
      </c>
      <c r="K8651" s="81">
        <f t="shared" si="697"/>
        <v>12.533333333333331</v>
      </c>
      <c r="L8651" s="149">
        <v>9.9</v>
      </c>
      <c r="M8651" s="16"/>
      <c r="N8651" s="141">
        <f t="shared" si="698"/>
        <v>1</v>
      </c>
      <c r="O8651" s="141"/>
      <c r="P8651" s="141"/>
      <c r="Q8651" s="81">
        <f t="shared" si="699"/>
        <v>10.1</v>
      </c>
    </row>
    <row r="8652" spans="5:17" ht="13" hidden="1" x14ac:dyDescent="0.3">
      <c r="E8652" s="138">
        <v>44282</v>
      </c>
      <c r="F8652" s="16">
        <v>87</v>
      </c>
      <c r="G8652" s="16">
        <v>2021</v>
      </c>
      <c r="H8652" s="139">
        <f t="shared" si="695"/>
        <v>0</v>
      </c>
      <c r="I8652" s="140">
        <v>7.5633333333333335</v>
      </c>
      <c r="J8652" s="141">
        <f t="shared" si="696"/>
        <v>1</v>
      </c>
      <c r="K8652" s="81">
        <f t="shared" si="697"/>
        <v>12.436666666666667</v>
      </c>
      <c r="L8652" s="149">
        <v>9.3000000000000007</v>
      </c>
      <c r="M8652" s="16"/>
      <c r="N8652" s="141">
        <f t="shared" si="698"/>
        <v>1</v>
      </c>
      <c r="O8652" s="141"/>
      <c r="P8652" s="141"/>
      <c r="Q8652" s="81">
        <f t="shared" si="699"/>
        <v>10.7</v>
      </c>
    </row>
    <row r="8653" spans="5:17" ht="13" hidden="1" x14ac:dyDescent="0.3">
      <c r="E8653" s="138">
        <v>44283</v>
      </c>
      <c r="F8653" s="16">
        <v>88</v>
      </c>
      <c r="G8653" s="16">
        <v>2021</v>
      </c>
      <c r="H8653" s="139">
        <f t="shared" si="695"/>
        <v>0</v>
      </c>
      <c r="I8653" s="140">
        <v>7.66</v>
      </c>
      <c r="J8653" s="141">
        <f t="shared" si="696"/>
        <v>1</v>
      </c>
      <c r="K8653" s="81">
        <f t="shared" si="697"/>
        <v>12.34</v>
      </c>
      <c r="L8653" s="149">
        <v>7.1</v>
      </c>
      <c r="M8653" s="16"/>
      <c r="N8653" s="141">
        <f t="shared" si="698"/>
        <v>1</v>
      </c>
      <c r="O8653" s="141"/>
      <c r="P8653" s="141"/>
      <c r="Q8653" s="81">
        <f t="shared" si="699"/>
        <v>12.9</v>
      </c>
    </row>
    <row r="8654" spans="5:17" ht="13" hidden="1" x14ac:dyDescent="0.3">
      <c r="E8654" s="138">
        <v>44284</v>
      </c>
      <c r="F8654" s="16">
        <v>89</v>
      </c>
      <c r="G8654" s="16">
        <v>2021</v>
      </c>
      <c r="H8654" s="139">
        <f t="shared" si="695"/>
        <v>0</v>
      </c>
      <c r="I8654" s="140">
        <v>7.7566666666666668</v>
      </c>
      <c r="J8654" s="141">
        <f t="shared" si="696"/>
        <v>1</v>
      </c>
      <c r="K8654" s="81">
        <f t="shared" si="697"/>
        <v>12.243333333333332</v>
      </c>
      <c r="L8654" s="149">
        <v>9.3000000000000007</v>
      </c>
      <c r="M8654" s="16"/>
      <c r="N8654" s="141">
        <f t="shared" si="698"/>
        <v>1</v>
      </c>
      <c r="O8654" s="141"/>
      <c r="P8654" s="141"/>
      <c r="Q8654" s="81">
        <f t="shared" si="699"/>
        <v>10.7</v>
      </c>
    </row>
    <row r="8655" spans="5:17" ht="13" hidden="1" x14ac:dyDescent="0.3">
      <c r="E8655" s="138">
        <v>44285</v>
      </c>
      <c r="F8655" s="16">
        <v>90</v>
      </c>
      <c r="G8655" s="16">
        <v>2021</v>
      </c>
      <c r="H8655" s="139">
        <f t="shared" si="695"/>
        <v>0</v>
      </c>
      <c r="I8655" s="140">
        <v>7.8533333333333344</v>
      </c>
      <c r="J8655" s="141">
        <f t="shared" si="696"/>
        <v>1</v>
      </c>
      <c r="K8655" s="81">
        <f t="shared" si="697"/>
        <v>12.146666666666665</v>
      </c>
      <c r="L8655" s="149">
        <v>11.2</v>
      </c>
      <c r="M8655" s="16"/>
      <c r="N8655" s="141">
        <f t="shared" si="698"/>
        <v>1</v>
      </c>
      <c r="O8655" s="141"/>
      <c r="P8655" s="141"/>
      <c r="Q8655" s="81">
        <f t="shared" si="699"/>
        <v>8.8000000000000007</v>
      </c>
    </row>
    <row r="8656" spans="5:17" ht="13" hidden="1" x14ac:dyDescent="0.3">
      <c r="E8656" s="138">
        <v>44286</v>
      </c>
      <c r="F8656" s="16">
        <v>91</v>
      </c>
      <c r="G8656" s="16">
        <v>2021</v>
      </c>
      <c r="H8656" s="139">
        <f t="shared" si="695"/>
        <v>0</v>
      </c>
      <c r="I8656" s="140">
        <v>7.95</v>
      </c>
      <c r="J8656" s="141">
        <f t="shared" si="696"/>
        <v>1</v>
      </c>
      <c r="K8656" s="81">
        <f t="shared" si="697"/>
        <v>12.05</v>
      </c>
      <c r="L8656" s="149">
        <v>12.9</v>
      </c>
      <c r="M8656" s="16"/>
      <c r="N8656" s="141">
        <f t="shared" si="698"/>
        <v>1</v>
      </c>
      <c r="O8656" s="141"/>
      <c r="P8656" s="141"/>
      <c r="Q8656" s="81">
        <f t="shared" si="699"/>
        <v>7.1</v>
      </c>
    </row>
    <row r="8657" spans="5:17" ht="13" hidden="1" x14ac:dyDescent="0.3">
      <c r="E8657" s="138">
        <v>44287</v>
      </c>
      <c r="F8657" s="16">
        <v>92</v>
      </c>
      <c r="G8657" s="16">
        <v>2021</v>
      </c>
      <c r="H8657" s="139">
        <f t="shared" si="695"/>
        <v>0</v>
      </c>
      <c r="I8657" s="140">
        <v>8.0466666666666669</v>
      </c>
      <c r="J8657" s="141">
        <f t="shared" si="696"/>
        <v>1</v>
      </c>
      <c r="K8657" s="81">
        <f t="shared" si="697"/>
        <v>11.953333333333333</v>
      </c>
      <c r="L8657" s="149">
        <v>13.9</v>
      </c>
      <c r="M8657" s="16"/>
      <c r="N8657" s="141">
        <f t="shared" si="698"/>
        <v>1</v>
      </c>
      <c r="O8657" s="141"/>
      <c r="P8657" s="141"/>
      <c r="Q8657" s="81">
        <f t="shared" si="699"/>
        <v>6.1</v>
      </c>
    </row>
    <row r="8658" spans="5:17" ht="13" hidden="1" x14ac:dyDescent="0.3">
      <c r="E8658" s="138">
        <v>44288</v>
      </c>
      <c r="F8658" s="16">
        <v>93</v>
      </c>
      <c r="G8658" s="16">
        <v>2021</v>
      </c>
      <c r="H8658" s="139">
        <f t="shared" si="695"/>
        <v>0</v>
      </c>
      <c r="I8658" s="140">
        <v>8.1433333333333344</v>
      </c>
      <c r="J8658" s="141">
        <f t="shared" si="696"/>
        <v>1</v>
      </c>
      <c r="K8658" s="81">
        <f t="shared" si="697"/>
        <v>11.856666666666666</v>
      </c>
      <c r="L8658" s="149">
        <v>13.9</v>
      </c>
      <c r="M8658" s="16"/>
      <c r="N8658" s="141">
        <f t="shared" si="698"/>
        <v>1</v>
      </c>
      <c r="O8658" s="141"/>
      <c r="P8658" s="141"/>
      <c r="Q8658" s="81">
        <f t="shared" si="699"/>
        <v>6.1</v>
      </c>
    </row>
    <row r="8659" spans="5:17" ht="13" hidden="1" x14ac:dyDescent="0.3">
      <c r="E8659" s="138">
        <v>44289</v>
      </c>
      <c r="F8659" s="16">
        <v>94</v>
      </c>
      <c r="G8659" s="16">
        <v>2021</v>
      </c>
      <c r="H8659" s="139">
        <f t="shared" si="695"/>
        <v>0</v>
      </c>
      <c r="I8659" s="140">
        <v>8.24</v>
      </c>
      <c r="J8659" s="141">
        <f t="shared" si="696"/>
        <v>1</v>
      </c>
      <c r="K8659" s="81">
        <f t="shared" si="697"/>
        <v>11.76</v>
      </c>
      <c r="L8659" s="149">
        <v>9.1</v>
      </c>
      <c r="M8659" s="16"/>
      <c r="N8659" s="141">
        <f t="shared" si="698"/>
        <v>1</v>
      </c>
      <c r="O8659" s="141"/>
      <c r="P8659" s="141"/>
      <c r="Q8659" s="81">
        <f t="shared" si="699"/>
        <v>10.9</v>
      </c>
    </row>
    <row r="8660" spans="5:17" ht="13" hidden="1" x14ac:dyDescent="0.3">
      <c r="E8660" s="138">
        <v>44290</v>
      </c>
      <c r="F8660" s="16">
        <v>95</v>
      </c>
      <c r="G8660" s="16">
        <v>2021</v>
      </c>
      <c r="H8660" s="139">
        <f t="shared" si="695"/>
        <v>0</v>
      </c>
      <c r="I8660" s="140">
        <v>8.336666666666666</v>
      </c>
      <c r="J8660" s="141">
        <f t="shared" si="696"/>
        <v>1</v>
      </c>
      <c r="K8660" s="81">
        <f t="shared" si="697"/>
        <v>11.663333333333334</v>
      </c>
      <c r="L8660" s="149">
        <v>8.4</v>
      </c>
      <c r="M8660" s="16"/>
      <c r="N8660" s="141">
        <f t="shared" si="698"/>
        <v>1</v>
      </c>
      <c r="O8660" s="141"/>
      <c r="P8660" s="141"/>
      <c r="Q8660" s="81">
        <f t="shared" si="699"/>
        <v>11.6</v>
      </c>
    </row>
    <row r="8661" spans="5:17" ht="13" hidden="1" x14ac:dyDescent="0.3">
      <c r="E8661" s="138">
        <v>44291</v>
      </c>
      <c r="F8661" s="16">
        <v>96</v>
      </c>
      <c r="G8661" s="16">
        <v>2021</v>
      </c>
      <c r="H8661" s="139">
        <f t="shared" si="695"/>
        <v>0</v>
      </c>
      <c r="I8661" s="140">
        <v>8.4333333333333336</v>
      </c>
      <c r="J8661" s="141">
        <f t="shared" si="696"/>
        <v>1</v>
      </c>
      <c r="K8661" s="81">
        <f t="shared" si="697"/>
        <v>11.566666666666666</v>
      </c>
      <c r="L8661" s="149">
        <v>9</v>
      </c>
      <c r="M8661" s="16"/>
      <c r="N8661" s="141">
        <f t="shared" si="698"/>
        <v>1</v>
      </c>
      <c r="O8661" s="141"/>
      <c r="P8661" s="141"/>
      <c r="Q8661" s="81">
        <f t="shared" si="699"/>
        <v>11</v>
      </c>
    </row>
    <row r="8662" spans="5:17" ht="13" hidden="1" x14ac:dyDescent="0.3">
      <c r="E8662" s="138">
        <v>44292</v>
      </c>
      <c r="F8662" s="16">
        <v>97</v>
      </c>
      <c r="G8662" s="16">
        <v>2021</v>
      </c>
      <c r="H8662" s="139">
        <f t="shared" si="695"/>
        <v>0</v>
      </c>
      <c r="I8662" s="140">
        <v>8.5299999999999994</v>
      </c>
      <c r="J8662" s="141">
        <f t="shared" si="696"/>
        <v>1</v>
      </c>
      <c r="K8662" s="81">
        <f t="shared" si="697"/>
        <v>11.47</v>
      </c>
      <c r="L8662" s="149">
        <v>3.6</v>
      </c>
      <c r="M8662" s="16"/>
      <c r="N8662" s="141">
        <f t="shared" si="698"/>
        <v>1</v>
      </c>
      <c r="O8662" s="141"/>
      <c r="P8662" s="141"/>
      <c r="Q8662" s="81">
        <f t="shared" si="699"/>
        <v>16.399999999999999</v>
      </c>
    </row>
    <row r="8663" spans="5:17" ht="13" hidden="1" x14ac:dyDescent="0.3">
      <c r="E8663" s="138">
        <v>44293</v>
      </c>
      <c r="F8663" s="16">
        <v>98</v>
      </c>
      <c r="G8663" s="16">
        <v>2021</v>
      </c>
      <c r="H8663" s="139">
        <f t="shared" si="695"/>
        <v>0</v>
      </c>
      <c r="I8663" s="140">
        <v>8.6266666666666687</v>
      </c>
      <c r="J8663" s="141">
        <f t="shared" si="696"/>
        <v>1</v>
      </c>
      <c r="K8663" s="81">
        <f t="shared" si="697"/>
        <v>11.373333333333331</v>
      </c>
      <c r="L8663" s="149">
        <v>2.4</v>
      </c>
      <c r="M8663" s="16"/>
      <c r="N8663" s="141">
        <f t="shared" si="698"/>
        <v>1</v>
      </c>
      <c r="O8663" s="141"/>
      <c r="P8663" s="141"/>
      <c r="Q8663" s="81">
        <f t="shared" si="699"/>
        <v>17.600000000000001</v>
      </c>
    </row>
    <row r="8664" spans="5:17" ht="13" hidden="1" x14ac:dyDescent="0.3">
      <c r="E8664" s="138">
        <v>44294</v>
      </c>
      <c r="F8664" s="16">
        <v>99</v>
      </c>
      <c r="G8664" s="16">
        <v>2021</v>
      </c>
      <c r="H8664" s="139">
        <f t="shared" si="695"/>
        <v>0</v>
      </c>
      <c r="I8664" s="140">
        <v>8.7233333333333327</v>
      </c>
      <c r="J8664" s="141">
        <f t="shared" si="696"/>
        <v>1</v>
      </c>
      <c r="K8664" s="81">
        <f t="shared" si="697"/>
        <v>11.276666666666667</v>
      </c>
      <c r="L8664" s="149">
        <v>4.7</v>
      </c>
      <c r="M8664" s="16"/>
      <c r="N8664" s="141">
        <f t="shared" si="698"/>
        <v>1</v>
      </c>
      <c r="O8664" s="141"/>
      <c r="P8664" s="141"/>
      <c r="Q8664" s="81">
        <f t="shared" si="699"/>
        <v>15.3</v>
      </c>
    </row>
    <row r="8665" spans="5:17" ht="13" hidden="1" x14ac:dyDescent="0.3">
      <c r="E8665" s="138">
        <v>44295</v>
      </c>
      <c r="F8665" s="16">
        <v>100</v>
      </c>
      <c r="G8665" s="16">
        <v>2021</v>
      </c>
      <c r="H8665" s="139">
        <f t="shared" si="695"/>
        <v>0</v>
      </c>
      <c r="I8665" s="140">
        <v>8.82</v>
      </c>
      <c r="J8665" s="141">
        <f t="shared" si="696"/>
        <v>1</v>
      </c>
      <c r="K8665" s="81">
        <f t="shared" si="697"/>
        <v>11.18</v>
      </c>
      <c r="L8665" s="149">
        <v>9.9</v>
      </c>
      <c r="M8665" s="16"/>
      <c r="N8665" s="141">
        <f t="shared" si="698"/>
        <v>1</v>
      </c>
      <c r="O8665" s="141"/>
      <c r="P8665" s="141"/>
      <c r="Q8665" s="81">
        <f t="shared" si="699"/>
        <v>10.1</v>
      </c>
    </row>
    <row r="8666" spans="5:17" ht="13" hidden="1" x14ac:dyDescent="0.3">
      <c r="E8666" s="138">
        <v>44296</v>
      </c>
      <c r="F8666" s="16">
        <v>101</v>
      </c>
      <c r="G8666" s="16">
        <v>2021</v>
      </c>
      <c r="H8666" s="139">
        <f t="shared" si="695"/>
        <v>0</v>
      </c>
      <c r="I8666" s="140">
        <v>8.9166666666666679</v>
      </c>
      <c r="J8666" s="141">
        <f t="shared" si="696"/>
        <v>1</v>
      </c>
      <c r="K8666" s="81">
        <f t="shared" si="697"/>
        <v>11.083333333333332</v>
      </c>
      <c r="L8666" s="149">
        <v>10.6</v>
      </c>
      <c r="M8666" s="16"/>
      <c r="N8666" s="141">
        <f t="shared" si="698"/>
        <v>1</v>
      </c>
      <c r="O8666" s="141"/>
      <c r="P8666" s="141"/>
      <c r="Q8666" s="81">
        <f t="shared" si="699"/>
        <v>9.4</v>
      </c>
    </row>
    <row r="8667" spans="5:17" ht="13" hidden="1" x14ac:dyDescent="0.3">
      <c r="E8667" s="138">
        <v>44297</v>
      </c>
      <c r="F8667" s="16">
        <v>102</v>
      </c>
      <c r="G8667" s="16">
        <v>2021</v>
      </c>
      <c r="H8667" s="139">
        <f t="shared" si="695"/>
        <v>0</v>
      </c>
      <c r="I8667" s="140">
        <v>9.0133333333333354</v>
      </c>
      <c r="J8667" s="141">
        <f t="shared" si="696"/>
        <v>1</v>
      </c>
      <c r="K8667" s="81">
        <f t="shared" si="697"/>
        <v>10.986666666666665</v>
      </c>
      <c r="L8667" s="149">
        <v>11.6</v>
      </c>
      <c r="M8667" s="16"/>
      <c r="N8667" s="141">
        <f t="shared" si="698"/>
        <v>1</v>
      </c>
      <c r="O8667" s="141"/>
      <c r="P8667" s="141"/>
      <c r="Q8667" s="81">
        <f t="shared" si="699"/>
        <v>8.4</v>
      </c>
    </row>
    <row r="8668" spans="5:17" ht="13" hidden="1" x14ac:dyDescent="0.3">
      <c r="E8668" s="138">
        <v>44298</v>
      </c>
      <c r="F8668" s="16">
        <v>103</v>
      </c>
      <c r="G8668" s="16">
        <v>2021</v>
      </c>
      <c r="H8668" s="139">
        <f t="shared" si="695"/>
        <v>0</v>
      </c>
      <c r="I8668" s="140">
        <v>9.11</v>
      </c>
      <c r="J8668" s="141">
        <f t="shared" si="696"/>
        <v>1</v>
      </c>
      <c r="K8668" s="81">
        <f t="shared" si="697"/>
        <v>10.89</v>
      </c>
      <c r="L8668" s="149">
        <v>5.3</v>
      </c>
      <c r="M8668" s="16"/>
      <c r="N8668" s="141">
        <f t="shared" si="698"/>
        <v>1</v>
      </c>
      <c r="O8668" s="141"/>
      <c r="P8668" s="141"/>
      <c r="Q8668" s="81">
        <f t="shared" si="699"/>
        <v>14.7</v>
      </c>
    </row>
    <row r="8669" spans="5:17" ht="13" hidden="1" x14ac:dyDescent="0.3">
      <c r="E8669" s="138">
        <v>44299</v>
      </c>
      <c r="F8669" s="16">
        <v>104</v>
      </c>
      <c r="G8669" s="16">
        <v>2021</v>
      </c>
      <c r="H8669" s="139">
        <f t="shared" si="695"/>
        <v>0</v>
      </c>
      <c r="I8669" s="140">
        <v>9.206666666666667</v>
      </c>
      <c r="J8669" s="141">
        <f t="shared" si="696"/>
        <v>1</v>
      </c>
      <c r="K8669" s="81">
        <f t="shared" si="697"/>
        <v>10.793333333333333</v>
      </c>
      <c r="L8669" s="149">
        <v>5.8</v>
      </c>
      <c r="M8669" s="16"/>
      <c r="N8669" s="141">
        <f t="shared" si="698"/>
        <v>1</v>
      </c>
      <c r="O8669" s="141"/>
      <c r="P8669" s="141"/>
      <c r="Q8669" s="81">
        <f t="shared" si="699"/>
        <v>14.2</v>
      </c>
    </row>
    <row r="8670" spans="5:17" ht="13" hidden="1" x14ac:dyDescent="0.3">
      <c r="E8670" s="138">
        <v>44300</v>
      </c>
      <c r="F8670" s="16">
        <v>105</v>
      </c>
      <c r="G8670" s="16">
        <v>2021</v>
      </c>
      <c r="H8670" s="139">
        <f t="shared" si="695"/>
        <v>0</v>
      </c>
      <c r="I8670" s="140">
        <v>9.3033333333333346</v>
      </c>
      <c r="J8670" s="141">
        <f t="shared" si="696"/>
        <v>1</v>
      </c>
      <c r="K8670" s="81">
        <f t="shared" si="697"/>
        <v>10.696666666666665</v>
      </c>
      <c r="L8670" s="149">
        <v>5.8</v>
      </c>
      <c r="M8670" s="16"/>
      <c r="N8670" s="141">
        <f t="shared" si="698"/>
        <v>1</v>
      </c>
      <c r="O8670" s="141"/>
      <c r="P8670" s="141"/>
      <c r="Q8670" s="81">
        <f t="shared" si="699"/>
        <v>14.2</v>
      </c>
    </row>
    <row r="8671" spans="5:17" ht="13" hidden="1" x14ac:dyDescent="0.3">
      <c r="E8671" s="138">
        <v>44301</v>
      </c>
      <c r="F8671" s="16">
        <v>106</v>
      </c>
      <c r="G8671" s="16">
        <v>2021</v>
      </c>
      <c r="H8671" s="139">
        <f t="shared" si="695"/>
        <v>0</v>
      </c>
      <c r="I8671" s="140">
        <v>9.4</v>
      </c>
      <c r="J8671" s="141">
        <f t="shared" si="696"/>
        <v>1</v>
      </c>
      <c r="K8671" s="81">
        <f t="shared" si="697"/>
        <v>10.6</v>
      </c>
      <c r="L8671" s="149">
        <v>6</v>
      </c>
      <c r="M8671" s="16"/>
      <c r="N8671" s="141">
        <f t="shared" si="698"/>
        <v>1</v>
      </c>
      <c r="O8671" s="141"/>
      <c r="P8671" s="141"/>
      <c r="Q8671" s="81">
        <f t="shared" si="699"/>
        <v>14</v>
      </c>
    </row>
    <row r="8672" spans="5:17" ht="13" hidden="1" x14ac:dyDescent="0.3">
      <c r="E8672" s="138">
        <v>44302</v>
      </c>
      <c r="F8672" s="16">
        <v>107</v>
      </c>
      <c r="G8672" s="16">
        <v>2021</v>
      </c>
      <c r="H8672" s="139">
        <f t="shared" si="695"/>
        <v>0</v>
      </c>
      <c r="I8672" s="140">
        <v>9.561290322580648</v>
      </c>
      <c r="J8672" s="141">
        <f t="shared" si="696"/>
        <v>1</v>
      </c>
      <c r="K8672" s="81">
        <f t="shared" si="697"/>
        <v>10.438709677419352</v>
      </c>
      <c r="L8672" s="149">
        <v>6.5</v>
      </c>
      <c r="M8672" s="16"/>
      <c r="N8672" s="141">
        <f t="shared" si="698"/>
        <v>1</v>
      </c>
      <c r="O8672" s="141"/>
      <c r="P8672" s="141"/>
      <c r="Q8672" s="81">
        <f t="shared" si="699"/>
        <v>13.5</v>
      </c>
    </row>
    <row r="8673" spans="5:17" ht="13" hidden="1" x14ac:dyDescent="0.3">
      <c r="E8673" s="138">
        <v>44303</v>
      </c>
      <c r="F8673" s="16">
        <v>108</v>
      </c>
      <c r="G8673" s="16">
        <v>2021</v>
      </c>
      <c r="H8673" s="139">
        <f t="shared" si="695"/>
        <v>0</v>
      </c>
      <c r="I8673" s="140">
        <v>9.7225806451612922</v>
      </c>
      <c r="J8673" s="141">
        <f t="shared" si="696"/>
        <v>1</v>
      </c>
      <c r="K8673" s="81">
        <f t="shared" si="697"/>
        <v>10.277419354838708</v>
      </c>
      <c r="L8673" s="149">
        <v>7</v>
      </c>
      <c r="M8673" s="16"/>
      <c r="N8673" s="141">
        <f t="shared" si="698"/>
        <v>1</v>
      </c>
      <c r="O8673" s="141"/>
      <c r="P8673" s="141"/>
      <c r="Q8673" s="81">
        <f t="shared" si="699"/>
        <v>13</v>
      </c>
    </row>
    <row r="8674" spans="5:17" ht="13" hidden="1" x14ac:dyDescent="0.3">
      <c r="E8674" s="138">
        <v>44304</v>
      </c>
      <c r="F8674" s="16">
        <v>109</v>
      </c>
      <c r="G8674" s="16">
        <v>2021</v>
      </c>
      <c r="H8674" s="139">
        <f t="shared" si="695"/>
        <v>0</v>
      </c>
      <c r="I8674" s="140">
        <v>9.8838709677419363</v>
      </c>
      <c r="J8674" s="141">
        <f t="shared" si="696"/>
        <v>1</v>
      </c>
      <c r="K8674" s="81">
        <f t="shared" si="697"/>
        <v>10.116129032258064</v>
      </c>
      <c r="L8674" s="149">
        <v>8</v>
      </c>
      <c r="M8674" s="16"/>
      <c r="N8674" s="141">
        <f t="shared" si="698"/>
        <v>1</v>
      </c>
      <c r="O8674" s="141"/>
      <c r="P8674" s="141"/>
      <c r="Q8674" s="81">
        <f t="shared" si="699"/>
        <v>12</v>
      </c>
    </row>
    <row r="8675" spans="5:17" ht="13" hidden="1" x14ac:dyDescent="0.3">
      <c r="E8675" s="138">
        <v>44305</v>
      </c>
      <c r="F8675" s="16">
        <v>110</v>
      </c>
      <c r="G8675" s="16">
        <v>2021</v>
      </c>
      <c r="H8675" s="139">
        <f t="shared" ref="H8675:H8738" si="700">IF(AND(E8675&gt;=$D$64,E8675&lt;=$D$65),1,0)</f>
        <v>0</v>
      </c>
      <c r="I8675" s="140">
        <v>10.045161290322584</v>
      </c>
      <c r="J8675" s="141">
        <f t="shared" si="696"/>
        <v>1</v>
      </c>
      <c r="K8675" s="81">
        <f t="shared" si="697"/>
        <v>9.954838709677416</v>
      </c>
      <c r="L8675" s="149">
        <v>8.3000000000000007</v>
      </c>
      <c r="M8675" s="16"/>
      <c r="N8675" s="141">
        <f t="shared" si="698"/>
        <v>1</v>
      </c>
      <c r="O8675" s="141"/>
      <c r="P8675" s="141"/>
      <c r="Q8675" s="81">
        <f t="shared" si="699"/>
        <v>11.7</v>
      </c>
    </row>
    <row r="8676" spans="5:17" ht="13" hidden="1" x14ac:dyDescent="0.3">
      <c r="E8676" s="138">
        <v>44306</v>
      </c>
      <c r="F8676" s="16">
        <v>111</v>
      </c>
      <c r="G8676" s="16">
        <v>2021</v>
      </c>
      <c r="H8676" s="139">
        <f t="shared" si="700"/>
        <v>0</v>
      </c>
      <c r="I8676" s="140">
        <v>10.206451612903228</v>
      </c>
      <c r="J8676" s="141">
        <f t="shared" si="696"/>
        <v>1</v>
      </c>
      <c r="K8676" s="81">
        <f t="shared" si="697"/>
        <v>9.7935483870967719</v>
      </c>
      <c r="L8676" s="149">
        <v>9.4</v>
      </c>
      <c r="M8676" s="16"/>
      <c r="N8676" s="141">
        <f t="shared" si="698"/>
        <v>1</v>
      </c>
      <c r="O8676" s="141"/>
      <c r="P8676" s="141"/>
      <c r="Q8676" s="81">
        <f t="shared" si="699"/>
        <v>10.6</v>
      </c>
    </row>
    <row r="8677" spans="5:17" ht="13" hidden="1" x14ac:dyDescent="0.3">
      <c r="E8677" s="138">
        <v>44307</v>
      </c>
      <c r="F8677" s="16">
        <v>112</v>
      </c>
      <c r="G8677" s="16">
        <v>2021</v>
      </c>
      <c r="H8677" s="139">
        <f t="shared" si="700"/>
        <v>0</v>
      </c>
      <c r="I8677" s="140">
        <v>10.367741935483872</v>
      </c>
      <c r="J8677" s="141">
        <f t="shared" si="696"/>
        <v>1</v>
      </c>
      <c r="K8677" s="81">
        <f t="shared" si="697"/>
        <v>9.6322580645161278</v>
      </c>
      <c r="L8677" s="149">
        <v>10</v>
      </c>
      <c r="M8677" s="16"/>
      <c r="N8677" s="141">
        <f t="shared" si="698"/>
        <v>1</v>
      </c>
      <c r="O8677" s="141"/>
      <c r="P8677" s="141"/>
      <c r="Q8677" s="81">
        <f t="shared" si="699"/>
        <v>10</v>
      </c>
    </row>
    <row r="8678" spans="5:17" ht="13" hidden="1" x14ac:dyDescent="0.3">
      <c r="E8678" s="138">
        <v>44308</v>
      </c>
      <c r="F8678" s="16">
        <v>113</v>
      </c>
      <c r="G8678" s="16">
        <v>2021</v>
      </c>
      <c r="H8678" s="139">
        <f t="shared" si="700"/>
        <v>0</v>
      </c>
      <c r="I8678" s="140">
        <v>10.529032258064516</v>
      </c>
      <c r="J8678" s="141">
        <f t="shared" si="696"/>
        <v>1</v>
      </c>
      <c r="K8678" s="81">
        <f t="shared" si="697"/>
        <v>9.4709677419354836</v>
      </c>
      <c r="L8678" s="149">
        <v>11.7</v>
      </c>
      <c r="M8678" s="16"/>
      <c r="N8678" s="141">
        <f t="shared" si="698"/>
        <v>1</v>
      </c>
      <c r="O8678" s="141"/>
      <c r="P8678" s="141"/>
      <c r="Q8678" s="81">
        <f t="shared" si="699"/>
        <v>8.3000000000000007</v>
      </c>
    </row>
    <row r="8679" spans="5:17" ht="13" hidden="1" x14ac:dyDescent="0.3">
      <c r="E8679" s="138">
        <v>44309</v>
      </c>
      <c r="F8679" s="16">
        <v>114</v>
      </c>
      <c r="G8679" s="16">
        <v>2021</v>
      </c>
      <c r="H8679" s="139">
        <f t="shared" si="700"/>
        <v>0</v>
      </c>
      <c r="I8679" s="140">
        <v>10.690322580645164</v>
      </c>
      <c r="J8679" s="141">
        <f t="shared" si="696"/>
        <v>1</v>
      </c>
      <c r="K8679" s="81">
        <f t="shared" si="697"/>
        <v>9.3096774193548359</v>
      </c>
      <c r="L8679" s="149">
        <v>11.9</v>
      </c>
      <c r="M8679" s="16"/>
      <c r="N8679" s="141">
        <f t="shared" si="698"/>
        <v>1</v>
      </c>
      <c r="O8679" s="141"/>
      <c r="P8679" s="141"/>
      <c r="Q8679" s="81">
        <f t="shared" si="699"/>
        <v>8.1</v>
      </c>
    </row>
    <row r="8680" spans="5:17" ht="13" hidden="1" x14ac:dyDescent="0.3">
      <c r="E8680" s="138">
        <v>44310</v>
      </c>
      <c r="F8680" s="16">
        <v>115</v>
      </c>
      <c r="G8680" s="16">
        <v>2021</v>
      </c>
      <c r="H8680" s="139">
        <f t="shared" si="700"/>
        <v>0</v>
      </c>
      <c r="I8680" s="140">
        <v>10.851612903225808</v>
      </c>
      <c r="J8680" s="141">
        <f t="shared" si="696"/>
        <v>1</v>
      </c>
      <c r="K8680" s="81">
        <f t="shared" si="697"/>
        <v>9.1483870967741918</v>
      </c>
      <c r="L8680" s="149">
        <v>12.7</v>
      </c>
      <c r="M8680" s="16"/>
      <c r="N8680" s="141">
        <f t="shared" si="698"/>
        <v>1</v>
      </c>
      <c r="O8680" s="141"/>
      <c r="P8680" s="141"/>
      <c r="Q8680" s="81">
        <f t="shared" si="699"/>
        <v>7.3000000000000007</v>
      </c>
    </row>
    <row r="8681" spans="5:17" ht="13" hidden="1" x14ac:dyDescent="0.3">
      <c r="E8681" s="138">
        <v>44311</v>
      </c>
      <c r="F8681" s="16">
        <v>116</v>
      </c>
      <c r="G8681" s="16">
        <v>2021</v>
      </c>
      <c r="H8681" s="139">
        <f t="shared" si="700"/>
        <v>0</v>
      </c>
      <c r="I8681" s="140">
        <v>11.012903225806452</v>
      </c>
      <c r="J8681" s="141">
        <f t="shared" si="696"/>
        <v>1</v>
      </c>
      <c r="K8681" s="81">
        <f t="shared" si="697"/>
        <v>8.9870967741935477</v>
      </c>
      <c r="L8681" s="149">
        <v>14.6</v>
      </c>
      <c r="M8681" s="16"/>
      <c r="N8681" s="141">
        <f t="shared" si="698"/>
        <v>1</v>
      </c>
      <c r="O8681" s="141"/>
      <c r="P8681" s="141"/>
      <c r="Q8681" s="81">
        <f t="shared" si="699"/>
        <v>5.4</v>
      </c>
    </row>
    <row r="8682" spans="5:17" ht="13" hidden="1" x14ac:dyDescent="0.3">
      <c r="E8682" s="138">
        <v>44312</v>
      </c>
      <c r="F8682" s="16">
        <v>117</v>
      </c>
      <c r="G8682" s="16">
        <v>2021</v>
      </c>
      <c r="H8682" s="139">
        <f t="shared" si="700"/>
        <v>0</v>
      </c>
      <c r="I8682" s="140">
        <v>11.1741935483871</v>
      </c>
      <c r="J8682" s="141">
        <f t="shared" si="696"/>
        <v>1</v>
      </c>
      <c r="K8682" s="81">
        <f t="shared" si="697"/>
        <v>8.8258064516129</v>
      </c>
      <c r="L8682" s="149">
        <v>13.2</v>
      </c>
      <c r="M8682" s="16"/>
      <c r="N8682" s="141">
        <f t="shared" si="698"/>
        <v>1</v>
      </c>
      <c r="O8682" s="141"/>
      <c r="P8682" s="141"/>
      <c r="Q8682" s="81">
        <f t="shared" si="699"/>
        <v>6.8000000000000007</v>
      </c>
    </row>
    <row r="8683" spans="5:17" ht="13" hidden="1" x14ac:dyDescent="0.3">
      <c r="E8683" s="138">
        <v>44313</v>
      </c>
      <c r="F8683" s="16">
        <v>118</v>
      </c>
      <c r="G8683" s="16">
        <v>2021</v>
      </c>
      <c r="H8683" s="139">
        <f t="shared" si="700"/>
        <v>0</v>
      </c>
      <c r="I8683" s="140">
        <v>11.335483870967744</v>
      </c>
      <c r="J8683" s="141">
        <f t="shared" si="696"/>
        <v>1</v>
      </c>
      <c r="K8683" s="81">
        <f t="shared" si="697"/>
        <v>8.6645161290322559</v>
      </c>
      <c r="L8683" s="149">
        <v>14.5</v>
      </c>
      <c r="M8683" s="16"/>
      <c r="N8683" s="141">
        <f t="shared" si="698"/>
        <v>1</v>
      </c>
      <c r="O8683" s="141"/>
      <c r="P8683" s="141"/>
      <c r="Q8683" s="81">
        <f t="shared" si="699"/>
        <v>5.5</v>
      </c>
    </row>
    <row r="8684" spans="5:17" ht="13" hidden="1" x14ac:dyDescent="0.3">
      <c r="E8684" s="138">
        <v>44314</v>
      </c>
      <c r="F8684" s="16">
        <v>119</v>
      </c>
      <c r="G8684" s="16">
        <v>2021</v>
      </c>
      <c r="H8684" s="139">
        <f t="shared" si="700"/>
        <v>0</v>
      </c>
      <c r="I8684" s="140">
        <v>11.496774193548388</v>
      </c>
      <c r="J8684" s="141">
        <f t="shared" si="696"/>
        <v>1</v>
      </c>
      <c r="K8684" s="81">
        <f t="shared" si="697"/>
        <v>8.5032258064516117</v>
      </c>
      <c r="L8684" s="149">
        <v>13.8</v>
      </c>
      <c r="M8684" s="16"/>
      <c r="N8684" s="141">
        <f t="shared" si="698"/>
        <v>1</v>
      </c>
      <c r="O8684" s="141"/>
      <c r="P8684" s="141"/>
      <c r="Q8684" s="81">
        <f t="shared" si="699"/>
        <v>6.1999999999999993</v>
      </c>
    </row>
    <row r="8685" spans="5:17" ht="13" hidden="1" x14ac:dyDescent="0.3">
      <c r="E8685" s="138">
        <v>44315</v>
      </c>
      <c r="F8685" s="16">
        <v>120</v>
      </c>
      <c r="G8685" s="16">
        <v>2021</v>
      </c>
      <c r="H8685" s="139">
        <f t="shared" si="700"/>
        <v>0</v>
      </c>
      <c r="I8685" s="140">
        <v>11.658064516129032</v>
      </c>
      <c r="J8685" s="141">
        <f t="shared" si="696"/>
        <v>1</v>
      </c>
      <c r="K8685" s="81">
        <f t="shared" si="697"/>
        <v>8.3419354838709676</v>
      </c>
      <c r="L8685" s="149">
        <v>11.9</v>
      </c>
      <c r="M8685" s="16"/>
      <c r="N8685" s="141">
        <f t="shared" si="698"/>
        <v>1</v>
      </c>
      <c r="O8685" s="141"/>
      <c r="P8685" s="141"/>
      <c r="Q8685" s="81">
        <f t="shared" si="699"/>
        <v>8.1</v>
      </c>
    </row>
    <row r="8686" spans="5:17" ht="13" hidden="1" x14ac:dyDescent="0.3">
      <c r="E8686" s="138">
        <v>44316</v>
      </c>
      <c r="F8686" s="16">
        <v>121</v>
      </c>
      <c r="G8686" s="16">
        <v>2021</v>
      </c>
      <c r="H8686" s="139">
        <f t="shared" si="700"/>
        <v>0</v>
      </c>
      <c r="I8686" s="140">
        <v>11.81935483870968</v>
      </c>
      <c r="J8686" s="141">
        <f t="shared" si="696"/>
        <v>1</v>
      </c>
      <c r="K8686" s="81">
        <f t="shared" si="697"/>
        <v>8.1806451612903199</v>
      </c>
      <c r="L8686" s="149">
        <v>10.1</v>
      </c>
      <c r="M8686" s="16"/>
      <c r="N8686" s="141">
        <f t="shared" si="698"/>
        <v>1</v>
      </c>
      <c r="O8686" s="141"/>
      <c r="P8686" s="141"/>
      <c r="Q8686" s="81">
        <f t="shared" si="699"/>
        <v>9.9</v>
      </c>
    </row>
    <row r="8687" spans="5:17" ht="13" hidden="1" x14ac:dyDescent="0.3">
      <c r="E8687" s="138">
        <v>44317</v>
      </c>
      <c r="F8687" s="16">
        <v>122</v>
      </c>
      <c r="G8687" s="16">
        <v>2021</v>
      </c>
      <c r="H8687" s="139">
        <f t="shared" si="700"/>
        <v>0</v>
      </c>
      <c r="I8687" s="140">
        <v>11.980645161290324</v>
      </c>
      <c r="J8687" s="141">
        <f t="shared" si="696"/>
        <v>1</v>
      </c>
      <c r="K8687" s="81">
        <f t="shared" si="697"/>
        <v>8.0193548387096758</v>
      </c>
      <c r="L8687" s="149">
        <v>8.9</v>
      </c>
      <c r="M8687" s="16"/>
      <c r="N8687" s="141">
        <f t="shared" si="698"/>
        <v>1</v>
      </c>
      <c r="O8687" s="141"/>
      <c r="P8687" s="141"/>
      <c r="Q8687" s="81">
        <f t="shared" si="699"/>
        <v>11.1</v>
      </c>
    </row>
    <row r="8688" spans="5:17" ht="13" hidden="1" x14ac:dyDescent="0.3">
      <c r="E8688" s="138">
        <v>44318</v>
      </c>
      <c r="F8688" s="16">
        <v>123</v>
      </c>
      <c r="G8688" s="16">
        <v>2021</v>
      </c>
      <c r="H8688" s="139">
        <f t="shared" si="700"/>
        <v>0</v>
      </c>
      <c r="I8688" s="140">
        <v>12.141935483870968</v>
      </c>
      <c r="J8688" s="141">
        <f t="shared" si="696"/>
        <v>1</v>
      </c>
      <c r="K8688" s="81">
        <f t="shared" si="697"/>
        <v>7.8580645161290317</v>
      </c>
      <c r="L8688" s="149">
        <v>8.1</v>
      </c>
      <c r="M8688" s="16"/>
      <c r="N8688" s="141">
        <f t="shared" si="698"/>
        <v>1</v>
      </c>
      <c r="O8688" s="141"/>
      <c r="P8688" s="141"/>
      <c r="Q8688" s="81">
        <f t="shared" si="699"/>
        <v>11.9</v>
      </c>
    </row>
    <row r="8689" spans="5:17" ht="13" hidden="1" x14ac:dyDescent="0.3">
      <c r="E8689" s="138">
        <v>44319</v>
      </c>
      <c r="F8689" s="16">
        <v>124</v>
      </c>
      <c r="G8689" s="16">
        <v>2021</v>
      </c>
      <c r="H8689" s="139">
        <f t="shared" si="700"/>
        <v>0</v>
      </c>
      <c r="I8689" s="140">
        <v>12.303225806451616</v>
      </c>
      <c r="J8689" s="141">
        <f t="shared" si="696"/>
        <v>1</v>
      </c>
      <c r="K8689" s="81">
        <f t="shared" si="697"/>
        <v>7.696774193548384</v>
      </c>
      <c r="L8689" s="149">
        <v>9.1999999999999993</v>
      </c>
      <c r="M8689" s="16"/>
      <c r="N8689" s="141">
        <f t="shared" si="698"/>
        <v>1</v>
      </c>
      <c r="O8689" s="141"/>
      <c r="P8689" s="141"/>
      <c r="Q8689" s="81">
        <f t="shared" si="699"/>
        <v>10.8</v>
      </c>
    </row>
    <row r="8690" spans="5:17" ht="13" hidden="1" x14ac:dyDescent="0.3">
      <c r="E8690" s="138">
        <v>44320</v>
      </c>
      <c r="F8690" s="16">
        <v>125</v>
      </c>
      <c r="G8690" s="16">
        <v>2021</v>
      </c>
      <c r="H8690" s="139">
        <f t="shared" si="700"/>
        <v>0</v>
      </c>
      <c r="I8690" s="140">
        <v>12.46451612903226</v>
      </c>
      <c r="J8690" s="141">
        <f t="shared" si="696"/>
        <v>1</v>
      </c>
      <c r="K8690" s="81">
        <f t="shared" si="697"/>
        <v>7.5354838709677399</v>
      </c>
      <c r="L8690" s="149">
        <v>12.5</v>
      </c>
      <c r="M8690" s="16"/>
      <c r="N8690" s="141">
        <f t="shared" si="698"/>
        <v>1</v>
      </c>
      <c r="O8690" s="141"/>
      <c r="P8690" s="141"/>
      <c r="Q8690" s="81">
        <f t="shared" si="699"/>
        <v>7.5</v>
      </c>
    </row>
    <row r="8691" spans="5:17" ht="13" hidden="1" x14ac:dyDescent="0.3">
      <c r="E8691" s="138">
        <v>44321</v>
      </c>
      <c r="F8691" s="16">
        <v>126</v>
      </c>
      <c r="G8691" s="16">
        <v>2021</v>
      </c>
      <c r="H8691" s="139">
        <f t="shared" si="700"/>
        <v>0</v>
      </c>
      <c r="I8691" s="140">
        <v>12.625806451612904</v>
      </c>
      <c r="J8691" s="141">
        <f t="shared" si="696"/>
        <v>1</v>
      </c>
      <c r="K8691" s="81">
        <f t="shared" si="697"/>
        <v>7.3741935483870957</v>
      </c>
      <c r="L8691" s="149">
        <v>11.1</v>
      </c>
      <c r="M8691" s="16"/>
      <c r="N8691" s="141">
        <f t="shared" si="698"/>
        <v>1</v>
      </c>
      <c r="O8691" s="141"/>
      <c r="P8691" s="141"/>
      <c r="Q8691" s="81">
        <f t="shared" si="699"/>
        <v>8.9</v>
      </c>
    </row>
    <row r="8692" spans="5:17" ht="13" hidden="1" x14ac:dyDescent="0.3">
      <c r="E8692" s="138">
        <v>44322</v>
      </c>
      <c r="F8692" s="16">
        <v>127</v>
      </c>
      <c r="G8692" s="16">
        <v>2021</v>
      </c>
      <c r="H8692" s="139">
        <f t="shared" si="700"/>
        <v>0</v>
      </c>
      <c r="I8692" s="140">
        <v>12.787096774193548</v>
      </c>
      <c r="J8692" s="141">
        <f t="shared" si="696"/>
        <v>1</v>
      </c>
      <c r="K8692" s="81">
        <f t="shared" si="697"/>
        <v>7.2129032258064516</v>
      </c>
      <c r="L8692" s="149">
        <v>9.1</v>
      </c>
      <c r="M8692" s="16"/>
      <c r="N8692" s="141">
        <f t="shared" si="698"/>
        <v>1</v>
      </c>
      <c r="O8692" s="141"/>
      <c r="P8692" s="141"/>
      <c r="Q8692" s="81">
        <f t="shared" si="699"/>
        <v>10.9</v>
      </c>
    </row>
    <row r="8693" spans="5:17" ht="13" hidden="1" x14ac:dyDescent="0.3">
      <c r="E8693" s="138">
        <v>44323</v>
      </c>
      <c r="F8693" s="16">
        <v>128</v>
      </c>
      <c r="G8693" s="16">
        <v>2021</v>
      </c>
      <c r="H8693" s="139">
        <f t="shared" si="700"/>
        <v>0</v>
      </c>
      <c r="I8693" s="140">
        <v>12.948387096774196</v>
      </c>
      <c r="J8693" s="141">
        <f t="shared" si="696"/>
        <v>1</v>
      </c>
      <c r="K8693" s="81">
        <f t="shared" si="697"/>
        <v>7.0516129032258039</v>
      </c>
      <c r="L8693" s="149">
        <v>11</v>
      </c>
      <c r="M8693" s="16"/>
      <c r="N8693" s="141">
        <f t="shared" si="698"/>
        <v>1</v>
      </c>
      <c r="O8693" s="141"/>
      <c r="P8693" s="141"/>
      <c r="Q8693" s="81">
        <f t="shared" si="699"/>
        <v>9</v>
      </c>
    </row>
    <row r="8694" spans="5:17" ht="13" hidden="1" x14ac:dyDescent="0.3">
      <c r="E8694" s="138">
        <v>44324</v>
      </c>
      <c r="F8694" s="16">
        <v>129</v>
      </c>
      <c r="G8694" s="16">
        <v>2021</v>
      </c>
      <c r="H8694" s="139">
        <f t="shared" si="700"/>
        <v>0</v>
      </c>
      <c r="I8694" s="140">
        <v>13.10967741935484</v>
      </c>
      <c r="J8694" s="141">
        <f t="shared" si="696"/>
        <v>1</v>
      </c>
      <c r="K8694" s="81">
        <f t="shared" si="697"/>
        <v>6.8903225806451598</v>
      </c>
      <c r="L8694" s="149">
        <v>13.2</v>
      </c>
      <c r="M8694" s="16"/>
      <c r="N8694" s="141">
        <f t="shared" si="698"/>
        <v>1</v>
      </c>
      <c r="O8694" s="141"/>
      <c r="P8694" s="141"/>
      <c r="Q8694" s="81">
        <f t="shared" si="699"/>
        <v>6.8000000000000007</v>
      </c>
    </row>
    <row r="8695" spans="5:17" ht="13" hidden="1" x14ac:dyDescent="0.3">
      <c r="E8695" s="138">
        <v>44325</v>
      </c>
      <c r="F8695" s="16">
        <v>130</v>
      </c>
      <c r="G8695" s="16">
        <v>2021</v>
      </c>
      <c r="H8695" s="139">
        <f t="shared" si="700"/>
        <v>0</v>
      </c>
      <c r="I8695" s="140">
        <v>13.270967741935484</v>
      </c>
      <c r="J8695" s="141">
        <f t="shared" si="696"/>
        <v>1</v>
      </c>
      <c r="K8695" s="81">
        <f t="shared" si="697"/>
        <v>6.7290322580645157</v>
      </c>
      <c r="L8695" s="149">
        <v>18.100000000000001</v>
      </c>
      <c r="M8695" s="16"/>
      <c r="N8695" s="141">
        <f t="shared" si="698"/>
        <v>0</v>
      </c>
      <c r="O8695" s="141"/>
      <c r="P8695" s="141"/>
      <c r="Q8695" s="81">
        <f t="shared" si="699"/>
        <v>0</v>
      </c>
    </row>
    <row r="8696" spans="5:17" ht="13" hidden="1" x14ac:dyDescent="0.3">
      <c r="E8696" s="138">
        <v>44326</v>
      </c>
      <c r="F8696" s="16">
        <v>131</v>
      </c>
      <c r="G8696" s="16">
        <v>2021</v>
      </c>
      <c r="H8696" s="139">
        <f t="shared" si="700"/>
        <v>0</v>
      </c>
      <c r="I8696" s="140">
        <v>13.432258064516132</v>
      </c>
      <c r="J8696" s="141">
        <f t="shared" si="696"/>
        <v>1</v>
      </c>
      <c r="K8696" s="81">
        <f t="shared" si="697"/>
        <v>6.567741935483868</v>
      </c>
      <c r="L8696" s="149">
        <v>14.9</v>
      </c>
      <c r="M8696" s="16"/>
      <c r="N8696" s="141">
        <f t="shared" si="698"/>
        <v>1</v>
      </c>
      <c r="O8696" s="141"/>
      <c r="P8696" s="141"/>
      <c r="Q8696" s="81">
        <f t="shared" si="699"/>
        <v>5.0999999999999996</v>
      </c>
    </row>
    <row r="8697" spans="5:17" ht="13" hidden="1" x14ac:dyDescent="0.3">
      <c r="E8697" s="138">
        <v>44327</v>
      </c>
      <c r="F8697" s="16">
        <v>132</v>
      </c>
      <c r="G8697" s="16">
        <v>2021</v>
      </c>
      <c r="H8697" s="139">
        <f t="shared" si="700"/>
        <v>0</v>
      </c>
      <c r="I8697" s="140">
        <v>13.593548387096776</v>
      </c>
      <c r="J8697" s="141">
        <f t="shared" si="696"/>
        <v>1</v>
      </c>
      <c r="K8697" s="81">
        <f t="shared" si="697"/>
        <v>6.4064516129032238</v>
      </c>
      <c r="L8697" s="149">
        <v>11.5</v>
      </c>
      <c r="M8697" s="16"/>
      <c r="N8697" s="141">
        <f t="shared" si="698"/>
        <v>1</v>
      </c>
      <c r="O8697" s="141"/>
      <c r="P8697" s="141"/>
      <c r="Q8697" s="81">
        <f t="shared" si="699"/>
        <v>8.5</v>
      </c>
    </row>
    <row r="8698" spans="5:17" ht="13" hidden="1" x14ac:dyDescent="0.3">
      <c r="E8698" s="138">
        <v>44328</v>
      </c>
      <c r="F8698" s="16">
        <v>133</v>
      </c>
      <c r="G8698" s="16">
        <v>2021</v>
      </c>
      <c r="H8698" s="139">
        <f t="shared" si="700"/>
        <v>0</v>
      </c>
      <c r="I8698" s="140">
        <v>13.75483870967742</v>
      </c>
      <c r="J8698" s="141">
        <f t="shared" si="696"/>
        <v>1</v>
      </c>
      <c r="K8698" s="81">
        <f t="shared" si="697"/>
        <v>6.2451612903225797</v>
      </c>
      <c r="L8698" s="149">
        <v>11.5</v>
      </c>
      <c r="M8698" s="16"/>
      <c r="N8698" s="141">
        <f t="shared" si="698"/>
        <v>1</v>
      </c>
      <c r="O8698" s="141"/>
      <c r="P8698" s="141"/>
      <c r="Q8698" s="81">
        <f t="shared" si="699"/>
        <v>8.5</v>
      </c>
    </row>
    <row r="8699" spans="5:17" ht="13" hidden="1" x14ac:dyDescent="0.3">
      <c r="E8699" s="138">
        <v>44329</v>
      </c>
      <c r="F8699" s="16">
        <v>134</v>
      </c>
      <c r="G8699" s="16">
        <v>2021</v>
      </c>
      <c r="H8699" s="139">
        <f t="shared" si="700"/>
        <v>0</v>
      </c>
      <c r="I8699" s="140">
        <v>13.916129032258064</v>
      </c>
      <c r="J8699" s="141">
        <f t="shared" si="696"/>
        <v>1</v>
      </c>
      <c r="K8699" s="81">
        <f t="shared" si="697"/>
        <v>6.0838709677419356</v>
      </c>
      <c r="L8699" s="149">
        <v>10.3</v>
      </c>
      <c r="M8699" s="16"/>
      <c r="N8699" s="141">
        <f t="shared" si="698"/>
        <v>1</v>
      </c>
      <c r="O8699" s="141"/>
      <c r="P8699" s="141"/>
      <c r="Q8699" s="81">
        <f t="shared" si="699"/>
        <v>9.6999999999999993</v>
      </c>
    </row>
    <row r="8700" spans="5:17" ht="13" hidden="1" x14ac:dyDescent="0.3">
      <c r="E8700" s="138">
        <v>44330</v>
      </c>
      <c r="F8700" s="16">
        <v>135</v>
      </c>
      <c r="G8700" s="16">
        <v>2021</v>
      </c>
      <c r="H8700" s="139">
        <f t="shared" si="700"/>
        <v>0</v>
      </c>
      <c r="I8700" s="140">
        <v>14.077419354838712</v>
      </c>
      <c r="J8700" s="141">
        <f t="shared" si="696"/>
        <v>1</v>
      </c>
      <c r="K8700" s="81">
        <f t="shared" si="697"/>
        <v>5.9225806451612879</v>
      </c>
      <c r="L8700" s="149">
        <v>9.8000000000000007</v>
      </c>
      <c r="M8700" s="16"/>
      <c r="N8700" s="141">
        <f t="shared" si="698"/>
        <v>1</v>
      </c>
      <c r="O8700" s="141"/>
      <c r="P8700" s="141"/>
      <c r="Q8700" s="81">
        <f t="shared" si="699"/>
        <v>10.199999999999999</v>
      </c>
    </row>
    <row r="8701" spans="5:17" ht="13" hidden="1" x14ac:dyDescent="0.3">
      <c r="E8701" s="138">
        <v>44331</v>
      </c>
      <c r="F8701" s="16">
        <v>136</v>
      </c>
      <c r="G8701" s="16">
        <v>2021</v>
      </c>
      <c r="H8701" s="139">
        <f t="shared" si="700"/>
        <v>0</v>
      </c>
      <c r="I8701" s="140">
        <v>14.238709677419356</v>
      </c>
      <c r="J8701" s="141">
        <f t="shared" si="696"/>
        <v>1</v>
      </c>
      <c r="K8701" s="81">
        <f t="shared" si="697"/>
        <v>5.7612903225806438</v>
      </c>
      <c r="L8701" s="149">
        <v>9.8000000000000007</v>
      </c>
      <c r="M8701" s="16"/>
      <c r="N8701" s="141">
        <f t="shared" si="698"/>
        <v>1</v>
      </c>
      <c r="O8701" s="141"/>
      <c r="P8701" s="141"/>
      <c r="Q8701" s="81">
        <f t="shared" si="699"/>
        <v>10.199999999999999</v>
      </c>
    </row>
    <row r="8702" spans="5:17" ht="13" hidden="1" x14ac:dyDescent="0.3">
      <c r="E8702" s="138">
        <v>44332</v>
      </c>
      <c r="F8702" s="16">
        <v>137</v>
      </c>
      <c r="G8702" s="16">
        <v>2021</v>
      </c>
      <c r="H8702" s="139">
        <f t="shared" si="700"/>
        <v>0</v>
      </c>
      <c r="I8702" s="140">
        <v>14.4</v>
      </c>
      <c r="J8702" s="141">
        <f t="shared" si="696"/>
        <v>1</v>
      </c>
      <c r="K8702" s="81">
        <f t="shared" si="697"/>
        <v>5.6</v>
      </c>
      <c r="L8702" s="149">
        <v>11.9</v>
      </c>
      <c r="M8702" s="16"/>
      <c r="N8702" s="141">
        <f t="shared" si="698"/>
        <v>1</v>
      </c>
      <c r="O8702" s="141"/>
      <c r="P8702" s="141"/>
      <c r="Q8702" s="81">
        <f t="shared" si="699"/>
        <v>8.1</v>
      </c>
    </row>
    <row r="8703" spans="5:17" ht="13" hidden="1" x14ac:dyDescent="0.3">
      <c r="E8703" s="138">
        <v>44333</v>
      </c>
      <c r="F8703" s="16">
        <v>138</v>
      </c>
      <c r="G8703" s="16">
        <v>2021</v>
      </c>
      <c r="H8703" s="139">
        <f t="shared" si="700"/>
        <v>0</v>
      </c>
      <c r="I8703" s="140">
        <v>14.506666666666668</v>
      </c>
      <c r="J8703" s="141">
        <f t="shared" si="696"/>
        <v>1</v>
      </c>
      <c r="K8703" s="81">
        <f t="shared" si="697"/>
        <v>5.4933333333333323</v>
      </c>
      <c r="L8703" s="149">
        <v>10.8</v>
      </c>
      <c r="M8703" s="16"/>
      <c r="N8703" s="141">
        <f t="shared" si="698"/>
        <v>1</v>
      </c>
      <c r="O8703" s="141"/>
      <c r="P8703" s="141"/>
      <c r="Q8703" s="81">
        <f t="shared" si="699"/>
        <v>9.1999999999999993</v>
      </c>
    </row>
    <row r="8704" spans="5:17" ht="13" hidden="1" x14ac:dyDescent="0.3">
      <c r="E8704" s="138">
        <v>44334</v>
      </c>
      <c r="F8704" s="16">
        <v>139</v>
      </c>
      <c r="G8704" s="16">
        <v>2021</v>
      </c>
      <c r="H8704" s="139">
        <f t="shared" si="700"/>
        <v>0</v>
      </c>
      <c r="I8704" s="140">
        <v>14.613333333333333</v>
      </c>
      <c r="J8704" s="141">
        <f t="shared" si="696"/>
        <v>1</v>
      </c>
      <c r="K8704" s="81">
        <f t="shared" si="697"/>
        <v>5.3866666666666667</v>
      </c>
      <c r="L8704" s="149">
        <v>11.2</v>
      </c>
      <c r="M8704" s="16"/>
      <c r="N8704" s="141">
        <f t="shared" si="698"/>
        <v>1</v>
      </c>
      <c r="O8704" s="141"/>
      <c r="P8704" s="141"/>
      <c r="Q8704" s="81">
        <f t="shared" si="699"/>
        <v>8.8000000000000007</v>
      </c>
    </row>
    <row r="8705" spans="5:17" ht="13" hidden="1" x14ac:dyDescent="0.3">
      <c r="E8705" s="138">
        <v>44335</v>
      </c>
      <c r="F8705" s="16">
        <v>140</v>
      </c>
      <c r="G8705" s="16">
        <v>2021</v>
      </c>
      <c r="H8705" s="139">
        <f t="shared" si="700"/>
        <v>0</v>
      </c>
      <c r="I8705" s="140">
        <v>14.72</v>
      </c>
      <c r="J8705" s="141">
        <f t="shared" si="696"/>
        <v>1</v>
      </c>
      <c r="K8705" s="81">
        <f t="shared" si="697"/>
        <v>5.2799999999999994</v>
      </c>
      <c r="L8705" s="149">
        <v>9.5</v>
      </c>
      <c r="M8705" s="16"/>
      <c r="N8705" s="141">
        <f t="shared" si="698"/>
        <v>1</v>
      </c>
      <c r="O8705" s="141"/>
      <c r="P8705" s="141"/>
      <c r="Q8705" s="81">
        <f t="shared" si="699"/>
        <v>10.5</v>
      </c>
    </row>
    <row r="8706" spans="5:17" ht="13" hidden="1" x14ac:dyDescent="0.3">
      <c r="E8706" s="138">
        <v>44336</v>
      </c>
      <c r="F8706" s="16">
        <v>141</v>
      </c>
      <c r="G8706" s="16">
        <v>2021</v>
      </c>
      <c r="H8706" s="139">
        <f t="shared" si="700"/>
        <v>0</v>
      </c>
      <c r="I8706" s="140">
        <v>14.826666666666668</v>
      </c>
      <c r="J8706" s="141">
        <f t="shared" si="696"/>
        <v>1</v>
      </c>
      <c r="K8706" s="81">
        <f t="shared" si="697"/>
        <v>5.173333333333332</v>
      </c>
      <c r="L8706" s="149">
        <v>11.5</v>
      </c>
      <c r="M8706" s="16"/>
      <c r="N8706" s="141">
        <f t="shared" si="698"/>
        <v>1</v>
      </c>
      <c r="O8706" s="141"/>
      <c r="P8706" s="141"/>
      <c r="Q8706" s="81">
        <f t="shared" si="699"/>
        <v>8.5</v>
      </c>
    </row>
    <row r="8707" spans="5:17" ht="13" hidden="1" x14ac:dyDescent="0.3">
      <c r="E8707" s="138">
        <v>44337</v>
      </c>
      <c r="F8707" s="16">
        <v>142</v>
      </c>
      <c r="G8707" s="16">
        <v>2021</v>
      </c>
      <c r="H8707" s="139">
        <f t="shared" si="700"/>
        <v>0</v>
      </c>
      <c r="I8707" s="140">
        <v>14.933333333333334</v>
      </c>
      <c r="J8707" s="141">
        <f t="shared" si="696"/>
        <v>1</v>
      </c>
      <c r="K8707" s="81">
        <f t="shared" si="697"/>
        <v>5.0666666666666664</v>
      </c>
      <c r="L8707" s="149">
        <v>12</v>
      </c>
      <c r="M8707" s="16"/>
      <c r="N8707" s="141">
        <f t="shared" si="698"/>
        <v>1</v>
      </c>
      <c r="O8707" s="141"/>
      <c r="P8707" s="141"/>
      <c r="Q8707" s="81">
        <f t="shared" si="699"/>
        <v>8</v>
      </c>
    </row>
    <row r="8708" spans="5:17" ht="13" hidden="1" x14ac:dyDescent="0.3">
      <c r="E8708" s="138">
        <v>44338</v>
      </c>
      <c r="F8708" s="16">
        <v>143</v>
      </c>
      <c r="G8708" s="16">
        <v>2021</v>
      </c>
      <c r="H8708" s="139">
        <f t="shared" si="700"/>
        <v>0</v>
      </c>
      <c r="I8708" s="140">
        <v>15.04</v>
      </c>
      <c r="J8708" s="141">
        <f t="shared" si="696"/>
        <v>1</v>
      </c>
      <c r="K8708" s="81">
        <f t="shared" si="697"/>
        <v>4.9600000000000009</v>
      </c>
      <c r="L8708" s="149">
        <v>13</v>
      </c>
      <c r="M8708" s="16"/>
      <c r="N8708" s="141">
        <f t="shared" si="698"/>
        <v>1</v>
      </c>
      <c r="O8708" s="141"/>
      <c r="P8708" s="141"/>
      <c r="Q8708" s="81">
        <f t="shared" si="699"/>
        <v>7</v>
      </c>
    </row>
    <row r="8709" spans="5:17" ht="13" hidden="1" x14ac:dyDescent="0.3">
      <c r="E8709" s="138">
        <v>44339</v>
      </c>
      <c r="F8709" s="16">
        <v>144</v>
      </c>
      <c r="G8709" s="16">
        <v>2021</v>
      </c>
      <c r="H8709" s="139">
        <f t="shared" si="700"/>
        <v>0</v>
      </c>
      <c r="I8709" s="140">
        <v>15.146666666666667</v>
      </c>
      <c r="J8709" s="141">
        <f t="shared" si="696"/>
        <v>1</v>
      </c>
      <c r="K8709" s="81">
        <f t="shared" si="697"/>
        <v>4.8533333333333335</v>
      </c>
      <c r="L8709" s="149">
        <v>13</v>
      </c>
      <c r="M8709" s="16"/>
      <c r="N8709" s="141">
        <f t="shared" si="698"/>
        <v>1</v>
      </c>
      <c r="O8709" s="141"/>
      <c r="P8709" s="141"/>
      <c r="Q8709" s="81">
        <f t="shared" si="699"/>
        <v>7</v>
      </c>
    </row>
    <row r="8710" spans="5:17" ht="13" hidden="1" x14ac:dyDescent="0.3">
      <c r="E8710" s="138">
        <v>44340</v>
      </c>
      <c r="F8710" s="16">
        <v>145</v>
      </c>
      <c r="G8710" s="16">
        <v>2021</v>
      </c>
      <c r="H8710" s="139">
        <f t="shared" si="700"/>
        <v>0</v>
      </c>
      <c r="I8710" s="140">
        <v>15.253333333333334</v>
      </c>
      <c r="J8710" s="141">
        <f t="shared" si="696"/>
        <v>1</v>
      </c>
      <c r="K8710" s="81">
        <f t="shared" si="697"/>
        <v>4.7466666666666661</v>
      </c>
      <c r="L8710" s="149">
        <v>12.5</v>
      </c>
      <c r="M8710" s="16"/>
      <c r="N8710" s="141">
        <f t="shared" si="698"/>
        <v>1</v>
      </c>
      <c r="O8710" s="141"/>
      <c r="P8710" s="141"/>
      <c r="Q8710" s="81">
        <f t="shared" si="699"/>
        <v>7.5</v>
      </c>
    </row>
    <row r="8711" spans="5:17" ht="13" hidden="1" x14ac:dyDescent="0.3">
      <c r="E8711" s="138">
        <v>44341</v>
      </c>
      <c r="F8711" s="16">
        <v>146</v>
      </c>
      <c r="G8711" s="16">
        <v>2021</v>
      </c>
      <c r="H8711" s="139">
        <f t="shared" si="700"/>
        <v>0</v>
      </c>
      <c r="I8711" s="140">
        <v>15.36</v>
      </c>
      <c r="J8711" s="141">
        <f t="shared" si="696"/>
        <v>1</v>
      </c>
      <c r="K8711" s="81">
        <f t="shared" si="697"/>
        <v>4.6400000000000006</v>
      </c>
      <c r="L8711" s="149">
        <v>11.8</v>
      </c>
      <c r="M8711" s="16"/>
      <c r="N8711" s="141">
        <f t="shared" si="698"/>
        <v>1</v>
      </c>
      <c r="O8711" s="141"/>
      <c r="P8711" s="141"/>
      <c r="Q8711" s="81">
        <f t="shared" si="699"/>
        <v>8.1999999999999993</v>
      </c>
    </row>
    <row r="8712" spans="5:17" ht="13" hidden="1" x14ac:dyDescent="0.3">
      <c r="E8712" s="138">
        <v>44342</v>
      </c>
      <c r="F8712" s="16">
        <v>147</v>
      </c>
      <c r="G8712" s="16">
        <v>2021</v>
      </c>
      <c r="H8712" s="139">
        <f t="shared" si="700"/>
        <v>0</v>
      </c>
      <c r="I8712" s="140">
        <v>15.466666666666667</v>
      </c>
      <c r="J8712" s="141">
        <f t="shared" ref="J8712:J8775" si="701">IF(I8712&lt;=$E$117,1,0)</f>
        <v>1</v>
      </c>
      <c r="K8712" s="81">
        <f t="shared" ref="K8712:K8775" si="702">J8712*($E$116-I8712)</f>
        <v>4.5333333333333332</v>
      </c>
      <c r="L8712" s="149">
        <v>15.5</v>
      </c>
      <c r="M8712" s="16"/>
      <c r="N8712" s="141">
        <f t="shared" ref="N8712:N8775" si="703">IF(L8712&lt;=$E$117,1,0)</f>
        <v>1</v>
      </c>
      <c r="O8712" s="141"/>
      <c r="P8712" s="141"/>
      <c r="Q8712" s="81">
        <f t="shared" ref="Q8712:Q8775" si="704">N8712*($E$116-L8712)</f>
        <v>4.5</v>
      </c>
    </row>
    <row r="8713" spans="5:17" ht="13" hidden="1" x14ac:dyDescent="0.3">
      <c r="E8713" s="138">
        <v>44343</v>
      </c>
      <c r="F8713" s="16">
        <v>148</v>
      </c>
      <c r="G8713" s="16">
        <v>2021</v>
      </c>
      <c r="H8713" s="139">
        <f t="shared" si="700"/>
        <v>0</v>
      </c>
      <c r="I8713" s="140">
        <v>15.573333333333334</v>
      </c>
      <c r="J8713" s="141">
        <f t="shared" si="701"/>
        <v>1</v>
      </c>
      <c r="K8713" s="81">
        <f t="shared" si="702"/>
        <v>4.4266666666666659</v>
      </c>
      <c r="L8713" s="149">
        <v>15.7</v>
      </c>
      <c r="M8713" s="16"/>
      <c r="N8713" s="141">
        <f t="shared" si="703"/>
        <v>1</v>
      </c>
      <c r="O8713" s="141"/>
      <c r="P8713" s="141"/>
      <c r="Q8713" s="81">
        <f t="shared" si="704"/>
        <v>4.3000000000000007</v>
      </c>
    </row>
    <row r="8714" spans="5:17" ht="13" hidden="1" x14ac:dyDescent="0.3">
      <c r="E8714" s="138">
        <v>44344</v>
      </c>
      <c r="F8714" s="16">
        <v>149</v>
      </c>
      <c r="G8714" s="16">
        <v>2021</v>
      </c>
      <c r="H8714" s="139">
        <f t="shared" si="700"/>
        <v>0</v>
      </c>
      <c r="I8714" s="140">
        <v>15.68</v>
      </c>
      <c r="J8714" s="141">
        <f t="shared" si="701"/>
        <v>1</v>
      </c>
      <c r="K8714" s="81">
        <f t="shared" si="702"/>
        <v>4.32</v>
      </c>
      <c r="L8714" s="149">
        <v>15</v>
      </c>
      <c r="M8714" s="16"/>
      <c r="N8714" s="141">
        <f t="shared" si="703"/>
        <v>1</v>
      </c>
      <c r="O8714" s="141"/>
      <c r="P8714" s="141"/>
      <c r="Q8714" s="81">
        <f t="shared" si="704"/>
        <v>5</v>
      </c>
    </row>
    <row r="8715" spans="5:17" ht="13" hidden="1" x14ac:dyDescent="0.3">
      <c r="E8715" s="138">
        <v>44345</v>
      </c>
      <c r="F8715" s="16">
        <v>150</v>
      </c>
      <c r="G8715" s="16">
        <v>2021</v>
      </c>
      <c r="H8715" s="139">
        <f t="shared" si="700"/>
        <v>0</v>
      </c>
      <c r="I8715" s="140">
        <v>15.786666666666667</v>
      </c>
      <c r="J8715" s="141">
        <f t="shared" si="701"/>
        <v>1</v>
      </c>
      <c r="K8715" s="81">
        <f t="shared" si="702"/>
        <v>4.2133333333333329</v>
      </c>
      <c r="L8715" s="149">
        <v>16.2</v>
      </c>
      <c r="M8715" s="16"/>
      <c r="N8715" s="141">
        <f t="shared" si="703"/>
        <v>0</v>
      </c>
      <c r="O8715" s="141"/>
      <c r="P8715" s="141"/>
      <c r="Q8715" s="81">
        <f t="shared" si="704"/>
        <v>0</v>
      </c>
    </row>
    <row r="8716" spans="5:17" ht="13" hidden="1" x14ac:dyDescent="0.3">
      <c r="E8716" s="138">
        <v>44346</v>
      </c>
      <c r="F8716" s="16">
        <v>151</v>
      </c>
      <c r="G8716" s="16">
        <v>2021</v>
      </c>
      <c r="H8716" s="139">
        <f t="shared" si="700"/>
        <v>0</v>
      </c>
      <c r="I8716" s="140">
        <v>15.893333333333333</v>
      </c>
      <c r="J8716" s="141">
        <f t="shared" si="701"/>
        <v>1</v>
      </c>
      <c r="K8716" s="81">
        <f t="shared" si="702"/>
        <v>4.1066666666666674</v>
      </c>
      <c r="L8716" s="149">
        <v>15.7</v>
      </c>
      <c r="M8716" s="16"/>
      <c r="N8716" s="141">
        <f t="shared" si="703"/>
        <v>1</v>
      </c>
      <c r="O8716" s="141"/>
      <c r="P8716" s="141"/>
      <c r="Q8716" s="81">
        <f t="shared" si="704"/>
        <v>4.3000000000000007</v>
      </c>
    </row>
    <row r="8717" spans="5:17" ht="13" hidden="1" x14ac:dyDescent="0.3">
      <c r="E8717" s="138">
        <v>44347</v>
      </c>
      <c r="F8717" s="16">
        <v>152</v>
      </c>
      <c r="G8717" s="16">
        <v>2021</v>
      </c>
      <c r="H8717" s="139">
        <f t="shared" si="700"/>
        <v>0</v>
      </c>
      <c r="I8717" s="140">
        <v>16</v>
      </c>
      <c r="J8717" s="141">
        <f t="shared" si="701"/>
        <v>1</v>
      </c>
      <c r="K8717" s="81">
        <f t="shared" si="702"/>
        <v>4</v>
      </c>
      <c r="L8717" s="149">
        <v>15.8</v>
      </c>
      <c r="M8717" s="16"/>
      <c r="N8717" s="141">
        <f t="shared" si="703"/>
        <v>1</v>
      </c>
      <c r="O8717" s="141"/>
      <c r="P8717" s="141"/>
      <c r="Q8717" s="81">
        <f t="shared" si="704"/>
        <v>4.1999999999999993</v>
      </c>
    </row>
    <row r="8718" spans="5:17" ht="13" hidden="1" x14ac:dyDescent="0.3">
      <c r="E8718" s="138">
        <v>44348</v>
      </c>
      <c r="F8718" s="16">
        <v>153</v>
      </c>
      <c r="G8718" s="16">
        <v>2021</v>
      </c>
      <c r="H8718" s="139">
        <f t="shared" si="700"/>
        <v>0</v>
      </c>
      <c r="I8718" s="140">
        <v>16.106666666666669</v>
      </c>
      <c r="J8718" s="141">
        <f t="shared" si="701"/>
        <v>0</v>
      </c>
      <c r="K8718" s="81">
        <f t="shared" si="702"/>
        <v>0</v>
      </c>
      <c r="L8718" s="149">
        <v>17.7</v>
      </c>
      <c r="M8718" s="16"/>
      <c r="N8718" s="141">
        <f t="shared" si="703"/>
        <v>0</v>
      </c>
      <c r="O8718" s="141"/>
      <c r="P8718" s="141"/>
      <c r="Q8718" s="81">
        <f t="shared" si="704"/>
        <v>0</v>
      </c>
    </row>
    <row r="8719" spans="5:17" ht="13" hidden="1" x14ac:dyDescent="0.3">
      <c r="E8719" s="138">
        <v>44349</v>
      </c>
      <c r="F8719" s="16">
        <v>154</v>
      </c>
      <c r="G8719" s="16">
        <v>2021</v>
      </c>
      <c r="H8719" s="139">
        <f t="shared" si="700"/>
        <v>0</v>
      </c>
      <c r="I8719" s="140">
        <v>16.213333333333331</v>
      </c>
      <c r="J8719" s="141">
        <f t="shared" si="701"/>
        <v>0</v>
      </c>
      <c r="K8719" s="81">
        <f t="shared" si="702"/>
        <v>0</v>
      </c>
      <c r="L8719" s="149">
        <v>16.5</v>
      </c>
      <c r="M8719" s="16"/>
      <c r="N8719" s="141">
        <f t="shared" si="703"/>
        <v>0</v>
      </c>
      <c r="O8719" s="141"/>
      <c r="P8719" s="141"/>
      <c r="Q8719" s="81">
        <f t="shared" si="704"/>
        <v>0</v>
      </c>
    </row>
    <row r="8720" spans="5:17" ht="13" hidden="1" x14ac:dyDescent="0.3">
      <c r="E8720" s="138">
        <v>44350</v>
      </c>
      <c r="F8720" s="16">
        <v>155</v>
      </c>
      <c r="G8720" s="16">
        <v>2021</v>
      </c>
      <c r="H8720" s="139">
        <f t="shared" si="700"/>
        <v>0</v>
      </c>
      <c r="I8720" s="140">
        <v>16.32</v>
      </c>
      <c r="J8720" s="141">
        <f t="shared" si="701"/>
        <v>0</v>
      </c>
      <c r="K8720" s="81">
        <f t="shared" si="702"/>
        <v>0</v>
      </c>
      <c r="L8720" s="149">
        <v>19.8</v>
      </c>
      <c r="M8720" s="16"/>
      <c r="N8720" s="141">
        <f t="shared" si="703"/>
        <v>0</v>
      </c>
      <c r="O8720" s="141"/>
      <c r="P8720" s="141"/>
      <c r="Q8720" s="81">
        <f t="shared" si="704"/>
        <v>0</v>
      </c>
    </row>
    <row r="8721" spans="5:17" ht="13" hidden="1" x14ac:dyDescent="0.3">
      <c r="E8721" s="138">
        <v>44351</v>
      </c>
      <c r="F8721" s="16">
        <v>156</v>
      </c>
      <c r="G8721" s="16">
        <v>2021</v>
      </c>
      <c r="H8721" s="139">
        <f t="shared" si="700"/>
        <v>0</v>
      </c>
      <c r="I8721" s="140">
        <v>16.426666666666669</v>
      </c>
      <c r="J8721" s="141">
        <f t="shared" si="701"/>
        <v>0</v>
      </c>
      <c r="K8721" s="81">
        <f t="shared" si="702"/>
        <v>0</v>
      </c>
      <c r="L8721" s="149">
        <v>20.6</v>
      </c>
      <c r="M8721" s="16"/>
      <c r="N8721" s="141">
        <f t="shared" si="703"/>
        <v>0</v>
      </c>
      <c r="O8721" s="141"/>
      <c r="P8721" s="141"/>
      <c r="Q8721" s="81">
        <f t="shared" si="704"/>
        <v>0</v>
      </c>
    </row>
    <row r="8722" spans="5:17" ht="13" hidden="1" x14ac:dyDescent="0.3">
      <c r="E8722" s="138">
        <v>44352</v>
      </c>
      <c r="F8722" s="16">
        <v>157</v>
      </c>
      <c r="G8722" s="16">
        <v>2021</v>
      </c>
      <c r="H8722" s="139">
        <f t="shared" si="700"/>
        <v>0</v>
      </c>
      <c r="I8722" s="140">
        <v>16.533333333333331</v>
      </c>
      <c r="J8722" s="141">
        <f t="shared" si="701"/>
        <v>0</v>
      </c>
      <c r="K8722" s="81">
        <f t="shared" si="702"/>
        <v>0</v>
      </c>
      <c r="L8722" s="149">
        <v>17.399999999999999</v>
      </c>
      <c r="M8722" s="16"/>
      <c r="N8722" s="141">
        <f t="shared" si="703"/>
        <v>0</v>
      </c>
      <c r="O8722" s="141"/>
      <c r="P8722" s="141"/>
      <c r="Q8722" s="81">
        <f t="shared" si="704"/>
        <v>0</v>
      </c>
    </row>
    <row r="8723" spans="5:17" ht="13" hidden="1" x14ac:dyDescent="0.3">
      <c r="E8723" s="138">
        <v>44353</v>
      </c>
      <c r="F8723" s="16">
        <v>158</v>
      </c>
      <c r="G8723" s="16">
        <v>2021</v>
      </c>
      <c r="H8723" s="139">
        <f t="shared" si="700"/>
        <v>0</v>
      </c>
      <c r="I8723" s="140">
        <v>16.64</v>
      </c>
      <c r="J8723" s="141">
        <f t="shared" si="701"/>
        <v>0</v>
      </c>
      <c r="K8723" s="81">
        <f t="shared" si="702"/>
        <v>0</v>
      </c>
      <c r="L8723" s="149">
        <v>18.3</v>
      </c>
      <c r="M8723" s="16"/>
      <c r="N8723" s="141">
        <f t="shared" si="703"/>
        <v>0</v>
      </c>
      <c r="O8723" s="141"/>
      <c r="P8723" s="141"/>
      <c r="Q8723" s="81">
        <f t="shared" si="704"/>
        <v>0</v>
      </c>
    </row>
    <row r="8724" spans="5:17" ht="13" hidden="1" x14ac:dyDescent="0.3">
      <c r="E8724" s="138">
        <v>44354</v>
      </c>
      <c r="F8724" s="16">
        <v>159</v>
      </c>
      <c r="G8724" s="16">
        <v>2021</v>
      </c>
      <c r="H8724" s="139">
        <f t="shared" si="700"/>
        <v>0</v>
      </c>
      <c r="I8724" s="140">
        <v>16.74666666666667</v>
      </c>
      <c r="J8724" s="141">
        <f t="shared" si="701"/>
        <v>0</v>
      </c>
      <c r="K8724" s="81">
        <f t="shared" si="702"/>
        <v>0</v>
      </c>
      <c r="L8724" s="149">
        <v>18.8</v>
      </c>
      <c r="M8724" s="16"/>
      <c r="N8724" s="141">
        <f t="shared" si="703"/>
        <v>0</v>
      </c>
      <c r="O8724" s="141"/>
      <c r="P8724" s="141"/>
      <c r="Q8724" s="81">
        <f t="shared" si="704"/>
        <v>0</v>
      </c>
    </row>
    <row r="8725" spans="5:17" ht="13" hidden="1" x14ac:dyDescent="0.3">
      <c r="E8725" s="138">
        <v>44355</v>
      </c>
      <c r="F8725" s="16">
        <v>160</v>
      </c>
      <c r="G8725" s="16">
        <v>2021</v>
      </c>
      <c r="H8725" s="139">
        <f t="shared" si="700"/>
        <v>0</v>
      </c>
      <c r="I8725" s="140">
        <v>16.853333333333332</v>
      </c>
      <c r="J8725" s="141">
        <f t="shared" si="701"/>
        <v>0</v>
      </c>
      <c r="K8725" s="81">
        <f t="shared" si="702"/>
        <v>0</v>
      </c>
      <c r="L8725" s="149">
        <v>18.5</v>
      </c>
      <c r="M8725" s="16"/>
      <c r="N8725" s="141">
        <f t="shared" si="703"/>
        <v>0</v>
      </c>
      <c r="O8725" s="141"/>
      <c r="P8725" s="141"/>
      <c r="Q8725" s="81">
        <f t="shared" si="704"/>
        <v>0</v>
      </c>
    </row>
    <row r="8726" spans="5:17" ht="13" hidden="1" x14ac:dyDescent="0.3">
      <c r="E8726" s="138">
        <v>44356</v>
      </c>
      <c r="F8726" s="16">
        <v>161</v>
      </c>
      <c r="G8726" s="16">
        <v>2021</v>
      </c>
      <c r="H8726" s="139">
        <f t="shared" si="700"/>
        <v>0</v>
      </c>
      <c r="I8726" s="140">
        <v>16.96</v>
      </c>
      <c r="J8726" s="141">
        <f t="shared" si="701"/>
        <v>0</v>
      </c>
      <c r="K8726" s="81">
        <f t="shared" si="702"/>
        <v>0</v>
      </c>
      <c r="L8726" s="149">
        <v>18.5</v>
      </c>
      <c r="M8726" s="16"/>
      <c r="N8726" s="141">
        <f t="shared" si="703"/>
        <v>0</v>
      </c>
      <c r="O8726" s="141"/>
      <c r="P8726" s="141"/>
      <c r="Q8726" s="81">
        <f t="shared" si="704"/>
        <v>0</v>
      </c>
    </row>
    <row r="8727" spans="5:17" ht="13" hidden="1" x14ac:dyDescent="0.3">
      <c r="E8727" s="138">
        <v>44357</v>
      </c>
      <c r="F8727" s="16">
        <v>162</v>
      </c>
      <c r="G8727" s="16">
        <v>2021</v>
      </c>
      <c r="H8727" s="139">
        <f t="shared" si="700"/>
        <v>0</v>
      </c>
      <c r="I8727" s="140">
        <v>17.06666666666667</v>
      </c>
      <c r="J8727" s="141">
        <f t="shared" si="701"/>
        <v>0</v>
      </c>
      <c r="K8727" s="81">
        <f t="shared" si="702"/>
        <v>0</v>
      </c>
      <c r="L8727" s="149">
        <v>19.600000000000001</v>
      </c>
      <c r="M8727" s="16"/>
      <c r="N8727" s="141">
        <f t="shared" si="703"/>
        <v>0</v>
      </c>
      <c r="O8727" s="141"/>
      <c r="P8727" s="141"/>
      <c r="Q8727" s="81">
        <f t="shared" si="704"/>
        <v>0</v>
      </c>
    </row>
    <row r="8728" spans="5:17" ht="13" hidden="1" x14ac:dyDescent="0.3">
      <c r="E8728" s="138">
        <v>44358</v>
      </c>
      <c r="F8728" s="16">
        <v>163</v>
      </c>
      <c r="G8728" s="16">
        <v>2021</v>
      </c>
      <c r="H8728" s="139">
        <f t="shared" si="700"/>
        <v>0</v>
      </c>
      <c r="I8728" s="140">
        <v>17.173333333333332</v>
      </c>
      <c r="J8728" s="141">
        <f t="shared" si="701"/>
        <v>0</v>
      </c>
      <c r="K8728" s="81">
        <f t="shared" si="702"/>
        <v>0</v>
      </c>
      <c r="L8728" s="149">
        <v>20.6</v>
      </c>
      <c r="M8728" s="16"/>
      <c r="N8728" s="141">
        <f t="shared" si="703"/>
        <v>0</v>
      </c>
      <c r="O8728" s="141"/>
      <c r="P8728" s="141"/>
      <c r="Q8728" s="81">
        <f t="shared" si="704"/>
        <v>0</v>
      </c>
    </row>
    <row r="8729" spans="5:17" ht="13" hidden="1" x14ac:dyDescent="0.3">
      <c r="E8729" s="138">
        <v>44359</v>
      </c>
      <c r="F8729" s="16">
        <v>164</v>
      </c>
      <c r="G8729" s="16">
        <v>2021</v>
      </c>
      <c r="H8729" s="139">
        <f t="shared" si="700"/>
        <v>0</v>
      </c>
      <c r="I8729" s="140">
        <v>17.28</v>
      </c>
      <c r="J8729" s="141">
        <f t="shared" si="701"/>
        <v>0</v>
      </c>
      <c r="K8729" s="81">
        <f t="shared" si="702"/>
        <v>0</v>
      </c>
      <c r="L8729" s="149">
        <v>21.4</v>
      </c>
      <c r="M8729" s="16"/>
      <c r="N8729" s="141">
        <f t="shared" si="703"/>
        <v>0</v>
      </c>
      <c r="O8729" s="141"/>
      <c r="P8729" s="141"/>
      <c r="Q8729" s="81">
        <f t="shared" si="704"/>
        <v>0</v>
      </c>
    </row>
    <row r="8730" spans="5:17" ht="13" hidden="1" x14ac:dyDescent="0.3">
      <c r="E8730" s="138">
        <v>44360</v>
      </c>
      <c r="F8730" s="16">
        <v>165</v>
      </c>
      <c r="G8730" s="16">
        <v>2021</v>
      </c>
      <c r="H8730" s="139">
        <f t="shared" si="700"/>
        <v>0</v>
      </c>
      <c r="I8730" s="140">
        <v>17.38666666666667</v>
      </c>
      <c r="J8730" s="141">
        <f t="shared" si="701"/>
        <v>0</v>
      </c>
      <c r="K8730" s="81">
        <f t="shared" si="702"/>
        <v>0</v>
      </c>
      <c r="L8730" s="149">
        <v>21.8</v>
      </c>
      <c r="M8730" s="16"/>
      <c r="N8730" s="141">
        <f t="shared" si="703"/>
        <v>0</v>
      </c>
      <c r="O8730" s="141"/>
      <c r="P8730" s="141"/>
      <c r="Q8730" s="81">
        <f t="shared" si="704"/>
        <v>0</v>
      </c>
    </row>
    <row r="8731" spans="5:17" ht="13" hidden="1" x14ac:dyDescent="0.3">
      <c r="E8731" s="138">
        <v>44361</v>
      </c>
      <c r="F8731" s="16">
        <v>166</v>
      </c>
      <c r="G8731" s="16">
        <v>2021</v>
      </c>
      <c r="H8731" s="139">
        <f t="shared" si="700"/>
        <v>0</v>
      </c>
      <c r="I8731" s="140">
        <v>17.493333333333332</v>
      </c>
      <c r="J8731" s="141">
        <f t="shared" si="701"/>
        <v>0</v>
      </c>
      <c r="K8731" s="81">
        <f t="shared" si="702"/>
        <v>0</v>
      </c>
      <c r="L8731" s="149">
        <v>21.6</v>
      </c>
      <c r="M8731" s="16"/>
      <c r="N8731" s="141">
        <f t="shared" si="703"/>
        <v>0</v>
      </c>
      <c r="O8731" s="141"/>
      <c r="P8731" s="141"/>
      <c r="Q8731" s="81">
        <f t="shared" si="704"/>
        <v>0</v>
      </c>
    </row>
    <row r="8732" spans="5:17" ht="13" hidden="1" x14ac:dyDescent="0.3">
      <c r="E8732" s="138">
        <v>44362</v>
      </c>
      <c r="F8732" s="16">
        <v>167</v>
      </c>
      <c r="G8732" s="16">
        <v>2021</v>
      </c>
      <c r="H8732" s="139">
        <f t="shared" si="700"/>
        <v>0</v>
      </c>
      <c r="I8732" s="140">
        <v>17.600000000000001</v>
      </c>
      <c r="J8732" s="141">
        <f t="shared" si="701"/>
        <v>0</v>
      </c>
      <c r="K8732" s="81">
        <f t="shared" si="702"/>
        <v>0</v>
      </c>
      <c r="L8732" s="149">
        <v>23</v>
      </c>
      <c r="M8732" s="16"/>
      <c r="N8732" s="141">
        <f t="shared" si="703"/>
        <v>0</v>
      </c>
      <c r="O8732" s="141"/>
      <c r="P8732" s="141"/>
      <c r="Q8732" s="81">
        <f t="shared" si="704"/>
        <v>0</v>
      </c>
    </row>
    <row r="8733" spans="5:17" ht="13" hidden="1" x14ac:dyDescent="0.3">
      <c r="E8733" s="138">
        <v>44363</v>
      </c>
      <c r="F8733" s="16">
        <v>168</v>
      </c>
      <c r="G8733" s="16">
        <v>2021</v>
      </c>
      <c r="H8733" s="139">
        <f t="shared" si="700"/>
        <v>0</v>
      </c>
      <c r="I8733" s="140">
        <v>17.683870967741939</v>
      </c>
      <c r="J8733" s="141">
        <f t="shared" si="701"/>
        <v>0</v>
      </c>
      <c r="K8733" s="81">
        <f t="shared" si="702"/>
        <v>0</v>
      </c>
      <c r="L8733" s="149">
        <v>23.8</v>
      </c>
      <c r="M8733" s="16"/>
      <c r="N8733" s="141">
        <f t="shared" si="703"/>
        <v>0</v>
      </c>
      <c r="O8733" s="141"/>
      <c r="P8733" s="141"/>
      <c r="Q8733" s="81">
        <f t="shared" si="704"/>
        <v>0</v>
      </c>
    </row>
    <row r="8734" spans="5:17" ht="13" hidden="1" x14ac:dyDescent="0.3">
      <c r="E8734" s="138">
        <v>44364</v>
      </c>
      <c r="F8734" s="16">
        <v>169</v>
      </c>
      <c r="G8734" s="16">
        <v>2021</v>
      </c>
      <c r="H8734" s="139">
        <f t="shared" si="700"/>
        <v>0</v>
      </c>
      <c r="I8734" s="140">
        <v>17.767741935483873</v>
      </c>
      <c r="J8734" s="141">
        <f t="shared" si="701"/>
        <v>0</v>
      </c>
      <c r="K8734" s="81">
        <f t="shared" si="702"/>
        <v>0</v>
      </c>
      <c r="L8734" s="149">
        <v>23.8</v>
      </c>
      <c r="M8734" s="16"/>
      <c r="N8734" s="141">
        <f t="shared" si="703"/>
        <v>0</v>
      </c>
      <c r="O8734" s="141"/>
      <c r="P8734" s="141"/>
      <c r="Q8734" s="81">
        <f t="shared" si="704"/>
        <v>0</v>
      </c>
    </row>
    <row r="8735" spans="5:17" ht="13" hidden="1" x14ac:dyDescent="0.3">
      <c r="E8735" s="138">
        <v>44365</v>
      </c>
      <c r="F8735" s="16">
        <v>170</v>
      </c>
      <c r="G8735" s="16">
        <v>2021</v>
      </c>
      <c r="H8735" s="139">
        <f t="shared" si="700"/>
        <v>0</v>
      </c>
      <c r="I8735" s="140">
        <v>17.851612903225806</v>
      </c>
      <c r="J8735" s="141">
        <f t="shared" si="701"/>
        <v>0</v>
      </c>
      <c r="K8735" s="81">
        <f t="shared" si="702"/>
        <v>0</v>
      </c>
      <c r="L8735" s="149">
        <v>23.9</v>
      </c>
      <c r="M8735" s="16"/>
      <c r="N8735" s="141">
        <f t="shared" si="703"/>
        <v>0</v>
      </c>
      <c r="O8735" s="141"/>
      <c r="P8735" s="141"/>
      <c r="Q8735" s="81">
        <f t="shared" si="704"/>
        <v>0</v>
      </c>
    </row>
    <row r="8736" spans="5:17" ht="13" hidden="1" x14ac:dyDescent="0.3">
      <c r="E8736" s="138">
        <v>44366</v>
      </c>
      <c r="F8736" s="16">
        <v>171</v>
      </c>
      <c r="G8736" s="16">
        <v>2021</v>
      </c>
      <c r="H8736" s="139">
        <f t="shared" si="700"/>
        <v>0</v>
      </c>
      <c r="I8736" s="140">
        <v>17.935483870967744</v>
      </c>
      <c r="J8736" s="141">
        <f t="shared" si="701"/>
        <v>0</v>
      </c>
      <c r="K8736" s="81">
        <f t="shared" si="702"/>
        <v>0</v>
      </c>
      <c r="L8736" s="149">
        <v>24.4</v>
      </c>
      <c r="M8736" s="16"/>
      <c r="N8736" s="141">
        <f t="shared" si="703"/>
        <v>0</v>
      </c>
      <c r="O8736" s="141"/>
      <c r="P8736" s="141"/>
      <c r="Q8736" s="81">
        <f t="shared" si="704"/>
        <v>0</v>
      </c>
    </row>
    <row r="8737" spans="5:19" ht="13" hidden="1" x14ac:dyDescent="0.3">
      <c r="E8737" s="138">
        <v>44367</v>
      </c>
      <c r="F8737" s="16">
        <v>172</v>
      </c>
      <c r="G8737" s="16">
        <v>2021</v>
      </c>
      <c r="H8737" s="139">
        <f t="shared" si="700"/>
        <v>0</v>
      </c>
      <c r="I8737" s="140">
        <v>18.019354838709681</v>
      </c>
      <c r="J8737" s="141">
        <f t="shared" si="701"/>
        <v>0</v>
      </c>
      <c r="K8737" s="81">
        <f t="shared" si="702"/>
        <v>0</v>
      </c>
      <c r="L8737" s="149">
        <v>21.2</v>
      </c>
      <c r="M8737" s="16"/>
      <c r="N8737" s="141">
        <f t="shared" si="703"/>
        <v>0</v>
      </c>
      <c r="O8737" s="141"/>
      <c r="P8737" s="141"/>
      <c r="Q8737" s="81">
        <f t="shared" si="704"/>
        <v>0</v>
      </c>
    </row>
    <row r="8738" spans="5:19" ht="13" hidden="1" x14ac:dyDescent="0.3">
      <c r="E8738" s="138">
        <v>44368</v>
      </c>
      <c r="F8738" s="16">
        <v>173</v>
      </c>
      <c r="G8738" s="16">
        <v>2021</v>
      </c>
      <c r="H8738" s="139">
        <f t="shared" si="700"/>
        <v>0</v>
      </c>
      <c r="I8738" s="140">
        <v>18.103225806451615</v>
      </c>
      <c r="J8738" s="141">
        <f t="shared" si="701"/>
        <v>0</v>
      </c>
      <c r="K8738" s="81">
        <f t="shared" si="702"/>
        <v>0</v>
      </c>
      <c r="L8738" s="149">
        <v>20.399999999999999</v>
      </c>
      <c r="M8738" s="16"/>
      <c r="N8738" s="141">
        <f t="shared" si="703"/>
        <v>0</v>
      </c>
      <c r="O8738" s="141"/>
      <c r="P8738" s="141"/>
      <c r="Q8738" s="81">
        <f t="shared" si="704"/>
        <v>0</v>
      </c>
    </row>
    <row r="8739" spans="5:19" ht="13" hidden="1" x14ac:dyDescent="0.3">
      <c r="E8739" s="138">
        <v>44369</v>
      </c>
      <c r="F8739" s="16">
        <v>174</v>
      </c>
      <c r="G8739" s="16">
        <v>2021</v>
      </c>
      <c r="H8739" s="139">
        <f t="shared" ref="H8739:H8802" si="705">IF(AND(E8739&gt;=$D$64,E8739&lt;=$D$65),1,0)</f>
        <v>0</v>
      </c>
      <c r="I8739" s="140">
        <v>18.187096774193549</v>
      </c>
      <c r="J8739" s="141">
        <f t="shared" si="701"/>
        <v>0</v>
      </c>
      <c r="K8739" s="81">
        <f t="shared" si="702"/>
        <v>0</v>
      </c>
      <c r="L8739" s="149">
        <v>19.8</v>
      </c>
      <c r="M8739" s="16"/>
      <c r="N8739" s="141">
        <f t="shared" si="703"/>
        <v>0</v>
      </c>
      <c r="O8739" s="141"/>
      <c r="P8739" s="141"/>
      <c r="Q8739" s="81">
        <f t="shared" si="704"/>
        <v>0</v>
      </c>
    </row>
    <row r="8740" spans="5:19" ht="13" hidden="1" x14ac:dyDescent="0.3">
      <c r="E8740" s="138">
        <v>44370</v>
      </c>
      <c r="F8740" s="16">
        <v>175</v>
      </c>
      <c r="G8740" s="16">
        <v>2021</v>
      </c>
      <c r="H8740" s="139">
        <f t="shared" si="705"/>
        <v>0</v>
      </c>
      <c r="I8740" s="140">
        <v>18.270967741935486</v>
      </c>
      <c r="J8740" s="141">
        <f t="shared" si="701"/>
        <v>0</v>
      </c>
      <c r="K8740" s="81">
        <f t="shared" si="702"/>
        <v>0</v>
      </c>
      <c r="L8740" s="149">
        <v>18.399999999999999</v>
      </c>
      <c r="M8740" s="16"/>
      <c r="N8740" s="141">
        <f t="shared" si="703"/>
        <v>0</v>
      </c>
      <c r="O8740" s="141"/>
      <c r="P8740" s="141"/>
      <c r="Q8740" s="81">
        <f t="shared" si="704"/>
        <v>0</v>
      </c>
    </row>
    <row r="8741" spans="5:19" ht="13" hidden="1" x14ac:dyDescent="0.3">
      <c r="E8741" s="138">
        <v>44371</v>
      </c>
      <c r="F8741" s="16">
        <v>176</v>
      </c>
      <c r="G8741" s="16">
        <v>2021</v>
      </c>
      <c r="H8741" s="139">
        <f t="shared" si="705"/>
        <v>0</v>
      </c>
      <c r="I8741" s="140">
        <v>18.354838709677423</v>
      </c>
      <c r="J8741" s="141">
        <f t="shared" si="701"/>
        <v>0</v>
      </c>
      <c r="K8741" s="81">
        <f t="shared" si="702"/>
        <v>0</v>
      </c>
      <c r="L8741" s="149">
        <v>16.899999999999999</v>
      </c>
      <c r="M8741" s="16"/>
      <c r="N8741" s="141">
        <f t="shared" si="703"/>
        <v>0</v>
      </c>
      <c r="O8741" s="141"/>
      <c r="P8741" s="141"/>
      <c r="Q8741" s="81">
        <f t="shared" si="704"/>
        <v>0</v>
      </c>
    </row>
    <row r="8742" spans="5:19" ht="13" hidden="1" x14ac:dyDescent="0.3">
      <c r="E8742" s="138">
        <v>44372</v>
      </c>
      <c r="F8742" s="16">
        <v>177</v>
      </c>
      <c r="G8742" s="16">
        <v>2021</v>
      </c>
      <c r="H8742" s="139">
        <f t="shared" si="705"/>
        <v>0</v>
      </c>
      <c r="I8742" s="140">
        <v>18.438709677419357</v>
      </c>
      <c r="J8742" s="141">
        <f t="shared" si="701"/>
        <v>0</v>
      </c>
      <c r="K8742" s="81">
        <f t="shared" si="702"/>
        <v>0</v>
      </c>
      <c r="L8742" s="149">
        <v>16.5</v>
      </c>
      <c r="M8742" s="16"/>
      <c r="N8742" s="141">
        <f t="shared" si="703"/>
        <v>0</v>
      </c>
      <c r="O8742" s="141"/>
      <c r="P8742" s="141"/>
      <c r="Q8742" s="81">
        <f t="shared" si="704"/>
        <v>0</v>
      </c>
    </row>
    <row r="8743" spans="5:19" ht="13" hidden="1" x14ac:dyDescent="0.3">
      <c r="E8743" s="138">
        <v>44373</v>
      </c>
      <c r="F8743" s="16">
        <v>178</v>
      </c>
      <c r="G8743" s="16">
        <v>2021</v>
      </c>
      <c r="H8743" s="139">
        <f t="shared" si="705"/>
        <v>0</v>
      </c>
      <c r="I8743" s="140">
        <v>18.522580645161291</v>
      </c>
      <c r="J8743" s="141">
        <f t="shared" si="701"/>
        <v>0</v>
      </c>
      <c r="K8743" s="81">
        <f t="shared" si="702"/>
        <v>0</v>
      </c>
      <c r="L8743" s="149">
        <v>18.2</v>
      </c>
      <c r="M8743" s="16"/>
      <c r="N8743" s="141">
        <f t="shared" si="703"/>
        <v>0</v>
      </c>
      <c r="O8743" s="141"/>
      <c r="P8743" s="141"/>
      <c r="Q8743" s="81">
        <f t="shared" si="704"/>
        <v>0</v>
      </c>
    </row>
    <row r="8744" spans="5:19" ht="13" hidden="1" x14ac:dyDescent="0.3">
      <c r="E8744" s="138">
        <v>44374</v>
      </c>
      <c r="F8744" s="16">
        <v>179</v>
      </c>
      <c r="G8744" s="16">
        <v>2021</v>
      </c>
      <c r="H8744" s="139">
        <f t="shared" si="705"/>
        <v>0</v>
      </c>
      <c r="I8744" s="140">
        <v>18.606451612903228</v>
      </c>
      <c r="J8744" s="141">
        <f t="shared" si="701"/>
        <v>0</v>
      </c>
      <c r="K8744" s="81">
        <f t="shared" si="702"/>
        <v>0</v>
      </c>
      <c r="L8744" s="149">
        <v>19.7</v>
      </c>
      <c r="M8744" s="16"/>
      <c r="N8744" s="141">
        <f t="shared" si="703"/>
        <v>0</v>
      </c>
      <c r="O8744" s="141"/>
      <c r="P8744" s="141"/>
      <c r="Q8744" s="81">
        <f t="shared" si="704"/>
        <v>0</v>
      </c>
    </row>
    <row r="8745" spans="5:19" ht="13" hidden="1" x14ac:dyDescent="0.3">
      <c r="E8745" s="138">
        <v>44375</v>
      </c>
      <c r="F8745" s="16">
        <v>180</v>
      </c>
      <c r="G8745" s="16">
        <v>2021</v>
      </c>
      <c r="H8745" s="139">
        <f t="shared" si="705"/>
        <v>0</v>
      </c>
      <c r="I8745" s="140">
        <v>18.690322580645162</v>
      </c>
      <c r="J8745" s="141">
        <f t="shared" si="701"/>
        <v>0</v>
      </c>
      <c r="K8745" s="81">
        <f t="shared" si="702"/>
        <v>0</v>
      </c>
      <c r="L8745" s="149">
        <v>20.8</v>
      </c>
      <c r="M8745" s="16"/>
      <c r="N8745" s="141">
        <f t="shared" si="703"/>
        <v>0</v>
      </c>
      <c r="O8745" s="141"/>
      <c r="P8745" s="141"/>
      <c r="Q8745" s="81">
        <f t="shared" si="704"/>
        <v>0</v>
      </c>
    </row>
    <row r="8746" spans="5:19" ht="13" hidden="1" x14ac:dyDescent="0.3">
      <c r="E8746" s="138">
        <v>44376</v>
      </c>
      <c r="F8746" s="16">
        <v>181</v>
      </c>
      <c r="G8746" s="16">
        <v>2021</v>
      </c>
      <c r="H8746" s="139">
        <f t="shared" si="705"/>
        <v>0</v>
      </c>
      <c r="I8746" s="140">
        <v>18.774193548387096</v>
      </c>
      <c r="J8746" s="141">
        <f t="shared" si="701"/>
        <v>0</v>
      </c>
      <c r="K8746" s="81">
        <f t="shared" si="702"/>
        <v>0</v>
      </c>
      <c r="L8746" s="149">
        <v>18.100000000000001</v>
      </c>
      <c r="M8746" s="16"/>
      <c r="N8746" s="141">
        <f t="shared" si="703"/>
        <v>0</v>
      </c>
      <c r="O8746" s="141"/>
      <c r="P8746" s="141"/>
      <c r="Q8746" s="81">
        <f t="shared" si="704"/>
        <v>0</v>
      </c>
      <c r="S8746" s="15">
        <v>17.899999999999999</v>
      </c>
    </row>
    <row r="8747" spans="5:19" ht="13" hidden="1" x14ac:dyDescent="0.3">
      <c r="E8747" s="138">
        <v>44377</v>
      </c>
      <c r="F8747" s="16">
        <v>182</v>
      </c>
      <c r="G8747" s="16">
        <v>2021</v>
      </c>
      <c r="H8747" s="139">
        <f t="shared" si="705"/>
        <v>0</v>
      </c>
      <c r="I8747" s="140">
        <v>18.858064516129033</v>
      </c>
      <c r="J8747" s="141">
        <f t="shared" si="701"/>
        <v>0</v>
      </c>
      <c r="K8747" s="81">
        <f t="shared" si="702"/>
        <v>0</v>
      </c>
      <c r="L8747" s="149">
        <v>15.8</v>
      </c>
      <c r="M8747" s="16"/>
      <c r="N8747" s="141">
        <f t="shared" si="703"/>
        <v>1</v>
      </c>
      <c r="O8747" s="141"/>
      <c r="P8747" s="141"/>
      <c r="Q8747" s="81">
        <f t="shared" si="704"/>
        <v>4.1999999999999993</v>
      </c>
      <c r="S8747" s="15">
        <v>15.9</v>
      </c>
    </row>
    <row r="8748" spans="5:19" ht="13" hidden="1" x14ac:dyDescent="0.3">
      <c r="E8748" s="138">
        <v>44378</v>
      </c>
      <c r="F8748" s="16">
        <v>183</v>
      </c>
      <c r="G8748" s="16">
        <v>2021</v>
      </c>
      <c r="H8748" s="139">
        <f t="shared" si="705"/>
        <v>0</v>
      </c>
      <c r="I8748" s="140">
        <v>18.941935483870971</v>
      </c>
      <c r="J8748" s="141">
        <f t="shared" si="701"/>
        <v>0</v>
      </c>
      <c r="K8748" s="81">
        <f t="shared" si="702"/>
        <v>0</v>
      </c>
      <c r="L8748" s="149">
        <v>18.8</v>
      </c>
      <c r="M8748" s="16"/>
      <c r="N8748" s="141">
        <f t="shared" si="703"/>
        <v>0</v>
      </c>
      <c r="O8748" s="141"/>
      <c r="P8748" s="141"/>
      <c r="Q8748" s="81">
        <f t="shared" si="704"/>
        <v>0</v>
      </c>
      <c r="S8748" s="15">
        <v>18.7</v>
      </c>
    </row>
    <row r="8749" spans="5:19" ht="13" hidden="1" x14ac:dyDescent="0.3">
      <c r="E8749" s="138">
        <v>44379</v>
      </c>
      <c r="F8749" s="16">
        <v>184</v>
      </c>
      <c r="G8749" s="16">
        <v>2021</v>
      </c>
      <c r="H8749" s="139">
        <f t="shared" si="705"/>
        <v>0</v>
      </c>
      <c r="I8749" s="140">
        <v>19.025806451612905</v>
      </c>
      <c r="J8749" s="141">
        <f t="shared" si="701"/>
        <v>0</v>
      </c>
      <c r="K8749" s="81">
        <f t="shared" si="702"/>
        <v>0</v>
      </c>
      <c r="L8749" s="149">
        <v>19.2</v>
      </c>
      <c r="M8749" s="16"/>
      <c r="N8749" s="141">
        <f t="shared" si="703"/>
        <v>0</v>
      </c>
      <c r="O8749" s="141"/>
      <c r="P8749" s="141"/>
      <c r="Q8749" s="81">
        <f t="shared" si="704"/>
        <v>0</v>
      </c>
      <c r="S8749" s="15">
        <v>19.3</v>
      </c>
    </row>
    <row r="8750" spans="5:19" ht="13" hidden="1" x14ac:dyDescent="0.3">
      <c r="E8750" s="138">
        <v>44380</v>
      </c>
      <c r="F8750" s="16">
        <v>185</v>
      </c>
      <c r="G8750" s="16">
        <v>2021</v>
      </c>
      <c r="H8750" s="139">
        <f t="shared" si="705"/>
        <v>0</v>
      </c>
      <c r="I8750" s="140">
        <v>19.109677419354838</v>
      </c>
      <c r="J8750" s="141">
        <f t="shared" si="701"/>
        <v>0</v>
      </c>
      <c r="K8750" s="81">
        <f t="shared" si="702"/>
        <v>0</v>
      </c>
      <c r="L8750" s="149">
        <v>17.600000000000001</v>
      </c>
      <c r="M8750" s="16"/>
      <c r="N8750" s="141">
        <f t="shared" si="703"/>
        <v>0</v>
      </c>
      <c r="O8750" s="141"/>
      <c r="P8750" s="141"/>
      <c r="Q8750" s="81">
        <f t="shared" si="704"/>
        <v>0</v>
      </c>
      <c r="S8750" s="15">
        <v>17.600000000000001</v>
      </c>
    </row>
    <row r="8751" spans="5:19" ht="13" hidden="1" x14ac:dyDescent="0.3">
      <c r="E8751" s="138">
        <v>44381</v>
      </c>
      <c r="F8751" s="16">
        <v>186</v>
      </c>
      <c r="G8751" s="16">
        <v>2021</v>
      </c>
      <c r="H8751" s="139">
        <f t="shared" si="705"/>
        <v>0</v>
      </c>
      <c r="I8751" s="140">
        <v>19.193548387096776</v>
      </c>
      <c r="J8751" s="141">
        <f t="shared" si="701"/>
        <v>0</v>
      </c>
      <c r="K8751" s="81">
        <f t="shared" si="702"/>
        <v>0</v>
      </c>
      <c r="L8751" s="149">
        <v>17.7</v>
      </c>
      <c r="M8751" s="16"/>
      <c r="N8751" s="141">
        <f t="shared" si="703"/>
        <v>0</v>
      </c>
      <c r="O8751" s="141"/>
      <c r="P8751" s="141"/>
      <c r="Q8751" s="81">
        <f t="shared" si="704"/>
        <v>0</v>
      </c>
      <c r="S8751" s="15">
        <v>17.7</v>
      </c>
    </row>
    <row r="8752" spans="5:19" ht="13" hidden="1" x14ac:dyDescent="0.3">
      <c r="E8752" s="138">
        <v>44382</v>
      </c>
      <c r="F8752" s="16">
        <v>187</v>
      </c>
      <c r="G8752" s="16">
        <v>2021</v>
      </c>
      <c r="H8752" s="139">
        <f t="shared" si="705"/>
        <v>0</v>
      </c>
      <c r="I8752" s="140">
        <v>19.277419354838713</v>
      </c>
      <c r="J8752" s="141">
        <f t="shared" si="701"/>
        <v>0</v>
      </c>
      <c r="K8752" s="81">
        <f t="shared" si="702"/>
        <v>0</v>
      </c>
      <c r="L8752" s="149">
        <v>20.8</v>
      </c>
      <c r="M8752" s="16"/>
      <c r="N8752" s="141">
        <f t="shared" si="703"/>
        <v>0</v>
      </c>
      <c r="O8752" s="141"/>
      <c r="P8752" s="141"/>
      <c r="Q8752" s="81">
        <f t="shared" si="704"/>
        <v>0</v>
      </c>
      <c r="S8752" s="15">
        <v>20.8</v>
      </c>
    </row>
    <row r="8753" spans="5:17" ht="13" hidden="1" x14ac:dyDescent="0.3">
      <c r="E8753" s="138">
        <v>44383</v>
      </c>
      <c r="F8753" s="16">
        <v>188</v>
      </c>
      <c r="G8753" s="16">
        <v>2021</v>
      </c>
      <c r="H8753" s="139">
        <f t="shared" si="705"/>
        <v>0</v>
      </c>
      <c r="I8753" s="140">
        <v>19.361290322580643</v>
      </c>
      <c r="J8753" s="141">
        <f t="shared" si="701"/>
        <v>0</v>
      </c>
      <c r="K8753" s="81">
        <f t="shared" si="702"/>
        <v>0</v>
      </c>
      <c r="L8753" s="149">
        <v>18</v>
      </c>
      <c r="M8753" s="16"/>
      <c r="N8753" s="141">
        <f t="shared" si="703"/>
        <v>0</v>
      </c>
      <c r="O8753" s="141"/>
      <c r="P8753" s="141"/>
      <c r="Q8753" s="81">
        <f t="shared" si="704"/>
        <v>0</v>
      </c>
    </row>
    <row r="8754" spans="5:17" ht="13" hidden="1" x14ac:dyDescent="0.3">
      <c r="E8754" s="138">
        <v>44384</v>
      </c>
      <c r="F8754" s="16">
        <v>189</v>
      </c>
      <c r="G8754" s="16">
        <v>2021</v>
      </c>
      <c r="H8754" s="139">
        <f t="shared" si="705"/>
        <v>0</v>
      </c>
      <c r="I8754" s="140">
        <v>19.445161290322581</v>
      </c>
      <c r="J8754" s="141">
        <f t="shared" si="701"/>
        <v>0</v>
      </c>
      <c r="K8754" s="81">
        <f t="shared" si="702"/>
        <v>0</v>
      </c>
      <c r="L8754" s="149">
        <v>19.3</v>
      </c>
      <c r="M8754" s="16"/>
      <c r="N8754" s="141">
        <f t="shared" si="703"/>
        <v>0</v>
      </c>
      <c r="O8754" s="141"/>
      <c r="P8754" s="141"/>
      <c r="Q8754" s="81">
        <f t="shared" si="704"/>
        <v>0</v>
      </c>
    </row>
    <row r="8755" spans="5:17" ht="13" hidden="1" x14ac:dyDescent="0.3">
      <c r="E8755" s="138">
        <v>44385</v>
      </c>
      <c r="F8755" s="16">
        <v>190</v>
      </c>
      <c r="G8755" s="16">
        <v>2021</v>
      </c>
      <c r="H8755" s="139">
        <f t="shared" si="705"/>
        <v>0</v>
      </c>
      <c r="I8755" s="140">
        <v>19.529032258064518</v>
      </c>
      <c r="J8755" s="141">
        <f t="shared" si="701"/>
        <v>0</v>
      </c>
      <c r="K8755" s="81">
        <f t="shared" si="702"/>
        <v>0</v>
      </c>
      <c r="L8755" s="149">
        <v>17</v>
      </c>
      <c r="M8755" s="16"/>
      <c r="N8755" s="141">
        <f t="shared" si="703"/>
        <v>0</v>
      </c>
      <c r="O8755" s="141"/>
      <c r="P8755" s="141"/>
      <c r="Q8755" s="81">
        <f t="shared" si="704"/>
        <v>0</v>
      </c>
    </row>
    <row r="8756" spans="5:17" ht="13" hidden="1" x14ac:dyDescent="0.3">
      <c r="E8756" s="138">
        <v>44386</v>
      </c>
      <c r="F8756" s="16">
        <v>191</v>
      </c>
      <c r="G8756" s="16">
        <v>2021</v>
      </c>
      <c r="H8756" s="139">
        <f t="shared" si="705"/>
        <v>0</v>
      </c>
      <c r="I8756" s="140">
        <v>19.612903225806452</v>
      </c>
      <c r="J8756" s="141">
        <f t="shared" si="701"/>
        <v>0</v>
      </c>
      <c r="K8756" s="81">
        <f t="shared" si="702"/>
        <v>0</v>
      </c>
      <c r="L8756" s="149">
        <v>18.100000000000001</v>
      </c>
      <c r="M8756" s="16"/>
      <c r="N8756" s="141">
        <f t="shared" si="703"/>
        <v>0</v>
      </c>
      <c r="O8756" s="141"/>
      <c r="P8756" s="141"/>
      <c r="Q8756" s="81">
        <f t="shared" si="704"/>
        <v>0</v>
      </c>
    </row>
    <row r="8757" spans="5:17" ht="13" hidden="1" x14ac:dyDescent="0.3">
      <c r="E8757" s="138">
        <v>44387</v>
      </c>
      <c r="F8757" s="16">
        <v>192</v>
      </c>
      <c r="G8757" s="16">
        <v>2021</v>
      </c>
      <c r="H8757" s="139">
        <f t="shared" si="705"/>
        <v>0</v>
      </c>
      <c r="I8757" s="140">
        <v>19.696774193548389</v>
      </c>
      <c r="J8757" s="141">
        <f t="shared" si="701"/>
        <v>0</v>
      </c>
      <c r="K8757" s="81">
        <f t="shared" si="702"/>
        <v>0</v>
      </c>
      <c r="L8757" s="149">
        <v>18.100000000000001</v>
      </c>
      <c r="M8757" s="16"/>
      <c r="N8757" s="141">
        <f t="shared" si="703"/>
        <v>0</v>
      </c>
      <c r="O8757" s="141"/>
      <c r="P8757" s="141"/>
      <c r="Q8757" s="81">
        <f t="shared" si="704"/>
        <v>0</v>
      </c>
    </row>
    <row r="8758" spans="5:17" ht="13" hidden="1" x14ac:dyDescent="0.3">
      <c r="E8758" s="138">
        <v>44388</v>
      </c>
      <c r="F8758" s="16">
        <v>193</v>
      </c>
      <c r="G8758" s="16">
        <v>2021</v>
      </c>
      <c r="H8758" s="139">
        <f t="shared" si="705"/>
        <v>0</v>
      </c>
      <c r="I8758" s="140">
        <v>19.780645161290323</v>
      </c>
      <c r="J8758" s="141">
        <f t="shared" si="701"/>
        <v>0</v>
      </c>
      <c r="K8758" s="81">
        <f t="shared" si="702"/>
        <v>0</v>
      </c>
      <c r="L8758" s="149">
        <v>18.7</v>
      </c>
      <c r="M8758" s="16"/>
      <c r="N8758" s="141">
        <f t="shared" si="703"/>
        <v>0</v>
      </c>
      <c r="O8758" s="141"/>
      <c r="P8758" s="141"/>
      <c r="Q8758" s="81">
        <f t="shared" si="704"/>
        <v>0</v>
      </c>
    </row>
    <row r="8759" spans="5:17" ht="13" hidden="1" x14ac:dyDescent="0.3">
      <c r="E8759" s="138">
        <v>44389</v>
      </c>
      <c r="F8759" s="16">
        <v>194</v>
      </c>
      <c r="G8759" s="16">
        <v>2021</v>
      </c>
      <c r="H8759" s="139">
        <f t="shared" si="705"/>
        <v>0</v>
      </c>
      <c r="I8759" s="140">
        <v>19.864516129032257</v>
      </c>
      <c r="J8759" s="141">
        <f t="shared" si="701"/>
        <v>0</v>
      </c>
      <c r="K8759" s="81">
        <f t="shared" si="702"/>
        <v>0</v>
      </c>
      <c r="L8759" s="149">
        <v>19.7</v>
      </c>
      <c r="M8759" s="16"/>
      <c r="N8759" s="141">
        <f t="shared" si="703"/>
        <v>0</v>
      </c>
      <c r="O8759" s="141"/>
      <c r="P8759" s="141"/>
      <c r="Q8759" s="81">
        <f t="shared" si="704"/>
        <v>0</v>
      </c>
    </row>
    <row r="8760" spans="5:17" ht="13" hidden="1" x14ac:dyDescent="0.3">
      <c r="E8760" s="138">
        <v>44390</v>
      </c>
      <c r="F8760" s="16">
        <v>195</v>
      </c>
      <c r="G8760" s="16">
        <v>2021</v>
      </c>
      <c r="H8760" s="139">
        <f t="shared" si="705"/>
        <v>0</v>
      </c>
      <c r="I8760" s="140">
        <v>19.948387096774194</v>
      </c>
      <c r="J8760" s="141">
        <f t="shared" si="701"/>
        <v>0</v>
      </c>
      <c r="K8760" s="81">
        <f t="shared" si="702"/>
        <v>0</v>
      </c>
      <c r="L8760" s="149">
        <v>15</v>
      </c>
      <c r="M8760" s="16"/>
      <c r="N8760" s="141">
        <f t="shared" si="703"/>
        <v>1</v>
      </c>
      <c r="O8760" s="141"/>
      <c r="P8760" s="141"/>
      <c r="Q8760" s="81">
        <f t="shared" si="704"/>
        <v>5</v>
      </c>
    </row>
    <row r="8761" spans="5:17" ht="13" hidden="1" x14ac:dyDescent="0.3">
      <c r="E8761" s="138">
        <v>44391</v>
      </c>
      <c r="F8761" s="16">
        <v>196</v>
      </c>
      <c r="G8761" s="16">
        <v>2021</v>
      </c>
      <c r="H8761" s="139">
        <f t="shared" si="705"/>
        <v>0</v>
      </c>
      <c r="I8761" s="140">
        <v>20.032258064516128</v>
      </c>
      <c r="J8761" s="141">
        <f t="shared" si="701"/>
        <v>0</v>
      </c>
      <c r="K8761" s="81">
        <f t="shared" si="702"/>
        <v>0</v>
      </c>
      <c r="L8761" s="149">
        <v>15.2</v>
      </c>
      <c r="M8761" s="16"/>
      <c r="N8761" s="141">
        <f t="shared" si="703"/>
        <v>1</v>
      </c>
      <c r="O8761" s="141"/>
      <c r="P8761" s="141"/>
      <c r="Q8761" s="81">
        <f t="shared" si="704"/>
        <v>4.8000000000000007</v>
      </c>
    </row>
    <row r="8762" spans="5:17" ht="13" hidden="1" x14ac:dyDescent="0.3">
      <c r="E8762" s="138">
        <v>44392</v>
      </c>
      <c r="F8762" s="16">
        <v>197</v>
      </c>
      <c r="G8762" s="16">
        <v>2021</v>
      </c>
      <c r="H8762" s="139">
        <f t="shared" si="705"/>
        <v>0</v>
      </c>
      <c r="I8762" s="140">
        <v>20.116129032258065</v>
      </c>
      <c r="J8762" s="141">
        <f t="shared" si="701"/>
        <v>0</v>
      </c>
      <c r="K8762" s="81">
        <f t="shared" si="702"/>
        <v>0</v>
      </c>
      <c r="L8762" s="149">
        <v>15.9</v>
      </c>
      <c r="M8762" s="16"/>
      <c r="N8762" s="141">
        <f t="shared" si="703"/>
        <v>1</v>
      </c>
      <c r="O8762" s="141"/>
      <c r="P8762" s="141"/>
      <c r="Q8762" s="81">
        <f t="shared" si="704"/>
        <v>4.0999999999999996</v>
      </c>
    </row>
    <row r="8763" spans="5:17" ht="13" hidden="1" x14ac:dyDescent="0.3">
      <c r="E8763" s="138">
        <v>44393</v>
      </c>
      <c r="F8763" s="16">
        <v>198</v>
      </c>
      <c r="G8763" s="16">
        <v>2021</v>
      </c>
      <c r="H8763" s="139">
        <f t="shared" si="705"/>
        <v>0</v>
      </c>
      <c r="I8763" s="140">
        <v>20.2</v>
      </c>
      <c r="J8763" s="141">
        <f t="shared" si="701"/>
        <v>0</v>
      </c>
      <c r="K8763" s="81">
        <f t="shared" si="702"/>
        <v>0</v>
      </c>
      <c r="L8763" s="149">
        <v>18.100000000000001</v>
      </c>
      <c r="M8763" s="16"/>
      <c r="N8763" s="141">
        <f t="shared" si="703"/>
        <v>0</v>
      </c>
      <c r="O8763" s="141"/>
      <c r="P8763" s="141"/>
      <c r="Q8763" s="81">
        <f t="shared" si="704"/>
        <v>0</v>
      </c>
    </row>
    <row r="8764" spans="5:17" ht="13" hidden="1" x14ac:dyDescent="0.3">
      <c r="E8764" s="138">
        <v>44394</v>
      </c>
      <c r="F8764" s="16">
        <v>199</v>
      </c>
      <c r="G8764" s="16">
        <v>2021</v>
      </c>
      <c r="H8764" s="139">
        <f t="shared" si="705"/>
        <v>0</v>
      </c>
      <c r="I8764" s="140">
        <v>20.193548387096772</v>
      </c>
      <c r="J8764" s="141">
        <f t="shared" si="701"/>
        <v>0</v>
      </c>
      <c r="K8764" s="81">
        <f t="shared" si="702"/>
        <v>0</v>
      </c>
      <c r="L8764" s="149">
        <v>19.8</v>
      </c>
      <c r="M8764" s="16"/>
      <c r="N8764" s="141">
        <f t="shared" si="703"/>
        <v>0</v>
      </c>
      <c r="O8764" s="141"/>
      <c r="P8764" s="141"/>
      <c r="Q8764" s="81">
        <f t="shared" si="704"/>
        <v>0</v>
      </c>
    </row>
    <row r="8765" spans="5:17" ht="13" hidden="1" x14ac:dyDescent="0.3">
      <c r="E8765" s="138">
        <v>44395</v>
      </c>
      <c r="F8765" s="16">
        <v>200</v>
      </c>
      <c r="G8765" s="16">
        <v>2021</v>
      </c>
      <c r="H8765" s="139">
        <f t="shared" si="705"/>
        <v>0</v>
      </c>
      <c r="I8765" s="140">
        <v>20.187096774193549</v>
      </c>
      <c r="J8765" s="141">
        <f t="shared" si="701"/>
        <v>0</v>
      </c>
      <c r="K8765" s="81">
        <f t="shared" si="702"/>
        <v>0</v>
      </c>
      <c r="L8765" s="149">
        <v>22.9</v>
      </c>
      <c r="M8765" s="16"/>
      <c r="N8765" s="141">
        <f t="shared" si="703"/>
        <v>0</v>
      </c>
      <c r="O8765" s="141"/>
      <c r="P8765" s="141"/>
      <c r="Q8765" s="81">
        <f t="shared" si="704"/>
        <v>0</v>
      </c>
    </row>
    <row r="8766" spans="5:17" ht="13" hidden="1" x14ac:dyDescent="0.3">
      <c r="E8766" s="138">
        <v>44396</v>
      </c>
      <c r="F8766" s="16">
        <v>201</v>
      </c>
      <c r="G8766" s="16">
        <v>2021</v>
      </c>
      <c r="H8766" s="139">
        <f t="shared" si="705"/>
        <v>0</v>
      </c>
      <c r="I8766" s="140">
        <v>20.180645161290322</v>
      </c>
      <c r="J8766" s="141">
        <f t="shared" si="701"/>
        <v>0</v>
      </c>
      <c r="K8766" s="81">
        <f t="shared" si="702"/>
        <v>0</v>
      </c>
      <c r="L8766" s="149">
        <v>22.9</v>
      </c>
      <c r="M8766" s="16"/>
      <c r="N8766" s="141">
        <f t="shared" si="703"/>
        <v>0</v>
      </c>
      <c r="O8766" s="141"/>
      <c r="P8766" s="141"/>
      <c r="Q8766" s="81">
        <f t="shared" si="704"/>
        <v>0</v>
      </c>
    </row>
    <row r="8767" spans="5:17" ht="13" hidden="1" x14ac:dyDescent="0.3">
      <c r="E8767" s="138">
        <v>44397</v>
      </c>
      <c r="F8767" s="16">
        <v>202</v>
      </c>
      <c r="G8767" s="16">
        <v>2021</v>
      </c>
      <c r="H8767" s="139">
        <f t="shared" si="705"/>
        <v>0</v>
      </c>
      <c r="I8767" s="140">
        <v>20.174193548387095</v>
      </c>
      <c r="J8767" s="141">
        <f t="shared" si="701"/>
        <v>0</v>
      </c>
      <c r="K8767" s="81">
        <f t="shared" si="702"/>
        <v>0</v>
      </c>
      <c r="L8767" s="149">
        <v>21.8</v>
      </c>
      <c r="M8767" s="16"/>
      <c r="N8767" s="141">
        <f t="shared" si="703"/>
        <v>0</v>
      </c>
      <c r="O8767" s="141"/>
      <c r="P8767" s="141"/>
      <c r="Q8767" s="81">
        <f t="shared" si="704"/>
        <v>0</v>
      </c>
    </row>
    <row r="8768" spans="5:17" ht="13" hidden="1" x14ac:dyDescent="0.3">
      <c r="E8768" s="138">
        <v>44398</v>
      </c>
      <c r="F8768" s="16">
        <v>203</v>
      </c>
      <c r="G8768" s="16">
        <v>2021</v>
      </c>
      <c r="H8768" s="139">
        <f t="shared" si="705"/>
        <v>0</v>
      </c>
      <c r="I8768" s="140">
        <v>20.167741935483871</v>
      </c>
      <c r="J8768" s="141">
        <f t="shared" si="701"/>
        <v>0</v>
      </c>
      <c r="K8768" s="81">
        <f t="shared" si="702"/>
        <v>0</v>
      </c>
      <c r="L8768" s="149">
        <v>21.5</v>
      </c>
      <c r="M8768" s="16"/>
      <c r="N8768" s="141">
        <f t="shared" si="703"/>
        <v>0</v>
      </c>
      <c r="O8768" s="141"/>
      <c r="P8768" s="141"/>
      <c r="Q8768" s="81">
        <f t="shared" si="704"/>
        <v>0</v>
      </c>
    </row>
    <row r="8769" spans="5:17" ht="13" hidden="1" x14ac:dyDescent="0.3">
      <c r="E8769" s="138">
        <v>44399</v>
      </c>
      <c r="F8769" s="16">
        <v>204</v>
      </c>
      <c r="G8769" s="16">
        <v>2021</v>
      </c>
      <c r="H8769" s="139">
        <f t="shared" si="705"/>
        <v>0</v>
      </c>
      <c r="I8769" s="140">
        <v>20.161290322580644</v>
      </c>
      <c r="J8769" s="141">
        <f t="shared" si="701"/>
        <v>0</v>
      </c>
      <c r="K8769" s="81">
        <f t="shared" si="702"/>
        <v>0</v>
      </c>
      <c r="L8769" s="149">
        <v>22.3</v>
      </c>
      <c r="M8769" s="16"/>
      <c r="N8769" s="141">
        <f t="shared" si="703"/>
        <v>0</v>
      </c>
      <c r="O8769" s="141"/>
      <c r="P8769" s="141"/>
      <c r="Q8769" s="81">
        <f t="shared" si="704"/>
        <v>0</v>
      </c>
    </row>
    <row r="8770" spans="5:17" ht="13" hidden="1" x14ac:dyDescent="0.3">
      <c r="E8770" s="138">
        <v>44400</v>
      </c>
      <c r="F8770" s="16">
        <v>205</v>
      </c>
      <c r="G8770" s="16">
        <v>2021</v>
      </c>
      <c r="H8770" s="139">
        <f t="shared" si="705"/>
        <v>0</v>
      </c>
      <c r="I8770" s="140">
        <v>20.154838709677417</v>
      </c>
      <c r="J8770" s="141">
        <f t="shared" si="701"/>
        <v>0</v>
      </c>
      <c r="K8770" s="81">
        <f t="shared" si="702"/>
        <v>0</v>
      </c>
      <c r="L8770" s="149">
        <v>22</v>
      </c>
      <c r="M8770" s="16"/>
      <c r="N8770" s="141">
        <f t="shared" si="703"/>
        <v>0</v>
      </c>
      <c r="O8770" s="141"/>
      <c r="P8770" s="141"/>
      <c r="Q8770" s="81">
        <f t="shared" si="704"/>
        <v>0</v>
      </c>
    </row>
    <row r="8771" spans="5:17" ht="13" hidden="1" x14ac:dyDescent="0.3">
      <c r="E8771" s="138">
        <v>44401</v>
      </c>
      <c r="F8771" s="16">
        <v>206</v>
      </c>
      <c r="G8771" s="16">
        <v>2021</v>
      </c>
      <c r="H8771" s="139">
        <f t="shared" si="705"/>
        <v>0</v>
      </c>
      <c r="I8771" s="140">
        <v>20.148387096774194</v>
      </c>
      <c r="J8771" s="141">
        <f t="shared" si="701"/>
        <v>0</v>
      </c>
      <c r="K8771" s="81">
        <f t="shared" si="702"/>
        <v>0</v>
      </c>
      <c r="L8771" s="149">
        <v>22.4</v>
      </c>
      <c r="M8771" s="16"/>
      <c r="N8771" s="141">
        <f t="shared" si="703"/>
        <v>0</v>
      </c>
      <c r="O8771" s="141"/>
      <c r="P8771" s="141"/>
      <c r="Q8771" s="81">
        <f t="shared" si="704"/>
        <v>0</v>
      </c>
    </row>
    <row r="8772" spans="5:17" ht="13" hidden="1" x14ac:dyDescent="0.3">
      <c r="E8772" s="138">
        <v>44402</v>
      </c>
      <c r="F8772" s="16">
        <v>207</v>
      </c>
      <c r="G8772" s="16">
        <v>2021</v>
      </c>
      <c r="H8772" s="139">
        <f t="shared" si="705"/>
        <v>0</v>
      </c>
      <c r="I8772" s="140">
        <v>20.141935483870967</v>
      </c>
      <c r="J8772" s="141">
        <f t="shared" si="701"/>
        <v>0</v>
      </c>
      <c r="K8772" s="81">
        <f t="shared" si="702"/>
        <v>0</v>
      </c>
      <c r="L8772" s="149">
        <v>20.3</v>
      </c>
      <c r="M8772" s="16"/>
      <c r="N8772" s="141">
        <f t="shared" si="703"/>
        <v>0</v>
      </c>
      <c r="O8772" s="141"/>
      <c r="P8772" s="141"/>
      <c r="Q8772" s="81">
        <f t="shared" si="704"/>
        <v>0</v>
      </c>
    </row>
    <row r="8773" spans="5:17" ht="13" hidden="1" x14ac:dyDescent="0.3">
      <c r="E8773" s="138">
        <v>44403</v>
      </c>
      <c r="F8773" s="16">
        <v>208</v>
      </c>
      <c r="G8773" s="16">
        <v>2021</v>
      </c>
      <c r="H8773" s="139">
        <f t="shared" si="705"/>
        <v>0</v>
      </c>
      <c r="I8773" s="140">
        <v>20.13548387096774</v>
      </c>
      <c r="J8773" s="141">
        <f t="shared" si="701"/>
        <v>0</v>
      </c>
      <c r="K8773" s="81">
        <f t="shared" si="702"/>
        <v>0</v>
      </c>
      <c r="L8773" s="149">
        <v>20.6</v>
      </c>
      <c r="M8773" s="16"/>
      <c r="N8773" s="141">
        <f t="shared" si="703"/>
        <v>0</v>
      </c>
      <c r="O8773" s="141"/>
      <c r="P8773" s="141"/>
      <c r="Q8773" s="81">
        <f t="shared" si="704"/>
        <v>0</v>
      </c>
    </row>
    <row r="8774" spans="5:17" ht="13" hidden="1" x14ac:dyDescent="0.3">
      <c r="E8774" s="138">
        <v>44404</v>
      </c>
      <c r="F8774" s="16">
        <v>209</v>
      </c>
      <c r="G8774" s="16">
        <v>2021</v>
      </c>
      <c r="H8774" s="139">
        <f t="shared" si="705"/>
        <v>0</v>
      </c>
      <c r="I8774" s="140">
        <v>20.129032258064516</v>
      </c>
      <c r="J8774" s="141">
        <f t="shared" si="701"/>
        <v>0</v>
      </c>
      <c r="K8774" s="81">
        <f t="shared" si="702"/>
        <v>0</v>
      </c>
      <c r="L8774" s="149">
        <v>20.2</v>
      </c>
      <c r="M8774" s="16"/>
      <c r="N8774" s="141">
        <f t="shared" si="703"/>
        <v>0</v>
      </c>
      <c r="O8774" s="141"/>
      <c r="P8774" s="141"/>
      <c r="Q8774" s="81">
        <f t="shared" si="704"/>
        <v>0</v>
      </c>
    </row>
    <row r="8775" spans="5:17" ht="13" hidden="1" x14ac:dyDescent="0.3">
      <c r="E8775" s="138">
        <v>44405</v>
      </c>
      <c r="F8775" s="16">
        <v>210</v>
      </c>
      <c r="G8775" s="16">
        <v>2021</v>
      </c>
      <c r="H8775" s="139">
        <f t="shared" si="705"/>
        <v>0</v>
      </c>
      <c r="I8775" s="140">
        <v>20.122580645161289</v>
      </c>
      <c r="J8775" s="141">
        <f t="shared" si="701"/>
        <v>0</v>
      </c>
      <c r="K8775" s="81">
        <f t="shared" si="702"/>
        <v>0</v>
      </c>
      <c r="L8775" s="149">
        <v>20.2</v>
      </c>
      <c r="M8775" s="16"/>
      <c r="N8775" s="141">
        <f t="shared" si="703"/>
        <v>0</v>
      </c>
      <c r="O8775" s="141"/>
      <c r="P8775" s="141"/>
      <c r="Q8775" s="81">
        <f t="shared" si="704"/>
        <v>0</v>
      </c>
    </row>
    <row r="8776" spans="5:17" ht="13" hidden="1" x14ac:dyDescent="0.3">
      <c r="E8776" s="138">
        <v>44406</v>
      </c>
      <c r="F8776" s="16">
        <v>211</v>
      </c>
      <c r="G8776" s="16">
        <v>2021</v>
      </c>
      <c r="H8776" s="139">
        <f t="shared" si="705"/>
        <v>0</v>
      </c>
      <c r="I8776" s="140">
        <v>20.116129032258065</v>
      </c>
      <c r="J8776" s="141">
        <f t="shared" ref="J8776:J8839" si="706">IF(I8776&lt;=$E$117,1,0)</f>
        <v>0</v>
      </c>
      <c r="K8776" s="81">
        <f t="shared" ref="K8776:K8839" si="707">J8776*($E$116-I8776)</f>
        <v>0</v>
      </c>
      <c r="L8776" s="149">
        <v>21.3</v>
      </c>
      <c r="M8776" s="16"/>
      <c r="N8776" s="141">
        <f t="shared" ref="N8776:N8839" si="708">IF(L8776&lt;=$E$117,1,0)</f>
        <v>0</v>
      </c>
      <c r="O8776" s="141"/>
      <c r="P8776" s="141"/>
      <c r="Q8776" s="81">
        <f t="shared" ref="Q8776:Q8839" si="709">N8776*($E$116-L8776)</f>
        <v>0</v>
      </c>
    </row>
    <row r="8777" spans="5:17" ht="13" hidden="1" x14ac:dyDescent="0.3">
      <c r="E8777" s="138">
        <v>44407</v>
      </c>
      <c r="F8777" s="16">
        <v>212</v>
      </c>
      <c r="G8777" s="16">
        <v>2021</v>
      </c>
      <c r="H8777" s="139">
        <f t="shared" si="705"/>
        <v>0</v>
      </c>
      <c r="I8777" s="140">
        <v>20.109677419354838</v>
      </c>
      <c r="J8777" s="141">
        <f t="shared" si="706"/>
        <v>0</v>
      </c>
      <c r="K8777" s="81">
        <f t="shared" si="707"/>
        <v>0</v>
      </c>
      <c r="L8777" s="149">
        <v>21.4</v>
      </c>
      <c r="M8777" s="16"/>
      <c r="N8777" s="141">
        <f t="shared" si="708"/>
        <v>0</v>
      </c>
      <c r="O8777" s="141"/>
      <c r="P8777" s="141"/>
      <c r="Q8777" s="81">
        <f t="shared" si="709"/>
        <v>0</v>
      </c>
    </row>
    <row r="8778" spans="5:17" ht="13" hidden="1" x14ac:dyDescent="0.3">
      <c r="E8778" s="138">
        <v>44408</v>
      </c>
      <c r="F8778" s="16">
        <v>213</v>
      </c>
      <c r="G8778" s="16">
        <v>2021</v>
      </c>
      <c r="H8778" s="139">
        <f t="shared" si="705"/>
        <v>0</v>
      </c>
      <c r="I8778" s="140">
        <v>20.103225806451611</v>
      </c>
      <c r="J8778" s="141">
        <f t="shared" si="706"/>
        <v>0</v>
      </c>
      <c r="K8778" s="81">
        <f t="shared" si="707"/>
        <v>0</v>
      </c>
      <c r="L8778" s="149">
        <v>19.399999999999999</v>
      </c>
      <c r="M8778" s="16"/>
      <c r="N8778" s="141">
        <f t="shared" si="708"/>
        <v>0</v>
      </c>
      <c r="O8778" s="141"/>
      <c r="P8778" s="141"/>
      <c r="Q8778" s="81">
        <f t="shared" si="709"/>
        <v>0</v>
      </c>
    </row>
    <row r="8779" spans="5:17" ht="13" hidden="1" x14ac:dyDescent="0.3">
      <c r="E8779" s="138">
        <v>44409</v>
      </c>
      <c r="F8779" s="16">
        <v>214</v>
      </c>
      <c r="G8779" s="16">
        <v>2021</v>
      </c>
      <c r="H8779" s="139">
        <f t="shared" si="705"/>
        <v>0</v>
      </c>
      <c r="I8779" s="140">
        <v>20.096774193548388</v>
      </c>
      <c r="J8779" s="141">
        <f t="shared" si="706"/>
        <v>0</v>
      </c>
      <c r="K8779" s="81">
        <f t="shared" si="707"/>
        <v>0</v>
      </c>
      <c r="L8779" s="149">
        <v>15.3</v>
      </c>
      <c r="M8779" s="16"/>
      <c r="N8779" s="141">
        <f t="shared" si="708"/>
        <v>1</v>
      </c>
      <c r="O8779" s="141"/>
      <c r="P8779" s="141"/>
      <c r="Q8779" s="81">
        <f t="shared" si="709"/>
        <v>4.6999999999999993</v>
      </c>
    </row>
    <row r="8780" spans="5:17" ht="13" hidden="1" x14ac:dyDescent="0.3">
      <c r="E8780" s="138">
        <v>44410</v>
      </c>
      <c r="F8780" s="16">
        <v>215</v>
      </c>
      <c r="G8780" s="16">
        <v>2021</v>
      </c>
      <c r="H8780" s="139">
        <f t="shared" si="705"/>
        <v>0</v>
      </c>
      <c r="I8780" s="140">
        <v>20.090322580645161</v>
      </c>
      <c r="J8780" s="141">
        <f t="shared" si="706"/>
        <v>0</v>
      </c>
      <c r="K8780" s="81">
        <f t="shared" si="707"/>
        <v>0</v>
      </c>
      <c r="L8780" s="149">
        <v>16.399999999999999</v>
      </c>
      <c r="M8780" s="16"/>
      <c r="N8780" s="141">
        <f t="shared" si="708"/>
        <v>0</v>
      </c>
      <c r="O8780" s="141"/>
      <c r="P8780" s="141"/>
      <c r="Q8780" s="81">
        <f t="shared" si="709"/>
        <v>0</v>
      </c>
    </row>
    <row r="8781" spans="5:17" ht="13" hidden="1" x14ac:dyDescent="0.3">
      <c r="E8781" s="138">
        <v>44411</v>
      </c>
      <c r="F8781" s="16">
        <v>216</v>
      </c>
      <c r="G8781" s="16">
        <v>2021</v>
      </c>
      <c r="H8781" s="139">
        <f t="shared" si="705"/>
        <v>0</v>
      </c>
      <c r="I8781" s="140">
        <v>20.083870967741934</v>
      </c>
      <c r="J8781" s="141">
        <f t="shared" si="706"/>
        <v>0</v>
      </c>
      <c r="K8781" s="81">
        <f t="shared" si="707"/>
        <v>0</v>
      </c>
      <c r="L8781" s="149">
        <v>15.8</v>
      </c>
      <c r="M8781" s="16"/>
      <c r="N8781" s="141">
        <f t="shared" si="708"/>
        <v>1</v>
      </c>
      <c r="O8781" s="141"/>
      <c r="P8781" s="141"/>
      <c r="Q8781" s="81">
        <f t="shared" si="709"/>
        <v>4.1999999999999993</v>
      </c>
    </row>
    <row r="8782" spans="5:17" ht="13" hidden="1" x14ac:dyDescent="0.3">
      <c r="E8782" s="138">
        <v>44412</v>
      </c>
      <c r="F8782" s="16">
        <v>217</v>
      </c>
      <c r="G8782" s="16">
        <v>2021</v>
      </c>
      <c r="H8782" s="139">
        <f t="shared" si="705"/>
        <v>0</v>
      </c>
      <c r="I8782" s="140">
        <v>20.07741935483871</v>
      </c>
      <c r="J8782" s="141">
        <f t="shared" si="706"/>
        <v>0</v>
      </c>
      <c r="K8782" s="81">
        <f t="shared" si="707"/>
        <v>0</v>
      </c>
      <c r="L8782" s="149">
        <v>15.4</v>
      </c>
      <c r="M8782" s="16"/>
      <c r="N8782" s="141">
        <f t="shared" si="708"/>
        <v>1</v>
      </c>
      <c r="O8782" s="141"/>
      <c r="P8782" s="141"/>
      <c r="Q8782" s="81">
        <f t="shared" si="709"/>
        <v>4.5999999999999996</v>
      </c>
    </row>
    <row r="8783" spans="5:17" ht="13" hidden="1" x14ac:dyDescent="0.3">
      <c r="E8783" s="138">
        <v>44413</v>
      </c>
      <c r="F8783" s="16">
        <v>218</v>
      </c>
      <c r="G8783" s="16">
        <v>2021</v>
      </c>
      <c r="H8783" s="139">
        <f t="shared" si="705"/>
        <v>0</v>
      </c>
      <c r="I8783" s="140">
        <v>20.070967741935483</v>
      </c>
      <c r="J8783" s="141">
        <f t="shared" si="706"/>
        <v>0</v>
      </c>
      <c r="K8783" s="81">
        <f t="shared" si="707"/>
        <v>0</v>
      </c>
      <c r="L8783" s="149">
        <v>17.7</v>
      </c>
      <c r="M8783" s="16"/>
      <c r="N8783" s="141">
        <f t="shared" si="708"/>
        <v>0</v>
      </c>
      <c r="O8783" s="141"/>
      <c r="P8783" s="141"/>
      <c r="Q8783" s="81">
        <f t="shared" si="709"/>
        <v>0</v>
      </c>
    </row>
    <row r="8784" spans="5:17" ht="13" hidden="1" x14ac:dyDescent="0.3">
      <c r="E8784" s="138">
        <v>44414</v>
      </c>
      <c r="F8784" s="16">
        <v>219</v>
      </c>
      <c r="G8784" s="16">
        <v>2021</v>
      </c>
      <c r="H8784" s="139">
        <f t="shared" si="705"/>
        <v>0</v>
      </c>
      <c r="I8784" s="140">
        <v>20.064516129032256</v>
      </c>
      <c r="J8784" s="141">
        <f t="shared" si="706"/>
        <v>0</v>
      </c>
      <c r="K8784" s="81">
        <f t="shared" si="707"/>
        <v>0</v>
      </c>
      <c r="L8784" s="149">
        <v>20.100000000000001</v>
      </c>
      <c r="M8784" s="16"/>
      <c r="N8784" s="141">
        <f t="shared" si="708"/>
        <v>0</v>
      </c>
      <c r="O8784" s="141"/>
      <c r="P8784" s="141"/>
      <c r="Q8784" s="81">
        <f t="shared" si="709"/>
        <v>0</v>
      </c>
    </row>
    <row r="8785" spans="5:17" ht="13" hidden="1" x14ac:dyDescent="0.3">
      <c r="E8785" s="138">
        <v>44415</v>
      </c>
      <c r="F8785" s="16">
        <v>220</v>
      </c>
      <c r="G8785" s="16">
        <v>2021</v>
      </c>
      <c r="H8785" s="139">
        <f t="shared" si="705"/>
        <v>0</v>
      </c>
      <c r="I8785" s="140">
        <v>20.058064516129033</v>
      </c>
      <c r="J8785" s="141">
        <f t="shared" si="706"/>
        <v>0</v>
      </c>
      <c r="K8785" s="81">
        <f t="shared" si="707"/>
        <v>0</v>
      </c>
      <c r="L8785" s="149">
        <v>16.100000000000001</v>
      </c>
      <c r="M8785" s="16"/>
      <c r="N8785" s="141">
        <f t="shared" si="708"/>
        <v>0</v>
      </c>
      <c r="O8785" s="141"/>
      <c r="P8785" s="141"/>
      <c r="Q8785" s="81">
        <f t="shared" si="709"/>
        <v>0</v>
      </c>
    </row>
    <row r="8786" spans="5:17" ht="13" hidden="1" x14ac:dyDescent="0.3">
      <c r="E8786" s="138">
        <v>44416</v>
      </c>
      <c r="F8786" s="16">
        <v>221</v>
      </c>
      <c r="G8786" s="16">
        <v>2021</v>
      </c>
      <c r="H8786" s="139">
        <f t="shared" si="705"/>
        <v>0</v>
      </c>
      <c r="I8786" s="140">
        <v>20.051612903225806</v>
      </c>
      <c r="J8786" s="141">
        <f t="shared" si="706"/>
        <v>0</v>
      </c>
      <c r="K8786" s="81">
        <f t="shared" si="707"/>
        <v>0</v>
      </c>
      <c r="L8786" s="149">
        <v>17.100000000000001</v>
      </c>
      <c r="M8786" s="16"/>
      <c r="N8786" s="141">
        <f t="shared" si="708"/>
        <v>0</v>
      </c>
      <c r="O8786" s="141"/>
      <c r="P8786" s="141"/>
      <c r="Q8786" s="81">
        <f t="shared" si="709"/>
        <v>0</v>
      </c>
    </row>
    <row r="8787" spans="5:17" ht="13" hidden="1" x14ac:dyDescent="0.3">
      <c r="E8787" s="138">
        <v>44417</v>
      </c>
      <c r="F8787" s="16">
        <v>222</v>
      </c>
      <c r="G8787" s="16">
        <v>2021</v>
      </c>
      <c r="H8787" s="139">
        <f t="shared" si="705"/>
        <v>0</v>
      </c>
      <c r="I8787" s="140">
        <v>20.045161290322579</v>
      </c>
      <c r="J8787" s="141">
        <f t="shared" si="706"/>
        <v>0</v>
      </c>
      <c r="K8787" s="81">
        <f t="shared" si="707"/>
        <v>0</v>
      </c>
      <c r="L8787" s="149">
        <v>16.3</v>
      </c>
      <c r="M8787" s="16"/>
      <c r="N8787" s="141">
        <f t="shared" si="708"/>
        <v>0</v>
      </c>
      <c r="O8787" s="141"/>
      <c r="P8787" s="141"/>
      <c r="Q8787" s="81">
        <f t="shared" si="709"/>
        <v>0</v>
      </c>
    </row>
    <row r="8788" spans="5:17" ht="13" hidden="1" x14ac:dyDescent="0.3">
      <c r="E8788" s="138">
        <v>44418</v>
      </c>
      <c r="F8788" s="16">
        <v>223</v>
      </c>
      <c r="G8788" s="16">
        <v>2021</v>
      </c>
      <c r="H8788" s="139">
        <f t="shared" si="705"/>
        <v>0</v>
      </c>
      <c r="I8788" s="140">
        <v>20.038709677419355</v>
      </c>
      <c r="J8788" s="141">
        <f t="shared" si="706"/>
        <v>0</v>
      </c>
      <c r="K8788" s="81">
        <f t="shared" si="707"/>
        <v>0</v>
      </c>
      <c r="L8788" s="149">
        <v>20.100000000000001</v>
      </c>
      <c r="M8788" s="16"/>
      <c r="N8788" s="141">
        <f t="shared" si="708"/>
        <v>0</v>
      </c>
      <c r="O8788" s="141"/>
      <c r="P8788" s="141"/>
      <c r="Q8788" s="81">
        <f t="shared" si="709"/>
        <v>0</v>
      </c>
    </row>
    <row r="8789" spans="5:17" ht="13" hidden="1" x14ac:dyDescent="0.3">
      <c r="E8789" s="138">
        <v>44419</v>
      </c>
      <c r="F8789" s="16">
        <v>224</v>
      </c>
      <c r="G8789" s="16">
        <v>2021</v>
      </c>
      <c r="H8789" s="139">
        <f t="shared" si="705"/>
        <v>0</v>
      </c>
      <c r="I8789" s="140">
        <v>20.032258064516128</v>
      </c>
      <c r="J8789" s="141">
        <f t="shared" si="706"/>
        <v>0</v>
      </c>
      <c r="K8789" s="81">
        <f t="shared" si="707"/>
        <v>0</v>
      </c>
      <c r="L8789" s="149">
        <v>21.6</v>
      </c>
      <c r="M8789" s="16"/>
      <c r="N8789" s="141">
        <f t="shared" si="708"/>
        <v>0</v>
      </c>
      <c r="O8789" s="141"/>
      <c r="P8789" s="141"/>
      <c r="Q8789" s="81">
        <f t="shared" si="709"/>
        <v>0</v>
      </c>
    </row>
    <row r="8790" spans="5:17" ht="13" hidden="1" x14ac:dyDescent="0.3">
      <c r="E8790" s="138">
        <v>44420</v>
      </c>
      <c r="F8790" s="16">
        <v>225</v>
      </c>
      <c r="G8790" s="16">
        <v>2021</v>
      </c>
      <c r="H8790" s="139">
        <f t="shared" si="705"/>
        <v>0</v>
      </c>
      <c r="I8790" s="140">
        <v>20.025806451612901</v>
      </c>
      <c r="J8790" s="141">
        <f t="shared" si="706"/>
        <v>0</v>
      </c>
      <c r="K8790" s="81">
        <f t="shared" si="707"/>
        <v>0</v>
      </c>
      <c r="L8790" s="149">
        <v>22.2</v>
      </c>
      <c r="M8790" s="16"/>
      <c r="N8790" s="141">
        <f t="shared" si="708"/>
        <v>0</v>
      </c>
      <c r="O8790" s="141"/>
      <c r="P8790" s="141"/>
      <c r="Q8790" s="81">
        <f t="shared" si="709"/>
        <v>0</v>
      </c>
    </row>
    <row r="8791" spans="5:17" ht="13" hidden="1" x14ac:dyDescent="0.3">
      <c r="E8791" s="138">
        <v>44421</v>
      </c>
      <c r="F8791" s="16">
        <v>226</v>
      </c>
      <c r="G8791" s="16">
        <v>2021</v>
      </c>
      <c r="H8791" s="139">
        <f t="shared" si="705"/>
        <v>0</v>
      </c>
      <c r="I8791" s="140">
        <v>20.019354838709678</v>
      </c>
      <c r="J8791" s="141">
        <f t="shared" si="706"/>
        <v>0</v>
      </c>
      <c r="K8791" s="81">
        <f t="shared" si="707"/>
        <v>0</v>
      </c>
      <c r="L8791" s="149">
        <v>22.1</v>
      </c>
      <c r="M8791" s="16"/>
      <c r="N8791" s="141">
        <f t="shared" si="708"/>
        <v>0</v>
      </c>
      <c r="O8791" s="141"/>
      <c r="P8791" s="141"/>
      <c r="Q8791" s="81">
        <f t="shared" si="709"/>
        <v>0</v>
      </c>
    </row>
    <row r="8792" spans="5:17" ht="13" hidden="1" x14ac:dyDescent="0.3">
      <c r="E8792" s="138">
        <v>44422</v>
      </c>
      <c r="F8792" s="16">
        <v>227</v>
      </c>
      <c r="G8792" s="16">
        <v>2021</v>
      </c>
      <c r="H8792" s="139">
        <f t="shared" si="705"/>
        <v>0</v>
      </c>
      <c r="I8792" s="140">
        <v>20.012903225806451</v>
      </c>
      <c r="J8792" s="141">
        <f t="shared" si="706"/>
        <v>0</v>
      </c>
      <c r="K8792" s="81">
        <f t="shared" si="707"/>
        <v>0</v>
      </c>
      <c r="L8792" s="149">
        <v>24.1</v>
      </c>
      <c r="M8792" s="16"/>
      <c r="N8792" s="141">
        <f t="shared" si="708"/>
        <v>0</v>
      </c>
      <c r="O8792" s="141"/>
      <c r="P8792" s="141"/>
      <c r="Q8792" s="81">
        <f t="shared" si="709"/>
        <v>0</v>
      </c>
    </row>
    <row r="8793" spans="5:17" ht="13" hidden="1" x14ac:dyDescent="0.3">
      <c r="E8793" s="138">
        <v>44423</v>
      </c>
      <c r="F8793" s="16">
        <v>228</v>
      </c>
      <c r="G8793" s="16">
        <v>2021</v>
      </c>
      <c r="H8793" s="139">
        <f t="shared" si="705"/>
        <v>0</v>
      </c>
      <c r="I8793" s="140">
        <v>20.006451612903227</v>
      </c>
      <c r="J8793" s="141">
        <f t="shared" si="706"/>
        <v>0</v>
      </c>
      <c r="K8793" s="81">
        <f t="shared" si="707"/>
        <v>0</v>
      </c>
      <c r="L8793" s="149">
        <v>24.9</v>
      </c>
      <c r="M8793" s="16"/>
      <c r="N8793" s="141">
        <f t="shared" si="708"/>
        <v>0</v>
      </c>
      <c r="O8793" s="141"/>
      <c r="P8793" s="141"/>
      <c r="Q8793" s="81">
        <f t="shared" si="709"/>
        <v>0</v>
      </c>
    </row>
    <row r="8794" spans="5:17" ht="13" hidden="1" x14ac:dyDescent="0.3">
      <c r="E8794" s="138">
        <v>44424</v>
      </c>
      <c r="F8794" s="16">
        <v>229</v>
      </c>
      <c r="G8794" s="16">
        <v>2021</v>
      </c>
      <c r="H8794" s="139">
        <f t="shared" si="705"/>
        <v>0</v>
      </c>
      <c r="I8794" s="140">
        <v>20</v>
      </c>
      <c r="J8794" s="141">
        <f t="shared" si="706"/>
        <v>0</v>
      </c>
      <c r="K8794" s="81">
        <f t="shared" si="707"/>
        <v>0</v>
      </c>
      <c r="L8794" s="149">
        <v>20.100000000000001</v>
      </c>
      <c r="M8794" s="16"/>
      <c r="N8794" s="141">
        <f t="shared" si="708"/>
        <v>0</v>
      </c>
      <c r="O8794" s="141"/>
      <c r="P8794" s="141"/>
      <c r="Q8794" s="81">
        <f t="shared" si="709"/>
        <v>0</v>
      </c>
    </row>
    <row r="8795" spans="5:17" ht="13" hidden="1" x14ac:dyDescent="0.3">
      <c r="E8795" s="138">
        <v>44425</v>
      </c>
      <c r="F8795" s="16">
        <v>230</v>
      </c>
      <c r="G8795" s="16">
        <v>2021</v>
      </c>
      <c r="H8795" s="139">
        <f t="shared" si="705"/>
        <v>0</v>
      </c>
      <c r="I8795" s="140">
        <v>19.846666666666664</v>
      </c>
      <c r="J8795" s="141">
        <f t="shared" si="706"/>
        <v>0</v>
      </c>
      <c r="K8795" s="81">
        <f t="shared" si="707"/>
        <v>0</v>
      </c>
      <c r="L8795" s="149">
        <v>18.100000000000001</v>
      </c>
      <c r="M8795" s="16"/>
      <c r="N8795" s="141">
        <f t="shared" si="708"/>
        <v>0</v>
      </c>
      <c r="O8795" s="141"/>
      <c r="P8795" s="141"/>
      <c r="Q8795" s="81">
        <f t="shared" si="709"/>
        <v>0</v>
      </c>
    </row>
    <row r="8796" spans="5:17" ht="13" hidden="1" x14ac:dyDescent="0.3">
      <c r="E8796" s="138">
        <v>44426</v>
      </c>
      <c r="F8796" s="16">
        <v>231</v>
      </c>
      <c r="G8796" s="16">
        <v>2021</v>
      </c>
      <c r="H8796" s="139">
        <f t="shared" si="705"/>
        <v>0</v>
      </c>
      <c r="I8796" s="140">
        <v>19.693333333333328</v>
      </c>
      <c r="J8796" s="141">
        <f t="shared" si="706"/>
        <v>0</v>
      </c>
      <c r="K8796" s="81">
        <f t="shared" si="707"/>
        <v>0</v>
      </c>
      <c r="L8796" s="149">
        <v>18.5</v>
      </c>
      <c r="M8796" s="16"/>
      <c r="N8796" s="141">
        <f t="shared" si="708"/>
        <v>0</v>
      </c>
      <c r="O8796" s="141"/>
      <c r="P8796" s="141"/>
      <c r="Q8796" s="81">
        <f t="shared" si="709"/>
        <v>0</v>
      </c>
    </row>
    <row r="8797" spans="5:17" ht="13" hidden="1" x14ac:dyDescent="0.3">
      <c r="E8797" s="138">
        <v>44427</v>
      </c>
      <c r="F8797" s="16">
        <v>232</v>
      </c>
      <c r="G8797" s="16">
        <v>2021</v>
      </c>
      <c r="H8797" s="139">
        <f t="shared" si="705"/>
        <v>0</v>
      </c>
      <c r="I8797" s="140">
        <v>19.54</v>
      </c>
      <c r="J8797" s="141">
        <f t="shared" si="706"/>
        <v>0</v>
      </c>
      <c r="K8797" s="81">
        <f t="shared" si="707"/>
        <v>0</v>
      </c>
      <c r="L8797" s="149">
        <v>18.3</v>
      </c>
      <c r="M8797" s="16"/>
      <c r="N8797" s="141">
        <f t="shared" si="708"/>
        <v>0</v>
      </c>
      <c r="O8797" s="141"/>
      <c r="P8797" s="141"/>
      <c r="Q8797" s="81">
        <f t="shared" si="709"/>
        <v>0</v>
      </c>
    </row>
    <row r="8798" spans="5:17" ht="13" hidden="1" x14ac:dyDescent="0.3">
      <c r="E8798" s="138">
        <v>44428</v>
      </c>
      <c r="F8798" s="16">
        <v>233</v>
      </c>
      <c r="G8798" s="16">
        <v>2021</v>
      </c>
      <c r="H8798" s="139">
        <f t="shared" si="705"/>
        <v>0</v>
      </c>
      <c r="I8798" s="140">
        <v>19.386666666666663</v>
      </c>
      <c r="J8798" s="141">
        <f t="shared" si="706"/>
        <v>0</v>
      </c>
      <c r="K8798" s="81">
        <f t="shared" si="707"/>
        <v>0</v>
      </c>
      <c r="L8798" s="149">
        <v>20.2</v>
      </c>
      <c r="M8798" s="16"/>
      <c r="N8798" s="141">
        <f t="shared" si="708"/>
        <v>0</v>
      </c>
      <c r="O8798" s="141"/>
      <c r="P8798" s="141"/>
      <c r="Q8798" s="81">
        <f t="shared" si="709"/>
        <v>0</v>
      </c>
    </row>
    <row r="8799" spans="5:17" ht="13" hidden="1" x14ac:dyDescent="0.3">
      <c r="E8799" s="138">
        <v>44429</v>
      </c>
      <c r="F8799" s="16">
        <v>234</v>
      </c>
      <c r="G8799" s="16">
        <v>2021</v>
      </c>
      <c r="H8799" s="139">
        <f t="shared" si="705"/>
        <v>0</v>
      </c>
      <c r="I8799" s="140">
        <v>19.233333333333327</v>
      </c>
      <c r="J8799" s="141">
        <f t="shared" si="706"/>
        <v>0</v>
      </c>
      <c r="K8799" s="81">
        <f t="shared" si="707"/>
        <v>0</v>
      </c>
      <c r="L8799" s="149">
        <v>21.4</v>
      </c>
      <c r="M8799" s="16"/>
      <c r="N8799" s="141">
        <f t="shared" si="708"/>
        <v>0</v>
      </c>
      <c r="O8799" s="141"/>
      <c r="P8799" s="141"/>
      <c r="Q8799" s="81">
        <f t="shared" si="709"/>
        <v>0</v>
      </c>
    </row>
    <row r="8800" spans="5:17" ht="13" hidden="1" x14ac:dyDescent="0.3">
      <c r="E8800" s="138">
        <v>44430</v>
      </c>
      <c r="F8800" s="16">
        <v>235</v>
      </c>
      <c r="G8800" s="16">
        <v>2021</v>
      </c>
      <c r="H8800" s="139">
        <f t="shared" si="705"/>
        <v>0</v>
      </c>
      <c r="I8800" s="140">
        <v>19.079999999999998</v>
      </c>
      <c r="J8800" s="141">
        <f t="shared" si="706"/>
        <v>0</v>
      </c>
      <c r="K8800" s="81">
        <f t="shared" si="707"/>
        <v>0</v>
      </c>
      <c r="L8800" s="149">
        <v>22.1</v>
      </c>
      <c r="M8800" s="16"/>
      <c r="N8800" s="141">
        <f t="shared" si="708"/>
        <v>0</v>
      </c>
      <c r="O8800" s="141"/>
      <c r="P8800" s="141"/>
      <c r="Q8800" s="81">
        <f t="shared" si="709"/>
        <v>0</v>
      </c>
    </row>
    <row r="8801" spans="5:17" ht="13" hidden="1" x14ac:dyDescent="0.3">
      <c r="E8801" s="138">
        <v>44431</v>
      </c>
      <c r="F8801" s="16">
        <v>236</v>
      </c>
      <c r="G8801" s="16">
        <v>2021</v>
      </c>
      <c r="H8801" s="139">
        <f t="shared" si="705"/>
        <v>0</v>
      </c>
      <c r="I8801" s="140">
        <v>18.926666666666662</v>
      </c>
      <c r="J8801" s="141">
        <f t="shared" si="706"/>
        <v>0</v>
      </c>
      <c r="K8801" s="81">
        <f t="shared" si="707"/>
        <v>0</v>
      </c>
      <c r="L8801" s="149">
        <v>19.2</v>
      </c>
      <c r="M8801" s="16"/>
      <c r="N8801" s="141">
        <f t="shared" si="708"/>
        <v>0</v>
      </c>
      <c r="O8801" s="141"/>
      <c r="P8801" s="141"/>
      <c r="Q8801" s="81">
        <f t="shared" si="709"/>
        <v>0</v>
      </c>
    </row>
    <row r="8802" spans="5:17" ht="13" hidden="1" x14ac:dyDescent="0.3">
      <c r="E8802" s="138">
        <v>44432</v>
      </c>
      <c r="F8802" s="16">
        <v>237</v>
      </c>
      <c r="G8802" s="16">
        <v>2021</v>
      </c>
      <c r="H8802" s="139">
        <f t="shared" si="705"/>
        <v>0</v>
      </c>
      <c r="I8802" s="140">
        <v>18.773333333333326</v>
      </c>
      <c r="J8802" s="141">
        <f t="shared" si="706"/>
        <v>0</v>
      </c>
      <c r="K8802" s="81">
        <f t="shared" si="707"/>
        <v>0</v>
      </c>
      <c r="L8802" s="149">
        <v>18.8</v>
      </c>
      <c r="M8802" s="16"/>
      <c r="N8802" s="141">
        <f t="shared" si="708"/>
        <v>0</v>
      </c>
      <c r="O8802" s="141"/>
      <c r="P8802" s="141"/>
      <c r="Q8802" s="81">
        <f t="shared" si="709"/>
        <v>0</v>
      </c>
    </row>
    <row r="8803" spans="5:17" ht="13" hidden="1" x14ac:dyDescent="0.3">
      <c r="E8803" s="138">
        <v>44433</v>
      </c>
      <c r="F8803" s="16">
        <v>238</v>
      </c>
      <c r="G8803" s="16">
        <v>2021</v>
      </c>
      <c r="H8803" s="139">
        <f t="shared" ref="H8803:H8866" si="710">IF(AND(E8803&gt;=$D$64,E8803&lt;=$D$65),1,0)</f>
        <v>0</v>
      </c>
      <c r="I8803" s="140">
        <v>18.62</v>
      </c>
      <c r="J8803" s="141">
        <f t="shared" si="706"/>
        <v>0</v>
      </c>
      <c r="K8803" s="81">
        <f t="shared" si="707"/>
        <v>0</v>
      </c>
      <c r="L8803" s="149">
        <v>17.8</v>
      </c>
      <c r="M8803" s="16"/>
      <c r="N8803" s="141">
        <f t="shared" si="708"/>
        <v>0</v>
      </c>
      <c r="O8803" s="141"/>
      <c r="P8803" s="141"/>
      <c r="Q8803" s="81">
        <f t="shared" si="709"/>
        <v>0</v>
      </c>
    </row>
    <row r="8804" spans="5:17" ht="13" hidden="1" x14ac:dyDescent="0.3">
      <c r="E8804" s="138">
        <v>44434</v>
      </c>
      <c r="F8804" s="16">
        <v>239</v>
      </c>
      <c r="G8804" s="16">
        <v>2021</v>
      </c>
      <c r="H8804" s="139">
        <f t="shared" si="710"/>
        <v>0</v>
      </c>
      <c r="I8804" s="140">
        <v>18.466666666666661</v>
      </c>
      <c r="J8804" s="141">
        <f t="shared" si="706"/>
        <v>0</v>
      </c>
      <c r="K8804" s="81">
        <f t="shared" si="707"/>
        <v>0</v>
      </c>
      <c r="L8804" s="149">
        <v>18.600000000000001</v>
      </c>
      <c r="M8804" s="16"/>
      <c r="N8804" s="141">
        <f t="shared" si="708"/>
        <v>0</v>
      </c>
      <c r="O8804" s="141"/>
      <c r="P8804" s="141"/>
      <c r="Q8804" s="81">
        <f t="shared" si="709"/>
        <v>0</v>
      </c>
    </row>
    <row r="8805" spans="5:17" ht="13" hidden="1" x14ac:dyDescent="0.3">
      <c r="E8805" s="138">
        <v>44435</v>
      </c>
      <c r="F8805" s="16">
        <v>240</v>
      </c>
      <c r="G8805" s="16">
        <v>2021</v>
      </c>
      <c r="H8805" s="139">
        <f t="shared" si="710"/>
        <v>0</v>
      </c>
      <c r="I8805" s="140">
        <v>18.313333333333333</v>
      </c>
      <c r="J8805" s="141">
        <f t="shared" si="706"/>
        <v>0</v>
      </c>
      <c r="K8805" s="81">
        <f t="shared" si="707"/>
        <v>0</v>
      </c>
      <c r="L8805" s="149">
        <v>16.5</v>
      </c>
      <c r="M8805" s="16"/>
      <c r="N8805" s="141">
        <f t="shared" si="708"/>
        <v>0</v>
      </c>
      <c r="O8805" s="141"/>
      <c r="P8805" s="141"/>
      <c r="Q8805" s="81">
        <f t="shared" si="709"/>
        <v>0</v>
      </c>
    </row>
    <row r="8806" spans="5:17" ht="13" hidden="1" x14ac:dyDescent="0.3">
      <c r="E8806" s="138">
        <v>44436</v>
      </c>
      <c r="F8806" s="16">
        <v>241</v>
      </c>
      <c r="G8806" s="16">
        <v>2021</v>
      </c>
      <c r="H8806" s="139">
        <f t="shared" si="710"/>
        <v>0</v>
      </c>
      <c r="I8806" s="140">
        <v>18.16</v>
      </c>
      <c r="J8806" s="141">
        <f t="shared" si="706"/>
        <v>0</v>
      </c>
      <c r="K8806" s="81">
        <f t="shared" si="707"/>
        <v>0</v>
      </c>
      <c r="L8806" s="149">
        <v>16.8</v>
      </c>
      <c r="M8806" s="16"/>
      <c r="N8806" s="141">
        <f t="shared" si="708"/>
        <v>0</v>
      </c>
      <c r="O8806" s="141"/>
      <c r="P8806" s="141"/>
      <c r="Q8806" s="81">
        <f t="shared" si="709"/>
        <v>0</v>
      </c>
    </row>
    <row r="8807" spans="5:17" ht="13" hidden="1" x14ac:dyDescent="0.3">
      <c r="E8807" s="138">
        <v>44437</v>
      </c>
      <c r="F8807" s="16">
        <v>242</v>
      </c>
      <c r="G8807" s="16">
        <v>2021</v>
      </c>
      <c r="H8807" s="139">
        <f t="shared" si="710"/>
        <v>0</v>
      </c>
      <c r="I8807" s="140">
        <v>18.006666666666661</v>
      </c>
      <c r="J8807" s="141">
        <f t="shared" si="706"/>
        <v>0</v>
      </c>
      <c r="K8807" s="81">
        <f t="shared" si="707"/>
        <v>0</v>
      </c>
      <c r="L8807" s="149">
        <v>16.100000000000001</v>
      </c>
      <c r="M8807" s="16"/>
      <c r="N8807" s="141">
        <f t="shared" si="708"/>
        <v>0</v>
      </c>
      <c r="O8807" s="141"/>
      <c r="P8807" s="141"/>
      <c r="Q8807" s="81">
        <f t="shared" si="709"/>
        <v>0</v>
      </c>
    </row>
    <row r="8808" spans="5:17" ht="13" hidden="1" x14ac:dyDescent="0.3">
      <c r="E8808" s="138">
        <v>44438</v>
      </c>
      <c r="F8808" s="16">
        <v>243</v>
      </c>
      <c r="G8808" s="16">
        <v>2021</v>
      </c>
      <c r="H8808" s="139">
        <f t="shared" si="710"/>
        <v>0</v>
      </c>
      <c r="I8808" s="140">
        <v>17.853333333333332</v>
      </c>
      <c r="J8808" s="141">
        <f t="shared" si="706"/>
        <v>0</v>
      </c>
      <c r="K8808" s="81">
        <f t="shared" si="707"/>
        <v>0</v>
      </c>
      <c r="L8808" s="149">
        <v>16.7</v>
      </c>
      <c r="M8808" s="16"/>
      <c r="N8808" s="141">
        <f t="shared" si="708"/>
        <v>0</v>
      </c>
      <c r="O8808" s="141"/>
      <c r="P8808" s="141"/>
      <c r="Q8808" s="81">
        <f t="shared" si="709"/>
        <v>0</v>
      </c>
    </row>
    <row r="8809" spans="5:17" ht="13" hidden="1" x14ac:dyDescent="0.3">
      <c r="E8809" s="138">
        <v>44439</v>
      </c>
      <c r="F8809" s="16">
        <v>244</v>
      </c>
      <c r="G8809" s="16">
        <v>2021</v>
      </c>
      <c r="H8809" s="139">
        <f t="shared" si="710"/>
        <v>0</v>
      </c>
      <c r="I8809" s="140">
        <v>17.7</v>
      </c>
      <c r="J8809" s="141">
        <f t="shared" si="706"/>
        <v>0</v>
      </c>
      <c r="K8809" s="81">
        <f t="shared" si="707"/>
        <v>0</v>
      </c>
      <c r="L8809" s="149">
        <v>18</v>
      </c>
      <c r="M8809" s="16"/>
      <c r="N8809" s="141">
        <f t="shared" si="708"/>
        <v>0</v>
      </c>
      <c r="O8809" s="141"/>
      <c r="P8809" s="141"/>
      <c r="Q8809" s="81">
        <f t="shared" si="709"/>
        <v>0</v>
      </c>
    </row>
    <row r="8810" spans="5:17" ht="13" hidden="1" x14ac:dyDescent="0.3">
      <c r="E8810" s="138">
        <v>44440</v>
      </c>
      <c r="F8810" s="16">
        <v>245</v>
      </c>
      <c r="G8810" s="16">
        <v>2021</v>
      </c>
      <c r="H8810" s="139">
        <f t="shared" si="710"/>
        <v>0</v>
      </c>
      <c r="I8810" s="140">
        <v>17.546666666666667</v>
      </c>
      <c r="J8810" s="141">
        <f t="shared" si="706"/>
        <v>0</v>
      </c>
      <c r="K8810" s="81">
        <f t="shared" si="707"/>
        <v>0</v>
      </c>
      <c r="L8810" s="149">
        <v>17.7</v>
      </c>
      <c r="M8810" s="16"/>
      <c r="N8810" s="141">
        <f t="shared" si="708"/>
        <v>0</v>
      </c>
      <c r="O8810" s="141"/>
      <c r="P8810" s="141"/>
      <c r="Q8810" s="81">
        <f t="shared" si="709"/>
        <v>0</v>
      </c>
    </row>
    <row r="8811" spans="5:17" ht="13" hidden="1" x14ac:dyDescent="0.3">
      <c r="E8811" s="138">
        <v>44441</v>
      </c>
      <c r="F8811" s="16">
        <v>246</v>
      </c>
      <c r="G8811" s="16">
        <v>2021</v>
      </c>
      <c r="H8811" s="139">
        <f t="shared" si="710"/>
        <v>0</v>
      </c>
      <c r="I8811" s="140">
        <v>17.393333333333331</v>
      </c>
      <c r="J8811" s="141">
        <f t="shared" si="706"/>
        <v>0</v>
      </c>
      <c r="K8811" s="81">
        <f t="shared" si="707"/>
        <v>0</v>
      </c>
      <c r="L8811" s="149">
        <v>17.600000000000001</v>
      </c>
      <c r="M8811" s="16"/>
      <c r="N8811" s="141">
        <f t="shared" si="708"/>
        <v>0</v>
      </c>
      <c r="O8811" s="141"/>
      <c r="P8811" s="141"/>
      <c r="Q8811" s="81">
        <f t="shared" si="709"/>
        <v>0</v>
      </c>
    </row>
    <row r="8812" spans="5:17" ht="13" hidden="1" x14ac:dyDescent="0.3">
      <c r="E8812" s="138">
        <v>44442</v>
      </c>
      <c r="F8812" s="16">
        <v>247</v>
      </c>
      <c r="G8812" s="16">
        <v>2021</v>
      </c>
      <c r="H8812" s="139">
        <f t="shared" si="710"/>
        <v>0</v>
      </c>
      <c r="I8812" s="140">
        <v>17.239999999999998</v>
      </c>
      <c r="J8812" s="141">
        <f t="shared" si="706"/>
        <v>0</v>
      </c>
      <c r="K8812" s="81">
        <f t="shared" si="707"/>
        <v>0</v>
      </c>
      <c r="L8812" s="149">
        <v>17.3</v>
      </c>
      <c r="M8812" s="16"/>
      <c r="N8812" s="141">
        <f t="shared" si="708"/>
        <v>0</v>
      </c>
      <c r="O8812" s="141"/>
      <c r="P8812" s="141"/>
      <c r="Q8812" s="81">
        <f t="shared" si="709"/>
        <v>0</v>
      </c>
    </row>
    <row r="8813" spans="5:17" ht="13" hidden="1" x14ac:dyDescent="0.3">
      <c r="E8813" s="138">
        <v>44443</v>
      </c>
      <c r="F8813" s="16">
        <v>248</v>
      </c>
      <c r="G8813" s="16">
        <v>2021</v>
      </c>
      <c r="H8813" s="139">
        <f t="shared" si="710"/>
        <v>0</v>
      </c>
      <c r="I8813" s="140">
        <v>17.086666666666666</v>
      </c>
      <c r="J8813" s="141">
        <f t="shared" si="706"/>
        <v>0</v>
      </c>
      <c r="K8813" s="81">
        <f t="shared" si="707"/>
        <v>0</v>
      </c>
      <c r="L8813" s="149">
        <v>18.8</v>
      </c>
      <c r="M8813" s="16"/>
      <c r="N8813" s="141">
        <f t="shared" si="708"/>
        <v>0</v>
      </c>
      <c r="O8813" s="141"/>
      <c r="P8813" s="141"/>
      <c r="Q8813" s="81">
        <f t="shared" si="709"/>
        <v>0</v>
      </c>
    </row>
    <row r="8814" spans="5:17" ht="13" hidden="1" x14ac:dyDescent="0.3">
      <c r="E8814" s="138">
        <v>44444</v>
      </c>
      <c r="F8814" s="16">
        <v>249</v>
      </c>
      <c r="G8814" s="16">
        <v>2021</v>
      </c>
      <c r="H8814" s="139">
        <f t="shared" si="710"/>
        <v>0</v>
      </c>
      <c r="I8814" s="140">
        <v>16.93333333333333</v>
      </c>
      <c r="J8814" s="141">
        <f t="shared" si="706"/>
        <v>0</v>
      </c>
      <c r="K8814" s="81">
        <f t="shared" si="707"/>
        <v>0</v>
      </c>
      <c r="L8814" s="149">
        <v>19</v>
      </c>
      <c r="M8814" s="16"/>
      <c r="N8814" s="141">
        <f t="shared" si="708"/>
        <v>0</v>
      </c>
      <c r="O8814" s="141"/>
      <c r="P8814" s="141"/>
      <c r="Q8814" s="81">
        <f t="shared" si="709"/>
        <v>0</v>
      </c>
    </row>
    <row r="8815" spans="5:17" ht="13" hidden="1" x14ac:dyDescent="0.3">
      <c r="E8815" s="138">
        <v>44445</v>
      </c>
      <c r="F8815" s="16">
        <v>250</v>
      </c>
      <c r="G8815" s="16">
        <v>2021</v>
      </c>
      <c r="H8815" s="139">
        <f t="shared" si="710"/>
        <v>0</v>
      </c>
      <c r="I8815" s="140">
        <v>16.78</v>
      </c>
      <c r="J8815" s="141">
        <f t="shared" si="706"/>
        <v>0</v>
      </c>
      <c r="K8815" s="81">
        <f t="shared" si="707"/>
        <v>0</v>
      </c>
      <c r="L8815" s="149">
        <v>19.5</v>
      </c>
      <c r="M8815" s="16"/>
      <c r="N8815" s="141">
        <f t="shared" si="708"/>
        <v>0</v>
      </c>
      <c r="O8815" s="141"/>
      <c r="P8815" s="141"/>
      <c r="Q8815" s="81">
        <f t="shared" si="709"/>
        <v>0</v>
      </c>
    </row>
    <row r="8816" spans="5:17" ht="13" hidden="1" x14ac:dyDescent="0.3">
      <c r="E8816" s="138">
        <v>44446</v>
      </c>
      <c r="F8816" s="16">
        <v>251</v>
      </c>
      <c r="G8816" s="16">
        <v>2021</v>
      </c>
      <c r="H8816" s="139">
        <f t="shared" si="710"/>
        <v>0</v>
      </c>
      <c r="I8816" s="140">
        <v>16.626666666666665</v>
      </c>
      <c r="J8816" s="141">
        <f t="shared" si="706"/>
        <v>0</v>
      </c>
      <c r="K8816" s="81">
        <f t="shared" si="707"/>
        <v>0</v>
      </c>
      <c r="L8816" s="149">
        <v>19.2</v>
      </c>
      <c r="M8816" s="16"/>
      <c r="N8816" s="141">
        <f t="shared" si="708"/>
        <v>0</v>
      </c>
      <c r="O8816" s="141"/>
      <c r="P8816" s="141"/>
      <c r="Q8816" s="81">
        <f t="shared" si="709"/>
        <v>0</v>
      </c>
    </row>
    <row r="8817" spans="5:17" ht="13" hidden="1" x14ac:dyDescent="0.3">
      <c r="E8817" s="138">
        <v>44447</v>
      </c>
      <c r="F8817" s="16">
        <v>252</v>
      </c>
      <c r="G8817" s="16">
        <v>2021</v>
      </c>
      <c r="H8817" s="139">
        <f t="shared" si="710"/>
        <v>0</v>
      </c>
      <c r="I8817" s="140">
        <v>16.473333333333329</v>
      </c>
      <c r="J8817" s="141">
        <f t="shared" si="706"/>
        <v>0</v>
      </c>
      <c r="K8817" s="81">
        <f t="shared" si="707"/>
        <v>0</v>
      </c>
      <c r="L8817" s="149">
        <v>20.5</v>
      </c>
      <c r="M8817" s="16"/>
      <c r="N8817" s="141">
        <f t="shared" si="708"/>
        <v>0</v>
      </c>
      <c r="O8817" s="141"/>
      <c r="P8817" s="141"/>
      <c r="Q8817" s="81">
        <f t="shared" si="709"/>
        <v>0</v>
      </c>
    </row>
    <row r="8818" spans="5:17" ht="13" hidden="1" x14ac:dyDescent="0.3">
      <c r="E8818" s="138">
        <v>44448</v>
      </c>
      <c r="F8818" s="16">
        <v>253</v>
      </c>
      <c r="G8818" s="16">
        <v>2021</v>
      </c>
      <c r="H8818" s="139">
        <f t="shared" si="710"/>
        <v>0</v>
      </c>
      <c r="I8818" s="140">
        <v>16.32</v>
      </c>
      <c r="J8818" s="141">
        <f t="shared" si="706"/>
        <v>0</v>
      </c>
      <c r="K8818" s="81">
        <f t="shared" si="707"/>
        <v>0</v>
      </c>
      <c r="L8818" s="149">
        <v>19.100000000000001</v>
      </c>
      <c r="M8818" s="16"/>
      <c r="N8818" s="141">
        <f t="shared" si="708"/>
        <v>0</v>
      </c>
      <c r="O8818" s="141"/>
      <c r="P8818" s="141"/>
      <c r="Q8818" s="81">
        <f t="shared" si="709"/>
        <v>0</v>
      </c>
    </row>
    <row r="8819" spans="5:17" ht="13" hidden="1" x14ac:dyDescent="0.3">
      <c r="E8819" s="138">
        <v>44449</v>
      </c>
      <c r="F8819" s="16">
        <v>254</v>
      </c>
      <c r="G8819" s="16">
        <v>2021</v>
      </c>
      <c r="H8819" s="139">
        <f t="shared" si="710"/>
        <v>0</v>
      </c>
      <c r="I8819" s="140">
        <v>16.166666666666664</v>
      </c>
      <c r="J8819" s="141">
        <f t="shared" si="706"/>
        <v>0</v>
      </c>
      <c r="K8819" s="81">
        <f t="shared" si="707"/>
        <v>0</v>
      </c>
      <c r="L8819" s="149">
        <v>17.600000000000001</v>
      </c>
      <c r="M8819" s="16"/>
      <c r="N8819" s="141">
        <f t="shared" si="708"/>
        <v>0</v>
      </c>
      <c r="O8819" s="141"/>
      <c r="P8819" s="141"/>
      <c r="Q8819" s="81">
        <f t="shared" si="709"/>
        <v>0</v>
      </c>
    </row>
    <row r="8820" spans="5:17" ht="13" hidden="1" x14ac:dyDescent="0.3">
      <c r="E8820" s="138">
        <v>44450</v>
      </c>
      <c r="F8820" s="16">
        <v>255</v>
      </c>
      <c r="G8820" s="16">
        <v>2021</v>
      </c>
      <c r="H8820" s="139">
        <f t="shared" si="710"/>
        <v>0</v>
      </c>
      <c r="I8820" s="140">
        <v>16.013333333333328</v>
      </c>
      <c r="J8820" s="141">
        <f t="shared" si="706"/>
        <v>0</v>
      </c>
      <c r="K8820" s="81">
        <f t="shared" si="707"/>
        <v>0</v>
      </c>
      <c r="L8820" s="149">
        <v>18.7</v>
      </c>
      <c r="M8820" s="16"/>
      <c r="N8820" s="141">
        <f t="shared" si="708"/>
        <v>0</v>
      </c>
      <c r="O8820" s="141"/>
      <c r="P8820" s="141"/>
      <c r="Q8820" s="81">
        <f t="shared" si="709"/>
        <v>0</v>
      </c>
    </row>
    <row r="8821" spans="5:17" ht="13" hidden="1" x14ac:dyDescent="0.3">
      <c r="E8821" s="138">
        <v>44451</v>
      </c>
      <c r="F8821" s="16">
        <v>256</v>
      </c>
      <c r="G8821" s="16">
        <v>2021</v>
      </c>
      <c r="H8821" s="139">
        <f t="shared" si="710"/>
        <v>0</v>
      </c>
      <c r="I8821" s="140">
        <v>15.86</v>
      </c>
      <c r="J8821" s="141">
        <f t="shared" si="706"/>
        <v>1</v>
      </c>
      <c r="K8821" s="81">
        <f t="shared" si="707"/>
        <v>4.1400000000000006</v>
      </c>
      <c r="L8821" s="149">
        <v>17.600000000000001</v>
      </c>
      <c r="M8821" s="16"/>
      <c r="N8821" s="141">
        <f t="shared" si="708"/>
        <v>0</v>
      </c>
      <c r="O8821" s="141"/>
      <c r="P8821" s="141"/>
      <c r="Q8821" s="81">
        <f t="shared" si="709"/>
        <v>0</v>
      </c>
    </row>
    <row r="8822" spans="5:17" ht="13" hidden="1" x14ac:dyDescent="0.3">
      <c r="E8822" s="138">
        <v>44452</v>
      </c>
      <c r="F8822" s="16">
        <v>257</v>
      </c>
      <c r="G8822" s="16">
        <v>2021</v>
      </c>
      <c r="H8822" s="139">
        <f t="shared" si="710"/>
        <v>0</v>
      </c>
      <c r="I8822" s="140">
        <v>15.706666666666663</v>
      </c>
      <c r="J8822" s="141">
        <f t="shared" si="706"/>
        <v>1</v>
      </c>
      <c r="K8822" s="81">
        <f t="shared" si="707"/>
        <v>4.2933333333333366</v>
      </c>
      <c r="L8822" s="149">
        <v>19.2</v>
      </c>
      <c r="M8822" s="16"/>
      <c r="N8822" s="141">
        <f t="shared" si="708"/>
        <v>0</v>
      </c>
      <c r="O8822" s="141"/>
      <c r="P8822" s="141"/>
      <c r="Q8822" s="81">
        <f t="shared" si="709"/>
        <v>0</v>
      </c>
    </row>
    <row r="8823" spans="5:17" ht="13" hidden="1" x14ac:dyDescent="0.3">
      <c r="E8823" s="138">
        <v>44453</v>
      </c>
      <c r="F8823" s="16">
        <v>258</v>
      </c>
      <c r="G8823" s="16">
        <v>2021</v>
      </c>
      <c r="H8823" s="139">
        <f t="shared" si="710"/>
        <v>0</v>
      </c>
      <c r="I8823" s="140">
        <v>15.553333333333327</v>
      </c>
      <c r="J8823" s="141">
        <f t="shared" si="706"/>
        <v>1</v>
      </c>
      <c r="K8823" s="81">
        <f t="shared" si="707"/>
        <v>4.4466666666666725</v>
      </c>
      <c r="L8823" s="149">
        <v>19.100000000000001</v>
      </c>
      <c r="M8823" s="16"/>
      <c r="N8823" s="141">
        <f t="shared" si="708"/>
        <v>0</v>
      </c>
      <c r="O8823" s="141"/>
      <c r="P8823" s="141"/>
      <c r="Q8823" s="81">
        <f t="shared" si="709"/>
        <v>0</v>
      </c>
    </row>
    <row r="8824" spans="5:17" ht="13" hidden="1" x14ac:dyDescent="0.3">
      <c r="E8824" s="138">
        <v>44454</v>
      </c>
      <c r="F8824" s="16">
        <v>259</v>
      </c>
      <c r="G8824" s="16">
        <v>2021</v>
      </c>
      <c r="H8824" s="139">
        <f t="shared" si="710"/>
        <v>0</v>
      </c>
      <c r="I8824" s="140">
        <v>15.4</v>
      </c>
      <c r="J8824" s="141">
        <f t="shared" si="706"/>
        <v>1</v>
      </c>
      <c r="K8824" s="81">
        <f t="shared" si="707"/>
        <v>4.5999999999999996</v>
      </c>
      <c r="L8824" s="149">
        <v>20</v>
      </c>
      <c r="M8824" s="16"/>
      <c r="N8824" s="141">
        <f t="shared" si="708"/>
        <v>0</v>
      </c>
      <c r="O8824" s="141"/>
      <c r="P8824" s="141"/>
      <c r="Q8824" s="81">
        <f t="shared" si="709"/>
        <v>0</v>
      </c>
    </row>
    <row r="8825" spans="5:17" ht="13" hidden="1" x14ac:dyDescent="0.3">
      <c r="E8825" s="138">
        <v>44455</v>
      </c>
      <c r="F8825" s="16">
        <v>260</v>
      </c>
      <c r="G8825" s="16">
        <v>2021</v>
      </c>
      <c r="H8825" s="139">
        <f t="shared" si="710"/>
        <v>0</v>
      </c>
      <c r="I8825" s="140">
        <v>15.264516129032259</v>
      </c>
      <c r="J8825" s="141">
        <f t="shared" si="706"/>
        <v>1</v>
      </c>
      <c r="K8825" s="81">
        <f t="shared" si="707"/>
        <v>4.7354838709677409</v>
      </c>
      <c r="L8825" s="149">
        <v>18.5</v>
      </c>
      <c r="M8825" s="16"/>
      <c r="N8825" s="141">
        <f t="shared" si="708"/>
        <v>0</v>
      </c>
      <c r="O8825" s="141"/>
      <c r="P8825" s="141"/>
      <c r="Q8825" s="81">
        <f t="shared" si="709"/>
        <v>0</v>
      </c>
    </row>
    <row r="8826" spans="5:17" ht="13" hidden="1" x14ac:dyDescent="0.3">
      <c r="E8826" s="138">
        <v>44456</v>
      </c>
      <c r="F8826" s="16">
        <v>261</v>
      </c>
      <c r="G8826" s="16">
        <v>2021</v>
      </c>
      <c r="H8826" s="139">
        <f t="shared" si="710"/>
        <v>0</v>
      </c>
      <c r="I8826" s="140">
        <v>15.12903225806452</v>
      </c>
      <c r="J8826" s="141">
        <f t="shared" si="706"/>
        <v>1</v>
      </c>
      <c r="K8826" s="81">
        <f t="shared" si="707"/>
        <v>4.8709677419354804</v>
      </c>
      <c r="L8826" s="149">
        <v>17.5</v>
      </c>
      <c r="M8826" s="16"/>
      <c r="N8826" s="141">
        <f t="shared" si="708"/>
        <v>0</v>
      </c>
      <c r="O8826" s="141"/>
      <c r="P8826" s="141"/>
      <c r="Q8826" s="81">
        <f t="shared" si="709"/>
        <v>0</v>
      </c>
    </row>
    <row r="8827" spans="5:17" ht="13" hidden="1" x14ac:dyDescent="0.3">
      <c r="E8827" s="138">
        <v>44457</v>
      </c>
      <c r="F8827" s="16">
        <v>262</v>
      </c>
      <c r="G8827" s="16">
        <v>2021</v>
      </c>
      <c r="H8827" s="139">
        <f t="shared" si="710"/>
        <v>0</v>
      </c>
      <c r="I8827" s="140">
        <v>14.993548387096773</v>
      </c>
      <c r="J8827" s="141">
        <f t="shared" si="706"/>
        <v>1</v>
      </c>
      <c r="K8827" s="81">
        <f t="shared" si="707"/>
        <v>5.006451612903227</v>
      </c>
      <c r="L8827" s="149">
        <v>16.7</v>
      </c>
      <c r="M8827" s="16"/>
      <c r="N8827" s="141">
        <f t="shared" si="708"/>
        <v>0</v>
      </c>
      <c r="O8827" s="141"/>
      <c r="P8827" s="141"/>
      <c r="Q8827" s="81">
        <f t="shared" si="709"/>
        <v>0</v>
      </c>
    </row>
    <row r="8828" spans="5:17" ht="13" hidden="1" x14ac:dyDescent="0.3">
      <c r="E8828" s="138">
        <v>44458</v>
      </c>
      <c r="F8828" s="16">
        <v>263</v>
      </c>
      <c r="G8828" s="16">
        <v>2021</v>
      </c>
      <c r="H8828" s="139">
        <f t="shared" si="710"/>
        <v>0</v>
      </c>
      <c r="I8828" s="140">
        <v>14.858064516129033</v>
      </c>
      <c r="J8828" s="141">
        <f t="shared" si="706"/>
        <v>1</v>
      </c>
      <c r="K8828" s="81">
        <f t="shared" si="707"/>
        <v>5.1419354838709666</v>
      </c>
      <c r="L8828" s="149">
        <v>14.1</v>
      </c>
      <c r="M8828" s="16"/>
      <c r="N8828" s="141">
        <f t="shared" si="708"/>
        <v>1</v>
      </c>
      <c r="O8828" s="141"/>
      <c r="P8828" s="141"/>
      <c r="Q8828" s="81">
        <f t="shared" si="709"/>
        <v>5.9</v>
      </c>
    </row>
    <row r="8829" spans="5:17" ht="13" hidden="1" x14ac:dyDescent="0.3">
      <c r="E8829" s="138">
        <v>44459</v>
      </c>
      <c r="F8829" s="16">
        <v>264</v>
      </c>
      <c r="G8829" s="16">
        <v>2021</v>
      </c>
      <c r="H8829" s="139">
        <f t="shared" si="710"/>
        <v>0</v>
      </c>
      <c r="I8829" s="140">
        <v>14.722580645161294</v>
      </c>
      <c r="J8829" s="141">
        <f t="shared" si="706"/>
        <v>1</v>
      </c>
      <c r="K8829" s="81">
        <f t="shared" si="707"/>
        <v>5.2774193548387061</v>
      </c>
      <c r="L8829" s="149">
        <v>12.9</v>
      </c>
      <c r="M8829" s="16"/>
      <c r="N8829" s="141">
        <f t="shared" si="708"/>
        <v>1</v>
      </c>
      <c r="O8829" s="141"/>
      <c r="P8829" s="141"/>
      <c r="Q8829" s="81">
        <f t="shared" si="709"/>
        <v>7.1</v>
      </c>
    </row>
    <row r="8830" spans="5:17" ht="13" hidden="1" x14ac:dyDescent="0.3">
      <c r="E8830" s="138">
        <v>44460</v>
      </c>
      <c r="F8830" s="16">
        <v>265</v>
      </c>
      <c r="G8830" s="16">
        <v>2021</v>
      </c>
      <c r="H8830" s="139">
        <f t="shared" si="710"/>
        <v>0</v>
      </c>
      <c r="I8830" s="140">
        <v>14.587096774193547</v>
      </c>
      <c r="J8830" s="141">
        <f t="shared" si="706"/>
        <v>1</v>
      </c>
      <c r="K8830" s="81">
        <f t="shared" si="707"/>
        <v>5.4129032258064527</v>
      </c>
      <c r="L8830" s="149">
        <v>15.1</v>
      </c>
      <c r="M8830" s="16"/>
      <c r="N8830" s="141">
        <f t="shared" si="708"/>
        <v>1</v>
      </c>
      <c r="O8830" s="141"/>
      <c r="P8830" s="141"/>
      <c r="Q8830" s="81">
        <f t="shared" si="709"/>
        <v>4.9000000000000004</v>
      </c>
    </row>
    <row r="8831" spans="5:17" ht="13" hidden="1" x14ac:dyDescent="0.3">
      <c r="E8831" s="138">
        <v>44461</v>
      </c>
      <c r="F8831" s="16">
        <v>266</v>
      </c>
      <c r="G8831" s="16">
        <v>2021</v>
      </c>
      <c r="H8831" s="139">
        <f t="shared" si="710"/>
        <v>0</v>
      </c>
      <c r="I8831" s="140">
        <v>14.451612903225808</v>
      </c>
      <c r="J8831" s="141">
        <f t="shared" si="706"/>
        <v>1</v>
      </c>
      <c r="K8831" s="81">
        <f t="shared" si="707"/>
        <v>5.5483870967741922</v>
      </c>
      <c r="L8831" s="149">
        <v>13.8</v>
      </c>
      <c r="M8831" s="16"/>
      <c r="N8831" s="141">
        <f t="shared" si="708"/>
        <v>1</v>
      </c>
      <c r="O8831" s="141"/>
      <c r="P8831" s="141"/>
      <c r="Q8831" s="81">
        <f t="shared" si="709"/>
        <v>6.1999999999999993</v>
      </c>
    </row>
    <row r="8832" spans="5:17" ht="13" hidden="1" x14ac:dyDescent="0.3">
      <c r="E8832" s="138">
        <v>44462</v>
      </c>
      <c r="F8832" s="16">
        <v>267</v>
      </c>
      <c r="G8832" s="16">
        <v>2021</v>
      </c>
      <c r="H8832" s="139">
        <f t="shared" si="710"/>
        <v>0</v>
      </c>
      <c r="I8832" s="140">
        <v>14.316129032258068</v>
      </c>
      <c r="J8832" s="141">
        <f t="shared" si="706"/>
        <v>1</v>
      </c>
      <c r="K8832" s="81">
        <f t="shared" si="707"/>
        <v>5.6838709677419317</v>
      </c>
      <c r="L8832" s="149">
        <v>16.2</v>
      </c>
      <c r="M8832" s="16"/>
      <c r="N8832" s="141">
        <f t="shared" si="708"/>
        <v>0</v>
      </c>
      <c r="O8832" s="141"/>
      <c r="P8832" s="141"/>
      <c r="Q8832" s="81">
        <f t="shared" si="709"/>
        <v>0</v>
      </c>
    </row>
    <row r="8833" spans="5:17" ht="13" hidden="1" x14ac:dyDescent="0.3">
      <c r="E8833" s="138">
        <v>44463</v>
      </c>
      <c r="F8833" s="16">
        <v>268</v>
      </c>
      <c r="G8833" s="16">
        <v>2021</v>
      </c>
      <c r="H8833" s="139">
        <f t="shared" si="710"/>
        <v>0</v>
      </c>
      <c r="I8833" s="140">
        <v>14.180645161290322</v>
      </c>
      <c r="J8833" s="141">
        <f t="shared" si="706"/>
        <v>1</v>
      </c>
      <c r="K8833" s="81">
        <f t="shared" si="707"/>
        <v>5.8193548387096783</v>
      </c>
      <c r="L8833" s="149">
        <v>15.9</v>
      </c>
      <c r="M8833" s="16"/>
      <c r="N8833" s="141">
        <f t="shared" si="708"/>
        <v>1</v>
      </c>
      <c r="O8833" s="141"/>
      <c r="P8833" s="141"/>
      <c r="Q8833" s="81">
        <f t="shared" si="709"/>
        <v>4.0999999999999996</v>
      </c>
    </row>
    <row r="8834" spans="5:17" ht="13" hidden="1" x14ac:dyDescent="0.3">
      <c r="E8834" s="138">
        <v>44464</v>
      </c>
      <c r="F8834" s="16">
        <v>269</v>
      </c>
      <c r="G8834" s="16">
        <v>2021</v>
      </c>
      <c r="H8834" s="139">
        <f t="shared" si="710"/>
        <v>0</v>
      </c>
      <c r="I8834" s="140">
        <v>14.045161290322582</v>
      </c>
      <c r="J8834" s="141">
        <f t="shared" si="706"/>
        <v>1</v>
      </c>
      <c r="K8834" s="81">
        <f t="shared" si="707"/>
        <v>5.9548387096774178</v>
      </c>
      <c r="L8834" s="149">
        <v>17.5</v>
      </c>
      <c r="M8834" s="16"/>
      <c r="N8834" s="141">
        <f t="shared" si="708"/>
        <v>0</v>
      </c>
      <c r="O8834" s="141"/>
      <c r="P8834" s="141"/>
      <c r="Q8834" s="81">
        <f t="shared" si="709"/>
        <v>0</v>
      </c>
    </row>
    <row r="8835" spans="5:17" ht="13" hidden="1" x14ac:dyDescent="0.3">
      <c r="E8835" s="138">
        <v>44465</v>
      </c>
      <c r="F8835" s="16">
        <v>270</v>
      </c>
      <c r="G8835" s="16">
        <v>2021</v>
      </c>
      <c r="H8835" s="139">
        <f t="shared" si="710"/>
        <v>0</v>
      </c>
      <c r="I8835" s="140">
        <v>13.909677419354836</v>
      </c>
      <c r="J8835" s="141">
        <f t="shared" si="706"/>
        <v>1</v>
      </c>
      <c r="K8835" s="81">
        <f t="shared" si="707"/>
        <v>6.0903225806451644</v>
      </c>
      <c r="L8835" s="149">
        <v>17.3</v>
      </c>
      <c r="M8835" s="16"/>
      <c r="N8835" s="141">
        <f t="shared" si="708"/>
        <v>0</v>
      </c>
      <c r="O8835" s="141"/>
      <c r="P8835" s="141"/>
      <c r="Q8835" s="81">
        <f t="shared" si="709"/>
        <v>0</v>
      </c>
    </row>
    <row r="8836" spans="5:17" ht="13" hidden="1" x14ac:dyDescent="0.3">
      <c r="E8836" s="138">
        <v>44466</v>
      </c>
      <c r="F8836" s="16">
        <v>271</v>
      </c>
      <c r="G8836" s="16">
        <v>2021</v>
      </c>
      <c r="H8836" s="139">
        <f t="shared" si="710"/>
        <v>0</v>
      </c>
      <c r="I8836" s="140">
        <v>13.774193548387096</v>
      </c>
      <c r="J8836" s="141">
        <f t="shared" si="706"/>
        <v>1</v>
      </c>
      <c r="K8836" s="81">
        <f t="shared" si="707"/>
        <v>6.2258064516129039</v>
      </c>
      <c r="L8836" s="149">
        <v>16.600000000000001</v>
      </c>
      <c r="M8836" s="16"/>
      <c r="N8836" s="141">
        <f t="shared" si="708"/>
        <v>0</v>
      </c>
      <c r="O8836" s="141"/>
      <c r="P8836" s="141"/>
      <c r="Q8836" s="81">
        <f t="shared" si="709"/>
        <v>0</v>
      </c>
    </row>
    <row r="8837" spans="5:17" ht="13" hidden="1" x14ac:dyDescent="0.3">
      <c r="E8837" s="138">
        <v>44467</v>
      </c>
      <c r="F8837" s="16">
        <v>272</v>
      </c>
      <c r="G8837" s="16">
        <v>2021</v>
      </c>
      <c r="H8837" s="139">
        <f t="shared" si="710"/>
        <v>0</v>
      </c>
      <c r="I8837" s="140">
        <v>13.638709677419357</v>
      </c>
      <c r="J8837" s="141">
        <f t="shared" si="706"/>
        <v>1</v>
      </c>
      <c r="K8837" s="81">
        <f t="shared" si="707"/>
        <v>6.3612903225806434</v>
      </c>
      <c r="L8837" s="149">
        <v>16.5</v>
      </c>
      <c r="M8837" s="16"/>
      <c r="N8837" s="141">
        <f t="shared" si="708"/>
        <v>0</v>
      </c>
      <c r="O8837" s="141"/>
      <c r="P8837" s="141"/>
      <c r="Q8837" s="81">
        <f t="shared" si="709"/>
        <v>0</v>
      </c>
    </row>
    <row r="8838" spans="5:17" ht="13" hidden="1" x14ac:dyDescent="0.3">
      <c r="E8838" s="138">
        <v>44468</v>
      </c>
      <c r="F8838" s="16">
        <v>273</v>
      </c>
      <c r="G8838" s="16">
        <v>2021</v>
      </c>
      <c r="H8838" s="139">
        <f t="shared" si="710"/>
        <v>0</v>
      </c>
      <c r="I8838" s="140">
        <v>13.50322580645161</v>
      </c>
      <c r="J8838" s="141">
        <f t="shared" si="706"/>
        <v>1</v>
      </c>
      <c r="K8838" s="81">
        <f t="shared" si="707"/>
        <v>6.49677419354839</v>
      </c>
      <c r="L8838" s="149">
        <v>15.2</v>
      </c>
      <c r="M8838" s="16"/>
      <c r="N8838" s="141">
        <f t="shared" si="708"/>
        <v>1</v>
      </c>
      <c r="O8838" s="141"/>
      <c r="P8838" s="141"/>
      <c r="Q8838" s="81">
        <f t="shared" si="709"/>
        <v>4.8000000000000007</v>
      </c>
    </row>
    <row r="8839" spans="5:17" ht="13" hidden="1" x14ac:dyDescent="0.3">
      <c r="E8839" s="138">
        <v>44469</v>
      </c>
      <c r="F8839" s="16">
        <v>274</v>
      </c>
      <c r="G8839" s="16">
        <v>2021</v>
      </c>
      <c r="H8839" s="139">
        <f t="shared" si="710"/>
        <v>0</v>
      </c>
      <c r="I8839" s="140">
        <v>13.36774193548387</v>
      </c>
      <c r="J8839" s="141">
        <f t="shared" si="706"/>
        <v>1</v>
      </c>
      <c r="K8839" s="81">
        <f t="shared" si="707"/>
        <v>6.6322580645161295</v>
      </c>
      <c r="L8839" s="149">
        <v>12</v>
      </c>
      <c r="M8839" s="16"/>
      <c r="N8839" s="141">
        <f t="shared" si="708"/>
        <v>1</v>
      </c>
      <c r="O8839" s="141"/>
      <c r="P8839" s="141"/>
      <c r="Q8839" s="81">
        <f t="shared" si="709"/>
        <v>8</v>
      </c>
    </row>
    <row r="8840" spans="5:17" ht="13" hidden="1" x14ac:dyDescent="0.3">
      <c r="E8840" s="138">
        <v>44470</v>
      </c>
      <c r="F8840" s="16">
        <v>275</v>
      </c>
      <c r="G8840" s="16">
        <v>2021</v>
      </c>
      <c r="H8840" s="139">
        <f t="shared" si="710"/>
        <v>0</v>
      </c>
      <c r="I8840" s="140">
        <v>13.232258064516131</v>
      </c>
      <c r="J8840" s="141">
        <f t="shared" ref="J8840:J8903" si="711">IF(I8840&lt;=$E$117,1,0)</f>
        <v>1</v>
      </c>
      <c r="K8840" s="81">
        <f t="shared" ref="K8840:K8903" si="712">J8840*($E$116-I8840)</f>
        <v>6.767741935483869</v>
      </c>
      <c r="L8840" s="149">
        <v>14.3</v>
      </c>
      <c r="M8840" s="16"/>
      <c r="N8840" s="141">
        <f t="shared" ref="N8840:N8903" si="713">IF(L8840&lt;=$E$117,1,0)</f>
        <v>1</v>
      </c>
      <c r="O8840" s="141"/>
      <c r="P8840" s="141"/>
      <c r="Q8840" s="81">
        <f t="shared" ref="Q8840:Q8903" si="714">N8840*($E$116-L8840)</f>
        <v>5.6999999999999993</v>
      </c>
    </row>
    <row r="8841" spans="5:17" ht="13" hidden="1" x14ac:dyDescent="0.3">
      <c r="E8841" s="138">
        <v>44471</v>
      </c>
      <c r="F8841" s="16">
        <v>276</v>
      </c>
      <c r="G8841" s="16">
        <v>2021</v>
      </c>
      <c r="H8841" s="139">
        <f t="shared" si="710"/>
        <v>0</v>
      </c>
      <c r="I8841" s="140">
        <v>13.096774193548384</v>
      </c>
      <c r="J8841" s="141">
        <f t="shared" si="711"/>
        <v>1</v>
      </c>
      <c r="K8841" s="81">
        <f t="shared" si="712"/>
        <v>6.9032258064516157</v>
      </c>
      <c r="L8841" s="149">
        <v>18.7</v>
      </c>
      <c r="M8841" s="16"/>
      <c r="N8841" s="141">
        <f t="shared" si="713"/>
        <v>0</v>
      </c>
      <c r="O8841" s="141"/>
      <c r="P8841" s="141"/>
      <c r="Q8841" s="81">
        <f t="shared" si="714"/>
        <v>0</v>
      </c>
    </row>
    <row r="8842" spans="5:17" ht="13" hidden="1" x14ac:dyDescent="0.3">
      <c r="E8842" s="138">
        <v>44472</v>
      </c>
      <c r="F8842" s="16">
        <v>277</v>
      </c>
      <c r="G8842" s="16">
        <v>2021</v>
      </c>
      <c r="H8842" s="139">
        <f t="shared" si="710"/>
        <v>0</v>
      </c>
      <c r="I8842" s="140">
        <v>12.961290322580645</v>
      </c>
      <c r="J8842" s="141">
        <f t="shared" si="711"/>
        <v>1</v>
      </c>
      <c r="K8842" s="81">
        <f t="shared" si="712"/>
        <v>7.0387096774193552</v>
      </c>
      <c r="L8842" s="149">
        <v>16.600000000000001</v>
      </c>
      <c r="M8842" s="16"/>
      <c r="N8842" s="141">
        <f t="shared" si="713"/>
        <v>0</v>
      </c>
      <c r="O8842" s="141"/>
      <c r="P8842" s="141"/>
      <c r="Q8842" s="81">
        <f t="shared" si="714"/>
        <v>0</v>
      </c>
    </row>
    <row r="8843" spans="5:17" ht="13" hidden="1" x14ac:dyDescent="0.3">
      <c r="E8843" s="138">
        <v>44473</v>
      </c>
      <c r="F8843" s="16">
        <v>278</v>
      </c>
      <c r="G8843" s="16">
        <v>2021</v>
      </c>
      <c r="H8843" s="139">
        <f t="shared" si="710"/>
        <v>0</v>
      </c>
      <c r="I8843" s="140">
        <v>12.825806451612905</v>
      </c>
      <c r="J8843" s="141">
        <f t="shared" si="711"/>
        <v>1</v>
      </c>
      <c r="K8843" s="81">
        <f t="shared" si="712"/>
        <v>7.1741935483870947</v>
      </c>
      <c r="L8843" s="149">
        <v>11.5</v>
      </c>
      <c r="M8843" s="16"/>
      <c r="N8843" s="141">
        <f t="shared" si="713"/>
        <v>1</v>
      </c>
      <c r="O8843" s="141"/>
      <c r="P8843" s="141"/>
      <c r="Q8843" s="81">
        <f t="shared" si="714"/>
        <v>8.5</v>
      </c>
    </row>
    <row r="8844" spans="5:17" ht="13" hidden="1" x14ac:dyDescent="0.3">
      <c r="E8844" s="138">
        <v>44474</v>
      </c>
      <c r="F8844" s="16">
        <v>279</v>
      </c>
      <c r="G8844" s="16">
        <v>2021</v>
      </c>
      <c r="H8844" s="139">
        <f t="shared" si="710"/>
        <v>0</v>
      </c>
      <c r="I8844" s="140">
        <v>12.690322580645159</v>
      </c>
      <c r="J8844" s="141">
        <f t="shared" si="711"/>
        <v>1</v>
      </c>
      <c r="K8844" s="81">
        <f t="shared" si="712"/>
        <v>7.3096774193548413</v>
      </c>
      <c r="L8844" s="149">
        <v>12.3</v>
      </c>
      <c r="M8844" s="16"/>
      <c r="N8844" s="141">
        <f t="shared" si="713"/>
        <v>1</v>
      </c>
      <c r="O8844" s="141"/>
      <c r="P8844" s="141"/>
      <c r="Q8844" s="81">
        <f t="shared" si="714"/>
        <v>7.6999999999999993</v>
      </c>
    </row>
    <row r="8845" spans="5:17" ht="13" hidden="1" x14ac:dyDescent="0.3">
      <c r="E8845" s="138">
        <v>44475</v>
      </c>
      <c r="F8845" s="16">
        <v>280</v>
      </c>
      <c r="G8845" s="16">
        <v>2021</v>
      </c>
      <c r="H8845" s="139">
        <f t="shared" si="710"/>
        <v>0</v>
      </c>
      <c r="I8845" s="140">
        <v>12.554838709677419</v>
      </c>
      <c r="J8845" s="141">
        <f t="shared" si="711"/>
        <v>1</v>
      </c>
      <c r="K8845" s="81">
        <f t="shared" si="712"/>
        <v>7.4451612903225808</v>
      </c>
      <c r="L8845" s="149">
        <v>10.6</v>
      </c>
      <c r="M8845" s="16"/>
      <c r="N8845" s="141">
        <f t="shared" si="713"/>
        <v>1</v>
      </c>
      <c r="O8845" s="141"/>
      <c r="P8845" s="141"/>
      <c r="Q8845" s="81">
        <f t="shared" si="714"/>
        <v>9.4</v>
      </c>
    </row>
    <row r="8846" spans="5:17" ht="13" hidden="1" x14ac:dyDescent="0.3">
      <c r="E8846" s="138">
        <v>44476</v>
      </c>
      <c r="F8846" s="16">
        <v>281</v>
      </c>
      <c r="G8846" s="16">
        <v>2021</v>
      </c>
      <c r="H8846" s="139">
        <f t="shared" si="710"/>
        <v>0</v>
      </c>
      <c r="I8846" s="140">
        <v>12.41935483870968</v>
      </c>
      <c r="J8846" s="141">
        <f t="shared" si="711"/>
        <v>1</v>
      </c>
      <c r="K8846" s="81">
        <f t="shared" si="712"/>
        <v>7.5806451612903203</v>
      </c>
      <c r="L8846" s="149">
        <v>11.8</v>
      </c>
      <c r="M8846" s="16"/>
      <c r="N8846" s="141">
        <f t="shared" si="713"/>
        <v>1</v>
      </c>
      <c r="O8846" s="141"/>
      <c r="P8846" s="141"/>
      <c r="Q8846" s="81">
        <f t="shared" si="714"/>
        <v>8.1999999999999993</v>
      </c>
    </row>
    <row r="8847" spans="5:17" ht="13" hidden="1" x14ac:dyDescent="0.3">
      <c r="E8847" s="138">
        <v>44477</v>
      </c>
      <c r="F8847" s="16">
        <v>282</v>
      </c>
      <c r="G8847" s="16">
        <v>2021</v>
      </c>
      <c r="H8847" s="139">
        <f t="shared" si="710"/>
        <v>0</v>
      </c>
      <c r="I8847" s="140">
        <v>12.283870967741933</v>
      </c>
      <c r="J8847" s="141">
        <f t="shared" si="711"/>
        <v>1</v>
      </c>
      <c r="K8847" s="81">
        <f t="shared" si="712"/>
        <v>7.7161290322580669</v>
      </c>
      <c r="L8847" s="149">
        <v>11.5</v>
      </c>
      <c r="M8847" s="16"/>
      <c r="N8847" s="141">
        <f t="shared" si="713"/>
        <v>1</v>
      </c>
      <c r="O8847" s="141"/>
      <c r="P8847" s="141"/>
      <c r="Q8847" s="81">
        <f t="shared" si="714"/>
        <v>8.5</v>
      </c>
    </row>
    <row r="8848" spans="5:17" ht="13" hidden="1" x14ac:dyDescent="0.3">
      <c r="E8848" s="138">
        <v>44478</v>
      </c>
      <c r="F8848" s="16">
        <v>283</v>
      </c>
      <c r="G8848" s="16">
        <v>2021</v>
      </c>
      <c r="H8848" s="139">
        <f t="shared" si="710"/>
        <v>0</v>
      </c>
      <c r="I8848" s="140">
        <v>12.148387096774194</v>
      </c>
      <c r="J8848" s="141">
        <f t="shared" si="711"/>
        <v>1</v>
      </c>
      <c r="K8848" s="81">
        <f t="shared" si="712"/>
        <v>7.8516129032258064</v>
      </c>
      <c r="L8848" s="149">
        <v>12.5</v>
      </c>
      <c r="M8848" s="16"/>
      <c r="N8848" s="141">
        <f t="shared" si="713"/>
        <v>1</v>
      </c>
      <c r="O8848" s="141"/>
      <c r="P8848" s="141"/>
      <c r="Q8848" s="81">
        <f t="shared" si="714"/>
        <v>7.5</v>
      </c>
    </row>
    <row r="8849" spans="5:17" ht="13" hidden="1" x14ac:dyDescent="0.3">
      <c r="E8849" s="138">
        <v>44479</v>
      </c>
      <c r="F8849" s="16">
        <v>284</v>
      </c>
      <c r="G8849" s="16">
        <v>2021</v>
      </c>
      <c r="H8849" s="139">
        <f t="shared" si="710"/>
        <v>0</v>
      </c>
      <c r="I8849" s="140">
        <v>12.012903225806454</v>
      </c>
      <c r="J8849" s="141">
        <f t="shared" si="711"/>
        <v>1</v>
      </c>
      <c r="K8849" s="81">
        <f t="shared" si="712"/>
        <v>7.9870967741935459</v>
      </c>
      <c r="L8849" s="149">
        <v>9.6</v>
      </c>
      <c r="M8849" s="16"/>
      <c r="N8849" s="141">
        <f t="shared" si="713"/>
        <v>1</v>
      </c>
      <c r="O8849" s="141"/>
      <c r="P8849" s="141"/>
      <c r="Q8849" s="81">
        <f t="shared" si="714"/>
        <v>10.4</v>
      </c>
    </row>
    <row r="8850" spans="5:17" ht="13" hidden="1" x14ac:dyDescent="0.3">
      <c r="E8850" s="138">
        <v>44480</v>
      </c>
      <c r="F8850" s="16">
        <v>285</v>
      </c>
      <c r="G8850" s="16">
        <v>2021</v>
      </c>
      <c r="H8850" s="139">
        <f t="shared" si="710"/>
        <v>0</v>
      </c>
      <c r="I8850" s="140">
        <v>11.877419354838707</v>
      </c>
      <c r="J8850" s="141">
        <f t="shared" si="711"/>
        <v>1</v>
      </c>
      <c r="K8850" s="81">
        <f t="shared" si="712"/>
        <v>8.1225806451612925</v>
      </c>
      <c r="L8850" s="149">
        <v>8.9</v>
      </c>
      <c r="M8850" s="16"/>
      <c r="N8850" s="141">
        <f t="shared" si="713"/>
        <v>1</v>
      </c>
      <c r="O8850" s="141"/>
      <c r="P8850" s="141"/>
      <c r="Q8850" s="81">
        <f t="shared" si="714"/>
        <v>11.1</v>
      </c>
    </row>
    <row r="8851" spans="5:17" ht="13" hidden="1" x14ac:dyDescent="0.3">
      <c r="E8851" s="138">
        <v>44481</v>
      </c>
      <c r="F8851" s="16">
        <v>286</v>
      </c>
      <c r="G8851" s="16">
        <v>2021</v>
      </c>
      <c r="H8851" s="139">
        <f t="shared" si="710"/>
        <v>0</v>
      </c>
      <c r="I8851" s="140">
        <v>11.741935483870968</v>
      </c>
      <c r="J8851" s="141">
        <f t="shared" si="711"/>
        <v>1</v>
      </c>
      <c r="K8851" s="81">
        <f t="shared" si="712"/>
        <v>8.258064516129032</v>
      </c>
      <c r="L8851" s="149">
        <v>9.1</v>
      </c>
      <c r="M8851" s="16"/>
      <c r="N8851" s="141">
        <f t="shared" si="713"/>
        <v>1</v>
      </c>
      <c r="O8851" s="141"/>
      <c r="P8851" s="141"/>
      <c r="Q8851" s="81">
        <f t="shared" si="714"/>
        <v>10.9</v>
      </c>
    </row>
    <row r="8852" spans="5:17" ht="13" hidden="1" x14ac:dyDescent="0.3">
      <c r="E8852" s="138">
        <v>44482</v>
      </c>
      <c r="F8852" s="16">
        <v>287</v>
      </c>
      <c r="G8852" s="16">
        <v>2021</v>
      </c>
      <c r="H8852" s="139">
        <f t="shared" si="710"/>
        <v>0</v>
      </c>
      <c r="I8852" s="140">
        <v>11.606451612903228</v>
      </c>
      <c r="J8852" s="141">
        <f t="shared" si="711"/>
        <v>1</v>
      </c>
      <c r="K8852" s="81">
        <f t="shared" si="712"/>
        <v>8.3935483870967715</v>
      </c>
      <c r="L8852" s="149">
        <v>9.9</v>
      </c>
      <c r="M8852" s="16"/>
      <c r="N8852" s="141">
        <f t="shared" si="713"/>
        <v>1</v>
      </c>
      <c r="O8852" s="141"/>
      <c r="P8852" s="141"/>
      <c r="Q8852" s="81">
        <f t="shared" si="714"/>
        <v>10.1</v>
      </c>
    </row>
    <row r="8853" spans="5:17" ht="13" hidden="1" x14ac:dyDescent="0.3">
      <c r="E8853" s="138">
        <v>44483</v>
      </c>
      <c r="F8853" s="16">
        <v>288</v>
      </c>
      <c r="G8853" s="16">
        <v>2021</v>
      </c>
      <c r="H8853" s="139">
        <f t="shared" si="710"/>
        <v>0</v>
      </c>
      <c r="I8853" s="140">
        <v>11.470967741935482</v>
      </c>
      <c r="J8853" s="141">
        <f t="shared" si="711"/>
        <v>1</v>
      </c>
      <c r="K8853" s="81">
        <f t="shared" si="712"/>
        <v>8.5290322580645181</v>
      </c>
      <c r="L8853" s="149">
        <v>8</v>
      </c>
      <c r="M8853" s="16"/>
      <c r="N8853" s="141">
        <f t="shared" si="713"/>
        <v>1</v>
      </c>
      <c r="O8853" s="141"/>
      <c r="P8853" s="141"/>
      <c r="Q8853" s="81">
        <f t="shared" si="714"/>
        <v>12</v>
      </c>
    </row>
    <row r="8854" spans="5:17" ht="13" hidden="1" x14ac:dyDescent="0.3">
      <c r="E8854" s="138">
        <v>44484</v>
      </c>
      <c r="F8854" s="16">
        <v>289</v>
      </c>
      <c r="G8854" s="16">
        <v>2021</v>
      </c>
      <c r="H8854" s="139">
        <f t="shared" si="710"/>
        <v>0</v>
      </c>
      <c r="I8854" s="140">
        <v>11.335483870967742</v>
      </c>
      <c r="J8854" s="141">
        <f t="shared" si="711"/>
        <v>1</v>
      </c>
      <c r="K8854" s="81">
        <f t="shared" si="712"/>
        <v>8.6645161290322577</v>
      </c>
      <c r="L8854" s="149">
        <v>7.5</v>
      </c>
      <c r="M8854" s="16"/>
      <c r="N8854" s="141">
        <f t="shared" si="713"/>
        <v>1</v>
      </c>
      <c r="O8854" s="141"/>
      <c r="P8854" s="141"/>
      <c r="Q8854" s="81">
        <f t="shared" si="714"/>
        <v>12.5</v>
      </c>
    </row>
    <row r="8855" spans="5:17" ht="13" hidden="1" x14ac:dyDescent="0.3">
      <c r="E8855" s="138">
        <v>44485</v>
      </c>
      <c r="F8855" s="16">
        <v>290</v>
      </c>
      <c r="G8855" s="16">
        <v>2021</v>
      </c>
      <c r="H8855" s="139">
        <f t="shared" si="710"/>
        <v>0</v>
      </c>
      <c r="I8855" s="140">
        <v>11.2</v>
      </c>
      <c r="J8855" s="141">
        <f t="shared" si="711"/>
        <v>1</v>
      </c>
      <c r="K8855" s="81">
        <f t="shared" si="712"/>
        <v>8.8000000000000007</v>
      </c>
      <c r="L8855" s="149">
        <v>8.6</v>
      </c>
      <c r="M8855" s="16"/>
      <c r="N8855" s="141">
        <f t="shared" si="713"/>
        <v>1</v>
      </c>
      <c r="O8855" s="141"/>
      <c r="P8855" s="141"/>
      <c r="Q8855" s="81">
        <f t="shared" si="714"/>
        <v>11.4</v>
      </c>
    </row>
    <row r="8856" spans="5:17" ht="13" hidden="1" x14ac:dyDescent="0.3">
      <c r="E8856" s="138">
        <v>44486</v>
      </c>
      <c r="F8856" s="16">
        <v>291</v>
      </c>
      <c r="G8856" s="16">
        <v>2021</v>
      </c>
      <c r="H8856" s="139">
        <f t="shared" si="710"/>
        <v>0</v>
      </c>
      <c r="I8856" s="140">
        <v>11.013333333333335</v>
      </c>
      <c r="J8856" s="141">
        <f t="shared" si="711"/>
        <v>1</v>
      </c>
      <c r="K8856" s="81">
        <f t="shared" si="712"/>
        <v>8.9866666666666646</v>
      </c>
      <c r="L8856" s="149">
        <v>9.1</v>
      </c>
      <c r="M8856" s="16"/>
      <c r="N8856" s="141">
        <f t="shared" si="713"/>
        <v>1</v>
      </c>
      <c r="O8856" s="141"/>
      <c r="P8856" s="141"/>
      <c r="Q8856" s="81">
        <f t="shared" si="714"/>
        <v>10.9</v>
      </c>
    </row>
    <row r="8857" spans="5:17" ht="13" hidden="1" x14ac:dyDescent="0.3">
      <c r="E8857" s="138">
        <v>44487</v>
      </c>
      <c r="F8857" s="16">
        <v>292</v>
      </c>
      <c r="G8857" s="16">
        <v>2021</v>
      </c>
      <c r="H8857" s="139">
        <f t="shared" si="710"/>
        <v>0</v>
      </c>
      <c r="I8857" s="140">
        <v>10.826666666666668</v>
      </c>
      <c r="J8857" s="141">
        <f t="shared" si="711"/>
        <v>1</v>
      </c>
      <c r="K8857" s="81">
        <f t="shared" si="712"/>
        <v>9.173333333333332</v>
      </c>
      <c r="L8857" s="149">
        <v>9.9</v>
      </c>
      <c r="M8857" s="16"/>
      <c r="N8857" s="141">
        <f t="shared" si="713"/>
        <v>1</v>
      </c>
      <c r="O8857" s="141"/>
      <c r="P8857" s="141"/>
      <c r="Q8857" s="81">
        <f t="shared" si="714"/>
        <v>10.1</v>
      </c>
    </row>
    <row r="8858" spans="5:17" ht="13" hidden="1" x14ac:dyDescent="0.3">
      <c r="E8858" s="138">
        <v>44488</v>
      </c>
      <c r="F8858" s="16">
        <v>293</v>
      </c>
      <c r="G8858" s="16">
        <v>2021</v>
      </c>
      <c r="H8858" s="139">
        <f t="shared" si="710"/>
        <v>0</v>
      </c>
      <c r="I8858" s="140">
        <v>10.64</v>
      </c>
      <c r="J8858" s="141">
        <f t="shared" si="711"/>
        <v>1</v>
      </c>
      <c r="K8858" s="81">
        <f t="shared" si="712"/>
        <v>9.36</v>
      </c>
      <c r="L8858" s="149">
        <v>11.5</v>
      </c>
      <c r="M8858" s="16"/>
      <c r="N8858" s="141">
        <f t="shared" si="713"/>
        <v>1</v>
      </c>
      <c r="O8858" s="141"/>
      <c r="P8858" s="141"/>
      <c r="Q8858" s="81">
        <f t="shared" si="714"/>
        <v>8.5</v>
      </c>
    </row>
    <row r="8859" spans="5:17" ht="13" hidden="1" x14ac:dyDescent="0.3">
      <c r="E8859" s="138">
        <v>44489</v>
      </c>
      <c r="F8859" s="16">
        <v>294</v>
      </c>
      <c r="G8859" s="16">
        <v>2021</v>
      </c>
      <c r="H8859" s="139">
        <f t="shared" si="710"/>
        <v>0</v>
      </c>
      <c r="I8859" s="140">
        <v>10.453333333333333</v>
      </c>
      <c r="J8859" s="141">
        <f t="shared" si="711"/>
        <v>1</v>
      </c>
      <c r="K8859" s="81">
        <f t="shared" si="712"/>
        <v>9.5466666666666669</v>
      </c>
      <c r="L8859" s="149">
        <v>15</v>
      </c>
      <c r="M8859" s="16"/>
      <c r="N8859" s="141">
        <f t="shared" si="713"/>
        <v>1</v>
      </c>
      <c r="O8859" s="141"/>
      <c r="P8859" s="141"/>
      <c r="Q8859" s="81">
        <f t="shared" si="714"/>
        <v>5</v>
      </c>
    </row>
    <row r="8860" spans="5:17" ht="13" hidden="1" x14ac:dyDescent="0.3">
      <c r="E8860" s="138">
        <v>44490</v>
      </c>
      <c r="F8860" s="16">
        <v>295</v>
      </c>
      <c r="G8860" s="16">
        <v>2021</v>
      </c>
      <c r="H8860" s="139">
        <f t="shared" si="710"/>
        <v>0</v>
      </c>
      <c r="I8860" s="140">
        <v>10.266666666666666</v>
      </c>
      <c r="J8860" s="141">
        <f t="shared" si="711"/>
        <v>1</v>
      </c>
      <c r="K8860" s="81">
        <f t="shared" si="712"/>
        <v>9.7333333333333343</v>
      </c>
      <c r="L8860" s="149">
        <v>13.7</v>
      </c>
      <c r="M8860" s="16"/>
      <c r="N8860" s="141">
        <f t="shared" si="713"/>
        <v>1</v>
      </c>
      <c r="O8860" s="141"/>
      <c r="P8860" s="141"/>
      <c r="Q8860" s="81">
        <f t="shared" si="714"/>
        <v>6.3000000000000007</v>
      </c>
    </row>
    <row r="8861" spans="5:17" ht="13" hidden="1" x14ac:dyDescent="0.3">
      <c r="E8861" s="138">
        <v>44491</v>
      </c>
      <c r="F8861" s="16">
        <v>296</v>
      </c>
      <c r="G8861" s="16">
        <v>2021</v>
      </c>
      <c r="H8861" s="139">
        <f t="shared" si="710"/>
        <v>0</v>
      </c>
      <c r="I8861" s="140">
        <v>10.08</v>
      </c>
      <c r="J8861" s="141">
        <f t="shared" si="711"/>
        <v>1</v>
      </c>
      <c r="K8861" s="81">
        <f t="shared" si="712"/>
        <v>9.92</v>
      </c>
      <c r="L8861" s="149">
        <v>10.7</v>
      </c>
      <c r="M8861" s="16"/>
      <c r="N8861" s="141">
        <f t="shared" si="713"/>
        <v>1</v>
      </c>
      <c r="O8861" s="141"/>
      <c r="P8861" s="141"/>
      <c r="Q8861" s="81">
        <f t="shared" si="714"/>
        <v>9.3000000000000007</v>
      </c>
    </row>
    <row r="8862" spans="5:17" ht="13" hidden="1" x14ac:dyDescent="0.3">
      <c r="E8862" s="138">
        <v>44492</v>
      </c>
      <c r="F8862" s="16">
        <v>297</v>
      </c>
      <c r="G8862" s="16">
        <v>2021</v>
      </c>
      <c r="H8862" s="139">
        <f t="shared" si="710"/>
        <v>0</v>
      </c>
      <c r="I8862" s="140">
        <v>9.8933333333333309</v>
      </c>
      <c r="J8862" s="141">
        <f t="shared" si="711"/>
        <v>1</v>
      </c>
      <c r="K8862" s="81">
        <f t="shared" si="712"/>
        <v>10.106666666666669</v>
      </c>
      <c r="L8862" s="149">
        <v>6.4</v>
      </c>
      <c r="M8862" s="16"/>
      <c r="N8862" s="141">
        <f t="shared" si="713"/>
        <v>1</v>
      </c>
      <c r="O8862" s="141"/>
      <c r="P8862" s="141"/>
      <c r="Q8862" s="81">
        <f t="shared" si="714"/>
        <v>13.6</v>
      </c>
    </row>
    <row r="8863" spans="5:17" ht="13" hidden="1" x14ac:dyDescent="0.3">
      <c r="E8863" s="138">
        <v>44493</v>
      </c>
      <c r="F8863" s="16">
        <v>298</v>
      </c>
      <c r="G8863" s="16">
        <v>2021</v>
      </c>
      <c r="H8863" s="139">
        <f t="shared" si="710"/>
        <v>0</v>
      </c>
      <c r="I8863" s="140">
        <v>9.7066666666666634</v>
      </c>
      <c r="J8863" s="141">
        <f t="shared" si="711"/>
        <v>1</v>
      </c>
      <c r="K8863" s="81">
        <f t="shared" si="712"/>
        <v>10.293333333333337</v>
      </c>
      <c r="L8863" s="149">
        <v>6.4</v>
      </c>
      <c r="M8863" s="16"/>
      <c r="N8863" s="141">
        <f t="shared" si="713"/>
        <v>1</v>
      </c>
      <c r="O8863" s="141"/>
      <c r="P8863" s="141"/>
      <c r="Q8863" s="81">
        <f t="shared" si="714"/>
        <v>13.6</v>
      </c>
    </row>
    <row r="8864" spans="5:17" ht="13" hidden="1" x14ac:dyDescent="0.3">
      <c r="E8864" s="138">
        <v>44494</v>
      </c>
      <c r="F8864" s="16">
        <v>299</v>
      </c>
      <c r="G8864" s="16">
        <v>2021</v>
      </c>
      <c r="H8864" s="139">
        <f t="shared" si="710"/>
        <v>0</v>
      </c>
      <c r="I8864" s="140">
        <v>9.52</v>
      </c>
      <c r="J8864" s="141">
        <f t="shared" si="711"/>
        <v>1</v>
      </c>
      <c r="K8864" s="81">
        <f t="shared" si="712"/>
        <v>10.48</v>
      </c>
      <c r="L8864" s="149">
        <v>8.3000000000000007</v>
      </c>
      <c r="M8864" s="16"/>
      <c r="N8864" s="141">
        <f t="shared" si="713"/>
        <v>1</v>
      </c>
      <c r="O8864" s="141"/>
      <c r="P8864" s="141"/>
      <c r="Q8864" s="81">
        <f t="shared" si="714"/>
        <v>11.7</v>
      </c>
    </row>
    <row r="8865" spans="5:17" ht="13" hidden="1" x14ac:dyDescent="0.3">
      <c r="E8865" s="138">
        <v>44495</v>
      </c>
      <c r="F8865" s="16">
        <v>300</v>
      </c>
      <c r="G8865" s="16">
        <v>2021</v>
      </c>
      <c r="H8865" s="139">
        <f t="shared" si="710"/>
        <v>0</v>
      </c>
      <c r="I8865" s="140">
        <v>9.3333333333333357</v>
      </c>
      <c r="J8865" s="141">
        <f t="shared" si="711"/>
        <v>1</v>
      </c>
      <c r="K8865" s="81">
        <f t="shared" si="712"/>
        <v>10.666666666666664</v>
      </c>
      <c r="L8865" s="149">
        <v>10.4</v>
      </c>
      <c r="M8865" s="16"/>
      <c r="N8865" s="141">
        <f t="shared" si="713"/>
        <v>1</v>
      </c>
      <c r="O8865" s="141"/>
      <c r="P8865" s="141"/>
      <c r="Q8865" s="81">
        <f t="shared" si="714"/>
        <v>9.6</v>
      </c>
    </row>
    <row r="8866" spans="5:17" ht="13" hidden="1" x14ac:dyDescent="0.3">
      <c r="E8866" s="138">
        <v>44496</v>
      </c>
      <c r="F8866" s="16">
        <v>301</v>
      </c>
      <c r="G8866" s="16">
        <v>2021</v>
      </c>
      <c r="H8866" s="139">
        <f t="shared" si="710"/>
        <v>0</v>
      </c>
      <c r="I8866" s="140">
        <v>9.1466666666666683</v>
      </c>
      <c r="J8866" s="141">
        <f t="shared" si="711"/>
        <v>1</v>
      </c>
      <c r="K8866" s="81">
        <f t="shared" si="712"/>
        <v>10.853333333333332</v>
      </c>
      <c r="L8866" s="149">
        <v>7.9</v>
      </c>
      <c r="M8866" s="16"/>
      <c r="N8866" s="141">
        <f t="shared" si="713"/>
        <v>1</v>
      </c>
      <c r="O8866" s="141"/>
      <c r="P8866" s="141"/>
      <c r="Q8866" s="81">
        <f t="shared" si="714"/>
        <v>12.1</v>
      </c>
    </row>
    <row r="8867" spans="5:17" ht="13" hidden="1" x14ac:dyDescent="0.3">
      <c r="E8867" s="138">
        <v>44497</v>
      </c>
      <c r="F8867" s="16">
        <v>302</v>
      </c>
      <c r="G8867" s="16">
        <v>2021</v>
      </c>
      <c r="H8867" s="139">
        <f t="shared" ref="H8867:H8930" si="715">IF(AND(E8867&gt;=$D$64,E8867&lt;=$D$65),1,0)</f>
        <v>0</v>
      </c>
      <c r="I8867" s="140">
        <v>8.9600000000000009</v>
      </c>
      <c r="J8867" s="141">
        <f t="shared" si="711"/>
        <v>1</v>
      </c>
      <c r="K8867" s="81">
        <f t="shared" si="712"/>
        <v>11.04</v>
      </c>
      <c r="L8867" s="149">
        <v>6.1</v>
      </c>
      <c r="M8867" s="16"/>
      <c r="N8867" s="141">
        <f t="shared" si="713"/>
        <v>1</v>
      </c>
      <c r="O8867" s="141"/>
      <c r="P8867" s="141"/>
      <c r="Q8867" s="81">
        <f t="shared" si="714"/>
        <v>13.9</v>
      </c>
    </row>
    <row r="8868" spans="5:17" ht="13" hidden="1" x14ac:dyDescent="0.3">
      <c r="E8868" s="138">
        <v>44498</v>
      </c>
      <c r="F8868" s="16">
        <v>303</v>
      </c>
      <c r="G8868" s="16">
        <v>2021</v>
      </c>
      <c r="H8868" s="139">
        <f t="shared" si="715"/>
        <v>0</v>
      </c>
      <c r="I8868" s="140">
        <v>8.7733333333333334</v>
      </c>
      <c r="J8868" s="141">
        <f t="shared" si="711"/>
        <v>1</v>
      </c>
      <c r="K8868" s="81">
        <f t="shared" si="712"/>
        <v>11.226666666666667</v>
      </c>
      <c r="L8868" s="149">
        <v>7.3</v>
      </c>
      <c r="M8868" s="16"/>
      <c r="N8868" s="141">
        <f t="shared" si="713"/>
        <v>1</v>
      </c>
      <c r="O8868" s="141"/>
      <c r="P8868" s="141"/>
      <c r="Q8868" s="81">
        <f t="shared" si="714"/>
        <v>12.7</v>
      </c>
    </row>
    <row r="8869" spans="5:17" ht="13" hidden="1" x14ac:dyDescent="0.3">
      <c r="E8869" s="138">
        <v>44499</v>
      </c>
      <c r="F8869" s="16">
        <v>304</v>
      </c>
      <c r="G8869" s="16">
        <v>2021</v>
      </c>
      <c r="H8869" s="139">
        <f t="shared" si="715"/>
        <v>0</v>
      </c>
      <c r="I8869" s="140">
        <v>8.586666666666666</v>
      </c>
      <c r="J8869" s="141">
        <f t="shared" si="711"/>
        <v>1</v>
      </c>
      <c r="K8869" s="81">
        <f t="shared" si="712"/>
        <v>11.413333333333334</v>
      </c>
      <c r="L8869" s="149">
        <v>8.1999999999999993</v>
      </c>
      <c r="M8869" s="16"/>
      <c r="N8869" s="141">
        <f t="shared" si="713"/>
        <v>1</v>
      </c>
      <c r="O8869" s="141"/>
      <c r="P8869" s="141"/>
      <c r="Q8869" s="81">
        <f t="shared" si="714"/>
        <v>11.8</v>
      </c>
    </row>
    <row r="8870" spans="5:17" ht="13" hidden="1" x14ac:dyDescent="0.3">
      <c r="E8870" s="138">
        <v>44500</v>
      </c>
      <c r="F8870" s="16">
        <v>305</v>
      </c>
      <c r="G8870" s="16">
        <v>2021</v>
      </c>
      <c r="H8870" s="139">
        <f t="shared" si="715"/>
        <v>0</v>
      </c>
      <c r="I8870" s="140">
        <v>8.4</v>
      </c>
      <c r="J8870" s="141">
        <f t="shared" si="711"/>
        <v>1</v>
      </c>
      <c r="K8870" s="81">
        <f t="shared" si="712"/>
        <v>11.6</v>
      </c>
      <c r="L8870" s="149">
        <v>11.1</v>
      </c>
      <c r="M8870" s="16"/>
      <c r="N8870" s="141">
        <f t="shared" si="713"/>
        <v>1</v>
      </c>
      <c r="O8870" s="141"/>
      <c r="P8870" s="141"/>
      <c r="Q8870" s="81">
        <f t="shared" si="714"/>
        <v>8.9</v>
      </c>
    </row>
    <row r="8871" spans="5:17" ht="13" hidden="1" x14ac:dyDescent="0.3">
      <c r="E8871" s="138">
        <v>44501</v>
      </c>
      <c r="F8871" s="16">
        <v>306</v>
      </c>
      <c r="G8871" s="16">
        <v>2021</v>
      </c>
      <c r="H8871" s="139">
        <f t="shared" si="715"/>
        <v>0</v>
      </c>
      <c r="I8871" s="140">
        <v>8.2133333333333312</v>
      </c>
      <c r="J8871" s="141">
        <f t="shared" si="711"/>
        <v>1</v>
      </c>
      <c r="K8871" s="81">
        <f t="shared" si="712"/>
        <v>11.786666666666669</v>
      </c>
      <c r="L8871" s="149">
        <v>10.4</v>
      </c>
      <c r="M8871" s="16"/>
      <c r="N8871" s="141">
        <f t="shared" si="713"/>
        <v>1</v>
      </c>
      <c r="O8871" s="141"/>
      <c r="P8871" s="141"/>
      <c r="Q8871" s="81">
        <f t="shared" si="714"/>
        <v>9.6</v>
      </c>
    </row>
    <row r="8872" spans="5:17" ht="13" hidden="1" x14ac:dyDescent="0.3">
      <c r="E8872" s="138">
        <v>44502</v>
      </c>
      <c r="F8872" s="16">
        <v>307</v>
      </c>
      <c r="G8872" s="16">
        <v>2021</v>
      </c>
      <c r="H8872" s="139">
        <f t="shared" si="715"/>
        <v>0</v>
      </c>
      <c r="I8872" s="140">
        <v>8.0266666666666637</v>
      </c>
      <c r="J8872" s="141">
        <f t="shared" si="711"/>
        <v>1</v>
      </c>
      <c r="K8872" s="81">
        <f t="shared" si="712"/>
        <v>11.973333333333336</v>
      </c>
      <c r="L8872" s="149">
        <v>8.4</v>
      </c>
      <c r="M8872" s="16"/>
      <c r="N8872" s="141">
        <f t="shared" si="713"/>
        <v>1</v>
      </c>
      <c r="O8872" s="141"/>
      <c r="P8872" s="141"/>
      <c r="Q8872" s="81">
        <f t="shared" si="714"/>
        <v>11.6</v>
      </c>
    </row>
    <row r="8873" spans="5:17" ht="13" hidden="1" x14ac:dyDescent="0.3">
      <c r="E8873" s="138">
        <v>44503</v>
      </c>
      <c r="F8873" s="16">
        <v>308</v>
      </c>
      <c r="G8873" s="16">
        <v>2021</v>
      </c>
      <c r="H8873" s="139">
        <f t="shared" si="715"/>
        <v>0</v>
      </c>
      <c r="I8873" s="140">
        <v>7.84</v>
      </c>
      <c r="J8873" s="141">
        <f t="shared" si="711"/>
        <v>1</v>
      </c>
      <c r="K8873" s="81">
        <f t="shared" si="712"/>
        <v>12.16</v>
      </c>
      <c r="L8873" s="149">
        <v>7</v>
      </c>
      <c r="M8873" s="16"/>
      <c r="N8873" s="141">
        <f t="shared" si="713"/>
        <v>1</v>
      </c>
      <c r="O8873" s="141"/>
      <c r="P8873" s="141"/>
      <c r="Q8873" s="81">
        <f t="shared" si="714"/>
        <v>13</v>
      </c>
    </row>
    <row r="8874" spans="5:17" ht="13" hidden="1" x14ac:dyDescent="0.3">
      <c r="E8874" s="138">
        <v>44504</v>
      </c>
      <c r="F8874" s="16">
        <v>309</v>
      </c>
      <c r="G8874" s="16">
        <v>2021</v>
      </c>
      <c r="H8874" s="139">
        <f t="shared" si="715"/>
        <v>0</v>
      </c>
      <c r="I8874" s="140">
        <v>7.653333333333336</v>
      </c>
      <c r="J8874" s="141">
        <f t="shared" si="711"/>
        <v>1</v>
      </c>
      <c r="K8874" s="81">
        <f t="shared" si="712"/>
        <v>12.346666666666664</v>
      </c>
      <c r="L8874" s="149">
        <v>5.8</v>
      </c>
      <c r="M8874" s="16"/>
      <c r="N8874" s="141">
        <f t="shared" si="713"/>
        <v>1</v>
      </c>
      <c r="O8874" s="141"/>
      <c r="P8874" s="141"/>
      <c r="Q8874" s="81">
        <f t="shared" si="714"/>
        <v>14.2</v>
      </c>
    </row>
    <row r="8875" spans="5:17" ht="13" hidden="1" x14ac:dyDescent="0.3">
      <c r="E8875" s="138">
        <v>44505</v>
      </c>
      <c r="F8875" s="16">
        <v>310</v>
      </c>
      <c r="G8875" s="16">
        <v>2021</v>
      </c>
      <c r="H8875" s="139">
        <f t="shared" si="715"/>
        <v>0</v>
      </c>
      <c r="I8875" s="140">
        <v>7.4666666666666686</v>
      </c>
      <c r="J8875" s="141">
        <f t="shared" si="711"/>
        <v>1</v>
      </c>
      <c r="K8875" s="81">
        <f t="shared" si="712"/>
        <v>12.533333333333331</v>
      </c>
      <c r="L8875" s="149">
        <v>5.9</v>
      </c>
      <c r="M8875" s="16"/>
      <c r="N8875" s="141">
        <f t="shared" si="713"/>
        <v>1</v>
      </c>
      <c r="O8875" s="141"/>
      <c r="P8875" s="141"/>
      <c r="Q8875" s="81">
        <f t="shared" si="714"/>
        <v>14.1</v>
      </c>
    </row>
    <row r="8876" spans="5:17" ht="13" hidden="1" x14ac:dyDescent="0.3">
      <c r="E8876" s="138">
        <v>44506</v>
      </c>
      <c r="F8876" s="16">
        <v>311</v>
      </c>
      <c r="G8876" s="16">
        <v>2021</v>
      </c>
      <c r="H8876" s="139">
        <f t="shared" si="715"/>
        <v>0</v>
      </c>
      <c r="I8876" s="140">
        <v>7.28</v>
      </c>
      <c r="J8876" s="141">
        <f t="shared" si="711"/>
        <v>1</v>
      </c>
      <c r="K8876" s="81">
        <f t="shared" si="712"/>
        <v>12.719999999999999</v>
      </c>
      <c r="L8876" s="149">
        <v>6.1</v>
      </c>
      <c r="M8876" s="16"/>
      <c r="N8876" s="141">
        <f t="shared" si="713"/>
        <v>1</v>
      </c>
      <c r="O8876" s="141"/>
      <c r="P8876" s="141"/>
      <c r="Q8876" s="81">
        <f t="shared" si="714"/>
        <v>13.9</v>
      </c>
    </row>
    <row r="8877" spans="5:17" ht="13" hidden="1" x14ac:dyDescent="0.3">
      <c r="E8877" s="138">
        <v>44507</v>
      </c>
      <c r="F8877" s="16">
        <v>312</v>
      </c>
      <c r="G8877" s="16">
        <v>2021</v>
      </c>
      <c r="H8877" s="139">
        <f t="shared" si="715"/>
        <v>0</v>
      </c>
      <c r="I8877" s="140">
        <v>7.0933333333333337</v>
      </c>
      <c r="J8877" s="141">
        <f t="shared" si="711"/>
        <v>1</v>
      </c>
      <c r="K8877" s="81">
        <f t="shared" si="712"/>
        <v>12.906666666666666</v>
      </c>
      <c r="L8877" s="149">
        <v>4.2</v>
      </c>
      <c r="M8877" s="16"/>
      <c r="N8877" s="141">
        <f t="shared" si="713"/>
        <v>1</v>
      </c>
      <c r="O8877" s="141"/>
      <c r="P8877" s="141"/>
      <c r="Q8877" s="81">
        <f t="shared" si="714"/>
        <v>15.8</v>
      </c>
    </row>
    <row r="8878" spans="5:17" ht="13" hidden="1" x14ac:dyDescent="0.3">
      <c r="E8878" s="138">
        <v>44508</v>
      </c>
      <c r="F8878" s="16">
        <v>313</v>
      </c>
      <c r="G8878" s="16">
        <v>2021</v>
      </c>
      <c r="H8878" s="139">
        <f t="shared" si="715"/>
        <v>0</v>
      </c>
      <c r="I8878" s="140">
        <v>6.9066666666666663</v>
      </c>
      <c r="J8878" s="141">
        <f t="shared" si="711"/>
        <v>1</v>
      </c>
      <c r="K8878" s="81">
        <f t="shared" si="712"/>
        <v>13.093333333333334</v>
      </c>
      <c r="L8878" s="149">
        <v>7.7</v>
      </c>
      <c r="M8878" s="16"/>
      <c r="N8878" s="141">
        <f t="shared" si="713"/>
        <v>1</v>
      </c>
      <c r="O8878" s="141"/>
      <c r="P8878" s="141"/>
      <c r="Q8878" s="81">
        <f t="shared" si="714"/>
        <v>12.3</v>
      </c>
    </row>
    <row r="8879" spans="5:17" ht="13" hidden="1" x14ac:dyDescent="0.3">
      <c r="E8879" s="138">
        <v>44509</v>
      </c>
      <c r="F8879" s="16">
        <v>314</v>
      </c>
      <c r="G8879" s="16">
        <v>2021</v>
      </c>
      <c r="H8879" s="139">
        <f t="shared" si="715"/>
        <v>0</v>
      </c>
      <c r="I8879" s="140">
        <v>6.72</v>
      </c>
      <c r="J8879" s="141">
        <f t="shared" si="711"/>
        <v>1</v>
      </c>
      <c r="K8879" s="81">
        <f t="shared" si="712"/>
        <v>13.280000000000001</v>
      </c>
      <c r="L8879" s="149">
        <v>5</v>
      </c>
      <c r="M8879" s="16"/>
      <c r="N8879" s="141">
        <f t="shared" si="713"/>
        <v>1</v>
      </c>
      <c r="O8879" s="141"/>
      <c r="P8879" s="141"/>
      <c r="Q8879" s="81">
        <f t="shared" si="714"/>
        <v>15</v>
      </c>
    </row>
    <row r="8880" spans="5:17" ht="13" hidden="1" x14ac:dyDescent="0.3">
      <c r="E8880" s="138">
        <v>44510</v>
      </c>
      <c r="F8880" s="16">
        <v>315</v>
      </c>
      <c r="G8880" s="16">
        <v>2021</v>
      </c>
      <c r="H8880" s="139">
        <f t="shared" si="715"/>
        <v>0</v>
      </c>
      <c r="I8880" s="140">
        <v>6.5333333333333314</v>
      </c>
      <c r="J8880" s="141">
        <f t="shared" si="711"/>
        <v>1</v>
      </c>
      <c r="K8880" s="81">
        <f t="shared" si="712"/>
        <v>13.466666666666669</v>
      </c>
      <c r="L8880" s="149">
        <v>3.5</v>
      </c>
      <c r="M8880" s="16"/>
      <c r="N8880" s="141">
        <f t="shared" si="713"/>
        <v>1</v>
      </c>
      <c r="O8880" s="141"/>
      <c r="P8880" s="141"/>
      <c r="Q8880" s="81">
        <f t="shared" si="714"/>
        <v>16.5</v>
      </c>
    </row>
    <row r="8881" spans="5:17" ht="13" hidden="1" x14ac:dyDescent="0.3">
      <c r="E8881" s="138">
        <v>44511</v>
      </c>
      <c r="F8881" s="16">
        <v>316</v>
      </c>
      <c r="G8881" s="16">
        <v>2021</v>
      </c>
      <c r="H8881" s="139">
        <f t="shared" si="715"/>
        <v>0</v>
      </c>
      <c r="I8881" s="140">
        <v>6.346666666666664</v>
      </c>
      <c r="J8881" s="141">
        <f t="shared" si="711"/>
        <v>1</v>
      </c>
      <c r="K8881" s="81">
        <f t="shared" si="712"/>
        <v>13.653333333333336</v>
      </c>
      <c r="L8881" s="149">
        <v>4.5</v>
      </c>
      <c r="M8881" s="16"/>
      <c r="N8881" s="141">
        <f t="shared" si="713"/>
        <v>1</v>
      </c>
      <c r="O8881" s="141"/>
      <c r="P8881" s="141"/>
      <c r="Q8881" s="81">
        <f t="shared" si="714"/>
        <v>15.5</v>
      </c>
    </row>
    <row r="8882" spans="5:17" ht="13" hidden="1" x14ac:dyDescent="0.3">
      <c r="E8882" s="138">
        <v>44512</v>
      </c>
      <c r="F8882" s="16">
        <v>317</v>
      </c>
      <c r="G8882" s="16">
        <v>2021</v>
      </c>
      <c r="H8882" s="139">
        <f t="shared" si="715"/>
        <v>0</v>
      </c>
      <c r="I8882" s="140">
        <v>6.16</v>
      </c>
      <c r="J8882" s="141">
        <f t="shared" si="711"/>
        <v>1</v>
      </c>
      <c r="K8882" s="81">
        <f t="shared" si="712"/>
        <v>13.84</v>
      </c>
      <c r="L8882" s="149">
        <v>5.6</v>
      </c>
      <c r="M8882" s="16"/>
      <c r="N8882" s="141">
        <f t="shared" si="713"/>
        <v>1</v>
      </c>
      <c r="O8882" s="141"/>
      <c r="P8882" s="141"/>
      <c r="Q8882" s="81">
        <f t="shared" si="714"/>
        <v>14.4</v>
      </c>
    </row>
    <row r="8883" spans="5:17" ht="13" hidden="1" x14ac:dyDescent="0.3">
      <c r="E8883" s="138">
        <v>44513</v>
      </c>
      <c r="F8883" s="16">
        <v>318</v>
      </c>
      <c r="G8883" s="16">
        <v>2021</v>
      </c>
      <c r="H8883" s="139">
        <f t="shared" si="715"/>
        <v>0</v>
      </c>
      <c r="I8883" s="140">
        <v>5.9733333333333363</v>
      </c>
      <c r="J8883" s="141">
        <f t="shared" si="711"/>
        <v>1</v>
      </c>
      <c r="K8883" s="81">
        <f t="shared" si="712"/>
        <v>14.026666666666664</v>
      </c>
      <c r="L8883" s="149">
        <v>5.4</v>
      </c>
      <c r="M8883" s="16"/>
      <c r="N8883" s="141">
        <f t="shared" si="713"/>
        <v>1</v>
      </c>
      <c r="O8883" s="141"/>
      <c r="P8883" s="141"/>
      <c r="Q8883" s="81">
        <f t="shared" si="714"/>
        <v>14.6</v>
      </c>
    </row>
    <row r="8884" spans="5:17" ht="13" hidden="1" x14ac:dyDescent="0.3">
      <c r="E8884" s="138">
        <v>44514</v>
      </c>
      <c r="F8884" s="16">
        <v>319</v>
      </c>
      <c r="G8884" s="16">
        <v>2021</v>
      </c>
      <c r="H8884" s="139">
        <f t="shared" si="715"/>
        <v>0</v>
      </c>
      <c r="I8884" s="140">
        <v>5.7866666666666688</v>
      </c>
      <c r="J8884" s="141">
        <f t="shared" si="711"/>
        <v>1</v>
      </c>
      <c r="K8884" s="81">
        <f t="shared" si="712"/>
        <v>14.213333333333331</v>
      </c>
      <c r="L8884" s="149">
        <v>8</v>
      </c>
      <c r="M8884" s="16"/>
      <c r="N8884" s="141">
        <f t="shared" si="713"/>
        <v>1</v>
      </c>
      <c r="O8884" s="141"/>
      <c r="P8884" s="141"/>
      <c r="Q8884" s="81">
        <f t="shared" si="714"/>
        <v>12</v>
      </c>
    </row>
    <row r="8885" spans="5:17" ht="13" hidden="1" x14ac:dyDescent="0.3">
      <c r="E8885" s="138">
        <v>44515</v>
      </c>
      <c r="F8885" s="16">
        <v>320</v>
      </c>
      <c r="G8885" s="16">
        <v>2021</v>
      </c>
      <c r="H8885" s="139">
        <f t="shared" si="715"/>
        <v>0</v>
      </c>
      <c r="I8885" s="140">
        <v>5.6</v>
      </c>
      <c r="J8885" s="141">
        <f t="shared" si="711"/>
        <v>1</v>
      </c>
      <c r="K8885" s="81">
        <f t="shared" si="712"/>
        <v>14.4</v>
      </c>
      <c r="L8885" s="149">
        <v>8.1</v>
      </c>
      <c r="M8885" s="16"/>
      <c r="N8885" s="141">
        <f t="shared" si="713"/>
        <v>1</v>
      </c>
      <c r="O8885" s="141"/>
      <c r="P8885" s="141"/>
      <c r="Q8885" s="81">
        <f t="shared" si="714"/>
        <v>11.9</v>
      </c>
    </row>
    <row r="8886" spans="5:17" ht="13" hidden="1" x14ac:dyDescent="0.3">
      <c r="E8886" s="138">
        <v>44516</v>
      </c>
      <c r="F8886" s="16">
        <v>321</v>
      </c>
      <c r="G8886" s="16">
        <v>2021</v>
      </c>
      <c r="H8886" s="139">
        <f t="shared" si="715"/>
        <v>0</v>
      </c>
      <c r="I8886" s="140">
        <v>5.5193548387096776</v>
      </c>
      <c r="J8886" s="141">
        <f t="shared" si="711"/>
        <v>1</v>
      </c>
      <c r="K8886" s="81">
        <f t="shared" si="712"/>
        <v>14.480645161290322</v>
      </c>
      <c r="L8886" s="149">
        <v>7.3</v>
      </c>
      <c r="M8886" s="16"/>
      <c r="N8886" s="141">
        <f t="shared" si="713"/>
        <v>1</v>
      </c>
      <c r="O8886" s="141"/>
      <c r="P8886" s="141"/>
      <c r="Q8886" s="81">
        <f t="shared" si="714"/>
        <v>12.7</v>
      </c>
    </row>
    <row r="8887" spans="5:17" ht="13" hidden="1" x14ac:dyDescent="0.3">
      <c r="E8887" s="138">
        <v>44517</v>
      </c>
      <c r="F8887" s="16">
        <v>322</v>
      </c>
      <c r="G8887" s="16">
        <v>2021</v>
      </c>
      <c r="H8887" s="139">
        <f t="shared" si="715"/>
        <v>0</v>
      </c>
      <c r="I8887" s="140">
        <v>5.4387096774193537</v>
      </c>
      <c r="J8887" s="141">
        <f t="shared" si="711"/>
        <v>1</v>
      </c>
      <c r="K8887" s="81">
        <f t="shared" si="712"/>
        <v>14.561290322580646</v>
      </c>
      <c r="L8887" s="149">
        <v>6.8</v>
      </c>
      <c r="M8887" s="16"/>
      <c r="N8887" s="141">
        <f t="shared" si="713"/>
        <v>1</v>
      </c>
      <c r="O8887" s="141"/>
      <c r="P8887" s="141"/>
      <c r="Q8887" s="81">
        <f t="shared" si="714"/>
        <v>13.2</v>
      </c>
    </row>
    <row r="8888" spans="5:17" ht="13" hidden="1" x14ac:dyDescent="0.3">
      <c r="E8888" s="138">
        <v>44518</v>
      </c>
      <c r="F8888" s="16">
        <v>323</v>
      </c>
      <c r="G8888" s="16">
        <v>2021</v>
      </c>
      <c r="H8888" s="139">
        <f t="shared" si="715"/>
        <v>0</v>
      </c>
      <c r="I8888" s="140">
        <v>5.3580645161290334</v>
      </c>
      <c r="J8888" s="141">
        <f t="shared" si="711"/>
        <v>1</v>
      </c>
      <c r="K8888" s="81">
        <f t="shared" si="712"/>
        <v>14.641935483870967</v>
      </c>
      <c r="L8888" s="149">
        <v>5.9</v>
      </c>
      <c r="M8888" s="16"/>
      <c r="N8888" s="141">
        <f t="shared" si="713"/>
        <v>1</v>
      </c>
      <c r="O8888" s="141"/>
      <c r="P8888" s="141"/>
      <c r="Q8888" s="81">
        <f t="shared" si="714"/>
        <v>14.1</v>
      </c>
    </row>
    <row r="8889" spans="5:17" ht="13" hidden="1" x14ac:dyDescent="0.3">
      <c r="E8889" s="138">
        <v>44519</v>
      </c>
      <c r="F8889" s="16">
        <v>324</v>
      </c>
      <c r="G8889" s="16">
        <v>2021</v>
      </c>
      <c r="H8889" s="139">
        <f t="shared" si="715"/>
        <v>0</v>
      </c>
      <c r="I8889" s="140">
        <v>5.2774193548387096</v>
      </c>
      <c r="J8889" s="141">
        <f t="shared" si="711"/>
        <v>1</v>
      </c>
      <c r="K8889" s="81">
        <f t="shared" si="712"/>
        <v>14.72258064516129</v>
      </c>
      <c r="L8889" s="149">
        <v>4.3</v>
      </c>
      <c r="M8889" s="16"/>
      <c r="N8889" s="141">
        <f t="shared" si="713"/>
        <v>1</v>
      </c>
      <c r="O8889" s="141"/>
      <c r="P8889" s="141"/>
      <c r="Q8889" s="81">
        <f t="shared" si="714"/>
        <v>15.7</v>
      </c>
    </row>
    <row r="8890" spans="5:17" ht="13" hidden="1" x14ac:dyDescent="0.3">
      <c r="E8890" s="138">
        <v>44520</v>
      </c>
      <c r="F8890" s="16">
        <v>325</v>
      </c>
      <c r="G8890" s="16">
        <v>2021</v>
      </c>
      <c r="H8890" s="139">
        <f t="shared" si="715"/>
        <v>0</v>
      </c>
      <c r="I8890" s="140">
        <v>5.1967741935483858</v>
      </c>
      <c r="J8890" s="141">
        <f t="shared" si="711"/>
        <v>1</v>
      </c>
      <c r="K8890" s="81">
        <f t="shared" si="712"/>
        <v>14.803225806451614</v>
      </c>
      <c r="L8890" s="149">
        <v>4.5</v>
      </c>
      <c r="M8890" s="16"/>
      <c r="N8890" s="141">
        <f t="shared" si="713"/>
        <v>1</v>
      </c>
      <c r="O8890" s="141"/>
      <c r="P8890" s="141"/>
      <c r="Q8890" s="81">
        <f t="shared" si="714"/>
        <v>15.5</v>
      </c>
    </row>
    <row r="8891" spans="5:17" ht="13" hidden="1" x14ac:dyDescent="0.3">
      <c r="E8891" s="138">
        <v>44521</v>
      </c>
      <c r="F8891" s="16">
        <v>326</v>
      </c>
      <c r="G8891" s="16">
        <v>2021</v>
      </c>
      <c r="H8891" s="139">
        <f t="shared" si="715"/>
        <v>0</v>
      </c>
      <c r="I8891" s="140">
        <v>5.1161290322580655</v>
      </c>
      <c r="J8891" s="141">
        <f t="shared" si="711"/>
        <v>1</v>
      </c>
      <c r="K8891" s="81">
        <f t="shared" si="712"/>
        <v>14.883870967741935</v>
      </c>
      <c r="L8891" s="149">
        <v>3.9</v>
      </c>
      <c r="M8891" s="16"/>
      <c r="N8891" s="141">
        <f t="shared" si="713"/>
        <v>1</v>
      </c>
      <c r="O8891" s="141"/>
      <c r="P8891" s="141"/>
      <c r="Q8891" s="81">
        <f t="shared" si="714"/>
        <v>16.100000000000001</v>
      </c>
    </row>
    <row r="8892" spans="5:17" ht="13" hidden="1" x14ac:dyDescent="0.3">
      <c r="E8892" s="138">
        <v>44522</v>
      </c>
      <c r="F8892" s="16">
        <v>327</v>
      </c>
      <c r="G8892" s="16">
        <v>2021</v>
      </c>
      <c r="H8892" s="139">
        <f t="shared" si="715"/>
        <v>0</v>
      </c>
      <c r="I8892" s="140">
        <v>5.0354838709677416</v>
      </c>
      <c r="J8892" s="141">
        <f t="shared" si="711"/>
        <v>1</v>
      </c>
      <c r="K8892" s="81">
        <f t="shared" si="712"/>
        <v>14.964516129032258</v>
      </c>
      <c r="L8892" s="149">
        <v>6.4</v>
      </c>
      <c r="M8892" s="16"/>
      <c r="N8892" s="141">
        <f t="shared" si="713"/>
        <v>1</v>
      </c>
      <c r="O8892" s="141"/>
      <c r="P8892" s="141"/>
      <c r="Q8892" s="81">
        <f t="shared" si="714"/>
        <v>13.6</v>
      </c>
    </row>
    <row r="8893" spans="5:17" ht="13" hidden="1" x14ac:dyDescent="0.3">
      <c r="E8893" s="138">
        <v>44523</v>
      </c>
      <c r="F8893" s="16">
        <v>328</v>
      </c>
      <c r="G8893" s="16">
        <v>2021</v>
      </c>
      <c r="H8893" s="139">
        <f t="shared" si="715"/>
        <v>0</v>
      </c>
      <c r="I8893" s="140">
        <v>4.9548387096774213</v>
      </c>
      <c r="J8893" s="141">
        <f t="shared" si="711"/>
        <v>1</v>
      </c>
      <c r="K8893" s="81">
        <f t="shared" si="712"/>
        <v>15.045161290322579</v>
      </c>
      <c r="L8893" s="149">
        <v>5.8</v>
      </c>
      <c r="M8893" s="16"/>
      <c r="N8893" s="141">
        <f t="shared" si="713"/>
        <v>1</v>
      </c>
      <c r="O8893" s="141"/>
      <c r="P8893" s="141"/>
      <c r="Q8893" s="81">
        <f t="shared" si="714"/>
        <v>14.2</v>
      </c>
    </row>
    <row r="8894" spans="5:17" ht="13" hidden="1" x14ac:dyDescent="0.3">
      <c r="E8894" s="138">
        <v>44524</v>
      </c>
      <c r="F8894" s="16">
        <v>329</v>
      </c>
      <c r="G8894" s="16">
        <v>2021</v>
      </c>
      <c r="H8894" s="139">
        <f t="shared" si="715"/>
        <v>0</v>
      </c>
      <c r="I8894" s="140">
        <v>4.8741935483870975</v>
      </c>
      <c r="J8894" s="141">
        <f t="shared" si="711"/>
        <v>1</v>
      </c>
      <c r="K8894" s="81">
        <f t="shared" si="712"/>
        <v>15.125806451612902</v>
      </c>
      <c r="L8894" s="149">
        <v>4.9000000000000004</v>
      </c>
      <c r="M8894" s="16"/>
      <c r="N8894" s="141">
        <f t="shared" si="713"/>
        <v>1</v>
      </c>
      <c r="O8894" s="141"/>
      <c r="P8894" s="141"/>
      <c r="Q8894" s="81">
        <f t="shared" si="714"/>
        <v>15.1</v>
      </c>
    </row>
    <row r="8895" spans="5:17" ht="13" hidden="1" x14ac:dyDescent="0.3">
      <c r="E8895" s="138">
        <v>44525</v>
      </c>
      <c r="F8895" s="16">
        <v>330</v>
      </c>
      <c r="G8895" s="16">
        <v>2021</v>
      </c>
      <c r="H8895" s="139">
        <f t="shared" si="715"/>
        <v>0</v>
      </c>
      <c r="I8895" s="140">
        <v>4.7935483870967737</v>
      </c>
      <c r="J8895" s="141">
        <f t="shared" si="711"/>
        <v>1</v>
      </c>
      <c r="K8895" s="81">
        <f t="shared" si="712"/>
        <v>15.206451612903226</v>
      </c>
      <c r="L8895" s="149">
        <v>4.7</v>
      </c>
      <c r="M8895" s="16"/>
      <c r="N8895" s="141">
        <f t="shared" si="713"/>
        <v>1</v>
      </c>
      <c r="O8895" s="141"/>
      <c r="P8895" s="141"/>
      <c r="Q8895" s="81">
        <f t="shared" si="714"/>
        <v>15.3</v>
      </c>
    </row>
    <row r="8896" spans="5:17" ht="13" hidden="1" x14ac:dyDescent="0.3">
      <c r="E8896" s="138">
        <v>44526</v>
      </c>
      <c r="F8896" s="16">
        <v>331</v>
      </c>
      <c r="G8896" s="16">
        <v>2021</v>
      </c>
      <c r="H8896" s="139">
        <f t="shared" si="715"/>
        <v>0</v>
      </c>
      <c r="I8896" s="140">
        <v>4.7129032258064534</v>
      </c>
      <c r="J8896" s="141">
        <f t="shared" si="711"/>
        <v>1</v>
      </c>
      <c r="K8896" s="81">
        <f t="shared" si="712"/>
        <v>15.287096774193547</v>
      </c>
      <c r="L8896" s="149">
        <v>2.7</v>
      </c>
      <c r="M8896" s="16"/>
      <c r="N8896" s="141">
        <f t="shared" si="713"/>
        <v>1</v>
      </c>
      <c r="O8896" s="141"/>
      <c r="P8896" s="141"/>
      <c r="Q8896" s="81">
        <f t="shared" si="714"/>
        <v>17.3</v>
      </c>
    </row>
    <row r="8897" spans="5:17" ht="13" hidden="1" x14ac:dyDescent="0.3">
      <c r="E8897" s="138">
        <v>44527</v>
      </c>
      <c r="F8897" s="16">
        <v>332</v>
      </c>
      <c r="G8897" s="16">
        <v>2021</v>
      </c>
      <c r="H8897" s="139">
        <f t="shared" si="715"/>
        <v>0</v>
      </c>
      <c r="I8897" s="140">
        <v>4.6322580645161295</v>
      </c>
      <c r="J8897" s="141">
        <f t="shared" si="711"/>
        <v>1</v>
      </c>
      <c r="K8897" s="81">
        <f t="shared" si="712"/>
        <v>15.36774193548387</v>
      </c>
      <c r="L8897" s="149">
        <v>2.9</v>
      </c>
      <c r="M8897" s="16"/>
      <c r="N8897" s="141">
        <f t="shared" si="713"/>
        <v>1</v>
      </c>
      <c r="O8897" s="141"/>
      <c r="P8897" s="141"/>
      <c r="Q8897" s="81">
        <f t="shared" si="714"/>
        <v>17.100000000000001</v>
      </c>
    </row>
    <row r="8898" spans="5:17" ht="13" hidden="1" x14ac:dyDescent="0.3">
      <c r="E8898" s="138">
        <v>44528</v>
      </c>
      <c r="F8898" s="16">
        <v>333</v>
      </c>
      <c r="G8898" s="16">
        <v>2021</v>
      </c>
      <c r="H8898" s="139">
        <f t="shared" si="715"/>
        <v>0</v>
      </c>
      <c r="I8898" s="140">
        <v>4.5516129032258057</v>
      </c>
      <c r="J8898" s="141">
        <f t="shared" si="711"/>
        <v>1</v>
      </c>
      <c r="K8898" s="81">
        <f t="shared" si="712"/>
        <v>15.448387096774194</v>
      </c>
      <c r="L8898" s="149">
        <v>1.4</v>
      </c>
      <c r="M8898" s="16"/>
      <c r="N8898" s="141">
        <f t="shared" si="713"/>
        <v>1</v>
      </c>
      <c r="O8898" s="141"/>
      <c r="P8898" s="141"/>
      <c r="Q8898" s="81">
        <f t="shared" si="714"/>
        <v>18.600000000000001</v>
      </c>
    </row>
    <row r="8899" spans="5:17" ht="13" hidden="1" x14ac:dyDescent="0.3">
      <c r="E8899" s="138">
        <v>44529</v>
      </c>
      <c r="F8899" s="16">
        <v>334</v>
      </c>
      <c r="G8899" s="16">
        <v>2021</v>
      </c>
      <c r="H8899" s="139">
        <f t="shared" si="715"/>
        <v>0</v>
      </c>
      <c r="I8899" s="140">
        <v>4.4709677419354854</v>
      </c>
      <c r="J8899" s="141">
        <f t="shared" si="711"/>
        <v>1</v>
      </c>
      <c r="K8899" s="81">
        <f t="shared" si="712"/>
        <v>15.529032258064515</v>
      </c>
      <c r="L8899" s="149">
        <v>1.3</v>
      </c>
      <c r="M8899" s="16"/>
      <c r="N8899" s="141">
        <f t="shared" si="713"/>
        <v>1</v>
      </c>
      <c r="O8899" s="141"/>
      <c r="P8899" s="141"/>
      <c r="Q8899" s="81">
        <f t="shared" si="714"/>
        <v>18.7</v>
      </c>
    </row>
    <row r="8900" spans="5:17" ht="13" hidden="1" x14ac:dyDescent="0.3">
      <c r="E8900" s="138">
        <v>44530</v>
      </c>
      <c r="F8900" s="16">
        <v>335</v>
      </c>
      <c r="G8900" s="16">
        <v>2021</v>
      </c>
      <c r="H8900" s="139">
        <f t="shared" si="715"/>
        <v>0</v>
      </c>
      <c r="I8900" s="140">
        <v>4.3903225806451616</v>
      </c>
      <c r="J8900" s="141">
        <f t="shared" si="711"/>
        <v>1</v>
      </c>
      <c r="K8900" s="81">
        <f t="shared" si="712"/>
        <v>15.609677419354838</v>
      </c>
      <c r="L8900" s="149">
        <v>-0.5</v>
      </c>
      <c r="M8900" s="16"/>
      <c r="N8900" s="141">
        <f t="shared" si="713"/>
        <v>1</v>
      </c>
      <c r="O8900" s="141"/>
      <c r="P8900" s="141"/>
      <c r="Q8900" s="81">
        <f t="shared" si="714"/>
        <v>20.5</v>
      </c>
    </row>
    <row r="8901" spans="5:17" ht="13" hidden="1" x14ac:dyDescent="0.3">
      <c r="E8901" s="138">
        <v>44531</v>
      </c>
      <c r="F8901" s="16">
        <v>336</v>
      </c>
      <c r="G8901" s="16">
        <v>2021</v>
      </c>
      <c r="H8901" s="139">
        <f t="shared" si="715"/>
        <v>0</v>
      </c>
      <c r="I8901" s="140">
        <v>4.3096774193548377</v>
      </c>
      <c r="J8901" s="141">
        <f t="shared" si="711"/>
        <v>1</v>
      </c>
      <c r="K8901" s="81">
        <f t="shared" si="712"/>
        <v>15.690322580645162</v>
      </c>
      <c r="L8901" s="149">
        <v>3.4</v>
      </c>
      <c r="M8901" s="16"/>
      <c r="N8901" s="141">
        <f t="shared" si="713"/>
        <v>1</v>
      </c>
      <c r="O8901" s="141"/>
      <c r="P8901" s="141"/>
      <c r="Q8901" s="81">
        <f t="shared" si="714"/>
        <v>16.600000000000001</v>
      </c>
    </row>
    <row r="8902" spans="5:17" ht="13" hidden="1" x14ac:dyDescent="0.3">
      <c r="E8902" s="138">
        <v>44532</v>
      </c>
      <c r="F8902" s="16">
        <v>337</v>
      </c>
      <c r="G8902" s="16">
        <v>2021</v>
      </c>
      <c r="H8902" s="139">
        <f t="shared" si="715"/>
        <v>0</v>
      </c>
      <c r="I8902" s="140">
        <v>4.2290322580645174</v>
      </c>
      <c r="J8902" s="141">
        <f t="shared" si="711"/>
        <v>1</v>
      </c>
      <c r="K8902" s="81">
        <f t="shared" si="712"/>
        <v>15.770967741935483</v>
      </c>
      <c r="L8902" s="149">
        <v>2.9</v>
      </c>
      <c r="M8902" s="16"/>
      <c r="N8902" s="141">
        <f t="shared" si="713"/>
        <v>1</v>
      </c>
      <c r="O8902" s="141"/>
      <c r="P8902" s="141"/>
      <c r="Q8902" s="81">
        <f t="shared" si="714"/>
        <v>17.100000000000001</v>
      </c>
    </row>
    <row r="8903" spans="5:17" ht="13" hidden="1" x14ac:dyDescent="0.3">
      <c r="E8903" s="138">
        <v>44533</v>
      </c>
      <c r="F8903" s="16">
        <v>338</v>
      </c>
      <c r="G8903" s="16">
        <v>2021</v>
      </c>
      <c r="H8903" s="139">
        <f t="shared" si="715"/>
        <v>0</v>
      </c>
      <c r="I8903" s="140">
        <v>4.1483870967741936</v>
      </c>
      <c r="J8903" s="141">
        <f t="shared" si="711"/>
        <v>1</v>
      </c>
      <c r="K8903" s="81">
        <f t="shared" si="712"/>
        <v>15.851612903225806</v>
      </c>
      <c r="L8903" s="149">
        <v>-0.1</v>
      </c>
      <c r="M8903" s="16"/>
      <c r="N8903" s="141">
        <f t="shared" si="713"/>
        <v>1</v>
      </c>
      <c r="O8903" s="141"/>
      <c r="P8903" s="141"/>
      <c r="Q8903" s="81">
        <f t="shared" si="714"/>
        <v>20.100000000000001</v>
      </c>
    </row>
    <row r="8904" spans="5:17" ht="13" hidden="1" x14ac:dyDescent="0.3">
      <c r="E8904" s="138">
        <v>44534</v>
      </c>
      <c r="F8904" s="16">
        <v>339</v>
      </c>
      <c r="G8904" s="16">
        <v>2021</v>
      </c>
      <c r="H8904" s="139">
        <f t="shared" si="715"/>
        <v>0</v>
      </c>
      <c r="I8904" s="140">
        <v>4.0677419354838698</v>
      </c>
      <c r="J8904" s="141">
        <f t="shared" ref="J8904:J8931" si="716">IF(I8904&lt;=$E$117,1,0)</f>
        <v>1</v>
      </c>
      <c r="K8904" s="81">
        <f t="shared" ref="K8904:K8931" si="717">J8904*($E$116-I8904)</f>
        <v>15.93225806451613</v>
      </c>
      <c r="L8904" s="149">
        <v>5</v>
      </c>
      <c r="M8904" s="16"/>
      <c r="N8904" s="141">
        <f t="shared" ref="N8904:N8931" si="718">IF(L8904&lt;=$E$117,1,0)</f>
        <v>1</v>
      </c>
      <c r="O8904" s="141"/>
      <c r="P8904" s="141"/>
      <c r="Q8904" s="81">
        <f t="shared" ref="Q8904:Q8931" si="719">N8904*($E$116-L8904)</f>
        <v>15</v>
      </c>
    </row>
    <row r="8905" spans="5:17" ht="13" hidden="1" x14ac:dyDescent="0.3">
      <c r="E8905" s="138">
        <v>44535</v>
      </c>
      <c r="F8905" s="16">
        <v>340</v>
      </c>
      <c r="G8905" s="16">
        <v>2021</v>
      </c>
      <c r="H8905" s="139">
        <f t="shared" si="715"/>
        <v>0</v>
      </c>
      <c r="I8905" s="140">
        <v>3.9870967741935495</v>
      </c>
      <c r="J8905" s="141">
        <f t="shared" si="716"/>
        <v>1</v>
      </c>
      <c r="K8905" s="81">
        <f t="shared" si="717"/>
        <v>16.012903225806451</v>
      </c>
      <c r="L8905" s="149">
        <v>2.6</v>
      </c>
      <c r="M8905" s="16"/>
      <c r="N8905" s="141">
        <f t="shared" si="718"/>
        <v>1</v>
      </c>
      <c r="O8905" s="141"/>
      <c r="P8905" s="141"/>
      <c r="Q8905" s="81">
        <f t="shared" si="719"/>
        <v>17.399999999999999</v>
      </c>
    </row>
    <row r="8906" spans="5:17" ht="13" hidden="1" x14ac:dyDescent="0.3">
      <c r="E8906" s="138">
        <v>44536</v>
      </c>
      <c r="F8906" s="16">
        <v>341</v>
      </c>
      <c r="G8906" s="16">
        <v>2021</v>
      </c>
      <c r="H8906" s="139">
        <f t="shared" si="715"/>
        <v>0</v>
      </c>
      <c r="I8906" s="140">
        <v>3.9064516129032256</v>
      </c>
      <c r="J8906" s="141">
        <f t="shared" si="716"/>
        <v>1</v>
      </c>
      <c r="K8906" s="81">
        <f t="shared" si="717"/>
        <v>16.093548387096774</v>
      </c>
      <c r="L8906" s="149">
        <v>1.5</v>
      </c>
      <c r="M8906" s="16"/>
      <c r="N8906" s="141">
        <f t="shared" si="718"/>
        <v>1</v>
      </c>
      <c r="O8906" s="141"/>
      <c r="P8906" s="141"/>
      <c r="Q8906" s="81">
        <f t="shared" si="719"/>
        <v>18.5</v>
      </c>
    </row>
    <row r="8907" spans="5:17" ht="13" hidden="1" x14ac:dyDescent="0.3">
      <c r="E8907" s="138">
        <v>44537</v>
      </c>
      <c r="F8907" s="16">
        <v>342</v>
      </c>
      <c r="G8907" s="16">
        <v>2021</v>
      </c>
      <c r="H8907" s="139">
        <f t="shared" si="715"/>
        <v>0</v>
      </c>
      <c r="I8907" s="140">
        <v>3.8258064516129053</v>
      </c>
      <c r="J8907" s="141">
        <f t="shared" si="716"/>
        <v>1</v>
      </c>
      <c r="K8907" s="81">
        <f t="shared" si="717"/>
        <v>16.174193548387095</v>
      </c>
      <c r="L8907" s="149">
        <v>2.8</v>
      </c>
      <c r="M8907" s="16"/>
      <c r="N8907" s="141">
        <f t="shared" si="718"/>
        <v>1</v>
      </c>
      <c r="O8907" s="141"/>
      <c r="P8907" s="141"/>
      <c r="Q8907" s="81">
        <f t="shared" si="719"/>
        <v>17.2</v>
      </c>
    </row>
    <row r="8908" spans="5:17" ht="13" hidden="1" x14ac:dyDescent="0.3">
      <c r="E8908" s="138">
        <v>44538</v>
      </c>
      <c r="F8908" s="16">
        <v>343</v>
      </c>
      <c r="G8908" s="16">
        <v>2021</v>
      </c>
      <c r="H8908" s="139">
        <f t="shared" si="715"/>
        <v>0</v>
      </c>
      <c r="I8908" s="140">
        <v>3.7451612903225815</v>
      </c>
      <c r="J8908" s="141">
        <f t="shared" si="716"/>
        <v>1</v>
      </c>
      <c r="K8908" s="81">
        <f t="shared" si="717"/>
        <v>16.254838709677419</v>
      </c>
      <c r="L8908" s="149">
        <v>3.6</v>
      </c>
      <c r="M8908" s="16"/>
      <c r="N8908" s="141">
        <f t="shared" si="718"/>
        <v>1</v>
      </c>
      <c r="O8908" s="141"/>
      <c r="P8908" s="141"/>
      <c r="Q8908" s="81">
        <f t="shared" si="719"/>
        <v>16.399999999999999</v>
      </c>
    </row>
    <row r="8909" spans="5:17" ht="13" hidden="1" x14ac:dyDescent="0.3">
      <c r="E8909" s="138">
        <v>44539</v>
      </c>
      <c r="F8909" s="16">
        <v>344</v>
      </c>
      <c r="G8909" s="16">
        <v>2021</v>
      </c>
      <c r="H8909" s="139">
        <f t="shared" si="715"/>
        <v>0</v>
      </c>
      <c r="I8909" s="140">
        <v>3.6645161290322577</v>
      </c>
      <c r="J8909" s="141">
        <f t="shared" si="716"/>
        <v>1</v>
      </c>
      <c r="K8909" s="81">
        <f t="shared" si="717"/>
        <v>16.335483870967742</v>
      </c>
      <c r="L8909" s="149">
        <v>1.7</v>
      </c>
      <c r="M8909" s="16"/>
      <c r="N8909" s="141">
        <f t="shared" si="718"/>
        <v>1</v>
      </c>
      <c r="O8909" s="141"/>
      <c r="P8909" s="141"/>
      <c r="Q8909" s="81">
        <f t="shared" si="719"/>
        <v>18.3</v>
      </c>
    </row>
    <row r="8910" spans="5:17" ht="13" hidden="1" x14ac:dyDescent="0.3">
      <c r="E8910" s="138">
        <v>44540</v>
      </c>
      <c r="F8910" s="16">
        <v>345</v>
      </c>
      <c r="G8910" s="16">
        <v>2021</v>
      </c>
      <c r="H8910" s="139">
        <f t="shared" si="715"/>
        <v>0</v>
      </c>
      <c r="I8910" s="140">
        <v>3.5838709677419374</v>
      </c>
      <c r="J8910" s="141">
        <f t="shared" si="716"/>
        <v>1</v>
      </c>
      <c r="K8910" s="81">
        <f t="shared" si="717"/>
        <v>16.416129032258063</v>
      </c>
      <c r="L8910" s="149">
        <v>1.2</v>
      </c>
      <c r="M8910" s="16"/>
      <c r="N8910" s="141">
        <f t="shared" si="718"/>
        <v>1</v>
      </c>
      <c r="O8910" s="141"/>
      <c r="P8910" s="141"/>
      <c r="Q8910" s="81">
        <f t="shared" si="719"/>
        <v>18.8</v>
      </c>
    </row>
    <row r="8911" spans="5:17" ht="13" hidden="1" x14ac:dyDescent="0.3">
      <c r="E8911" s="138">
        <v>44541</v>
      </c>
      <c r="F8911" s="16">
        <v>346</v>
      </c>
      <c r="G8911" s="16">
        <v>2021</v>
      </c>
      <c r="H8911" s="139">
        <f t="shared" si="715"/>
        <v>0</v>
      </c>
      <c r="I8911" s="140">
        <v>3.5032258064516135</v>
      </c>
      <c r="J8911" s="141">
        <f t="shared" si="716"/>
        <v>1</v>
      </c>
      <c r="K8911" s="81">
        <f t="shared" si="717"/>
        <v>16.496774193548386</v>
      </c>
      <c r="L8911" s="149">
        <v>1.1000000000000001</v>
      </c>
      <c r="M8911" s="16"/>
      <c r="N8911" s="141">
        <f t="shared" si="718"/>
        <v>1</v>
      </c>
      <c r="O8911" s="141"/>
      <c r="P8911" s="141"/>
      <c r="Q8911" s="81">
        <f t="shared" si="719"/>
        <v>18.899999999999999</v>
      </c>
    </row>
    <row r="8912" spans="5:17" ht="13" hidden="1" x14ac:dyDescent="0.3">
      <c r="E8912" s="138">
        <v>44542</v>
      </c>
      <c r="F8912" s="16">
        <v>347</v>
      </c>
      <c r="G8912" s="16">
        <v>2021</v>
      </c>
      <c r="H8912" s="139">
        <f t="shared" si="715"/>
        <v>0</v>
      </c>
      <c r="I8912" s="140">
        <v>3.4225806451612897</v>
      </c>
      <c r="J8912" s="141">
        <f t="shared" si="716"/>
        <v>1</v>
      </c>
      <c r="K8912" s="81">
        <f t="shared" si="717"/>
        <v>16.57741935483871</v>
      </c>
      <c r="L8912" s="149">
        <v>-0.7</v>
      </c>
      <c r="M8912" s="16"/>
      <c r="N8912" s="141">
        <f t="shared" si="718"/>
        <v>1</v>
      </c>
      <c r="O8912" s="141"/>
      <c r="P8912" s="141"/>
      <c r="Q8912" s="81">
        <f t="shared" si="719"/>
        <v>20.7</v>
      </c>
    </row>
    <row r="8913" spans="5:17" ht="13" hidden="1" x14ac:dyDescent="0.3">
      <c r="E8913" s="138">
        <v>44543</v>
      </c>
      <c r="F8913" s="16">
        <v>348</v>
      </c>
      <c r="G8913" s="16">
        <v>2021</v>
      </c>
      <c r="H8913" s="139">
        <f t="shared" si="715"/>
        <v>0</v>
      </c>
      <c r="I8913" s="140">
        <v>3.3419354838709694</v>
      </c>
      <c r="J8913" s="141">
        <f t="shared" si="716"/>
        <v>1</v>
      </c>
      <c r="K8913" s="81">
        <f t="shared" si="717"/>
        <v>16.658064516129031</v>
      </c>
      <c r="L8913" s="149">
        <v>0</v>
      </c>
      <c r="M8913" s="16"/>
      <c r="N8913" s="141">
        <f t="shared" si="718"/>
        <v>1</v>
      </c>
      <c r="O8913" s="141"/>
      <c r="P8913" s="141"/>
      <c r="Q8913" s="81">
        <f t="shared" si="719"/>
        <v>20</v>
      </c>
    </row>
    <row r="8914" spans="5:17" ht="13" hidden="1" x14ac:dyDescent="0.3">
      <c r="E8914" s="138">
        <v>44544</v>
      </c>
      <c r="F8914" s="16">
        <v>349</v>
      </c>
      <c r="G8914" s="16">
        <v>2021</v>
      </c>
      <c r="H8914" s="139">
        <f t="shared" si="715"/>
        <v>0</v>
      </c>
      <c r="I8914" s="140">
        <v>3.2612903225806456</v>
      </c>
      <c r="J8914" s="141">
        <f t="shared" si="716"/>
        <v>1</v>
      </c>
      <c r="K8914" s="81">
        <f t="shared" si="717"/>
        <v>16.738709677419354</v>
      </c>
      <c r="L8914" s="149">
        <v>1.5</v>
      </c>
      <c r="M8914" s="16"/>
      <c r="N8914" s="141">
        <f t="shared" si="718"/>
        <v>1</v>
      </c>
      <c r="O8914" s="141"/>
      <c r="P8914" s="141"/>
      <c r="Q8914" s="81">
        <f t="shared" si="719"/>
        <v>18.5</v>
      </c>
    </row>
    <row r="8915" spans="5:17" ht="13" hidden="1" x14ac:dyDescent="0.3">
      <c r="E8915" s="138">
        <v>44545</v>
      </c>
      <c r="F8915" s="16">
        <v>350</v>
      </c>
      <c r="G8915" s="16">
        <v>2021</v>
      </c>
      <c r="H8915" s="139">
        <f t="shared" si="715"/>
        <v>0</v>
      </c>
      <c r="I8915" s="140">
        <v>3.1806451612903217</v>
      </c>
      <c r="J8915" s="141">
        <f t="shared" si="716"/>
        <v>1</v>
      </c>
      <c r="K8915" s="81">
        <f t="shared" si="717"/>
        <v>16.819354838709678</v>
      </c>
      <c r="L8915" s="149">
        <v>2.1</v>
      </c>
      <c r="M8915" s="16"/>
      <c r="N8915" s="141">
        <f t="shared" si="718"/>
        <v>1</v>
      </c>
      <c r="O8915" s="141"/>
      <c r="P8915" s="141"/>
      <c r="Q8915" s="81">
        <f t="shared" si="719"/>
        <v>17.899999999999999</v>
      </c>
    </row>
    <row r="8916" spans="5:17" ht="13" hidden="1" x14ac:dyDescent="0.3">
      <c r="E8916" s="138">
        <v>44546</v>
      </c>
      <c r="F8916" s="16">
        <v>351</v>
      </c>
      <c r="G8916" s="16">
        <v>2021</v>
      </c>
      <c r="H8916" s="139">
        <f t="shared" si="715"/>
        <v>0</v>
      </c>
      <c r="I8916" s="140">
        <v>3.1</v>
      </c>
      <c r="J8916" s="141">
        <f t="shared" si="716"/>
        <v>1</v>
      </c>
      <c r="K8916" s="81">
        <f t="shared" si="717"/>
        <v>16.899999999999999</v>
      </c>
      <c r="L8916" s="149">
        <v>2.5</v>
      </c>
      <c r="M8916" s="16"/>
      <c r="N8916" s="141">
        <f t="shared" si="718"/>
        <v>1</v>
      </c>
      <c r="O8916" s="141"/>
      <c r="P8916" s="141"/>
      <c r="Q8916" s="81">
        <f t="shared" si="719"/>
        <v>17.5</v>
      </c>
    </row>
    <row r="8917" spans="5:17" ht="13" hidden="1" x14ac:dyDescent="0.3">
      <c r="E8917" s="138">
        <v>44547</v>
      </c>
      <c r="F8917" s="16">
        <v>352</v>
      </c>
      <c r="G8917" s="16">
        <v>2021</v>
      </c>
      <c r="H8917" s="139">
        <f t="shared" si="715"/>
        <v>0</v>
      </c>
      <c r="I8917" s="140">
        <v>3.0533333333333381</v>
      </c>
      <c r="J8917" s="141">
        <f t="shared" si="716"/>
        <v>1</v>
      </c>
      <c r="K8917" s="81">
        <f t="shared" si="717"/>
        <v>16.946666666666662</v>
      </c>
      <c r="L8917" s="149">
        <v>3.2</v>
      </c>
      <c r="M8917" s="16"/>
      <c r="N8917" s="141">
        <f t="shared" si="718"/>
        <v>1</v>
      </c>
      <c r="O8917" s="141"/>
      <c r="P8917" s="141"/>
      <c r="Q8917" s="81">
        <f t="shared" si="719"/>
        <v>16.8</v>
      </c>
    </row>
    <row r="8918" spans="5:17" ht="13" hidden="1" x14ac:dyDescent="0.3">
      <c r="E8918" s="138">
        <v>44548</v>
      </c>
      <c r="F8918" s="16">
        <v>353</v>
      </c>
      <c r="G8918" s="16">
        <v>2021</v>
      </c>
      <c r="H8918" s="139">
        <f t="shared" si="715"/>
        <v>0</v>
      </c>
      <c r="I8918" s="140">
        <v>3.0066666666666713</v>
      </c>
      <c r="J8918" s="141">
        <f t="shared" si="716"/>
        <v>1</v>
      </c>
      <c r="K8918" s="81">
        <f t="shared" si="717"/>
        <v>16.993333333333329</v>
      </c>
      <c r="L8918" s="149">
        <v>1.5</v>
      </c>
      <c r="M8918" s="16"/>
      <c r="N8918" s="141">
        <f t="shared" si="718"/>
        <v>1</v>
      </c>
      <c r="O8918" s="141"/>
      <c r="P8918" s="141"/>
      <c r="Q8918" s="81">
        <f t="shared" si="719"/>
        <v>18.5</v>
      </c>
    </row>
    <row r="8919" spans="5:17" ht="13" hidden="1" x14ac:dyDescent="0.3">
      <c r="E8919" s="138">
        <v>44549</v>
      </c>
      <c r="F8919" s="16">
        <v>354</v>
      </c>
      <c r="G8919" s="16">
        <v>2021</v>
      </c>
      <c r="H8919" s="139">
        <f t="shared" si="715"/>
        <v>0</v>
      </c>
      <c r="I8919" s="140">
        <v>2.96</v>
      </c>
      <c r="J8919" s="141">
        <f t="shared" si="716"/>
        <v>1</v>
      </c>
      <c r="K8919" s="81">
        <f t="shared" si="717"/>
        <v>17.04</v>
      </c>
      <c r="L8919" s="149">
        <v>0.6</v>
      </c>
      <c r="M8919" s="16"/>
      <c r="N8919" s="141">
        <f t="shared" si="718"/>
        <v>1</v>
      </c>
      <c r="O8919" s="141"/>
      <c r="P8919" s="141"/>
      <c r="Q8919" s="81">
        <f t="shared" si="719"/>
        <v>19.399999999999999</v>
      </c>
    </row>
    <row r="8920" spans="5:17" ht="13" hidden="1" x14ac:dyDescent="0.3">
      <c r="E8920" s="138">
        <v>44550</v>
      </c>
      <c r="F8920" s="16">
        <v>355</v>
      </c>
      <c r="G8920" s="16">
        <v>2021</v>
      </c>
      <c r="H8920" s="139">
        <f t="shared" si="715"/>
        <v>0</v>
      </c>
      <c r="I8920" s="140">
        <v>2.9133333333333375</v>
      </c>
      <c r="J8920" s="141">
        <f t="shared" si="716"/>
        <v>1</v>
      </c>
      <c r="K8920" s="81">
        <f t="shared" si="717"/>
        <v>17.086666666666662</v>
      </c>
      <c r="L8920" s="149">
        <v>0.5</v>
      </c>
      <c r="M8920" s="16"/>
      <c r="N8920" s="141">
        <f t="shared" si="718"/>
        <v>1</v>
      </c>
      <c r="O8920" s="141"/>
      <c r="P8920" s="141"/>
      <c r="Q8920" s="81">
        <f t="shared" si="719"/>
        <v>19.5</v>
      </c>
    </row>
    <row r="8921" spans="5:17" ht="13" hidden="1" x14ac:dyDescent="0.3">
      <c r="E8921" s="138">
        <v>44551</v>
      </c>
      <c r="F8921" s="16">
        <v>356</v>
      </c>
      <c r="G8921" s="16">
        <v>2021</v>
      </c>
      <c r="H8921" s="139">
        <f t="shared" si="715"/>
        <v>0</v>
      </c>
      <c r="I8921" s="140">
        <v>2.8666666666666707</v>
      </c>
      <c r="J8921" s="141">
        <f t="shared" si="716"/>
        <v>1</v>
      </c>
      <c r="K8921" s="81">
        <f t="shared" si="717"/>
        <v>17.133333333333329</v>
      </c>
      <c r="L8921" s="149">
        <v>0.2</v>
      </c>
      <c r="M8921" s="16"/>
      <c r="N8921" s="141">
        <f t="shared" si="718"/>
        <v>1</v>
      </c>
      <c r="O8921" s="141"/>
      <c r="P8921" s="141"/>
      <c r="Q8921" s="81">
        <f t="shared" si="719"/>
        <v>19.8</v>
      </c>
    </row>
    <row r="8922" spans="5:17" ht="13" hidden="1" x14ac:dyDescent="0.3">
      <c r="E8922" s="138">
        <v>44552</v>
      </c>
      <c r="F8922" s="16">
        <v>357</v>
      </c>
      <c r="G8922" s="16">
        <v>2021</v>
      </c>
      <c r="H8922" s="139">
        <f t="shared" si="715"/>
        <v>0</v>
      </c>
      <c r="I8922" s="140">
        <v>2.82</v>
      </c>
      <c r="J8922" s="141">
        <f t="shared" si="716"/>
        <v>1</v>
      </c>
      <c r="K8922" s="81">
        <f t="shared" si="717"/>
        <v>17.18</v>
      </c>
      <c r="L8922" s="149">
        <v>0.5</v>
      </c>
      <c r="M8922" s="16"/>
      <c r="N8922" s="141">
        <f t="shared" si="718"/>
        <v>1</v>
      </c>
      <c r="O8922" s="141"/>
      <c r="P8922" s="141"/>
      <c r="Q8922" s="81">
        <f t="shared" si="719"/>
        <v>19.5</v>
      </c>
    </row>
    <row r="8923" spans="5:17" ht="13" hidden="1" x14ac:dyDescent="0.3">
      <c r="E8923" s="138">
        <v>44553</v>
      </c>
      <c r="F8923" s="16">
        <v>358</v>
      </c>
      <c r="G8923" s="16">
        <v>2021</v>
      </c>
      <c r="H8923" s="139">
        <f t="shared" si="715"/>
        <v>0</v>
      </c>
      <c r="I8923" s="140">
        <v>2.773333333333337</v>
      </c>
      <c r="J8923" s="141">
        <f t="shared" si="716"/>
        <v>1</v>
      </c>
      <c r="K8923" s="81">
        <f t="shared" si="717"/>
        <v>17.226666666666663</v>
      </c>
      <c r="L8923" s="149">
        <v>0.7</v>
      </c>
      <c r="M8923" s="16"/>
      <c r="N8923" s="141">
        <f t="shared" si="718"/>
        <v>1</v>
      </c>
      <c r="O8923" s="141"/>
      <c r="P8923" s="141"/>
      <c r="Q8923" s="81">
        <f t="shared" si="719"/>
        <v>19.3</v>
      </c>
    </row>
    <row r="8924" spans="5:17" ht="13" hidden="1" x14ac:dyDescent="0.3">
      <c r="E8924" s="138">
        <v>44554</v>
      </c>
      <c r="F8924" s="16">
        <v>359</v>
      </c>
      <c r="G8924" s="16">
        <v>2021</v>
      </c>
      <c r="H8924" s="139">
        <f t="shared" si="715"/>
        <v>0</v>
      </c>
      <c r="I8924" s="140">
        <v>2.7266666666666701</v>
      </c>
      <c r="J8924" s="141">
        <f t="shared" si="716"/>
        <v>1</v>
      </c>
      <c r="K8924" s="81">
        <f t="shared" si="717"/>
        <v>17.27333333333333</v>
      </c>
      <c r="L8924" s="149">
        <v>3.8</v>
      </c>
      <c r="M8924" s="16"/>
      <c r="N8924" s="141">
        <f t="shared" si="718"/>
        <v>1</v>
      </c>
      <c r="O8924" s="141"/>
      <c r="P8924" s="141"/>
      <c r="Q8924" s="81">
        <f t="shared" si="719"/>
        <v>16.2</v>
      </c>
    </row>
    <row r="8925" spans="5:17" ht="13" hidden="1" x14ac:dyDescent="0.3">
      <c r="E8925" s="138">
        <v>44555</v>
      </c>
      <c r="F8925" s="16">
        <v>360</v>
      </c>
      <c r="G8925" s="16">
        <v>2021</v>
      </c>
      <c r="H8925" s="139">
        <f t="shared" si="715"/>
        <v>0</v>
      </c>
      <c r="I8925" s="140">
        <v>2.68</v>
      </c>
      <c r="J8925" s="141">
        <f t="shared" si="716"/>
        <v>1</v>
      </c>
      <c r="K8925" s="81">
        <f t="shared" si="717"/>
        <v>17.32</v>
      </c>
      <c r="L8925" s="149">
        <v>3.9</v>
      </c>
      <c r="M8925" s="16"/>
      <c r="N8925" s="141">
        <f t="shared" si="718"/>
        <v>1</v>
      </c>
      <c r="O8925" s="141"/>
      <c r="P8925" s="141"/>
      <c r="Q8925" s="81">
        <f t="shared" si="719"/>
        <v>16.100000000000001</v>
      </c>
    </row>
    <row r="8926" spans="5:17" ht="13" hidden="1" x14ac:dyDescent="0.3">
      <c r="E8926" s="138">
        <v>44556</v>
      </c>
      <c r="F8926" s="16">
        <v>361</v>
      </c>
      <c r="G8926" s="16">
        <v>2021</v>
      </c>
      <c r="H8926" s="139">
        <f t="shared" si="715"/>
        <v>0</v>
      </c>
      <c r="I8926" s="140">
        <v>2.6333333333333364</v>
      </c>
      <c r="J8926" s="141">
        <f t="shared" si="716"/>
        <v>1</v>
      </c>
      <c r="K8926" s="81">
        <f t="shared" si="717"/>
        <v>17.366666666666664</v>
      </c>
      <c r="L8926" s="149">
        <v>6.1</v>
      </c>
      <c r="M8926" s="16"/>
      <c r="N8926" s="141">
        <f t="shared" si="718"/>
        <v>1</v>
      </c>
      <c r="O8926" s="141"/>
      <c r="P8926" s="141"/>
      <c r="Q8926" s="81">
        <f t="shared" si="719"/>
        <v>13.9</v>
      </c>
    </row>
    <row r="8927" spans="5:17" ht="13" hidden="1" x14ac:dyDescent="0.3">
      <c r="E8927" s="138">
        <v>44557</v>
      </c>
      <c r="F8927" s="16">
        <v>362</v>
      </c>
      <c r="G8927" s="16">
        <v>2021</v>
      </c>
      <c r="H8927" s="139">
        <f t="shared" si="715"/>
        <v>0</v>
      </c>
      <c r="I8927" s="140">
        <v>2.5866666666666696</v>
      </c>
      <c r="J8927" s="141">
        <f t="shared" si="716"/>
        <v>1</v>
      </c>
      <c r="K8927" s="81">
        <f t="shared" si="717"/>
        <v>17.41333333333333</v>
      </c>
      <c r="L8927" s="149">
        <v>5.0999999999999996</v>
      </c>
      <c r="M8927" s="16"/>
      <c r="N8927" s="141">
        <f t="shared" si="718"/>
        <v>1</v>
      </c>
      <c r="O8927" s="141"/>
      <c r="P8927" s="141"/>
      <c r="Q8927" s="81">
        <f t="shared" si="719"/>
        <v>14.9</v>
      </c>
    </row>
    <row r="8928" spans="5:17" ht="13" hidden="1" x14ac:dyDescent="0.3">
      <c r="E8928" s="138">
        <v>44558</v>
      </c>
      <c r="F8928" s="16">
        <v>363</v>
      </c>
      <c r="G8928" s="16">
        <v>2021</v>
      </c>
      <c r="H8928" s="139">
        <f t="shared" si="715"/>
        <v>0</v>
      </c>
      <c r="I8928" s="140">
        <v>2.54</v>
      </c>
      <c r="J8928" s="141">
        <f t="shared" si="716"/>
        <v>1</v>
      </c>
      <c r="K8928" s="81">
        <f t="shared" si="717"/>
        <v>17.46</v>
      </c>
      <c r="L8928" s="149">
        <v>8.5</v>
      </c>
      <c r="M8928" s="16"/>
      <c r="N8928" s="141">
        <f t="shared" si="718"/>
        <v>1</v>
      </c>
      <c r="O8928" s="141"/>
      <c r="P8928" s="141"/>
      <c r="Q8928" s="81">
        <f t="shared" si="719"/>
        <v>11.5</v>
      </c>
    </row>
    <row r="8929" spans="5:17" ht="13" hidden="1" x14ac:dyDescent="0.3">
      <c r="E8929" s="138">
        <v>44559</v>
      </c>
      <c r="F8929" s="16">
        <v>364</v>
      </c>
      <c r="G8929" s="16">
        <v>2021</v>
      </c>
      <c r="H8929" s="139">
        <f t="shared" si="715"/>
        <v>0</v>
      </c>
      <c r="I8929" s="140">
        <v>2.4933333333333358</v>
      </c>
      <c r="J8929" s="141">
        <f t="shared" si="716"/>
        <v>1</v>
      </c>
      <c r="K8929" s="81">
        <f t="shared" si="717"/>
        <v>17.506666666666664</v>
      </c>
      <c r="L8929" s="149">
        <v>8.4</v>
      </c>
      <c r="M8929" s="16"/>
      <c r="N8929" s="141">
        <f t="shared" si="718"/>
        <v>1</v>
      </c>
      <c r="O8929" s="141"/>
      <c r="P8929" s="141"/>
      <c r="Q8929" s="81">
        <f t="shared" si="719"/>
        <v>11.6</v>
      </c>
    </row>
    <row r="8930" spans="5:17" ht="13" hidden="1" x14ac:dyDescent="0.3">
      <c r="E8930" s="138">
        <v>44560</v>
      </c>
      <c r="F8930" s="16">
        <v>365</v>
      </c>
      <c r="G8930" s="16">
        <v>2021</v>
      </c>
      <c r="H8930" s="139">
        <f t="shared" si="715"/>
        <v>0</v>
      </c>
      <c r="I8930" s="140">
        <v>2.446666666666669</v>
      </c>
      <c r="J8930" s="141">
        <f t="shared" si="716"/>
        <v>1</v>
      </c>
      <c r="K8930" s="81">
        <f t="shared" si="717"/>
        <v>17.553333333333331</v>
      </c>
      <c r="L8930" s="149">
        <v>10.5</v>
      </c>
      <c r="M8930" s="16"/>
      <c r="N8930" s="141">
        <f t="shared" si="718"/>
        <v>1</v>
      </c>
      <c r="O8930" s="141"/>
      <c r="P8930" s="141"/>
      <c r="Q8930" s="81">
        <f t="shared" si="719"/>
        <v>9.5</v>
      </c>
    </row>
    <row r="8931" spans="5:17" ht="13" hidden="1" x14ac:dyDescent="0.3">
      <c r="E8931" s="138">
        <v>44561</v>
      </c>
      <c r="F8931" s="16">
        <v>366</v>
      </c>
      <c r="G8931" s="16">
        <v>2021</v>
      </c>
      <c r="H8931" s="139">
        <f t="shared" ref="H8931:H8994" si="720">IF(AND(E8931&gt;=$D$64,E8931&lt;=$D$65),1,0)</f>
        <v>0</v>
      </c>
      <c r="I8931" s="140">
        <v>2.4</v>
      </c>
      <c r="J8931" s="141">
        <f t="shared" si="716"/>
        <v>1</v>
      </c>
      <c r="K8931" s="81">
        <f t="shared" si="717"/>
        <v>17.600000000000001</v>
      </c>
      <c r="L8931" s="149">
        <v>8.1999999999999993</v>
      </c>
      <c r="M8931" s="16"/>
      <c r="N8931" s="141">
        <f t="shared" si="718"/>
        <v>1</v>
      </c>
      <c r="O8931" s="141"/>
      <c r="P8931" s="141"/>
      <c r="Q8931" s="81">
        <f t="shared" si="719"/>
        <v>11.8</v>
      </c>
    </row>
    <row r="8932" spans="5:17" ht="13" hidden="1" x14ac:dyDescent="0.3">
      <c r="E8932" s="138">
        <v>44562</v>
      </c>
      <c r="F8932" s="16">
        <v>1</v>
      </c>
      <c r="G8932" s="16">
        <v>2022</v>
      </c>
      <c r="H8932" s="139">
        <f t="shared" si="720"/>
        <v>0</v>
      </c>
      <c r="I8932" s="135">
        <v>2.3774193548387101</v>
      </c>
      <c r="J8932" s="141">
        <f t="shared" ref="J8932:J8995" si="721">IF(I8932&lt;=$E$117,1,0)</f>
        <v>1</v>
      </c>
      <c r="K8932" s="81">
        <f t="shared" ref="K8932:K8995" si="722">J8932*($E$116-I8932)</f>
        <v>17.622580645161289</v>
      </c>
      <c r="L8932" s="149">
        <v>3.7</v>
      </c>
      <c r="M8932" s="16"/>
      <c r="N8932" s="141">
        <f t="shared" ref="N8932:N8995" si="723">IF(L8932&lt;=$E$117,1,0)</f>
        <v>1</v>
      </c>
      <c r="O8932" s="141"/>
      <c r="P8932" s="141"/>
      <c r="Q8932" s="81">
        <f t="shared" ref="Q8932:Q8995" si="724">N8932*($E$116-L8932)</f>
        <v>16.3</v>
      </c>
    </row>
    <row r="8933" spans="5:17" ht="13" hidden="1" x14ac:dyDescent="0.3">
      <c r="E8933" s="138">
        <v>44563</v>
      </c>
      <c r="F8933" s="16">
        <v>2</v>
      </c>
      <c r="G8933" s="16">
        <v>2022</v>
      </c>
      <c r="H8933" s="139">
        <f t="shared" si="720"/>
        <v>0</v>
      </c>
      <c r="I8933" s="140">
        <v>2.3322580645161293</v>
      </c>
      <c r="J8933" s="141">
        <f t="shared" si="721"/>
        <v>1</v>
      </c>
      <c r="K8933" s="81">
        <f t="shared" si="722"/>
        <v>17.667741935483871</v>
      </c>
      <c r="L8933" s="149">
        <v>4.4000000000000004</v>
      </c>
      <c r="M8933" s="16"/>
      <c r="N8933" s="141">
        <f t="shared" si="723"/>
        <v>1</v>
      </c>
      <c r="O8933" s="141"/>
      <c r="P8933" s="141"/>
      <c r="Q8933" s="81">
        <f t="shared" si="724"/>
        <v>15.6</v>
      </c>
    </row>
    <row r="8934" spans="5:17" ht="13" hidden="1" x14ac:dyDescent="0.3">
      <c r="E8934" s="138">
        <v>44564</v>
      </c>
      <c r="F8934" s="16">
        <v>3</v>
      </c>
      <c r="G8934" s="16">
        <v>2022</v>
      </c>
      <c r="H8934" s="139">
        <f t="shared" si="720"/>
        <v>0</v>
      </c>
      <c r="I8934" s="140">
        <v>2.2870967741935484</v>
      </c>
      <c r="J8934" s="141">
        <f t="shared" si="721"/>
        <v>1</v>
      </c>
      <c r="K8934" s="81">
        <f t="shared" si="722"/>
        <v>17.71290322580645</v>
      </c>
      <c r="L8934" s="149">
        <v>10</v>
      </c>
      <c r="M8934" s="16"/>
      <c r="N8934" s="141">
        <f t="shared" si="723"/>
        <v>1</v>
      </c>
      <c r="O8934" s="141"/>
      <c r="P8934" s="141"/>
      <c r="Q8934" s="81">
        <f t="shared" si="724"/>
        <v>10</v>
      </c>
    </row>
    <row r="8935" spans="5:17" ht="13" hidden="1" x14ac:dyDescent="0.3">
      <c r="E8935" s="138">
        <v>44565</v>
      </c>
      <c r="F8935" s="16">
        <v>4</v>
      </c>
      <c r="G8935" s="16">
        <v>2022</v>
      </c>
      <c r="H8935" s="139">
        <f t="shared" si="720"/>
        <v>0</v>
      </c>
      <c r="I8935" s="140">
        <v>2.241935483870968</v>
      </c>
      <c r="J8935" s="141">
        <f t="shared" si="721"/>
        <v>1</v>
      </c>
      <c r="K8935" s="81">
        <f t="shared" si="722"/>
        <v>17.758064516129032</v>
      </c>
      <c r="L8935" s="149">
        <v>11.8</v>
      </c>
      <c r="M8935" s="16"/>
      <c r="N8935" s="141">
        <f t="shared" si="723"/>
        <v>1</v>
      </c>
      <c r="O8935" s="141"/>
      <c r="P8935" s="141"/>
      <c r="Q8935" s="81">
        <f t="shared" si="724"/>
        <v>8.1999999999999993</v>
      </c>
    </row>
    <row r="8936" spans="5:17" ht="13" hidden="1" x14ac:dyDescent="0.3">
      <c r="E8936" s="138">
        <v>44566</v>
      </c>
      <c r="F8936" s="16">
        <v>5</v>
      </c>
      <c r="G8936" s="16">
        <v>2022</v>
      </c>
      <c r="H8936" s="139">
        <f t="shared" si="720"/>
        <v>0</v>
      </c>
      <c r="I8936" s="140">
        <v>2.1967741935483875</v>
      </c>
      <c r="J8936" s="141">
        <f t="shared" si="721"/>
        <v>1</v>
      </c>
      <c r="K8936" s="81">
        <f t="shared" si="722"/>
        <v>17.803225806451614</v>
      </c>
      <c r="L8936" s="149">
        <v>3.6</v>
      </c>
      <c r="M8936" s="16"/>
      <c r="N8936" s="141">
        <f t="shared" si="723"/>
        <v>1</v>
      </c>
      <c r="O8936" s="141"/>
      <c r="P8936" s="141"/>
      <c r="Q8936" s="81">
        <f t="shared" si="724"/>
        <v>16.399999999999999</v>
      </c>
    </row>
    <row r="8937" spans="5:17" ht="13" hidden="1" x14ac:dyDescent="0.3">
      <c r="E8937" s="138">
        <v>44567</v>
      </c>
      <c r="F8937" s="16">
        <v>6</v>
      </c>
      <c r="G8937" s="16">
        <v>2022</v>
      </c>
      <c r="H8937" s="139">
        <f t="shared" si="720"/>
        <v>0</v>
      </c>
      <c r="I8937" s="140">
        <v>2.1516129032258067</v>
      </c>
      <c r="J8937" s="141">
        <f t="shared" si="721"/>
        <v>1</v>
      </c>
      <c r="K8937" s="81">
        <f t="shared" si="722"/>
        <v>17.848387096774193</v>
      </c>
      <c r="L8937" s="149">
        <v>2.1</v>
      </c>
      <c r="M8937" s="16"/>
      <c r="N8937" s="141">
        <f t="shared" si="723"/>
        <v>1</v>
      </c>
      <c r="O8937" s="141"/>
      <c r="P8937" s="141"/>
      <c r="Q8937" s="81">
        <f t="shared" si="724"/>
        <v>17.899999999999999</v>
      </c>
    </row>
    <row r="8938" spans="5:17" ht="13" hidden="1" x14ac:dyDescent="0.3">
      <c r="E8938" s="138">
        <v>44568</v>
      </c>
      <c r="F8938" s="16">
        <v>7</v>
      </c>
      <c r="G8938" s="16">
        <v>2022</v>
      </c>
      <c r="H8938" s="139">
        <f t="shared" si="720"/>
        <v>0</v>
      </c>
      <c r="I8938" s="140">
        <v>2.1064516129032258</v>
      </c>
      <c r="J8938" s="141">
        <f t="shared" si="721"/>
        <v>1</v>
      </c>
      <c r="K8938" s="81">
        <f t="shared" si="722"/>
        <v>17.893548387096775</v>
      </c>
      <c r="L8938" s="149">
        <v>0.2</v>
      </c>
      <c r="M8938" s="16"/>
      <c r="N8938" s="141">
        <f t="shared" si="723"/>
        <v>1</v>
      </c>
      <c r="O8938" s="141"/>
      <c r="P8938" s="141"/>
      <c r="Q8938" s="81">
        <f t="shared" si="724"/>
        <v>19.8</v>
      </c>
    </row>
    <row r="8939" spans="5:17" ht="13" hidden="1" x14ac:dyDescent="0.3">
      <c r="E8939" s="138">
        <v>44569</v>
      </c>
      <c r="F8939" s="16">
        <v>8</v>
      </c>
      <c r="G8939" s="16">
        <v>2022</v>
      </c>
      <c r="H8939" s="139">
        <f t="shared" si="720"/>
        <v>0</v>
      </c>
      <c r="I8939" s="140">
        <v>2.0612903225806454</v>
      </c>
      <c r="J8939" s="141">
        <f t="shared" si="721"/>
        <v>1</v>
      </c>
      <c r="K8939" s="81">
        <f t="shared" si="722"/>
        <v>17.938709677419354</v>
      </c>
      <c r="L8939" s="149">
        <v>2</v>
      </c>
      <c r="M8939" s="16"/>
      <c r="N8939" s="141">
        <f t="shared" si="723"/>
        <v>1</v>
      </c>
      <c r="O8939" s="141"/>
      <c r="P8939" s="141"/>
      <c r="Q8939" s="81">
        <f t="shared" si="724"/>
        <v>18</v>
      </c>
    </row>
    <row r="8940" spans="5:17" ht="13" hidden="1" x14ac:dyDescent="0.3">
      <c r="E8940" s="138">
        <v>44570</v>
      </c>
      <c r="F8940" s="16">
        <v>9</v>
      </c>
      <c r="G8940" s="16">
        <v>2022</v>
      </c>
      <c r="H8940" s="139">
        <f t="shared" si="720"/>
        <v>0</v>
      </c>
      <c r="I8940" s="140">
        <v>2.0161290322580649</v>
      </c>
      <c r="J8940" s="141">
        <f t="shared" si="721"/>
        <v>1</v>
      </c>
      <c r="K8940" s="81">
        <f t="shared" si="722"/>
        <v>17.983870967741936</v>
      </c>
      <c r="L8940" s="149">
        <v>3.4</v>
      </c>
      <c r="M8940" s="16"/>
      <c r="N8940" s="141">
        <f t="shared" si="723"/>
        <v>1</v>
      </c>
      <c r="O8940" s="141"/>
      <c r="P8940" s="141"/>
      <c r="Q8940" s="81">
        <f t="shared" si="724"/>
        <v>16.600000000000001</v>
      </c>
    </row>
    <row r="8941" spans="5:17" ht="13" hidden="1" x14ac:dyDescent="0.3">
      <c r="E8941" s="138">
        <v>44571</v>
      </c>
      <c r="F8941" s="16">
        <v>10</v>
      </c>
      <c r="G8941" s="16">
        <v>2022</v>
      </c>
      <c r="H8941" s="139">
        <f t="shared" si="720"/>
        <v>0</v>
      </c>
      <c r="I8941" s="140">
        <v>1.9709677419354841</v>
      </c>
      <c r="J8941" s="141">
        <f t="shared" si="721"/>
        <v>1</v>
      </c>
      <c r="K8941" s="81">
        <f t="shared" si="722"/>
        <v>18.029032258064515</v>
      </c>
      <c r="L8941" s="149">
        <v>2.4</v>
      </c>
      <c r="M8941" s="16"/>
      <c r="N8941" s="141">
        <f t="shared" si="723"/>
        <v>1</v>
      </c>
      <c r="O8941" s="141"/>
      <c r="P8941" s="141"/>
      <c r="Q8941" s="81">
        <f t="shared" si="724"/>
        <v>17.600000000000001</v>
      </c>
    </row>
    <row r="8942" spans="5:17" ht="13" hidden="1" x14ac:dyDescent="0.3">
      <c r="E8942" s="138">
        <v>44572</v>
      </c>
      <c r="F8942" s="16">
        <v>11</v>
      </c>
      <c r="G8942" s="16">
        <v>2022</v>
      </c>
      <c r="H8942" s="139">
        <f t="shared" si="720"/>
        <v>0</v>
      </c>
      <c r="I8942" s="140">
        <v>1.9258064516129034</v>
      </c>
      <c r="J8942" s="141">
        <f t="shared" si="721"/>
        <v>1</v>
      </c>
      <c r="K8942" s="81">
        <f t="shared" si="722"/>
        <v>18.074193548387097</v>
      </c>
      <c r="L8942" s="149">
        <v>2.6</v>
      </c>
      <c r="M8942" s="16"/>
      <c r="N8942" s="141">
        <f t="shared" si="723"/>
        <v>1</v>
      </c>
      <c r="O8942" s="141"/>
      <c r="P8942" s="141"/>
      <c r="Q8942" s="81">
        <f t="shared" si="724"/>
        <v>17.399999999999999</v>
      </c>
    </row>
    <row r="8943" spans="5:17" ht="13" hidden="1" x14ac:dyDescent="0.3">
      <c r="E8943" s="138">
        <v>44573</v>
      </c>
      <c r="F8943" s="16">
        <v>12</v>
      </c>
      <c r="G8943" s="16">
        <v>2022</v>
      </c>
      <c r="H8943" s="139">
        <f t="shared" si="720"/>
        <v>0</v>
      </c>
      <c r="I8943" s="140">
        <v>1.8806451612903228</v>
      </c>
      <c r="J8943" s="141">
        <f t="shared" si="721"/>
        <v>1</v>
      </c>
      <c r="K8943" s="81">
        <f t="shared" si="722"/>
        <v>18.119354838709675</v>
      </c>
      <c r="L8943" s="149">
        <v>1</v>
      </c>
      <c r="M8943" s="16"/>
      <c r="N8943" s="141">
        <f t="shared" si="723"/>
        <v>1</v>
      </c>
      <c r="O8943" s="141"/>
      <c r="P8943" s="141"/>
      <c r="Q8943" s="81">
        <f t="shared" si="724"/>
        <v>19</v>
      </c>
    </row>
    <row r="8944" spans="5:17" ht="13" hidden="1" x14ac:dyDescent="0.3">
      <c r="E8944" s="138">
        <v>44574</v>
      </c>
      <c r="F8944" s="16">
        <v>13</v>
      </c>
      <c r="G8944" s="16">
        <v>2022</v>
      </c>
      <c r="H8944" s="139">
        <f t="shared" si="720"/>
        <v>0</v>
      </c>
      <c r="I8944" s="140">
        <v>1.8354838709677421</v>
      </c>
      <c r="J8944" s="141">
        <f t="shared" si="721"/>
        <v>1</v>
      </c>
      <c r="K8944" s="81">
        <f t="shared" si="722"/>
        <v>18.164516129032258</v>
      </c>
      <c r="L8944" s="149">
        <v>-0.5</v>
      </c>
      <c r="M8944" s="16"/>
      <c r="N8944" s="141">
        <f t="shared" si="723"/>
        <v>1</v>
      </c>
      <c r="O8944" s="141"/>
      <c r="P8944" s="141"/>
      <c r="Q8944" s="81">
        <f t="shared" si="724"/>
        <v>20.5</v>
      </c>
    </row>
    <row r="8945" spans="5:17" ht="13" hidden="1" x14ac:dyDescent="0.3">
      <c r="E8945" s="138">
        <v>44575</v>
      </c>
      <c r="F8945" s="16">
        <v>14</v>
      </c>
      <c r="G8945" s="16">
        <v>2022</v>
      </c>
      <c r="H8945" s="139">
        <f t="shared" si="720"/>
        <v>0</v>
      </c>
      <c r="I8945" s="140">
        <v>1.7903225806451615</v>
      </c>
      <c r="J8945" s="141">
        <f t="shared" si="721"/>
        <v>1</v>
      </c>
      <c r="K8945" s="81">
        <f t="shared" si="722"/>
        <v>18.20967741935484</v>
      </c>
      <c r="L8945" s="149">
        <v>-2.2000000000000002</v>
      </c>
      <c r="M8945" s="16"/>
      <c r="N8945" s="141">
        <f t="shared" si="723"/>
        <v>1</v>
      </c>
      <c r="O8945" s="141"/>
      <c r="P8945" s="141"/>
      <c r="Q8945" s="81">
        <f t="shared" si="724"/>
        <v>22.2</v>
      </c>
    </row>
    <row r="8946" spans="5:17" ht="13" hidden="1" x14ac:dyDescent="0.3">
      <c r="E8946" s="138">
        <v>44576</v>
      </c>
      <c r="F8946" s="16">
        <v>15</v>
      </c>
      <c r="G8946" s="16">
        <v>2022</v>
      </c>
      <c r="H8946" s="139">
        <f t="shared" si="720"/>
        <v>0</v>
      </c>
      <c r="I8946" s="140">
        <v>1.7451612903225808</v>
      </c>
      <c r="J8946" s="141">
        <f t="shared" si="721"/>
        <v>1</v>
      </c>
      <c r="K8946" s="81">
        <f t="shared" si="722"/>
        <v>18.254838709677419</v>
      </c>
      <c r="L8946" s="149">
        <v>-1.3</v>
      </c>
      <c r="M8946" s="16"/>
      <c r="N8946" s="141">
        <f t="shared" si="723"/>
        <v>1</v>
      </c>
      <c r="O8946" s="141"/>
      <c r="P8946" s="141"/>
      <c r="Q8946" s="81">
        <f t="shared" si="724"/>
        <v>21.3</v>
      </c>
    </row>
    <row r="8947" spans="5:17" ht="13" hidden="1" x14ac:dyDescent="0.3">
      <c r="E8947" s="138">
        <v>44577</v>
      </c>
      <c r="F8947" s="16">
        <v>16</v>
      </c>
      <c r="G8947" s="16">
        <v>2022</v>
      </c>
      <c r="H8947" s="139">
        <f t="shared" si="720"/>
        <v>0</v>
      </c>
      <c r="I8947" s="140">
        <v>1.7</v>
      </c>
      <c r="J8947" s="141">
        <f t="shared" si="721"/>
        <v>1</v>
      </c>
      <c r="K8947" s="81">
        <f t="shared" si="722"/>
        <v>18.3</v>
      </c>
      <c r="L8947" s="149">
        <v>-1.1000000000000001</v>
      </c>
      <c r="M8947" s="16"/>
      <c r="N8947" s="141">
        <f t="shared" si="723"/>
        <v>1</v>
      </c>
      <c r="O8947" s="141"/>
      <c r="P8947" s="141"/>
      <c r="Q8947" s="81">
        <f t="shared" si="724"/>
        <v>21.1</v>
      </c>
    </row>
    <row r="8948" spans="5:17" ht="13" hidden="1" x14ac:dyDescent="0.3">
      <c r="E8948" s="138">
        <v>44578</v>
      </c>
      <c r="F8948" s="16">
        <v>17</v>
      </c>
      <c r="G8948" s="16">
        <v>2022</v>
      </c>
      <c r="H8948" s="139">
        <f t="shared" si="720"/>
        <v>0</v>
      </c>
      <c r="I8948" s="140">
        <v>1.7428571428571429</v>
      </c>
      <c r="J8948" s="141">
        <f t="shared" si="721"/>
        <v>1</v>
      </c>
      <c r="K8948" s="81">
        <f t="shared" si="722"/>
        <v>18.257142857142856</v>
      </c>
      <c r="L8948" s="149">
        <v>0.2</v>
      </c>
      <c r="M8948" s="16"/>
      <c r="N8948" s="141">
        <f t="shared" si="723"/>
        <v>1</v>
      </c>
      <c r="O8948" s="141"/>
      <c r="P8948" s="141"/>
      <c r="Q8948" s="81">
        <f t="shared" si="724"/>
        <v>19.8</v>
      </c>
    </row>
    <row r="8949" spans="5:17" ht="13" hidden="1" x14ac:dyDescent="0.3">
      <c r="E8949" s="138">
        <v>44579</v>
      </c>
      <c r="F8949" s="16">
        <v>18</v>
      </c>
      <c r="G8949" s="16">
        <v>2022</v>
      </c>
      <c r="H8949" s="139">
        <f t="shared" si="720"/>
        <v>0</v>
      </c>
      <c r="I8949" s="140">
        <v>1.7857142857142856</v>
      </c>
      <c r="J8949" s="141">
        <f t="shared" si="721"/>
        <v>1</v>
      </c>
      <c r="K8949" s="81">
        <f t="shared" si="722"/>
        <v>18.214285714285715</v>
      </c>
      <c r="L8949" s="149">
        <v>3.8</v>
      </c>
      <c r="M8949" s="16"/>
      <c r="N8949" s="141">
        <f t="shared" si="723"/>
        <v>1</v>
      </c>
      <c r="O8949" s="141"/>
      <c r="P8949" s="141"/>
      <c r="Q8949" s="81">
        <f t="shared" si="724"/>
        <v>16.2</v>
      </c>
    </row>
    <row r="8950" spans="5:17" ht="13" hidden="1" x14ac:dyDescent="0.3">
      <c r="E8950" s="138">
        <v>44580</v>
      </c>
      <c r="F8950" s="16">
        <v>19</v>
      </c>
      <c r="G8950" s="16">
        <v>2022</v>
      </c>
      <c r="H8950" s="139">
        <f t="shared" si="720"/>
        <v>0</v>
      </c>
      <c r="I8950" s="140">
        <v>1.8285714285714285</v>
      </c>
      <c r="J8950" s="141">
        <f t="shared" si="721"/>
        <v>1</v>
      </c>
      <c r="K8950" s="81">
        <f t="shared" si="722"/>
        <v>18.171428571428571</v>
      </c>
      <c r="L8950" s="149">
        <v>2.6</v>
      </c>
      <c r="M8950" s="16"/>
      <c r="N8950" s="141">
        <f t="shared" si="723"/>
        <v>1</v>
      </c>
      <c r="O8950" s="141"/>
      <c r="P8950" s="141"/>
      <c r="Q8950" s="81">
        <f t="shared" si="724"/>
        <v>17.399999999999999</v>
      </c>
    </row>
    <row r="8951" spans="5:17" ht="13" hidden="1" x14ac:dyDescent="0.3">
      <c r="E8951" s="138">
        <v>44581</v>
      </c>
      <c r="F8951" s="16">
        <v>20</v>
      </c>
      <c r="G8951" s="16">
        <v>2022</v>
      </c>
      <c r="H8951" s="139">
        <f t="shared" si="720"/>
        <v>0</v>
      </c>
      <c r="I8951" s="140">
        <v>1.8714285714285714</v>
      </c>
      <c r="J8951" s="141">
        <f t="shared" si="721"/>
        <v>1</v>
      </c>
      <c r="K8951" s="81">
        <f t="shared" si="722"/>
        <v>18.12857142857143</v>
      </c>
      <c r="L8951" s="149">
        <v>2.9</v>
      </c>
      <c r="M8951" s="16"/>
      <c r="N8951" s="141">
        <f t="shared" si="723"/>
        <v>1</v>
      </c>
      <c r="O8951" s="141"/>
      <c r="P8951" s="141"/>
      <c r="Q8951" s="81">
        <f t="shared" si="724"/>
        <v>17.100000000000001</v>
      </c>
    </row>
    <row r="8952" spans="5:17" ht="13" hidden="1" x14ac:dyDescent="0.3">
      <c r="E8952" s="138">
        <v>44582</v>
      </c>
      <c r="F8952" s="16">
        <v>21</v>
      </c>
      <c r="G8952" s="16">
        <v>2022</v>
      </c>
      <c r="H8952" s="139">
        <f t="shared" si="720"/>
        <v>0</v>
      </c>
      <c r="I8952" s="140">
        <v>1.9142857142857141</v>
      </c>
      <c r="J8952" s="141">
        <f t="shared" si="721"/>
        <v>1</v>
      </c>
      <c r="K8952" s="81">
        <f t="shared" si="722"/>
        <v>18.085714285714285</v>
      </c>
      <c r="L8952" s="149">
        <v>1.9</v>
      </c>
      <c r="M8952" s="16"/>
      <c r="N8952" s="141">
        <f t="shared" si="723"/>
        <v>1</v>
      </c>
      <c r="O8952" s="141"/>
      <c r="P8952" s="141"/>
      <c r="Q8952" s="81">
        <f t="shared" si="724"/>
        <v>18.100000000000001</v>
      </c>
    </row>
    <row r="8953" spans="5:17" ht="13" hidden="1" x14ac:dyDescent="0.3">
      <c r="E8953" s="138">
        <v>44583</v>
      </c>
      <c r="F8953" s="16">
        <v>22</v>
      </c>
      <c r="G8953" s="16">
        <v>2022</v>
      </c>
      <c r="H8953" s="139">
        <f t="shared" si="720"/>
        <v>0</v>
      </c>
      <c r="I8953" s="140">
        <v>1.9571428571428571</v>
      </c>
      <c r="J8953" s="141">
        <f t="shared" si="721"/>
        <v>1</v>
      </c>
      <c r="K8953" s="81">
        <f t="shared" si="722"/>
        <v>18.042857142857144</v>
      </c>
      <c r="L8953" s="149">
        <v>2.7</v>
      </c>
      <c r="M8953" s="16"/>
      <c r="N8953" s="141">
        <f t="shared" si="723"/>
        <v>1</v>
      </c>
      <c r="O8953" s="141"/>
      <c r="P8953" s="141"/>
      <c r="Q8953" s="81">
        <f t="shared" si="724"/>
        <v>17.3</v>
      </c>
    </row>
    <row r="8954" spans="5:17" ht="13" hidden="1" x14ac:dyDescent="0.3">
      <c r="E8954" s="138">
        <v>44584</v>
      </c>
      <c r="F8954" s="16">
        <v>23</v>
      </c>
      <c r="G8954" s="16">
        <v>2022</v>
      </c>
      <c r="H8954" s="139">
        <f t="shared" si="720"/>
        <v>0</v>
      </c>
      <c r="I8954" s="140">
        <v>2</v>
      </c>
      <c r="J8954" s="141">
        <f t="shared" si="721"/>
        <v>1</v>
      </c>
      <c r="K8954" s="81">
        <f t="shared" si="722"/>
        <v>18</v>
      </c>
      <c r="L8954" s="149">
        <v>0.5</v>
      </c>
      <c r="M8954" s="16"/>
      <c r="N8954" s="141">
        <f t="shared" si="723"/>
        <v>1</v>
      </c>
      <c r="O8954" s="141"/>
      <c r="P8954" s="141"/>
      <c r="Q8954" s="81">
        <f t="shared" si="724"/>
        <v>19.5</v>
      </c>
    </row>
    <row r="8955" spans="5:17" ht="13" hidden="1" x14ac:dyDescent="0.3">
      <c r="E8955" s="138">
        <v>44585</v>
      </c>
      <c r="F8955" s="16">
        <v>24</v>
      </c>
      <c r="G8955" s="16">
        <v>2022</v>
      </c>
      <c r="H8955" s="139">
        <f t="shared" si="720"/>
        <v>0</v>
      </c>
      <c r="I8955" s="140">
        <v>2.0428571428571427</v>
      </c>
      <c r="J8955" s="141">
        <f t="shared" si="721"/>
        <v>1</v>
      </c>
      <c r="K8955" s="81">
        <f t="shared" si="722"/>
        <v>17.957142857142856</v>
      </c>
      <c r="L8955" s="149">
        <v>1.4</v>
      </c>
      <c r="M8955" s="16"/>
      <c r="N8955" s="141">
        <f t="shared" si="723"/>
        <v>1</v>
      </c>
      <c r="O8955" s="141"/>
      <c r="P8955" s="141"/>
      <c r="Q8955" s="81">
        <f t="shared" si="724"/>
        <v>18.600000000000001</v>
      </c>
    </row>
    <row r="8956" spans="5:17" ht="13" hidden="1" x14ac:dyDescent="0.3">
      <c r="E8956" s="138">
        <v>44586</v>
      </c>
      <c r="F8956" s="16">
        <v>25</v>
      </c>
      <c r="G8956" s="16">
        <v>2022</v>
      </c>
      <c r="H8956" s="139">
        <f t="shared" si="720"/>
        <v>0</v>
      </c>
      <c r="I8956" s="140">
        <v>2.0857142857142854</v>
      </c>
      <c r="J8956" s="141">
        <f t="shared" si="721"/>
        <v>1</v>
      </c>
      <c r="K8956" s="81">
        <f t="shared" si="722"/>
        <v>17.914285714285715</v>
      </c>
      <c r="L8956" s="149">
        <v>-0.1</v>
      </c>
      <c r="M8956" s="16"/>
      <c r="N8956" s="141">
        <f t="shared" si="723"/>
        <v>1</v>
      </c>
      <c r="O8956" s="141"/>
      <c r="P8956" s="141"/>
      <c r="Q8956" s="81">
        <f t="shared" si="724"/>
        <v>20.100000000000001</v>
      </c>
    </row>
    <row r="8957" spans="5:17" ht="13" hidden="1" x14ac:dyDescent="0.3">
      <c r="E8957" s="138">
        <v>44587</v>
      </c>
      <c r="F8957" s="16">
        <v>26</v>
      </c>
      <c r="G8957" s="16">
        <v>2022</v>
      </c>
      <c r="H8957" s="139">
        <f t="shared" si="720"/>
        <v>0</v>
      </c>
      <c r="I8957" s="140">
        <v>2.1285714285714286</v>
      </c>
      <c r="J8957" s="141">
        <f t="shared" si="721"/>
        <v>1</v>
      </c>
      <c r="K8957" s="81">
        <f t="shared" si="722"/>
        <v>17.87142857142857</v>
      </c>
      <c r="L8957" s="149">
        <v>-0.4</v>
      </c>
      <c r="M8957" s="16"/>
      <c r="N8957" s="141">
        <f t="shared" si="723"/>
        <v>1</v>
      </c>
      <c r="O8957" s="141"/>
      <c r="P8957" s="141"/>
      <c r="Q8957" s="81">
        <f t="shared" si="724"/>
        <v>20.399999999999999</v>
      </c>
    </row>
    <row r="8958" spans="5:17" ht="13" hidden="1" x14ac:dyDescent="0.3">
      <c r="E8958" s="138">
        <v>44588</v>
      </c>
      <c r="F8958" s="16">
        <v>27</v>
      </c>
      <c r="G8958" s="16">
        <v>2022</v>
      </c>
      <c r="H8958" s="139">
        <f t="shared" si="720"/>
        <v>0</v>
      </c>
      <c r="I8958" s="140">
        <v>2.1714285714285717</v>
      </c>
      <c r="J8958" s="141">
        <f t="shared" si="721"/>
        <v>1</v>
      </c>
      <c r="K8958" s="81">
        <f t="shared" si="722"/>
        <v>17.828571428571429</v>
      </c>
      <c r="L8958" s="149">
        <v>-1.3</v>
      </c>
      <c r="M8958" s="16"/>
      <c r="N8958" s="141">
        <f t="shared" si="723"/>
        <v>1</v>
      </c>
      <c r="O8958" s="141"/>
      <c r="P8958" s="141"/>
      <c r="Q8958" s="81">
        <f t="shared" si="724"/>
        <v>21.3</v>
      </c>
    </row>
    <row r="8959" spans="5:17" ht="13" hidden="1" x14ac:dyDescent="0.3">
      <c r="E8959" s="138">
        <v>44589</v>
      </c>
      <c r="F8959" s="16">
        <v>28</v>
      </c>
      <c r="G8959" s="16">
        <v>2022</v>
      </c>
      <c r="H8959" s="139">
        <f t="shared" si="720"/>
        <v>0</v>
      </c>
      <c r="I8959" s="140">
        <v>2.2142857142857144</v>
      </c>
      <c r="J8959" s="141">
        <f t="shared" si="721"/>
        <v>1</v>
      </c>
      <c r="K8959" s="81">
        <f t="shared" si="722"/>
        <v>17.785714285714285</v>
      </c>
      <c r="L8959" s="149">
        <v>1.2</v>
      </c>
      <c r="M8959" s="16"/>
      <c r="N8959" s="141">
        <f t="shared" si="723"/>
        <v>1</v>
      </c>
      <c r="O8959" s="141"/>
      <c r="P8959" s="141"/>
      <c r="Q8959" s="81">
        <f t="shared" si="724"/>
        <v>18.8</v>
      </c>
    </row>
    <row r="8960" spans="5:17" ht="13" hidden="1" x14ac:dyDescent="0.3">
      <c r="E8960" s="138">
        <v>44590</v>
      </c>
      <c r="F8960" s="16">
        <v>29</v>
      </c>
      <c r="G8960" s="16">
        <v>2022</v>
      </c>
      <c r="H8960" s="139">
        <f t="shared" si="720"/>
        <v>0</v>
      </c>
      <c r="I8960" s="140">
        <v>2.2571428571428571</v>
      </c>
      <c r="J8960" s="141">
        <f t="shared" si="721"/>
        <v>1</v>
      </c>
      <c r="K8960" s="81">
        <f t="shared" si="722"/>
        <v>17.742857142857144</v>
      </c>
      <c r="L8960" s="149">
        <v>0</v>
      </c>
      <c r="M8960" s="16"/>
      <c r="N8960" s="141">
        <f t="shared" si="723"/>
        <v>1</v>
      </c>
      <c r="O8960" s="141"/>
      <c r="P8960" s="141"/>
      <c r="Q8960" s="81">
        <f t="shared" si="724"/>
        <v>20</v>
      </c>
    </row>
    <row r="8961" spans="5:17" ht="13" hidden="1" x14ac:dyDescent="0.3">
      <c r="E8961" s="138">
        <v>44591</v>
      </c>
      <c r="F8961" s="16">
        <v>30</v>
      </c>
      <c r="G8961" s="16">
        <v>2022</v>
      </c>
      <c r="H8961" s="139">
        <f t="shared" si="720"/>
        <v>0</v>
      </c>
      <c r="I8961" s="140">
        <v>2.2999999999999998</v>
      </c>
      <c r="J8961" s="141">
        <f t="shared" si="721"/>
        <v>1</v>
      </c>
      <c r="K8961" s="81">
        <f t="shared" si="722"/>
        <v>17.7</v>
      </c>
      <c r="L8961" s="149">
        <v>2.4</v>
      </c>
      <c r="M8961" s="16"/>
      <c r="N8961" s="141">
        <f t="shared" si="723"/>
        <v>1</v>
      </c>
      <c r="O8961" s="141"/>
      <c r="P8961" s="141"/>
      <c r="Q8961" s="81">
        <f t="shared" si="724"/>
        <v>17.600000000000001</v>
      </c>
    </row>
    <row r="8962" spans="5:17" ht="13" hidden="1" x14ac:dyDescent="0.3">
      <c r="E8962" s="138">
        <v>44592</v>
      </c>
      <c r="F8962" s="16">
        <v>31</v>
      </c>
      <c r="G8962" s="16">
        <v>2022</v>
      </c>
      <c r="H8962" s="139">
        <f t="shared" si="720"/>
        <v>0</v>
      </c>
      <c r="I8962" s="140">
        <v>2.3428571428571425</v>
      </c>
      <c r="J8962" s="141">
        <f t="shared" si="721"/>
        <v>1</v>
      </c>
      <c r="K8962" s="81">
        <f t="shared" si="722"/>
        <v>17.657142857142858</v>
      </c>
      <c r="L8962" s="149">
        <v>2.1</v>
      </c>
      <c r="M8962" s="16"/>
      <c r="N8962" s="141">
        <f t="shared" si="723"/>
        <v>1</v>
      </c>
      <c r="O8962" s="141"/>
      <c r="P8962" s="141"/>
      <c r="Q8962" s="81">
        <f t="shared" si="724"/>
        <v>17.899999999999999</v>
      </c>
    </row>
    <row r="8963" spans="5:17" ht="13" hidden="1" x14ac:dyDescent="0.3">
      <c r="E8963" s="138">
        <v>44593</v>
      </c>
      <c r="F8963" s="16">
        <v>32</v>
      </c>
      <c r="G8963" s="16">
        <v>2022</v>
      </c>
      <c r="H8963" s="139">
        <f t="shared" si="720"/>
        <v>0</v>
      </c>
      <c r="I8963" s="140">
        <v>2.3857142857142857</v>
      </c>
      <c r="J8963" s="141">
        <f t="shared" si="721"/>
        <v>1</v>
      </c>
      <c r="K8963" s="81">
        <f t="shared" si="722"/>
        <v>17.614285714285714</v>
      </c>
      <c r="L8963" s="149">
        <v>2.6</v>
      </c>
      <c r="M8963" s="16"/>
      <c r="N8963" s="141">
        <f t="shared" si="723"/>
        <v>1</v>
      </c>
      <c r="O8963" s="141"/>
      <c r="P8963" s="141"/>
      <c r="Q8963" s="81">
        <f t="shared" si="724"/>
        <v>17.399999999999999</v>
      </c>
    </row>
    <row r="8964" spans="5:17" ht="13" hidden="1" x14ac:dyDescent="0.3">
      <c r="E8964" s="138">
        <v>44594</v>
      </c>
      <c r="F8964" s="16">
        <v>33</v>
      </c>
      <c r="G8964" s="16">
        <v>2022</v>
      </c>
      <c r="H8964" s="139">
        <f t="shared" si="720"/>
        <v>0</v>
      </c>
      <c r="I8964" s="140">
        <v>2.4285714285714288</v>
      </c>
      <c r="J8964" s="141">
        <f t="shared" si="721"/>
        <v>1</v>
      </c>
      <c r="K8964" s="81">
        <f t="shared" si="722"/>
        <v>17.571428571428569</v>
      </c>
      <c r="L8964" s="149">
        <v>4.9000000000000004</v>
      </c>
      <c r="M8964" s="16"/>
      <c r="N8964" s="141">
        <f t="shared" si="723"/>
        <v>1</v>
      </c>
      <c r="O8964" s="141"/>
      <c r="P8964" s="141"/>
      <c r="Q8964" s="81">
        <f t="shared" si="724"/>
        <v>15.1</v>
      </c>
    </row>
    <row r="8965" spans="5:17" ht="13" hidden="1" x14ac:dyDescent="0.3">
      <c r="E8965" s="138">
        <v>44595</v>
      </c>
      <c r="F8965" s="16">
        <v>34</v>
      </c>
      <c r="G8965" s="16">
        <v>2022</v>
      </c>
      <c r="H8965" s="139">
        <f t="shared" si="720"/>
        <v>0</v>
      </c>
      <c r="I8965" s="140">
        <v>2.4714285714285715</v>
      </c>
      <c r="J8965" s="141">
        <f t="shared" si="721"/>
        <v>1</v>
      </c>
      <c r="K8965" s="81">
        <f t="shared" si="722"/>
        <v>17.528571428571428</v>
      </c>
      <c r="L8965" s="149">
        <v>2.5</v>
      </c>
      <c r="M8965" s="16"/>
      <c r="N8965" s="141">
        <f t="shared" si="723"/>
        <v>1</v>
      </c>
      <c r="O8965" s="141"/>
      <c r="P8965" s="141"/>
      <c r="Q8965" s="81">
        <f t="shared" si="724"/>
        <v>17.5</v>
      </c>
    </row>
    <row r="8966" spans="5:17" ht="13" hidden="1" x14ac:dyDescent="0.3">
      <c r="E8966" s="138">
        <v>44596</v>
      </c>
      <c r="F8966" s="16">
        <v>35</v>
      </c>
      <c r="G8966" s="16">
        <v>2022</v>
      </c>
      <c r="H8966" s="139">
        <f t="shared" si="720"/>
        <v>0</v>
      </c>
      <c r="I8966" s="140">
        <v>2.5142857142857142</v>
      </c>
      <c r="J8966" s="141">
        <f t="shared" si="721"/>
        <v>1</v>
      </c>
      <c r="K8966" s="81">
        <f t="shared" si="722"/>
        <v>17.485714285714288</v>
      </c>
      <c r="L8966" s="149">
        <v>5.6</v>
      </c>
      <c r="M8966" s="16"/>
      <c r="N8966" s="141">
        <f t="shared" si="723"/>
        <v>1</v>
      </c>
      <c r="O8966" s="141"/>
      <c r="P8966" s="141"/>
      <c r="Q8966" s="81">
        <f t="shared" si="724"/>
        <v>14.4</v>
      </c>
    </row>
    <row r="8967" spans="5:17" ht="13" hidden="1" x14ac:dyDescent="0.3">
      <c r="E8967" s="138">
        <v>44597</v>
      </c>
      <c r="F8967" s="16">
        <v>36</v>
      </c>
      <c r="G8967" s="16">
        <v>2022</v>
      </c>
      <c r="H8967" s="139">
        <f t="shared" si="720"/>
        <v>0</v>
      </c>
      <c r="I8967" s="140">
        <v>2.5571428571428569</v>
      </c>
      <c r="J8967" s="141">
        <f t="shared" si="721"/>
        <v>1</v>
      </c>
      <c r="K8967" s="81">
        <f t="shared" si="722"/>
        <v>17.442857142857143</v>
      </c>
      <c r="L8967" s="149">
        <v>5.2</v>
      </c>
      <c r="M8967" s="16"/>
      <c r="N8967" s="141">
        <f t="shared" si="723"/>
        <v>1</v>
      </c>
      <c r="O8967" s="141"/>
      <c r="P8967" s="141"/>
      <c r="Q8967" s="81">
        <f t="shared" si="724"/>
        <v>14.8</v>
      </c>
    </row>
    <row r="8968" spans="5:17" ht="13" hidden="1" x14ac:dyDescent="0.3">
      <c r="E8968" s="138">
        <v>44598</v>
      </c>
      <c r="F8968" s="16">
        <v>37</v>
      </c>
      <c r="G8968" s="16">
        <v>2022</v>
      </c>
      <c r="H8968" s="139">
        <f t="shared" si="720"/>
        <v>0</v>
      </c>
      <c r="I8968" s="140">
        <v>2.6</v>
      </c>
      <c r="J8968" s="141">
        <f t="shared" si="721"/>
        <v>1</v>
      </c>
      <c r="K8968" s="81">
        <f t="shared" si="722"/>
        <v>17.399999999999999</v>
      </c>
      <c r="L8968" s="149">
        <v>2.6</v>
      </c>
      <c r="M8968" s="16"/>
      <c r="N8968" s="141">
        <f t="shared" si="723"/>
        <v>1</v>
      </c>
      <c r="O8968" s="141"/>
      <c r="P8968" s="141"/>
      <c r="Q8968" s="81">
        <f t="shared" si="724"/>
        <v>17.399999999999999</v>
      </c>
    </row>
    <row r="8969" spans="5:17" ht="13" hidden="1" x14ac:dyDescent="0.3">
      <c r="E8969" s="138">
        <v>44599</v>
      </c>
      <c r="F8969" s="16">
        <v>38</v>
      </c>
      <c r="G8969" s="16">
        <v>2022</v>
      </c>
      <c r="H8969" s="139">
        <f t="shared" si="720"/>
        <v>0</v>
      </c>
      <c r="I8969" s="140">
        <v>2.6428571428571428</v>
      </c>
      <c r="J8969" s="141">
        <f t="shared" si="721"/>
        <v>1</v>
      </c>
      <c r="K8969" s="81">
        <f t="shared" si="722"/>
        <v>17.357142857142858</v>
      </c>
      <c r="L8969" s="149">
        <v>5.2</v>
      </c>
      <c r="M8969" s="16"/>
      <c r="N8969" s="141">
        <f t="shared" si="723"/>
        <v>1</v>
      </c>
      <c r="O8969" s="141"/>
      <c r="P8969" s="141"/>
      <c r="Q8969" s="81">
        <f t="shared" si="724"/>
        <v>14.8</v>
      </c>
    </row>
    <row r="8970" spans="5:17" ht="13" hidden="1" x14ac:dyDescent="0.3">
      <c r="E8970" s="138">
        <v>44600</v>
      </c>
      <c r="F8970" s="16">
        <v>39</v>
      </c>
      <c r="G8970" s="16">
        <v>2022</v>
      </c>
      <c r="H8970" s="139">
        <f t="shared" si="720"/>
        <v>0</v>
      </c>
      <c r="I8970" s="140">
        <v>2.6857142857142859</v>
      </c>
      <c r="J8970" s="141">
        <f t="shared" si="721"/>
        <v>1</v>
      </c>
      <c r="K8970" s="81">
        <f t="shared" si="722"/>
        <v>17.314285714285713</v>
      </c>
      <c r="L8970" s="149">
        <v>1</v>
      </c>
      <c r="M8970" s="16"/>
      <c r="N8970" s="141">
        <f t="shared" si="723"/>
        <v>1</v>
      </c>
      <c r="O8970" s="141"/>
      <c r="P8970" s="141"/>
      <c r="Q8970" s="81">
        <f t="shared" si="724"/>
        <v>19</v>
      </c>
    </row>
    <row r="8971" spans="5:17" ht="13" hidden="1" x14ac:dyDescent="0.3">
      <c r="E8971" s="138">
        <v>44601</v>
      </c>
      <c r="F8971" s="16">
        <v>40</v>
      </c>
      <c r="G8971" s="16">
        <v>2022</v>
      </c>
      <c r="H8971" s="139">
        <f t="shared" si="720"/>
        <v>0</v>
      </c>
      <c r="I8971" s="140">
        <v>2.7285714285714286</v>
      </c>
      <c r="J8971" s="141">
        <f t="shared" si="721"/>
        <v>1</v>
      </c>
      <c r="K8971" s="81">
        <f t="shared" si="722"/>
        <v>17.271428571428572</v>
      </c>
      <c r="L8971" s="149">
        <v>2.2000000000000002</v>
      </c>
      <c r="M8971" s="16"/>
      <c r="N8971" s="141">
        <f t="shared" si="723"/>
        <v>1</v>
      </c>
      <c r="O8971" s="141"/>
      <c r="P8971" s="141"/>
      <c r="Q8971" s="81">
        <f t="shared" si="724"/>
        <v>17.8</v>
      </c>
    </row>
    <row r="8972" spans="5:17" ht="13" hidden="1" x14ac:dyDescent="0.3">
      <c r="E8972" s="138">
        <v>44602</v>
      </c>
      <c r="F8972" s="16">
        <v>41</v>
      </c>
      <c r="G8972" s="16">
        <v>2022</v>
      </c>
      <c r="H8972" s="139">
        <f t="shared" si="720"/>
        <v>0</v>
      </c>
      <c r="I8972" s="140">
        <v>2.7714285714285714</v>
      </c>
      <c r="J8972" s="141">
        <f t="shared" si="721"/>
        <v>1</v>
      </c>
      <c r="K8972" s="81">
        <f t="shared" si="722"/>
        <v>17.228571428571428</v>
      </c>
      <c r="L8972" s="149">
        <v>6.6</v>
      </c>
      <c r="M8972" s="16"/>
      <c r="N8972" s="141">
        <f t="shared" si="723"/>
        <v>1</v>
      </c>
      <c r="O8972" s="141"/>
      <c r="P8972" s="141"/>
      <c r="Q8972" s="81">
        <f t="shared" si="724"/>
        <v>13.4</v>
      </c>
    </row>
    <row r="8973" spans="5:17" ht="13" hidden="1" x14ac:dyDescent="0.3">
      <c r="E8973" s="138">
        <v>44603</v>
      </c>
      <c r="F8973" s="16">
        <v>42</v>
      </c>
      <c r="G8973" s="16">
        <v>2022</v>
      </c>
      <c r="H8973" s="139">
        <f t="shared" si="720"/>
        <v>0</v>
      </c>
      <c r="I8973" s="140">
        <v>2.8142857142857141</v>
      </c>
      <c r="J8973" s="141">
        <f t="shared" si="721"/>
        <v>1</v>
      </c>
      <c r="K8973" s="81">
        <f t="shared" si="722"/>
        <v>17.185714285714287</v>
      </c>
      <c r="L8973" s="149">
        <v>6.4</v>
      </c>
      <c r="M8973" s="16"/>
      <c r="N8973" s="141">
        <f t="shared" si="723"/>
        <v>1</v>
      </c>
      <c r="O8973" s="141"/>
      <c r="P8973" s="141"/>
      <c r="Q8973" s="81">
        <f t="shared" si="724"/>
        <v>13.6</v>
      </c>
    </row>
    <row r="8974" spans="5:17" ht="13" hidden="1" x14ac:dyDescent="0.3">
      <c r="E8974" s="138">
        <v>44604</v>
      </c>
      <c r="F8974" s="16">
        <v>43</v>
      </c>
      <c r="G8974" s="16">
        <v>2022</v>
      </c>
      <c r="H8974" s="139">
        <f t="shared" si="720"/>
        <v>0</v>
      </c>
      <c r="I8974" s="140">
        <v>2.8571428571428572</v>
      </c>
      <c r="J8974" s="141">
        <f t="shared" si="721"/>
        <v>1</v>
      </c>
      <c r="K8974" s="81">
        <f t="shared" si="722"/>
        <v>17.142857142857142</v>
      </c>
      <c r="L8974" s="149">
        <v>2.2000000000000002</v>
      </c>
      <c r="M8974" s="16"/>
      <c r="N8974" s="141">
        <f t="shared" si="723"/>
        <v>1</v>
      </c>
      <c r="O8974" s="141"/>
      <c r="P8974" s="141"/>
      <c r="Q8974" s="81">
        <f t="shared" si="724"/>
        <v>17.8</v>
      </c>
    </row>
    <row r="8975" spans="5:17" ht="13" hidden="1" x14ac:dyDescent="0.3">
      <c r="E8975" s="138">
        <v>44605</v>
      </c>
      <c r="F8975" s="16">
        <v>44</v>
      </c>
      <c r="G8975" s="16">
        <v>2022</v>
      </c>
      <c r="H8975" s="139">
        <f t="shared" si="720"/>
        <v>0</v>
      </c>
      <c r="I8975" s="140">
        <v>2.9</v>
      </c>
      <c r="J8975" s="141">
        <f t="shared" si="721"/>
        <v>1</v>
      </c>
      <c r="K8975" s="81">
        <f t="shared" si="722"/>
        <v>17.100000000000001</v>
      </c>
      <c r="L8975" s="149">
        <v>4.4000000000000004</v>
      </c>
      <c r="M8975" s="16"/>
      <c r="N8975" s="141">
        <f t="shared" si="723"/>
        <v>1</v>
      </c>
      <c r="O8975" s="141"/>
      <c r="P8975" s="141"/>
      <c r="Q8975" s="81">
        <f t="shared" si="724"/>
        <v>15.6</v>
      </c>
    </row>
    <row r="8976" spans="5:17" ht="13" hidden="1" x14ac:dyDescent="0.3">
      <c r="E8976" s="138">
        <v>44606</v>
      </c>
      <c r="F8976" s="16">
        <v>45</v>
      </c>
      <c r="G8976" s="16">
        <v>2022</v>
      </c>
      <c r="H8976" s="139">
        <f t="shared" si="720"/>
        <v>0</v>
      </c>
      <c r="I8976" s="140">
        <v>3.0161290322580636</v>
      </c>
      <c r="J8976" s="141">
        <f t="shared" si="721"/>
        <v>1</v>
      </c>
      <c r="K8976" s="81">
        <f t="shared" si="722"/>
        <v>16.983870967741936</v>
      </c>
      <c r="L8976" s="149">
        <v>5.0999999999999996</v>
      </c>
      <c r="M8976" s="16"/>
      <c r="N8976" s="141">
        <f t="shared" si="723"/>
        <v>1</v>
      </c>
      <c r="O8976" s="141"/>
      <c r="P8976" s="141"/>
      <c r="Q8976" s="81">
        <f t="shared" si="724"/>
        <v>14.9</v>
      </c>
    </row>
    <row r="8977" spans="5:17" ht="13" hidden="1" x14ac:dyDescent="0.3">
      <c r="E8977" s="138">
        <v>44607</v>
      </c>
      <c r="F8977" s="16">
        <v>46</v>
      </c>
      <c r="G8977" s="16">
        <v>2022</v>
      </c>
      <c r="H8977" s="139">
        <f t="shared" si="720"/>
        <v>0</v>
      </c>
      <c r="I8977" s="140">
        <v>3.1322580645161282</v>
      </c>
      <c r="J8977" s="141">
        <f t="shared" si="721"/>
        <v>1</v>
      </c>
      <c r="K8977" s="81">
        <f t="shared" si="722"/>
        <v>16.86774193548387</v>
      </c>
      <c r="L8977" s="149">
        <v>4.5999999999999996</v>
      </c>
      <c r="M8977" s="16"/>
      <c r="N8977" s="141">
        <f t="shared" si="723"/>
        <v>1</v>
      </c>
      <c r="O8977" s="141"/>
      <c r="P8977" s="141"/>
      <c r="Q8977" s="81">
        <f t="shared" si="724"/>
        <v>15.4</v>
      </c>
    </row>
    <row r="8978" spans="5:17" ht="13" hidden="1" x14ac:dyDescent="0.3">
      <c r="E8978" s="138">
        <v>44608</v>
      </c>
      <c r="F8978" s="16">
        <v>47</v>
      </c>
      <c r="G8978" s="16">
        <v>2022</v>
      </c>
      <c r="H8978" s="139">
        <f t="shared" si="720"/>
        <v>0</v>
      </c>
      <c r="I8978" s="140">
        <v>3.2483870967741928</v>
      </c>
      <c r="J8978" s="141">
        <f t="shared" si="721"/>
        <v>1</v>
      </c>
      <c r="K8978" s="81">
        <f t="shared" si="722"/>
        <v>16.751612903225809</v>
      </c>
      <c r="L8978" s="149">
        <v>5.0999999999999996</v>
      </c>
      <c r="M8978" s="16"/>
      <c r="N8978" s="141">
        <f t="shared" si="723"/>
        <v>1</v>
      </c>
      <c r="O8978" s="141"/>
      <c r="P8978" s="141"/>
      <c r="Q8978" s="81">
        <f t="shared" si="724"/>
        <v>14.9</v>
      </c>
    </row>
    <row r="8979" spans="5:17" ht="13" hidden="1" x14ac:dyDescent="0.3">
      <c r="E8979" s="138">
        <v>44609</v>
      </c>
      <c r="F8979" s="16">
        <v>48</v>
      </c>
      <c r="G8979" s="16">
        <v>2022</v>
      </c>
      <c r="H8979" s="139">
        <f t="shared" si="720"/>
        <v>0</v>
      </c>
      <c r="I8979" s="140">
        <v>3.3645161290322574</v>
      </c>
      <c r="J8979" s="141">
        <f t="shared" si="721"/>
        <v>1</v>
      </c>
      <c r="K8979" s="81">
        <f t="shared" si="722"/>
        <v>16.635483870967743</v>
      </c>
      <c r="L8979" s="149">
        <v>10.6</v>
      </c>
      <c r="M8979" s="16"/>
      <c r="N8979" s="141">
        <f t="shared" si="723"/>
        <v>1</v>
      </c>
      <c r="O8979" s="141"/>
      <c r="P8979" s="141"/>
      <c r="Q8979" s="81">
        <f t="shared" si="724"/>
        <v>9.4</v>
      </c>
    </row>
    <row r="8980" spans="5:17" ht="13" hidden="1" x14ac:dyDescent="0.3">
      <c r="E8980" s="138">
        <v>44610</v>
      </c>
      <c r="F8980" s="16">
        <v>49</v>
      </c>
      <c r="G8980" s="16">
        <v>2022</v>
      </c>
      <c r="H8980" s="139">
        <f t="shared" si="720"/>
        <v>0</v>
      </c>
      <c r="I8980" s="140">
        <v>3.480645161290322</v>
      </c>
      <c r="J8980" s="141">
        <f t="shared" si="721"/>
        <v>1</v>
      </c>
      <c r="K8980" s="81">
        <f t="shared" si="722"/>
        <v>16.519354838709678</v>
      </c>
      <c r="L8980" s="149">
        <v>10.4</v>
      </c>
      <c r="M8980" s="16"/>
      <c r="N8980" s="141">
        <f t="shared" si="723"/>
        <v>1</v>
      </c>
      <c r="O8980" s="141"/>
      <c r="P8980" s="141"/>
      <c r="Q8980" s="81">
        <f t="shared" si="724"/>
        <v>9.6</v>
      </c>
    </row>
    <row r="8981" spans="5:17" ht="13" hidden="1" x14ac:dyDescent="0.3">
      <c r="E8981" s="138">
        <v>44611</v>
      </c>
      <c r="F8981" s="16">
        <v>50</v>
      </c>
      <c r="G8981" s="16">
        <v>2022</v>
      </c>
      <c r="H8981" s="139">
        <f t="shared" si="720"/>
        <v>0</v>
      </c>
      <c r="I8981" s="140">
        <v>3.5967741935483866</v>
      </c>
      <c r="J8981" s="141">
        <f t="shared" si="721"/>
        <v>1</v>
      </c>
      <c r="K8981" s="81">
        <f t="shared" si="722"/>
        <v>16.403225806451612</v>
      </c>
      <c r="L8981" s="149">
        <v>6.4</v>
      </c>
      <c r="M8981" s="16"/>
      <c r="N8981" s="141">
        <f t="shared" si="723"/>
        <v>1</v>
      </c>
      <c r="O8981" s="141"/>
      <c r="P8981" s="141"/>
      <c r="Q8981" s="81">
        <f t="shared" si="724"/>
        <v>13.6</v>
      </c>
    </row>
    <row r="8982" spans="5:17" ht="13" hidden="1" x14ac:dyDescent="0.3">
      <c r="E8982" s="138">
        <v>44612</v>
      </c>
      <c r="F8982" s="16">
        <v>51</v>
      </c>
      <c r="G8982" s="16">
        <v>2022</v>
      </c>
      <c r="H8982" s="139">
        <f t="shared" si="720"/>
        <v>0</v>
      </c>
      <c r="I8982" s="140">
        <v>3.7129032258064512</v>
      </c>
      <c r="J8982" s="141">
        <f t="shared" si="721"/>
        <v>1</v>
      </c>
      <c r="K8982" s="81">
        <f t="shared" si="722"/>
        <v>16.28709677419355</v>
      </c>
      <c r="L8982" s="149">
        <v>7</v>
      </c>
      <c r="M8982" s="16"/>
      <c r="N8982" s="141">
        <f t="shared" si="723"/>
        <v>1</v>
      </c>
      <c r="O8982" s="141"/>
      <c r="P8982" s="141"/>
      <c r="Q8982" s="81">
        <f t="shared" si="724"/>
        <v>13</v>
      </c>
    </row>
    <row r="8983" spans="5:17" ht="13" hidden="1" x14ac:dyDescent="0.3">
      <c r="E8983" s="138">
        <v>44613</v>
      </c>
      <c r="F8983" s="16">
        <v>52</v>
      </c>
      <c r="G8983" s="16">
        <v>2022</v>
      </c>
      <c r="H8983" s="139">
        <f t="shared" si="720"/>
        <v>0</v>
      </c>
      <c r="I8983" s="140">
        <v>3.8290322580645157</v>
      </c>
      <c r="J8983" s="141">
        <f t="shared" si="721"/>
        <v>1</v>
      </c>
      <c r="K8983" s="81">
        <f t="shared" si="722"/>
        <v>16.170967741935485</v>
      </c>
      <c r="L8983" s="149">
        <v>6.5</v>
      </c>
      <c r="M8983" s="16"/>
      <c r="N8983" s="141">
        <f t="shared" si="723"/>
        <v>1</v>
      </c>
      <c r="O8983" s="141"/>
      <c r="P8983" s="141"/>
      <c r="Q8983" s="81">
        <f t="shared" si="724"/>
        <v>13.5</v>
      </c>
    </row>
    <row r="8984" spans="5:17" ht="13" hidden="1" x14ac:dyDescent="0.3">
      <c r="E8984" s="138">
        <v>44614</v>
      </c>
      <c r="F8984" s="16">
        <v>53</v>
      </c>
      <c r="G8984" s="16">
        <v>2022</v>
      </c>
      <c r="H8984" s="139">
        <f t="shared" si="720"/>
        <v>0</v>
      </c>
      <c r="I8984" s="140">
        <v>3.9451612903225803</v>
      </c>
      <c r="J8984" s="141">
        <f t="shared" si="721"/>
        <v>1</v>
      </c>
      <c r="K8984" s="81">
        <f t="shared" si="722"/>
        <v>16.054838709677419</v>
      </c>
      <c r="L8984" s="149">
        <v>7</v>
      </c>
      <c r="M8984" s="16"/>
      <c r="N8984" s="141">
        <f t="shared" si="723"/>
        <v>1</v>
      </c>
      <c r="O8984" s="141"/>
      <c r="P8984" s="141"/>
      <c r="Q8984" s="81">
        <f t="shared" si="724"/>
        <v>13</v>
      </c>
    </row>
    <row r="8985" spans="5:17" ht="13" hidden="1" x14ac:dyDescent="0.3">
      <c r="E8985" s="138">
        <v>44615</v>
      </c>
      <c r="F8985" s="16">
        <v>54</v>
      </c>
      <c r="G8985" s="16">
        <v>2022</v>
      </c>
      <c r="H8985" s="139">
        <f t="shared" si="720"/>
        <v>0</v>
      </c>
      <c r="I8985" s="140">
        <v>4.0612903225806445</v>
      </c>
      <c r="J8985" s="141">
        <f t="shared" si="721"/>
        <v>1</v>
      </c>
      <c r="K8985" s="81">
        <f t="shared" si="722"/>
        <v>15.938709677419356</v>
      </c>
      <c r="L8985" s="149">
        <v>6.7</v>
      </c>
      <c r="M8985" s="16"/>
      <c r="N8985" s="141">
        <f t="shared" si="723"/>
        <v>1</v>
      </c>
      <c r="O8985" s="141"/>
      <c r="P8985" s="141"/>
      <c r="Q8985" s="81">
        <f t="shared" si="724"/>
        <v>13.3</v>
      </c>
    </row>
    <row r="8986" spans="5:17" ht="13" hidden="1" x14ac:dyDescent="0.3">
      <c r="E8986" s="138">
        <v>44616</v>
      </c>
      <c r="F8986" s="16">
        <v>55</v>
      </c>
      <c r="G8986" s="16">
        <v>2022</v>
      </c>
      <c r="H8986" s="139">
        <f t="shared" si="720"/>
        <v>0</v>
      </c>
      <c r="I8986" s="140">
        <v>4.17741935483871</v>
      </c>
      <c r="J8986" s="141">
        <f t="shared" si="721"/>
        <v>1</v>
      </c>
      <c r="K8986" s="81">
        <f t="shared" si="722"/>
        <v>15.82258064516129</v>
      </c>
      <c r="L8986" s="149">
        <v>6.9</v>
      </c>
      <c r="M8986" s="16"/>
      <c r="N8986" s="141">
        <f t="shared" si="723"/>
        <v>1</v>
      </c>
      <c r="O8986" s="141"/>
      <c r="P8986" s="141"/>
      <c r="Q8986" s="81">
        <f t="shared" si="724"/>
        <v>13.1</v>
      </c>
    </row>
    <row r="8987" spans="5:17" ht="13" hidden="1" x14ac:dyDescent="0.3">
      <c r="E8987" s="138">
        <v>44617</v>
      </c>
      <c r="F8987" s="16">
        <v>56</v>
      </c>
      <c r="G8987" s="16">
        <v>2022</v>
      </c>
      <c r="H8987" s="139">
        <f t="shared" si="720"/>
        <v>0</v>
      </c>
      <c r="I8987" s="140">
        <v>4.2935483870967737</v>
      </c>
      <c r="J8987" s="141">
        <f t="shared" si="721"/>
        <v>1</v>
      </c>
      <c r="K8987" s="81">
        <f t="shared" si="722"/>
        <v>15.706451612903226</v>
      </c>
      <c r="L8987" s="149">
        <v>5.8</v>
      </c>
      <c r="M8987" s="16"/>
      <c r="N8987" s="141">
        <f t="shared" si="723"/>
        <v>1</v>
      </c>
      <c r="O8987" s="141"/>
      <c r="P8987" s="141"/>
      <c r="Q8987" s="81">
        <f t="shared" si="724"/>
        <v>14.2</v>
      </c>
    </row>
    <row r="8988" spans="5:17" ht="13" hidden="1" x14ac:dyDescent="0.3">
      <c r="E8988" s="138">
        <v>44618</v>
      </c>
      <c r="F8988" s="16">
        <v>57</v>
      </c>
      <c r="G8988" s="16">
        <v>2022</v>
      </c>
      <c r="H8988" s="139">
        <f t="shared" si="720"/>
        <v>0</v>
      </c>
      <c r="I8988" s="140">
        <v>4.4096774193548391</v>
      </c>
      <c r="J8988" s="141">
        <f t="shared" si="721"/>
        <v>1</v>
      </c>
      <c r="K8988" s="81">
        <f t="shared" si="722"/>
        <v>15.590322580645161</v>
      </c>
      <c r="L8988" s="149">
        <v>4.3</v>
      </c>
      <c r="M8988" s="16"/>
      <c r="N8988" s="141">
        <f t="shared" si="723"/>
        <v>1</v>
      </c>
      <c r="O8988" s="141"/>
      <c r="P8988" s="141"/>
      <c r="Q8988" s="81">
        <f t="shared" si="724"/>
        <v>15.7</v>
      </c>
    </row>
    <row r="8989" spans="5:17" ht="13" hidden="1" x14ac:dyDescent="0.3">
      <c r="E8989" s="138">
        <v>44619</v>
      </c>
      <c r="F8989" s="16">
        <v>58</v>
      </c>
      <c r="G8989" s="16">
        <v>2022</v>
      </c>
      <c r="H8989" s="139">
        <f t="shared" si="720"/>
        <v>0</v>
      </c>
      <c r="I8989" s="140">
        <v>4.5258064516129028</v>
      </c>
      <c r="J8989" s="141">
        <f t="shared" si="721"/>
        <v>1</v>
      </c>
      <c r="K8989" s="81">
        <f t="shared" si="722"/>
        <v>15.474193548387097</v>
      </c>
      <c r="L8989" s="149">
        <v>1.9</v>
      </c>
      <c r="M8989" s="16"/>
      <c r="N8989" s="141">
        <f t="shared" si="723"/>
        <v>1</v>
      </c>
      <c r="O8989" s="141"/>
      <c r="P8989" s="141"/>
      <c r="Q8989" s="81">
        <f t="shared" si="724"/>
        <v>18.100000000000001</v>
      </c>
    </row>
    <row r="8990" spans="5:17" ht="13" hidden="1" x14ac:dyDescent="0.3">
      <c r="E8990" s="138">
        <v>44620</v>
      </c>
      <c r="F8990" s="16">
        <v>59</v>
      </c>
      <c r="G8990" s="16">
        <v>2022</v>
      </c>
      <c r="H8990" s="139">
        <f t="shared" si="720"/>
        <v>0</v>
      </c>
      <c r="I8990" s="140">
        <v>4.6419354838709666</v>
      </c>
      <c r="J8990" s="141">
        <f t="shared" si="721"/>
        <v>1</v>
      </c>
      <c r="K8990" s="81">
        <f t="shared" si="722"/>
        <v>15.358064516129033</v>
      </c>
      <c r="L8990" s="149">
        <v>2.1</v>
      </c>
      <c r="M8990" s="16"/>
      <c r="N8990" s="141">
        <f t="shared" si="723"/>
        <v>1</v>
      </c>
      <c r="O8990" s="141"/>
      <c r="P8990" s="141"/>
      <c r="Q8990" s="81">
        <f t="shared" si="724"/>
        <v>17.899999999999999</v>
      </c>
    </row>
    <row r="8991" spans="5:17" ht="13" hidden="1" x14ac:dyDescent="0.3">
      <c r="E8991" s="138">
        <v>44621</v>
      </c>
      <c r="F8991" s="16">
        <v>60</v>
      </c>
      <c r="G8991" s="16">
        <v>2022</v>
      </c>
      <c r="H8991" s="139">
        <f t="shared" si="720"/>
        <v>0</v>
      </c>
      <c r="I8991" s="140">
        <v>4.758064516129032</v>
      </c>
      <c r="J8991" s="141">
        <f t="shared" si="721"/>
        <v>1</v>
      </c>
      <c r="K8991" s="81">
        <f t="shared" si="722"/>
        <v>15.241935483870968</v>
      </c>
      <c r="L8991" s="149">
        <v>3</v>
      </c>
      <c r="M8991" s="16"/>
      <c r="N8991" s="141">
        <f t="shared" si="723"/>
        <v>1</v>
      </c>
      <c r="O8991" s="141"/>
      <c r="P8991" s="141"/>
      <c r="Q8991" s="81">
        <f t="shared" si="724"/>
        <v>17</v>
      </c>
    </row>
    <row r="8992" spans="5:17" ht="13" hidden="1" x14ac:dyDescent="0.3">
      <c r="E8992" s="138">
        <v>44622</v>
      </c>
      <c r="F8992" s="16">
        <v>61</v>
      </c>
      <c r="G8992" s="16">
        <v>2022</v>
      </c>
      <c r="H8992" s="139">
        <f t="shared" si="720"/>
        <v>0</v>
      </c>
      <c r="I8992" s="140">
        <v>4.8741935483870957</v>
      </c>
      <c r="J8992" s="141">
        <f t="shared" si="721"/>
        <v>1</v>
      </c>
      <c r="K8992" s="81">
        <f t="shared" si="722"/>
        <v>15.125806451612904</v>
      </c>
      <c r="L8992" s="149">
        <v>3.8</v>
      </c>
      <c r="M8992" s="16"/>
      <c r="N8992" s="141">
        <f t="shared" si="723"/>
        <v>1</v>
      </c>
      <c r="O8992" s="141"/>
      <c r="P8992" s="141"/>
      <c r="Q8992" s="81">
        <f t="shared" si="724"/>
        <v>16.2</v>
      </c>
    </row>
    <row r="8993" spans="5:17" ht="13" hidden="1" x14ac:dyDescent="0.3">
      <c r="E8993" s="138">
        <v>44623</v>
      </c>
      <c r="F8993" s="16">
        <v>62</v>
      </c>
      <c r="G8993" s="16">
        <v>2022</v>
      </c>
      <c r="H8993" s="139">
        <f t="shared" si="720"/>
        <v>0</v>
      </c>
      <c r="I8993" s="140">
        <v>4.9903225806451612</v>
      </c>
      <c r="J8993" s="141">
        <f t="shared" si="721"/>
        <v>1</v>
      </c>
      <c r="K8993" s="81">
        <f t="shared" si="722"/>
        <v>15.009677419354839</v>
      </c>
      <c r="L8993" s="149">
        <v>6.6</v>
      </c>
      <c r="M8993" s="16"/>
      <c r="N8993" s="141">
        <f t="shared" si="723"/>
        <v>1</v>
      </c>
      <c r="O8993" s="141"/>
      <c r="P8993" s="141"/>
      <c r="Q8993" s="81">
        <f t="shared" si="724"/>
        <v>13.4</v>
      </c>
    </row>
    <row r="8994" spans="5:17" ht="13" hidden="1" x14ac:dyDescent="0.3">
      <c r="E8994" s="138">
        <v>44624</v>
      </c>
      <c r="F8994" s="16">
        <v>63</v>
      </c>
      <c r="G8994" s="16">
        <v>2022</v>
      </c>
      <c r="H8994" s="139">
        <f t="shared" si="720"/>
        <v>0</v>
      </c>
      <c r="I8994" s="140">
        <v>5.1064516129032249</v>
      </c>
      <c r="J8994" s="141">
        <f t="shared" si="721"/>
        <v>1</v>
      </c>
      <c r="K8994" s="81">
        <f t="shared" si="722"/>
        <v>14.893548387096775</v>
      </c>
      <c r="L8994" s="149">
        <v>5.0999999999999996</v>
      </c>
      <c r="M8994" s="16"/>
      <c r="N8994" s="141">
        <f t="shared" si="723"/>
        <v>1</v>
      </c>
      <c r="O8994" s="141"/>
      <c r="P8994" s="141"/>
      <c r="Q8994" s="81">
        <f t="shared" si="724"/>
        <v>14.9</v>
      </c>
    </row>
    <row r="8995" spans="5:17" ht="13" hidden="1" x14ac:dyDescent="0.3">
      <c r="E8995" s="138">
        <v>44625</v>
      </c>
      <c r="F8995" s="16">
        <v>64</v>
      </c>
      <c r="G8995" s="16">
        <v>2022</v>
      </c>
      <c r="H8995" s="139">
        <f t="shared" ref="H8995:H9058" si="725">IF(AND(E8995&gt;=$D$64,E8995&lt;=$D$65),1,0)</f>
        <v>0</v>
      </c>
      <c r="I8995" s="140">
        <v>5.2225806451612904</v>
      </c>
      <c r="J8995" s="141">
        <f t="shared" si="721"/>
        <v>1</v>
      </c>
      <c r="K8995" s="81">
        <f t="shared" si="722"/>
        <v>14.77741935483871</v>
      </c>
      <c r="L8995" s="149">
        <v>2.2999999999999998</v>
      </c>
      <c r="M8995" s="16"/>
      <c r="N8995" s="141">
        <f t="shared" si="723"/>
        <v>1</v>
      </c>
      <c r="O8995" s="141"/>
      <c r="P8995" s="141"/>
      <c r="Q8995" s="81">
        <f t="shared" si="724"/>
        <v>17.7</v>
      </c>
    </row>
    <row r="8996" spans="5:17" ht="13" hidden="1" x14ac:dyDescent="0.3">
      <c r="E8996" s="138">
        <v>44626</v>
      </c>
      <c r="F8996" s="16">
        <v>65</v>
      </c>
      <c r="G8996" s="16">
        <v>2022</v>
      </c>
      <c r="H8996" s="139">
        <f t="shared" si="725"/>
        <v>0</v>
      </c>
      <c r="I8996" s="140">
        <v>5.3387096774193541</v>
      </c>
      <c r="J8996" s="141">
        <f t="shared" ref="J8996:J9059" si="726">IF(I8996&lt;=$E$117,1,0)</f>
        <v>1</v>
      </c>
      <c r="K8996" s="81">
        <f t="shared" ref="K8996:K9059" si="727">J8996*($E$116-I8996)</f>
        <v>14.661290322580646</v>
      </c>
      <c r="L8996" s="149">
        <v>1.7</v>
      </c>
      <c r="M8996" s="16"/>
      <c r="N8996" s="141">
        <f t="shared" ref="N8996:N9059" si="728">IF(L8996&lt;=$E$117,1,0)</f>
        <v>1</v>
      </c>
      <c r="O8996" s="141"/>
      <c r="P8996" s="141"/>
      <c r="Q8996" s="81">
        <f t="shared" ref="Q8996:Q9059" si="729">N8996*($E$116-L8996)</f>
        <v>18.3</v>
      </c>
    </row>
    <row r="8997" spans="5:17" ht="13" hidden="1" x14ac:dyDescent="0.3">
      <c r="E8997" s="138">
        <v>44627</v>
      </c>
      <c r="F8997" s="16">
        <v>66</v>
      </c>
      <c r="G8997" s="16">
        <v>2022</v>
      </c>
      <c r="H8997" s="139">
        <f t="shared" si="725"/>
        <v>0</v>
      </c>
      <c r="I8997" s="140">
        <v>5.4548387096774196</v>
      </c>
      <c r="J8997" s="141">
        <f t="shared" si="726"/>
        <v>1</v>
      </c>
      <c r="K8997" s="81">
        <f t="shared" si="727"/>
        <v>14.54516129032258</v>
      </c>
      <c r="L8997" s="149">
        <v>2.5</v>
      </c>
      <c r="M8997" s="16"/>
      <c r="N8997" s="141">
        <f t="shared" si="728"/>
        <v>1</v>
      </c>
      <c r="O8997" s="141"/>
      <c r="P8997" s="141"/>
      <c r="Q8997" s="81">
        <f t="shared" si="729"/>
        <v>17.5</v>
      </c>
    </row>
    <row r="8998" spans="5:17" ht="13" hidden="1" x14ac:dyDescent="0.3">
      <c r="E8998" s="138">
        <v>44628</v>
      </c>
      <c r="F8998" s="16">
        <v>67</v>
      </c>
      <c r="G8998" s="16">
        <v>2022</v>
      </c>
      <c r="H8998" s="139">
        <f t="shared" si="725"/>
        <v>0</v>
      </c>
      <c r="I8998" s="140">
        <v>5.5709677419354833</v>
      </c>
      <c r="J8998" s="141">
        <f t="shared" si="726"/>
        <v>1</v>
      </c>
      <c r="K8998" s="81">
        <f t="shared" si="727"/>
        <v>14.429032258064517</v>
      </c>
      <c r="L8998" s="149">
        <v>1.6</v>
      </c>
      <c r="M8998" s="16"/>
      <c r="N8998" s="141">
        <f t="shared" si="728"/>
        <v>1</v>
      </c>
      <c r="O8998" s="141"/>
      <c r="P8998" s="141"/>
      <c r="Q8998" s="81">
        <f t="shared" si="729"/>
        <v>18.399999999999999</v>
      </c>
    </row>
    <row r="8999" spans="5:17" ht="13" hidden="1" x14ac:dyDescent="0.3">
      <c r="E8999" s="138">
        <v>44629</v>
      </c>
      <c r="F8999" s="16">
        <v>68</v>
      </c>
      <c r="G8999" s="16">
        <v>2022</v>
      </c>
      <c r="H8999" s="139">
        <f t="shared" si="725"/>
        <v>0</v>
      </c>
      <c r="I8999" s="140">
        <v>5.6870967741935488</v>
      </c>
      <c r="J8999" s="141">
        <f t="shared" si="726"/>
        <v>1</v>
      </c>
      <c r="K8999" s="81">
        <f t="shared" si="727"/>
        <v>14.312903225806451</v>
      </c>
      <c r="L8999" s="149">
        <v>3.5</v>
      </c>
      <c r="M8999" s="16"/>
      <c r="N8999" s="141">
        <f t="shared" si="728"/>
        <v>1</v>
      </c>
      <c r="O8999" s="141"/>
      <c r="P8999" s="141"/>
      <c r="Q8999" s="81">
        <f t="shared" si="729"/>
        <v>16.5</v>
      </c>
    </row>
    <row r="9000" spans="5:17" ht="13" hidden="1" x14ac:dyDescent="0.3">
      <c r="E9000" s="138">
        <v>44630</v>
      </c>
      <c r="F9000" s="16">
        <v>69</v>
      </c>
      <c r="G9000" s="16">
        <v>2022</v>
      </c>
      <c r="H9000" s="139">
        <f t="shared" si="725"/>
        <v>0</v>
      </c>
      <c r="I9000" s="140">
        <v>5.8032258064516125</v>
      </c>
      <c r="J9000" s="141">
        <f t="shared" si="726"/>
        <v>1</v>
      </c>
      <c r="K9000" s="81">
        <f t="shared" si="727"/>
        <v>14.196774193548388</v>
      </c>
      <c r="L9000" s="149">
        <v>4.7</v>
      </c>
      <c r="M9000" s="16"/>
      <c r="N9000" s="141">
        <f t="shared" si="728"/>
        <v>1</v>
      </c>
      <c r="O9000" s="141"/>
      <c r="P9000" s="141"/>
      <c r="Q9000" s="81">
        <f t="shared" si="729"/>
        <v>15.3</v>
      </c>
    </row>
    <row r="9001" spans="5:17" ht="13" hidden="1" x14ac:dyDescent="0.3">
      <c r="E9001" s="138">
        <v>44631</v>
      </c>
      <c r="F9001" s="16">
        <v>70</v>
      </c>
      <c r="G9001" s="16">
        <v>2022</v>
      </c>
      <c r="H9001" s="139">
        <f t="shared" si="725"/>
        <v>0</v>
      </c>
      <c r="I9001" s="140">
        <v>5.9193548387096762</v>
      </c>
      <c r="J9001" s="141">
        <f t="shared" si="726"/>
        <v>1</v>
      </c>
      <c r="K9001" s="81">
        <f t="shared" si="727"/>
        <v>14.080645161290324</v>
      </c>
      <c r="L9001" s="149">
        <v>6.7</v>
      </c>
      <c r="M9001" s="16"/>
      <c r="N9001" s="141">
        <f t="shared" si="728"/>
        <v>1</v>
      </c>
      <c r="O9001" s="141"/>
      <c r="P9001" s="141"/>
      <c r="Q9001" s="81">
        <f t="shared" si="729"/>
        <v>13.3</v>
      </c>
    </row>
    <row r="9002" spans="5:17" ht="13" hidden="1" x14ac:dyDescent="0.3">
      <c r="E9002" s="138">
        <v>44632</v>
      </c>
      <c r="F9002" s="16">
        <v>71</v>
      </c>
      <c r="G9002" s="16">
        <v>2022</v>
      </c>
      <c r="H9002" s="139">
        <f t="shared" si="725"/>
        <v>0</v>
      </c>
      <c r="I9002" s="140">
        <v>6.0354838709677416</v>
      </c>
      <c r="J9002" s="141">
        <f t="shared" si="726"/>
        <v>1</v>
      </c>
      <c r="K9002" s="81">
        <f t="shared" si="727"/>
        <v>13.964516129032258</v>
      </c>
      <c r="L9002" s="149">
        <v>9.8000000000000007</v>
      </c>
      <c r="M9002" s="16"/>
      <c r="N9002" s="141">
        <f t="shared" si="728"/>
        <v>1</v>
      </c>
      <c r="O9002" s="141"/>
      <c r="P9002" s="141"/>
      <c r="Q9002" s="81">
        <f t="shared" si="729"/>
        <v>10.199999999999999</v>
      </c>
    </row>
    <row r="9003" spans="5:17" ht="13" hidden="1" x14ac:dyDescent="0.3">
      <c r="E9003" s="138">
        <v>44633</v>
      </c>
      <c r="F9003" s="16">
        <v>72</v>
      </c>
      <c r="G9003" s="16">
        <v>2022</v>
      </c>
      <c r="H9003" s="139">
        <f t="shared" si="725"/>
        <v>0</v>
      </c>
      <c r="I9003" s="140">
        <v>6.1516129032258053</v>
      </c>
      <c r="J9003" s="141">
        <f t="shared" si="726"/>
        <v>1</v>
      </c>
      <c r="K9003" s="81">
        <f t="shared" si="727"/>
        <v>13.848387096774195</v>
      </c>
      <c r="L9003" s="149">
        <v>8.6</v>
      </c>
      <c r="M9003" s="16"/>
      <c r="N9003" s="141">
        <f t="shared" si="728"/>
        <v>1</v>
      </c>
      <c r="O9003" s="141"/>
      <c r="P9003" s="141"/>
      <c r="Q9003" s="81">
        <f t="shared" si="729"/>
        <v>11.4</v>
      </c>
    </row>
    <row r="9004" spans="5:17" ht="13" hidden="1" x14ac:dyDescent="0.3">
      <c r="E9004" s="138">
        <v>44634</v>
      </c>
      <c r="F9004" s="16">
        <v>73</v>
      </c>
      <c r="G9004" s="16">
        <v>2022</v>
      </c>
      <c r="H9004" s="139">
        <f t="shared" si="725"/>
        <v>0</v>
      </c>
      <c r="I9004" s="140">
        <v>6.2677419354838708</v>
      </c>
      <c r="J9004" s="141">
        <f t="shared" si="726"/>
        <v>1</v>
      </c>
      <c r="K9004" s="81">
        <f t="shared" si="727"/>
        <v>13.732258064516129</v>
      </c>
      <c r="L9004" s="149">
        <v>8</v>
      </c>
      <c r="M9004" s="16"/>
      <c r="N9004" s="141">
        <f t="shared" si="728"/>
        <v>1</v>
      </c>
      <c r="O9004" s="141"/>
      <c r="P9004" s="141"/>
      <c r="Q9004" s="81">
        <f t="shared" si="729"/>
        <v>12</v>
      </c>
    </row>
    <row r="9005" spans="5:17" ht="13" hidden="1" x14ac:dyDescent="0.3">
      <c r="E9005" s="138">
        <v>44635</v>
      </c>
      <c r="F9005" s="16">
        <v>74</v>
      </c>
      <c r="G9005" s="16">
        <v>2022</v>
      </c>
      <c r="H9005" s="139">
        <f t="shared" si="725"/>
        <v>0</v>
      </c>
      <c r="I9005" s="140">
        <v>6.3838709677419345</v>
      </c>
      <c r="J9005" s="141">
        <f t="shared" si="726"/>
        <v>1</v>
      </c>
      <c r="K9005" s="81">
        <f t="shared" si="727"/>
        <v>13.616129032258065</v>
      </c>
      <c r="L9005" s="149">
        <v>9.5</v>
      </c>
      <c r="M9005" s="16"/>
      <c r="N9005" s="141">
        <f t="shared" si="728"/>
        <v>1</v>
      </c>
      <c r="O9005" s="141"/>
      <c r="P9005" s="141"/>
      <c r="Q9005" s="81">
        <f t="shared" si="729"/>
        <v>10.5</v>
      </c>
    </row>
    <row r="9006" spans="5:17" ht="13" hidden="1" x14ac:dyDescent="0.3">
      <c r="E9006" s="138">
        <v>44636</v>
      </c>
      <c r="F9006" s="16">
        <v>75</v>
      </c>
      <c r="G9006" s="16">
        <v>2022</v>
      </c>
      <c r="H9006" s="139">
        <f t="shared" si="725"/>
        <v>0</v>
      </c>
      <c r="I9006" s="140">
        <v>6.5</v>
      </c>
      <c r="J9006" s="141">
        <f t="shared" si="726"/>
        <v>1</v>
      </c>
      <c r="K9006" s="81">
        <f t="shared" si="727"/>
        <v>13.5</v>
      </c>
      <c r="L9006" s="149">
        <v>8.8000000000000007</v>
      </c>
      <c r="M9006" s="16"/>
      <c r="N9006" s="141">
        <f t="shared" si="728"/>
        <v>1</v>
      </c>
      <c r="O9006" s="141"/>
      <c r="P9006" s="141"/>
      <c r="Q9006" s="81">
        <f t="shared" si="729"/>
        <v>11.2</v>
      </c>
    </row>
    <row r="9007" spans="5:17" ht="13" hidden="1" x14ac:dyDescent="0.3">
      <c r="E9007" s="138">
        <v>44637</v>
      </c>
      <c r="F9007" s="16">
        <v>76</v>
      </c>
      <c r="G9007" s="16">
        <v>2022</v>
      </c>
      <c r="H9007" s="139">
        <f t="shared" si="725"/>
        <v>0</v>
      </c>
      <c r="I9007" s="140">
        <v>6.5966666666666667</v>
      </c>
      <c r="J9007" s="141">
        <f t="shared" si="726"/>
        <v>1</v>
      </c>
      <c r="K9007" s="81">
        <f t="shared" si="727"/>
        <v>13.403333333333332</v>
      </c>
      <c r="L9007" s="149">
        <v>10.6</v>
      </c>
      <c r="M9007" s="16"/>
      <c r="N9007" s="141">
        <f t="shared" si="728"/>
        <v>1</v>
      </c>
      <c r="O9007" s="141"/>
      <c r="P9007" s="141"/>
      <c r="Q9007" s="81">
        <f t="shared" si="729"/>
        <v>9.4</v>
      </c>
    </row>
    <row r="9008" spans="5:17" ht="13" hidden="1" x14ac:dyDescent="0.3">
      <c r="E9008" s="138">
        <v>44638</v>
      </c>
      <c r="F9008" s="16">
        <v>77</v>
      </c>
      <c r="G9008" s="16">
        <v>2022</v>
      </c>
      <c r="H9008" s="139">
        <f t="shared" si="725"/>
        <v>0</v>
      </c>
      <c r="I9008" s="140">
        <v>6.6933333333333334</v>
      </c>
      <c r="J9008" s="141">
        <f t="shared" si="726"/>
        <v>1</v>
      </c>
      <c r="K9008" s="81">
        <f t="shared" si="727"/>
        <v>13.306666666666667</v>
      </c>
      <c r="L9008" s="149">
        <v>9.6</v>
      </c>
      <c r="M9008" s="16"/>
      <c r="N9008" s="141">
        <f t="shared" si="728"/>
        <v>1</v>
      </c>
      <c r="O9008" s="141"/>
      <c r="P9008" s="141"/>
      <c r="Q9008" s="81">
        <f t="shared" si="729"/>
        <v>10.4</v>
      </c>
    </row>
    <row r="9009" spans="5:17" ht="13" hidden="1" x14ac:dyDescent="0.3">
      <c r="E9009" s="138">
        <v>44639</v>
      </c>
      <c r="F9009" s="16">
        <v>78</v>
      </c>
      <c r="G9009" s="16">
        <v>2022</v>
      </c>
      <c r="H9009" s="139">
        <f t="shared" si="725"/>
        <v>0</v>
      </c>
      <c r="I9009" s="140">
        <v>6.79</v>
      </c>
      <c r="J9009" s="141">
        <f t="shared" si="726"/>
        <v>1</v>
      </c>
      <c r="K9009" s="81">
        <f t="shared" si="727"/>
        <v>13.21</v>
      </c>
      <c r="L9009" s="149">
        <v>8.3000000000000007</v>
      </c>
      <c r="M9009" s="16"/>
      <c r="N9009" s="141">
        <f t="shared" si="728"/>
        <v>1</v>
      </c>
      <c r="O9009" s="141"/>
      <c r="P9009" s="141"/>
      <c r="Q9009" s="81">
        <f t="shared" si="729"/>
        <v>11.7</v>
      </c>
    </row>
    <row r="9010" spans="5:17" ht="13" hidden="1" x14ac:dyDescent="0.3">
      <c r="E9010" s="138">
        <v>44640</v>
      </c>
      <c r="F9010" s="16">
        <v>79</v>
      </c>
      <c r="G9010" s="16">
        <v>2022</v>
      </c>
      <c r="H9010" s="139">
        <f t="shared" si="725"/>
        <v>0</v>
      </c>
      <c r="I9010" s="140">
        <v>6.8866666666666667</v>
      </c>
      <c r="J9010" s="141">
        <f t="shared" si="726"/>
        <v>1</v>
      </c>
      <c r="K9010" s="81">
        <f t="shared" si="727"/>
        <v>13.113333333333333</v>
      </c>
      <c r="L9010" s="149">
        <v>8.6999999999999993</v>
      </c>
      <c r="M9010" s="16"/>
      <c r="N9010" s="141">
        <f t="shared" si="728"/>
        <v>1</v>
      </c>
      <c r="O9010" s="141"/>
      <c r="P9010" s="141"/>
      <c r="Q9010" s="81">
        <f t="shared" si="729"/>
        <v>11.3</v>
      </c>
    </row>
    <row r="9011" spans="5:17" ht="13" hidden="1" x14ac:dyDescent="0.3">
      <c r="E9011" s="138">
        <v>44641</v>
      </c>
      <c r="F9011" s="16">
        <v>80</v>
      </c>
      <c r="G9011" s="16">
        <v>2022</v>
      </c>
      <c r="H9011" s="139">
        <f t="shared" si="725"/>
        <v>0</v>
      </c>
      <c r="I9011" s="140">
        <v>6.9833333333333334</v>
      </c>
      <c r="J9011" s="141">
        <f t="shared" si="726"/>
        <v>1</v>
      </c>
      <c r="K9011" s="81">
        <f t="shared" si="727"/>
        <v>13.016666666666666</v>
      </c>
      <c r="L9011" s="149">
        <v>8.5</v>
      </c>
      <c r="M9011" s="16"/>
      <c r="N9011" s="141">
        <f t="shared" si="728"/>
        <v>1</v>
      </c>
      <c r="O9011" s="141"/>
      <c r="P9011" s="141"/>
      <c r="Q9011" s="81">
        <f t="shared" si="729"/>
        <v>11.5</v>
      </c>
    </row>
    <row r="9012" spans="5:17" ht="13" hidden="1" x14ac:dyDescent="0.3">
      <c r="E9012" s="138">
        <v>44642</v>
      </c>
      <c r="F9012" s="16">
        <v>81</v>
      </c>
      <c r="G9012" s="16">
        <v>2022</v>
      </c>
      <c r="H9012" s="139">
        <f t="shared" si="725"/>
        <v>0</v>
      </c>
      <c r="I9012" s="140">
        <v>7.08</v>
      </c>
      <c r="J9012" s="141">
        <f t="shared" si="726"/>
        <v>1</v>
      </c>
      <c r="K9012" s="81">
        <f t="shared" si="727"/>
        <v>12.92</v>
      </c>
      <c r="L9012" s="149">
        <v>8.1</v>
      </c>
      <c r="M9012" s="16"/>
      <c r="N9012" s="141">
        <f t="shared" si="728"/>
        <v>1</v>
      </c>
      <c r="O9012" s="141"/>
      <c r="P9012" s="141"/>
      <c r="Q9012" s="81">
        <f t="shared" si="729"/>
        <v>11.9</v>
      </c>
    </row>
    <row r="9013" spans="5:17" ht="13" hidden="1" x14ac:dyDescent="0.3">
      <c r="E9013" s="138">
        <v>44643</v>
      </c>
      <c r="F9013" s="16">
        <v>82</v>
      </c>
      <c r="G9013" s="16">
        <v>2022</v>
      </c>
      <c r="H9013" s="139">
        <f t="shared" si="725"/>
        <v>0</v>
      </c>
      <c r="I9013" s="140">
        <v>7.1766666666666667</v>
      </c>
      <c r="J9013" s="141">
        <f t="shared" si="726"/>
        <v>1</v>
      </c>
      <c r="K9013" s="81">
        <f t="shared" si="727"/>
        <v>12.823333333333334</v>
      </c>
      <c r="L9013" s="149">
        <v>8</v>
      </c>
      <c r="M9013" s="16"/>
      <c r="N9013" s="141">
        <f t="shared" si="728"/>
        <v>1</v>
      </c>
      <c r="O9013" s="141"/>
      <c r="P9013" s="141"/>
      <c r="Q9013" s="81">
        <f t="shared" si="729"/>
        <v>12</v>
      </c>
    </row>
    <row r="9014" spans="5:17" ht="13" hidden="1" x14ac:dyDescent="0.3">
      <c r="E9014" s="138">
        <v>44644</v>
      </c>
      <c r="F9014" s="16">
        <v>83</v>
      </c>
      <c r="G9014" s="16">
        <v>2022</v>
      </c>
      <c r="H9014" s="139">
        <f t="shared" si="725"/>
        <v>0</v>
      </c>
      <c r="I9014" s="140">
        <v>7.2733333333333325</v>
      </c>
      <c r="J9014" s="141">
        <f t="shared" si="726"/>
        <v>1</v>
      </c>
      <c r="K9014" s="81">
        <f t="shared" si="727"/>
        <v>12.726666666666667</v>
      </c>
      <c r="L9014" s="149">
        <v>8.8000000000000007</v>
      </c>
      <c r="M9014" s="16"/>
      <c r="N9014" s="141">
        <f t="shared" si="728"/>
        <v>1</v>
      </c>
      <c r="O9014" s="141"/>
      <c r="P9014" s="141"/>
      <c r="Q9014" s="81">
        <f t="shared" si="729"/>
        <v>11.2</v>
      </c>
    </row>
    <row r="9015" spans="5:17" ht="13" hidden="1" x14ac:dyDescent="0.3">
      <c r="E9015" s="138">
        <v>44645</v>
      </c>
      <c r="F9015" s="16">
        <v>84</v>
      </c>
      <c r="G9015" s="16">
        <v>2022</v>
      </c>
      <c r="H9015" s="139">
        <f t="shared" si="725"/>
        <v>0</v>
      </c>
      <c r="I9015" s="140">
        <v>7.37</v>
      </c>
      <c r="J9015" s="141">
        <f t="shared" si="726"/>
        <v>1</v>
      </c>
      <c r="K9015" s="81">
        <f t="shared" si="727"/>
        <v>12.629999999999999</v>
      </c>
      <c r="L9015" s="149">
        <v>9.6999999999999993</v>
      </c>
      <c r="M9015" s="16"/>
      <c r="N9015" s="141">
        <f t="shared" si="728"/>
        <v>1</v>
      </c>
      <c r="O9015" s="141"/>
      <c r="P9015" s="141"/>
      <c r="Q9015" s="81">
        <f t="shared" si="729"/>
        <v>10.3</v>
      </c>
    </row>
    <row r="9016" spans="5:17" ht="13" hidden="1" x14ac:dyDescent="0.3">
      <c r="E9016" s="138">
        <v>44646</v>
      </c>
      <c r="F9016" s="16">
        <v>85</v>
      </c>
      <c r="G9016" s="16">
        <v>2022</v>
      </c>
      <c r="H9016" s="139">
        <f t="shared" si="725"/>
        <v>0</v>
      </c>
      <c r="I9016" s="140">
        <v>7.4666666666666677</v>
      </c>
      <c r="J9016" s="141">
        <f t="shared" si="726"/>
        <v>1</v>
      </c>
      <c r="K9016" s="81">
        <f t="shared" si="727"/>
        <v>12.533333333333331</v>
      </c>
      <c r="L9016" s="149">
        <v>10</v>
      </c>
      <c r="M9016" s="16"/>
      <c r="N9016" s="141">
        <f t="shared" si="728"/>
        <v>1</v>
      </c>
      <c r="O9016" s="141"/>
      <c r="P9016" s="141"/>
      <c r="Q9016" s="81">
        <f t="shared" si="729"/>
        <v>10</v>
      </c>
    </row>
    <row r="9017" spans="5:17" ht="13" hidden="1" x14ac:dyDescent="0.3">
      <c r="E9017" s="138">
        <v>44647</v>
      </c>
      <c r="F9017" s="16">
        <v>86</v>
      </c>
      <c r="G9017" s="16">
        <v>2022</v>
      </c>
      <c r="H9017" s="139">
        <f t="shared" si="725"/>
        <v>0</v>
      </c>
      <c r="I9017" s="140">
        <v>7.5633333333333335</v>
      </c>
      <c r="J9017" s="141">
        <f t="shared" si="726"/>
        <v>1</v>
      </c>
      <c r="K9017" s="81">
        <f t="shared" si="727"/>
        <v>12.436666666666667</v>
      </c>
      <c r="L9017" s="149">
        <v>9.9</v>
      </c>
      <c r="M9017" s="16"/>
      <c r="N9017" s="141">
        <f t="shared" si="728"/>
        <v>1</v>
      </c>
      <c r="O9017" s="141"/>
      <c r="P9017" s="141"/>
      <c r="Q9017" s="81">
        <f t="shared" si="729"/>
        <v>10.1</v>
      </c>
    </row>
    <row r="9018" spans="5:17" ht="13" hidden="1" x14ac:dyDescent="0.3">
      <c r="E9018" s="138">
        <v>44648</v>
      </c>
      <c r="F9018" s="16">
        <v>87</v>
      </c>
      <c r="G9018" s="16">
        <v>2022</v>
      </c>
      <c r="H9018" s="139">
        <f t="shared" si="725"/>
        <v>0</v>
      </c>
      <c r="I9018" s="140">
        <v>7.66</v>
      </c>
      <c r="J9018" s="141">
        <f t="shared" si="726"/>
        <v>1</v>
      </c>
      <c r="K9018" s="81">
        <f t="shared" si="727"/>
        <v>12.34</v>
      </c>
      <c r="L9018" s="149">
        <v>10</v>
      </c>
      <c r="M9018" s="16"/>
      <c r="N9018" s="141">
        <f t="shared" si="728"/>
        <v>1</v>
      </c>
      <c r="O9018" s="141"/>
      <c r="P9018" s="141"/>
      <c r="Q9018" s="81">
        <f t="shared" si="729"/>
        <v>10</v>
      </c>
    </row>
    <row r="9019" spans="5:17" ht="13" hidden="1" x14ac:dyDescent="0.3">
      <c r="E9019" s="138">
        <v>44649</v>
      </c>
      <c r="F9019" s="16">
        <v>88</v>
      </c>
      <c r="G9019" s="16">
        <v>2022</v>
      </c>
      <c r="H9019" s="139">
        <f t="shared" si="725"/>
        <v>0</v>
      </c>
      <c r="I9019" s="140">
        <v>7.7566666666666668</v>
      </c>
      <c r="J9019" s="141">
        <f t="shared" si="726"/>
        <v>1</v>
      </c>
      <c r="K9019" s="81">
        <f t="shared" si="727"/>
        <v>12.243333333333332</v>
      </c>
      <c r="L9019" s="149">
        <v>12.3</v>
      </c>
      <c r="M9019" s="16"/>
      <c r="N9019" s="141">
        <f t="shared" si="728"/>
        <v>1</v>
      </c>
      <c r="O9019" s="141"/>
      <c r="P9019" s="141"/>
      <c r="Q9019" s="81">
        <f t="shared" si="729"/>
        <v>7.6999999999999993</v>
      </c>
    </row>
    <row r="9020" spans="5:17" ht="13" hidden="1" x14ac:dyDescent="0.3">
      <c r="E9020" s="138">
        <v>44650</v>
      </c>
      <c r="F9020" s="16">
        <v>89</v>
      </c>
      <c r="G9020" s="16">
        <v>2022</v>
      </c>
      <c r="H9020" s="139">
        <f t="shared" si="725"/>
        <v>0</v>
      </c>
      <c r="I9020" s="140">
        <v>7.8533333333333344</v>
      </c>
      <c r="J9020" s="141">
        <f t="shared" si="726"/>
        <v>1</v>
      </c>
      <c r="K9020" s="81">
        <f t="shared" si="727"/>
        <v>12.146666666666665</v>
      </c>
      <c r="L9020" s="149">
        <v>11</v>
      </c>
      <c r="M9020" s="16"/>
      <c r="N9020" s="141">
        <f t="shared" si="728"/>
        <v>1</v>
      </c>
      <c r="O9020" s="141"/>
      <c r="P9020" s="141"/>
      <c r="Q9020" s="81">
        <f t="shared" si="729"/>
        <v>9</v>
      </c>
    </row>
    <row r="9021" spans="5:17" ht="13" hidden="1" x14ac:dyDescent="0.3">
      <c r="E9021" s="138">
        <v>44651</v>
      </c>
      <c r="F9021" s="16">
        <v>90</v>
      </c>
      <c r="G9021" s="16">
        <v>2022</v>
      </c>
      <c r="H9021" s="139">
        <f t="shared" si="725"/>
        <v>0</v>
      </c>
      <c r="I9021" s="140">
        <v>7.95</v>
      </c>
      <c r="J9021" s="141">
        <f t="shared" si="726"/>
        <v>1</v>
      </c>
      <c r="K9021" s="81">
        <f t="shared" si="727"/>
        <v>12.05</v>
      </c>
      <c r="L9021" s="149">
        <v>8.8000000000000007</v>
      </c>
      <c r="M9021" s="16"/>
      <c r="N9021" s="141">
        <f t="shared" si="728"/>
        <v>1</v>
      </c>
      <c r="O9021" s="141"/>
      <c r="P9021" s="141"/>
      <c r="Q9021" s="81">
        <f t="shared" si="729"/>
        <v>11.2</v>
      </c>
    </row>
    <row r="9022" spans="5:17" ht="13" hidden="1" x14ac:dyDescent="0.3">
      <c r="E9022" s="138">
        <v>44652</v>
      </c>
      <c r="F9022" s="16">
        <v>91</v>
      </c>
      <c r="G9022" s="16">
        <v>2022</v>
      </c>
      <c r="H9022" s="139">
        <f t="shared" si="725"/>
        <v>0</v>
      </c>
      <c r="I9022" s="140">
        <v>8.0466666666666669</v>
      </c>
      <c r="J9022" s="141">
        <f t="shared" si="726"/>
        <v>1</v>
      </c>
      <c r="K9022" s="81">
        <f t="shared" si="727"/>
        <v>11.953333333333333</v>
      </c>
      <c r="L9022" s="149">
        <v>2.5</v>
      </c>
      <c r="M9022" s="16"/>
      <c r="N9022" s="141">
        <f t="shared" si="728"/>
        <v>1</v>
      </c>
      <c r="O9022" s="141"/>
      <c r="P9022" s="141"/>
      <c r="Q9022" s="81">
        <f t="shared" si="729"/>
        <v>17.5</v>
      </c>
    </row>
    <row r="9023" spans="5:17" ht="13" hidden="1" x14ac:dyDescent="0.3">
      <c r="E9023" s="138">
        <v>44653</v>
      </c>
      <c r="F9023" s="16">
        <v>92</v>
      </c>
      <c r="G9023" s="16">
        <v>2022</v>
      </c>
      <c r="H9023" s="139">
        <f t="shared" si="725"/>
        <v>0</v>
      </c>
      <c r="I9023" s="140">
        <v>8.1433333333333344</v>
      </c>
      <c r="J9023" s="141">
        <f t="shared" si="726"/>
        <v>1</v>
      </c>
      <c r="K9023" s="81">
        <f t="shared" si="727"/>
        <v>11.856666666666666</v>
      </c>
      <c r="L9023" s="149">
        <v>1.5</v>
      </c>
      <c r="M9023" s="16"/>
      <c r="N9023" s="141">
        <f t="shared" si="728"/>
        <v>1</v>
      </c>
      <c r="O9023" s="141"/>
      <c r="P9023" s="141"/>
      <c r="Q9023" s="81">
        <f t="shared" si="729"/>
        <v>18.5</v>
      </c>
    </row>
    <row r="9024" spans="5:17" ht="13" hidden="1" x14ac:dyDescent="0.3">
      <c r="E9024" s="138">
        <v>44654</v>
      </c>
      <c r="F9024" s="16">
        <v>93</v>
      </c>
      <c r="G9024" s="16">
        <v>2022</v>
      </c>
      <c r="H9024" s="139">
        <f t="shared" si="725"/>
        <v>0</v>
      </c>
      <c r="I9024" s="140">
        <v>8.24</v>
      </c>
      <c r="J9024" s="141">
        <f t="shared" si="726"/>
        <v>1</v>
      </c>
      <c r="K9024" s="81">
        <f t="shared" si="727"/>
        <v>11.76</v>
      </c>
      <c r="L9024" s="149">
        <v>2.9</v>
      </c>
      <c r="M9024" s="16"/>
      <c r="N9024" s="141">
        <f t="shared" si="728"/>
        <v>1</v>
      </c>
      <c r="O9024" s="141"/>
      <c r="P9024" s="141"/>
      <c r="Q9024" s="81">
        <f t="shared" si="729"/>
        <v>17.100000000000001</v>
      </c>
    </row>
    <row r="9025" spans="5:17" ht="13" hidden="1" x14ac:dyDescent="0.3">
      <c r="E9025" s="138">
        <v>44655</v>
      </c>
      <c r="F9025" s="16">
        <v>94</v>
      </c>
      <c r="G9025" s="16">
        <v>2022</v>
      </c>
      <c r="H9025" s="139">
        <f t="shared" si="725"/>
        <v>0</v>
      </c>
      <c r="I9025" s="140">
        <v>8.336666666666666</v>
      </c>
      <c r="J9025" s="141">
        <f t="shared" si="726"/>
        <v>1</v>
      </c>
      <c r="K9025" s="81">
        <f t="shared" si="727"/>
        <v>11.663333333333334</v>
      </c>
      <c r="L9025" s="149">
        <v>5.0999999999999996</v>
      </c>
      <c r="M9025" s="16"/>
      <c r="N9025" s="141">
        <f t="shared" si="728"/>
        <v>1</v>
      </c>
      <c r="O9025" s="141"/>
      <c r="P9025" s="141"/>
      <c r="Q9025" s="81">
        <f t="shared" si="729"/>
        <v>14.9</v>
      </c>
    </row>
    <row r="9026" spans="5:17" ht="13" hidden="1" x14ac:dyDescent="0.3">
      <c r="E9026" s="138">
        <v>44656</v>
      </c>
      <c r="F9026" s="16">
        <v>95</v>
      </c>
      <c r="G9026" s="16">
        <v>2022</v>
      </c>
      <c r="H9026" s="139">
        <f t="shared" si="725"/>
        <v>0</v>
      </c>
      <c r="I9026" s="140">
        <v>8.4333333333333336</v>
      </c>
      <c r="J9026" s="141">
        <f t="shared" si="726"/>
        <v>1</v>
      </c>
      <c r="K9026" s="81">
        <f t="shared" si="727"/>
        <v>11.566666666666666</v>
      </c>
      <c r="L9026" s="149">
        <v>8.6999999999999993</v>
      </c>
      <c r="M9026" s="16"/>
      <c r="N9026" s="141">
        <f t="shared" si="728"/>
        <v>1</v>
      </c>
      <c r="O9026" s="141"/>
      <c r="P9026" s="141"/>
      <c r="Q9026" s="81">
        <f t="shared" si="729"/>
        <v>11.3</v>
      </c>
    </row>
    <row r="9027" spans="5:17" ht="13" hidden="1" x14ac:dyDescent="0.3">
      <c r="E9027" s="138">
        <v>44657</v>
      </c>
      <c r="F9027" s="16">
        <v>96</v>
      </c>
      <c r="G9027" s="16">
        <v>2022</v>
      </c>
      <c r="H9027" s="139">
        <f t="shared" si="725"/>
        <v>0</v>
      </c>
      <c r="I9027" s="140">
        <v>8.5299999999999994</v>
      </c>
      <c r="J9027" s="141">
        <f t="shared" si="726"/>
        <v>1</v>
      </c>
      <c r="K9027" s="81">
        <f t="shared" si="727"/>
        <v>11.47</v>
      </c>
      <c r="L9027" s="149">
        <v>9.9</v>
      </c>
      <c r="M9027" s="16"/>
      <c r="N9027" s="141">
        <f t="shared" si="728"/>
        <v>1</v>
      </c>
      <c r="O9027" s="141"/>
      <c r="P9027" s="141"/>
      <c r="Q9027" s="81">
        <f t="shared" si="729"/>
        <v>10.1</v>
      </c>
    </row>
    <row r="9028" spans="5:17" ht="13" hidden="1" x14ac:dyDescent="0.3">
      <c r="E9028" s="138">
        <v>44658</v>
      </c>
      <c r="F9028" s="16">
        <v>97</v>
      </c>
      <c r="G9028" s="16">
        <v>2022</v>
      </c>
      <c r="H9028" s="139">
        <f t="shared" si="725"/>
        <v>0</v>
      </c>
      <c r="I9028" s="140">
        <v>8.6266666666666687</v>
      </c>
      <c r="J9028" s="141">
        <f t="shared" si="726"/>
        <v>1</v>
      </c>
      <c r="K9028" s="81">
        <f t="shared" si="727"/>
        <v>11.373333333333331</v>
      </c>
      <c r="L9028" s="149">
        <v>9.6999999999999993</v>
      </c>
      <c r="M9028" s="16"/>
      <c r="N9028" s="141">
        <f t="shared" si="728"/>
        <v>1</v>
      </c>
      <c r="O9028" s="141"/>
      <c r="P9028" s="141"/>
      <c r="Q9028" s="81">
        <f t="shared" si="729"/>
        <v>10.3</v>
      </c>
    </row>
    <row r="9029" spans="5:17" ht="13" hidden="1" x14ac:dyDescent="0.3">
      <c r="E9029" s="138">
        <v>44659</v>
      </c>
      <c r="F9029" s="16">
        <v>98</v>
      </c>
      <c r="G9029" s="16">
        <v>2022</v>
      </c>
      <c r="H9029" s="139">
        <f t="shared" si="725"/>
        <v>0</v>
      </c>
      <c r="I9029" s="140">
        <v>8.7233333333333327</v>
      </c>
      <c r="J9029" s="141">
        <f t="shared" si="726"/>
        <v>1</v>
      </c>
      <c r="K9029" s="81">
        <f t="shared" si="727"/>
        <v>11.276666666666667</v>
      </c>
      <c r="L9029" s="149">
        <v>11.8</v>
      </c>
      <c r="M9029" s="16"/>
      <c r="N9029" s="141">
        <f t="shared" si="728"/>
        <v>1</v>
      </c>
      <c r="O9029" s="141"/>
      <c r="P9029" s="141"/>
      <c r="Q9029" s="81">
        <f t="shared" si="729"/>
        <v>8.1999999999999993</v>
      </c>
    </row>
    <row r="9030" spans="5:17" ht="13" hidden="1" x14ac:dyDescent="0.3">
      <c r="E9030" s="138">
        <v>44660</v>
      </c>
      <c r="F9030" s="16">
        <v>99</v>
      </c>
      <c r="G9030" s="16">
        <v>2022</v>
      </c>
      <c r="H9030" s="139">
        <f t="shared" si="725"/>
        <v>0</v>
      </c>
      <c r="I9030" s="140">
        <v>8.82</v>
      </c>
      <c r="J9030" s="141">
        <f t="shared" si="726"/>
        <v>1</v>
      </c>
      <c r="K9030" s="81">
        <f t="shared" si="727"/>
        <v>11.18</v>
      </c>
      <c r="L9030" s="149">
        <v>6.6</v>
      </c>
      <c r="M9030" s="16"/>
      <c r="N9030" s="141">
        <f t="shared" si="728"/>
        <v>1</v>
      </c>
      <c r="O9030" s="141"/>
      <c r="P9030" s="141"/>
      <c r="Q9030" s="81">
        <f t="shared" si="729"/>
        <v>13.4</v>
      </c>
    </row>
    <row r="9031" spans="5:17" ht="13" hidden="1" x14ac:dyDescent="0.3">
      <c r="E9031" s="138">
        <v>44661</v>
      </c>
      <c r="F9031" s="16">
        <v>100</v>
      </c>
      <c r="G9031" s="16">
        <v>2022</v>
      </c>
      <c r="H9031" s="139">
        <f t="shared" si="725"/>
        <v>0</v>
      </c>
      <c r="I9031" s="140">
        <v>8.9166666666666679</v>
      </c>
      <c r="J9031" s="141">
        <f t="shared" si="726"/>
        <v>1</v>
      </c>
      <c r="K9031" s="81">
        <f t="shared" si="727"/>
        <v>11.083333333333332</v>
      </c>
      <c r="L9031" s="149">
        <v>5.9</v>
      </c>
      <c r="M9031" s="16"/>
      <c r="N9031" s="141">
        <f t="shared" si="728"/>
        <v>1</v>
      </c>
      <c r="O9031" s="141"/>
      <c r="P9031" s="141"/>
      <c r="Q9031" s="81">
        <f t="shared" si="729"/>
        <v>14.1</v>
      </c>
    </row>
    <row r="9032" spans="5:17" ht="13" hidden="1" x14ac:dyDescent="0.3">
      <c r="E9032" s="138">
        <v>44662</v>
      </c>
      <c r="F9032" s="16">
        <v>101</v>
      </c>
      <c r="G9032" s="16">
        <v>2022</v>
      </c>
      <c r="H9032" s="139">
        <f t="shared" si="725"/>
        <v>0</v>
      </c>
      <c r="I9032" s="140">
        <v>9.0133333333333354</v>
      </c>
      <c r="J9032" s="141">
        <f t="shared" si="726"/>
        <v>1</v>
      </c>
      <c r="K9032" s="81">
        <f t="shared" si="727"/>
        <v>10.986666666666665</v>
      </c>
      <c r="L9032" s="149">
        <v>8.1999999999999993</v>
      </c>
      <c r="M9032" s="16"/>
      <c r="N9032" s="141">
        <f t="shared" si="728"/>
        <v>1</v>
      </c>
      <c r="O9032" s="141"/>
      <c r="P9032" s="141"/>
      <c r="Q9032" s="81">
        <f t="shared" si="729"/>
        <v>11.8</v>
      </c>
    </row>
    <row r="9033" spans="5:17" ht="13" hidden="1" x14ac:dyDescent="0.3">
      <c r="E9033" s="138">
        <v>44663</v>
      </c>
      <c r="F9033" s="16">
        <v>102</v>
      </c>
      <c r="G9033" s="16">
        <v>2022</v>
      </c>
      <c r="H9033" s="139">
        <f t="shared" si="725"/>
        <v>0</v>
      </c>
      <c r="I9033" s="140">
        <v>9.11</v>
      </c>
      <c r="J9033" s="141">
        <f t="shared" si="726"/>
        <v>1</v>
      </c>
      <c r="K9033" s="81">
        <f t="shared" si="727"/>
        <v>10.89</v>
      </c>
      <c r="L9033" s="149">
        <v>12.5</v>
      </c>
      <c r="M9033" s="16"/>
      <c r="N9033" s="141">
        <f t="shared" si="728"/>
        <v>1</v>
      </c>
      <c r="O9033" s="141"/>
      <c r="P9033" s="141"/>
      <c r="Q9033" s="81">
        <f t="shared" si="729"/>
        <v>7.5</v>
      </c>
    </row>
    <row r="9034" spans="5:17" ht="13" hidden="1" x14ac:dyDescent="0.3">
      <c r="E9034" s="138">
        <v>44664</v>
      </c>
      <c r="F9034" s="16">
        <v>103</v>
      </c>
      <c r="G9034" s="16">
        <v>2022</v>
      </c>
      <c r="H9034" s="139">
        <f t="shared" si="725"/>
        <v>0</v>
      </c>
      <c r="I9034" s="140">
        <v>9.206666666666667</v>
      </c>
      <c r="J9034" s="141">
        <f t="shared" si="726"/>
        <v>1</v>
      </c>
      <c r="K9034" s="81">
        <f t="shared" si="727"/>
        <v>10.793333333333333</v>
      </c>
      <c r="L9034" s="149">
        <v>14.5</v>
      </c>
      <c r="M9034" s="16"/>
      <c r="N9034" s="141">
        <f t="shared" si="728"/>
        <v>1</v>
      </c>
      <c r="O9034" s="141"/>
      <c r="P9034" s="141"/>
      <c r="Q9034" s="81">
        <f t="shared" si="729"/>
        <v>5.5</v>
      </c>
    </row>
    <row r="9035" spans="5:17" ht="13" hidden="1" x14ac:dyDescent="0.3">
      <c r="E9035" s="138">
        <v>44665</v>
      </c>
      <c r="F9035" s="16">
        <v>104</v>
      </c>
      <c r="G9035" s="16">
        <v>2022</v>
      </c>
      <c r="H9035" s="139">
        <f t="shared" si="725"/>
        <v>0</v>
      </c>
      <c r="I9035" s="140">
        <v>9.3033333333333346</v>
      </c>
      <c r="J9035" s="141">
        <f t="shared" si="726"/>
        <v>1</v>
      </c>
      <c r="K9035" s="81">
        <f t="shared" si="727"/>
        <v>10.696666666666665</v>
      </c>
      <c r="L9035" s="149">
        <v>14.6</v>
      </c>
      <c r="M9035" s="16"/>
      <c r="N9035" s="141">
        <f t="shared" si="728"/>
        <v>1</v>
      </c>
      <c r="O9035" s="141"/>
      <c r="P9035" s="141"/>
      <c r="Q9035" s="81">
        <f t="shared" si="729"/>
        <v>5.4</v>
      </c>
    </row>
    <row r="9036" spans="5:17" ht="13" hidden="1" x14ac:dyDescent="0.3">
      <c r="E9036" s="138">
        <v>44666</v>
      </c>
      <c r="F9036" s="16">
        <v>105</v>
      </c>
      <c r="G9036" s="16">
        <v>2022</v>
      </c>
      <c r="H9036" s="139">
        <f t="shared" si="725"/>
        <v>0</v>
      </c>
      <c r="I9036" s="140">
        <v>9.4</v>
      </c>
      <c r="J9036" s="141">
        <f t="shared" si="726"/>
        <v>1</v>
      </c>
      <c r="K9036" s="81">
        <f t="shared" si="727"/>
        <v>10.6</v>
      </c>
      <c r="L9036" s="149">
        <v>15.5</v>
      </c>
      <c r="M9036" s="16"/>
      <c r="N9036" s="141">
        <f t="shared" si="728"/>
        <v>1</v>
      </c>
      <c r="O9036" s="141"/>
      <c r="P9036" s="141"/>
      <c r="Q9036" s="81">
        <f t="shared" si="729"/>
        <v>4.5</v>
      </c>
    </row>
    <row r="9037" spans="5:17" ht="13" hidden="1" x14ac:dyDescent="0.3">
      <c r="E9037" s="138">
        <v>44667</v>
      </c>
      <c r="F9037" s="16">
        <v>106</v>
      </c>
      <c r="G9037" s="16">
        <v>2022</v>
      </c>
      <c r="H9037" s="139">
        <f t="shared" si="725"/>
        <v>0</v>
      </c>
      <c r="I9037" s="140">
        <v>9.561290322580648</v>
      </c>
      <c r="J9037" s="141">
        <f t="shared" si="726"/>
        <v>1</v>
      </c>
      <c r="K9037" s="81">
        <f t="shared" si="727"/>
        <v>10.438709677419352</v>
      </c>
      <c r="L9037" s="149">
        <v>13.9</v>
      </c>
      <c r="M9037" s="16"/>
      <c r="N9037" s="141">
        <f t="shared" si="728"/>
        <v>1</v>
      </c>
      <c r="O9037" s="141"/>
      <c r="P9037" s="141"/>
      <c r="Q9037" s="81">
        <f t="shared" si="729"/>
        <v>6.1</v>
      </c>
    </row>
    <row r="9038" spans="5:17" ht="13" hidden="1" x14ac:dyDescent="0.3">
      <c r="E9038" s="138">
        <v>44668</v>
      </c>
      <c r="F9038" s="16">
        <v>107</v>
      </c>
      <c r="G9038" s="16">
        <v>2022</v>
      </c>
      <c r="H9038" s="139">
        <f t="shared" si="725"/>
        <v>0</v>
      </c>
      <c r="I9038" s="140">
        <v>9.7225806451612922</v>
      </c>
      <c r="J9038" s="141">
        <f t="shared" si="726"/>
        <v>1</v>
      </c>
      <c r="K9038" s="81">
        <f t="shared" si="727"/>
        <v>10.277419354838708</v>
      </c>
      <c r="L9038" s="149">
        <v>11.3</v>
      </c>
      <c r="M9038" s="16"/>
      <c r="N9038" s="141">
        <f t="shared" si="728"/>
        <v>1</v>
      </c>
      <c r="O9038" s="141"/>
      <c r="P9038" s="141"/>
      <c r="Q9038" s="81">
        <f t="shared" si="729"/>
        <v>8.6999999999999993</v>
      </c>
    </row>
    <row r="9039" spans="5:17" ht="13" hidden="1" x14ac:dyDescent="0.3">
      <c r="E9039" s="138">
        <v>44669</v>
      </c>
      <c r="F9039" s="16">
        <v>108</v>
      </c>
      <c r="G9039" s="16">
        <v>2022</v>
      </c>
      <c r="H9039" s="139">
        <f t="shared" si="725"/>
        <v>0</v>
      </c>
      <c r="I9039" s="140">
        <v>9.8838709677419363</v>
      </c>
      <c r="J9039" s="141">
        <f t="shared" si="726"/>
        <v>1</v>
      </c>
      <c r="K9039" s="81">
        <f t="shared" si="727"/>
        <v>10.116129032258064</v>
      </c>
      <c r="L9039" s="149">
        <v>10.5</v>
      </c>
      <c r="M9039" s="16"/>
      <c r="N9039" s="141">
        <f t="shared" si="728"/>
        <v>1</v>
      </c>
      <c r="O9039" s="141"/>
      <c r="P9039" s="141"/>
      <c r="Q9039" s="81">
        <f t="shared" si="729"/>
        <v>9.5</v>
      </c>
    </row>
    <row r="9040" spans="5:17" ht="13" hidden="1" x14ac:dyDescent="0.3">
      <c r="E9040" s="138">
        <v>44670</v>
      </c>
      <c r="F9040" s="16">
        <v>109</v>
      </c>
      <c r="G9040" s="16">
        <v>2022</v>
      </c>
      <c r="H9040" s="139">
        <f t="shared" si="725"/>
        <v>0</v>
      </c>
      <c r="I9040" s="140">
        <v>10.045161290322584</v>
      </c>
      <c r="J9040" s="141">
        <f t="shared" si="726"/>
        <v>1</v>
      </c>
      <c r="K9040" s="81">
        <f t="shared" si="727"/>
        <v>9.954838709677416</v>
      </c>
      <c r="L9040" s="149">
        <v>12.2</v>
      </c>
      <c r="M9040" s="16"/>
      <c r="N9040" s="141">
        <f t="shared" si="728"/>
        <v>1</v>
      </c>
      <c r="O9040" s="141"/>
      <c r="P9040" s="141"/>
      <c r="Q9040" s="81">
        <f t="shared" si="729"/>
        <v>7.8000000000000007</v>
      </c>
    </row>
    <row r="9041" spans="5:17" ht="13" hidden="1" x14ac:dyDescent="0.3">
      <c r="E9041" s="138">
        <v>44671</v>
      </c>
      <c r="F9041" s="16">
        <v>110</v>
      </c>
      <c r="G9041" s="16">
        <v>2022</v>
      </c>
      <c r="H9041" s="139">
        <f t="shared" si="725"/>
        <v>0</v>
      </c>
      <c r="I9041" s="140">
        <v>10.206451612903228</v>
      </c>
      <c r="J9041" s="141">
        <f t="shared" si="726"/>
        <v>1</v>
      </c>
      <c r="K9041" s="81">
        <f t="shared" si="727"/>
        <v>9.7935483870967719</v>
      </c>
      <c r="L9041" s="149">
        <v>12.1</v>
      </c>
      <c r="M9041" s="16"/>
      <c r="N9041" s="141">
        <f t="shared" si="728"/>
        <v>1</v>
      </c>
      <c r="O9041" s="141"/>
      <c r="P9041" s="141"/>
      <c r="Q9041" s="81">
        <f t="shared" si="729"/>
        <v>7.9</v>
      </c>
    </row>
    <row r="9042" spans="5:17" ht="13" hidden="1" x14ac:dyDescent="0.3">
      <c r="E9042" s="138">
        <v>44672</v>
      </c>
      <c r="F9042" s="16">
        <v>111</v>
      </c>
      <c r="G9042" s="16">
        <v>2022</v>
      </c>
      <c r="H9042" s="139">
        <f t="shared" si="725"/>
        <v>0</v>
      </c>
      <c r="I9042" s="140">
        <v>10.367741935483872</v>
      </c>
      <c r="J9042" s="141">
        <f t="shared" si="726"/>
        <v>1</v>
      </c>
      <c r="K9042" s="81">
        <f t="shared" si="727"/>
        <v>9.6322580645161278</v>
      </c>
      <c r="L9042" s="149">
        <v>12.8</v>
      </c>
      <c r="M9042" s="16"/>
      <c r="N9042" s="141">
        <f t="shared" si="728"/>
        <v>1</v>
      </c>
      <c r="O9042" s="141"/>
      <c r="P9042" s="141"/>
      <c r="Q9042" s="81">
        <f t="shared" si="729"/>
        <v>7.1999999999999993</v>
      </c>
    </row>
    <row r="9043" spans="5:17" ht="13" hidden="1" x14ac:dyDescent="0.3">
      <c r="E9043" s="138">
        <v>44673</v>
      </c>
      <c r="F9043" s="16">
        <v>112</v>
      </c>
      <c r="G9043" s="16">
        <v>2022</v>
      </c>
      <c r="H9043" s="139">
        <f t="shared" si="725"/>
        <v>0</v>
      </c>
      <c r="I9043" s="140">
        <v>10.529032258064516</v>
      </c>
      <c r="J9043" s="141">
        <f t="shared" si="726"/>
        <v>1</v>
      </c>
      <c r="K9043" s="81">
        <f t="shared" si="727"/>
        <v>9.4709677419354836</v>
      </c>
      <c r="L9043" s="149">
        <v>11.8</v>
      </c>
      <c r="M9043" s="16"/>
      <c r="N9043" s="141">
        <f t="shared" si="728"/>
        <v>1</v>
      </c>
      <c r="O9043" s="141"/>
      <c r="P9043" s="141"/>
      <c r="Q9043" s="81">
        <f t="shared" si="729"/>
        <v>8.1999999999999993</v>
      </c>
    </row>
    <row r="9044" spans="5:17" ht="13" hidden="1" x14ac:dyDescent="0.3">
      <c r="E9044" s="138">
        <v>44674</v>
      </c>
      <c r="F9044" s="16">
        <v>113</v>
      </c>
      <c r="G9044" s="16">
        <v>2022</v>
      </c>
      <c r="H9044" s="139">
        <f t="shared" si="725"/>
        <v>0</v>
      </c>
      <c r="I9044" s="140">
        <v>10.690322580645164</v>
      </c>
      <c r="J9044" s="141">
        <f t="shared" si="726"/>
        <v>1</v>
      </c>
      <c r="K9044" s="81">
        <f t="shared" si="727"/>
        <v>9.3096774193548359</v>
      </c>
      <c r="L9044" s="149">
        <v>11.4</v>
      </c>
      <c r="M9044" s="16"/>
      <c r="N9044" s="141">
        <f t="shared" si="728"/>
        <v>1</v>
      </c>
      <c r="O9044" s="141"/>
      <c r="P9044" s="141"/>
      <c r="Q9044" s="81">
        <f t="shared" si="729"/>
        <v>8.6</v>
      </c>
    </row>
    <row r="9045" spans="5:17" ht="13" hidden="1" x14ac:dyDescent="0.3">
      <c r="E9045" s="138">
        <v>44675</v>
      </c>
      <c r="F9045" s="16">
        <v>114</v>
      </c>
      <c r="G9045" s="16">
        <v>2022</v>
      </c>
      <c r="H9045" s="139">
        <f t="shared" si="725"/>
        <v>0</v>
      </c>
      <c r="I9045" s="140">
        <v>10.851612903225808</v>
      </c>
      <c r="J9045" s="141">
        <f t="shared" si="726"/>
        <v>1</v>
      </c>
      <c r="K9045" s="81">
        <f t="shared" si="727"/>
        <v>9.1483870967741918</v>
      </c>
      <c r="L9045" s="149">
        <v>10.5</v>
      </c>
      <c r="M9045" s="16"/>
      <c r="N9045" s="141">
        <f t="shared" si="728"/>
        <v>1</v>
      </c>
      <c r="O9045" s="141"/>
      <c r="P9045" s="141"/>
      <c r="Q9045" s="81">
        <f t="shared" si="729"/>
        <v>9.5</v>
      </c>
    </row>
    <row r="9046" spans="5:17" ht="13" hidden="1" x14ac:dyDescent="0.3">
      <c r="E9046" s="138">
        <v>44676</v>
      </c>
      <c r="F9046" s="16">
        <v>115</v>
      </c>
      <c r="G9046" s="16">
        <v>2022</v>
      </c>
      <c r="H9046" s="139">
        <f t="shared" si="725"/>
        <v>0</v>
      </c>
      <c r="I9046" s="140">
        <v>11.012903225806452</v>
      </c>
      <c r="J9046" s="141">
        <f t="shared" si="726"/>
        <v>1</v>
      </c>
      <c r="K9046" s="81">
        <f t="shared" si="727"/>
        <v>8.9870967741935477</v>
      </c>
      <c r="L9046" s="149">
        <v>11.2</v>
      </c>
      <c r="M9046" s="16"/>
      <c r="N9046" s="141">
        <f t="shared" si="728"/>
        <v>1</v>
      </c>
      <c r="O9046" s="141"/>
      <c r="P9046" s="141"/>
      <c r="Q9046" s="81">
        <f t="shared" si="729"/>
        <v>8.8000000000000007</v>
      </c>
    </row>
    <row r="9047" spans="5:17" ht="13" hidden="1" x14ac:dyDescent="0.3">
      <c r="E9047" s="138">
        <v>44677</v>
      </c>
      <c r="F9047" s="16">
        <v>116</v>
      </c>
      <c r="G9047" s="16">
        <v>2022</v>
      </c>
      <c r="H9047" s="139">
        <f t="shared" si="725"/>
        <v>0</v>
      </c>
      <c r="I9047" s="140">
        <v>11.1741935483871</v>
      </c>
      <c r="J9047" s="141">
        <f t="shared" si="726"/>
        <v>1</v>
      </c>
      <c r="K9047" s="81">
        <f t="shared" si="727"/>
        <v>8.8258064516129</v>
      </c>
      <c r="L9047" s="149">
        <v>12</v>
      </c>
      <c r="M9047" s="16"/>
      <c r="N9047" s="141">
        <f t="shared" si="728"/>
        <v>1</v>
      </c>
      <c r="O9047" s="141"/>
      <c r="P9047" s="141"/>
      <c r="Q9047" s="81">
        <f t="shared" si="729"/>
        <v>8</v>
      </c>
    </row>
    <row r="9048" spans="5:17" ht="13" hidden="1" x14ac:dyDescent="0.3">
      <c r="E9048" s="138">
        <v>44678</v>
      </c>
      <c r="F9048" s="16">
        <v>117</v>
      </c>
      <c r="G9048" s="16">
        <v>2022</v>
      </c>
      <c r="H9048" s="139">
        <f t="shared" si="725"/>
        <v>0</v>
      </c>
      <c r="I9048" s="140">
        <v>11.335483870967744</v>
      </c>
      <c r="J9048" s="141">
        <f t="shared" si="726"/>
        <v>1</v>
      </c>
      <c r="K9048" s="81">
        <f t="shared" si="727"/>
        <v>8.6645161290322559</v>
      </c>
      <c r="L9048" s="149">
        <v>11.1</v>
      </c>
      <c r="M9048" s="16"/>
      <c r="N9048" s="141">
        <f t="shared" si="728"/>
        <v>1</v>
      </c>
      <c r="O9048" s="141"/>
      <c r="P9048" s="141"/>
      <c r="Q9048" s="81">
        <f t="shared" si="729"/>
        <v>8.9</v>
      </c>
    </row>
    <row r="9049" spans="5:17" ht="13" hidden="1" x14ac:dyDescent="0.3">
      <c r="E9049" s="138">
        <v>44679</v>
      </c>
      <c r="F9049" s="16">
        <v>118</v>
      </c>
      <c r="G9049" s="16">
        <v>2022</v>
      </c>
      <c r="H9049" s="139">
        <f t="shared" si="725"/>
        <v>0</v>
      </c>
      <c r="I9049" s="140">
        <v>11.496774193548388</v>
      </c>
      <c r="J9049" s="141">
        <f t="shared" si="726"/>
        <v>1</v>
      </c>
      <c r="K9049" s="81">
        <f t="shared" si="727"/>
        <v>8.5032258064516117</v>
      </c>
      <c r="L9049" s="149">
        <v>12.5</v>
      </c>
      <c r="M9049" s="16"/>
      <c r="N9049" s="141">
        <f t="shared" si="728"/>
        <v>1</v>
      </c>
      <c r="O9049" s="141"/>
      <c r="P9049" s="141"/>
      <c r="Q9049" s="81">
        <f t="shared" si="729"/>
        <v>7.5</v>
      </c>
    </row>
    <row r="9050" spans="5:17" ht="13" hidden="1" x14ac:dyDescent="0.3">
      <c r="E9050" s="138">
        <v>44680</v>
      </c>
      <c r="F9050" s="16">
        <v>119</v>
      </c>
      <c r="G9050" s="16">
        <v>2022</v>
      </c>
      <c r="H9050" s="139">
        <f t="shared" si="725"/>
        <v>0</v>
      </c>
      <c r="I9050" s="140">
        <v>11.658064516129032</v>
      </c>
      <c r="J9050" s="141">
        <f t="shared" si="726"/>
        <v>1</v>
      </c>
      <c r="K9050" s="81">
        <f t="shared" si="727"/>
        <v>8.3419354838709676</v>
      </c>
      <c r="L9050" s="149">
        <v>13.8</v>
      </c>
      <c r="M9050" s="16"/>
      <c r="N9050" s="141">
        <f t="shared" si="728"/>
        <v>1</v>
      </c>
      <c r="O9050" s="141"/>
      <c r="P9050" s="141"/>
      <c r="Q9050" s="81">
        <f t="shared" si="729"/>
        <v>6.1999999999999993</v>
      </c>
    </row>
    <row r="9051" spans="5:17" ht="13" hidden="1" x14ac:dyDescent="0.3">
      <c r="E9051" s="138">
        <v>44681</v>
      </c>
      <c r="F9051" s="16">
        <v>120</v>
      </c>
      <c r="G9051" s="16">
        <v>2022</v>
      </c>
      <c r="H9051" s="139">
        <f t="shared" si="725"/>
        <v>0</v>
      </c>
      <c r="I9051" s="140">
        <v>11.81935483870968</v>
      </c>
      <c r="J9051" s="141">
        <f t="shared" si="726"/>
        <v>1</v>
      </c>
      <c r="K9051" s="81">
        <f t="shared" si="727"/>
        <v>8.1806451612903199</v>
      </c>
      <c r="L9051" s="149">
        <v>12.5</v>
      </c>
      <c r="M9051" s="16"/>
      <c r="N9051" s="141">
        <f t="shared" si="728"/>
        <v>1</v>
      </c>
      <c r="O9051" s="141"/>
      <c r="P9051" s="141"/>
      <c r="Q9051" s="81">
        <f t="shared" si="729"/>
        <v>7.5</v>
      </c>
    </row>
    <row r="9052" spans="5:17" ht="13" hidden="1" x14ac:dyDescent="0.3">
      <c r="E9052" s="138">
        <v>44682</v>
      </c>
      <c r="F9052" s="16">
        <v>121</v>
      </c>
      <c r="G9052" s="16">
        <v>2022</v>
      </c>
      <c r="H9052" s="139">
        <f t="shared" si="725"/>
        <v>0</v>
      </c>
      <c r="I9052" s="140">
        <v>11.980645161290324</v>
      </c>
      <c r="J9052" s="141">
        <f t="shared" si="726"/>
        <v>1</v>
      </c>
      <c r="K9052" s="81">
        <f t="shared" si="727"/>
        <v>8.0193548387096758</v>
      </c>
      <c r="L9052" s="149">
        <v>11.6</v>
      </c>
      <c r="M9052" s="16"/>
      <c r="N9052" s="141">
        <f t="shared" si="728"/>
        <v>1</v>
      </c>
      <c r="O9052" s="141"/>
      <c r="P9052" s="141"/>
      <c r="Q9052" s="81">
        <f t="shared" si="729"/>
        <v>8.4</v>
      </c>
    </row>
    <row r="9053" spans="5:17" ht="13" hidden="1" x14ac:dyDescent="0.3">
      <c r="E9053" s="138">
        <v>44683</v>
      </c>
      <c r="F9053" s="16">
        <v>122</v>
      </c>
      <c r="G9053" s="16">
        <v>2022</v>
      </c>
      <c r="H9053" s="139">
        <f t="shared" si="725"/>
        <v>0</v>
      </c>
      <c r="I9053" s="140">
        <v>12.141935483870968</v>
      </c>
      <c r="J9053" s="141">
        <f t="shared" si="726"/>
        <v>1</v>
      </c>
      <c r="K9053" s="81">
        <f t="shared" si="727"/>
        <v>7.8580645161290317</v>
      </c>
      <c r="L9053" s="149">
        <v>12.9</v>
      </c>
      <c r="M9053" s="16"/>
      <c r="N9053" s="141">
        <f t="shared" si="728"/>
        <v>1</v>
      </c>
      <c r="O9053" s="141"/>
      <c r="P9053" s="141"/>
      <c r="Q9053" s="81">
        <f t="shared" si="729"/>
        <v>7.1</v>
      </c>
    </row>
    <row r="9054" spans="5:17" ht="13" hidden="1" x14ac:dyDescent="0.3">
      <c r="E9054" s="138">
        <v>44684</v>
      </c>
      <c r="F9054" s="16">
        <v>123</v>
      </c>
      <c r="G9054" s="16">
        <v>2022</v>
      </c>
      <c r="H9054" s="139">
        <f t="shared" si="725"/>
        <v>0</v>
      </c>
      <c r="I9054" s="140">
        <v>12.303225806451616</v>
      </c>
      <c r="J9054" s="141">
        <f t="shared" si="726"/>
        <v>1</v>
      </c>
      <c r="K9054" s="81">
        <f t="shared" si="727"/>
        <v>7.696774193548384</v>
      </c>
      <c r="L9054" s="149">
        <v>13.6</v>
      </c>
      <c r="M9054" s="16"/>
      <c r="N9054" s="141">
        <f t="shared" si="728"/>
        <v>1</v>
      </c>
      <c r="O9054" s="141"/>
      <c r="P9054" s="141"/>
      <c r="Q9054" s="81">
        <f t="shared" si="729"/>
        <v>6.4</v>
      </c>
    </row>
    <row r="9055" spans="5:17" ht="13" hidden="1" x14ac:dyDescent="0.3">
      <c r="E9055" s="138">
        <v>44685</v>
      </c>
      <c r="F9055" s="16">
        <v>124</v>
      </c>
      <c r="G9055" s="16">
        <v>2022</v>
      </c>
      <c r="H9055" s="139">
        <f t="shared" si="725"/>
        <v>0</v>
      </c>
      <c r="I9055" s="140">
        <v>12.46451612903226</v>
      </c>
      <c r="J9055" s="141">
        <f t="shared" si="726"/>
        <v>1</v>
      </c>
      <c r="K9055" s="81">
        <f t="shared" si="727"/>
        <v>7.5354838709677399</v>
      </c>
      <c r="L9055" s="149">
        <v>13.6</v>
      </c>
      <c r="M9055" s="16"/>
      <c r="N9055" s="141">
        <f t="shared" si="728"/>
        <v>1</v>
      </c>
      <c r="O9055" s="141"/>
      <c r="P9055" s="141"/>
      <c r="Q9055" s="81">
        <f t="shared" si="729"/>
        <v>6.4</v>
      </c>
    </row>
    <row r="9056" spans="5:17" ht="13" hidden="1" x14ac:dyDescent="0.3">
      <c r="E9056" s="138">
        <v>44686</v>
      </c>
      <c r="F9056" s="16">
        <v>125</v>
      </c>
      <c r="G9056" s="16">
        <v>2022</v>
      </c>
      <c r="H9056" s="139">
        <f t="shared" si="725"/>
        <v>0</v>
      </c>
      <c r="I9056" s="140">
        <v>12.625806451612904</v>
      </c>
      <c r="J9056" s="141">
        <f t="shared" si="726"/>
        <v>1</v>
      </c>
      <c r="K9056" s="81">
        <f t="shared" si="727"/>
        <v>7.3741935483870957</v>
      </c>
      <c r="L9056" s="149">
        <v>11.6</v>
      </c>
      <c r="M9056" s="16"/>
      <c r="N9056" s="141">
        <f t="shared" si="728"/>
        <v>1</v>
      </c>
      <c r="O9056" s="141"/>
      <c r="P9056" s="141"/>
      <c r="Q9056" s="81">
        <f t="shared" si="729"/>
        <v>8.4</v>
      </c>
    </row>
    <row r="9057" spans="5:17" ht="13" hidden="1" x14ac:dyDescent="0.3">
      <c r="E9057" s="138">
        <v>44687</v>
      </c>
      <c r="F9057" s="16">
        <v>126</v>
      </c>
      <c r="G9057" s="16">
        <v>2022</v>
      </c>
      <c r="H9057" s="139">
        <f t="shared" si="725"/>
        <v>0</v>
      </c>
      <c r="I9057" s="140">
        <v>12.787096774193548</v>
      </c>
      <c r="J9057" s="141">
        <f t="shared" si="726"/>
        <v>1</v>
      </c>
      <c r="K9057" s="81">
        <f t="shared" si="727"/>
        <v>7.2129032258064516</v>
      </c>
      <c r="L9057" s="149">
        <v>13.4</v>
      </c>
      <c r="M9057" s="16"/>
      <c r="N9057" s="141">
        <f t="shared" si="728"/>
        <v>1</v>
      </c>
      <c r="O9057" s="141"/>
      <c r="P9057" s="141"/>
      <c r="Q9057" s="81">
        <f t="shared" si="729"/>
        <v>6.6</v>
      </c>
    </row>
    <row r="9058" spans="5:17" ht="13" hidden="1" x14ac:dyDescent="0.3">
      <c r="E9058" s="138">
        <v>44688</v>
      </c>
      <c r="F9058" s="16">
        <v>127</v>
      </c>
      <c r="G9058" s="16">
        <v>2022</v>
      </c>
      <c r="H9058" s="139">
        <f t="shared" si="725"/>
        <v>0</v>
      </c>
      <c r="I9058" s="140">
        <v>12.948387096774196</v>
      </c>
      <c r="J9058" s="141">
        <f t="shared" si="726"/>
        <v>1</v>
      </c>
      <c r="K9058" s="81">
        <f t="shared" si="727"/>
        <v>7.0516129032258039</v>
      </c>
      <c r="L9058" s="149">
        <v>15.2</v>
      </c>
      <c r="M9058" s="16"/>
      <c r="N9058" s="141">
        <f t="shared" si="728"/>
        <v>1</v>
      </c>
      <c r="O9058" s="141"/>
      <c r="P9058" s="141"/>
      <c r="Q9058" s="81">
        <f t="shared" si="729"/>
        <v>4.8000000000000007</v>
      </c>
    </row>
    <row r="9059" spans="5:17" ht="13" hidden="1" x14ac:dyDescent="0.3">
      <c r="E9059" s="138">
        <v>44689</v>
      </c>
      <c r="F9059" s="16">
        <v>128</v>
      </c>
      <c r="G9059" s="16">
        <v>2022</v>
      </c>
      <c r="H9059" s="139">
        <f t="shared" ref="H9059:H9122" si="730">IF(AND(E9059&gt;=$D$64,E9059&lt;=$D$65),1,0)</f>
        <v>0</v>
      </c>
      <c r="I9059" s="140">
        <v>13.10967741935484</v>
      </c>
      <c r="J9059" s="141">
        <f t="shared" si="726"/>
        <v>1</v>
      </c>
      <c r="K9059" s="81">
        <f t="shared" si="727"/>
        <v>6.8903225806451598</v>
      </c>
      <c r="L9059" s="149">
        <v>14.9</v>
      </c>
      <c r="M9059" s="16"/>
      <c r="N9059" s="141">
        <f t="shared" si="728"/>
        <v>1</v>
      </c>
      <c r="O9059" s="141"/>
      <c r="P9059" s="141"/>
      <c r="Q9059" s="81">
        <f t="shared" si="729"/>
        <v>5.0999999999999996</v>
      </c>
    </row>
    <row r="9060" spans="5:17" ht="13" hidden="1" x14ac:dyDescent="0.3">
      <c r="E9060" s="138">
        <v>44690</v>
      </c>
      <c r="F9060" s="16">
        <v>129</v>
      </c>
      <c r="G9060" s="16">
        <v>2022</v>
      </c>
      <c r="H9060" s="139">
        <f t="shared" si="730"/>
        <v>0</v>
      </c>
      <c r="I9060" s="140">
        <v>13.270967741935484</v>
      </c>
      <c r="J9060" s="141">
        <f t="shared" ref="J9060:J9123" si="731">IF(I9060&lt;=$E$117,1,0)</f>
        <v>1</v>
      </c>
      <c r="K9060" s="81">
        <f t="shared" ref="K9060:K9123" si="732">J9060*($E$116-I9060)</f>
        <v>6.7290322580645157</v>
      </c>
      <c r="L9060" s="149">
        <v>15.9</v>
      </c>
      <c r="M9060" s="16"/>
      <c r="N9060" s="141">
        <f t="shared" ref="N9060:N9123" si="733">IF(L9060&lt;=$E$117,1,0)</f>
        <v>1</v>
      </c>
      <c r="O9060" s="141"/>
      <c r="P9060" s="141"/>
      <c r="Q9060" s="81">
        <f t="shared" ref="Q9060:Q9123" si="734">N9060*($E$116-L9060)</f>
        <v>4.0999999999999996</v>
      </c>
    </row>
    <row r="9061" spans="5:17" ht="13" hidden="1" x14ac:dyDescent="0.3">
      <c r="E9061" s="138">
        <v>44691</v>
      </c>
      <c r="F9061" s="16">
        <v>130</v>
      </c>
      <c r="G9061" s="16">
        <v>2022</v>
      </c>
      <c r="H9061" s="139">
        <f t="shared" si="730"/>
        <v>0</v>
      </c>
      <c r="I9061" s="140">
        <v>13.432258064516132</v>
      </c>
      <c r="J9061" s="141">
        <f t="shared" si="731"/>
        <v>1</v>
      </c>
      <c r="K9061" s="81">
        <f t="shared" si="732"/>
        <v>6.567741935483868</v>
      </c>
      <c r="L9061" s="149">
        <v>17.600000000000001</v>
      </c>
      <c r="M9061" s="16"/>
      <c r="N9061" s="141">
        <f t="shared" si="733"/>
        <v>0</v>
      </c>
      <c r="O9061" s="141"/>
      <c r="P9061" s="141"/>
      <c r="Q9061" s="81">
        <f t="shared" si="734"/>
        <v>0</v>
      </c>
    </row>
    <row r="9062" spans="5:17" ht="13" hidden="1" x14ac:dyDescent="0.3">
      <c r="E9062" s="138">
        <v>44692</v>
      </c>
      <c r="F9062" s="16">
        <v>131</v>
      </c>
      <c r="G9062" s="16">
        <v>2022</v>
      </c>
      <c r="H9062" s="139">
        <f t="shared" si="730"/>
        <v>0</v>
      </c>
      <c r="I9062" s="140">
        <v>13.593548387096776</v>
      </c>
      <c r="J9062" s="141">
        <f t="shared" si="731"/>
        <v>1</v>
      </c>
      <c r="K9062" s="81">
        <f t="shared" si="732"/>
        <v>6.4064516129032238</v>
      </c>
      <c r="L9062" s="149">
        <v>19.899999999999999</v>
      </c>
      <c r="M9062" s="16"/>
      <c r="N9062" s="141">
        <f t="shared" si="733"/>
        <v>0</v>
      </c>
      <c r="O9062" s="141"/>
      <c r="P9062" s="141"/>
      <c r="Q9062" s="81">
        <f t="shared" si="734"/>
        <v>0</v>
      </c>
    </row>
    <row r="9063" spans="5:17" ht="13" hidden="1" x14ac:dyDescent="0.3">
      <c r="E9063" s="138">
        <v>44693</v>
      </c>
      <c r="F9063" s="16">
        <v>132</v>
      </c>
      <c r="G9063" s="16">
        <v>2022</v>
      </c>
      <c r="H9063" s="139">
        <f t="shared" si="730"/>
        <v>0</v>
      </c>
      <c r="I9063" s="140">
        <v>13.75483870967742</v>
      </c>
      <c r="J9063" s="141">
        <f t="shared" si="731"/>
        <v>1</v>
      </c>
      <c r="K9063" s="81">
        <f t="shared" si="732"/>
        <v>6.2451612903225797</v>
      </c>
      <c r="L9063" s="149">
        <v>21.4</v>
      </c>
      <c r="M9063" s="16"/>
      <c r="N9063" s="141">
        <f t="shared" si="733"/>
        <v>0</v>
      </c>
      <c r="O9063" s="141"/>
      <c r="P9063" s="141"/>
      <c r="Q9063" s="81">
        <f t="shared" si="734"/>
        <v>0</v>
      </c>
    </row>
    <row r="9064" spans="5:17" ht="13" hidden="1" x14ac:dyDescent="0.3">
      <c r="E9064" s="138">
        <v>44694</v>
      </c>
      <c r="F9064" s="16">
        <v>133</v>
      </c>
      <c r="G9064" s="16">
        <v>2022</v>
      </c>
      <c r="H9064" s="139">
        <f t="shared" si="730"/>
        <v>0</v>
      </c>
      <c r="I9064" s="140">
        <v>13.916129032258064</v>
      </c>
      <c r="J9064" s="141">
        <f t="shared" si="731"/>
        <v>1</v>
      </c>
      <c r="K9064" s="81">
        <f t="shared" si="732"/>
        <v>6.0838709677419356</v>
      </c>
      <c r="L9064" s="149">
        <v>21.8</v>
      </c>
      <c r="M9064" s="16"/>
      <c r="N9064" s="141">
        <f t="shared" si="733"/>
        <v>0</v>
      </c>
      <c r="O9064" s="141"/>
      <c r="P9064" s="141"/>
      <c r="Q9064" s="81">
        <f t="shared" si="734"/>
        <v>0</v>
      </c>
    </row>
    <row r="9065" spans="5:17" ht="13" hidden="1" x14ac:dyDescent="0.3">
      <c r="E9065" s="138">
        <v>44695</v>
      </c>
      <c r="F9065" s="16">
        <v>134</v>
      </c>
      <c r="G9065" s="16">
        <v>2022</v>
      </c>
      <c r="H9065" s="139">
        <f t="shared" si="730"/>
        <v>0</v>
      </c>
      <c r="I9065" s="140">
        <v>14.077419354838712</v>
      </c>
      <c r="J9065" s="141">
        <f t="shared" si="731"/>
        <v>1</v>
      </c>
      <c r="K9065" s="81">
        <f t="shared" si="732"/>
        <v>5.9225806451612879</v>
      </c>
      <c r="L9065" s="149">
        <v>19.399999999999999</v>
      </c>
      <c r="M9065" s="16"/>
      <c r="N9065" s="141">
        <f t="shared" si="733"/>
        <v>0</v>
      </c>
      <c r="O9065" s="141"/>
      <c r="P9065" s="141"/>
      <c r="Q9065" s="81">
        <f t="shared" si="734"/>
        <v>0</v>
      </c>
    </row>
    <row r="9066" spans="5:17" ht="13" hidden="1" x14ac:dyDescent="0.3">
      <c r="E9066" s="138">
        <v>44696</v>
      </c>
      <c r="F9066" s="16">
        <v>135</v>
      </c>
      <c r="G9066" s="16">
        <v>2022</v>
      </c>
      <c r="H9066" s="139">
        <f t="shared" si="730"/>
        <v>0</v>
      </c>
      <c r="I9066" s="140">
        <v>14.238709677419356</v>
      </c>
      <c r="J9066" s="141">
        <f t="shared" si="731"/>
        <v>1</v>
      </c>
      <c r="K9066" s="81">
        <f t="shared" si="732"/>
        <v>5.7612903225806438</v>
      </c>
      <c r="L9066" s="149">
        <v>19.899999999999999</v>
      </c>
      <c r="M9066" s="16"/>
      <c r="N9066" s="141">
        <f t="shared" si="733"/>
        <v>0</v>
      </c>
      <c r="O9066" s="141"/>
      <c r="P9066" s="141"/>
      <c r="Q9066" s="81">
        <f t="shared" si="734"/>
        <v>0</v>
      </c>
    </row>
    <row r="9067" spans="5:17" ht="13" hidden="1" x14ac:dyDescent="0.3">
      <c r="E9067" s="138">
        <v>44697</v>
      </c>
      <c r="F9067" s="16">
        <v>136</v>
      </c>
      <c r="G9067" s="16">
        <v>2022</v>
      </c>
      <c r="H9067" s="139">
        <f t="shared" si="730"/>
        <v>0</v>
      </c>
      <c r="I9067" s="140">
        <v>14.4</v>
      </c>
      <c r="J9067" s="141">
        <f t="shared" si="731"/>
        <v>1</v>
      </c>
      <c r="K9067" s="81">
        <f t="shared" si="732"/>
        <v>5.6</v>
      </c>
      <c r="L9067" s="149">
        <v>19.100000000000001</v>
      </c>
      <c r="M9067" s="16"/>
      <c r="N9067" s="141">
        <f t="shared" si="733"/>
        <v>0</v>
      </c>
      <c r="O9067" s="141"/>
      <c r="P9067" s="141"/>
      <c r="Q9067" s="81">
        <f t="shared" si="734"/>
        <v>0</v>
      </c>
    </row>
    <row r="9068" spans="5:17" ht="13" hidden="1" x14ac:dyDescent="0.3">
      <c r="E9068" s="138">
        <v>44698</v>
      </c>
      <c r="F9068" s="16">
        <v>137</v>
      </c>
      <c r="G9068" s="16">
        <v>2022</v>
      </c>
      <c r="H9068" s="139">
        <f t="shared" si="730"/>
        <v>0</v>
      </c>
      <c r="I9068" s="140">
        <v>14.506666666666668</v>
      </c>
      <c r="J9068" s="141">
        <f t="shared" si="731"/>
        <v>1</v>
      </c>
      <c r="K9068" s="81">
        <f t="shared" si="732"/>
        <v>5.4933333333333323</v>
      </c>
      <c r="L9068" s="149">
        <v>20</v>
      </c>
      <c r="M9068" s="16"/>
      <c r="N9068" s="141">
        <f t="shared" si="733"/>
        <v>0</v>
      </c>
      <c r="O9068" s="141"/>
      <c r="P9068" s="141"/>
      <c r="Q9068" s="81">
        <f t="shared" si="734"/>
        <v>0</v>
      </c>
    </row>
    <row r="9069" spans="5:17" ht="13" hidden="1" x14ac:dyDescent="0.3">
      <c r="E9069" s="138">
        <v>44699</v>
      </c>
      <c r="F9069" s="16">
        <v>138</v>
      </c>
      <c r="G9069" s="16">
        <v>2022</v>
      </c>
      <c r="H9069" s="139">
        <f t="shared" si="730"/>
        <v>0</v>
      </c>
      <c r="I9069" s="140">
        <v>14.613333333333333</v>
      </c>
      <c r="J9069" s="141">
        <f t="shared" si="731"/>
        <v>1</v>
      </c>
      <c r="K9069" s="81">
        <f t="shared" si="732"/>
        <v>5.3866666666666667</v>
      </c>
      <c r="L9069" s="149">
        <v>21</v>
      </c>
      <c r="M9069" s="16"/>
      <c r="N9069" s="141">
        <f t="shared" si="733"/>
        <v>0</v>
      </c>
      <c r="O9069" s="141"/>
      <c r="P9069" s="141"/>
      <c r="Q9069" s="81">
        <f t="shared" si="734"/>
        <v>0</v>
      </c>
    </row>
    <row r="9070" spans="5:17" ht="13" hidden="1" x14ac:dyDescent="0.3">
      <c r="E9070" s="138">
        <v>44700</v>
      </c>
      <c r="F9070" s="16">
        <v>139</v>
      </c>
      <c r="G9070" s="16">
        <v>2022</v>
      </c>
      <c r="H9070" s="139">
        <f t="shared" si="730"/>
        <v>0</v>
      </c>
      <c r="I9070" s="140">
        <v>14.72</v>
      </c>
      <c r="J9070" s="141">
        <f t="shared" si="731"/>
        <v>1</v>
      </c>
      <c r="K9070" s="81">
        <f t="shared" si="732"/>
        <v>5.2799999999999994</v>
      </c>
      <c r="L9070" s="149">
        <v>21.8</v>
      </c>
      <c r="M9070" s="16"/>
      <c r="N9070" s="141">
        <f t="shared" si="733"/>
        <v>0</v>
      </c>
      <c r="O9070" s="141"/>
      <c r="P9070" s="141"/>
      <c r="Q9070" s="81">
        <f t="shared" si="734"/>
        <v>0</v>
      </c>
    </row>
    <row r="9071" spans="5:17" ht="13" hidden="1" x14ac:dyDescent="0.3">
      <c r="E9071" s="138">
        <v>44701</v>
      </c>
      <c r="F9071" s="16">
        <v>140</v>
      </c>
      <c r="G9071" s="16">
        <v>2022</v>
      </c>
      <c r="H9071" s="139">
        <f t="shared" si="730"/>
        <v>0</v>
      </c>
      <c r="I9071" s="140">
        <v>14.826666666666668</v>
      </c>
      <c r="J9071" s="141">
        <f t="shared" si="731"/>
        <v>1</v>
      </c>
      <c r="K9071" s="81">
        <f t="shared" si="732"/>
        <v>5.173333333333332</v>
      </c>
      <c r="L9071" s="149">
        <v>23.3</v>
      </c>
      <c r="M9071" s="16"/>
      <c r="N9071" s="141">
        <f t="shared" si="733"/>
        <v>0</v>
      </c>
      <c r="O9071" s="141"/>
      <c r="P9071" s="141"/>
      <c r="Q9071" s="81">
        <f t="shared" si="734"/>
        <v>0</v>
      </c>
    </row>
    <row r="9072" spans="5:17" ht="13" hidden="1" x14ac:dyDescent="0.3">
      <c r="E9072" s="138">
        <v>44702</v>
      </c>
      <c r="F9072" s="16">
        <v>141</v>
      </c>
      <c r="G9072" s="16">
        <v>2022</v>
      </c>
      <c r="H9072" s="139">
        <f t="shared" si="730"/>
        <v>0</v>
      </c>
      <c r="I9072" s="140">
        <v>14.933333333333334</v>
      </c>
      <c r="J9072" s="141">
        <f t="shared" si="731"/>
        <v>1</v>
      </c>
      <c r="K9072" s="81">
        <f t="shared" si="732"/>
        <v>5.0666666666666664</v>
      </c>
      <c r="L9072" s="149">
        <v>24</v>
      </c>
      <c r="M9072" s="16"/>
      <c r="N9072" s="141">
        <f t="shared" si="733"/>
        <v>0</v>
      </c>
      <c r="O9072" s="141"/>
      <c r="P9072" s="141"/>
      <c r="Q9072" s="81">
        <f t="shared" si="734"/>
        <v>0</v>
      </c>
    </row>
    <row r="9073" spans="5:17" ht="13" hidden="1" x14ac:dyDescent="0.3">
      <c r="E9073" s="138">
        <v>44703</v>
      </c>
      <c r="F9073" s="16">
        <v>142</v>
      </c>
      <c r="G9073" s="16">
        <v>2022</v>
      </c>
      <c r="H9073" s="139">
        <f t="shared" si="730"/>
        <v>0</v>
      </c>
      <c r="I9073" s="140">
        <v>15.04</v>
      </c>
      <c r="J9073" s="141">
        <f t="shared" si="731"/>
        <v>1</v>
      </c>
      <c r="K9073" s="81">
        <f t="shared" si="732"/>
        <v>4.9600000000000009</v>
      </c>
      <c r="L9073" s="149">
        <v>20.8</v>
      </c>
      <c r="M9073" s="16"/>
      <c r="N9073" s="141">
        <f t="shared" si="733"/>
        <v>0</v>
      </c>
      <c r="O9073" s="141"/>
      <c r="P9073" s="141"/>
      <c r="Q9073" s="81">
        <f t="shared" si="734"/>
        <v>0</v>
      </c>
    </row>
    <row r="9074" spans="5:17" ht="13" hidden="1" x14ac:dyDescent="0.3">
      <c r="E9074" s="138">
        <v>44704</v>
      </c>
      <c r="F9074" s="16">
        <v>143</v>
      </c>
      <c r="G9074" s="16">
        <v>2022</v>
      </c>
      <c r="H9074" s="139">
        <f t="shared" si="730"/>
        <v>0</v>
      </c>
      <c r="I9074" s="140">
        <v>15.146666666666667</v>
      </c>
      <c r="J9074" s="141">
        <f t="shared" si="731"/>
        <v>1</v>
      </c>
      <c r="K9074" s="81">
        <f t="shared" si="732"/>
        <v>4.8533333333333335</v>
      </c>
      <c r="L9074" s="149">
        <v>20.8</v>
      </c>
      <c r="M9074" s="16"/>
      <c r="N9074" s="141">
        <f t="shared" si="733"/>
        <v>0</v>
      </c>
      <c r="O9074" s="141"/>
      <c r="P9074" s="141"/>
      <c r="Q9074" s="81">
        <f t="shared" si="734"/>
        <v>0</v>
      </c>
    </row>
    <row r="9075" spans="5:17" ht="13" hidden="1" x14ac:dyDescent="0.3">
      <c r="E9075" s="138">
        <v>44705</v>
      </c>
      <c r="F9075" s="16">
        <v>144</v>
      </c>
      <c r="G9075" s="16">
        <v>2022</v>
      </c>
      <c r="H9075" s="139">
        <f t="shared" si="730"/>
        <v>0</v>
      </c>
      <c r="I9075" s="140">
        <v>15.253333333333334</v>
      </c>
      <c r="J9075" s="141">
        <f t="shared" si="731"/>
        <v>1</v>
      </c>
      <c r="K9075" s="81">
        <f t="shared" si="732"/>
        <v>4.7466666666666661</v>
      </c>
      <c r="L9075" s="149">
        <v>16</v>
      </c>
      <c r="M9075" s="16"/>
      <c r="N9075" s="141">
        <f t="shared" si="733"/>
        <v>1</v>
      </c>
      <c r="O9075" s="141"/>
      <c r="P9075" s="141"/>
      <c r="Q9075" s="81">
        <f t="shared" si="734"/>
        <v>4</v>
      </c>
    </row>
    <row r="9076" spans="5:17" ht="13" hidden="1" x14ac:dyDescent="0.3">
      <c r="E9076" s="138">
        <v>44706</v>
      </c>
      <c r="F9076" s="16">
        <v>145</v>
      </c>
      <c r="G9076" s="16">
        <v>2022</v>
      </c>
      <c r="H9076" s="139">
        <f t="shared" si="730"/>
        <v>0</v>
      </c>
      <c r="I9076" s="140">
        <v>15.36</v>
      </c>
      <c r="J9076" s="141">
        <f t="shared" si="731"/>
        <v>1</v>
      </c>
      <c r="K9076" s="81">
        <f t="shared" si="732"/>
        <v>4.6400000000000006</v>
      </c>
      <c r="L9076" s="149">
        <v>17.100000000000001</v>
      </c>
      <c r="M9076" s="16"/>
      <c r="N9076" s="141">
        <f t="shared" si="733"/>
        <v>0</v>
      </c>
      <c r="O9076" s="141"/>
      <c r="P9076" s="141"/>
      <c r="Q9076" s="81">
        <f t="shared" si="734"/>
        <v>0</v>
      </c>
    </row>
    <row r="9077" spans="5:17" ht="13" hidden="1" x14ac:dyDescent="0.3">
      <c r="E9077" s="138">
        <v>44707</v>
      </c>
      <c r="F9077" s="16">
        <v>146</v>
      </c>
      <c r="G9077" s="16">
        <v>2022</v>
      </c>
      <c r="H9077" s="139">
        <f t="shared" si="730"/>
        <v>0</v>
      </c>
      <c r="I9077" s="140">
        <v>15.466666666666667</v>
      </c>
      <c r="J9077" s="141">
        <f t="shared" si="731"/>
        <v>1</v>
      </c>
      <c r="K9077" s="81">
        <f t="shared" si="732"/>
        <v>4.5333333333333332</v>
      </c>
      <c r="L9077" s="149">
        <v>17.8</v>
      </c>
      <c r="M9077" s="16"/>
      <c r="N9077" s="141">
        <f t="shared" si="733"/>
        <v>0</v>
      </c>
      <c r="O9077" s="141"/>
      <c r="P9077" s="141"/>
      <c r="Q9077" s="81">
        <f t="shared" si="734"/>
        <v>0</v>
      </c>
    </row>
    <row r="9078" spans="5:17" ht="13" hidden="1" x14ac:dyDescent="0.3">
      <c r="E9078" s="138">
        <v>44708</v>
      </c>
      <c r="F9078" s="16">
        <v>147</v>
      </c>
      <c r="G9078" s="16">
        <v>2022</v>
      </c>
      <c r="H9078" s="139">
        <f t="shared" si="730"/>
        <v>0</v>
      </c>
      <c r="I9078" s="140">
        <v>15.573333333333334</v>
      </c>
      <c r="J9078" s="141">
        <f t="shared" si="731"/>
        <v>1</v>
      </c>
      <c r="K9078" s="81">
        <f t="shared" si="732"/>
        <v>4.4266666666666659</v>
      </c>
      <c r="L9078" s="149">
        <v>18.600000000000001</v>
      </c>
      <c r="M9078" s="16"/>
      <c r="N9078" s="141">
        <f t="shared" si="733"/>
        <v>0</v>
      </c>
      <c r="O9078" s="141"/>
      <c r="P9078" s="141"/>
      <c r="Q9078" s="81">
        <f t="shared" si="734"/>
        <v>0</v>
      </c>
    </row>
    <row r="9079" spans="5:17" ht="13" hidden="1" x14ac:dyDescent="0.3">
      <c r="E9079" s="138">
        <v>44709</v>
      </c>
      <c r="F9079" s="16">
        <v>148</v>
      </c>
      <c r="G9079" s="16">
        <v>2022</v>
      </c>
      <c r="H9079" s="139">
        <f t="shared" si="730"/>
        <v>0</v>
      </c>
      <c r="I9079" s="140">
        <v>15.68</v>
      </c>
      <c r="J9079" s="141">
        <f t="shared" si="731"/>
        <v>1</v>
      </c>
      <c r="K9079" s="81">
        <f t="shared" si="732"/>
        <v>4.32</v>
      </c>
      <c r="L9079" s="149">
        <v>17.7</v>
      </c>
      <c r="M9079" s="16"/>
      <c r="N9079" s="141">
        <f t="shared" si="733"/>
        <v>0</v>
      </c>
      <c r="O9079" s="141"/>
      <c r="P9079" s="141"/>
      <c r="Q9079" s="81">
        <f t="shared" si="734"/>
        <v>0</v>
      </c>
    </row>
    <row r="9080" spans="5:17" ht="13" hidden="1" x14ac:dyDescent="0.3">
      <c r="E9080" s="138">
        <v>44710</v>
      </c>
      <c r="F9080" s="16">
        <v>149</v>
      </c>
      <c r="G9080" s="16">
        <v>2022</v>
      </c>
      <c r="H9080" s="139">
        <f t="shared" si="730"/>
        <v>0</v>
      </c>
      <c r="I9080" s="140">
        <v>15.786666666666667</v>
      </c>
      <c r="J9080" s="141">
        <f t="shared" si="731"/>
        <v>1</v>
      </c>
      <c r="K9080" s="81">
        <f t="shared" si="732"/>
        <v>4.2133333333333329</v>
      </c>
      <c r="L9080" s="149">
        <v>14.9</v>
      </c>
      <c r="M9080" s="16"/>
      <c r="N9080" s="141">
        <f t="shared" si="733"/>
        <v>1</v>
      </c>
      <c r="O9080" s="141"/>
      <c r="P9080" s="141"/>
      <c r="Q9080" s="81">
        <f t="shared" si="734"/>
        <v>5.0999999999999996</v>
      </c>
    </row>
    <row r="9081" spans="5:17" ht="13" hidden="1" x14ac:dyDescent="0.3">
      <c r="E9081" s="138">
        <v>44711</v>
      </c>
      <c r="F9081" s="16">
        <v>150</v>
      </c>
      <c r="G9081" s="16">
        <v>2022</v>
      </c>
      <c r="H9081" s="139">
        <f t="shared" si="730"/>
        <v>0</v>
      </c>
      <c r="I9081" s="140">
        <v>15.893333333333333</v>
      </c>
      <c r="J9081" s="141">
        <f t="shared" si="731"/>
        <v>1</v>
      </c>
      <c r="K9081" s="81">
        <f t="shared" si="732"/>
        <v>4.1066666666666674</v>
      </c>
      <c r="L9081" s="149">
        <v>16.3</v>
      </c>
      <c r="M9081" s="16"/>
      <c r="N9081" s="141">
        <f t="shared" si="733"/>
        <v>0</v>
      </c>
      <c r="O9081" s="141"/>
      <c r="P9081" s="141"/>
      <c r="Q9081" s="81">
        <f t="shared" si="734"/>
        <v>0</v>
      </c>
    </row>
    <row r="9082" spans="5:17" ht="13" hidden="1" x14ac:dyDescent="0.3">
      <c r="E9082" s="138">
        <v>44712</v>
      </c>
      <c r="F9082" s="16">
        <v>151</v>
      </c>
      <c r="G9082" s="16">
        <v>2022</v>
      </c>
      <c r="H9082" s="139">
        <f t="shared" si="730"/>
        <v>0</v>
      </c>
      <c r="I9082" s="140">
        <v>16</v>
      </c>
      <c r="J9082" s="141">
        <f t="shared" si="731"/>
        <v>1</v>
      </c>
      <c r="K9082" s="81">
        <f t="shared" si="732"/>
        <v>4</v>
      </c>
      <c r="L9082" s="149">
        <v>14.8</v>
      </c>
      <c r="M9082" s="16"/>
      <c r="N9082" s="141">
        <f t="shared" si="733"/>
        <v>1</v>
      </c>
      <c r="O9082" s="141"/>
      <c r="P9082" s="141"/>
      <c r="Q9082" s="81">
        <f t="shared" si="734"/>
        <v>5.1999999999999993</v>
      </c>
    </row>
    <row r="9083" spans="5:17" ht="13" hidden="1" x14ac:dyDescent="0.3">
      <c r="E9083" s="138">
        <v>44713</v>
      </c>
      <c r="F9083" s="16">
        <v>152</v>
      </c>
      <c r="G9083" s="16">
        <v>2022</v>
      </c>
      <c r="H9083" s="139">
        <f t="shared" si="730"/>
        <v>0</v>
      </c>
      <c r="I9083" s="140">
        <v>16.106666666666669</v>
      </c>
      <c r="J9083" s="141">
        <f t="shared" si="731"/>
        <v>0</v>
      </c>
      <c r="K9083" s="81">
        <f t="shared" si="732"/>
        <v>0</v>
      </c>
      <c r="L9083" s="149">
        <v>15.5</v>
      </c>
      <c r="M9083" s="16"/>
      <c r="N9083" s="141">
        <f t="shared" si="733"/>
        <v>1</v>
      </c>
      <c r="O9083" s="141"/>
      <c r="P9083" s="141"/>
      <c r="Q9083" s="81">
        <f t="shared" si="734"/>
        <v>4.5</v>
      </c>
    </row>
    <row r="9084" spans="5:17" ht="13" hidden="1" x14ac:dyDescent="0.3">
      <c r="E9084" s="138">
        <v>44714</v>
      </c>
      <c r="F9084" s="16">
        <v>153</v>
      </c>
      <c r="G9084" s="16">
        <v>2022</v>
      </c>
      <c r="H9084" s="139">
        <f t="shared" si="730"/>
        <v>0</v>
      </c>
      <c r="I9084" s="140">
        <v>16.213333333333331</v>
      </c>
      <c r="J9084" s="141">
        <f t="shared" si="731"/>
        <v>0</v>
      </c>
      <c r="K9084" s="81">
        <f t="shared" si="732"/>
        <v>0</v>
      </c>
      <c r="L9084" s="149">
        <v>19</v>
      </c>
      <c r="M9084" s="16"/>
      <c r="N9084" s="141">
        <f t="shared" si="733"/>
        <v>0</v>
      </c>
      <c r="O9084" s="141"/>
      <c r="P9084" s="141"/>
      <c r="Q9084" s="81">
        <f t="shared" si="734"/>
        <v>0</v>
      </c>
    </row>
    <row r="9085" spans="5:17" ht="13" hidden="1" x14ac:dyDescent="0.3">
      <c r="E9085" s="138">
        <v>44715</v>
      </c>
      <c r="F9085" s="16">
        <v>154</v>
      </c>
      <c r="G9085" s="16">
        <v>2022</v>
      </c>
      <c r="H9085" s="139">
        <f t="shared" si="730"/>
        <v>0</v>
      </c>
      <c r="I9085" s="140">
        <v>16.32</v>
      </c>
      <c r="J9085" s="141">
        <f t="shared" si="731"/>
        <v>0</v>
      </c>
      <c r="K9085" s="81">
        <f t="shared" si="732"/>
        <v>0</v>
      </c>
      <c r="L9085" s="149">
        <v>19.8</v>
      </c>
      <c r="M9085" s="16"/>
      <c r="N9085" s="141">
        <f t="shared" si="733"/>
        <v>0</v>
      </c>
      <c r="O9085" s="141"/>
      <c r="P9085" s="141"/>
      <c r="Q9085" s="81">
        <f t="shared" si="734"/>
        <v>0</v>
      </c>
    </row>
    <row r="9086" spans="5:17" ht="13" hidden="1" x14ac:dyDescent="0.3">
      <c r="E9086" s="138">
        <v>44716</v>
      </c>
      <c r="F9086" s="16">
        <v>155</v>
      </c>
      <c r="G9086" s="16">
        <v>2022</v>
      </c>
      <c r="H9086" s="139">
        <f t="shared" si="730"/>
        <v>0</v>
      </c>
      <c r="I9086" s="140">
        <v>16.426666666666669</v>
      </c>
      <c r="J9086" s="141">
        <f t="shared" si="731"/>
        <v>0</v>
      </c>
      <c r="K9086" s="81">
        <f t="shared" si="732"/>
        <v>0</v>
      </c>
      <c r="L9086" s="149">
        <v>22.6</v>
      </c>
      <c r="M9086" s="16"/>
      <c r="N9086" s="141">
        <f t="shared" si="733"/>
        <v>0</v>
      </c>
      <c r="O9086" s="141"/>
      <c r="P9086" s="141"/>
      <c r="Q9086" s="81">
        <f t="shared" si="734"/>
        <v>0</v>
      </c>
    </row>
    <row r="9087" spans="5:17" ht="13" hidden="1" x14ac:dyDescent="0.3">
      <c r="E9087" s="138">
        <v>44717</v>
      </c>
      <c r="F9087" s="16">
        <v>156</v>
      </c>
      <c r="G9087" s="16">
        <v>2022</v>
      </c>
      <c r="H9087" s="139">
        <f t="shared" si="730"/>
        <v>0</v>
      </c>
      <c r="I9087" s="140">
        <v>16.533333333333331</v>
      </c>
      <c r="J9087" s="141">
        <f t="shared" si="731"/>
        <v>0</v>
      </c>
      <c r="K9087" s="81">
        <f t="shared" si="732"/>
        <v>0</v>
      </c>
      <c r="L9087" s="149">
        <v>20.8</v>
      </c>
      <c r="M9087" s="16"/>
      <c r="N9087" s="141">
        <f t="shared" si="733"/>
        <v>0</v>
      </c>
      <c r="O9087" s="141"/>
      <c r="P9087" s="141"/>
      <c r="Q9087" s="81">
        <f t="shared" si="734"/>
        <v>0</v>
      </c>
    </row>
    <row r="9088" spans="5:17" ht="13" hidden="1" x14ac:dyDescent="0.3">
      <c r="E9088" s="138">
        <v>44718</v>
      </c>
      <c r="F9088" s="16">
        <v>157</v>
      </c>
      <c r="G9088" s="16">
        <v>2022</v>
      </c>
      <c r="H9088" s="139">
        <f t="shared" si="730"/>
        <v>0</v>
      </c>
      <c r="I9088" s="140">
        <v>16.64</v>
      </c>
      <c r="J9088" s="141">
        <f t="shared" si="731"/>
        <v>0</v>
      </c>
      <c r="K9088" s="81">
        <f t="shared" si="732"/>
        <v>0</v>
      </c>
      <c r="L9088" s="149">
        <v>19.8</v>
      </c>
      <c r="M9088" s="16"/>
      <c r="N9088" s="141">
        <f t="shared" si="733"/>
        <v>0</v>
      </c>
      <c r="O9088" s="141"/>
      <c r="P9088" s="141"/>
      <c r="Q9088" s="81">
        <f t="shared" si="734"/>
        <v>0</v>
      </c>
    </row>
    <row r="9089" spans="5:17" ht="13" hidden="1" x14ac:dyDescent="0.3">
      <c r="E9089" s="138">
        <v>44719</v>
      </c>
      <c r="F9089" s="16">
        <v>158</v>
      </c>
      <c r="G9089" s="16">
        <v>2022</v>
      </c>
      <c r="H9089" s="139">
        <f t="shared" si="730"/>
        <v>0</v>
      </c>
      <c r="I9089" s="140">
        <v>16.74666666666667</v>
      </c>
      <c r="J9089" s="141">
        <f t="shared" si="731"/>
        <v>0</v>
      </c>
      <c r="K9089" s="81">
        <f t="shared" si="732"/>
        <v>0</v>
      </c>
      <c r="L9089" s="149">
        <v>18.7</v>
      </c>
      <c r="M9089" s="16"/>
      <c r="N9089" s="141">
        <f t="shared" si="733"/>
        <v>0</v>
      </c>
      <c r="O9089" s="141"/>
      <c r="P9089" s="141"/>
      <c r="Q9089" s="81">
        <f t="shared" si="734"/>
        <v>0</v>
      </c>
    </row>
    <row r="9090" spans="5:17" ht="13" hidden="1" x14ac:dyDescent="0.3">
      <c r="E9090" s="138">
        <v>44720</v>
      </c>
      <c r="F9090" s="16">
        <v>159</v>
      </c>
      <c r="G9090" s="16">
        <v>2022</v>
      </c>
      <c r="H9090" s="139">
        <f t="shared" si="730"/>
        <v>0</v>
      </c>
      <c r="I9090" s="140">
        <v>16.853333333333332</v>
      </c>
      <c r="J9090" s="141">
        <f t="shared" si="731"/>
        <v>0</v>
      </c>
      <c r="K9090" s="81">
        <f t="shared" si="732"/>
        <v>0</v>
      </c>
      <c r="L9090" s="149">
        <v>15.1</v>
      </c>
      <c r="M9090" s="16"/>
      <c r="N9090" s="141">
        <f t="shared" si="733"/>
        <v>1</v>
      </c>
      <c r="O9090" s="141"/>
      <c r="P9090" s="141"/>
      <c r="Q9090" s="81">
        <f t="shared" si="734"/>
        <v>4.9000000000000004</v>
      </c>
    </row>
    <row r="9091" spans="5:17" ht="13" hidden="1" x14ac:dyDescent="0.3">
      <c r="E9091" s="138">
        <v>44721</v>
      </c>
      <c r="F9091" s="16">
        <v>160</v>
      </c>
      <c r="G9091" s="16">
        <v>2022</v>
      </c>
      <c r="H9091" s="139">
        <f t="shared" si="730"/>
        <v>0</v>
      </c>
      <c r="I9091" s="140">
        <v>16.96</v>
      </c>
      <c r="J9091" s="141">
        <f t="shared" si="731"/>
        <v>0</v>
      </c>
      <c r="K9091" s="81">
        <f t="shared" si="732"/>
        <v>0</v>
      </c>
      <c r="L9091" s="149">
        <v>14.4</v>
      </c>
      <c r="M9091" s="16"/>
      <c r="N9091" s="141">
        <f t="shared" si="733"/>
        <v>1</v>
      </c>
      <c r="O9091" s="141"/>
      <c r="P9091" s="141"/>
      <c r="Q9091" s="81">
        <f t="shared" si="734"/>
        <v>5.6</v>
      </c>
    </row>
    <row r="9092" spans="5:17" ht="13" hidden="1" x14ac:dyDescent="0.3">
      <c r="E9092" s="138">
        <v>44722</v>
      </c>
      <c r="F9092" s="16">
        <v>161</v>
      </c>
      <c r="G9092" s="16">
        <v>2022</v>
      </c>
      <c r="H9092" s="139">
        <f t="shared" si="730"/>
        <v>0</v>
      </c>
      <c r="I9092" s="140">
        <v>17.06666666666667</v>
      </c>
      <c r="J9092" s="141">
        <f t="shared" si="731"/>
        <v>0</v>
      </c>
      <c r="K9092" s="81">
        <f t="shared" si="732"/>
        <v>0</v>
      </c>
      <c r="L9092" s="149">
        <v>16.7</v>
      </c>
      <c r="M9092" s="16"/>
      <c r="N9092" s="141">
        <f t="shared" si="733"/>
        <v>0</v>
      </c>
      <c r="O9092" s="141"/>
      <c r="P9092" s="141"/>
      <c r="Q9092" s="81">
        <f t="shared" si="734"/>
        <v>0</v>
      </c>
    </row>
    <row r="9093" spans="5:17" ht="13" hidden="1" x14ac:dyDescent="0.3">
      <c r="E9093" s="138">
        <v>44723</v>
      </c>
      <c r="F9093" s="16">
        <v>162</v>
      </c>
      <c r="G9093" s="16">
        <v>2022</v>
      </c>
      <c r="H9093" s="139">
        <f t="shared" si="730"/>
        <v>0</v>
      </c>
      <c r="I9093" s="140">
        <v>17.173333333333332</v>
      </c>
      <c r="J9093" s="141">
        <f t="shared" si="731"/>
        <v>0</v>
      </c>
      <c r="K9093" s="81">
        <f t="shared" si="732"/>
        <v>0</v>
      </c>
      <c r="L9093" s="149">
        <v>19.399999999999999</v>
      </c>
      <c r="M9093" s="16"/>
      <c r="N9093" s="141">
        <f t="shared" si="733"/>
        <v>0</v>
      </c>
      <c r="O9093" s="141"/>
      <c r="P9093" s="141"/>
      <c r="Q9093" s="81">
        <f t="shared" si="734"/>
        <v>0</v>
      </c>
    </row>
    <row r="9094" spans="5:17" ht="13" hidden="1" x14ac:dyDescent="0.3">
      <c r="E9094" s="138">
        <v>44724</v>
      </c>
      <c r="F9094" s="16">
        <v>163</v>
      </c>
      <c r="G9094" s="16">
        <v>2022</v>
      </c>
      <c r="H9094" s="139">
        <f t="shared" si="730"/>
        <v>0</v>
      </c>
      <c r="I9094" s="140">
        <v>17.28</v>
      </c>
      <c r="J9094" s="141">
        <f t="shared" si="731"/>
        <v>0</v>
      </c>
      <c r="K9094" s="81">
        <f t="shared" si="732"/>
        <v>0</v>
      </c>
      <c r="L9094" s="149">
        <v>22.3</v>
      </c>
      <c r="M9094" s="16"/>
      <c r="N9094" s="141">
        <f t="shared" si="733"/>
        <v>0</v>
      </c>
      <c r="O9094" s="141"/>
      <c r="P9094" s="141"/>
      <c r="Q9094" s="81">
        <f t="shared" si="734"/>
        <v>0</v>
      </c>
    </row>
    <row r="9095" spans="5:17" ht="13" hidden="1" x14ac:dyDescent="0.3">
      <c r="E9095" s="138">
        <v>44725</v>
      </c>
      <c r="F9095" s="16">
        <v>164</v>
      </c>
      <c r="G9095" s="16">
        <v>2022</v>
      </c>
      <c r="H9095" s="139">
        <f t="shared" si="730"/>
        <v>0</v>
      </c>
      <c r="I9095" s="140">
        <v>17.38666666666667</v>
      </c>
      <c r="J9095" s="141">
        <f t="shared" si="731"/>
        <v>0</v>
      </c>
      <c r="K9095" s="81">
        <f t="shared" si="732"/>
        <v>0</v>
      </c>
      <c r="L9095" s="149">
        <v>22.3</v>
      </c>
      <c r="M9095" s="16"/>
      <c r="N9095" s="141">
        <f t="shared" si="733"/>
        <v>0</v>
      </c>
      <c r="O9095" s="141"/>
      <c r="P9095" s="141"/>
      <c r="Q9095" s="81">
        <f t="shared" si="734"/>
        <v>0</v>
      </c>
    </row>
    <row r="9096" spans="5:17" ht="13" hidden="1" x14ac:dyDescent="0.3">
      <c r="E9096" s="138">
        <v>44726</v>
      </c>
      <c r="F9096" s="16">
        <v>165</v>
      </c>
      <c r="G9096" s="16">
        <v>2022</v>
      </c>
      <c r="H9096" s="139">
        <f t="shared" si="730"/>
        <v>0</v>
      </c>
      <c r="I9096" s="140">
        <v>17.493333333333332</v>
      </c>
      <c r="J9096" s="141">
        <f t="shared" si="731"/>
        <v>0</v>
      </c>
      <c r="K9096" s="81">
        <f t="shared" si="732"/>
        <v>0</v>
      </c>
      <c r="L9096" s="149">
        <v>20.3</v>
      </c>
      <c r="M9096" s="16"/>
      <c r="N9096" s="141">
        <f t="shared" si="733"/>
        <v>0</v>
      </c>
      <c r="O9096" s="141"/>
      <c r="P9096" s="141"/>
      <c r="Q9096" s="81">
        <f t="shared" si="734"/>
        <v>0</v>
      </c>
    </row>
    <row r="9097" spans="5:17" ht="13" hidden="1" x14ac:dyDescent="0.3">
      <c r="E9097" s="138">
        <v>44727</v>
      </c>
      <c r="F9097" s="16">
        <v>166</v>
      </c>
      <c r="G9097" s="16">
        <v>2022</v>
      </c>
      <c r="H9097" s="139">
        <f t="shared" si="730"/>
        <v>0</v>
      </c>
      <c r="I9097" s="140">
        <v>17.600000000000001</v>
      </c>
      <c r="J9097" s="141">
        <f t="shared" si="731"/>
        <v>0</v>
      </c>
      <c r="K9097" s="81">
        <f t="shared" si="732"/>
        <v>0</v>
      </c>
      <c r="L9097" s="149">
        <v>24.9</v>
      </c>
      <c r="M9097" s="16"/>
      <c r="N9097" s="141">
        <f t="shared" si="733"/>
        <v>0</v>
      </c>
      <c r="O9097" s="141"/>
      <c r="P9097" s="141"/>
      <c r="Q9097" s="81">
        <f t="shared" si="734"/>
        <v>0</v>
      </c>
    </row>
    <row r="9098" spans="5:17" ht="13" hidden="1" x14ac:dyDescent="0.3">
      <c r="E9098" s="138">
        <v>44728</v>
      </c>
      <c r="F9098" s="16">
        <v>167</v>
      </c>
      <c r="G9098" s="16">
        <v>2022</v>
      </c>
      <c r="H9098" s="139">
        <f t="shared" si="730"/>
        <v>0</v>
      </c>
      <c r="I9098" s="140">
        <v>17.683870967741939</v>
      </c>
      <c r="J9098" s="141">
        <f t="shared" si="731"/>
        <v>0</v>
      </c>
      <c r="K9098" s="81">
        <f t="shared" si="732"/>
        <v>0</v>
      </c>
      <c r="L9098" s="149">
        <v>26.4</v>
      </c>
      <c r="M9098" s="16"/>
      <c r="N9098" s="141">
        <f t="shared" si="733"/>
        <v>0</v>
      </c>
      <c r="O9098" s="141"/>
      <c r="P9098" s="141"/>
      <c r="Q9098" s="81">
        <f t="shared" si="734"/>
        <v>0</v>
      </c>
    </row>
    <row r="9099" spans="5:17" ht="13" hidden="1" x14ac:dyDescent="0.3">
      <c r="E9099" s="138">
        <v>44729</v>
      </c>
      <c r="F9099" s="16">
        <v>168</v>
      </c>
      <c r="G9099" s="16">
        <v>2022</v>
      </c>
      <c r="H9099" s="139">
        <f t="shared" si="730"/>
        <v>0</v>
      </c>
      <c r="I9099" s="140">
        <v>17.767741935483873</v>
      </c>
      <c r="J9099" s="141">
        <f t="shared" si="731"/>
        <v>0</v>
      </c>
      <c r="K9099" s="81">
        <f t="shared" si="732"/>
        <v>0</v>
      </c>
      <c r="L9099" s="149">
        <v>24.4</v>
      </c>
      <c r="M9099" s="16"/>
      <c r="N9099" s="141">
        <f t="shared" si="733"/>
        <v>0</v>
      </c>
      <c r="O9099" s="141"/>
      <c r="P9099" s="141"/>
      <c r="Q9099" s="81">
        <f t="shared" si="734"/>
        <v>0</v>
      </c>
    </row>
    <row r="9100" spans="5:17" ht="13" hidden="1" x14ac:dyDescent="0.3">
      <c r="E9100" s="138">
        <v>44730</v>
      </c>
      <c r="F9100" s="16">
        <v>169</v>
      </c>
      <c r="G9100" s="16">
        <v>2022</v>
      </c>
      <c r="H9100" s="139">
        <f t="shared" si="730"/>
        <v>0</v>
      </c>
      <c r="I9100" s="140">
        <v>17.851612903225806</v>
      </c>
      <c r="J9100" s="141">
        <f t="shared" si="731"/>
        <v>0</v>
      </c>
      <c r="K9100" s="81">
        <f t="shared" si="732"/>
        <v>0</v>
      </c>
      <c r="L9100" s="149">
        <v>25.7</v>
      </c>
      <c r="M9100" s="16"/>
      <c r="N9100" s="141">
        <f t="shared" si="733"/>
        <v>0</v>
      </c>
      <c r="O9100" s="141"/>
      <c r="P9100" s="141"/>
      <c r="Q9100" s="81">
        <f t="shared" si="734"/>
        <v>0</v>
      </c>
    </row>
    <row r="9101" spans="5:17" ht="13" hidden="1" x14ac:dyDescent="0.3">
      <c r="E9101" s="138">
        <v>44731</v>
      </c>
      <c r="F9101" s="16">
        <v>170</v>
      </c>
      <c r="G9101" s="16">
        <v>2022</v>
      </c>
      <c r="H9101" s="139">
        <f t="shared" si="730"/>
        <v>0</v>
      </c>
      <c r="I9101" s="140">
        <v>17.935483870967744</v>
      </c>
      <c r="J9101" s="141">
        <f t="shared" si="731"/>
        <v>0</v>
      </c>
      <c r="K9101" s="81">
        <f t="shared" si="732"/>
        <v>0</v>
      </c>
      <c r="L9101" s="149">
        <v>28.9</v>
      </c>
      <c r="M9101" s="16"/>
      <c r="N9101" s="141">
        <f t="shared" si="733"/>
        <v>0</v>
      </c>
      <c r="O9101" s="141"/>
      <c r="P9101" s="141"/>
      <c r="Q9101" s="81">
        <f t="shared" si="734"/>
        <v>0</v>
      </c>
    </row>
    <row r="9102" spans="5:17" ht="13" hidden="1" x14ac:dyDescent="0.3">
      <c r="E9102" s="138">
        <v>44732</v>
      </c>
      <c r="F9102" s="16">
        <v>171</v>
      </c>
      <c r="G9102" s="16">
        <v>2022</v>
      </c>
      <c r="H9102" s="139">
        <f t="shared" si="730"/>
        <v>0</v>
      </c>
      <c r="I9102" s="140">
        <v>18.019354838709681</v>
      </c>
      <c r="J9102" s="141">
        <f t="shared" si="731"/>
        <v>0</v>
      </c>
      <c r="K9102" s="81">
        <f t="shared" si="732"/>
        <v>0</v>
      </c>
      <c r="L9102" s="149">
        <v>27.6</v>
      </c>
      <c r="M9102" s="16"/>
      <c r="N9102" s="141">
        <f t="shared" si="733"/>
        <v>0</v>
      </c>
      <c r="O9102" s="141"/>
      <c r="P9102" s="141"/>
      <c r="Q9102" s="81">
        <f t="shared" si="734"/>
        <v>0</v>
      </c>
    </row>
    <row r="9103" spans="5:17" ht="13" hidden="1" x14ac:dyDescent="0.3">
      <c r="E9103" s="138">
        <v>44733</v>
      </c>
      <c r="F9103" s="16">
        <v>172</v>
      </c>
      <c r="G9103" s="16">
        <v>2022</v>
      </c>
      <c r="H9103" s="139">
        <f t="shared" si="730"/>
        <v>0</v>
      </c>
      <c r="I9103" s="140">
        <v>18.103225806451615</v>
      </c>
      <c r="J9103" s="141">
        <f t="shared" si="731"/>
        <v>0</v>
      </c>
      <c r="K9103" s="81">
        <f t="shared" si="732"/>
        <v>0</v>
      </c>
      <c r="L9103" s="149">
        <v>25.6</v>
      </c>
      <c r="M9103" s="16"/>
      <c r="N9103" s="141">
        <f t="shared" si="733"/>
        <v>0</v>
      </c>
      <c r="O9103" s="141"/>
      <c r="P9103" s="141"/>
      <c r="Q9103" s="81">
        <f t="shared" si="734"/>
        <v>0</v>
      </c>
    </row>
    <row r="9104" spans="5:17" ht="13" hidden="1" x14ac:dyDescent="0.3">
      <c r="E9104" s="138">
        <v>44734</v>
      </c>
      <c r="F9104" s="16">
        <v>173</v>
      </c>
      <c r="G9104" s="16">
        <v>2022</v>
      </c>
      <c r="H9104" s="139">
        <f t="shared" si="730"/>
        <v>0</v>
      </c>
      <c r="I9104" s="140">
        <v>18.187096774193549</v>
      </c>
      <c r="J9104" s="141">
        <f t="shared" si="731"/>
        <v>0</v>
      </c>
      <c r="K9104" s="81">
        <f t="shared" si="732"/>
        <v>0</v>
      </c>
      <c r="L9104" s="149">
        <v>21.7</v>
      </c>
      <c r="M9104" s="16"/>
      <c r="N9104" s="141">
        <f t="shared" si="733"/>
        <v>0</v>
      </c>
      <c r="O9104" s="141"/>
      <c r="P9104" s="141"/>
      <c r="Q9104" s="81">
        <f t="shared" si="734"/>
        <v>0</v>
      </c>
    </row>
    <row r="9105" spans="5:17" ht="13" hidden="1" x14ac:dyDescent="0.3">
      <c r="E9105" s="138">
        <v>44735</v>
      </c>
      <c r="F9105" s="16">
        <v>174</v>
      </c>
      <c r="G9105" s="16">
        <v>2022</v>
      </c>
      <c r="H9105" s="139">
        <f t="shared" si="730"/>
        <v>0</v>
      </c>
      <c r="I9105" s="140">
        <v>18.270967741935486</v>
      </c>
      <c r="J9105" s="141">
        <f t="shared" si="731"/>
        <v>0</v>
      </c>
      <c r="K9105" s="81">
        <f t="shared" si="732"/>
        <v>0</v>
      </c>
      <c r="L9105" s="149">
        <v>20.6</v>
      </c>
      <c r="M9105" s="16"/>
      <c r="N9105" s="141">
        <f t="shared" si="733"/>
        <v>0</v>
      </c>
      <c r="O9105" s="141"/>
      <c r="P9105" s="141"/>
      <c r="Q9105" s="81">
        <f t="shared" si="734"/>
        <v>0</v>
      </c>
    </row>
    <row r="9106" spans="5:17" ht="13" hidden="1" x14ac:dyDescent="0.3">
      <c r="E9106" s="138">
        <v>44736</v>
      </c>
      <c r="F9106" s="16">
        <v>175</v>
      </c>
      <c r="G9106" s="16">
        <v>2022</v>
      </c>
      <c r="H9106" s="139">
        <f t="shared" si="730"/>
        <v>0</v>
      </c>
      <c r="I9106" s="140">
        <v>18.354838709677423</v>
      </c>
      <c r="J9106" s="141">
        <f t="shared" si="731"/>
        <v>0</v>
      </c>
      <c r="K9106" s="81">
        <f t="shared" si="732"/>
        <v>0</v>
      </c>
      <c r="L9106" s="149">
        <v>18.100000000000001</v>
      </c>
      <c r="M9106" s="16"/>
      <c r="N9106" s="141">
        <f t="shared" si="733"/>
        <v>0</v>
      </c>
      <c r="O9106" s="141"/>
      <c r="P9106" s="141"/>
      <c r="Q9106" s="81">
        <f t="shared" si="734"/>
        <v>0</v>
      </c>
    </row>
    <row r="9107" spans="5:17" ht="13" hidden="1" x14ac:dyDescent="0.3">
      <c r="E9107" s="138">
        <v>44737</v>
      </c>
      <c r="F9107" s="16">
        <v>176</v>
      </c>
      <c r="G9107" s="16">
        <v>2022</v>
      </c>
      <c r="H9107" s="139">
        <f t="shared" si="730"/>
        <v>0</v>
      </c>
      <c r="I9107" s="140">
        <v>18.438709677419357</v>
      </c>
      <c r="J9107" s="141">
        <f t="shared" si="731"/>
        <v>0</v>
      </c>
      <c r="K9107" s="81">
        <f t="shared" si="732"/>
        <v>0</v>
      </c>
      <c r="L9107" s="149">
        <v>20.3</v>
      </c>
      <c r="M9107" s="16"/>
      <c r="N9107" s="141">
        <f t="shared" si="733"/>
        <v>0</v>
      </c>
      <c r="O9107" s="141"/>
      <c r="P9107" s="141"/>
      <c r="Q9107" s="81">
        <f t="shared" si="734"/>
        <v>0</v>
      </c>
    </row>
    <row r="9108" spans="5:17" ht="13" hidden="1" x14ac:dyDescent="0.3">
      <c r="E9108" s="138">
        <v>44738</v>
      </c>
      <c r="F9108" s="16">
        <v>177</v>
      </c>
      <c r="G9108" s="16">
        <v>2022</v>
      </c>
      <c r="H9108" s="139">
        <f t="shared" si="730"/>
        <v>0</v>
      </c>
      <c r="I9108" s="140">
        <v>18.522580645161291</v>
      </c>
      <c r="J9108" s="141">
        <f t="shared" si="731"/>
        <v>0</v>
      </c>
      <c r="K9108" s="81">
        <f t="shared" si="732"/>
        <v>0</v>
      </c>
      <c r="L9108" s="149">
        <v>21.9</v>
      </c>
      <c r="M9108" s="16"/>
      <c r="N9108" s="141">
        <f t="shared" si="733"/>
        <v>0</v>
      </c>
      <c r="O9108" s="141"/>
      <c r="P9108" s="141"/>
      <c r="Q9108" s="81">
        <f t="shared" si="734"/>
        <v>0</v>
      </c>
    </row>
    <row r="9109" spans="5:17" ht="13" hidden="1" x14ac:dyDescent="0.3">
      <c r="E9109" s="138">
        <v>44739</v>
      </c>
      <c r="F9109" s="16">
        <v>178</v>
      </c>
      <c r="G9109" s="16">
        <v>2022</v>
      </c>
      <c r="H9109" s="139">
        <f t="shared" si="730"/>
        <v>0</v>
      </c>
      <c r="I9109" s="140">
        <v>18.606451612903228</v>
      </c>
      <c r="J9109" s="141">
        <f t="shared" si="731"/>
        <v>0</v>
      </c>
      <c r="K9109" s="81">
        <f t="shared" si="732"/>
        <v>0</v>
      </c>
      <c r="L9109" s="149">
        <v>20.5</v>
      </c>
      <c r="M9109" s="16"/>
      <c r="N9109" s="141">
        <f t="shared" si="733"/>
        <v>0</v>
      </c>
      <c r="O9109" s="141"/>
      <c r="P9109" s="141"/>
      <c r="Q9109" s="81">
        <f t="shared" si="734"/>
        <v>0</v>
      </c>
    </row>
    <row r="9110" spans="5:17" ht="13" hidden="1" x14ac:dyDescent="0.3">
      <c r="E9110" s="138">
        <v>44740</v>
      </c>
      <c r="F9110" s="16">
        <v>179</v>
      </c>
      <c r="G9110" s="16">
        <v>2022</v>
      </c>
      <c r="H9110" s="139">
        <f t="shared" si="730"/>
        <v>0</v>
      </c>
      <c r="I9110" s="140">
        <v>18.690322580645162</v>
      </c>
      <c r="J9110" s="141">
        <f t="shared" si="731"/>
        <v>0</v>
      </c>
      <c r="K9110" s="81">
        <f t="shared" si="732"/>
        <v>0</v>
      </c>
      <c r="L9110" s="149">
        <v>19.8</v>
      </c>
      <c r="M9110" s="16"/>
      <c r="N9110" s="141">
        <f t="shared" si="733"/>
        <v>0</v>
      </c>
      <c r="O9110" s="141"/>
      <c r="P9110" s="141"/>
      <c r="Q9110" s="81">
        <f t="shared" si="734"/>
        <v>0</v>
      </c>
    </row>
    <row r="9111" spans="5:17" ht="13" hidden="1" x14ac:dyDescent="0.3">
      <c r="E9111" s="138">
        <v>44741</v>
      </c>
      <c r="F9111" s="16">
        <v>180</v>
      </c>
      <c r="G9111" s="16">
        <v>2022</v>
      </c>
      <c r="H9111" s="139">
        <f t="shared" si="730"/>
        <v>0</v>
      </c>
      <c r="I9111" s="140">
        <v>18.774193548387096</v>
      </c>
      <c r="J9111" s="141">
        <f t="shared" si="731"/>
        <v>0</v>
      </c>
      <c r="K9111" s="81">
        <f t="shared" si="732"/>
        <v>0</v>
      </c>
      <c r="L9111" s="149">
        <v>22.6</v>
      </c>
      <c r="M9111" s="16"/>
      <c r="N9111" s="141">
        <f t="shared" si="733"/>
        <v>0</v>
      </c>
      <c r="O9111" s="141"/>
      <c r="P9111" s="141"/>
      <c r="Q9111" s="81">
        <f t="shared" si="734"/>
        <v>0</v>
      </c>
    </row>
    <row r="9112" spans="5:17" ht="13" hidden="1" x14ac:dyDescent="0.3">
      <c r="E9112" s="138">
        <v>44742</v>
      </c>
      <c r="F9112" s="16">
        <v>181</v>
      </c>
      <c r="G9112" s="16">
        <v>2022</v>
      </c>
      <c r="H9112" s="139">
        <f t="shared" si="730"/>
        <v>0</v>
      </c>
      <c r="I9112" s="140">
        <v>18.858064516129033</v>
      </c>
      <c r="J9112" s="141">
        <f t="shared" si="731"/>
        <v>0</v>
      </c>
      <c r="K9112" s="81">
        <f t="shared" si="732"/>
        <v>0</v>
      </c>
      <c r="L9112" s="149">
        <v>21.1</v>
      </c>
      <c r="M9112" s="16"/>
      <c r="N9112" s="141">
        <f t="shared" si="733"/>
        <v>0</v>
      </c>
      <c r="O9112" s="141"/>
      <c r="P9112" s="141"/>
      <c r="Q9112" s="81">
        <f t="shared" si="734"/>
        <v>0</v>
      </c>
    </row>
    <row r="9113" spans="5:17" ht="13" hidden="1" x14ac:dyDescent="0.3">
      <c r="E9113" s="138">
        <v>44743</v>
      </c>
      <c r="F9113" s="16">
        <v>182</v>
      </c>
      <c r="G9113" s="16">
        <v>2022</v>
      </c>
      <c r="H9113" s="139">
        <f t="shared" si="730"/>
        <v>0</v>
      </c>
      <c r="I9113" s="140">
        <v>18.941935483870971</v>
      </c>
      <c r="J9113" s="141">
        <f t="shared" si="731"/>
        <v>0</v>
      </c>
      <c r="K9113" s="81">
        <f t="shared" si="732"/>
        <v>0</v>
      </c>
      <c r="L9113" s="149">
        <v>17.7</v>
      </c>
      <c r="M9113" s="16"/>
      <c r="N9113" s="141">
        <f t="shared" si="733"/>
        <v>0</v>
      </c>
      <c r="O9113" s="141"/>
      <c r="P9113" s="141"/>
      <c r="Q9113" s="81">
        <f t="shared" si="734"/>
        <v>0</v>
      </c>
    </row>
    <row r="9114" spans="5:17" ht="13" hidden="1" x14ac:dyDescent="0.3">
      <c r="E9114" s="138">
        <v>44744</v>
      </c>
      <c r="F9114" s="16">
        <v>183</v>
      </c>
      <c r="G9114" s="16">
        <v>2022</v>
      </c>
      <c r="H9114" s="139">
        <f t="shared" si="730"/>
        <v>0</v>
      </c>
      <c r="I9114" s="140">
        <v>19.025806451612905</v>
      </c>
      <c r="J9114" s="141">
        <f t="shared" si="731"/>
        <v>0</v>
      </c>
      <c r="K9114" s="81">
        <f t="shared" si="732"/>
        <v>0</v>
      </c>
      <c r="L9114" s="149">
        <v>20.2</v>
      </c>
      <c r="M9114" s="16"/>
      <c r="N9114" s="141">
        <f t="shared" si="733"/>
        <v>0</v>
      </c>
      <c r="O9114" s="141"/>
      <c r="P9114" s="141"/>
      <c r="Q9114" s="81">
        <f t="shared" si="734"/>
        <v>0</v>
      </c>
    </row>
    <row r="9115" spans="5:17" ht="13" hidden="1" x14ac:dyDescent="0.3">
      <c r="E9115" s="138">
        <v>44745</v>
      </c>
      <c r="F9115" s="16">
        <v>184</v>
      </c>
      <c r="G9115" s="16">
        <v>2022</v>
      </c>
      <c r="H9115" s="139">
        <f t="shared" si="730"/>
        <v>0</v>
      </c>
      <c r="I9115" s="140">
        <v>19.109677419354838</v>
      </c>
      <c r="J9115" s="141">
        <f t="shared" si="731"/>
        <v>0</v>
      </c>
      <c r="K9115" s="81">
        <f t="shared" si="732"/>
        <v>0</v>
      </c>
      <c r="L9115" s="149">
        <v>22.5</v>
      </c>
      <c r="M9115" s="16"/>
      <c r="N9115" s="141">
        <f t="shared" si="733"/>
        <v>0</v>
      </c>
      <c r="O9115" s="141"/>
      <c r="P9115" s="141"/>
      <c r="Q9115" s="81">
        <f t="shared" si="734"/>
        <v>0</v>
      </c>
    </row>
    <row r="9116" spans="5:17" ht="13" hidden="1" x14ac:dyDescent="0.3">
      <c r="E9116" s="138">
        <v>44746</v>
      </c>
      <c r="F9116" s="16">
        <v>185</v>
      </c>
      <c r="G9116" s="16">
        <v>2022</v>
      </c>
      <c r="H9116" s="139">
        <f t="shared" si="730"/>
        <v>0</v>
      </c>
      <c r="I9116" s="140">
        <v>19.193548387096776</v>
      </c>
      <c r="J9116" s="141">
        <f t="shared" si="731"/>
        <v>0</v>
      </c>
      <c r="K9116" s="81">
        <f t="shared" si="732"/>
        <v>0</v>
      </c>
      <c r="L9116" s="149">
        <v>21.9</v>
      </c>
      <c r="M9116" s="16"/>
      <c r="N9116" s="141">
        <f t="shared" si="733"/>
        <v>0</v>
      </c>
      <c r="O9116" s="141"/>
      <c r="P9116" s="141"/>
      <c r="Q9116" s="81">
        <f t="shared" si="734"/>
        <v>0</v>
      </c>
    </row>
    <row r="9117" spans="5:17" ht="13" hidden="1" x14ac:dyDescent="0.3">
      <c r="E9117" s="138">
        <v>44747</v>
      </c>
      <c r="F9117" s="16">
        <v>186</v>
      </c>
      <c r="G9117" s="16">
        <v>2022</v>
      </c>
      <c r="H9117" s="139">
        <f t="shared" si="730"/>
        <v>0</v>
      </c>
      <c r="I9117" s="140">
        <v>19.277419354838713</v>
      </c>
      <c r="J9117" s="141">
        <f t="shared" si="731"/>
        <v>0</v>
      </c>
      <c r="K9117" s="81">
        <f t="shared" si="732"/>
        <v>0</v>
      </c>
      <c r="L9117" s="149">
        <v>22.5</v>
      </c>
      <c r="M9117" s="16"/>
      <c r="N9117" s="141">
        <f t="shared" si="733"/>
        <v>0</v>
      </c>
      <c r="O9117" s="141"/>
      <c r="P9117" s="141"/>
      <c r="Q9117" s="81">
        <f t="shared" si="734"/>
        <v>0</v>
      </c>
    </row>
    <row r="9118" spans="5:17" ht="13" hidden="1" x14ac:dyDescent="0.3">
      <c r="E9118" s="138">
        <v>44748</v>
      </c>
      <c r="F9118" s="16">
        <v>187</v>
      </c>
      <c r="G9118" s="16">
        <v>2022</v>
      </c>
      <c r="H9118" s="139">
        <f t="shared" si="730"/>
        <v>0</v>
      </c>
      <c r="I9118" s="140">
        <v>19.361290322580643</v>
      </c>
      <c r="J9118" s="141">
        <f t="shared" si="731"/>
        <v>0</v>
      </c>
      <c r="K9118" s="81">
        <f t="shared" si="732"/>
        <v>0</v>
      </c>
      <c r="L9118" s="149">
        <v>21.2</v>
      </c>
      <c r="M9118" s="16"/>
      <c r="N9118" s="141">
        <f t="shared" si="733"/>
        <v>0</v>
      </c>
      <c r="O9118" s="141"/>
      <c r="P9118" s="141"/>
      <c r="Q9118" s="81">
        <f t="shared" si="734"/>
        <v>0</v>
      </c>
    </row>
    <row r="9119" spans="5:17" ht="13" hidden="1" x14ac:dyDescent="0.3">
      <c r="E9119" s="138">
        <v>44749</v>
      </c>
      <c r="F9119" s="16">
        <v>188</v>
      </c>
      <c r="G9119" s="16">
        <v>2022</v>
      </c>
      <c r="H9119" s="139">
        <f t="shared" si="730"/>
        <v>0</v>
      </c>
      <c r="I9119" s="140">
        <v>19.445161290322581</v>
      </c>
      <c r="J9119" s="141">
        <f t="shared" si="731"/>
        <v>0</v>
      </c>
      <c r="K9119" s="81">
        <f t="shared" si="732"/>
        <v>0</v>
      </c>
      <c r="L9119" s="149">
        <v>20.399999999999999</v>
      </c>
      <c r="M9119" s="16"/>
      <c r="N9119" s="141">
        <f t="shared" si="733"/>
        <v>0</v>
      </c>
      <c r="O9119" s="141"/>
      <c r="P9119" s="141"/>
      <c r="Q9119" s="81">
        <f t="shared" si="734"/>
        <v>0</v>
      </c>
    </row>
    <row r="9120" spans="5:17" ht="13" hidden="1" x14ac:dyDescent="0.3">
      <c r="E9120" s="138">
        <v>44750</v>
      </c>
      <c r="F9120" s="16">
        <v>189</v>
      </c>
      <c r="G9120" s="16">
        <v>2022</v>
      </c>
      <c r="H9120" s="139">
        <f t="shared" si="730"/>
        <v>0</v>
      </c>
      <c r="I9120" s="140">
        <v>19.529032258064518</v>
      </c>
      <c r="J9120" s="141">
        <f t="shared" si="731"/>
        <v>0</v>
      </c>
      <c r="K9120" s="81">
        <f t="shared" si="732"/>
        <v>0</v>
      </c>
      <c r="L9120" s="149">
        <v>21.6</v>
      </c>
      <c r="M9120" s="16"/>
      <c r="N9120" s="141">
        <f t="shared" si="733"/>
        <v>0</v>
      </c>
      <c r="O9120" s="141"/>
      <c r="P9120" s="141"/>
      <c r="Q9120" s="81">
        <f t="shared" si="734"/>
        <v>0</v>
      </c>
    </row>
    <row r="9121" spans="5:17" ht="13" hidden="1" x14ac:dyDescent="0.3">
      <c r="E9121" s="138">
        <v>44751</v>
      </c>
      <c r="F9121" s="16">
        <v>190</v>
      </c>
      <c r="G9121" s="16">
        <v>2022</v>
      </c>
      <c r="H9121" s="139">
        <f t="shared" si="730"/>
        <v>0</v>
      </c>
      <c r="I9121" s="140">
        <v>19.612903225806452</v>
      </c>
      <c r="J9121" s="141">
        <f t="shared" si="731"/>
        <v>0</v>
      </c>
      <c r="K9121" s="81">
        <f t="shared" si="732"/>
        <v>0</v>
      </c>
      <c r="L9121" s="149">
        <v>21.7</v>
      </c>
      <c r="M9121" s="16"/>
      <c r="N9121" s="141">
        <f t="shared" si="733"/>
        <v>0</v>
      </c>
      <c r="O9121" s="141"/>
      <c r="P9121" s="141"/>
      <c r="Q9121" s="81">
        <f t="shared" si="734"/>
        <v>0</v>
      </c>
    </row>
    <row r="9122" spans="5:17" ht="13" hidden="1" x14ac:dyDescent="0.3">
      <c r="E9122" s="138">
        <v>44752</v>
      </c>
      <c r="F9122" s="16">
        <v>191</v>
      </c>
      <c r="G9122" s="16">
        <v>2022</v>
      </c>
      <c r="H9122" s="139">
        <f t="shared" si="730"/>
        <v>0</v>
      </c>
      <c r="I9122" s="140">
        <v>19.696774193548389</v>
      </c>
      <c r="J9122" s="141">
        <f t="shared" si="731"/>
        <v>0</v>
      </c>
      <c r="K9122" s="81">
        <f t="shared" si="732"/>
        <v>0</v>
      </c>
      <c r="L9122" s="149">
        <v>22.3</v>
      </c>
      <c r="M9122" s="16"/>
      <c r="N9122" s="141">
        <f t="shared" si="733"/>
        <v>0</v>
      </c>
      <c r="O9122" s="141"/>
      <c r="P9122" s="141"/>
      <c r="Q9122" s="81">
        <f t="shared" si="734"/>
        <v>0</v>
      </c>
    </row>
    <row r="9123" spans="5:17" ht="13" hidden="1" x14ac:dyDescent="0.3">
      <c r="E9123" s="138">
        <v>44753</v>
      </c>
      <c r="F9123" s="16">
        <v>192</v>
      </c>
      <c r="G9123" s="16">
        <v>2022</v>
      </c>
      <c r="H9123" s="139">
        <f t="shared" ref="H9123:H9186" si="735">IF(AND(E9123&gt;=$D$64,E9123&lt;=$D$65),1,0)</f>
        <v>0</v>
      </c>
      <c r="I9123" s="140">
        <v>19.780645161290323</v>
      </c>
      <c r="J9123" s="141">
        <f t="shared" si="731"/>
        <v>0</v>
      </c>
      <c r="K9123" s="81">
        <f t="shared" si="732"/>
        <v>0</v>
      </c>
      <c r="L9123" s="149">
        <v>22.1</v>
      </c>
      <c r="M9123" s="16"/>
      <c r="N9123" s="141">
        <f t="shared" si="733"/>
        <v>0</v>
      </c>
      <c r="O9123" s="141"/>
      <c r="P9123" s="141"/>
      <c r="Q9123" s="81">
        <f t="shared" si="734"/>
        <v>0</v>
      </c>
    </row>
    <row r="9124" spans="5:17" ht="13" hidden="1" x14ac:dyDescent="0.3">
      <c r="E9124" s="138">
        <v>44754</v>
      </c>
      <c r="F9124" s="16">
        <v>193</v>
      </c>
      <c r="G9124" s="16">
        <v>2022</v>
      </c>
      <c r="H9124" s="139">
        <f t="shared" si="735"/>
        <v>0</v>
      </c>
      <c r="I9124" s="140">
        <v>19.864516129032257</v>
      </c>
      <c r="J9124" s="141">
        <f t="shared" ref="J9124:J9187" si="736">IF(I9124&lt;=$E$117,1,0)</f>
        <v>0</v>
      </c>
      <c r="K9124" s="81">
        <f t="shared" ref="K9124:K9187" si="737">J9124*($E$116-I9124)</f>
        <v>0</v>
      </c>
      <c r="L9124" s="149">
        <v>22.7</v>
      </c>
      <c r="M9124" s="16"/>
      <c r="N9124" s="141">
        <f t="shared" ref="N9124:N9187" si="738">IF(L9124&lt;=$E$117,1,0)</f>
        <v>0</v>
      </c>
      <c r="O9124" s="141"/>
      <c r="P9124" s="141"/>
      <c r="Q9124" s="81">
        <f t="shared" ref="Q9124:Q9187" si="739">N9124*($E$116-L9124)</f>
        <v>0</v>
      </c>
    </row>
    <row r="9125" spans="5:17" ht="13" hidden="1" x14ac:dyDescent="0.3">
      <c r="E9125" s="138">
        <v>44755</v>
      </c>
      <c r="F9125" s="16">
        <v>194</v>
      </c>
      <c r="G9125" s="16">
        <v>2022</v>
      </c>
      <c r="H9125" s="139">
        <f t="shared" si="735"/>
        <v>0</v>
      </c>
      <c r="I9125" s="140">
        <v>19.948387096774194</v>
      </c>
      <c r="J9125" s="141">
        <f t="shared" si="736"/>
        <v>0</v>
      </c>
      <c r="K9125" s="81">
        <f t="shared" si="737"/>
        <v>0</v>
      </c>
      <c r="L9125" s="149">
        <v>23.9</v>
      </c>
      <c r="M9125" s="16"/>
      <c r="N9125" s="141">
        <f t="shared" si="738"/>
        <v>0</v>
      </c>
      <c r="O9125" s="141"/>
      <c r="P9125" s="141"/>
      <c r="Q9125" s="81">
        <f t="shared" si="739"/>
        <v>0</v>
      </c>
    </row>
    <row r="9126" spans="5:17" ht="13" hidden="1" x14ac:dyDescent="0.3">
      <c r="E9126" s="138">
        <v>44756</v>
      </c>
      <c r="F9126" s="16">
        <v>195</v>
      </c>
      <c r="G9126" s="16">
        <v>2022</v>
      </c>
      <c r="H9126" s="139">
        <f t="shared" si="735"/>
        <v>0</v>
      </c>
      <c r="I9126" s="140">
        <v>20.032258064516128</v>
      </c>
      <c r="J9126" s="141">
        <f t="shared" si="736"/>
        <v>0</v>
      </c>
      <c r="K9126" s="81">
        <f t="shared" si="737"/>
        <v>0</v>
      </c>
      <c r="L9126" s="149">
        <v>27.3</v>
      </c>
      <c r="M9126" s="16"/>
      <c r="N9126" s="141">
        <f t="shared" si="738"/>
        <v>0</v>
      </c>
      <c r="O9126" s="141"/>
      <c r="P9126" s="141"/>
      <c r="Q9126" s="81">
        <f t="shared" si="739"/>
        <v>0</v>
      </c>
    </row>
    <row r="9127" spans="5:17" ht="13" hidden="1" x14ac:dyDescent="0.3">
      <c r="E9127" s="138">
        <v>44757</v>
      </c>
      <c r="F9127" s="16">
        <v>196</v>
      </c>
      <c r="G9127" s="16">
        <v>2022</v>
      </c>
      <c r="H9127" s="139">
        <f t="shared" si="735"/>
        <v>0</v>
      </c>
      <c r="I9127" s="140">
        <v>20.116129032258065</v>
      </c>
      <c r="J9127" s="141">
        <f t="shared" si="736"/>
        <v>0</v>
      </c>
      <c r="K9127" s="81">
        <f t="shared" si="737"/>
        <v>0</v>
      </c>
      <c r="L9127" s="149">
        <v>25.4</v>
      </c>
      <c r="M9127" s="16"/>
      <c r="N9127" s="141">
        <f t="shared" si="738"/>
        <v>0</v>
      </c>
      <c r="O9127" s="141"/>
      <c r="P9127" s="141"/>
      <c r="Q9127" s="81">
        <f t="shared" si="739"/>
        <v>0</v>
      </c>
    </row>
    <row r="9128" spans="5:17" ht="13" hidden="1" x14ac:dyDescent="0.3">
      <c r="E9128" s="138">
        <v>44758</v>
      </c>
      <c r="F9128" s="16">
        <v>197</v>
      </c>
      <c r="G9128" s="16">
        <v>2022</v>
      </c>
      <c r="H9128" s="139">
        <f t="shared" si="735"/>
        <v>0</v>
      </c>
      <c r="I9128" s="140">
        <v>20.2</v>
      </c>
      <c r="J9128" s="141">
        <f t="shared" si="736"/>
        <v>0</v>
      </c>
      <c r="K9128" s="81">
        <f t="shared" si="737"/>
        <v>0</v>
      </c>
      <c r="L9128" s="149">
        <v>24.2</v>
      </c>
      <c r="M9128" s="16"/>
      <c r="N9128" s="141">
        <f t="shared" si="738"/>
        <v>0</v>
      </c>
      <c r="O9128" s="141"/>
      <c r="P9128" s="141"/>
      <c r="Q9128" s="81">
        <f t="shared" si="739"/>
        <v>0</v>
      </c>
    </row>
    <row r="9129" spans="5:17" ht="13" hidden="1" x14ac:dyDescent="0.3">
      <c r="E9129" s="138">
        <v>44759</v>
      </c>
      <c r="F9129" s="16">
        <v>198</v>
      </c>
      <c r="G9129" s="16">
        <v>2022</v>
      </c>
      <c r="H9129" s="139">
        <f t="shared" si="735"/>
        <v>0</v>
      </c>
      <c r="I9129" s="140">
        <v>20.193548387096772</v>
      </c>
      <c r="J9129" s="141">
        <f t="shared" si="736"/>
        <v>0</v>
      </c>
      <c r="K9129" s="81">
        <f t="shared" si="737"/>
        <v>0</v>
      </c>
      <c r="L9129" s="149">
        <v>24.4</v>
      </c>
      <c r="M9129" s="16"/>
      <c r="N9129" s="141">
        <f t="shared" si="738"/>
        <v>0</v>
      </c>
      <c r="O9129" s="141"/>
      <c r="P9129" s="141"/>
      <c r="Q9129" s="81">
        <f t="shared" si="739"/>
        <v>0</v>
      </c>
    </row>
    <row r="9130" spans="5:17" ht="13" hidden="1" x14ac:dyDescent="0.3">
      <c r="E9130" s="138">
        <v>44760</v>
      </c>
      <c r="F9130" s="16">
        <v>199</v>
      </c>
      <c r="G9130" s="16">
        <v>2022</v>
      </c>
      <c r="H9130" s="139">
        <f t="shared" si="735"/>
        <v>0</v>
      </c>
      <c r="I9130" s="140">
        <v>20.187096774193549</v>
      </c>
      <c r="J9130" s="141">
        <f t="shared" si="736"/>
        <v>0</v>
      </c>
      <c r="K9130" s="81">
        <f t="shared" si="737"/>
        <v>0</v>
      </c>
      <c r="L9130" s="149">
        <v>25.7</v>
      </c>
      <c r="M9130" s="16"/>
      <c r="N9130" s="141">
        <f t="shared" si="738"/>
        <v>0</v>
      </c>
      <c r="O9130" s="141"/>
      <c r="P9130" s="141"/>
      <c r="Q9130" s="81">
        <f t="shared" si="739"/>
        <v>0</v>
      </c>
    </row>
    <row r="9131" spans="5:17" ht="13" hidden="1" x14ac:dyDescent="0.3">
      <c r="E9131" s="138">
        <v>44761</v>
      </c>
      <c r="F9131" s="16">
        <v>200</v>
      </c>
      <c r="G9131" s="16">
        <v>2022</v>
      </c>
      <c r="H9131" s="139">
        <f t="shared" si="735"/>
        <v>0</v>
      </c>
      <c r="I9131" s="140">
        <v>20.180645161290322</v>
      </c>
      <c r="J9131" s="141">
        <f t="shared" si="736"/>
        <v>0</v>
      </c>
      <c r="K9131" s="81">
        <f t="shared" si="737"/>
        <v>0</v>
      </c>
      <c r="L9131" s="149">
        <v>27.9</v>
      </c>
      <c r="M9131" s="16"/>
      <c r="N9131" s="141">
        <f t="shared" si="738"/>
        <v>0</v>
      </c>
      <c r="O9131" s="141"/>
      <c r="P9131" s="141"/>
      <c r="Q9131" s="81">
        <f t="shared" si="739"/>
        <v>0</v>
      </c>
    </row>
    <row r="9132" spans="5:17" ht="13" hidden="1" x14ac:dyDescent="0.3">
      <c r="E9132" s="138">
        <v>44762</v>
      </c>
      <c r="F9132" s="16">
        <v>201</v>
      </c>
      <c r="G9132" s="16">
        <v>2022</v>
      </c>
      <c r="H9132" s="139">
        <f t="shared" si="735"/>
        <v>0</v>
      </c>
      <c r="I9132" s="140">
        <v>20.174193548387095</v>
      </c>
      <c r="J9132" s="141">
        <f t="shared" si="736"/>
        <v>0</v>
      </c>
      <c r="K9132" s="81">
        <f t="shared" si="737"/>
        <v>0</v>
      </c>
      <c r="L9132" s="149">
        <v>28.4</v>
      </c>
      <c r="M9132" s="16"/>
      <c r="N9132" s="141">
        <f t="shared" si="738"/>
        <v>0</v>
      </c>
      <c r="O9132" s="141"/>
      <c r="P9132" s="141"/>
      <c r="Q9132" s="81">
        <f t="shared" si="739"/>
        <v>0</v>
      </c>
    </row>
    <row r="9133" spans="5:17" ht="13" hidden="1" x14ac:dyDescent="0.3">
      <c r="E9133" s="138">
        <v>44763</v>
      </c>
      <c r="F9133" s="16">
        <v>202</v>
      </c>
      <c r="G9133" s="16">
        <v>2022</v>
      </c>
      <c r="H9133" s="139">
        <f t="shared" si="735"/>
        <v>0</v>
      </c>
      <c r="I9133" s="140">
        <v>20.167741935483871</v>
      </c>
      <c r="J9133" s="141">
        <f t="shared" si="736"/>
        <v>0</v>
      </c>
      <c r="K9133" s="81">
        <f t="shared" si="737"/>
        <v>0</v>
      </c>
      <c r="L9133" s="149">
        <v>26</v>
      </c>
      <c r="M9133" s="16"/>
      <c r="N9133" s="141">
        <f t="shared" si="738"/>
        <v>0</v>
      </c>
      <c r="O9133" s="141"/>
      <c r="P9133" s="141"/>
      <c r="Q9133" s="81">
        <f t="shared" si="739"/>
        <v>0</v>
      </c>
    </row>
    <row r="9134" spans="5:17" ht="13" hidden="1" x14ac:dyDescent="0.3">
      <c r="E9134" s="138">
        <v>44764</v>
      </c>
      <c r="F9134" s="16">
        <v>203</v>
      </c>
      <c r="G9134" s="16">
        <v>2022</v>
      </c>
      <c r="H9134" s="139">
        <f t="shared" si="735"/>
        <v>0</v>
      </c>
      <c r="I9134" s="140">
        <v>20.161290322580644</v>
      </c>
      <c r="J9134" s="141">
        <f t="shared" si="736"/>
        <v>0</v>
      </c>
      <c r="K9134" s="81">
        <f t="shared" si="737"/>
        <v>0</v>
      </c>
      <c r="L9134" s="149">
        <v>26.5</v>
      </c>
      <c r="M9134" s="16"/>
      <c r="N9134" s="141">
        <f t="shared" si="738"/>
        <v>0</v>
      </c>
      <c r="O9134" s="141"/>
      <c r="P9134" s="141"/>
      <c r="Q9134" s="81">
        <f t="shared" si="739"/>
        <v>0</v>
      </c>
    </row>
    <row r="9135" spans="5:17" ht="13" hidden="1" x14ac:dyDescent="0.3">
      <c r="E9135" s="138">
        <v>44765</v>
      </c>
      <c r="F9135" s="16">
        <v>204</v>
      </c>
      <c r="G9135" s="16">
        <v>2022</v>
      </c>
      <c r="H9135" s="139">
        <f t="shared" si="735"/>
        <v>0</v>
      </c>
      <c r="I9135" s="140">
        <v>20.154838709677417</v>
      </c>
      <c r="J9135" s="141">
        <f t="shared" si="736"/>
        <v>0</v>
      </c>
      <c r="K9135" s="81">
        <f t="shared" si="737"/>
        <v>0</v>
      </c>
      <c r="L9135" s="149">
        <v>25.1</v>
      </c>
      <c r="M9135" s="16"/>
      <c r="N9135" s="141">
        <f t="shared" si="738"/>
        <v>0</v>
      </c>
      <c r="O9135" s="141"/>
      <c r="P9135" s="141"/>
      <c r="Q9135" s="81">
        <f t="shared" si="739"/>
        <v>0</v>
      </c>
    </row>
    <row r="9136" spans="5:17" ht="13" hidden="1" x14ac:dyDescent="0.3">
      <c r="E9136" s="138">
        <v>44766</v>
      </c>
      <c r="F9136" s="16">
        <v>205</v>
      </c>
      <c r="G9136" s="16">
        <v>2022</v>
      </c>
      <c r="H9136" s="139">
        <f t="shared" si="735"/>
        <v>0</v>
      </c>
      <c r="I9136" s="140">
        <v>20.148387096774194</v>
      </c>
      <c r="J9136" s="141">
        <f t="shared" si="736"/>
        <v>0</v>
      </c>
      <c r="K9136" s="81">
        <f t="shared" si="737"/>
        <v>0</v>
      </c>
      <c r="L9136" s="149">
        <v>25.4</v>
      </c>
      <c r="M9136" s="16"/>
      <c r="N9136" s="141">
        <f t="shared" si="738"/>
        <v>0</v>
      </c>
      <c r="O9136" s="141"/>
      <c r="P9136" s="141"/>
      <c r="Q9136" s="81">
        <f t="shared" si="739"/>
        <v>0</v>
      </c>
    </row>
    <row r="9137" spans="5:17" ht="13" hidden="1" x14ac:dyDescent="0.3">
      <c r="E9137" s="138">
        <v>44767</v>
      </c>
      <c r="F9137" s="16">
        <v>206</v>
      </c>
      <c r="G9137" s="16">
        <v>2022</v>
      </c>
      <c r="H9137" s="139">
        <f t="shared" si="735"/>
        <v>0</v>
      </c>
      <c r="I9137" s="140">
        <v>20.141935483870967</v>
      </c>
      <c r="J9137" s="141">
        <f t="shared" si="736"/>
        <v>0</v>
      </c>
      <c r="K9137" s="81">
        <f t="shared" si="737"/>
        <v>0</v>
      </c>
      <c r="L9137" s="149">
        <v>27.4</v>
      </c>
      <c r="M9137" s="16"/>
      <c r="N9137" s="141">
        <f t="shared" si="738"/>
        <v>0</v>
      </c>
      <c r="O9137" s="141"/>
      <c r="P9137" s="141"/>
      <c r="Q9137" s="81">
        <f t="shared" si="739"/>
        <v>0</v>
      </c>
    </row>
    <row r="9138" spans="5:17" ht="13" hidden="1" x14ac:dyDescent="0.3">
      <c r="E9138" s="138">
        <v>44768</v>
      </c>
      <c r="F9138" s="16">
        <v>207</v>
      </c>
      <c r="G9138" s="16">
        <v>2022</v>
      </c>
      <c r="H9138" s="139">
        <f t="shared" si="735"/>
        <v>0</v>
      </c>
      <c r="I9138" s="140">
        <v>20.13548387096774</v>
      </c>
      <c r="J9138" s="141">
        <f t="shared" si="736"/>
        <v>0</v>
      </c>
      <c r="K9138" s="81">
        <f t="shared" si="737"/>
        <v>0</v>
      </c>
      <c r="L9138" s="149">
        <v>24</v>
      </c>
      <c r="M9138" s="16"/>
      <c r="N9138" s="141">
        <f t="shared" si="738"/>
        <v>0</v>
      </c>
      <c r="O9138" s="141"/>
      <c r="P9138" s="141"/>
      <c r="Q9138" s="81">
        <f t="shared" si="739"/>
        <v>0</v>
      </c>
    </row>
    <row r="9139" spans="5:17" ht="13" hidden="1" x14ac:dyDescent="0.3">
      <c r="E9139" s="138">
        <v>44769</v>
      </c>
      <c r="F9139" s="16">
        <v>208</v>
      </c>
      <c r="G9139" s="16">
        <v>2022</v>
      </c>
      <c r="H9139" s="139">
        <f t="shared" si="735"/>
        <v>0</v>
      </c>
      <c r="I9139" s="140">
        <v>20.129032258064516</v>
      </c>
      <c r="J9139" s="141">
        <f t="shared" si="736"/>
        <v>0</v>
      </c>
      <c r="K9139" s="81">
        <f t="shared" si="737"/>
        <v>0</v>
      </c>
      <c r="L9139" s="149">
        <v>22.7</v>
      </c>
      <c r="M9139" s="16"/>
      <c r="N9139" s="141">
        <f t="shared" si="738"/>
        <v>0</v>
      </c>
      <c r="O9139" s="141"/>
      <c r="P9139" s="141"/>
      <c r="Q9139" s="81">
        <f t="shared" si="739"/>
        <v>0</v>
      </c>
    </row>
    <row r="9140" spans="5:17" ht="13" hidden="1" x14ac:dyDescent="0.3">
      <c r="E9140" s="138">
        <v>44770</v>
      </c>
      <c r="F9140" s="16">
        <v>209</v>
      </c>
      <c r="G9140" s="16">
        <v>2022</v>
      </c>
      <c r="H9140" s="139">
        <f t="shared" si="735"/>
        <v>0</v>
      </c>
      <c r="I9140" s="140">
        <v>20.122580645161289</v>
      </c>
      <c r="J9140" s="141">
        <f t="shared" si="736"/>
        <v>0</v>
      </c>
      <c r="K9140" s="81">
        <f t="shared" si="737"/>
        <v>0</v>
      </c>
      <c r="L9140" s="149">
        <v>23.3</v>
      </c>
      <c r="M9140" s="16"/>
      <c r="N9140" s="141">
        <f t="shared" si="738"/>
        <v>0</v>
      </c>
      <c r="O9140" s="141"/>
      <c r="P9140" s="141"/>
      <c r="Q9140" s="81">
        <f t="shared" si="739"/>
        <v>0</v>
      </c>
    </row>
    <row r="9141" spans="5:17" ht="13" hidden="1" x14ac:dyDescent="0.3">
      <c r="E9141" s="138">
        <v>44771</v>
      </c>
      <c r="F9141" s="16">
        <v>210</v>
      </c>
      <c r="G9141" s="16">
        <v>2022</v>
      </c>
      <c r="H9141" s="139">
        <f t="shared" si="735"/>
        <v>0</v>
      </c>
      <c r="I9141" s="140">
        <v>20.116129032258065</v>
      </c>
      <c r="J9141" s="141">
        <f t="shared" si="736"/>
        <v>0</v>
      </c>
      <c r="K9141" s="81">
        <f t="shared" si="737"/>
        <v>0</v>
      </c>
      <c r="L9141" s="149">
        <v>21</v>
      </c>
      <c r="M9141" s="16"/>
      <c r="N9141" s="141">
        <f t="shared" si="738"/>
        <v>0</v>
      </c>
      <c r="O9141" s="141"/>
      <c r="P9141" s="141"/>
      <c r="Q9141" s="81">
        <f t="shared" si="739"/>
        <v>0</v>
      </c>
    </row>
    <row r="9142" spans="5:17" ht="13" hidden="1" x14ac:dyDescent="0.3">
      <c r="E9142" s="138">
        <v>44772</v>
      </c>
      <c r="F9142" s="16">
        <v>211</v>
      </c>
      <c r="G9142" s="16">
        <v>2022</v>
      </c>
      <c r="H9142" s="139">
        <f t="shared" si="735"/>
        <v>0</v>
      </c>
      <c r="I9142" s="140">
        <v>20.109677419354838</v>
      </c>
      <c r="J9142" s="141">
        <f t="shared" si="736"/>
        <v>0</v>
      </c>
      <c r="K9142" s="81">
        <f t="shared" si="737"/>
        <v>0</v>
      </c>
      <c r="L9142" s="149">
        <v>22.3</v>
      </c>
      <c r="M9142" s="16"/>
      <c r="N9142" s="141">
        <f t="shared" si="738"/>
        <v>0</v>
      </c>
      <c r="O9142" s="141"/>
      <c r="P9142" s="141"/>
      <c r="Q9142" s="81">
        <f t="shared" si="739"/>
        <v>0</v>
      </c>
    </row>
    <row r="9143" spans="5:17" ht="13" hidden="1" x14ac:dyDescent="0.3">
      <c r="E9143" s="138">
        <v>44773</v>
      </c>
      <c r="F9143" s="16">
        <v>212</v>
      </c>
      <c r="G9143" s="16">
        <v>2022</v>
      </c>
      <c r="H9143" s="139">
        <f t="shared" si="735"/>
        <v>0</v>
      </c>
      <c r="I9143" s="140">
        <v>20.103225806451611</v>
      </c>
      <c r="J9143" s="141">
        <f t="shared" si="736"/>
        <v>0</v>
      </c>
      <c r="K9143" s="81">
        <f t="shared" si="737"/>
        <v>0</v>
      </c>
      <c r="L9143" s="149">
        <v>24.1</v>
      </c>
      <c r="M9143" s="16"/>
      <c r="N9143" s="141">
        <f t="shared" si="738"/>
        <v>0</v>
      </c>
      <c r="O9143" s="141"/>
      <c r="P9143" s="141"/>
      <c r="Q9143" s="81">
        <f t="shared" si="739"/>
        <v>0</v>
      </c>
    </row>
    <row r="9144" spans="5:17" ht="13" hidden="1" x14ac:dyDescent="0.3">
      <c r="E9144" s="138">
        <v>44774</v>
      </c>
      <c r="F9144" s="16">
        <v>213</v>
      </c>
      <c r="G9144" s="16">
        <v>2022</v>
      </c>
      <c r="H9144" s="139">
        <f t="shared" si="735"/>
        <v>0</v>
      </c>
      <c r="I9144" s="140">
        <v>20.096774193548388</v>
      </c>
      <c r="J9144" s="141">
        <f t="shared" si="736"/>
        <v>0</v>
      </c>
      <c r="K9144" s="81">
        <f t="shared" si="737"/>
        <v>0</v>
      </c>
      <c r="L9144" s="149">
        <v>25.1</v>
      </c>
      <c r="M9144" s="16"/>
      <c r="N9144" s="141">
        <f t="shared" si="738"/>
        <v>0</v>
      </c>
      <c r="O9144" s="141"/>
      <c r="P9144" s="141"/>
      <c r="Q9144" s="81">
        <f t="shared" si="739"/>
        <v>0</v>
      </c>
    </row>
    <row r="9145" spans="5:17" ht="13" hidden="1" x14ac:dyDescent="0.3">
      <c r="E9145" s="138">
        <v>44775</v>
      </c>
      <c r="F9145" s="16">
        <v>214</v>
      </c>
      <c r="G9145" s="16">
        <v>2022</v>
      </c>
      <c r="H9145" s="139">
        <f t="shared" si="735"/>
        <v>0</v>
      </c>
      <c r="I9145" s="140">
        <v>20.090322580645161</v>
      </c>
      <c r="J9145" s="141">
        <f t="shared" si="736"/>
        <v>0</v>
      </c>
      <c r="K9145" s="81">
        <f t="shared" si="737"/>
        <v>0</v>
      </c>
      <c r="L9145" s="149">
        <v>25</v>
      </c>
      <c r="M9145" s="16"/>
      <c r="N9145" s="141">
        <f t="shared" si="738"/>
        <v>0</v>
      </c>
      <c r="O9145" s="141"/>
      <c r="P9145" s="141"/>
      <c r="Q9145" s="81">
        <f t="shared" si="739"/>
        <v>0</v>
      </c>
    </row>
    <row r="9146" spans="5:17" ht="13" hidden="1" x14ac:dyDescent="0.3">
      <c r="E9146" s="138">
        <v>44776</v>
      </c>
      <c r="F9146" s="16">
        <v>215</v>
      </c>
      <c r="G9146" s="16">
        <v>2022</v>
      </c>
      <c r="H9146" s="139">
        <f t="shared" si="735"/>
        <v>0</v>
      </c>
      <c r="I9146" s="140">
        <v>20.083870967741934</v>
      </c>
      <c r="J9146" s="141">
        <f t="shared" si="736"/>
        <v>0</v>
      </c>
      <c r="K9146" s="81">
        <f t="shared" si="737"/>
        <v>0</v>
      </c>
      <c r="L9146" s="149">
        <v>26.8</v>
      </c>
      <c r="M9146" s="16"/>
      <c r="N9146" s="141">
        <f t="shared" si="738"/>
        <v>0</v>
      </c>
      <c r="O9146" s="141"/>
      <c r="P9146" s="141"/>
      <c r="Q9146" s="81">
        <f t="shared" si="739"/>
        <v>0</v>
      </c>
    </row>
    <row r="9147" spans="5:17" ht="13" hidden="1" x14ac:dyDescent="0.3">
      <c r="E9147" s="138">
        <v>44777</v>
      </c>
      <c r="F9147" s="16">
        <v>216</v>
      </c>
      <c r="G9147" s="16">
        <v>2022</v>
      </c>
      <c r="H9147" s="139">
        <f t="shared" si="735"/>
        <v>0</v>
      </c>
      <c r="I9147" s="140">
        <v>20.07741935483871</v>
      </c>
      <c r="J9147" s="141">
        <f t="shared" si="736"/>
        <v>0</v>
      </c>
      <c r="K9147" s="81">
        <f t="shared" si="737"/>
        <v>0</v>
      </c>
      <c r="L9147" s="149">
        <v>28.5</v>
      </c>
      <c r="M9147" s="16"/>
      <c r="N9147" s="141">
        <f t="shared" si="738"/>
        <v>0</v>
      </c>
      <c r="O9147" s="141"/>
      <c r="P9147" s="141"/>
      <c r="Q9147" s="81">
        <f t="shared" si="739"/>
        <v>0</v>
      </c>
    </row>
    <row r="9148" spans="5:17" ht="13" hidden="1" x14ac:dyDescent="0.3">
      <c r="E9148" s="138">
        <v>44778</v>
      </c>
      <c r="F9148" s="16">
        <v>217</v>
      </c>
      <c r="G9148" s="16">
        <v>2022</v>
      </c>
      <c r="H9148" s="139">
        <f t="shared" si="735"/>
        <v>0</v>
      </c>
      <c r="I9148" s="140">
        <v>20.070967741935483</v>
      </c>
      <c r="J9148" s="141">
        <f t="shared" si="736"/>
        <v>0</v>
      </c>
      <c r="K9148" s="81">
        <f t="shared" si="737"/>
        <v>0</v>
      </c>
      <c r="L9148" s="149">
        <v>25</v>
      </c>
      <c r="M9148" s="16"/>
      <c r="N9148" s="141">
        <f t="shared" si="738"/>
        <v>0</v>
      </c>
      <c r="O9148" s="141"/>
      <c r="P9148" s="141"/>
      <c r="Q9148" s="81">
        <f t="shared" si="739"/>
        <v>0</v>
      </c>
    </row>
    <row r="9149" spans="5:17" ht="13" hidden="1" x14ac:dyDescent="0.3">
      <c r="E9149" s="138">
        <v>44779</v>
      </c>
      <c r="F9149" s="16">
        <v>218</v>
      </c>
      <c r="G9149" s="16">
        <v>2022</v>
      </c>
      <c r="H9149" s="139">
        <f t="shared" si="735"/>
        <v>0</v>
      </c>
      <c r="I9149" s="140">
        <v>20.064516129032256</v>
      </c>
      <c r="J9149" s="141">
        <f t="shared" si="736"/>
        <v>0</v>
      </c>
      <c r="K9149" s="81">
        <f t="shared" si="737"/>
        <v>0</v>
      </c>
      <c r="L9149" s="149">
        <v>22.1</v>
      </c>
      <c r="M9149" s="16"/>
      <c r="N9149" s="141">
        <f t="shared" si="738"/>
        <v>0</v>
      </c>
      <c r="O9149" s="141"/>
      <c r="P9149" s="141"/>
      <c r="Q9149" s="81">
        <f t="shared" si="739"/>
        <v>0</v>
      </c>
    </row>
    <row r="9150" spans="5:17" ht="13" hidden="1" x14ac:dyDescent="0.3">
      <c r="E9150" s="138">
        <v>44780</v>
      </c>
      <c r="F9150" s="16">
        <v>219</v>
      </c>
      <c r="G9150" s="16">
        <v>2022</v>
      </c>
      <c r="H9150" s="139">
        <f t="shared" si="735"/>
        <v>0</v>
      </c>
      <c r="I9150" s="140">
        <v>20.058064516129033</v>
      </c>
      <c r="J9150" s="141">
        <f t="shared" si="736"/>
        <v>0</v>
      </c>
      <c r="K9150" s="81">
        <f t="shared" si="737"/>
        <v>0</v>
      </c>
      <c r="L9150" s="149">
        <v>21.9</v>
      </c>
      <c r="M9150" s="16"/>
      <c r="N9150" s="141">
        <f t="shared" si="738"/>
        <v>0</v>
      </c>
      <c r="O9150" s="141"/>
      <c r="P9150" s="141"/>
      <c r="Q9150" s="81">
        <f t="shared" si="739"/>
        <v>0</v>
      </c>
    </row>
    <row r="9151" spans="5:17" ht="13" hidden="1" x14ac:dyDescent="0.3">
      <c r="E9151" s="138">
        <v>44781</v>
      </c>
      <c r="F9151" s="16">
        <v>220</v>
      </c>
      <c r="G9151" s="16">
        <v>2022</v>
      </c>
      <c r="H9151" s="139">
        <f t="shared" si="735"/>
        <v>0</v>
      </c>
      <c r="I9151" s="140">
        <v>20.051612903225806</v>
      </c>
      <c r="J9151" s="141">
        <f t="shared" si="736"/>
        <v>0</v>
      </c>
      <c r="K9151" s="81">
        <f t="shared" si="737"/>
        <v>0</v>
      </c>
      <c r="L9151" s="149">
        <v>23.2</v>
      </c>
      <c r="M9151" s="16"/>
      <c r="N9151" s="141">
        <f t="shared" si="738"/>
        <v>0</v>
      </c>
      <c r="O9151" s="141"/>
      <c r="P9151" s="141"/>
      <c r="Q9151" s="81">
        <f t="shared" si="739"/>
        <v>0</v>
      </c>
    </row>
    <row r="9152" spans="5:17" ht="13" hidden="1" x14ac:dyDescent="0.3">
      <c r="E9152" s="138">
        <v>44782</v>
      </c>
      <c r="F9152" s="16">
        <v>221</v>
      </c>
      <c r="G9152" s="16">
        <v>2022</v>
      </c>
      <c r="H9152" s="139">
        <f t="shared" si="735"/>
        <v>0</v>
      </c>
      <c r="I9152" s="140">
        <v>20.045161290322579</v>
      </c>
      <c r="J9152" s="141">
        <f t="shared" si="736"/>
        <v>0</v>
      </c>
      <c r="K9152" s="81">
        <f t="shared" si="737"/>
        <v>0</v>
      </c>
      <c r="L9152" s="149">
        <v>24.4</v>
      </c>
      <c r="M9152" s="16"/>
      <c r="N9152" s="141">
        <f t="shared" si="738"/>
        <v>0</v>
      </c>
      <c r="O9152" s="141"/>
      <c r="P9152" s="141"/>
      <c r="Q9152" s="81">
        <f t="shared" si="739"/>
        <v>0</v>
      </c>
    </row>
    <row r="9153" spans="5:17" ht="13" hidden="1" x14ac:dyDescent="0.3">
      <c r="E9153" s="138">
        <v>44783</v>
      </c>
      <c r="F9153" s="16">
        <v>222</v>
      </c>
      <c r="G9153" s="16">
        <v>2022</v>
      </c>
      <c r="H9153" s="139">
        <f t="shared" si="735"/>
        <v>0</v>
      </c>
      <c r="I9153" s="140">
        <v>20.038709677419355</v>
      </c>
      <c r="J9153" s="141">
        <f t="shared" si="736"/>
        <v>0</v>
      </c>
      <c r="K9153" s="81">
        <f t="shared" si="737"/>
        <v>0</v>
      </c>
      <c r="L9153" s="149">
        <v>24.1</v>
      </c>
      <c r="M9153" s="16"/>
      <c r="N9153" s="141">
        <f t="shared" si="738"/>
        <v>0</v>
      </c>
      <c r="O9153" s="141"/>
      <c r="P9153" s="141"/>
      <c r="Q9153" s="81">
        <f t="shared" si="739"/>
        <v>0</v>
      </c>
    </row>
    <row r="9154" spans="5:17" ht="13" hidden="1" x14ac:dyDescent="0.3">
      <c r="E9154" s="138">
        <v>44784</v>
      </c>
      <c r="F9154" s="16">
        <v>223</v>
      </c>
      <c r="G9154" s="16">
        <v>2022</v>
      </c>
      <c r="H9154" s="139">
        <f t="shared" si="735"/>
        <v>0</v>
      </c>
      <c r="I9154" s="140">
        <v>20.032258064516128</v>
      </c>
      <c r="J9154" s="141">
        <f t="shared" si="736"/>
        <v>0</v>
      </c>
      <c r="K9154" s="81">
        <f t="shared" si="737"/>
        <v>0</v>
      </c>
      <c r="L9154" s="149">
        <v>24</v>
      </c>
      <c r="M9154" s="16"/>
      <c r="N9154" s="141">
        <f t="shared" si="738"/>
        <v>0</v>
      </c>
      <c r="O9154" s="141"/>
      <c r="P9154" s="141"/>
      <c r="Q9154" s="81">
        <f t="shared" si="739"/>
        <v>0</v>
      </c>
    </row>
    <row r="9155" spans="5:17" ht="13" hidden="1" x14ac:dyDescent="0.3">
      <c r="E9155" s="138">
        <v>44785</v>
      </c>
      <c r="F9155" s="16">
        <v>224</v>
      </c>
      <c r="G9155" s="16">
        <v>2022</v>
      </c>
      <c r="H9155" s="139">
        <f t="shared" si="735"/>
        <v>0</v>
      </c>
      <c r="I9155" s="140">
        <v>20.025806451612901</v>
      </c>
      <c r="J9155" s="141">
        <f t="shared" si="736"/>
        <v>0</v>
      </c>
      <c r="K9155" s="81">
        <f t="shared" si="737"/>
        <v>0</v>
      </c>
      <c r="L9155" s="149">
        <v>24.4</v>
      </c>
      <c r="M9155" s="16"/>
      <c r="N9155" s="141">
        <f t="shared" si="738"/>
        <v>0</v>
      </c>
      <c r="O9155" s="141"/>
      <c r="P9155" s="141"/>
      <c r="Q9155" s="81">
        <f t="shared" si="739"/>
        <v>0</v>
      </c>
    </row>
    <row r="9156" spans="5:17" ht="13" hidden="1" x14ac:dyDescent="0.3">
      <c r="E9156" s="138">
        <v>44786</v>
      </c>
      <c r="F9156" s="16">
        <v>225</v>
      </c>
      <c r="G9156" s="16">
        <v>2022</v>
      </c>
      <c r="H9156" s="139">
        <f t="shared" si="735"/>
        <v>0</v>
      </c>
      <c r="I9156" s="140">
        <v>20.019354838709678</v>
      </c>
      <c r="J9156" s="141">
        <f t="shared" si="736"/>
        <v>0</v>
      </c>
      <c r="K9156" s="81">
        <f t="shared" si="737"/>
        <v>0</v>
      </c>
      <c r="L9156" s="149">
        <v>22.7</v>
      </c>
      <c r="M9156" s="16"/>
      <c r="N9156" s="141">
        <f t="shared" si="738"/>
        <v>0</v>
      </c>
      <c r="O9156" s="141"/>
      <c r="P9156" s="141"/>
      <c r="Q9156" s="81">
        <f t="shared" si="739"/>
        <v>0</v>
      </c>
    </row>
    <row r="9157" spans="5:17" ht="13" hidden="1" x14ac:dyDescent="0.3">
      <c r="E9157" s="138">
        <v>44787</v>
      </c>
      <c r="F9157" s="16">
        <v>226</v>
      </c>
      <c r="G9157" s="16">
        <v>2022</v>
      </c>
      <c r="H9157" s="139">
        <f t="shared" si="735"/>
        <v>0</v>
      </c>
      <c r="I9157" s="140">
        <v>20.012903225806451</v>
      </c>
      <c r="J9157" s="141">
        <f t="shared" si="736"/>
        <v>0</v>
      </c>
      <c r="K9157" s="81">
        <f t="shared" si="737"/>
        <v>0</v>
      </c>
      <c r="L9157" s="149">
        <v>18.899999999999999</v>
      </c>
      <c r="M9157" s="16"/>
      <c r="N9157" s="141">
        <f t="shared" si="738"/>
        <v>0</v>
      </c>
      <c r="O9157" s="141"/>
      <c r="P9157" s="141"/>
      <c r="Q9157" s="81">
        <f t="shared" si="739"/>
        <v>0</v>
      </c>
    </row>
    <row r="9158" spans="5:17" ht="13" hidden="1" x14ac:dyDescent="0.3">
      <c r="E9158" s="138">
        <v>44788</v>
      </c>
      <c r="F9158" s="16">
        <v>227</v>
      </c>
      <c r="G9158" s="16">
        <v>2022</v>
      </c>
      <c r="H9158" s="139">
        <f t="shared" si="735"/>
        <v>0</v>
      </c>
      <c r="I9158" s="140">
        <v>20.006451612903227</v>
      </c>
      <c r="J9158" s="141">
        <f t="shared" si="736"/>
        <v>0</v>
      </c>
      <c r="K9158" s="81">
        <f t="shared" si="737"/>
        <v>0</v>
      </c>
      <c r="L9158" s="149">
        <v>20.2</v>
      </c>
      <c r="M9158" s="16"/>
      <c r="N9158" s="141">
        <f t="shared" si="738"/>
        <v>0</v>
      </c>
      <c r="O9158" s="141"/>
      <c r="P9158" s="141"/>
      <c r="Q9158" s="81">
        <f t="shared" si="739"/>
        <v>0</v>
      </c>
    </row>
    <row r="9159" spans="5:17" ht="13" hidden="1" x14ac:dyDescent="0.3">
      <c r="E9159" s="138">
        <v>44789</v>
      </c>
      <c r="F9159" s="16">
        <v>228</v>
      </c>
      <c r="G9159" s="16">
        <v>2022</v>
      </c>
      <c r="H9159" s="139">
        <f t="shared" si="735"/>
        <v>0</v>
      </c>
      <c r="I9159" s="140">
        <v>20</v>
      </c>
      <c r="J9159" s="141">
        <f t="shared" si="736"/>
        <v>0</v>
      </c>
      <c r="K9159" s="81">
        <f t="shared" si="737"/>
        <v>0</v>
      </c>
      <c r="L9159" s="149">
        <v>22.8</v>
      </c>
      <c r="M9159" s="16"/>
      <c r="N9159" s="141">
        <f t="shared" si="738"/>
        <v>0</v>
      </c>
      <c r="O9159" s="141"/>
      <c r="P9159" s="141"/>
      <c r="Q9159" s="81">
        <f t="shared" si="739"/>
        <v>0</v>
      </c>
    </row>
    <row r="9160" spans="5:17" ht="13" hidden="1" x14ac:dyDescent="0.3">
      <c r="E9160" s="138">
        <v>44790</v>
      </c>
      <c r="F9160" s="16">
        <v>229</v>
      </c>
      <c r="G9160" s="16">
        <v>2022</v>
      </c>
      <c r="H9160" s="139">
        <f t="shared" si="735"/>
        <v>0</v>
      </c>
      <c r="I9160" s="140">
        <v>19.846666666666664</v>
      </c>
      <c r="J9160" s="141">
        <f t="shared" si="736"/>
        <v>0</v>
      </c>
      <c r="K9160" s="81">
        <f t="shared" si="737"/>
        <v>0</v>
      </c>
      <c r="L9160" s="149">
        <v>21.4</v>
      </c>
      <c r="M9160" s="16"/>
      <c r="N9160" s="141">
        <f t="shared" si="738"/>
        <v>0</v>
      </c>
      <c r="O9160" s="141"/>
      <c r="P9160" s="141"/>
      <c r="Q9160" s="81">
        <f t="shared" si="739"/>
        <v>0</v>
      </c>
    </row>
    <row r="9161" spans="5:17" ht="13" hidden="1" x14ac:dyDescent="0.3">
      <c r="E9161" s="138">
        <v>44791</v>
      </c>
      <c r="F9161" s="16">
        <v>230</v>
      </c>
      <c r="G9161" s="16">
        <v>2022</v>
      </c>
      <c r="H9161" s="139">
        <f t="shared" si="735"/>
        <v>0</v>
      </c>
      <c r="I9161" s="140">
        <v>19.693333333333328</v>
      </c>
      <c r="J9161" s="141">
        <f t="shared" si="736"/>
        <v>0</v>
      </c>
      <c r="K9161" s="81">
        <f t="shared" si="737"/>
        <v>0</v>
      </c>
      <c r="L9161" s="149">
        <v>20.100000000000001</v>
      </c>
      <c r="M9161" s="16"/>
      <c r="N9161" s="141">
        <f t="shared" si="738"/>
        <v>0</v>
      </c>
      <c r="O9161" s="141"/>
      <c r="P9161" s="141"/>
      <c r="Q9161" s="81">
        <f t="shared" si="739"/>
        <v>0</v>
      </c>
    </row>
    <row r="9162" spans="5:17" ht="13" hidden="1" x14ac:dyDescent="0.3">
      <c r="E9162" s="138">
        <v>44792</v>
      </c>
      <c r="F9162" s="16">
        <v>231</v>
      </c>
      <c r="G9162" s="16">
        <v>2022</v>
      </c>
      <c r="H9162" s="139">
        <f t="shared" si="735"/>
        <v>0</v>
      </c>
      <c r="I9162" s="140">
        <v>19.54</v>
      </c>
      <c r="J9162" s="141">
        <f t="shared" si="736"/>
        <v>0</v>
      </c>
      <c r="K9162" s="81">
        <f t="shared" si="737"/>
        <v>0</v>
      </c>
      <c r="L9162" s="149">
        <v>18.8</v>
      </c>
      <c r="M9162" s="16"/>
      <c r="N9162" s="141">
        <f t="shared" si="738"/>
        <v>0</v>
      </c>
      <c r="O9162" s="141"/>
      <c r="P9162" s="141"/>
      <c r="Q9162" s="81">
        <f t="shared" si="739"/>
        <v>0</v>
      </c>
    </row>
    <row r="9163" spans="5:17" ht="13" hidden="1" x14ac:dyDescent="0.3">
      <c r="E9163" s="138">
        <v>44793</v>
      </c>
      <c r="F9163" s="16">
        <v>232</v>
      </c>
      <c r="G9163" s="16">
        <v>2022</v>
      </c>
      <c r="H9163" s="139">
        <f t="shared" si="735"/>
        <v>0</v>
      </c>
      <c r="I9163" s="140">
        <v>19.386666666666663</v>
      </c>
      <c r="J9163" s="141">
        <f t="shared" si="736"/>
        <v>0</v>
      </c>
      <c r="K9163" s="81">
        <f t="shared" si="737"/>
        <v>0</v>
      </c>
      <c r="L9163" s="149">
        <v>19.600000000000001</v>
      </c>
      <c r="M9163" s="16"/>
      <c r="N9163" s="141">
        <f t="shared" si="738"/>
        <v>0</v>
      </c>
      <c r="O9163" s="141"/>
      <c r="P9163" s="141"/>
      <c r="Q9163" s="81">
        <f t="shared" si="739"/>
        <v>0</v>
      </c>
    </row>
    <row r="9164" spans="5:17" ht="13" hidden="1" x14ac:dyDescent="0.3">
      <c r="E9164" s="138">
        <v>44794</v>
      </c>
      <c r="F9164" s="16">
        <v>233</v>
      </c>
      <c r="G9164" s="16">
        <v>2022</v>
      </c>
      <c r="H9164" s="139">
        <f t="shared" si="735"/>
        <v>0</v>
      </c>
      <c r="I9164" s="140">
        <v>19.233333333333327</v>
      </c>
      <c r="J9164" s="141">
        <f t="shared" si="736"/>
        <v>0</v>
      </c>
      <c r="K9164" s="81">
        <f t="shared" si="737"/>
        <v>0</v>
      </c>
      <c r="L9164" s="149">
        <v>20.399999999999999</v>
      </c>
      <c r="M9164" s="16"/>
      <c r="N9164" s="141">
        <f t="shared" si="738"/>
        <v>0</v>
      </c>
      <c r="O9164" s="141"/>
      <c r="P9164" s="141"/>
      <c r="Q9164" s="81">
        <f t="shared" si="739"/>
        <v>0</v>
      </c>
    </row>
    <row r="9165" spans="5:17" ht="13" hidden="1" x14ac:dyDescent="0.3">
      <c r="E9165" s="138">
        <v>44795</v>
      </c>
      <c r="F9165" s="16">
        <v>234</v>
      </c>
      <c r="G9165" s="16">
        <v>2022</v>
      </c>
      <c r="H9165" s="139">
        <f t="shared" si="735"/>
        <v>0</v>
      </c>
      <c r="I9165" s="140">
        <v>19.079999999999998</v>
      </c>
      <c r="J9165" s="141">
        <f t="shared" si="736"/>
        <v>0</v>
      </c>
      <c r="K9165" s="81">
        <f t="shared" si="737"/>
        <v>0</v>
      </c>
      <c r="L9165" s="149">
        <v>21.4</v>
      </c>
      <c r="M9165" s="16"/>
      <c r="N9165" s="141">
        <f t="shared" si="738"/>
        <v>0</v>
      </c>
      <c r="O9165" s="141"/>
      <c r="P9165" s="141"/>
      <c r="Q9165" s="81">
        <f t="shared" si="739"/>
        <v>0</v>
      </c>
    </row>
    <row r="9166" spans="5:17" ht="13" hidden="1" x14ac:dyDescent="0.3">
      <c r="E9166" s="138">
        <v>44796</v>
      </c>
      <c r="F9166" s="16">
        <v>235</v>
      </c>
      <c r="G9166" s="16">
        <v>2022</v>
      </c>
      <c r="H9166" s="139">
        <f t="shared" si="735"/>
        <v>0</v>
      </c>
      <c r="I9166" s="140">
        <v>18.926666666666662</v>
      </c>
      <c r="J9166" s="141">
        <f t="shared" si="736"/>
        <v>0</v>
      </c>
      <c r="K9166" s="81">
        <f t="shared" si="737"/>
        <v>0</v>
      </c>
      <c r="L9166" s="149">
        <v>21.7</v>
      </c>
      <c r="M9166" s="16"/>
      <c r="N9166" s="141">
        <f t="shared" si="738"/>
        <v>0</v>
      </c>
      <c r="O9166" s="141"/>
      <c r="P9166" s="141"/>
      <c r="Q9166" s="81">
        <f t="shared" si="739"/>
        <v>0</v>
      </c>
    </row>
    <row r="9167" spans="5:17" ht="13" hidden="1" x14ac:dyDescent="0.3">
      <c r="E9167" s="138">
        <v>44797</v>
      </c>
      <c r="F9167" s="16">
        <v>236</v>
      </c>
      <c r="G9167" s="16">
        <v>2022</v>
      </c>
      <c r="H9167" s="139">
        <f t="shared" si="735"/>
        <v>0</v>
      </c>
      <c r="I9167" s="140">
        <v>18.773333333333326</v>
      </c>
      <c r="J9167" s="141">
        <f t="shared" si="736"/>
        <v>0</v>
      </c>
      <c r="K9167" s="81">
        <f t="shared" si="737"/>
        <v>0</v>
      </c>
      <c r="L9167" s="149">
        <v>20.8</v>
      </c>
      <c r="M9167" s="16"/>
      <c r="N9167" s="141">
        <f t="shared" si="738"/>
        <v>0</v>
      </c>
      <c r="O9167" s="141"/>
      <c r="P9167" s="141"/>
      <c r="Q9167" s="81">
        <f t="shared" si="739"/>
        <v>0</v>
      </c>
    </row>
    <row r="9168" spans="5:17" ht="13" hidden="1" x14ac:dyDescent="0.3">
      <c r="E9168" s="138">
        <v>44798</v>
      </c>
      <c r="F9168" s="16">
        <v>237</v>
      </c>
      <c r="G9168" s="16">
        <v>2022</v>
      </c>
      <c r="H9168" s="139">
        <f t="shared" si="735"/>
        <v>0</v>
      </c>
      <c r="I9168" s="140">
        <v>18.62</v>
      </c>
      <c r="J9168" s="141">
        <f t="shared" si="736"/>
        <v>0</v>
      </c>
      <c r="K9168" s="81">
        <f t="shared" si="737"/>
        <v>0</v>
      </c>
      <c r="L9168" s="149">
        <v>22.8</v>
      </c>
      <c r="M9168" s="16"/>
      <c r="N9168" s="141">
        <f t="shared" si="738"/>
        <v>0</v>
      </c>
      <c r="O9168" s="141"/>
      <c r="P9168" s="141"/>
      <c r="Q9168" s="81">
        <f t="shared" si="739"/>
        <v>0</v>
      </c>
    </row>
    <row r="9169" spans="5:17" ht="13" hidden="1" x14ac:dyDescent="0.3">
      <c r="E9169" s="138">
        <v>44799</v>
      </c>
      <c r="F9169" s="16">
        <v>238</v>
      </c>
      <c r="G9169" s="16">
        <v>2022</v>
      </c>
      <c r="H9169" s="139">
        <f t="shared" si="735"/>
        <v>0</v>
      </c>
      <c r="I9169" s="140">
        <v>18.466666666666661</v>
      </c>
      <c r="J9169" s="141">
        <f t="shared" si="736"/>
        <v>0</v>
      </c>
      <c r="K9169" s="81">
        <f t="shared" si="737"/>
        <v>0</v>
      </c>
      <c r="L9169" s="149">
        <v>21.5</v>
      </c>
      <c r="M9169" s="16"/>
      <c r="N9169" s="141">
        <f t="shared" si="738"/>
        <v>0</v>
      </c>
      <c r="O9169" s="141"/>
      <c r="P9169" s="141"/>
      <c r="Q9169" s="81">
        <f t="shared" si="739"/>
        <v>0</v>
      </c>
    </row>
    <row r="9170" spans="5:17" ht="13" hidden="1" x14ac:dyDescent="0.3">
      <c r="E9170" s="138">
        <v>44800</v>
      </c>
      <c r="F9170" s="16">
        <v>239</v>
      </c>
      <c r="G9170" s="16">
        <v>2022</v>
      </c>
      <c r="H9170" s="139">
        <f t="shared" si="735"/>
        <v>0</v>
      </c>
      <c r="I9170" s="140">
        <v>18.313333333333333</v>
      </c>
      <c r="J9170" s="141">
        <f t="shared" si="736"/>
        <v>0</v>
      </c>
      <c r="K9170" s="81">
        <f t="shared" si="737"/>
        <v>0</v>
      </c>
      <c r="L9170" s="149">
        <v>21.4</v>
      </c>
      <c r="M9170" s="16"/>
      <c r="N9170" s="141">
        <f t="shared" si="738"/>
        <v>0</v>
      </c>
      <c r="O9170" s="141"/>
      <c r="P9170" s="141"/>
      <c r="Q9170" s="81">
        <f t="shared" si="739"/>
        <v>0</v>
      </c>
    </row>
    <row r="9171" spans="5:17" ht="13" hidden="1" x14ac:dyDescent="0.3">
      <c r="E9171" s="138">
        <v>44801</v>
      </c>
      <c r="F9171" s="16">
        <v>240</v>
      </c>
      <c r="G9171" s="16">
        <v>2022</v>
      </c>
      <c r="H9171" s="139">
        <f t="shared" si="735"/>
        <v>0</v>
      </c>
      <c r="I9171" s="140">
        <v>18.16</v>
      </c>
      <c r="J9171" s="141">
        <f t="shared" si="736"/>
        <v>0</v>
      </c>
      <c r="K9171" s="81">
        <f t="shared" si="737"/>
        <v>0</v>
      </c>
      <c r="L9171" s="149">
        <v>20.6</v>
      </c>
      <c r="M9171" s="16"/>
      <c r="N9171" s="141">
        <f t="shared" si="738"/>
        <v>0</v>
      </c>
      <c r="O9171" s="141"/>
      <c r="P9171" s="141"/>
      <c r="Q9171" s="81">
        <f t="shared" si="739"/>
        <v>0</v>
      </c>
    </row>
    <row r="9172" spans="5:17" ht="13" hidden="1" x14ac:dyDescent="0.3">
      <c r="E9172" s="138">
        <v>44802</v>
      </c>
      <c r="F9172" s="16">
        <v>241</v>
      </c>
      <c r="G9172" s="16">
        <v>2022</v>
      </c>
      <c r="H9172" s="139">
        <f t="shared" si="735"/>
        <v>0</v>
      </c>
      <c r="I9172" s="140">
        <v>18.006666666666661</v>
      </c>
      <c r="J9172" s="141">
        <f t="shared" si="736"/>
        <v>0</v>
      </c>
      <c r="K9172" s="81">
        <f t="shared" si="737"/>
        <v>0</v>
      </c>
      <c r="L9172" s="149">
        <v>20.6</v>
      </c>
      <c r="M9172" s="16"/>
      <c r="N9172" s="141">
        <f t="shared" si="738"/>
        <v>0</v>
      </c>
      <c r="O9172" s="141"/>
      <c r="P9172" s="141"/>
      <c r="Q9172" s="81">
        <f t="shared" si="739"/>
        <v>0</v>
      </c>
    </row>
    <row r="9173" spans="5:17" ht="13" hidden="1" x14ac:dyDescent="0.3">
      <c r="E9173" s="138">
        <v>44803</v>
      </c>
      <c r="F9173" s="16">
        <v>242</v>
      </c>
      <c r="G9173" s="16">
        <v>2022</v>
      </c>
      <c r="H9173" s="139">
        <f t="shared" si="735"/>
        <v>0</v>
      </c>
      <c r="I9173" s="140">
        <v>17.853333333333332</v>
      </c>
      <c r="J9173" s="141">
        <f t="shared" si="736"/>
        <v>0</v>
      </c>
      <c r="K9173" s="81">
        <f t="shared" si="737"/>
        <v>0</v>
      </c>
      <c r="L9173" s="149">
        <v>20.100000000000001</v>
      </c>
      <c r="M9173" s="16"/>
      <c r="N9173" s="141">
        <f t="shared" si="738"/>
        <v>0</v>
      </c>
      <c r="O9173" s="141"/>
      <c r="P9173" s="141"/>
      <c r="Q9173" s="81">
        <f t="shared" si="739"/>
        <v>0</v>
      </c>
    </row>
    <row r="9174" spans="5:17" ht="13" hidden="1" x14ac:dyDescent="0.3">
      <c r="E9174" s="138">
        <v>44804</v>
      </c>
      <c r="F9174" s="16">
        <v>243</v>
      </c>
      <c r="G9174" s="16">
        <v>2022</v>
      </c>
      <c r="H9174" s="139">
        <f t="shared" si="735"/>
        <v>0</v>
      </c>
      <c r="I9174" s="140">
        <v>17.7</v>
      </c>
      <c r="J9174" s="141">
        <f t="shared" si="736"/>
        <v>0</v>
      </c>
      <c r="K9174" s="81">
        <f t="shared" si="737"/>
        <v>0</v>
      </c>
      <c r="L9174" s="149">
        <v>20.8</v>
      </c>
      <c r="M9174" s="16"/>
      <c r="N9174" s="141">
        <f t="shared" si="738"/>
        <v>0</v>
      </c>
      <c r="O9174" s="141"/>
      <c r="P9174" s="141"/>
      <c r="Q9174" s="81">
        <f t="shared" si="739"/>
        <v>0</v>
      </c>
    </row>
    <row r="9175" spans="5:17" ht="13" hidden="1" x14ac:dyDescent="0.3">
      <c r="E9175" s="138">
        <v>44805</v>
      </c>
      <c r="F9175" s="16">
        <v>244</v>
      </c>
      <c r="G9175" s="16">
        <v>2022</v>
      </c>
      <c r="H9175" s="139">
        <f t="shared" si="735"/>
        <v>0</v>
      </c>
      <c r="I9175" s="140">
        <v>17.546666666666667</v>
      </c>
      <c r="J9175" s="141">
        <f t="shared" si="736"/>
        <v>0</v>
      </c>
      <c r="K9175" s="81">
        <f t="shared" si="737"/>
        <v>0</v>
      </c>
      <c r="L9175" s="149">
        <v>18.8</v>
      </c>
      <c r="M9175" s="16"/>
      <c r="N9175" s="141">
        <f t="shared" si="738"/>
        <v>0</v>
      </c>
      <c r="O9175" s="141"/>
      <c r="P9175" s="141"/>
      <c r="Q9175" s="81">
        <f t="shared" si="739"/>
        <v>0</v>
      </c>
    </row>
    <row r="9176" spans="5:17" ht="13" hidden="1" x14ac:dyDescent="0.3">
      <c r="E9176" s="138">
        <v>44806</v>
      </c>
      <c r="F9176" s="16">
        <v>245</v>
      </c>
      <c r="G9176" s="16">
        <v>2022</v>
      </c>
      <c r="H9176" s="139">
        <f t="shared" si="735"/>
        <v>0</v>
      </c>
      <c r="I9176" s="140">
        <v>17.393333333333331</v>
      </c>
      <c r="J9176" s="141">
        <f t="shared" si="736"/>
        <v>0</v>
      </c>
      <c r="K9176" s="81">
        <f t="shared" si="737"/>
        <v>0</v>
      </c>
      <c r="L9176" s="149">
        <v>18.600000000000001</v>
      </c>
      <c r="M9176" s="16"/>
      <c r="N9176" s="141">
        <f t="shared" si="738"/>
        <v>0</v>
      </c>
      <c r="O9176" s="141"/>
      <c r="P9176" s="141"/>
      <c r="Q9176" s="81">
        <f t="shared" si="739"/>
        <v>0</v>
      </c>
    </row>
    <row r="9177" spans="5:17" ht="13" hidden="1" x14ac:dyDescent="0.3">
      <c r="E9177" s="138">
        <v>44807</v>
      </c>
      <c r="F9177" s="16">
        <v>246</v>
      </c>
      <c r="G9177" s="16">
        <v>2022</v>
      </c>
      <c r="H9177" s="139">
        <f t="shared" si="735"/>
        <v>0</v>
      </c>
      <c r="I9177" s="140">
        <v>17.239999999999998</v>
      </c>
      <c r="J9177" s="141">
        <f t="shared" si="736"/>
        <v>0</v>
      </c>
      <c r="K9177" s="81">
        <f t="shared" si="737"/>
        <v>0</v>
      </c>
      <c r="L9177" s="149">
        <v>18.899999999999999</v>
      </c>
      <c r="M9177" s="16"/>
      <c r="N9177" s="141">
        <f t="shared" si="738"/>
        <v>0</v>
      </c>
      <c r="O9177" s="141"/>
      <c r="P9177" s="141"/>
      <c r="Q9177" s="81">
        <f t="shared" si="739"/>
        <v>0</v>
      </c>
    </row>
    <row r="9178" spans="5:17" ht="13" hidden="1" x14ac:dyDescent="0.3">
      <c r="E9178" s="138">
        <v>44808</v>
      </c>
      <c r="F9178" s="16">
        <v>247</v>
      </c>
      <c r="G9178" s="16">
        <v>2022</v>
      </c>
      <c r="H9178" s="139">
        <f t="shared" si="735"/>
        <v>0</v>
      </c>
      <c r="I9178" s="140">
        <v>17.086666666666666</v>
      </c>
      <c r="J9178" s="141">
        <f t="shared" si="736"/>
        <v>0</v>
      </c>
      <c r="K9178" s="81">
        <f t="shared" si="737"/>
        <v>0</v>
      </c>
      <c r="L9178" s="149">
        <v>20</v>
      </c>
      <c r="M9178" s="16"/>
      <c r="N9178" s="141">
        <f t="shared" si="738"/>
        <v>0</v>
      </c>
      <c r="O9178" s="141"/>
      <c r="P9178" s="141"/>
      <c r="Q9178" s="81">
        <f t="shared" si="739"/>
        <v>0</v>
      </c>
    </row>
    <row r="9179" spans="5:17" ht="13" hidden="1" x14ac:dyDescent="0.3">
      <c r="E9179" s="138">
        <v>44809</v>
      </c>
      <c r="F9179" s="16">
        <v>248</v>
      </c>
      <c r="G9179" s="16">
        <v>2022</v>
      </c>
      <c r="H9179" s="139">
        <f t="shared" si="735"/>
        <v>0</v>
      </c>
      <c r="I9179" s="140">
        <v>16.93333333333333</v>
      </c>
      <c r="J9179" s="141">
        <f t="shared" si="736"/>
        <v>0</v>
      </c>
      <c r="K9179" s="81">
        <f t="shared" si="737"/>
        <v>0</v>
      </c>
      <c r="L9179" s="149">
        <v>22.2</v>
      </c>
      <c r="M9179" s="16"/>
      <c r="N9179" s="141">
        <f t="shared" si="738"/>
        <v>0</v>
      </c>
      <c r="O9179" s="141"/>
      <c r="P9179" s="141"/>
      <c r="Q9179" s="81">
        <f t="shared" si="739"/>
        <v>0</v>
      </c>
    </row>
    <row r="9180" spans="5:17" ht="13" hidden="1" x14ac:dyDescent="0.3">
      <c r="E9180" s="138">
        <v>44810</v>
      </c>
      <c r="F9180" s="16">
        <v>249</v>
      </c>
      <c r="G9180" s="16">
        <v>2022</v>
      </c>
      <c r="H9180" s="139">
        <f t="shared" si="735"/>
        <v>0</v>
      </c>
      <c r="I9180" s="140">
        <v>16.78</v>
      </c>
      <c r="J9180" s="141">
        <f t="shared" si="736"/>
        <v>0</v>
      </c>
      <c r="K9180" s="81">
        <f t="shared" si="737"/>
        <v>0</v>
      </c>
      <c r="L9180" s="149">
        <v>21.2</v>
      </c>
      <c r="M9180" s="16"/>
      <c r="N9180" s="141">
        <f t="shared" si="738"/>
        <v>0</v>
      </c>
      <c r="O9180" s="141"/>
      <c r="P9180" s="141"/>
      <c r="Q9180" s="81">
        <f t="shared" si="739"/>
        <v>0</v>
      </c>
    </row>
    <row r="9181" spans="5:17" ht="13" hidden="1" x14ac:dyDescent="0.3">
      <c r="E9181" s="138">
        <v>44811</v>
      </c>
      <c r="F9181" s="16">
        <v>250</v>
      </c>
      <c r="G9181" s="16">
        <v>2022</v>
      </c>
      <c r="H9181" s="139">
        <f t="shared" si="735"/>
        <v>0</v>
      </c>
      <c r="I9181" s="140">
        <v>16.626666666666665</v>
      </c>
      <c r="J9181" s="141">
        <f t="shared" si="736"/>
        <v>0</v>
      </c>
      <c r="K9181" s="81">
        <f t="shared" si="737"/>
        <v>0</v>
      </c>
      <c r="L9181" s="149">
        <v>20.5</v>
      </c>
      <c r="M9181" s="16"/>
      <c r="N9181" s="141">
        <f t="shared" si="738"/>
        <v>0</v>
      </c>
      <c r="O9181" s="141"/>
      <c r="P9181" s="141"/>
      <c r="Q9181" s="81">
        <f t="shared" si="739"/>
        <v>0</v>
      </c>
    </row>
    <row r="9182" spans="5:17" ht="13" hidden="1" x14ac:dyDescent="0.3">
      <c r="E9182" s="138">
        <v>44812</v>
      </c>
      <c r="F9182" s="16">
        <v>251</v>
      </c>
      <c r="G9182" s="16">
        <v>2022</v>
      </c>
      <c r="H9182" s="139">
        <f t="shared" si="735"/>
        <v>0</v>
      </c>
      <c r="I9182" s="140">
        <v>16.473333333333329</v>
      </c>
      <c r="J9182" s="141">
        <f t="shared" si="736"/>
        <v>0</v>
      </c>
      <c r="K9182" s="81">
        <f t="shared" si="737"/>
        <v>0</v>
      </c>
      <c r="L9182" s="149">
        <v>19.5</v>
      </c>
      <c r="M9182" s="16"/>
      <c r="N9182" s="141">
        <f t="shared" si="738"/>
        <v>0</v>
      </c>
      <c r="O9182" s="141"/>
      <c r="P9182" s="141"/>
      <c r="Q9182" s="81">
        <f t="shared" si="739"/>
        <v>0</v>
      </c>
    </row>
    <row r="9183" spans="5:17" ht="13" hidden="1" x14ac:dyDescent="0.3">
      <c r="E9183" s="138">
        <v>44813</v>
      </c>
      <c r="F9183" s="16">
        <v>252</v>
      </c>
      <c r="G9183" s="16">
        <v>2022</v>
      </c>
      <c r="H9183" s="139">
        <f t="shared" si="735"/>
        <v>0</v>
      </c>
      <c r="I9183" s="140">
        <v>16.32</v>
      </c>
      <c r="J9183" s="141">
        <f t="shared" si="736"/>
        <v>0</v>
      </c>
      <c r="K9183" s="81">
        <f t="shared" si="737"/>
        <v>0</v>
      </c>
      <c r="L9183" s="149">
        <v>18.100000000000001</v>
      </c>
      <c r="M9183" s="16"/>
      <c r="N9183" s="141">
        <f t="shared" si="738"/>
        <v>0</v>
      </c>
      <c r="O9183" s="141"/>
      <c r="P9183" s="141"/>
      <c r="Q9183" s="81">
        <f t="shared" si="739"/>
        <v>0</v>
      </c>
    </row>
    <row r="9184" spans="5:17" ht="13" hidden="1" x14ac:dyDescent="0.3">
      <c r="E9184" s="138">
        <v>44814</v>
      </c>
      <c r="F9184" s="16">
        <v>253</v>
      </c>
      <c r="G9184" s="16">
        <v>2022</v>
      </c>
      <c r="H9184" s="139">
        <f t="shared" si="735"/>
        <v>0</v>
      </c>
      <c r="I9184" s="140">
        <v>16.166666666666664</v>
      </c>
      <c r="J9184" s="141">
        <f t="shared" si="736"/>
        <v>0</v>
      </c>
      <c r="K9184" s="81">
        <f t="shared" si="737"/>
        <v>0</v>
      </c>
      <c r="L9184" s="149">
        <v>17.399999999999999</v>
      </c>
      <c r="M9184" s="16"/>
      <c r="N9184" s="141">
        <f t="shared" si="738"/>
        <v>0</v>
      </c>
      <c r="O9184" s="141"/>
      <c r="P9184" s="141"/>
      <c r="Q9184" s="81">
        <f t="shared" si="739"/>
        <v>0</v>
      </c>
    </row>
    <row r="9185" spans="5:17" ht="13" hidden="1" x14ac:dyDescent="0.3">
      <c r="E9185" s="138">
        <v>44815</v>
      </c>
      <c r="F9185" s="16">
        <v>254</v>
      </c>
      <c r="G9185" s="16">
        <v>2022</v>
      </c>
      <c r="H9185" s="139">
        <f t="shared" si="735"/>
        <v>0</v>
      </c>
      <c r="I9185" s="140">
        <v>16.013333333333328</v>
      </c>
      <c r="J9185" s="141">
        <f t="shared" si="736"/>
        <v>0</v>
      </c>
      <c r="K9185" s="81">
        <f t="shared" si="737"/>
        <v>0</v>
      </c>
      <c r="L9185" s="149">
        <v>16.399999999999999</v>
      </c>
      <c r="M9185" s="16"/>
      <c r="N9185" s="141">
        <f t="shared" si="738"/>
        <v>0</v>
      </c>
      <c r="O9185" s="141"/>
      <c r="P9185" s="141"/>
      <c r="Q9185" s="81">
        <f t="shared" si="739"/>
        <v>0</v>
      </c>
    </row>
    <row r="9186" spans="5:17" ht="13" hidden="1" x14ac:dyDescent="0.3">
      <c r="E9186" s="138">
        <v>44816</v>
      </c>
      <c r="F9186" s="16">
        <v>255</v>
      </c>
      <c r="G9186" s="16">
        <v>2022</v>
      </c>
      <c r="H9186" s="139">
        <f t="shared" si="735"/>
        <v>0</v>
      </c>
      <c r="I9186" s="140">
        <v>15.86</v>
      </c>
      <c r="J9186" s="141">
        <f t="shared" si="736"/>
        <v>1</v>
      </c>
      <c r="K9186" s="81">
        <f t="shared" si="737"/>
        <v>4.1400000000000006</v>
      </c>
      <c r="L9186" s="149">
        <v>17.3</v>
      </c>
      <c r="M9186" s="16"/>
      <c r="N9186" s="141">
        <f t="shared" si="738"/>
        <v>0</v>
      </c>
      <c r="O9186" s="141"/>
      <c r="P9186" s="141"/>
      <c r="Q9186" s="81">
        <f t="shared" si="739"/>
        <v>0</v>
      </c>
    </row>
    <row r="9187" spans="5:17" ht="13" hidden="1" x14ac:dyDescent="0.3">
      <c r="E9187" s="138">
        <v>44817</v>
      </c>
      <c r="F9187" s="16">
        <v>256</v>
      </c>
      <c r="G9187" s="16">
        <v>2022</v>
      </c>
      <c r="H9187" s="139">
        <f t="shared" ref="H9187:H9250" si="740">IF(AND(E9187&gt;=$D$64,E9187&lt;=$D$65),1,0)</f>
        <v>0</v>
      </c>
      <c r="I9187" s="140">
        <v>15.706666666666663</v>
      </c>
      <c r="J9187" s="141">
        <f t="shared" si="736"/>
        <v>1</v>
      </c>
      <c r="K9187" s="81">
        <f t="shared" si="737"/>
        <v>4.2933333333333366</v>
      </c>
      <c r="L9187" s="149">
        <v>20.2</v>
      </c>
      <c r="M9187" s="16"/>
      <c r="N9187" s="141">
        <f t="shared" si="738"/>
        <v>0</v>
      </c>
      <c r="O9187" s="141"/>
      <c r="P9187" s="141"/>
      <c r="Q9187" s="81">
        <f t="shared" si="739"/>
        <v>0</v>
      </c>
    </row>
    <row r="9188" spans="5:17" ht="13" hidden="1" x14ac:dyDescent="0.3">
      <c r="E9188" s="138">
        <v>44818</v>
      </c>
      <c r="F9188" s="16">
        <v>257</v>
      </c>
      <c r="G9188" s="16">
        <v>2022</v>
      </c>
      <c r="H9188" s="139">
        <f t="shared" si="740"/>
        <v>0</v>
      </c>
      <c r="I9188" s="140">
        <v>15.553333333333327</v>
      </c>
      <c r="J9188" s="141">
        <f t="shared" ref="J9188:J9251" si="741">IF(I9188&lt;=$E$117,1,0)</f>
        <v>1</v>
      </c>
      <c r="K9188" s="81">
        <f t="shared" ref="K9188:K9251" si="742">J9188*($E$116-I9188)</f>
        <v>4.4466666666666725</v>
      </c>
      <c r="L9188" s="149">
        <v>21.2</v>
      </c>
      <c r="M9188" s="16"/>
      <c r="N9188" s="141">
        <f t="shared" ref="N9188:N9251" si="743">IF(L9188&lt;=$E$117,1,0)</f>
        <v>0</v>
      </c>
      <c r="O9188" s="141"/>
      <c r="P9188" s="141"/>
      <c r="Q9188" s="81">
        <f t="shared" ref="Q9188:Q9251" si="744">N9188*($E$116-L9188)</f>
        <v>0</v>
      </c>
    </row>
    <row r="9189" spans="5:17" ht="13" hidden="1" x14ac:dyDescent="0.3">
      <c r="E9189" s="138">
        <v>44819</v>
      </c>
      <c r="F9189" s="16">
        <v>258</v>
      </c>
      <c r="G9189" s="16">
        <v>2022</v>
      </c>
      <c r="H9189" s="139">
        <f t="shared" si="740"/>
        <v>0</v>
      </c>
      <c r="I9189" s="140">
        <v>15.4</v>
      </c>
      <c r="J9189" s="141">
        <f t="shared" si="741"/>
        <v>1</v>
      </c>
      <c r="K9189" s="81">
        <f t="shared" si="742"/>
        <v>4.5999999999999996</v>
      </c>
      <c r="L9189" s="149">
        <v>17.8</v>
      </c>
      <c r="M9189" s="16"/>
      <c r="N9189" s="141">
        <f t="shared" si="743"/>
        <v>0</v>
      </c>
      <c r="O9189" s="141"/>
      <c r="P9189" s="141"/>
      <c r="Q9189" s="81">
        <f t="shared" si="744"/>
        <v>0</v>
      </c>
    </row>
    <row r="9190" spans="5:17" ht="13" hidden="1" x14ac:dyDescent="0.3">
      <c r="E9190" s="138">
        <v>44820</v>
      </c>
      <c r="F9190" s="16">
        <v>259</v>
      </c>
      <c r="G9190" s="16">
        <v>2022</v>
      </c>
      <c r="H9190" s="139">
        <f t="shared" si="740"/>
        <v>0</v>
      </c>
      <c r="I9190" s="140">
        <v>15.264516129032259</v>
      </c>
      <c r="J9190" s="141">
        <f t="shared" si="741"/>
        <v>1</v>
      </c>
      <c r="K9190" s="81">
        <f t="shared" si="742"/>
        <v>4.7354838709677409</v>
      </c>
      <c r="L9190" s="149">
        <v>16.7</v>
      </c>
      <c r="M9190" s="16"/>
      <c r="N9190" s="141">
        <f t="shared" si="743"/>
        <v>0</v>
      </c>
      <c r="O9190" s="141"/>
      <c r="P9190" s="141"/>
      <c r="Q9190" s="81">
        <f t="shared" si="744"/>
        <v>0</v>
      </c>
    </row>
    <row r="9191" spans="5:17" ht="13" hidden="1" x14ac:dyDescent="0.3">
      <c r="E9191" s="138">
        <v>44821</v>
      </c>
      <c r="F9191" s="16">
        <v>260</v>
      </c>
      <c r="G9191" s="16">
        <v>2022</v>
      </c>
      <c r="H9191" s="139">
        <f t="shared" si="740"/>
        <v>0</v>
      </c>
      <c r="I9191" s="140">
        <v>15.12903225806452</v>
      </c>
      <c r="J9191" s="141">
        <f t="shared" si="741"/>
        <v>1</v>
      </c>
      <c r="K9191" s="81">
        <f t="shared" si="742"/>
        <v>4.8709677419354804</v>
      </c>
      <c r="L9191" s="149">
        <v>12.2</v>
      </c>
      <c r="M9191" s="16"/>
      <c r="N9191" s="141">
        <f t="shared" si="743"/>
        <v>1</v>
      </c>
      <c r="O9191" s="141"/>
      <c r="P9191" s="141"/>
      <c r="Q9191" s="81">
        <f t="shared" si="744"/>
        <v>7.8000000000000007</v>
      </c>
    </row>
    <row r="9192" spans="5:17" ht="13" hidden="1" x14ac:dyDescent="0.3">
      <c r="E9192" s="138">
        <v>44822</v>
      </c>
      <c r="F9192" s="16">
        <v>261</v>
      </c>
      <c r="G9192" s="16">
        <v>2022</v>
      </c>
      <c r="H9192" s="139">
        <f t="shared" si="740"/>
        <v>0</v>
      </c>
      <c r="I9192" s="140">
        <v>14.993548387096773</v>
      </c>
      <c r="J9192" s="141">
        <f t="shared" si="741"/>
        <v>1</v>
      </c>
      <c r="K9192" s="81">
        <f t="shared" si="742"/>
        <v>5.006451612903227</v>
      </c>
      <c r="L9192" s="149">
        <v>11.2</v>
      </c>
      <c r="M9192" s="16"/>
      <c r="N9192" s="141">
        <f t="shared" si="743"/>
        <v>1</v>
      </c>
      <c r="O9192" s="141"/>
      <c r="P9192" s="141"/>
      <c r="Q9192" s="81">
        <f t="shared" si="744"/>
        <v>8.8000000000000007</v>
      </c>
    </row>
    <row r="9193" spans="5:17" ht="13" hidden="1" x14ac:dyDescent="0.3">
      <c r="E9193" s="138">
        <v>44823</v>
      </c>
      <c r="F9193" s="16">
        <v>262</v>
      </c>
      <c r="G9193" s="16">
        <v>2022</v>
      </c>
      <c r="H9193" s="139">
        <f t="shared" si="740"/>
        <v>0</v>
      </c>
      <c r="I9193" s="140">
        <v>14.858064516129033</v>
      </c>
      <c r="J9193" s="141">
        <f t="shared" si="741"/>
        <v>1</v>
      </c>
      <c r="K9193" s="81">
        <f t="shared" si="742"/>
        <v>5.1419354838709666</v>
      </c>
      <c r="L9193" s="149">
        <v>12.1</v>
      </c>
      <c r="M9193" s="16"/>
      <c r="N9193" s="141">
        <f t="shared" si="743"/>
        <v>1</v>
      </c>
      <c r="O9193" s="141"/>
      <c r="P9193" s="141"/>
      <c r="Q9193" s="81">
        <f t="shared" si="744"/>
        <v>7.9</v>
      </c>
    </row>
    <row r="9194" spans="5:17" ht="13" hidden="1" x14ac:dyDescent="0.3">
      <c r="E9194" s="138">
        <v>44824</v>
      </c>
      <c r="F9194" s="16">
        <v>263</v>
      </c>
      <c r="G9194" s="16">
        <v>2022</v>
      </c>
      <c r="H9194" s="139">
        <f t="shared" si="740"/>
        <v>0</v>
      </c>
      <c r="I9194" s="140">
        <v>14.722580645161294</v>
      </c>
      <c r="J9194" s="141">
        <f t="shared" si="741"/>
        <v>1</v>
      </c>
      <c r="K9194" s="81">
        <f t="shared" si="742"/>
        <v>5.2774193548387061</v>
      </c>
      <c r="L9194" s="149">
        <v>12.6</v>
      </c>
      <c r="M9194" s="16"/>
      <c r="N9194" s="141">
        <f t="shared" si="743"/>
        <v>1</v>
      </c>
      <c r="O9194" s="141"/>
      <c r="P9194" s="141"/>
      <c r="Q9194" s="81">
        <f t="shared" si="744"/>
        <v>7.4</v>
      </c>
    </row>
    <row r="9195" spans="5:17" ht="13" hidden="1" x14ac:dyDescent="0.3">
      <c r="E9195" s="138">
        <v>44825</v>
      </c>
      <c r="F9195" s="16">
        <v>264</v>
      </c>
      <c r="G9195" s="16">
        <v>2022</v>
      </c>
      <c r="H9195" s="139">
        <f t="shared" si="740"/>
        <v>0</v>
      </c>
      <c r="I9195" s="140">
        <v>14.587096774193547</v>
      </c>
      <c r="J9195" s="141">
        <f t="shared" si="741"/>
        <v>1</v>
      </c>
      <c r="K9195" s="81">
        <f t="shared" si="742"/>
        <v>5.4129032258064527</v>
      </c>
      <c r="L9195" s="149">
        <v>12.8</v>
      </c>
      <c r="M9195" s="16"/>
      <c r="N9195" s="141">
        <f t="shared" si="743"/>
        <v>1</v>
      </c>
      <c r="O9195" s="141"/>
      <c r="P9195" s="141"/>
      <c r="Q9195" s="81">
        <f t="shared" si="744"/>
        <v>7.1999999999999993</v>
      </c>
    </row>
    <row r="9196" spans="5:17" ht="13" hidden="1" x14ac:dyDescent="0.3">
      <c r="E9196" s="138">
        <v>44826</v>
      </c>
      <c r="F9196" s="16">
        <v>265</v>
      </c>
      <c r="G9196" s="16">
        <v>2022</v>
      </c>
      <c r="H9196" s="139">
        <f t="shared" si="740"/>
        <v>0</v>
      </c>
      <c r="I9196" s="140">
        <v>14.451612903225808</v>
      </c>
      <c r="J9196" s="141">
        <f t="shared" si="741"/>
        <v>1</v>
      </c>
      <c r="K9196" s="81">
        <f t="shared" si="742"/>
        <v>5.5483870967741922</v>
      </c>
      <c r="L9196" s="149">
        <v>11.7</v>
      </c>
      <c r="M9196" s="16"/>
      <c r="N9196" s="141">
        <f t="shared" si="743"/>
        <v>1</v>
      </c>
      <c r="O9196" s="141"/>
      <c r="P9196" s="141"/>
      <c r="Q9196" s="81">
        <f t="shared" si="744"/>
        <v>8.3000000000000007</v>
      </c>
    </row>
    <row r="9197" spans="5:17" ht="13" hidden="1" x14ac:dyDescent="0.3">
      <c r="E9197" s="138">
        <v>44827</v>
      </c>
      <c r="F9197" s="16">
        <v>266</v>
      </c>
      <c r="G9197" s="16">
        <v>2022</v>
      </c>
      <c r="H9197" s="139">
        <f t="shared" si="740"/>
        <v>0</v>
      </c>
      <c r="I9197" s="140">
        <v>14.316129032258068</v>
      </c>
      <c r="J9197" s="141">
        <f t="shared" si="741"/>
        <v>1</v>
      </c>
      <c r="K9197" s="81">
        <f t="shared" si="742"/>
        <v>5.6838709677419317</v>
      </c>
      <c r="L9197" s="149">
        <v>14.7</v>
      </c>
      <c r="M9197" s="16"/>
      <c r="N9197" s="141">
        <f t="shared" si="743"/>
        <v>1</v>
      </c>
      <c r="O9197" s="141"/>
      <c r="P9197" s="141"/>
      <c r="Q9197" s="81">
        <f t="shared" si="744"/>
        <v>5.3000000000000007</v>
      </c>
    </row>
    <row r="9198" spans="5:17" ht="13" hidden="1" x14ac:dyDescent="0.3">
      <c r="E9198" s="138">
        <v>44828</v>
      </c>
      <c r="F9198" s="16">
        <v>267</v>
      </c>
      <c r="G9198" s="16">
        <v>2022</v>
      </c>
      <c r="H9198" s="139">
        <f t="shared" si="740"/>
        <v>0</v>
      </c>
      <c r="I9198" s="140">
        <v>14.180645161290322</v>
      </c>
      <c r="J9198" s="141">
        <f t="shared" si="741"/>
        <v>1</v>
      </c>
      <c r="K9198" s="81">
        <f t="shared" si="742"/>
        <v>5.8193548387096783</v>
      </c>
      <c r="L9198" s="149">
        <v>15.2</v>
      </c>
      <c r="M9198" s="16"/>
      <c r="N9198" s="141">
        <f t="shared" si="743"/>
        <v>1</v>
      </c>
      <c r="O9198" s="141"/>
      <c r="P9198" s="141"/>
      <c r="Q9198" s="81">
        <f t="shared" si="744"/>
        <v>4.8000000000000007</v>
      </c>
    </row>
    <row r="9199" spans="5:17" ht="13" hidden="1" x14ac:dyDescent="0.3">
      <c r="E9199" s="138">
        <v>44829</v>
      </c>
      <c r="F9199" s="16">
        <v>268</v>
      </c>
      <c r="G9199" s="16">
        <v>2022</v>
      </c>
      <c r="H9199" s="139">
        <f t="shared" si="740"/>
        <v>0</v>
      </c>
      <c r="I9199" s="140">
        <v>14.045161290322582</v>
      </c>
      <c r="J9199" s="141">
        <f t="shared" si="741"/>
        <v>1</v>
      </c>
      <c r="K9199" s="81">
        <f t="shared" si="742"/>
        <v>5.9548387096774178</v>
      </c>
      <c r="L9199" s="149">
        <v>12.9</v>
      </c>
      <c r="M9199" s="16"/>
      <c r="N9199" s="141">
        <f t="shared" si="743"/>
        <v>1</v>
      </c>
      <c r="O9199" s="141"/>
      <c r="P9199" s="141"/>
      <c r="Q9199" s="81">
        <f t="shared" si="744"/>
        <v>7.1</v>
      </c>
    </row>
    <row r="9200" spans="5:17" ht="13" hidden="1" x14ac:dyDescent="0.3">
      <c r="E9200" s="138">
        <v>44830</v>
      </c>
      <c r="F9200" s="16">
        <v>269</v>
      </c>
      <c r="G9200" s="16">
        <v>2022</v>
      </c>
      <c r="H9200" s="139">
        <f t="shared" si="740"/>
        <v>0</v>
      </c>
      <c r="I9200" s="140">
        <v>13.909677419354836</v>
      </c>
      <c r="J9200" s="141">
        <f t="shared" si="741"/>
        <v>1</v>
      </c>
      <c r="K9200" s="81">
        <f t="shared" si="742"/>
        <v>6.0903225806451644</v>
      </c>
      <c r="L9200" s="149">
        <v>12.9</v>
      </c>
      <c r="M9200" s="16"/>
      <c r="N9200" s="141">
        <f t="shared" si="743"/>
        <v>1</v>
      </c>
      <c r="O9200" s="141"/>
      <c r="P9200" s="141"/>
      <c r="Q9200" s="81">
        <f t="shared" si="744"/>
        <v>7.1</v>
      </c>
    </row>
    <row r="9201" spans="5:17" ht="13" hidden="1" x14ac:dyDescent="0.3">
      <c r="E9201" s="138">
        <v>44831</v>
      </c>
      <c r="F9201" s="16">
        <v>270</v>
      </c>
      <c r="G9201" s="16">
        <v>2022</v>
      </c>
      <c r="H9201" s="139">
        <f t="shared" si="740"/>
        <v>0</v>
      </c>
      <c r="I9201" s="140">
        <v>13.774193548387096</v>
      </c>
      <c r="J9201" s="141">
        <f t="shared" si="741"/>
        <v>1</v>
      </c>
      <c r="K9201" s="81">
        <f t="shared" si="742"/>
        <v>6.2258064516129039</v>
      </c>
      <c r="L9201" s="149">
        <v>11.4</v>
      </c>
      <c r="M9201" s="16"/>
      <c r="N9201" s="141">
        <f t="shared" si="743"/>
        <v>1</v>
      </c>
      <c r="O9201" s="141"/>
      <c r="P9201" s="141"/>
      <c r="Q9201" s="81">
        <f t="shared" si="744"/>
        <v>8.6</v>
      </c>
    </row>
    <row r="9202" spans="5:17" ht="13" hidden="1" x14ac:dyDescent="0.3">
      <c r="E9202" s="138">
        <v>44832</v>
      </c>
      <c r="F9202" s="16">
        <v>271</v>
      </c>
      <c r="G9202" s="16">
        <v>2022</v>
      </c>
      <c r="H9202" s="139">
        <f t="shared" si="740"/>
        <v>0</v>
      </c>
      <c r="I9202" s="140">
        <v>13.638709677419357</v>
      </c>
      <c r="J9202" s="141">
        <f t="shared" si="741"/>
        <v>1</v>
      </c>
      <c r="K9202" s="81">
        <f t="shared" si="742"/>
        <v>6.3612903225806434</v>
      </c>
      <c r="L9202" s="149">
        <v>12.5</v>
      </c>
      <c r="M9202" s="16"/>
      <c r="N9202" s="141">
        <f t="shared" si="743"/>
        <v>1</v>
      </c>
      <c r="O9202" s="141"/>
      <c r="P9202" s="141"/>
      <c r="Q9202" s="81">
        <f t="shared" si="744"/>
        <v>7.5</v>
      </c>
    </row>
    <row r="9203" spans="5:17" ht="13" hidden="1" x14ac:dyDescent="0.3">
      <c r="E9203" s="138">
        <v>44833</v>
      </c>
      <c r="F9203" s="16">
        <v>272</v>
      </c>
      <c r="G9203" s="16">
        <v>2022</v>
      </c>
      <c r="H9203" s="139">
        <f t="shared" si="740"/>
        <v>0</v>
      </c>
      <c r="I9203" s="140">
        <v>13.50322580645161</v>
      </c>
      <c r="J9203" s="141">
        <f t="shared" si="741"/>
        <v>1</v>
      </c>
      <c r="K9203" s="81">
        <f t="shared" si="742"/>
        <v>6.49677419354839</v>
      </c>
      <c r="L9203" s="149">
        <v>11.4</v>
      </c>
      <c r="M9203" s="16"/>
      <c r="N9203" s="141">
        <f t="shared" si="743"/>
        <v>1</v>
      </c>
      <c r="O9203" s="141"/>
      <c r="P9203" s="141"/>
      <c r="Q9203" s="81">
        <f t="shared" si="744"/>
        <v>8.6</v>
      </c>
    </row>
    <row r="9204" spans="5:17" ht="13" hidden="1" x14ac:dyDescent="0.3">
      <c r="E9204" s="138">
        <v>44834</v>
      </c>
      <c r="F9204" s="16">
        <v>273</v>
      </c>
      <c r="G9204" s="16">
        <v>2022</v>
      </c>
      <c r="H9204" s="139">
        <f t="shared" si="740"/>
        <v>0</v>
      </c>
      <c r="I9204" s="140">
        <v>13.36774193548387</v>
      </c>
      <c r="J9204" s="141">
        <f t="shared" si="741"/>
        <v>1</v>
      </c>
      <c r="K9204" s="81">
        <f t="shared" si="742"/>
        <v>6.6322580645161295</v>
      </c>
      <c r="L9204" s="149">
        <v>10.4</v>
      </c>
      <c r="M9204" s="16"/>
      <c r="N9204" s="141">
        <f t="shared" si="743"/>
        <v>1</v>
      </c>
      <c r="O9204" s="141"/>
      <c r="P9204" s="141"/>
      <c r="Q9204" s="81">
        <f t="shared" si="744"/>
        <v>9.6</v>
      </c>
    </row>
    <row r="9205" spans="5:17" ht="13" hidden="1" x14ac:dyDescent="0.3">
      <c r="E9205" s="138">
        <v>44835</v>
      </c>
      <c r="F9205" s="16">
        <v>274</v>
      </c>
      <c r="G9205" s="16">
        <v>2022</v>
      </c>
      <c r="H9205" s="139">
        <f t="shared" si="740"/>
        <v>0</v>
      </c>
      <c r="I9205" s="140">
        <v>13.232258064516131</v>
      </c>
      <c r="J9205" s="141">
        <f t="shared" si="741"/>
        <v>1</v>
      </c>
      <c r="K9205" s="81">
        <f t="shared" si="742"/>
        <v>6.767741935483869</v>
      </c>
      <c r="L9205" s="149">
        <v>10.8</v>
      </c>
      <c r="M9205" s="16"/>
      <c r="N9205" s="141">
        <f t="shared" si="743"/>
        <v>1</v>
      </c>
      <c r="O9205" s="141"/>
      <c r="P9205" s="141"/>
      <c r="Q9205" s="81">
        <f t="shared" si="744"/>
        <v>9.1999999999999993</v>
      </c>
    </row>
    <row r="9206" spans="5:17" ht="13" hidden="1" x14ac:dyDescent="0.3">
      <c r="E9206" s="138">
        <v>44836</v>
      </c>
      <c r="F9206" s="16">
        <v>275</v>
      </c>
      <c r="G9206" s="16">
        <v>2022</v>
      </c>
      <c r="H9206" s="139">
        <f t="shared" si="740"/>
        <v>0</v>
      </c>
      <c r="I9206" s="140">
        <v>13.096774193548384</v>
      </c>
      <c r="J9206" s="141">
        <f t="shared" si="741"/>
        <v>1</v>
      </c>
      <c r="K9206" s="81">
        <f t="shared" si="742"/>
        <v>6.9032258064516157</v>
      </c>
      <c r="L9206" s="149">
        <v>16.5</v>
      </c>
      <c r="M9206" s="16"/>
      <c r="N9206" s="141">
        <f t="shared" si="743"/>
        <v>0</v>
      </c>
      <c r="O9206" s="141"/>
      <c r="P9206" s="141"/>
      <c r="Q9206" s="81">
        <f t="shared" si="744"/>
        <v>0</v>
      </c>
    </row>
    <row r="9207" spans="5:17" ht="13" hidden="1" x14ac:dyDescent="0.3">
      <c r="E9207" s="138">
        <v>44837</v>
      </c>
      <c r="F9207" s="16">
        <v>276</v>
      </c>
      <c r="G9207" s="16">
        <v>2022</v>
      </c>
      <c r="H9207" s="139">
        <f t="shared" si="740"/>
        <v>0</v>
      </c>
      <c r="I9207" s="140">
        <v>12.961290322580645</v>
      </c>
      <c r="J9207" s="141">
        <f t="shared" si="741"/>
        <v>1</v>
      </c>
      <c r="K9207" s="81">
        <f t="shared" si="742"/>
        <v>7.0387096774193552</v>
      </c>
      <c r="L9207" s="149">
        <v>14.7</v>
      </c>
      <c r="M9207" s="16"/>
      <c r="N9207" s="141">
        <f t="shared" si="743"/>
        <v>1</v>
      </c>
      <c r="O9207" s="141"/>
      <c r="P9207" s="141"/>
      <c r="Q9207" s="81">
        <f t="shared" si="744"/>
        <v>5.3000000000000007</v>
      </c>
    </row>
    <row r="9208" spans="5:17" ht="13" hidden="1" x14ac:dyDescent="0.3">
      <c r="E9208" s="138">
        <v>44838</v>
      </c>
      <c r="F9208" s="16">
        <v>277</v>
      </c>
      <c r="G9208" s="16">
        <v>2022</v>
      </c>
      <c r="H9208" s="139">
        <f t="shared" si="740"/>
        <v>0</v>
      </c>
      <c r="I9208" s="140">
        <v>12.825806451612905</v>
      </c>
      <c r="J9208" s="141">
        <f t="shared" si="741"/>
        <v>1</v>
      </c>
      <c r="K9208" s="81">
        <f t="shared" si="742"/>
        <v>7.1741935483870947</v>
      </c>
      <c r="L9208" s="149">
        <v>14.9</v>
      </c>
      <c r="M9208" s="16"/>
      <c r="N9208" s="141">
        <f t="shared" si="743"/>
        <v>1</v>
      </c>
      <c r="O9208" s="141"/>
      <c r="P9208" s="141"/>
      <c r="Q9208" s="81">
        <f t="shared" si="744"/>
        <v>5.0999999999999996</v>
      </c>
    </row>
    <row r="9209" spans="5:17" ht="13" hidden="1" x14ac:dyDescent="0.3">
      <c r="E9209" s="138">
        <v>44839</v>
      </c>
      <c r="F9209" s="16">
        <v>278</v>
      </c>
      <c r="G9209" s="16">
        <v>2022</v>
      </c>
      <c r="H9209" s="139">
        <f t="shared" si="740"/>
        <v>0</v>
      </c>
      <c r="I9209" s="140">
        <v>12.690322580645159</v>
      </c>
      <c r="J9209" s="141">
        <f t="shared" si="741"/>
        <v>1</v>
      </c>
      <c r="K9209" s="81">
        <f t="shared" si="742"/>
        <v>7.3096774193548413</v>
      </c>
      <c r="L9209" s="149">
        <v>15.3</v>
      </c>
      <c r="M9209" s="16"/>
      <c r="N9209" s="141">
        <f t="shared" si="743"/>
        <v>1</v>
      </c>
      <c r="O9209" s="141"/>
      <c r="P9209" s="141"/>
      <c r="Q9209" s="81">
        <f t="shared" si="744"/>
        <v>4.6999999999999993</v>
      </c>
    </row>
    <row r="9210" spans="5:17" ht="13" hidden="1" x14ac:dyDescent="0.3">
      <c r="E9210" s="138">
        <v>44840</v>
      </c>
      <c r="F9210" s="16">
        <v>279</v>
      </c>
      <c r="G9210" s="16">
        <v>2022</v>
      </c>
      <c r="H9210" s="139">
        <f t="shared" si="740"/>
        <v>0</v>
      </c>
      <c r="I9210" s="140">
        <v>12.554838709677419</v>
      </c>
      <c r="J9210" s="141">
        <f t="shared" si="741"/>
        <v>1</v>
      </c>
      <c r="K9210" s="81">
        <f t="shared" si="742"/>
        <v>7.4451612903225808</v>
      </c>
      <c r="L9210" s="149">
        <v>15.2</v>
      </c>
      <c r="M9210" s="16"/>
      <c r="N9210" s="141">
        <f t="shared" si="743"/>
        <v>1</v>
      </c>
      <c r="O9210" s="141"/>
      <c r="P9210" s="141"/>
      <c r="Q9210" s="81">
        <f t="shared" si="744"/>
        <v>4.8000000000000007</v>
      </c>
    </row>
    <row r="9211" spans="5:17" ht="13" hidden="1" x14ac:dyDescent="0.3">
      <c r="E9211" s="138">
        <v>44841</v>
      </c>
      <c r="F9211" s="16">
        <v>280</v>
      </c>
      <c r="G9211" s="16">
        <v>2022</v>
      </c>
      <c r="H9211" s="139">
        <f t="shared" si="740"/>
        <v>0</v>
      </c>
      <c r="I9211" s="140">
        <v>12.41935483870968</v>
      </c>
      <c r="J9211" s="141">
        <f t="shared" si="741"/>
        <v>1</v>
      </c>
      <c r="K9211" s="81">
        <f t="shared" si="742"/>
        <v>7.5806451612903203</v>
      </c>
      <c r="L9211" s="149">
        <v>15.4</v>
      </c>
      <c r="M9211" s="16"/>
      <c r="N9211" s="141">
        <f t="shared" si="743"/>
        <v>1</v>
      </c>
      <c r="O9211" s="141"/>
      <c r="P9211" s="141"/>
      <c r="Q9211" s="81">
        <f t="shared" si="744"/>
        <v>4.5999999999999996</v>
      </c>
    </row>
    <row r="9212" spans="5:17" ht="13" hidden="1" x14ac:dyDescent="0.3">
      <c r="E9212" s="138">
        <v>44842</v>
      </c>
      <c r="F9212" s="16">
        <v>281</v>
      </c>
      <c r="G9212" s="16">
        <v>2022</v>
      </c>
      <c r="H9212" s="139">
        <f t="shared" si="740"/>
        <v>0</v>
      </c>
      <c r="I9212" s="140">
        <v>12.283870967741933</v>
      </c>
      <c r="J9212" s="141">
        <f t="shared" si="741"/>
        <v>1</v>
      </c>
      <c r="K9212" s="81">
        <f t="shared" si="742"/>
        <v>7.7161290322580669</v>
      </c>
      <c r="L9212" s="149">
        <v>14.7</v>
      </c>
      <c r="M9212" s="16"/>
      <c r="N9212" s="141">
        <f t="shared" si="743"/>
        <v>1</v>
      </c>
      <c r="O9212" s="141"/>
      <c r="P9212" s="141"/>
      <c r="Q9212" s="81">
        <f t="shared" si="744"/>
        <v>5.3000000000000007</v>
      </c>
    </row>
    <row r="9213" spans="5:17" ht="13" hidden="1" x14ac:dyDescent="0.3">
      <c r="E9213" s="138">
        <v>44843</v>
      </c>
      <c r="F9213" s="16">
        <v>282</v>
      </c>
      <c r="G9213" s="16">
        <v>2022</v>
      </c>
      <c r="H9213" s="139">
        <f t="shared" si="740"/>
        <v>0</v>
      </c>
      <c r="I9213" s="140">
        <v>12.148387096774194</v>
      </c>
      <c r="J9213" s="141">
        <f t="shared" si="741"/>
        <v>1</v>
      </c>
      <c r="K9213" s="81">
        <f t="shared" si="742"/>
        <v>7.8516129032258064</v>
      </c>
      <c r="L9213" s="149">
        <v>13.8</v>
      </c>
      <c r="M9213" s="16"/>
      <c r="N9213" s="141">
        <f t="shared" si="743"/>
        <v>1</v>
      </c>
      <c r="O9213" s="141"/>
      <c r="P9213" s="141"/>
      <c r="Q9213" s="81">
        <f t="shared" si="744"/>
        <v>6.1999999999999993</v>
      </c>
    </row>
    <row r="9214" spans="5:17" ht="13" hidden="1" x14ac:dyDescent="0.3">
      <c r="E9214" s="138">
        <v>44844</v>
      </c>
      <c r="F9214" s="16">
        <v>283</v>
      </c>
      <c r="G9214" s="16">
        <v>2022</v>
      </c>
      <c r="H9214" s="139">
        <f t="shared" si="740"/>
        <v>0</v>
      </c>
      <c r="I9214" s="140">
        <v>12.012903225806454</v>
      </c>
      <c r="J9214" s="141">
        <f t="shared" si="741"/>
        <v>1</v>
      </c>
      <c r="K9214" s="81">
        <f t="shared" si="742"/>
        <v>7.9870967741935459</v>
      </c>
      <c r="L9214" s="149">
        <v>15.3</v>
      </c>
      <c r="M9214" s="16"/>
      <c r="N9214" s="141">
        <f t="shared" si="743"/>
        <v>1</v>
      </c>
      <c r="O9214" s="141"/>
      <c r="P9214" s="141"/>
      <c r="Q9214" s="81">
        <f t="shared" si="744"/>
        <v>4.6999999999999993</v>
      </c>
    </row>
    <row r="9215" spans="5:17" ht="13" hidden="1" x14ac:dyDescent="0.3">
      <c r="E9215" s="138">
        <v>44845</v>
      </c>
      <c r="F9215" s="16">
        <v>284</v>
      </c>
      <c r="G9215" s="16">
        <v>2022</v>
      </c>
      <c r="H9215" s="139">
        <f t="shared" si="740"/>
        <v>0</v>
      </c>
      <c r="I9215" s="140">
        <v>11.877419354838707</v>
      </c>
      <c r="J9215" s="141">
        <f t="shared" si="741"/>
        <v>1</v>
      </c>
      <c r="K9215" s="81">
        <f t="shared" si="742"/>
        <v>8.1225806451612925</v>
      </c>
      <c r="L9215" s="149">
        <v>14.5</v>
      </c>
      <c r="M9215" s="16"/>
      <c r="N9215" s="141">
        <f t="shared" si="743"/>
        <v>1</v>
      </c>
      <c r="O9215" s="141"/>
      <c r="P9215" s="141"/>
      <c r="Q9215" s="81">
        <f t="shared" si="744"/>
        <v>5.5</v>
      </c>
    </row>
    <row r="9216" spans="5:17" ht="13" hidden="1" x14ac:dyDescent="0.3">
      <c r="E9216" s="138">
        <v>44846</v>
      </c>
      <c r="F9216" s="16">
        <v>285</v>
      </c>
      <c r="G9216" s="16">
        <v>2022</v>
      </c>
      <c r="H9216" s="139">
        <f t="shared" si="740"/>
        <v>0</v>
      </c>
      <c r="I9216" s="140">
        <v>11.741935483870968</v>
      </c>
      <c r="J9216" s="141">
        <f t="shared" si="741"/>
        <v>1</v>
      </c>
      <c r="K9216" s="81">
        <f t="shared" si="742"/>
        <v>8.258064516129032</v>
      </c>
      <c r="L9216" s="149">
        <v>15</v>
      </c>
      <c r="M9216" s="16"/>
      <c r="N9216" s="141">
        <f t="shared" si="743"/>
        <v>1</v>
      </c>
      <c r="O9216" s="141"/>
      <c r="P9216" s="141"/>
      <c r="Q9216" s="81">
        <f t="shared" si="744"/>
        <v>5</v>
      </c>
    </row>
    <row r="9217" spans="5:17" ht="13" hidden="1" x14ac:dyDescent="0.3">
      <c r="E9217" s="138">
        <v>44847</v>
      </c>
      <c r="F9217" s="16">
        <v>286</v>
      </c>
      <c r="G9217" s="16">
        <v>2022</v>
      </c>
      <c r="H9217" s="139">
        <f t="shared" si="740"/>
        <v>0</v>
      </c>
      <c r="I9217" s="140">
        <v>11.606451612903228</v>
      </c>
      <c r="J9217" s="141">
        <f t="shared" si="741"/>
        <v>1</v>
      </c>
      <c r="K9217" s="81">
        <f t="shared" si="742"/>
        <v>8.3935483870967715</v>
      </c>
      <c r="L9217" s="149">
        <v>14.9</v>
      </c>
      <c r="M9217" s="16"/>
      <c r="N9217" s="141">
        <f t="shared" si="743"/>
        <v>1</v>
      </c>
      <c r="O9217" s="141"/>
      <c r="P9217" s="141"/>
      <c r="Q9217" s="81">
        <f t="shared" si="744"/>
        <v>5.0999999999999996</v>
      </c>
    </row>
    <row r="9218" spans="5:17" ht="13" hidden="1" x14ac:dyDescent="0.3">
      <c r="E9218" s="138">
        <v>44848</v>
      </c>
      <c r="F9218" s="16">
        <v>287</v>
      </c>
      <c r="G9218" s="16">
        <v>2022</v>
      </c>
      <c r="H9218" s="139">
        <f t="shared" si="740"/>
        <v>0</v>
      </c>
      <c r="I9218" s="140">
        <v>11.470967741935482</v>
      </c>
      <c r="J9218" s="141">
        <f t="shared" si="741"/>
        <v>1</v>
      </c>
      <c r="K9218" s="81">
        <f t="shared" si="742"/>
        <v>8.5290322580645181</v>
      </c>
      <c r="L9218" s="149">
        <v>15.3</v>
      </c>
      <c r="M9218" s="16"/>
      <c r="N9218" s="141">
        <f t="shared" si="743"/>
        <v>1</v>
      </c>
      <c r="O9218" s="141"/>
      <c r="P9218" s="141"/>
      <c r="Q9218" s="81">
        <f t="shared" si="744"/>
        <v>4.6999999999999993</v>
      </c>
    </row>
    <row r="9219" spans="5:17" ht="13" hidden="1" x14ac:dyDescent="0.3">
      <c r="E9219" s="138">
        <v>44849</v>
      </c>
      <c r="F9219" s="16">
        <v>288</v>
      </c>
      <c r="G9219" s="16">
        <v>2022</v>
      </c>
      <c r="H9219" s="139">
        <f t="shared" si="740"/>
        <v>0</v>
      </c>
      <c r="I9219" s="140">
        <v>11.335483870967742</v>
      </c>
      <c r="J9219" s="141">
        <f t="shared" si="741"/>
        <v>1</v>
      </c>
      <c r="K9219" s="81">
        <f t="shared" si="742"/>
        <v>8.6645161290322577</v>
      </c>
      <c r="L9219" s="149">
        <v>16.899999999999999</v>
      </c>
      <c r="M9219" s="16"/>
      <c r="N9219" s="141">
        <f t="shared" si="743"/>
        <v>0</v>
      </c>
      <c r="O9219" s="141"/>
      <c r="P9219" s="141"/>
      <c r="Q9219" s="81">
        <f t="shared" si="744"/>
        <v>0</v>
      </c>
    </row>
    <row r="9220" spans="5:17" ht="13" hidden="1" x14ac:dyDescent="0.3">
      <c r="E9220" s="138">
        <v>44850</v>
      </c>
      <c r="F9220" s="16">
        <v>289</v>
      </c>
      <c r="G9220" s="16">
        <v>2022</v>
      </c>
      <c r="H9220" s="139">
        <f t="shared" si="740"/>
        <v>0</v>
      </c>
      <c r="I9220" s="140">
        <v>11.2</v>
      </c>
      <c r="J9220" s="141">
        <f t="shared" si="741"/>
        <v>1</v>
      </c>
      <c r="K9220" s="81">
        <f t="shared" si="742"/>
        <v>8.8000000000000007</v>
      </c>
      <c r="L9220" s="149">
        <v>17.600000000000001</v>
      </c>
      <c r="M9220" s="16"/>
      <c r="N9220" s="141">
        <f t="shared" si="743"/>
        <v>0</v>
      </c>
      <c r="O9220" s="141"/>
      <c r="P9220" s="141"/>
      <c r="Q9220" s="81">
        <f t="shared" si="744"/>
        <v>0</v>
      </c>
    </row>
    <row r="9221" spans="5:17" ht="13" hidden="1" x14ac:dyDescent="0.3">
      <c r="E9221" s="138">
        <v>44851</v>
      </c>
      <c r="F9221" s="16">
        <v>290</v>
      </c>
      <c r="G9221" s="16">
        <v>2022</v>
      </c>
      <c r="H9221" s="139">
        <f t="shared" si="740"/>
        <v>0</v>
      </c>
      <c r="I9221" s="140">
        <v>11.013333333333335</v>
      </c>
      <c r="J9221" s="141">
        <f t="shared" si="741"/>
        <v>1</v>
      </c>
      <c r="K9221" s="81">
        <f t="shared" si="742"/>
        <v>8.9866666666666646</v>
      </c>
      <c r="L9221" s="149">
        <v>16.2</v>
      </c>
      <c r="M9221" s="16"/>
      <c r="N9221" s="141">
        <f t="shared" si="743"/>
        <v>0</v>
      </c>
      <c r="O9221" s="141"/>
      <c r="P9221" s="141"/>
      <c r="Q9221" s="81">
        <f t="shared" si="744"/>
        <v>0</v>
      </c>
    </row>
    <row r="9222" spans="5:17" ht="13" hidden="1" x14ac:dyDescent="0.3">
      <c r="E9222" s="138">
        <v>44852</v>
      </c>
      <c r="F9222" s="16">
        <v>291</v>
      </c>
      <c r="G9222" s="16">
        <v>2022</v>
      </c>
      <c r="H9222" s="139">
        <f t="shared" si="740"/>
        <v>0</v>
      </c>
      <c r="I9222" s="140">
        <v>10.826666666666668</v>
      </c>
      <c r="J9222" s="141">
        <f t="shared" si="741"/>
        <v>1</v>
      </c>
      <c r="K9222" s="81">
        <f t="shared" si="742"/>
        <v>9.173333333333332</v>
      </c>
      <c r="L9222" s="149">
        <v>15.9</v>
      </c>
      <c r="M9222" s="16"/>
      <c r="N9222" s="141">
        <f t="shared" si="743"/>
        <v>1</v>
      </c>
      <c r="O9222" s="141"/>
      <c r="P9222" s="141"/>
      <c r="Q9222" s="81">
        <f t="shared" si="744"/>
        <v>4.0999999999999996</v>
      </c>
    </row>
    <row r="9223" spans="5:17" ht="13" hidden="1" x14ac:dyDescent="0.3">
      <c r="E9223" s="138">
        <v>44853</v>
      </c>
      <c r="F9223" s="16">
        <v>292</v>
      </c>
      <c r="G9223" s="16">
        <v>2022</v>
      </c>
      <c r="H9223" s="139">
        <f t="shared" si="740"/>
        <v>0</v>
      </c>
      <c r="I9223" s="140">
        <v>10.64</v>
      </c>
      <c r="J9223" s="141">
        <f t="shared" si="741"/>
        <v>1</v>
      </c>
      <c r="K9223" s="81">
        <f t="shared" si="742"/>
        <v>9.36</v>
      </c>
      <c r="L9223" s="149">
        <v>13.9</v>
      </c>
      <c r="M9223" s="16"/>
      <c r="N9223" s="141">
        <f t="shared" si="743"/>
        <v>1</v>
      </c>
      <c r="O9223" s="141"/>
      <c r="P9223" s="141"/>
      <c r="Q9223" s="81">
        <f t="shared" si="744"/>
        <v>6.1</v>
      </c>
    </row>
    <row r="9224" spans="5:17" ht="13" hidden="1" x14ac:dyDescent="0.3">
      <c r="E9224" s="138">
        <v>44854</v>
      </c>
      <c r="F9224" s="16">
        <v>293</v>
      </c>
      <c r="G9224" s="16">
        <v>2022</v>
      </c>
      <c r="H9224" s="139">
        <f t="shared" si="740"/>
        <v>0</v>
      </c>
      <c r="I9224" s="140">
        <v>10.453333333333333</v>
      </c>
      <c r="J9224" s="141">
        <f t="shared" si="741"/>
        <v>1</v>
      </c>
      <c r="K9224" s="81">
        <f t="shared" si="742"/>
        <v>9.5466666666666669</v>
      </c>
      <c r="L9224" s="149">
        <v>15.3</v>
      </c>
      <c r="M9224" s="16"/>
      <c r="N9224" s="141">
        <f t="shared" si="743"/>
        <v>1</v>
      </c>
      <c r="O9224" s="141"/>
      <c r="P9224" s="141"/>
      <c r="Q9224" s="81">
        <f t="shared" si="744"/>
        <v>4.6999999999999993</v>
      </c>
    </row>
    <row r="9225" spans="5:17" ht="13" hidden="1" x14ac:dyDescent="0.3">
      <c r="E9225" s="138">
        <v>44855</v>
      </c>
      <c r="F9225" s="16">
        <v>294</v>
      </c>
      <c r="G9225" s="16">
        <v>2022</v>
      </c>
      <c r="H9225" s="139">
        <f t="shared" si="740"/>
        <v>0</v>
      </c>
      <c r="I9225" s="140">
        <v>10.266666666666666</v>
      </c>
      <c r="J9225" s="141">
        <f t="shared" si="741"/>
        <v>1</v>
      </c>
      <c r="K9225" s="81">
        <f t="shared" si="742"/>
        <v>9.7333333333333343</v>
      </c>
      <c r="L9225" s="149">
        <v>15.2</v>
      </c>
      <c r="M9225" s="16"/>
      <c r="N9225" s="141">
        <f t="shared" si="743"/>
        <v>1</v>
      </c>
      <c r="O9225" s="141"/>
      <c r="P9225" s="141"/>
      <c r="Q9225" s="81">
        <f t="shared" si="744"/>
        <v>4.8000000000000007</v>
      </c>
    </row>
    <row r="9226" spans="5:17" ht="13" hidden="1" x14ac:dyDescent="0.3">
      <c r="E9226" s="138">
        <v>44856</v>
      </c>
      <c r="F9226" s="16">
        <v>295</v>
      </c>
      <c r="G9226" s="16">
        <v>2022</v>
      </c>
      <c r="H9226" s="139">
        <f t="shared" si="740"/>
        <v>0</v>
      </c>
      <c r="I9226" s="140">
        <v>10.08</v>
      </c>
      <c r="J9226" s="141">
        <f t="shared" si="741"/>
        <v>1</v>
      </c>
      <c r="K9226" s="81">
        <f t="shared" si="742"/>
        <v>9.92</v>
      </c>
      <c r="L9226" s="149">
        <v>15.2</v>
      </c>
      <c r="M9226" s="16"/>
      <c r="N9226" s="141">
        <f t="shared" si="743"/>
        <v>1</v>
      </c>
      <c r="O9226" s="141"/>
      <c r="P9226" s="141"/>
      <c r="Q9226" s="81">
        <f t="shared" si="744"/>
        <v>4.8000000000000007</v>
      </c>
    </row>
    <row r="9227" spans="5:17" ht="13" hidden="1" x14ac:dyDescent="0.3">
      <c r="E9227" s="138">
        <v>44857</v>
      </c>
      <c r="F9227" s="16">
        <v>296</v>
      </c>
      <c r="G9227" s="16">
        <v>2022</v>
      </c>
      <c r="H9227" s="139">
        <f t="shared" si="740"/>
        <v>0</v>
      </c>
      <c r="I9227" s="140">
        <v>9.8933333333333309</v>
      </c>
      <c r="J9227" s="141">
        <f t="shared" si="741"/>
        <v>1</v>
      </c>
      <c r="K9227" s="81">
        <f t="shared" si="742"/>
        <v>10.106666666666669</v>
      </c>
      <c r="L9227" s="149">
        <v>13.8</v>
      </c>
      <c r="M9227" s="16"/>
      <c r="N9227" s="141">
        <f t="shared" si="743"/>
        <v>1</v>
      </c>
      <c r="O9227" s="141"/>
      <c r="P9227" s="141"/>
      <c r="Q9227" s="81">
        <f t="shared" si="744"/>
        <v>6.1999999999999993</v>
      </c>
    </row>
    <row r="9228" spans="5:17" ht="13" hidden="1" x14ac:dyDescent="0.3">
      <c r="E9228" s="138">
        <v>44858</v>
      </c>
      <c r="F9228" s="16">
        <v>297</v>
      </c>
      <c r="G9228" s="16">
        <v>2022</v>
      </c>
      <c r="H9228" s="139">
        <f t="shared" si="740"/>
        <v>0</v>
      </c>
      <c r="I9228" s="140">
        <v>9.7066666666666634</v>
      </c>
      <c r="J9228" s="141">
        <f t="shared" si="741"/>
        <v>1</v>
      </c>
      <c r="K9228" s="81">
        <f t="shared" si="742"/>
        <v>10.293333333333337</v>
      </c>
      <c r="L9228" s="149">
        <v>14.2</v>
      </c>
      <c r="M9228" s="16"/>
      <c r="N9228" s="141">
        <f t="shared" si="743"/>
        <v>1</v>
      </c>
      <c r="O9228" s="141"/>
      <c r="P9228" s="141"/>
      <c r="Q9228" s="81">
        <f t="shared" si="744"/>
        <v>5.8000000000000007</v>
      </c>
    </row>
    <row r="9229" spans="5:17" ht="13" hidden="1" x14ac:dyDescent="0.3">
      <c r="E9229" s="138">
        <v>44859</v>
      </c>
      <c r="F9229" s="16">
        <v>298</v>
      </c>
      <c r="G9229" s="16">
        <v>2022</v>
      </c>
      <c r="H9229" s="139">
        <f t="shared" si="740"/>
        <v>0</v>
      </c>
      <c r="I9229" s="140">
        <v>9.52</v>
      </c>
      <c r="J9229" s="141">
        <f t="shared" si="741"/>
        <v>1</v>
      </c>
      <c r="K9229" s="81">
        <f t="shared" si="742"/>
        <v>10.48</v>
      </c>
      <c r="L9229" s="149">
        <v>12.2</v>
      </c>
      <c r="M9229" s="16"/>
      <c r="N9229" s="141">
        <f t="shared" si="743"/>
        <v>1</v>
      </c>
      <c r="O9229" s="141"/>
      <c r="P9229" s="141"/>
      <c r="Q9229" s="81">
        <f t="shared" si="744"/>
        <v>7.8000000000000007</v>
      </c>
    </row>
    <row r="9230" spans="5:17" ht="13" hidden="1" x14ac:dyDescent="0.3">
      <c r="E9230" s="138">
        <v>44860</v>
      </c>
      <c r="F9230" s="16">
        <v>299</v>
      </c>
      <c r="G9230" s="16">
        <v>2022</v>
      </c>
      <c r="H9230" s="139">
        <f t="shared" si="740"/>
        <v>0</v>
      </c>
      <c r="I9230" s="140">
        <v>9.3333333333333357</v>
      </c>
      <c r="J9230" s="141">
        <f t="shared" si="741"/>
        <v>1</v>
      </c>
      <c r="K9230" s="81">
        <f t="shared" si="742"/>
        <v>10.666666666666664</v>
      </c>
      <c r="L9230" s="149">
        <v>14.7</v>
      </c>
      <c r="M9230" s="16"/>
      <c r="N9230" s="141">
        <f t="shared" si="743"/>
        <v>1</v>
      </c>
      <c r="O9230" s="141"/>
      <c r="P9230" s="141"/>
      <c r="Q9230" s="81">
        <f t="shared" si="744"/>
        <v>5.3000000000000007</v>
      </c>
    </row>
    <row r="9231" spans="5:17" ht="13" hidden="1" x14ac:dyDescent="0.3">
      <c r="E9231" s="138">
        <v>44861</v>
      </c>
      <c r="F9231" s="16">
        <v>300</v>
      </c>
      <c r="G9231" s="16">
        <v>2022</v>
      </c>
      <c r="H9231" s="139">
        <f t="shared" si="740"/>
        <v>0</v>
      </c>
      <c r="I9231" s="140">
        <v>9.1466666666666683</v>
      </c>
      <c r="J9231" s="141">
        <f t="shared" si="741"/>
        <v>1</v>
      </c>
      <c r="K9231" s="81">
        <f t="shared" si="742"/>
        <v>10.853333333333332</v>
      </c>
      <c r="L9231" s="149">
        <v>13.8</v>
      </c>
      <c r="M9231" s="16"/>
      <c r="N9231" s="141">
        <f t="shared" si="743"/>
        <v>1</v>
      </c>
      <c r="O9231" s="141"/>
      <c r="P9231" s="141"/>
      <c r="Q9231" s="81">
        <f t="shared" si="744"/>
        <v>6.1999999999999993</v>
      </c>
    </row>
    <row r="9232" spans="5:17" ht="13" hidden="1" x14ac:dyDescent="0.3">
      <c r="E9232" s="138">
        <v>44862</v>
      </c>
      <c r="F9232" s="16">
        <v>301</v>
      </c>
      <c r="G9232" s="16">
        <v>2022</v>
      </c>
      <c r="H9232" s="139">
        <f t="shared" si="740"/>
        <v>0</v>
      </c>
      <c r="I9232" s="140">
        <v>8.9600000000000009</v>
      </c>
      <c r="J9232" s="141">
        <f t="shared" si="741"/>
        <v>1</v>
      </c>
      <c r="K9232" s="81">
        <f t="shared" si="742"/>
        <v>11.04</v>
      </c>
      <c r="L9232" s="149">
        <v>14.2</v>
      </c>
      <c r="M9232" s="16"/>
      <c r="N9232" s="141">
        <f t="shared" si="743"/>
        <v>1</v>
      </c>
      <c r="O9232" s="141"/>
      <c r="P9232" s="141"/>
      <c r="Q9232" s="81">
        <f t="shared" si="744"/>
        <v>5.8000000000000007</v>
      </c>
    </row>
    <row r="9233" spans="5:17" ht="13" hidden="1" x14ac:dyDescent="0.3">
      <c r="E9233" s="138">
        <v>44863</v>
      </c>
      <c r="F9233" s="16">
        <v>302</v>
      </c>
      <c r="G9233" s="16">
        <v>2022</v>
      </c>
      <c r="H9233" s="139">
        <f t="shared" si="740"/>
        <v>0</v>
      </c>
      <c r="I9233" s="140">
        <v>8.7733333333333334</v>
      </c>
      <c r="J9233" s="141">
        <f t="shared" si="741"/>
        <v>1</v>
      </c>
      <c r="K9233" s="81">
        <f t="shared" si="742"/>
        <v>11.226666666666667</v>
      </c>
      <c r="L9233" s="149">
        <v>13.5</v>
      </c>
      <c r="M9233" s="16"/>
      <c r="N9233" s="141">
        <f t="shared" si="743"/>
        <v>1</v>
      </c>
      <c r="O9233" s="141"/>
      <c r="P9233" s="141"/>
      <c r="Q9233" s="81">
        <f t="shared" si="744"/>
        <v>6.5</v>
      </c>
    </row>
    <row r="9234" spans="5:17" ht="13" hidden="1" x14ac:dyDescent="0.3">
      <c r="E9234" s="138">
        <v>44864</v>
      </c>
      <c r="F9234" s="16">
        <v>303</v>
      </c>
      <c r="G9234" s="16">
        <v>2022</v>
      </c>
      <c r="H9234" s="139">
        <f t="shared" si="740"/>
        <v>0</v>
      </c>
      <c r="I9234" s="140">
        <v>8.586666666666666</v>
      </c>
      <c r="J9234" s="141">
        <f t="shared" si="741"/>
        <v>1</v>
      </c>
      <c r="K9234" s="81">
        <f t="shared" si="742"/>
        <v>11.413333333333334</v>
      </c>
      <c r="L9234" s="149">
        <v>13</v>
      </c>
      <c r="M9234" s="16"/>
      <c r="N9234" s="141">
        <f t="shared" si="743"/>
        <v>1</v>
      </c>
      <c r="O9234" s="141"/>
      <c r="P9234" s="141"/>
      <c r="Q9234" s="81">
        <f t="shared" si="744"/>
        <v>7</v>
      </c>
    </row>
    <row r="9235" spans="5:17" ht="13" hidden="1" x14ac:dyDescent="0.3">
      <c r="E9235" s="138">
        <v>44865</v>
      </c>
      <c r="F9235" s="16">
        <v>304</v>
      </c>
      <c r="G9235" s="16">
        <v>2022</v>
      </c>
      <c r="H9235" s="139">
        <f t="shared" si="740"/>
        <v>0</v>
      </c>
      <c r="I9235" s="140">
        <v>8.4</v>
      </c>
      <c r="J9235" s="141">
        <f t="shared" si="741"/>
        <v>1</v>
      </c>
      <c r="K9235" s="81">
        <f t="shared" si="742"/>
        <v>11.6</v>
      </c>
      <c r="L9235" s="149">
        <v>13.1</v>
      </c>
      <c r="M9235" s="16"/>
      <c r="N9235" s="141">
        <f t="shared" si="743"/>
        <v>1</v>
      </c>
      <c r="O9235" s="141"/>
      <c r="P9235" s="141"/>
      <c r="Q9235" s="81">
        <f t="shared" si="744"/>
        <v>6.9</v>
      </c>
    </row>
    <row r="9236" spans="5:17" ht="13" hidden="1" x14ac:dyDescent="0.3">
      <c r="E9236" s="138">
        <v>44866</v>
      </c>
      <c r="F9236" s="16">
        <v>305</v>
      </c>
      <c r="G9236" s="16">
        <v>2022</v>
      </c>
      <c r="H9236" s="139">
        <f t="shared" si="740"/>
        <v>0</v>
      </c>
      <c r="I9236" s="140">
        <v>8.2133333333333312</v>
      </c>
      <c r="J9236" s="141">
        <f t="shared" si="741"/>
        <v>1</v>
      </c>
      <c r="K9236" s="81">
        <f t="shared" si="742"/>
        <v>11.786666666666669</v>
      </c>
      <c r="L9236" s="149">
        <v>13.5</v>
      </c>
      <c r="M9236" s="16"/>
      <c r="N9236" s="141">
        <f t="shared" si="743"/>
        <v>1</v>
      </c>
      <c r="O9236" s="141"/>
      <c r="P9236" s="141"/>
      <c r="Q9236" s="81">
        <f t="shared" si="744"/>
        <v>6.5</v>
      </c>
    </row>
    <row r="9237" spans="5:17" ht="13" hidden="1" x14ac:dyDescent="0.3">
      <c r="E9237" s="138">
        <v>44867</v>
      </c>
      <c r="F9237" s="16">
        <v>306</v>
      </c>
      <c r="G9237" s="16">
        <v>2022</v>
      </c>
      <c r="H9237" s="139">
        <f t="shared" si="740"/>
        <v>0</v>
      </c>
      <c r="I9237" s="140">
        <v>8.0266666666666637</v>
      </c>
      <c r="J9237" s="141">
        <f t="shared" si="741"/>
        <v>1</v>
      </c>
      <c r="K9237" s="81">
        <f t="shared" si="742"/>
        <v>11.973333333333336</v>
      </c>
      <c r="L9237" s="149">
        <v>11.5</v>
      </c>
      <c r="M9237" s="16"/>
      <c r="N9237" s="141">
        <f t="shared" si="743"/>
        <v>1</v>
      </c>
      <c r="O9237" s="141"/>
      <c r="P9237" s="141"/>
      <c r="Q9237" s="81">
        <f t="shared" si="744"/>
        <v>8.5</v>
      </c>
    </row>
    <row r="9238" spans="5:17" ht="13" hidden="1" x14ac:dyDescent="0.3">
      <c r="E9238" s="138">
        <v>44868</v>
      </c>
      <c r="F9238" s="16">
        <v>307</v>
      </c>
      <c r="G9238" s="16">
        <v>2022</v>
      </c>
      <c r="H9238" s="139">
        <f t="shared" si="740"/>
        <v>0</v>
      </c>
      <c r="I9238" s="140">
        <v>7.84</v>
      </c>
      <c r="J9238" s="141">
        <f t="shared" si="741"/>
        <v>1</v>
      </c>
      <c r="K9238" s="81">
        <f t="shared" si="742"/>
        <v>12.16</v>
      </c>
      <c r="L9238" s="149">
        <v>9.1</v>
      </c>
      <c r="M9238" s="16"/>
      <c r="N9238" s="141">
        <f t="shared" si="743"/>
        <v>1</v>
      </c>
      <c r="O9238" s="141"/>
      <c r="P9238" s="141"/>
      <c r="Q9238" s="81">
        <f t="shared" si="744"/>
        <v>10.9</v>
      </c>
    </row>
    <row r="9239" spans="5:17" ht="13" hidden="1" x14ac:dyDescent="0.3">
      <c r="E9239" s="138">
        <v>44869</v>
      </c>
      <c r="F9239" s="16">
        <v>308</v>
      </c>
      <c r="G9239" s="16">
        <v>2022</v>
      </c>
      <c r="H9239" s="139">
        <f t="shared" si="740"/>
        <v>0</v>
      </c>
      <c r="I9239" s="140">
        <v>7.653333333333336</v>
      </c>
      <c r="J9239" s="141">
        <f t="shared" si="741"/>
        <v>1</v>
      </c>
      <c r="K9239" s="81">
        <f t="shared" si="742"/>
        <v>12.346666666666664</v>
      </c>
      <c r="L9239" s="149">
        <v>7.5</v>
      </c>
      <c r="M9239" s="16"/>
      <c r="N9239" s="141">
        <f t="shared" si="743"/>
        <v>1</v>
      </c>
      <c r="O9239" s="141"/>
      <c r="P9239" s="141"/>
      <c r="Q9239" s="81">
        <f t="shared" si="744"/>
        <v>12.5</v>
      </c>
    </row>
    <row r="9240" spans="5:17" ht="13" hidden="1" x14ac:dyDescent="0.3">
      <c r="E9240" s="138">
        <v>44870</v>
      </c>
      <c r="F9240" s="16">
        <v>309</v>
      </c>
      <c r="G9240" s="16">
        <v>2022</v>
      </c>
      <c r="H9240" s="139">
        <f t="shared" si="740"/>
        <v>0</v>
      </c>
      <c r="I9240" s="140">
        <v>7.4666666666666686</v>
      </c>
      <c r="J9240" s="141">
        <f t="shared" si="741"/>
        <v>1</v>
      </c>
      <c r="K9240" s="81">
        <f t="shared" si="742"/>
        <v>12.533333333333331</v>
      </c>
      <c r="L9240" s="149">
        <v>7.3</v>
      </c>
      <c r="M9240" s="16"/>
      <c r="N9240" s="141">
        <f t="shared" si="743"/>
        <v>1</v>
      </c>
      <c r="O9240" s="141"/>
      <c r="P9240" s="141"/>
      <c r="Q9240" s="81">
        <f t="shared" si="744"/>
        <v>12.7</v>
      </c>
    </row>
    <row r="9241" spans="5:17" ht="13" hidden="1" x14ac:dyDescent="0.3">
      <c r="E9241" s="138">
        <v>44871</v>
      </c>
      <c r="F9241" s="16">
        <v>310</v>
      </c>
      <c r="G9241" s="16">
        <v>2022</v>
      </c>
      <c r="H9241" s="139">
        <f t="shared" si="740"/>
        <v>0</v>
      </c>
      <c r="I9241" s="140">
        <v>7.28</v>
      </c>
      <c r="J9241" s="141">
        <f t="shared" si="741"/>
        <v>1</v>
      </c>
      <c r="K9241" s="81">
        <f t="shared" si="742"/>
        <v>12.719999999999999</v>
      </c>
      <c r="L9241" s="149">
        <v>6.9</v>
      </c>
      <c r="M9241" s="16"/>
      <c r="N9241" s="141">
        <f t="shared" si="743"/>
        <v>1</v>
      </c>
      <c r="O9241" s="141"/>
      <c r="P9241" s="141"/>
      <c r="Q9241" s="81">
        <f t="shared" si="744"/>
        <v>13.1</v>
      </c>
    </row>
    <row r="9242" spans="5:17" ht="13" hidden="1" x14ac:dyDescent="0.3">
      <c r="E9242" s="138">
        <v>44872</v>
      </c>
      <c r="F9242" s="16">
        <v>311</v>
      </c>
      <c r="G9242" s="16">
        <v>2022</v>
      </c>
      <c r="H9242" s="139">
        <f t="shared" si="740"/>
        <v>0</v>
      </c>
      <c r="I9242" s="140">
        <v>7.0933333333333337</v>
      </c>
      <c r="J9242" s="141">
        <f t="shared" si="741"/>
        <v>1</v>
      </c>
      <c r="K9242" s="81">
        <f t="shared" si="742"/>
        <v>12.906666666666666</v>
      </c>
      <c r="L9242" s="149">
        <v>10</v>
      </c>
      <c r="M9242" s="16"/>
      <c r="N9242" s="141">
        <f t="shared" si="743"/>
        <v>1</v>
      </c>
      <c r="O9242" s="141"/>
      <c r="P9242" s="141"/>
      <c r="Q9242" s="81">
        <f t="shared" si="744"/>
        <v>10</v>
      </c>
    </row>
    <row r="9243" spans="5:17" ht="13" hidden="1" x14ac:dyDescent="0.3">
      <c r="E9243" s="138">
        <v>44873</v>
      </c>
      <c r="F9243" s="16">
        <v>312</v>
      </c>
      <c r="G9243" s="16">
        <v>2022</v>
      </c>
      <c r="H9243" s="139">
        <f t="shared" si="740"/>
        <v>0</v>
      </c>
      <c r="I9243" s="140">
        <v>6.9066666666666663</v>
      </c>
      <c r="J9243" s="141">
        <f t="shared" si="741"/>
        <v>1</v>
      </c>
      <c r="K9243" s="81">
        <f t="shared" si="742"/>
        <v>13.093333333333334</v>
      </c>
      <c r="L9243" s="149">
        <v>10.5</v>
      </c>
      <c r="M9243" s="16"/>
      <c r="N9243" s="141">
        <f t="shared" si="743"/>
        <v>1</v>
      </c>
      <c r="O9243" s="141"/>
      <c r="P9243" s="141"/>
      <c r="Q9243" s="81">
        <f t="shared" si="744"/>
        <v>9.5</v>
      </c>
    </row>
    <row r="9244" spans="5:17" ht="13" hidden="1" x14ac:dyDescent="0.3">
      <c r="E9244" s="138">
        <v>44874</v>
      </c>
      <c r="F9244" s="16">
        <v>313</v>
      </c>
      <c r="G9244" s="16">
        <v>2022</v>
      </c>
      <c r="H9244" s="139">
        <f t="shared" si="740"/>
        <v>0</v>
      </c>
      <c r="I9244" s="140">
        <v>6.72</v>
      </c>
      <c r="J9244" s="141">
        <f t="shared" si="741"/>
        <v>1</v>
      </c>
      <c r="K9244" s="81">
        <f t="shared" si="742"/>
        <v>13.280000000000001</v>
      </c>
      <c r="L9244" s="149">
        <v>11.7</v>
      </c>
      <c r="M9244" s="16"/>
      <c r="N9244" s="141">
        <f t="shared" si="743"/>
        <v>1</v>
      </c>
      <c r="O9244" s="141"/>
      <c r="P9244" s="141"/>
      <c r="Q9244" s="81">
        <f t="shared" si="744"/>
        <v>8.3000000000000007</v>
      </c>
    </row>
    <row r="9245" spans="5:17" ht="13" hidden="1" x14ac:dyDescent="0.3">
      <c r="E9245" s="138">
        <v>44875</v>
      </c>
      <c r="F9245" s="16">
        <v>314</v>
      </c>
      <c r="G9245" s="16">
        <v>2022</v>
      </c>
      <c r="H9245" s="139">
        <f t="shared" si="740"/>
        <v>0</v>
      </c>
      <c r="I9245" s="140">
        <v>6.5333333333333314</v>
      </c>
      <c r="J9245" s="141">
        <f t="shared" si="741"/>
        <v>1</v>
      </c>
      <c r="K9245" s="81">
        <f t="shared" si="742"/>
        <v>13.466666666666669</v>
      </c>
      <c r="L9245" s="149">
        <v>11.4</v>
      </c>
      <c r="M9245" s="16"/>
      <c r="N9245" s="141">
        <f t="shared" si="743"/>
        <v>1</v>
      </c>
      <c r="O9245" s="141"/>
      <c r="P9245" s="141"/>
      <c r="Q9245" s="81">
        <f t="shared" si="744"/>
        <v>8.6</v>
      </c>
    </row>
    <row r="9246" spans="5:17" ht="13" hidden="1" x14ac:dyDescent="0.3">
      <c r="E9246" s="138">
        <v>44876</v>
      </c>
      <c r="F9246" s="16">
        <v>315</v>
      </c>
      <c r="G9246" s="16">
        <v>2022</v>
      </c>
      <c r="H9246" s="139">
        <f t="shared" si="740"/>
        <v>0</v>
      </c>
      <c r="I9246" s="140">
        <v>6.346666666666664</v>
      </c>
      <c r="J9246" s="141">
        <f t="shared" si="741"/>
        <v>1</v>
      </c>
      <c r="K9246" s="81">
        <f t="shared" si="742"/>
        <v>13.653333333333336</v>
      </c>
      <c r="L9246" s="149">
        <v>9</v>
      </c>
      <c r="M9246" s="16"/>
      <c r="N9246" s="141">
        <f t="shared" si="743"/>
        <v>1</v>
      </c>
      <c r="O9246" s="141"/>
      <c r="P9246" s="141"/>
      <c r="Q9246" s="81">
        <f t="shared" si="744"/>
        <v>11</v>
      </c>
    </row>
    <row r="9247" spans="5:17" ht="13" hidden="1" x14ac:dyDescent="0.3">
      <c r="E9247" s="138">
        <v>44877</v>
      </c>
      <c r="F9247" s="16">
        <v>316</v>
      </c>
      <c r="G9247" s="16">
        <v>2022</v>
      </c>
      <c r="H9247" s="139">
        <f t="shared" si="740"/>
        <v>0</v>
      </c>
      <c r="I9247" s="140">
        <v>6.16</v>
      </c>
      <c r="J9247" s="141">
        <f t="shared" si="741"/>
        <v>1</v>
      </c>
      <c r="K9247" s="81">
        <f t="shared" si="742"/>
        <v>13.84</v>
      </c>
      <c r="L9247" s="149">
        <v>9.1</v>
      </c>
      <c r="M9247" s="16"/>
      <c r="N9247" s="141">
        <f t="shared" si="743"/>
        <v>1</v>
      </c>
      <c r="O9247" s="141"/>
      <c r="P9247" s="141"/>
      <c r="Q9247" s="81">
        <f t="shared" si="744"/>
        <v>10.9</v>
      </c>
    </row>
    <row r="9248" spans="5:17" ht="13" hidden="1" x14ac:dyDescent="0.3">
      <c r="E9248" s="138">
        <v>44878</v>
      </c>
      <c r="F9248" s="16">
        <v>317</v>
      </c>
      <c r="G9248" s="16">
        <v>2022</v>
      </c>
      <c r="H9248" s="139">
        <f t="shared" si="740"/>
        <v>0</v>
      </c>
      <c r="I9248" s="140">
        <v>5.9733333333333363</v>
      </c>
      <c r="J9248" s="141">
        <f t="shared" si="741"/>
        <v>1</v>
      </c>
      <c r="K9248" s="81">
        <f t="shared" si="742"/>
        <v>14.026666666666664</v>
      </c>
      <c r="L9248" s="149">
        <v>8.4</v>
      </c>
      <c r="M9248" s="16"/>
      <c r="N9248" s="141">
        <f t="shared" si="743"/>
        <v>1</v>
      </c>
      <c r="O9248" s="141"/>
      <c r="P9248" s="141"/>
      <c r="Q9248" s="81">
        <f t="shared" si="744"/>
        <v>11.6</v>
      </c>
    </row>
    <row r="9249" spans="5:17" ht="13" hidden="1" x14ac:dyDescent="0.3">
      <c r="E9249" s="138">
        <v>44879</v>
      </c>
      <c r="F9249" s="16">
        <v>318</v>
      </c>
      <c r="G9249" s="16">
        <v>2022</v>
      </c>
      <c r="H9249" s="139">
        <f t="shared" si="740"/>
        <v>0</v>
      </c>
      <c r="I9249" s="140">
        <v>5.7866666666666688</v>
      </c>
      <c r="J9249" s="141">
        <f t="shared" si="741"/>
        <v>1</v>
      </c>
      <c r="K9249" s="81">
        <f t="shared" si="742"/>
        <v>14.213333333333331</v>
      </c>
      <c r="L9249" s="149">
        <v>11.6</v>
      </c>
      <c r="M9249" s="16"/>
      <c r="N9249" s="141">
        <f t="shared" si="743"/>
        <v>1</v>
      </c>
      <c r="O9249" s="141"/>
      <c r="P9249" s="141"/>
      <c r="Q9249" s="81">
        <f t="shared" si="744"/>
        <v>8.4</v>
      </c>
    </row>
    <row r="9250" spans="5:17" ht="13" hidden="1" x14ac:dyDescent="0.3">
      <c r="E9250" s="138">
        <v>44880</v>
      </c>
      <c r="F9250" s="16">
        <v>319</v>
      </c>
      <c r="G9250" s="16">
        <v>2022</v>
      </c>
      <c r="H9250" s="139">
        <f t="shared" si="740"/>
        <v>0</v>
      </c>
      <c r="I9250" s="140">
        <v>5.6</v>
      </c>
      <c r="J9250" s="141">
        <f t="shared" si="741"/>
        <v>1</v>
      </c>
      <c r="K9250" s="81">
        <f t="shared" si="742"/>
        <v>14.4</v>
      </c>
      <c r="L9250" s="149">
        <v>10.4</v>
      </c>
      <c r="M9250" s="16"/>
      <c r="N9250" s="141">
        <f t="shared" si="743"/>
        <v>1</v>
      </c>
      <c r="O9250" s="141"/>
      <c r="P9250" s="141"/>
      <c r="Q9250" s="81">
        <f t="shared" si="744"/>
        <v>9.6</v>
      </c>
    </row>
    <row r="9251" spans="5:17" ht="13" hidden="1" x14ac:dyDescent="0.3">
      <c r="E9251" s="138">
        <v>44881</v>
      </c>
      <c r="F9251" s="16">
        <v>320</v>
      </c>
      <c r="G9251" s="16">
        <v>2022</v>
      </c>
      <c r="H9251" s="139">
        <f t="shared" ref="H9251:H9298" si="745">IF(AND(E9251&gt;=$D$64,E9251&lt;=$D$65),1,0)</f>
        <v>0</v>
      </c>
      <c r="I9251" s="140">
        <v>5.5193548387096776</v>
      </c>
      <c r="J9251" s="141">
        <f t="shared" si="741"/>
        <v>1</v>
      </c>
      <c r="K9251" s="81">
        <f t="shared" si="742"/>
        <v>14.480645161290322</v>
      </c>
      <c r="L9251" s="149">
        <v>10.6</v>
      </c>
      <c r="M9251" s="16"/>
      <c r="N9251" s="141">
        <f t="shared" si="743"/>
        <v>1</v>
      </c>
      <c r="O9251" s="141"/>
      <c r="P9251" s="141"/>
      <c r="Q9251" s="81">
        <f t="shared" si="744"/>
        <v>9.4</v>
      </c>
    </row>
    <row r="9252" spans="5:17" ht="13" hidden="1" x14ac:dyDescent="0.3">
      <c r="E9252" s="138">
        <v>44882</v>
      </c>
      <c r="F9252" s="16">
        <v>321</v>
      </c>
      <c r="G9252" s="16">
        <v>2022</v>
      </c>
      <c r="H9252" s="139">
        <f t="shared" si="745"/>
        <v>0</v>
      </c>
      <c r="I9252" s="140">
        <v>5.4387096774193537</v>
      </c>
      <c r="J9252" s="141">
        <f t="shared" ref="J9252:J9298" si="746">IF(I9252&lt;=$E$117,1,0)</f>
        <v>1</v>
      </c>
      <c r="K9252" s="81">
        <f t="shared" ref="K9252:K9298" si="747">J9252*($E$116-I9252)</f>
        <v>14.561290322580646</v>
      </c>
      <c r="L9252" s="149">
        <v>12.4</v>
      </c>
      <c r="M9252" s="16"/>
      <c r="N9252" s="141">
        <f t="shared" ref="N9252:N9296" si="748">IF(L9252&lt;=$E$117,1,0)</f>
        <v>1</v>
      </c>
      <c r="O9252" s="141"/>
      <c r="P9252" s="141"/>
      <c r="Q9252" s="81">
        <f t="shared" ref="Q9252:Q9296" si="749">N9252*($E$116-L9252)</f>
        <v>7.6</v>
      </c>
    </row>
    <row r="9253" spans="5:17" ht="13" hidden="1" x14ac:dyDescent="0.3">
      <c r="E9253" s="138">
        <v>44883</v>
      </c>
      <c r="F9253" s="16">
        <v>322</v>
      </c>
      <c r="G9253" s="16">
        <v>2022</v>
      </c>
      <c r="H9253" s="139">
        <f t="shared" si="745"/>
        <v>0</v>
      </c>
      <c r="I9253" s="140">
        <v>5.3580645161290334</v>
      </c>
      <c r="J9253" s="141">
        <f t="shared" si="746"/>
        <v>1</v>
      </c>
      <c r="K9253" s="81">
        <f t="shared" si="747"/>
        <v>14.641935483870967</v>
      </c>
      <c r="L9253" s="149">
        <v>8.6</v>
      </c>
      <c r="M9253" s="16"/>
      <c r="N9253" s="141">
        <f t="shared" si="748"/>
        <v>1</v>
      </c>
      <c r="O9253" s="141"/>
      <c r="P9253" s="141"/>
      <c r="Q9253" s="81">
        <f t="shared" si="749"/>
        <v>11.4</v>
      </c>
    </row>
    <row r="9254" spans="5:17" ht="13" hidden="1" x14ac:dyDescent="0.3">
      <c r="E9254" s="138">
        <v>44884</v>
      </c>
      <c r="F9254" s="16">
        <v>323</v>
      </c>
      <c r="G9254" s="16">
        <v>2022</v>
      </c>
      <c r="H9254" s="139">
        <f t="shared" si="745"/>
        <v>0</v>
      </c>
      <c r="I9254" s="140">
        <v>5.2774193548387096</v>
      </c>
      <c r="J9254" s="141">
        <f t="shared" si="746"/>
        <v>1</v>
      </c>
      <c r="K9254" s="81">
        <f t="shared" si="747"/>
        <v>14.72258064516129</v>
      </c>
      <c r="L9254" s="149">
        <v>5.7</v>
      </c>
      <c r="M9254" s="16"/>
      <c r="N9254" s="141">
        <f t="shared" si="748"/>
        <v>1</v>
      </c>
      <c r="O9254" s="141"/>
      <c r="P9254" s="141"/>
      <c r="Q9254" s="81">
        <f t="shared" si="749"/>
        <v>14.3</v>
      </c>
    </row>
    <row r="9255" spans="5:17" ht="13" hidden="1" x14ac:dyDescent="0.3">
      <c r="E9255" s="138">
        <v>44885</v>
      </c>
      <c r="F9255" s="16">
        <v>324</v>
      </c>
      <c r="G9255" s="16">
        <v>2022</v>
      </c>
      <c r="H9255" s="139">
        <f t="shared" si="745"/>
        <v>0</v>
      </c>
      <c r="I9255" s="140">
        <v>5.1967741935483858</v>
      </c>
      <c r="J9255" s="141">
        <f t="shared" si="746"/>
        <v>1</v>
      </c>
      <c r="K9255" s="81">
        <f t="shared" si="747"/>
        <v>14.803225806451614</v>
      </c>
      <c r="L9255" s="149">
        <v>5.4</v>
      </c>
      <c r="M9255" s="16"/>
      <c r="N9255" s="141">
        <f t="shared" si="748"/>
        <v>1</v>
      </c>
      <c r="O9255" s="141"/>
      <c r="P9255" s="141"/>
      <c r="Q9255" s="81">
        <f t="shared" si="749"/>
        <v>14.6</v>
      </c>
    </row>
    <row r="9256" spans="5:17" ht="13" hidden="1" x14ac:dyDescent="0.3">
      <c r="E9256" s="138">
        <v>44886</v>
      </c>
      <c r="F9256" s="16">
        <v>325</v>
      </c>
      <c r="G9256" s="16">
        <v>2022</v>
      </c>
      <c r="H9256" s="139">
        <f t="shared" si="745"/>
        <v>0</v>
      </c>
      <c r="I9256" s="140">
        <v>5.1161290322580655</v>
      </c>
      <c r="J9256" s="141">
        <f t="shared" si="746"/>
        <v>1</v>
      </c>
      <c r="K9256" s="81">
        <f t="shared" si="747"/>
        <v>14.883870967741935</v>
      </c>
      <c r="L9256" s="149">
        <v>6.2</v>
      </c>
      <c r="M9256" s="16"/>
      <c r="N9256" s="141">
        <f t="shared" si="748"/>
        <v>1</v>
      </c>
      <c r="O9256" s="141"/>
      <c r="P9256" s="141"/>
      <c r="Q9256" s="81">
        <f t="shared" si="749"/>
        <v>13.8</v>
      </c>
    </row>
    <row r="9257" spans="5:17" ht="13" hidden="1" x14ac:dyDescent="0.3">
      <c r="E9257" s="138">
        <v>44887</v>
      </c>
      <c r="F9257" s="16">
        <v>326</v>
      </c>
      <c r="G9257" s="16">
        <v>2022</v>
      </c>
      <c r="H9257" s="139">
        <f t="shared" si="745"/>
        <v>0</v>
      </c>
      <c r="I9257" s="140">
        <v>5.0354838709677416</v>
      </c>
      <c r="J9257" s="141">
        <f t="shared" si="746"/>
        <v>1</v>
      </c>
      <c r="K9257" s="81">
        <f t="shared" si="747"/>
        <v>14.964516129032258</v>
      </c>
      <c r="L9257" s="149">
        <v>6.2</v>
      </c>
      <c r="M9257" s="16"/>
      <c r="N9257" s="141">
        <f t="shared" si="748"/>
        <v>1</v>
      </c>
      <c r="O9257" s="141"/>
      <c r="P9257" s="141"/>
      <c r="Q9257" s="81">
        <f t="shared" si="749"/>
        <v>13.8</v>
      </c>
    </row>
    <row r="9258" spans="5:17" ht="13" hidden="1" x14ac:dyDescent="0.3">
      <c r="E9258" s="138">
        <v>44888</v>
      </c>
      <c r="F9258" s="16">
        <v>327</v>
      </c>
      <c r="G9258" s="16">
        <v>2022</v>
      </c>
      <c r="H9258" s="139">
        <f t="shared" si="745"/>
        <v>0</v>
      </c>
      <c r="I9258" s="140">
        <v>4.9548387096774213</v>
      </c>
      <c r="J9258" s="141">
        <f t="shared" si="746"/>
        <v>1</v>
      </c>
      <c r="K9258" s="81">
        <f t="shared" si="747"/>
        <v>15.045161290322579</v>
      </c>
      <c r="L9258" s="149">
        <v>4.0999999999999996</v>
      </c>
      <c r="M9258" s="16"/>
      <c r="N9258" s="141">
        <f t="shared" si="748"/>
        <v>1</v>
      </c>
      <c r="O9258" s="141"/>
      <c r="P9258" s="141"/>
      <c r="Q9258" s="81">
        <f t="shared" si="749"/>
        <v>15.9</v>
      </c>
    </row>
    <row r="9259" spans="5:17" ht="13" hidden="1" x14ac:dyDescent="0.3">
      <c r="E9259" s="138">
        <v>44889</v>
      </c>
      <c r="F9259" s="16">
        <v>328</v>
      </c>
      <c r="G9259" s="16">
        <v>2022</v>
      </c>
      <c r="H9259" s="139">
        <f t="shared" si="745"/>
        <v>0</v>
      </c>
      <c r="I9259" s="140">
        <v>4.8741935483870975</v>
      </c>
      <c r="J9259" s="141">
        <f t="shared" si="746"/>
        <v>1</v>
      </c>
      <c r="K9259" s="81">
        <f t="shared" si="747"/>
        <v>15.125806451612902</v>
      </c>
      <c r="L9259" s="149">
        <v>7.2</v>
      </c>
      <c r="M9259" s="16"/>
      <c r="N9259" s="141">
        <f t="shared" si="748"/>
        <v>1</v>
      </c>
      <c r="O9259" s="141"/>
      <c r="P9259" s="141"/>
      <c r="Q9259" s="81">
        <f t="shared" si="749"/>
        <v>12.8</v>
      </c>
    </row>
    <row r="9260" spans="5:17" ht="13" hidden="1" x14ac:dyDescent="0.3">
      <c r="E9260" s="138">
        <v>44890</v>
      </c>
      <c r="F9260" s="16">
        <v>329</v>
      </c>
      <c r="G9260" s="16">
        <v>2022</v>
      </c>
      <c r="H9260" s="139">
        <f t="shared" si="745"/>
        <v>0</v>
      </c>
      <c r="I9260" s="140">
        <v>4.7935483870967737</v>
      </c>
      <c r="J9260" s="141">
        <f t="shared" si="746"/>
        <v>1</v>
      </c>
      <c r="K9260" s="81">
        <f t="shared" si="747"/>
        <v>15.206451612903226</v>
      </c>
      <c r="L9260" s="149">
        <v>6.5</v>
      </c>
      <c r="M9260" s="16"/>
      <c r="N9260" s="141">
        <f t="shared" si="748"/>
        <v>1</v>
      </c>
      <c r="O9260" s="141"/>
      <c r="P9260" s="141"/>
      <c r="Q9260" s="81">
        <f t="shared" si="749"/>
        <v>13.5</v>
      </c>
    </row>
    <row r="9261" spans="5:17" ht="13" hidden="1" x14ac:dyDescent="0.3">
      <c r="E9261" s="138">
        <v>44891</v>
      </c>
      <c r="F9261" s="16">
        <v>330</v>
      </c>
      <c r="G9261" s="16">
        <v>2022</v>
      </c>
      <c r="H9261" s="139">
        <f t="shared" si="745"/>
        <v>0</v>
      </c>
      <c r="I9261" s="140">
        <v>4.7129032258064534</v>
      </c>
      <c r="J9261" s="141">
        <f t="shared" si="746"/>
        <v>1</v>
      </c>
      <c r="K9261" s="81">
        <f t="shared" si="747"/>
        <v>15.287096774193547</v>
      </c>
      <c r="L9261" s="149">
        <v>4.0999999999999996</v>
      </c>
      <c r="M9261" s="16"/>
      <c r="N9261" s="141">
        <f t="shared" si="748"/>
        <v>1</v>
      </c>
      <c r="O9261" s="141"/>
      <c r="P9261" s="141"/>
      <c r="Q9261" s="81">
        <f t="shared" si="749"/>
        <v>15.9</v>
      </c>
    </row>
    <row r="9262" spans="5:17" ht="13" hidden="1" x14ac:dyDescent="0.3">
      <c r="E9262" s="138">
        <v>44892</v>
      </c>
      <c r="F9262" s="16">
        <v>331</v>
      </c>
      <c r="G9262" s="16">
        <v>2022</v>
      </c>
      <c r="H9262" s="139">
        <f t="shared" si="745"/>
        <v>0</v>
      </c>
      <c r="I9262" s="140">
        <v>4.6322580645161295</v>
      </c>
      <c r="J9262" s="141">
        <f t="shared" si="746"/>
        <v>1</v>
      </c>
      <c r="K9262" s="81">
        <f t="shared" si="747"/>
        <v>15.36774193548387</v>
      </c>
      <c r="L9262" s="149">
        <v>4.3</v>
      </c>
      <c r="M9262" s="16"/>
      <c r="N9262" s="141">
        <f t="shared" si="748"/>
        <v>1</v>
      </c>
      <c r="O9262" s="141"/>
      <c r="P9262" s="141"/>
      <c r="Q9262" s="81">
        <f t="shared" si="749"/>
        <v>15.7</v>
      </c>
    </row>
    <row r="9263" spans="5:17" ht="13" hidden="1" x14ac:dyDescent="0.3">
      <c r="E9263" s="138">
        <v>44893</v>
      </c>
      <c r="F9263" s="16">
        <v>332</v>
      </c>
      <c r="G9263" s="16">
        <v>2022</v>
      </c>
      <c r="H9263" s="139">
        <f t="shared" si="745"/>
        <v>0</v>
      </c>
      <c r="I9263" s="140">
        <v>4.5516129032258057</v>
      </c>
      <c r="J9263" s="141">
        <f t="shared" si="746"/>
        <v>1</v>
      </c>
      <c r="K9263" s="81">
        <f t="shared" si="747"/>
        <v>15.448387096774194</v>
      </c>
      <c r="L9263" s="149">
        <v>5.8</v>
      </c>
      <c r="M9263" s="16"/>
      <c r="N9263" s="141">
        <f t="shared" si="748"/>
        <v>1</v>
      </c>
      <c r="O9263" s="141"/>
      <c r="P9263" s="141"/>
      <c r="Q9263" s="81">
        <f t="shared" si="749"/>
        <v>14.2</v>
      </c>
    </row>
    <row r="9264" spans="5:17" ht="13" hidden="1" x14ac:dyDescent="0.3">
      <c r="E9264" s="138">
        <v>44894</v>
      </c>
      <c r="F9264" s="16">
        <v>333</v>
      </c>
      <c r="G9264" s="16">
        <v>2022</v>
      </c>
      <c r="H9264" s="139">
        <f t="shared" si="745"/>
        <v>0</v>
      </c>
      <c r="I9264" s="140">
        <v>4.4709677419354854</v>
      </c>
      <c r="J9264" s="141">
        <f t="shared" si="746"/>
        <v>1</v>
      </c>
      <c r="K9264" s="81">
        <f t="shared" si="747"/>
        <v>15.529032258064515</v>
      </c>
      <c r="L9264" s="149">
        <v>5.9</v>
      </c>
      <c r="M9264" s="16"/>
      <c r="N9264" s="141">
        <f t="shared" si="748"/>
        <v>1</v>
      </c>
      <c r="O9264" s="141"/>
      <c r="P9264" s="141"/>
      <c r="Q9264" s="81">
        <f t="shared" si="749"/>
        <v>14.1</v>
      </c>
    </row>
    <row r="9265" spans="5:17" ht="13" hidden="1" x14ac:dyDescent="0.3">
      <c r="E9265" s="138">
        <v>44895</v>
      </c>
      <c r="F9265" s="16">
        <v>334</v>
      </c>
      <c r="G9265" s="16">
        <v>2022</v>
      </c>
      <c r="H9265" s="139">
        <f t="shared" si="745"/>
        <v>0</v>
      </c>
      <c r="I9265" s="140">
        <v>4.3903225806451616</v>
      </c>
      <c r="J9265" s="141">
        <f t="shared" si="746"/>
        <v>1</v>
      </c>
      <c r="K9265" s="81">
        <f t="shared" si="747"/>
        <v>15.609677419354838</v>
      </c>
      <c r="L9265" s="149">
        <v>7.1</v>
      </c>
      <c r="M9265" s="16"/>
      <c r="N9265" s="141">
        <f t="shared" si="748"/>
        <v>1</v>
      </c>
      <c r="O9265" s="141"/>
      <c r="P9265" s="141"/>
      <c r="Q9265" s="81">
        <f t="shared" si="749"/>
        <v>12.9</v>
      </c>
    </row>
    <row r="9266" spans="5:17" ht="13" hidden="1" x14ac:dyDescent="0.3">
      <c r="E9266" s="138">
        <v>44896</v>
      </c>
      <c r="F9266" s="16">
        <v>335</v>
      </c>
      <c r="G9266" s="16">
        <v>2022</v>
      </c>
      <c r="H9266" s="139">
        <f t="shared" si="745"/>
        <v>0</v>
      </c>
      <c r="I9266" s="140">
        <v>4.3096774193548377</v>
      </c>
      <c r="J9266" s="141">
        <f t="shared" si="746"/>
        <v>1</v>
      </c>
      <c r="K9266" s="81">
        <f t="shared" si="747"/>
        <v>15.690322580645162</v>
      </c>
      <c r="L9266" s="149">
        <v>5.2</v>
      </c>
      <c r="M9266" s="16"/>
      <c r="N9266" s="141">
        <f t="shared" si="748"/>
        <v>1</v>
      </c>
      <c r="O9266" s="141"/>
      <c r="P9266" s="141"/>
      <c r="Q9266" s="81">
        <f t="shared" si="749"/>
        <v>14.8</v>
      </c>
    </row>
    <row r="9267" spans="5:17" ht="13" hidden="1" x14ac:dyDescent="0.3">
      <c r="E9267" s="138">
        <v>44897</v>
      </c>
      <c r="F9267" s="16">
        <v>336</v>
      </c>
      <c r="G9267" s="16">
        <v>2022</v>
      </c>
      <c r="H9267" s="139">
        <f t="shared" si="745"/>
        <v>0</v>
      </c>
      <c r="I9267" s="140">
        <v>4.2290322580645174</v>
      </c>
      <c r="J9267" s="141">
        <f t="shared" si="746"/>
        <v>1</v>
      </c>
      <c r="K9267" s="81">
        <f t="shared" si="747"/>
        <v>15.770967741935483</v>
      </c>
      <c r="L9267" s="149">
        <v>4.8</v>
      </c>
      <c r="M9267" s="16"/>
      <c r="N9267" s="141">
        <f t="shared" si="748"/>
        <v>1</v>
      </c>
      <c r="O9267" s="141"/>
      <c r="P9267" s="141"/>
      <c r="Q9267" s="81">
        <f t="shared" si="749"/>
        <v>15.2</v>
      </c>
    </row>
    <row r="9268" spans="5:17" ht="13" hidden="1" x14ac:dyDescent="0.3">
      <c r="E9268" s="138">
        <v>44898</v>
      </c>
      <c r="F9268" s="16">
        <v>337</v>
      </c>
      <c r="G9268" s="16">
        <v>2022</v>
      </c>
      <c r="H9268" s="139">
        <f t="shared" si="745"/>
        <v>0</v>
      </c>
      <c r="I9268" s="140">
        <v>4.1483870967741936</v>
      </c>
      <c r="J9268" s="141">
        <f t="shared" si="746"/>
        <v>1</v>
      </c>
      <c r="K9268" s="81">
        <f t="shared" si="747"/>
        <v>15.851612903225806</v>
      </c>
      <c r="L9268" s="149">
        <v>3.7</v>
      </c>
      <c r="M9268" s="16"/>
      <c r="N9268" s="141">
        <f t="shared" si="748"/>
        <v>1</v>
      </c>
      <c r="O9268" s="141"/>
      <c r="P9268" s="141"/>
      <c r="Q9268" s="81">
        <f t="shared" si="749"/>
        <v>16.3</v>
      </c>
    </row>
    <row r="9269" spans="5:17" ht="13" hidden="1" x14ac:dyDescent="0.3">
      <c r="E9269" s="138">
        <v>44899</v>
      </c>
      <c r="F9269" s="16">
        <v>338</v>
      </c>
      <c r="G9269" s="16">
        <v>2022</v>
      </c>
      <c r="H9269" s="139">
        <f t="shared" si="745"/>
        <v>0</v>
      </c>
      <c r="I9269" s="140">
        <v>4.0677419354838698</v>
      </c>
      <c r="J9269" s="141">
        <f t="shared" si="746"/>
        <v>1</v>
      </c>
      <c r="K9269" s="81">
        <f t="shared" si="747"/>
        <v>15.93225806451613</v>
      </c>
      <c r="L9269" s="149">
        <v>4.2</v>
      </c>
      <c r="M9269" s="16"/>
      <c r="N9269" s="141">
        <f t="shared" si="748"/>
        <v>1</v>
      </c>
      <c r="O9269" s="141"/>
      <c r="P9269" s="141"/>
      <c r="Q9269" s="81">
        <f t="shared" si="749"/>
        <v>15.8</v>
      </c>
    </row>
    <row r="9270" spans="5:17" ht="13" hidden="1" x14ac:dyDescent="0.3">
      <c r="E9270" s="138">
        <v>44900</v>
      </c>
      <c r="F9270" s="16">
        <v>339</v>
      </c>
      <c r="G9270" s="16">
        <v>2022</v>
      </c>
      <c r="H9270" s="139">
        <f t="shared" si="745"/>
        <v>0</v>
      </c>
      <c r="I9270" s="140">
        <v>3.9870967741935495</v>
      </c>
      <c r="J9270" s="141">
        <f t="shared" si="746"/>
        <v>1</v>
      </c>
      <c r="K9270" s="81">
        <f t="shared" si="747"/>
        <v>16.012903225806451</v>
      </c>
      <c r="L9270" s="149">
        <v>2.6</v>
      </c>
      <c r="M9270" s="16"/>
      <c r="N9270" s="141">
        <f t="shared" si="748"/>
        <v>1</v>
      </c>
      <c r="O9270" s="141"/>
      <c r="P9270" s="141"/>
      <c r="Q9270" s="81">
        <f t="shared" si="749"/>
        <v>17.399999999999999</v>
      </c>
    </row>
    <row r="9271" spans="5:17" ht="13" hidden="1" x14ac:dyDescent="0.3">
      <c r="E9271" s="138">
        <v>44901</v>
      </c>
      <c r="F9271" s="16">
        <v>340</v>
      </c>
      <c r="G9271" s="16">
        <v>2022</v>
      </c>
      <c r="H9271" s="139">
        <f t="shared" si="745"/>
        <v>0</v>
      </c>
      <c r="I9271" s="140">
        <v>3.9064516129032256</v>
      </c>
      <c r="J9271" s="141">
        <f t="shared" si="746"/>
        <v>1</v>
      </c>
      <c r="K9271" s="81">
        <f t="shared" si="747"/>
        <v>16.093548387096774</v>
      </c>
      <c r="L9271" s="149">
        <v>1.5</v>
      </c>
      <c r="M9271" s="16"/>
      <c r="N9271" s="141">
        <f t="shared" si="748"/>
        <v>1</v>
      </c>
      <c r="O9271" s="141"/>
      <c r="P9271" s="141"/>
      <c r="Q9271" s="81">
        <f t="shared" si="749"/>
        <v>18.5</v>
      </c>
    </row>
    <row r="9272" spans="5:17" ht="13" hidden="1" x14ac:dyDescent="0.3">
      <c r="E9272" s="138">
        <v>44902</v>
      </c>
      <c r="F9272" s="16">
        <v>341</v>
      </c>
      <c r="G9272" s="16">
        <v>2022</v>
      </c>
      <c r="H9272" s="139">
        <f t="shared" si="745"/>
        <v>0</v>
      </c>
      <c r="I9272" s="140">
        <v>3.8258064516129053</v>
      </c>
      <c r="J9272" s="141">
        <f t="shared" si="746"/>
        <v>1</v>
      </c>
      <c r="K9272" s="81">
        <f t="shared" si="747"/>
        <v>16.174193548387095</v>
      </c>
      <c r="L9272" s="149">
        <v>3</v>
      </c>
      <c r="M9272" s="16"/>
      <c r="N9272" s="141">
        <f t="shared" si="748"/>
        <v>1</v>
      </c>
      <c r="O9272" s="141"/>
      <c r="P9272" s="141"/>
      <c r="Q9272" s="81">
        <f t="shared" si="749"/>
        <v>17</v>
      </c>
    </row>
    <row r="9273" spans="5:17" ht="13" hidden="1" x14ac:dyDescent="0.3">
      <c r="E9273" s="138">
        <v>44903</v>
      </c>
      <c r="F9273" s="16">
        <v>342</v>
      </c>
      <c r="G9273" s="16">
        <v>2022</v>
      </c>
      <c r="H9273" s="139">
        <f t="shared" si="745"/>
        <v>0</v>
      </c>
      <c r="I9273" s="140">
        <v>3.7451612903225815</v>
      </c>
      <c r="J9273" s="141">
        <f t="shared" si="746"/>
        <v>1</v>
      </c>
      <c r="K9273" s="81">
        <f t="shared" si="747"/>
        <v>16.254838709677419</v>
      </c>
      <c r="L9273" s="149">
        <v>2</v>
      </c>
      <c r="M9273" s="16"/>
      <c r="N9273" s="141">
        <f t="shared" si="748"/>
        <v>1</v>
      </c>
      <c r="O9273" s="141"/>
      <c r="P9273" s="141"/>
      <c r="Q9273" s="81">
        <f t="shared" si="749"/>
        <v>18</v>
      </c>
    </row>
    <row r="9274" spans="5:17" ht="13" hidden="1" x14ac:dyDescent="0.3">
      <c r="E9274" s="138">
        <v>44904</v>
      </c>
      <c r="F9274" s="16">
        <v>343</v>
      </c>
      <c r="G9274" s="16">
        <v>2022</v>
      </c>
      <c r="H9274" s="139">
        <f t="shared" si="745"/>
        <v>0</v>
      </c>
      <c r="I9274" s="140">
        <v>3.6645161290322577</v>
      </c>
      <c r="J9274" s="141">
        <f t="shared" si="746"/>
        <v>1</v>
      </c>
      <c r="K9274" s="81">
        <f t="shared" si="747"/>
        <v>16.335483870967742</v>
      </c>
      <c r="L9274" s="149">
        <v>1</v>
      </c>
      <c r="M9274" s="16"/>
      <c r="N9274" s="141">
        <f t="shared" si="748"/>
        <v>1</v>
      </c>
      <c r="O9274" s="141"/>
      <c r="P9274" s="141"/>
      <c r="Q9274" s="81">
        <f t="shared" si="749"/>
        <v>19</v>
      </c>
    </row>
    <row r="9275" spans="5:17" ht="13" hidden="1" x14ac:dyDescent="0.3">
      <c r="E9275" s="138">
        <v>44905</v>
      </c>
      <c r="F9275" s="16">
        <v>344</v>
      </c>
      <c r="G9275" s="16">
        <v>2022</v>
      </c>
      <c r="H9275" s="139">
        <f t="shared" si="745"/>
        <v>0</v>
      </c>
      <c r="I9275" s="140">
        <v>3.5838709677419374</v>
      </c>
      <c r="J9275" s="141">
        <f t="shared" si="746"/>
        <v>1</v>
      </c>
      <c r="K9275" s="81">
        <f t="shared" si="747"/>
        <v>16.416129032258063</v>
      </c>
      <c r="L9275" s="149">
        <v>1.7</v>
      </c>
      <c r="M9275" s="16"/>
      <c r="N9275" s="141">
        <f t="shared" si="748"/>
        <v>1</v>
      </c>
      <c r="O9275" s="141"/>
      <c r="P9275" s="141"/>
      <c r="Q9275" s="81">
        <f t="shared" si="749"/>
        <v>18.3</v>
      </c>
    </row>
    <row r="9276" spans="5:17" ht="13" hidden="1" x14ac:dyDescent="0.3">
      <c r="E9276" s="138">
        <v>44906</v>
      </c>
      <c r="F9276" s="16">
        <v>345</v>
      </c>
      <c r="G9276" s="16">
        <v>2022</v>
      </c>
      <c r="H9276" s="139">
        <f t="shared" si="745"/>
        <v>0</v>
      </c>
      <c r="I9276" s="140">
        <v>3.5032258064516135</v>
      </c>
      <c r="J9276" s="141">
        <f t="shared" si="746"/>
        <v>1</v>
      </c>
      <c r="K9276" s="81">
        <f t="shared" si="747"/>
        <v>16.496774193548386</v>
      </c>
      <c r="L9276" s="149">
        <v>-0.5</v>
      </c>
      <c r="M9276" s="16"/>
      <c r="N9276" s="141">
        <f t="shared" si="748"/>
        <v>1</v>
      </c>
      <c r="O9276" s="141"/>
      <c r="P9276" s="141"/>
      <c r="Q9276" s="81">
        <f t="shared" si="749"/>
        <v>20.5</v>
      </c>
    </row>
    <row r="9277" spans="5:17" ht="13" hidden="1" x14ac:dyDescent="0.3">
      <c r="E9277" s="138">
        <v>44907</v>
      </c>
      <c r="F9277" s="16">
        <v>346</v>
      </c>
      <c r="G9277" s="16">
        <v>2022</v>
      </c>
      <c r="H9277" s="139">
        <f t="shared" si="745"/>
        <v>0</v>
      </c>
      <c r="I9277" s="140">
        <v>3.4225806451612897</v>
      </c>
      <c r="J9277" s="141">
        <f t="shared" si="746"/>
        <v>1</v>
      </c>
      <c r="K9277" s="81">
        <f t="shared" si="747"/>
        <v>16.57741935483871</v>
      </c>
      <c r="L9277" s="149">
        <v>-1.4</v>
      </c>
      <c r="M9277" s="16"/>
      <c r="N9277" s="141">
        <f t="shared" si="748"/>
        <v>1</v>
      </c>
      <c r="O9277" s="141"/>
      <c r="P9277" s="141"/>
      <c r="Q9277" s="81">
        <f t="shared" si="749"/>
        <v>21.4</v>
      </c>
    </row>
    <row r="9278" spans="5:17" ht="13" hidden="1" x14ac:dyDescent="0.3">
      <c r="E9278" s="138">
        <v>44908</v>
      </c>
      <c r="F9278" s="16">
        <v>347</v>
      </c>
      <c r="G9278" s="16">
        <v>2022</v>
      </c>
      <c r="H9278" s="139">
        <f t="shared" si="745"/>
        <v>0</v>
      </c>
      <c r="I9278" s="140">
        <v>3.3419354838709694</v>
      </c>
      <c r="J9278" s="141">
        <f t="shared" si="746"/>
        <v>1</v>
      </c>
      <c r="K9278" s="81">
        <f t="shared" si="747"/>
        <v>16.658064516129031</v>
      </c>
      <c r="L9278" s="149">
        <v>-1.2</v>
      </c>
      <c r="M9278" s="16"/>
      <c r="N9278" s="141">
        <f t="shared" si="748"/>
        <v>1</v>
      </c>
      <c r="O9278" s="141"/>
      <c r="P9278" s="141"/>
      <c r="Q9278" s="81">
        <f t="shared" si="749"/>
        <v>21.2</v>
      </c>
    </row>
    <row r="9279" spans="5:17" ht="13" hidden="1" x14ac:dyDescent="0.3">
      <c r="E9279" s="138">
        <v>44909</v>
      </c>
      <c r="F9279" s="16">
        <v>348</v>
      </c>
      <c r="G9279" s="16">
        <v>2022</v>
      </c>
      <c r="H9279" s="139">
        <f t="shared" si="745"/>
        <v>0</v>
      </c>
      <c r="I9279" s="140">
        <v>3.2612903225806456</v>
      </c>
      <c r="J9279" s="141">
        <f t="shared" si="746"/>
        <v>1</v>
      </c>
      <c r="K9279" s="81">
        <f t="shared" si="747"/>
        <v>16.738709677419354</v>
      </c>
      <c r="L9279" s="149">
        <v>3.8</v>
      </c>
      <c r="M9279" s="16"/>
      <c r="N9279" s="141">
        <f t="shared" si="748"/>
        <v>1</v>
      </c>
      <c r="O9279" s="141"/>
      <c r="P9279" s="141"/>
      <c r="Q9279" s="81">
        <f t="shared" si="749"/>
        <v>16.2</v>
      </c>
    </row>
    <row r="9280" spans="5:17" ht="13" hidden="1" x14ac:dyDescent="0.3">
      <c r="E9280" s="138">
        <v>44910</v>
      </c>
      <c r="F9280" s="16">
        <v>349</v>
      </c>
      <c r="G9280" s="16">
        <v>2022</v>
      </c>
      <c r="H9280" s="139">
        <f t="shared" si="745"/>
        <v>0</v>
      </c>
      <c r="I9280" s="140">
        <v>3.1806451612903217</v>
      </c>
      <c r="J9280" s="141">
        <f t="shared" si="746"/>
        <v>1</v>
      </c>
      <c r="K9280" s="81">
        <f t="shared" si="747"/>
        <v>16.819354838709678</v>
      </c>
      <c r="L9280" s="149">
        <v>4.9000000000000004</v>
      </c>
      <c r="M9280" s="16"/>
      <c r="N9280" s="141">
        <f t="shared" si="748"/>
        <v>1</v>
      </c>
      <c r="O9280" s="141"/>
      <c r="P9280" s="141"/>
      <c r="Q9280" s="81">
        <f t="shared" si="749"/>
        <v>15.1</v>
      </c>
    </row>
    <row r="9281" spans="5:17" ht="13" hidden="1" x14ac:dyDescent="0.3">
      <c r="E9281" s="138">
        <v>44911</v>
      </c>
      <c r="F9281" s="16">
        <v>350</v>
      </c>
      <c r="G9281" s="16">
        <v>2022</v>
      </c>
      <c r="H9281" s="139">
        <f t="shared" si="745"/>
        <v>0</v>
      </c>
      <c r="I9281" s="140">
        <v>3.1</v>
      </c>
      <c r="J9281" s="141">
        <f t="shared" si="746"/>
        <v>1</v>
      </c>
      <c r="K9281" s="81">
        <f t="shared" si="747"/>
        <v>16.899999999999999</v>
      </c>
      <c r="L9281" s="149">
        <v>4</v>
      </c>
      <c r="M9281" s="16"/>
      <c r="N9281" s="141">
        <f t="shared" si="748"/>
        <v>1</v>
      </c>
      <c r="O9281" s="141"/>
      <c r="P9281" s="141"/>
      <c r="Q9281" s="81">
        <f t="shared" si="749"/>
        <v>16</v>
      </c>
    </row>
    <row r="9282" spans="5:17" ht="13" hidden="1" x14ac:dyDescent="0.3">
      <c r="E9282" s="138">
        <v>44912</v>
      </c>
      <c r="F9282" s="16">
        <v>351</v>
      </c>
      <c r="G9282" s="16">
        <v>2022</v>
      </c>
      <c r="H9282" s="139">
        <f t="shared" si="745"/>
        <v>0</v>
      </c>
      <c r="I9282" s="140">
        <v>3.0533333333333381</v>
      </c>
      <c r="J9282" s="141">
        <f t="shared" si="746"/>
        <v>1</v>
      </c>
      <c r="K9282" s="81">
        <f t="shared" si="747"/>
        <v>16.946666666666662</v>
      </c>
      <c r="L9282" s="149">
        <v>0.4</v>
      </c>
      <c r="M9282" s="16"/>
      <c r="N9282" s="141">
        <f t="shared" si="748"/>
        <v>1</v>
      </c>
      <c r="O9282" s="141"/>
      <c r="P9282" s="141"/>
      <c r="Q9282" s="81">
        <f t="shared" si="749"/>
        <v>19.600000000000001</v>
      </c>
    </row>
    <row r="9283" spans="5:17" ht="13" hidden="1" x14ac:dyDescent="0.3">
      <c r="E9283" s="138">
        <v>44913</v>
      </c>
      <c r="F9283" s="16">
        <v>352</v>
      </c>
      <c r="G9283" s="16">
        <v>2022</v>
      </c>
      <c r="H9283" s="139">
        <f t="shared" si="745"/>
        <v>0</v>
      </c>
      <c r="I9283" s="140">
        <v>3.0066666666666713</v>
      </c>
      <c r="J9283" s="141">
        <f t="shared" si="746"/>
        <v>1</v>
      </c>
      <c r="K9283" s="81">
        <f t="shared" si="747"/>
        <v>16.993333333333329</v>
      </c>
      <c r="L9283" s="149">
        <v>1.2</v>
      </c>
      <c r="M9283" s="16"/>
      <c r="N9283" s="141">
        <f t="shared" si="748"/>
        <v>1</v>
      </c>
      <c r="O9283" s="141"/>
      <c r="P9283" s="141"/>
      <c r="Q9283" s="81">
        <f t="shared" si="749"/>
        <v>18.8</v>
      </c>
    </row>
    <row r="9284" spans="5:17" ht="13" hidden="1" x14ac:dyDescent="0.3">
      <c r="E9284" s="138">
        <v>44914</v>
      </c>
      <c r="F9284" s="16">
        <v>353</v>
      </c>
      <c r="G9284" s="16">
        <v>2022</v>
      </c>
      <c r="H9284" s="139">
        <f t="shared" si="745"/>
        <v>0</v>
      </c>
      <c r="I9284" s="140">
        <v>2.96</v>
      </c>
      <c r="J9284" s="141">
        <f t="shared" si="746"/>
        <v>1</v>
      </c>
      <c r="K9284" s="81">
        <f t="shared" si="747"/>
        <v>17.04</v>
      </c>
      <c r="L9284" s="149">
        <v>4</v>
      </c>
      <c r="M9284" s="16"/>
      <c r="N9284" s="141">
        <f t="shared" si="748"/>
        <v>1</v>
      </c>
      <c r="O9284" s="141"/>
      <c r="P9284" s="141"/>
      <c r="Q9284" s="81">
        <f t="shared" si="749"/>
        <v>16</v>
      </c>
    </row>
    <row r="9285" spans="5:17" ht="13" hidden="1" x14ac:dyDescent="0.3">
      <c r="E9285" s="138">
        <v>44915</v>
      </c>
      <c r="F9285" s="16">
        <v>354</v>
      </c>
      <c r="G9285" s="16">
        <v>2022</v>
      </c>
      <c r="H9285" s="139">
        <f t="shared" si="745"/>
        <v>0</v>
      </c>
      <c r="I9285" s="140">
        <v>2.9133333333333375</v>
      </c>
      <c r="J9285" s="141">
        <f t="shared" si="746"/>
        <v>1</v>
      </c>
      <c r="K9285" s="81">
        <f t="shared" si="747"/>
        <v>17.086666666666662</v>
      </c>
      <c r="L9285" s="149">
        <v>8.5</v>
      </c>
      <c r="M9285" s="16"/>
      <c r="N9285" s="141">
        <f t="shared" si="748"/>
        <v>1</v>
      </c>
      <c r="O9285" s="141"/>
      <c r="P9285" s="141"/>
      <c r="Q9285" s="81">
        <f t="shared" si="749"/>
        <v>11.5</v>
      </c>
    </row>
    <row r="9286" spans="5:17" ht="13" hidden="1" x14ac:dyDescent="0.3">
      <c r="E9286" s="138">
        <v>44916</v>
      </c>
      <c r="F9286" s="16">
        <v>355</v>
      </c>
      <c r="G9286" s="16">
        <v>2022</v>
      </c>
      <c r="H9286" s="139">
        <f t="shared" si="745"/>
        <v>0</v>
      </c>
      <c r="I9286" s="140">
        <v>2.8666666666666707</v>
      </c>
      <c r="J9286" s="141">
        <f t="shared" si="746"/>
        <v>1</v>
      </c>
      <c r="K9286" s="81">
        <f t="shared" si="747"/>
        <v>17.133333333333329</v>
      </c>
      <c r="L9286" s="149">
        <v>9.6999999999999993</v>
      </c>
      <c r="M9286" s="16"/>
      <c r="N9286" s="141">
        <f t="shared" si="748"/>
        <v>1</v>
      </c>
      <c r="O9286" s="141"/>
      <c r="P9286" s="141"/>
      <c r="Q9286" s="81">
        <f t="shared" si="749"/>
        <v>10.3</v>
      </c>
    </row>
    <row r="9287" spans="5:17" ht="13" hidden="1" x14ac:dyDescent="0.3">
      <c r="E9287" s="138">
        <v>44917</v>
      </c>
      <c r="F9287" s="16">
        <v>356</v>
      </c>
      <c r="G9287" s="16">
        <v>2022</v>
      </c>
      <c r="H9287" s="139">
        <f t="shared" si="745"/>
        <v>0</v>
      </c>
      <c r="I9287" s="140">
        <v>2.82</v>
      </c>
      <c r="J9287" s="141">
        <f t="shared" si="746"/>
        <v>1</v>
      </c>
      <c r="K9287" s="81">
        <f t="shared" si="747"/>
        <v>17.18</v>
      </c>
      <c r="L9287" s="149">
        <v>10.1</v>
      </c>
      <c r="M9287" s="16"/>
      <c r="N9287" s="141">
        <f t="shared" si="748"/>
        <v>1</v>
      </c>
      <c r="O9287" s="141"/>
      <c r="P9287" s="141"/>
      <c r="Q9287" s="81">
        <f t="shared" si="749"/>
        <v>9.9</v>
      </c>
    </row>
    <row r="9288" spans="5:17" ht="13" hidden="1" x14ac:dyDescent="0.3">
      <c r="E9288" s="138">
        <v>44918</v>
      </c>
      <c r="F9288" s="16">
        <v>357</v>
      </c>
      <c r="G9288" s="16">
        <v>2022</v>
      </c>
      <c r="H9288" s="139">
        <f t="shared" si="745"/>
        <v>0</v>
      </c>
      <c r="I9288" s="140">
        <v>2.773333333333337</v>
      </c>
      <c r="J9288" s="141">
        <f t="shared" si="746"/>
        <v>1</v>
      </c>
      <c r="K9288" s="81">
        <f t="shared" si="747"/>
        <v>17.226666666666663</v>
      </c>
      <c r="L9288" s="149">
        <v>12.1</v>
      </c>
      <c r="M9288" s="16"/>
      <c r="N9288" s="141">
        <f t="shared" si="748"/>
        <v>1</v>
      </c>
      <c r="O9288" s="141"/>
      <c r="P9288" s="141"/>
      <c r="Q9288" s="81">
        <f t="shared" si="749"/>
        <v>7.9</v>
      </c>
    </row>
    <row r="9289" spans="5:17" ht="13" hidden="1" x14ac:dyDescent="0.3">
      <c r="E9289" s="138">
        <v>44919</v>
      </c>
      <c r="F9289" s="16">
        <v>358</v>
      </c>
      <c r="G9289" s="16">
        <v>2022</v>
      </c>
      <c r="H9289" s="139">
        <f t="shared" si="745"/>
        <v>0</v>
      </c>
      <c r="I9289" s="140">
        <v>2.7266666666666701</v>
      </c>
      <c r="J9289" s="141">
        <f t="shared" si="746"/>
        <v>1</v>
      </c>
      <c r="K9289" s="81">
        <f t="shared" si="747"/>
        <v>17.27333333333333</v>
      </c>
      <c r="L9289" s="149">
        <v>11.6</v>
      </c>
      <c r="M9289" s="16"/>
      <c r="N9289" s="141">
        <f t="shared" si="748"/>
        <v>1</v>
      </c>
      <c r="O9289" s="141"/>
      <c r="P9289" s="141"/>
      <c r="Q9289" s="81">
        <f t="shared" si="749"/>
        <v>8.4</v>
      </c>
    </row>
    <row r="9290" spans="5:17" ht="13" hidden="1" x14ac:dyDescent="0.3">
      <c r="E9290" s="138">
        <v>44920</v>
      </c>
      <c r="F9290" s="16">
        <v>359</v>
      </c>
      <c r="G9290" s="16">
        <v>2022</v>
      </c>
      <c r="H9290" s="139">
        <f t="shared" si="745"/>
        <v>0</v>
      </c>
      <c r="I9290" s="140">
        <v>2.68</v>
      </c>
      <c r="J9290" s="141">
        <f t="shared" si="746"/>
        <v>1</v>
      </c>
      <c r="K9290" s="81">
        <f t="shared" si="747"/>
        <v>17.32</v>
      </c>
      <c r="L9290" s="149">
        <v>8.8000000000000007</v>
      </c>
      <c r="M9290" s="16"/>
      <c r="N9290" s="141">
        <f t="shared" si="748"/>
        <v>1</v>
      </c>
      <c r="O9290" s="141"/>
      <c r="P9290" s="141"/>
      <c r="Q9290" s="81">
        <f t="shared" si="749"/>
        <v>11.2</v>
      </c>
    </row>
    <row r="9291" spans="5:17" ht="13" hidden="1" x14ac:dyDescent="0.3">
      <c r="E9291" s="138">
        <v>44921</v>
      </c>
      <c r="F9291" s="16">
        <v>360</v>
      </c>
      <c r="G9291" s="16">
        <v>2022</v>
      </c>
      <c r="H9291" s="139">
        <f t="shared" si="745"/>
        <v>0</v>
      </c>
      <c r="I9291" s="140">
        <v>2.6333333333333364</v>
      </c>
      <c r="J9291" s="141">
        <f t="shared" si="746"/>
        <v>1</v>
      </c>
      <c r="K9291" s="81">
        <f t="shared" si="747"/>
        <v>17.366666666666664</v>
      </c>
      <c r="L9291" s="149">
        <v>10.5</v>
      </c>
      <c r="M9291" s="16"/>
      <c r="N9291" s="141">
        <f t="shared" si="748"/>
        <v>1</v>
      </c>
      <c r="O9291" s="141"/>
      <c r="P9291" s="141"/>
      <c r="Q9291" s="81">
        <f t="shared" si="749"/>
        <v>9.5</v>
      </c>
    </row>
    <row r="9292" spans="5:17" ht="13" hidden="1" x14ac:dyDescent="0.3">
      <c r="E9292" s="138">
        <v>44922</v>
      </c>
      <c r="F9292" s="16">
        <v>361</v>
      </c>
      <c r="G9292" s="16">
        <v>2022</v>
      </c>
      <c r="H9292" s="139">
        <f t="shared" si="745"/>
        <v>0</v>
      </c>
      <c r="I9292" s="140">
        <v>2.5866666666666696</v>
      </c>
      <c r="J9292" s="141">
        <f t="shared" si="746"/>
        <v>1</v>
      </c>
      <c r="K9292" s="81">
        <f t="shared" si="747"/>
        <v>17.41333333333333</v>
      </c>
      <c r="L9292" s="149">
        <v>7</v>
      </c>
      <c r="M9292" s="16"/>
      <c r="N9292" s="141">
        <f t="shared" si="748"/>
        <v>1</v>
      </c>
      <c r="O9292" s="141"/>
      <c r="P9292" s="141"/>
      <c r="Q9292" s="81">
        <f t="shared" si="749"/>
        <v>13</v>
      </c>
    </row>
    <row r="9293" spans="5:17" ht="13" hidden="1" x14ac:dyDescent="0.3">
      <c r="E9293" s="138">
        <v>44923</v>
      </c>
      <c r="F9293" s="16">
        <v>362</v>
      </c>
      <c r="G9293" s="16">
        <v>2022</v>
      </c>
      <c r="H9293" s="139">
        <f t="shared" si="745"/>
        <v>0</v>
      </c>
      <c r="I9293" s="140">
        <v>2.54</v>
      </c>
      <c r="J9293" s="141">
        <f t="shared" si="746"/>
        <v>1</v>
      </c>
      <c r="K9293" s="81">
        <f t="shared" si="747"/>
        <v>17.46</v>
      </c>
      <c r="L9293" s="149">
        <v>5.0999999999999996</v>
      </c>
      <c r="M9293" s="16"/>
      <c r="N9293" s="141">
        <f t="shared" si="748"/>
        <v>1</v>
      </c>
      <c r="O9293" s="141"/>
      <c r="P9293" s="141"/>
      <c r="Q9293" s="81">
        <f t="shared" si="749"/>
        <v>14.9</v>
      </c>
    </row>
    <row r="9294" spans="5:17" ht="13" hidden="1" x14ac:dyDescent="0.3">
      <c r="E9294" s="138">
        <v>44924</v>
      </c>
      <c r="F9294" s="16">
        <v>363</v>
      </c>
      <c r="G9294" s="16">
        <v>2022</v>
      </c>
      <c r="H9294" s="139">
        <f t="shared" si="745"/>
        <v>0</v>
      </c>
      <c r="I9294" s="140">
        <v>2.4933333333333358</v>
      </c>
      <c r="J9294" s="141">
        <f t="shared" si="746"/>
        <v>1</v>
      </c>
      <c r="K9294" s="81">
        <f t="shared" si="747"/>
        <v>17.506666666666664</v>
      </c>
      <c r="L9294" s="149">
        <v>9.3000000000000007</v>
      </c>
      <c r="M9294" s="16"/>
      <c r="N9294" s="141">
        <f t="shared" si="748"/>
        <v>1</v>
      </c>
      <c r="O9294" s="141"/>
      <c r="P9294" s="141"/>
      <c r="Q9294" s="81">
        <f t="shared" si="749"/>
        <v>10.7</v>
      </c>
    </row>
    <row r="9295" spans="5:17" ht="13" hidden="1" x14ac:dyDescent="0.3">
      <c r="E9295" s="138">
        <v>44925</v>
      </c>
      <c r="F9295" s="16">
        <v>364</v>
      </c>
      <c r="G9295" s="16">
        <v>2022</v>
      </c>
      <c r="H9295" s="139">
        <f t="shared" si="745"/>
        <v>0</v>
      </c>
      <c r="I9295" s="140">
        <v>2.446666666666669</v>
      </c>
      <c r="J9295" s="141">
        <f t="shared" si="746"/>
        <v>1</v>
      </c>
      <c r="K9295" s="81">
        <f t="shared" si="747"/>
        <v>17.553333333333331</v>
      </c>
      <c r="L9295" s="149">
        <v>8.5</v>
      </c>
      <c r="M9295" s="16"/>
      <c r="N9295" s="141">
        <f t="shared" si="748"/>
        <v>1</v>
      </c>
      <c r="O9295" s="141"/>
      <c r="P9295" s="141"/>
      <c r="Q9295" s="81">
        <f t="shared" si="749"/>
        <v>11.5</v>
      </c>
    </row>
    <row r="9296" spans="5:17" ht="13" hidden="1" x14ac:dyDescent="0.3">
      <c r="E9296" s="138">
        <v>44926</v>
      </c>
      <c r="F9296" s="16">
        <v>365</v>
      </c>
      <c r="G9296" s="16">
        <v>2022</v>
      </c>
      <c r="H9296" s="139">
        <f t="shared" si="745"/>
        <v>0</v>
      </c>
      <c r="I9296" s="140">
        <v>2.4</v>
      </c>
      <c r="J9296" s="141">
        <f t="shared" si="746"/>
        <v>1</v>
      </c>
      <c r="K9296" s="81">
        <f t="shared" si="747"/>
        <v>17.600000000000001</v>
      </c>
      <c r="L9296" s="149">
        <v>11.9</v>
      </c>
      <c r="M9296" s="16"/>
      <c r="N9296" s="141">
        <f t="shared" si="748"/>
        <v>1</v>
      </c>
      <c r="O9296" s="141"/>
      <c r="P9296" s="141"/>
      <c r="Q9296" s="81">
        <f t="shared" si="749"/>
        <v>8.1</v>
      </c>
    </row>
    <row r="9297" spans="5:17" ht="13" hidden="1" x14ac:dyDescent="0.3">
      <c r="E9297" s="138">
        <v>44927</v>
      </c>
      <c r="F9297" s="16">
        <v>1</v>
      </c>
      <c r="G9297" s="16">
        <v>2023</v>
      </c>
      <c r="H9297" s="139">
        <f t="shared" si="745"/>
        <v>0</v>
      </c>
      <c r="I9297" s="135">
        <v>2.3774193548387101</v>
      </c>
      <c r="J9297" s="141">
        <f t="shared" si="746"/>
        <v>1</v>
      </c>
      <c r="K9297" s="81">
        <f t="shared" si="747"/>
        <v>17.622580645161289</v>
      </c>
      <c r="L9297" s="149">
        <v>12.3</v>
      </c>
      <c r="N9297" s="141">
        <f t="shared" ref="N9297:N9360" si="750">IF(L9297&lt;=$E$117,1,0)</f>
        <v>1</v>
      </c>
      <c r="O9297" s="141"/>
      <c r="P9297" s="141"/>
      <c r="Q9297" s="81">
        <f t="shared" ref="Q9297:Q9360" si="751">N9297*($E$116-L9297)</f>
        <v>7.6999999999999993</v>
      </c>
    </row>
    <row r="9298" spans="5:17" ht="13" hidden="1" x14ac:dyDescent="0.3">
      <c r="E9298" s="138">
        <v>44928</v>
      </c>
      <c r="F9298" s="16">
        <v>2</v>
      </c>
      <c r="G9298" s="16">
        <v>2023</v>
      </c>
      <c r="H9298" s="139">
        <f t="shared" si="745"/>
        <v>0</v>
      </c>
      <c r="I9298" s="140">
        <v>2.3322580645161293</v>
      </c>
      <c r="J9298" s="141">
        <f t="shared" si="746"/>
        <v>1</v>
      </c>
      <c r="K9298" s="81">
        <f t="shared" si="747"/>
        <v>17.667741935483871</v>
      </c>
      <c r="L9298" s="149">
        <v>11.7</v>
      </c>
      <c r="N9298" s="141">
        <f t="shared" si="750"/>
        <v>1</v>
      </c>
      <c r="O9298" s="141"/>
      <c r="P9298" s="141"/>
      <c r="Q9298" s="81">
        <f t="shared" si="751"/>
        <v>8.3000000000000007</v>
      </c>
    </row>
    <row r="9299" spans="5:17" ht="13" hidden="1" x14ac:dyDescent="0.3">
      <c r="E9299" s="138">
        <v>44929</v>
      </c>
      <c r="F9299" s="16">
        <v>3</v>
      </c>
      <c r="G9299" s="16">
        <v>2023</v>
      </c>
      <c r="H9299" s="139">
        <f t="shared" ref="H9299:H9362" si="752">IF(AND(E9299&gt;=$D$64,E9299&lt;=$D$65),1,0)</f>
        <v>0</v>
      </c>
      <c r="I9299" s="140">
        <v>2.2870967741935484</v>
      </c>
      <c r="J9299" s="141">
        <f t="shared" ref="J9299:J9362" si="753">IF(I9299&lt;=$E$117,1,0)</f>
        <v>1</v>
      </c>
      <c r="K9299" s="81">
        <f t="shared" ref="K9299:K9362" si="754">J9299*($E$116-I9299)</f>
        <v>17.71290322580645</v>
      </c>
      <c r="L9299" s="149">
        <v>8.5</v>
      </c>
      <c r="N9299" s="141">
        <f t="shared" si="750"/>
        <v>1</v>
      </c>
      <c r="O9299" s="141"/>
      <c r="P9299" s="141"/>
      <c r="Q9299" s="81">
        <f t="shared" si="751"/>
        <v>11.5</v>
      </c>
    </row>
    <row r="9300" spans="5:17" ht="13" hidden="1" x14ac:dyDescent="0.3">
      <c r="E9300" s="138">
        <v>44930</v>
      </c>
      <c r="F9300" s="16">
        <v>4</v>
      </c>
      <c r="G9300" s="16">
        <v>2023</v>
      </c>
      <c r="H9300" s="139">
        <f t="shared" si="752"/>
        <v>0</v>
      </c>
      <c r="I9300" s="140">
        <v>2.241935483870968</v>
      </c>
      <c r="J9300" s="141">
        <f t="shared" si="753"/>
        <v>1</v>
      </c>
      <c r="K9300" s="81">
        <f t="shared" si="754"/>
        <v>17.758064516129032</v>
      </c>
      <c r="L9300" s="149">
        <v>7.3</v>
      </c>
      <c r="N9300" s="141">
        <f t="shared" si="750"/>
        <v>1</v>
      </c>
      <c r="O9300" s="141"/>
      <c r="P9300" s="141"/>
      <c r="Q9300" s="81">
        <f t="shared" si="751"/>
        <v>12.7</v>
      </c>
    </row>
    <row r="9301" spans="5:17" ht="13" hidden="1" x14ac:dyDescent="0.3">
      <c r="E9301" s="138">
        <v>44931</v>
      </c>
      <c r="F9301" s="16">
        <v>5</v>
      </c>
      <c r="G9301" s="16">
        <v>2023</v>
      </c>
      <c r="H9301" s="139">
        <f t="shared" si="752"/>
        <v>0</v>
      </c>
      <c r="I9301" s="140">
        <v>2.1967741935483875</v>
      </c>
      <c r="J9301" s="141">
        <f t="shared" si="753"/>
        <v>1</v>
      </c>
      <c r="K9301" s="81">
        <f t="shared" si="754"/>
        <v>17.803225806451614</v>
      </c>
      <c r="L9301" s="149">
        <v>8.3000000000000007</v>
      </c>
      <c r="N9301" s="141">
        <f t="shared" si="750"/>
        <v>1</v>
      </c>
      <c r="O9301" s="141"/>
      <c r="P9301" s="141"/>
      <c r="Q9301" s="81">
        <f t="shared" si="751"/>
        <v>11.7</v>
      </c>
    </row>
    <row r="9302" spans="5:17" ht="13" hidden="1" x14ac:dyDescent="0.3">
      <c r="E9302" s="138">
        <v>44932</v>
      </c>
      <c r="F9302" s="16">
        <v>6</v>
      </c>
      <c r="G9302" s="16">
        <v>2023</v>
      </c>
      <c r="H9302" s="139">
        <f t="shared" si="752"/>
        <v>0</v>
      </c>
      <c r="I9302" s="140">
        <v>2.1516129032258067</v>
      </c>
      <c r="J9302" s="141">
        <f t="shared" si="753"/>
        <v>1</v>
      </c>
      <c r="K9302" s="81">
        <f t="shared" si="754"/>
        <v>17.848387096774193</v>
      </c>
      <c r="L9302" s="149">
        <v>7.4</v>
      </c>
      <c r="N9302" s="141">
        <f t="shared" si="750"/>
        <v>1</v>
      </c>
      <c r="O9302" s="141"/>
      <c r="P9302" s="141"/>
      <c r="Q9302" s="81">
        <f t="shared" si="751"/>
        <v>12.6</v>
      </c>
    </row>
    <row r="9303" spans="5:17" ht="13" hidden="1" x14ac:dyDescent="0.3">
      <c r="E9303" s="138">
        <v>44933</v>
      </c>
      <c r="F9303" s="16">
        <v>7</v>
      </c>
      <c r="G9303" s="16">
        <v>2023</v>
      </c>
      <c r="H9303" s="139">
        <f t="shared" si="752"/>
        <v>0</v>
      </c>
      <c r="I9303" s="140">
        <v>2.1064516129032258</v>
      </c>
      <c r="J9303" s="141">
        <f t="shared" si="753"/>
        <v>1</v>
      </c>
      <c r="K9303" s="81">
        <f t="shared" si="754"/>
        <v>17.893548387096775</v>
      </c>
      <c r="L9303" s="149">
        <v>8.3000000000000007</v>
      </c>
      <c r="N9303" s="141">
        <f t="shared" si="750"/>
        <v>1</v>
      </c>
      <c r="O9303" s="141"/>
      <c r="P9303" s="141"/>
      <c r="Q9303" s="81">
        <f t="shared" si="751"/>
        <v>11.7</v>
      </c>
    </row>
    <row r="9304" spans="5:17" ht="13" hidden="1" x14ac:dyDescent="0.3">
      <c r="E9304" s="138">
        <v>44934</v>
      </c>
      <c r="F9304" s="16">
        <v>8</v>
      </c>
      <c r="G9304" s="16">
        <v>2023</v>
      </c>
      <c r="H9304" s="139">
        <f t="shared" si="752"/>
        <v>0</v>
      </c>
      <c r="I9304" s="140">
        <v>2.0612903225806454</v>
      </c>
      <c r="J9304" s="141">
        <f t="shared" si="753"/>
        <v>1</v>
      </c>
      <c r="K9304" s="81">
        <f t="shared" si="754"/>
        <v>17.938709677419354</v>
      </c>
      <c r="L9304" s="149">
        <v>8.3000000000000007</v>
      </c>
      <c r="N9304" s="141">
        <f t="shared" si="750"/>
        <v>1</v>
      </c>
      <c r="O9304" s="141"/>
      <c r="P9304" s="141"/>
      <c r="Q9304" s="81">
        <f t="shared" si="751"/>
        <v>11.7</v>
      </c>
    </row>
    <row r="9305" spans="5:17" ht="13" hidden="1" x14ac:dyDescent="0.3">
      <c r="E9305" s="138">
        <v>44935</v>
      </c>
      <c r="F9305" s="16">
        <v>9</v>
      </c>
      <c r="G9305" s="16">
        <v>2023</v>
      </c>
      <c r="H9305" s="139">
        <f t="shared" si="752"/>
        <v>0</v>
      </c>
      <c r="I9305" s="140">
        <v>2.0161290322580649</v>
      </c>
      <c r="J9305" s="141">
        <f t="shared" si="753"/>
        <v>1</v>
      </c>
      <c r="K9305" s="81">
        <f t="shared" si="754"/>
        <v>17.983870967741936</v>
      </c>
      <c r="L9305" s="149">
        <v>6.2</v>
      </c>
      <c r="N9305" s="141">
        <f t="shared" si="750"/>
        <v>1</v>
      </c>
      <c r="O9305" s="141"/>
      <c r="P9305" s="141"/>
      <c r="Q9305" s="81">
        <f t="shared" si="751"/>
        <v>13.8</v>
      </c>
    </row>
    <row r="9306" spans="5:17" ht="13" hidden="1" x14ac:dyDescent="0.3">
      <c r="E9306" s="138">
        <v>44936</v>
      </c>
      <c r="F9306" s="16">
        <v>10</v>
      </c>
      <c r="G9306" s="16">
        <v>2023</v>
      </c>
      <c r="H9306" s="139">
        <f t="shared" si="752"/>
        <v>0</v>
      </c>
      <c r="I9306" s="140">
        <v>1.9709677419354841</v>
      </c>
      <c r="J9306" s="141">
        <f t="shared" si="753"/>
        <v>1</v>
      </c>
      <c r="K9306" s="81">
        <f t="shared" si="754"/>
        <v>18.029032258064515</v>
      </c>
      <c r="L9306" s="149">
        <v>5.3</v>
      </c>
      <c r="N9306" s="141">
        <f t="shared" si="750"/>
        <v>1</v>
      </c>
      <c r="O9306" s="141"/>
      <c r="P9306" s="141"/>
      <c r="Q9306" s="81">
        <f t="shared" si="751"/>
        <v>14.7</v>
      </c>
    </row>
    <row r="9307" spans="5:17" ht="13" hidden="1" x14ac:dyDescent="0.3">
      <c r="E9307" s="138">
        <v>44937</v>
      </c>
      <c r="F9307" s="16">
        <v>11</v>
      </c>
      <c r="G9307" s="16">
        <v>2023</v>
      </c>
      <c r="H9307" s="139">
        <f t="shared" si="752"/>
        <v>0</v>
      </c>
      <c r="I9307" s="140">
        <v>1.9258064516129034</v>
      </c>
      <c r="J9307" s="141">
        <f t="shared" si="753"/>
        <v>1</v>
      </c>
      <c r="K9307" s="81">
        <f t="shared" si="754"/>
        <v>18.074193548387097</v>
      </c>
      <c r="L9307" s="149">
        <v>5.5</v>
      </c>
      <c r="N9307" s="141">
        <f t="shared" si="750"/>
        <v>1</v>
      </c>
      <c r="O9307" s="141"/>
      <c r="P9307" s="141"/>
      <c r="Q9307" s="81">
        <f t="shared" si="751"/>
        <v>14.5</v>
      </c>
    </row>
    <row r="9308" spans="5:17" ht="13" hidden="1" x14ac:dyDescent="0.3">
      <c r="E9308" s="138">
        <v>44938</v>
      </c>
      <c r="F9308" s="16">
        <v>12</v>
      </c>
      <c r="G9308" s="16">
        <v>2023</v>
      </c>
      <c r="H9308" s="139">
        <f t="shared" si="752"/>
        <v>0</v>
      </c>
      <c r="I9308" s="140">
        <v>1.8806451612903228</v>
      </c>
      <c r="J9308" s="141">
        <f t="shared" si="753"/>
        <v>1</v>
      </c>
      <c r="K9308" s="81">
        <f t="shared" si="754"/>
        <v>18.119354838709675</v>
      </c>
      <c r="L9308" s="149">
        <v>5.7</v>
      </c>
      <c r="N9308" s="141">
        <f t="shared" si="750"/>
        <v>1</v>
      </c>
      <c r="O9308" s="141"/>
      <c r="P9308" s="141"/>
      <c r="Q9308" s="81">
        <f t="shared" si="751"/>
        <v>14.3</v>
      </c>
    </row>
    <row r="9309" spans="5:17" ht="13" hidden="1" x14ac:dyDescent="0.3">
      <c r="E9309" s="138">
        <v>44939</v>
      </c>
      <c r="F9309" s="16">
        <v>13</v>
      </c>
      <c r="G9309" s="16">
        <v>2023</v>
      </c>
      <c r="H9309" s="139">
        <f t="shared" si="752"/>
        <v>0</v>
      </c>
      <c r="I9309" s="140">
        <v>1.8354838709677421</v>
      </c>
      <c r="J9309" s="141">
        <f t="shared" si="753"/>
        <v>1</v>
      </c>
      <c r="K9309" s="81">
        <f t="shared" si="754"/>
        <v>18.164516129032258</v>
      </c>
      <c r="L9309" s="149">
        <v>7.5</v>
      </c>
      <c r="N9309" s="141">
        <f t="shared" si="750"/>
        <v>1</v>
      </c>
      <c r="O9309" s="141"/>
      <c r="P9309" s="141"/>
      <c r="Q9309" s="81">
        <f t="shared" si="751"/>
        <v>12.5</v>
      </c>
    </row>
    <row r="9310" spans="5:17" ht="13" hidden="1" x14ac:dyDescent="0.3">
      <c r="E9310" s="138">
        <v>44940</v>
      </c>
      <c r="F9310" s="16">
        <v>14</v>
      </c>
      <c r="G9310" s="16">
        <v>2023</v>
      </c>
      <c r="H9310" s="139">
        <f t="shared" si="752"/>
        <v>0</v>
      </c>
      <c r="I9310" s="140">
        <v>1.7903225806451615</v>
      </c>
      <c r="J9310" s="141">
        <f t="shared" si="753"/>
        <v>1</v>
      </c>
      <c r="K9310" s="81">
        <f t="shared" si="754"/>
        <v>18.20967741935484</v>
      </c>
      <c r="L9310" s="149">
        <v>6.8</v>
      </c>
      <c r="N9310" s="141">
        <f t="shared" si="750"/>
        <v>1</v>
      </c>
      <c r="O9310" s="141"/>
      <c r="P9310" s="141"/>
      <c r="Q9310" s="81">
        <f t="shared" si="751"/>
        <v>13.2</v>
      </c>
    </row>
    <row r="9311" spans="5:17" ht="13" hidden="1" x14ac:dyDescent="0.3">
      <c r="E9311" s="138">
        <v>44941</v>
      </c>
      <c r="F9311" s="16">
        <v>15</v>
      </c>
      <c r="G9311" s="16">
        <v>2023</v>
      </c>
      <c r="H9311" s="139">
        <f t="shared" si="752"/>
        <v>0</v>
      </c>
      <c r="I9311" s="140">
        <v>1.7451612903225808</v>
      </c>
      <c r="J9311" s="141">
        <f t="shared" si="753"/>
        <v>1</v>
      </c>
      <c r="K9311" s="81">
        <f t="shared" si="754"/>
        <v>18.254838709677419</v>
      </c>
      <c r="L9311" s="149">
        <v>5.6</v>
      </c>
      <c r="N9311" s="141">
        <f t="shared" si="750"/>
        <v>1</v>
      </c>
      <c r="O9311" s="141"/>
      <c r="P9311" s="141"/>
      <c r="Q9311" s="81">
        <f t="shared" si="751"/>
        <v>14.4</v>
      </c>
    </row>
    <row r="9312" spans="5:17" ht="13" hidden="1" x14ac:dyDescent="0.3">
      <c r="E9312" s="138">
        <v>44942</v>
      </c>
      <c r="F9312" s="16">
        <v>16</v>
      </c>
      <c r="G9312" s="16">
        <v>2023</v>
      </c>
      <c r="H9312" s="139">
        <f t="shared" si="752"/>
        <v>0</v>
      </c>
      <c r="I9312" s="140">
        <v>1.7</v>
      </c>
      <c r="J9312" s="141">
        <f t="shared" si="753"/>
        <v>1</v>
      </c>
      <c r="K9312" s="81">
        <f t="shared" si="754"/>
        <v>18.3</v>
      </c>
      <c r="L9312" s="149">
        <v>2.9</v>
      </c>
      <c r="N9312" s="141">
        <f t="shared" si="750"/>
        <v>1</v>
      </c>
      <c r="O9312" s="141"/>
      <c r="P9312" s="141"/>
      <c r="Q9312" s="81">
        <f t="shared" si="751"/>
        <v>17.100000000000001</v>
      </c>
    </row>
    <row r="9313" spans="5:17" ht="13" hidden="1" x14ac:dyDescent="0.3">
      <c r="E9313" s="138">
        <v>44943</v>
      </c>
      <c r="F9313" s="16">
        <v>17</v>
      </c>
      <c r="G9313" s="16">
        <v>2023</v>
      </c>
      <c r="H9313" s="139">
        <f t="shared" si="752"/>
        <v>0</v>
      </c>
      <c r="I9313" s="140">
        <v>1.7428571428571429</v>
      </c>
      <c r="J9313" s="141">
        <f t="shared" si="753"/>
        <v>1</v>
      </c>
      <c r="K9313" s="81">
        <f t="shared" si="754"/>
        <v>18.257142857142856</v>
      </c>
      <c r="L9313" s="149">
        <v>1.8</v>
      </c>
      <c r="N9313" s="141">
        <f t="shared" si="750"/>
        <v>1</v>
      </c>
      <c r="O9313" s="141"/>
      <c r="P9313" s="141"/>
      <c r="Q9313" s="81">
        <f t="shared" si="751"/>
        <v>18.2</v>
      </c>
    </row>
    <row r="9314" spans="5:17" ht="13" hidden="1" x14ac:dyDescent="0.3">
      <c r="E9314" s="138">
        <v>44944</v>
      </c>
      <c r="F9314" s="16">
        <v>18</v>
      </c>
      <c r="G9314" s="16">
        <v>2023</v>
      </c>
      <c r="H9314" s="139">
        <f t="shared" si="752"/>
        <v>0</v>
      </c>
      <c r="I9314" s="140">
        <v>1.7857142857142856</v>
      </c>
      <c r="J9314" s="141">
        <f t="shared" si="753"/>
        <v>1</v>
      </c>
      <c r="K9314" s="81">
        <f t="shared" si="754"/>
        <v>18.214285714285715</v>
      </c>
      <c r="L9314" s="149">
        <v>1.2</v>
      </c>
      <c r="N9314" s="141">
        <f t="shared" si="750"/>
        <v>1</v>
      </c>
      <c r="O9314" s="141"/>
      <c r="P9314" s="141"/>
      <c r="Q9314" s="81">
        <f t="shared" si="751"/>
        <v>18.8</v>
      </c>
    </row>
    <row r="9315" spans="5:17" ht="13" hidden="1" x14ac:dyDescent="0.3">
      <c r="E9315" s="138">
        <v>44945</v>
      </c>
      <c r="F9315" s="16">
        <v>19</v>
      </c>
      <c r="G9315" s="16">
        <v>2023</v>
      </c>
      <c r="H9315" s="139">
        <f t="shared" si="752"/>
        <v>0</v>
      </c>
      <c r="I9315" s="140">
        <v>1.8285714285714285</v>
      </c>
      <c r="J9315" s="141">
        <f t="shared" si="753"/>
        <v>1</v>
      </c>
      <c r="K9315" s="81">
        <f t="shared" si="754"/>
        <v>18.171428571428571</v>
      </c>
      <c r="L9315" s="149">
        <v>-2.1</v>
      </c>
      <c r="N9315" s="141">
        <f t="shared" si="750"/>
        <v>1</v>
      </c>
      <c r="O9315" s="141"/>
      <c r="P9315" s="141"/>
      <c r="Q9315" s="81">
        <f t="shared" si="751"/>
        <v>22.1</v>
      </c>
    </row>
    <row r="9316" spans="5:17" ht="13" hidden="1" x14ac:dyDescent="0.3">
      <c r="E9316" s="138">
        <v>44946</v>
      </c>
      <c r="F9316" s="16">
        <v>20</v>
      </c>
      <c r="G9316" s="16">
        <v>2023</v>
      </c>
      <c r="H9316" s="139">
        <f t="shared" si="752"/>
        <v>0</v>
      </c>
      <c r="I9316" s="140">
        <v>1.8714285714285714</v>
      </c>
      <c r="J9316" s="141">
        <f t="shared" si="753"/>
        <v>1</v>
      </c>
      <c r="K9316" s="81">
        <f t="shared" si="754"/>
        <v>18.12857142857143</v>
      </c>
      <c r="L9316" s="149">
        <v>-2.5</v>
      </c>
      <c r="N9316" s="141">
        <f t="shared" si="750"/>
        <v>1</v>
      </c>
      <c r="O9316" s="141"/>
      <c r="P9316" s="141"/>
      <c r="Q9316" s="81">
        <f t="shared" si="751"/>
        <v>22.5</v>
      </c>
    </row>
    <row r="9317" spans="5:17" ht="13" hidden="1" x14ac:dyDescent="0.3">
      <c r="E9317" s="138">
        <v>44947</v>
      </c>
      <c r="F9317" s="16">
        <v>21</v>
      </c>
      <c r="G9317" s="16">
        <v>2023</v>
      </c>
      <c r="H9317" s="139">
        <f t="shared" si="752"/>
        <v>0</v>
      </c>
      <c r="I9317" s="140">
        <v>1.9142857142857141</v>
      </c>
      <c r="J9317" s="141">
        <f t="shared" si="753"/>
        <v>1</v>
      </c>
      <c r="K9317" s="81">
        <f t="shared" si="754"/>
        <v>18.085714285714285</v>
      </c>
      <c r="L9317" s="149">
        <v>-1.1000000000000001</v>
      </c>
      <c r="N9317" s="141">
        <f t="shared" si="750"/>
        <v>1</v>
      </c>
      <c r="O9317" s="141"/>
      <c r="P9317" s="141"/>
      <c r="Q9317" s="81">
        <f t="shared" si="751"/>
        <v>21.1</v>
      </c>
    </row>
    <row r="9318" spans="5:17" ht="13" hidden="1" x14ac:dyDescent="0.3">
      <c r="E9318" s="138">
        <v>44948</v>
      </c>
      <c r="F9318" s="16">
        <v>22</v>
      </c>
      <c r="G9318" s="16">
        <v>2023</v>
      </c>
      <c r="H9318" s="139">
        <f t="shared" si="752"/>
        <v>0</v>
      </c>
      <c r="I9318" s="140">
        <v>1.9571428571428571</v>
      </c>
      <c r="J9318" s="141">
        <f t="shared" si="753"/>
        <v>1</v>
      </c>
      <c r="K9318" s="81">
        <f t="shared" si="754"/>
        <v>18.042857142857144</v>
      </c>
      <c r="L9318" s="149">
        <v>0</v>
      </c>
      <c r="N9318" s="141">
        <f t="shared" si="750"/>
        <v>1</v>
      </c>
      <c r="O9318" s="141"/>
      <c r="P9318" s="141"/>
      <c r="Q9318" s="81">
        <f t="shared" si="751"/>
        <v>20</v>
      </c>
    </row>
    <row r="9319" spans="5:17" ht="13" hidden="1" x14ac:dyDescent="0.3">
      <c r="E9319" s="138">
        <v>44949</v>
      </c>
      <c r="F9319" s="16">
        <v>23</v>
      </c>
      <c r="G9319" s="16">
        <v>2023</v>
      </c>
      <c r="H9319" s="139">
        <f t="shared" si="752"/>
        <v>0</v>
      </c>
      <c r="I9319" s="140">
        <v>2</v>
      </c>
      <c r="J9319" s="141">
        <f t="shared" si="753"/>
        <v>1</v>
      </c>
      <c r="K9319" s="81">
        <f t="shared" si="754"/>
        <v>18</v>
      </c>
      <c r="L9319" s="149">
        <v>0.4</v>
      </c>
      <c r="N9319" s="141">
        <f t="shared" si="750"/>
        <v>1</v>
      </c>
      <c r="O9319" s="141"/>
      <c r="P9319" s="141"/>
      <c r="Q9319" s="81">
        <f t="shared" si="751"/>
        <v>19.600000000000001</v>
      </c>
    </row>
    <row r="9320" spans="5:17" ht="13" hidden="1" x14ac:dyDescent="0.3">
      <c r="E9320" s="138">
        <v>44950</v>
      </c>
      <c r="F9320" s="16">
        <v>24</v>
      </c>
      <c r="G9320" s="16">
        <v>2023</v>
      </c>
      <c r="H9320" s="139">
        <f t="shared" si="752"/>
        <v>0</v>
      </c>
      <c r="I9320" s="140">
        <v>2.0428571428571427</v>
      </c>
      <c r="J9320" s="141">
        <f t="shared" si="753"/>
        <v>1</v>
      </c>
      <c r="K9320" s="81">
        <f t="shared" si="754"/>
        <v>17.957142857142856</v>
      </c>
      <c r="L9320" s="149">
        <v>1.1000000000000001</v>
      </c>
      <c r="N9320" s="141">
        <f t="shared" si="750"/>
        <v>1</v>
      </c>
      <c r="O9320" s="141"/>
      <c r="P9320" s="141"/>
      <c r="Q9320" s="81">
        <f t="shared" si="751"/>
        <v>18.899999999999999</v>
      </c>
    </row>
    <row r="9321" spans="5:17" ht="13" hidden="1" x14ac:dyDescent="0.3">
      <c r="E9321" s="138">
        <v>44951</v>
      </c>
      <c r="F9321" s="16">
        <v>25</v>
      </c>
      <c r="G9321" s="16">
        <v>2023</v>
      </c>
      <c r="H9321" s="139">
        <f t="shared" si="752"/>
        <v>0</v>
      </c>
      <c r="I9321" s="140">
        <v>2.0857142857142854</v>
      </c>
      <c r="J9321" s="141">
        <f t="shared" si="753"/>
        <v>1</v>
      </c>
      <c r="K9321" s="81">
        <f t="shared" si="754"/>
        <v>17.914285714285715</v>
      </c>
      <c r="L9321" s="149">
        <v>1.3</v>
      </c>
      <c r="N9321" s="141">
        <f t="shared" si="750"/>
        <v>1</v>
      </c>
      <c r="O9321" s="141"/>
      <c r="P9321" s="141"/>
      <c r="Q9321" s="81">
        <f t="shared" si="751"/>
        <v>18.7</v>
      </c>
    </row>
    <row r="9322" spans="5:17" ht="13" hidden="1" x14ac:dyDescent="0.3">
      <c r="E9322" s="138">
        <v>44952</v>
      </c>
      <c r="F9322" s="16">
        <v>26</v>
      </c>
      <c r="G9322" s="16">
        <v>2023</v>
      </c>
      <c r="H9322" s="139">
        <f t="shared" si="752"/>
        <v>0</v>
      </c>
      <c r="I9322" s="140">
        <v>2.1285714285714286</v>
      </c>
      <c r="J9322" s="141">
        <f t="shared" si="753"/>
        <v>1</v>
      </c>
      <c r="K9322" s="81">
        <f t="shared" si="754"/>
        <v>17.87142857142857</v>
      </c>
      <c r="L9322" s="149">
        <v>0.8</v>
      </c>
      <c r="N9322" s="141">
        <f t="shared" si="750"/>
        <v>1</v>
      </c>
      <c r="O9322" s="141"/>
      <c r="P9322" s="141"/>
      <c r="Q9322" s="81">
        <f t="shared" si="751"/>
        <v>19.2</v>
      </c>
    </row>
    <row r="9323" spans="5:17" ht="13" hidden="1" x14ac:dyDescent="0.3">
      <c r="E9323" s="138">
        <v>44953</v>
      </c>
      <c r="F9323" s="16">
        <v>27</v>
      </c>
      <c r="G9323" s="16">
        <v>2023</v>
      </c>
      <c r="H9323" s="139">
        <f t="shared" si="752"/>
        <v>0</v>
      </c>
      <c r="I9323" s="140">
        <v>2.1714285714285717</v>
      </c>
      <c r="J9323" s="141">
        <f t="shared" si="753"/>
        <v>1</v>
      </c>
      <c r="K9323" s="81">
        <f t="shared" si="754"/>
        <v>17.828571428571429</v>
      </c>
      <c r="L9323" s="149">
        <v>0.5</v>
      </c>
      <c r="N9323" s="141">
        <f t="shared" si="750"/>
        <v>1</v>
      </c>
      <c r="O9323" s="141"/>
      <c r="P9323" s="141"/>
      <c r="Q9323" s="81">
        <f t="shared" si="751"/>
        <v>19.5</v>
      </c>
    </row>
    <row r="9324" spans="5:17" ht="13" hidden="1" x14ac:dyDescent="0.3">
      <c r="E9324" s="138">
        <v>44954</v>
      </c>
      <c r="F9324" s="16">
        <v>28</v>
      </c>
      <c r="G9324" s="16">
        <v>2023</v>
      </c>
      <c r="H9324" s="139">
        <f t="shared" si="752"/>
        <v>0</v>
      </c>
      <c r="I9324" s="140">
        <v>2.2142857142857144</v>
      </c>
      <c r="J9324" s="141">
        <f t="shared" si="753"/>
        <v>1</v>
      </c>
      <c r="K9324" s="81">
        <f t="shared" si="754"/>
        <v>17.785714285714285</v>
      </c>
      <c r="L9324" s="149">
        <v>1.1000000000000001</v>
      </c>
      <c r="N9324" s="141">
        <f t="shared" si="750"/>
        <v>1</v>
      </c>
      <c r="O9324" s="141"/>
      <c r="P9324" s="141"/>
      <c r="Q9324" s="81">
        <f t="shared" si="751"/>
        <v>18.899999999999999</v>
      </c>
    </row>
    <row r="9325" spans="5:17" ht="13" hidden="1" x14ac:dyDescent="0.3">
      <c r="E9325" s="138">
        <v>44955</v>
      </c>
      <c r="F9325" s="16">
        <v>29</v>
      </c>
      <c r="G9325" s="16">
        <v>2023</v>
      </c>
      <c r="H9325" s="139">
        <f t="shared" si="752"/>
        <v>0</v>
      </c>
      <c r="I9325" s="140">
        <v>2.2571428571428571</v>
      </c>
      <c r="J9325" s="141">
        <f t="shared" si="753"/>
        <v>1</v>
      </c>
      <c r="K9325" s="81">
        <f t="shared" si="754"/>
        <v>17.742857142857144</v>
      </c>
      <c r="L9325" s="149">
        <v>0.9</v>
      </c>
      <c r="N9325" s="141">
        <f t="shared" si="750"/>
        <v>1</v>
      </c>
      <c r="O9325" s="141"/>
      <c r="P9325" s="141"/>
      <c r="Q9325" s="81">
        <f t="shared" si="751"/>
        <v>19.100000000000001</v>
      </c>
    </row>
    <row r="9326" spans="5:17" ht="13" hidden="1" x14ac:dyDescent="0.3">
      <c r="E9326" s="138">
        <v>44956</v>
      </c>
      <c r="F9326" s="16">
        <v>30</v>
      </c>
      <c r="G9326" s="16">
        <v>2023</v>
      </c>
      <c r="H9326" s="139">
        <f t="shared" si="752"/>
        <v>0</v>
      </c>
      <c r="I9326" s="140">
        <v>2.2999999999999998</v>
      </c>
      <c r="J9326" s="141">
        <f t="shared" si="753"/>
        <v>1</v>
      </c>
      <c r="K9326" s="81">
        <f t="shared" si="754"/>
        <v>17.7</v>
      </c>
      <c r="L9326" s="149">
        <v>0</v>
      </c>
      <c r="N9326" s="141">
        <f t="shared" si="750"/>
        <v>1</v>
      </c>
      <c r="O9326" s="141"/>
      <c r="P9326" s="141"/>
      <c r="Q9326" s="81">
        <f t="shared" si="751"/>
        <v>20</v>
      </c>
    </row>
    <row r="9327" spans="5:17" ht="13" hidden="1" x14ac:dyDescent="0.3">
      <c r="E9327" s="138">
        <v>44957</v>
      </c>
      <c r="F9327" s="16">
        <v>31</v>
      </c>
      <c r="G9327" s="16">
        <v>2023</v>
      </c>
      <c r="H9327" s="139">
        <f t="shared" si="752"/>
        <v>0</v>
      </c>
      <c r="I9327" s="140">
        <v>2.3428571428571425</v>
      </c>
      <c r="J9327" s="141">
        <f t="shared" si="753"/>
        <v>1</v>
      </c>
      <c r="K9327" s="81">
        <f t="shared" si="754"/>
        <v>17.657142857142858</v>
      </c>
      <c r="L9327" s="149">
        <v>0.9</v>
      </c>
      <c r="N9327" s="141">
        <f t="shared" si="750"/>
        <v>1</v>
      </c>
      <c r="O9327" s="141"/>
      <c r="P9327" s="141"/>
      <c r="Q9327" s="81">
        <f t="shared" si="751"/>
        <v>19.100000000000001</v>
      </c>
    </row>
    <row r="9328" spans="5:17" ht="13" hidden="1" x14ac:dyDescent="0.3">
      <c r="E9328" s="138">
        <v>44958</v>
      </c>
      <c r="F9328" s="16">
        <v>32</v>
      </c>
      <c r="G9328" s="16">
        <v>2023</v>
      </c>
      <c r="H9328" s="139">
        <f t="shared" si="752"/>
        <v>0</v>
      </c>
      <c r="I9328" s="140">
        <v>2.3857142857142857</v>
      </c>
      <c r="J9328" s="141">
        <f t="shared" si="753"/>
        <v>1</v>
      </c>
      <c r="K9328" s="81">
        <f t="shared" si="754"/>
        <v>17.614285714285714</v>
      </c>
      <c r="L9328" s="149">
        <v>2.6</v>
      </c>
      <c r="N9328" s="141">
        <f t="shared" si="750"/>
        <v>1</v>
      </c>
      <c r="O9328" s="141"/>
      <c r="P9328" s="141"/>
      <c r="Q9328" s="81">
        <f t="shared" si="751"/>
        <v>17.399999999999999</v>
      </c>
    </row>
    <row r="9329" spans="5:17" ht="13" hidden="1" x14ac:dyDescent="0.3">
      <c r="E9329" s="138">
        <v>44959</v>
      </c>
      <c r="F9329" s="16">
        <v>33</v>
      </c>
      <c r="G9329" s="16">
        <v>2023</v>
      </c>
      <c r="H9329" s="139">
        <f t="shared" si="752"/>
        <v>0</v>
      </c>
      <c r="I9329" s="140">
        <v>2.4285714285714288</v>
      </c>
      <c r="J9329" s="141">
        <f t="shared" si="753"/>
        <v>1</v>
      </c>
      <c r="K9329" s="81">
        <f t="shared" si="754"/>
        <v>17.571428571428569</v>
      </c>
      <c r="L9329" s="149">
        <v>4</v>
      </c>
      <c r="N9329" s="141">
        <f t="shared" si="750"/>
        <v>1</v>
      </c>
      <c r="O9329" s="141"/>
      <c r="P9329" s="141"/>
      <c r="Q9329" s="81">
        <f t="shared" si="751"/>
        <v>16</v>
      </c>
    </row>
    <row r="9330" spans="5:17" ht="13" hidden="1" x14ac:dyDescent="0.3">
      <c r="E9330" s="138">
        <v>44960</v>
      </c>
      <c r="F9330" s="16">
        <v>34</v>
      </c>
      <c r="G9330" s="16">
        <v>2023</v>
      </c>
      <c r="H9330" s="139">
        <f t="shared" si="752"/>
        <v>0</v>
      </c>
      <c r="I9330" s="140">
        <v>2.4714285714285715</v>
      </c>
      <c r="J9330" s="141">
        <f t="shared" si="753"/>
        <v>1</v>
      </c>
      <c r="K9330" s="81">
        <f t="shared" si="754"/>
        <v>17.528571428571428</v>
      </c>
      <c r="L9330" s="149">
        <v>2.6</v>
      </c>
      <c r="N9330" s="141">
        <f t="shared" si="750"/>
        <v>1</v>
      </c>
      <c r="O9330" s="141"/>
      <c r="P9330" s="141"/>
      <c r="Q9330" s="81">
        <f t="shared" si="751"/>
        <v>17.399999999999999</v>
      </c>
    </row>
    <row r="9331" spans="5:17" ht="13" hidden="1" x14ac:dyDescent="0.3">
      <c r="E9331" s="138">
        <v>44961</v>
      </c>
      <c r="F9331" s="16">
        <v>35</v>
      </c>
      <c r="G9331" s="16">
        <v>2023</v>
      </c>
      <c r="H9331" s="139">
        <f t="shared" si="752"/>
        <v>0</v>
      </c>
      <c r="I9331" s="140">
        <v>2.5142857142857142</v>
      </c>
      <c r="J9331" s="141">
        <f t="shared" si="753"/>
        <v>1</v>
      </c>
      <c r="K9331" s="81">
        <f t="shared" si="754"/>
        <v>17.485714285714288</v>
      </c>
      <c r="L9331" s="149">
        <v>4.9000000000000004</v>
      </c>
      <c r="N9331" s="141">
        <f t="shared" si="750"/>
        <v>1</v>
      </c>
      <c r="O9331" s="141"/>
      <c r="P9331" s="141"/>
      <c r="Q9331" s="81">
        <f t="shared" si="751"/>
        <v>15.1</v>
      </c>
    </row>
    <row r="9332" spans="5:17" ht="13" hidden="1" x14ac:dyDescent="0.3">
      <c r="E9332" s="138">
        <v>44962</v>
      </c>
      <c r="F9332" s="16">
        <v>36</v>
      </c>
      <c r="G9332" s="16">
        <v>2023</v>
      </c>
      <c r="H9332" s="139">
        <f t="shared" si="752"/>
        <v>0</v>
      </c>
      <c r="I9332" s="140">
        <v>2.5571428571428569</v>
      </c>
      <c r="J9332" s="141">
        <f t="shared" si="753"/>
        <v>1</v>
      </c>
      <c r="K9332" s="81">
        <f t="shared" si="754"/>
        <v>17.442857142857143</v>
      </c>
      <c r="L9332" s="149">
        <v>3.9</v>
      </c>
      <c r="N9332" s="141">
        <f t="shared" si="750"/>
        <v>1</v>
      </c>
      <c r="O9332" s="141"/>
      <c r="P9332" s="141"/>
      <c r="Q9332" s="81">
        <f t="shared" si="751"/>
        <v>16.100000000000001</v>
      </c>
    </row>
    <row r="9333" spans="5:17" ht="13" hidden="1" x14ac:dyDescent="0.3">
      <c r="E9333" s="138">
        <v>44963</v>
      </c>
      <c r="F9333" s="16">
        <v>37</v>
      </c>
      <c r="G9333" s="16">
        <v>2023</v>
      </c>
      <c r="H9333" s="139">
        <f t="shared" si="752"/>
        <v>0</v>
      </c>
      <c r="I9333" s="140">
        <v>2.6</v>
      </c>
      <c r="J9333" s="141">
        <f t="shared" si="753"/>
        <v>1</v>
      </c>
      <c r="K9333" s="81">
        <f t="shared" si="754"/>
        <v>17.399999999999999</v>
      </c>
      <c r="L9333" s="149">
        <v>3.8</v>
      </c>
      <c r="N9333" s="141">
        <f t="shared" si="750"/>
        <v>1</v>
      </c>
      <c r="O9333" s="141"/>
      <c r="P9333" s="141"/>
      <c r="Q9333" s="81">
        <f t="shared" si="751"/>
        <v>16.2</v>
      </c>
    </row>
    <row r="9334" spans="5:17" ht="13" hidden="1" x14ac:dyDescent="0.3">
      <c r="E9334" s="138">
        <v>44964</v>
      </c>
      <c r="F9334" s="16">
        <v>38</v>
      </c>
      <c r="G9334" s="16">
        <v>2023</v>
      </c>
      <c r="H9334" s="139">
        <f t="shared" si="752"/>
        <v>0</v>
      </c>
      <c r="I9334" s="140">
        <v>2.6428571428571428</v>
      </c>
      <c r="J9334" s="141">
        <f t="shared" si="753"/>
        <v>1</v>
      </c>
      <c r="K9334" s="81">
        <f t="shared" si="754"/>
        <v>17.357142857142858</v>
      </c>
      <c r="L9334" s="149">
        <v>1.5</v>
      </c>
      <c r="N9334" s="141">
        <f t="shared" si="750"/>
        <v>1</v>
      </c>
      <c r="O9334" s="141"/>
      <c r="P9334" s="141"/>
      <c r="Q9334" s="81">
        <f t="shared" si="751"/>
        <v>18.5</v>
      </c>
    </row>
    <row r="9335" spans="5:17" ht="13" hidden="1" x14ac:dyDescent="0.3">
      <c r="E9335" s="138">
        <v>44965</v>
      </c>
      <c r="F9335" s="16">
        <v>39</v>
      </c>
      <c r="G9335" s="16">
        <v>2023</v>
      </c>
      <c r="H9335" s="139">
        <f t="shared" si="752"/>
        <v>0</v>
      </c>
      <c r="I9335" s="140">
        <v>2.6857142857142859</v>
      </c>
      <c r="J9335" s="141">
        <f t="shared" si="753"/>
        <v>1</v>
      </c>
      <c r="K9335" s="81">
        <f t="shared" si="754"/>
        <v>17.314285714285713</v>
      </c>
      <c r="L9335" s="149">
        <v>0.3</v>
      </c>
      <c r="N9335" s="141">
        <f t="shared" si="750"/>
        <v>1</v>
      </c>
      <c r="O9335" s="141"/>
      <c r="P9335" s="141"/>
      <c r="Q9335" s="81">
        <f t="shared" si="751"/>
        <v>19.7</v>
      </c>
    </row>
    <row r="9336" spans="5:17" ht="13" hidden="1" x14ac:dyDescent="0.3">
      <c r="E9336" s="138">
        <v>44966</v>
      </c>
      <c r="F9336" s="16">
        <v>40</v>
      </c>
      <c r="G9336" s="16">
        <v>2023</v>
      </c>
      <c r="H9336" s="139">
        <f t="shared" si="752"/>
        <v>0</v>
      </c>
      <c r="I9336" s="140">
        <v>2.7285714285714286</v>
      </c>
      <c r="J9336" s="141">
        <f t="shared" si="753"/>
        <v>1</v>
      </c>
      <c r="K9336" s="81">
        <f t="shared" si="754"/>
        <v>17.271428571428572</v>
      </c>
      <c r="L9336" s="149">
        <v>-1.2</v>
      </c>
      <c r="N9336" s="141">
        <f t="shared" si="750"/>
        <v>1</v>
      </c>
      <c r="O9336" s="141"/>
      <c r="P9336" s="141"/>
      <c r="Q9336" s="81">
        <f t="shared" si="751"/>
        <v>21.2</v>
      </c>
    </row>
    <row r="9337" spans="5:17" ht="13" hidden="1" x14ac:dyDescent="0.3">
      <c r="E9337" s="138">
        <v>44967</v>
      </c>
      <c r="F9337" s="16">
        <v>41</v>
      </c>
      <c r="G9337" s="16">
        <v>2023</v>
      </c>
      <c r="H9337" s="139">
        <f t="shared" si="752"/>
        <v>0</v>
      </c>
      <c r="I9337" s="140">
        <v>2.7714285714285714</v>
      </c>
      <c r="J9337" s="141">
        <f t="shared" si="753"/>
        <v>1</v>
      </c>
      <c r="K9337" s="81">
        <f t="shared" si="754"/>
        <v>17.228571428571428</v>
      </c>
      <c r="L9337" s="149">
        <v>-0.6</v>
      </c>
      <c r="N9337" s="141">
        <f t="shared" si="750"/>
        <v>1</v>
      </c>
      <c r="O9337" s="141"/>
      <c r="P9337" s="141"/>
      <c r="Q9337" s="81">
        <f t="shared" si="751"/>
        <v>20.6</v>
      </c>
    </row>
    <row r="9338" spans="5:17" ht="13" hidden="1" x14ac:dyDescent="0.3">
      <c r="E9338" s="138">
        <v>44968</v>
      </c>
      <c r="F9338" s="16">
        <v>42</v>
      </c>
      <c r="G9338" s="16">
        <v>2023</v>
      </c>
      <c r="H9338" s="139">
        <f t="shared" si="752"/>
        <v>0</v>
      </c>
      <c r="I9338" s="140">
        <v>2.8142857142857141</v>
      </c>
      <c r="J9338" s="141">
        <f t="shared" si="753"/>
        <v>1</v>
      </c>
      <c r="K9338" s="81">
        <f t="shared" si="754"/>
        <v>17.185714285714287</v>
      </c>
      <c r="L9338" s="149">
        <v>0</v>
      </c>
      <c r="N9338" s="141">
        <f t="shared" si="750"/>
        <v>1</v>
      </c>
      <c r="O9338" s="141"/>
      <c r="P9338" s="141"/>
      <c r="Q9338" s="81">
        <f t="shared" si="751"/>
        <v>20</v>
      </c>
    </row>
    <row r="9339" spans="5:17" ht="13" hidden="1" x14ac:dyDescent="0.3">
      <c r="E9339" s="138">
        <v>44969</v>
      </c>
      <c r="F9339" s="16">
        <v>43</v>
      </c>
      <c r="G9339" s="16">
        <v>2023</v>
      </c>
      <c r="H9339" s="139">
        <f t="shared" si="752"/>
        <v>0</v>
      </c>
      <c r="I9339" s="140">
        <v>2.8571428571428572</v>
      </c>
      <c r="J9339" s="141">
        <f t="shared" si="753"/>
        <v>1</v>
      </c>
      <c r="K9339" s="81">
        <f t="shared" si="754"/>
        <v>17.142857142857142</v>
      </c>
      <c r="L9339" s="149">
        <v>1.4</v>
      </c>
      <c r="N9339" s="141">
        <f t="shared" si="750"/>
        <v>1</v>
      </c>
      <c r="O9339" s="141"/>
      <c r="P9339" s="141"/>
      <c r="Q9339" s="81">
        <f t="shared" si="751"/>
        <v>18.600000000000001</v>
      </c>
    </row>
    <row r="9340" spans="5:17" ht="13" hidden="1" x14ac:dyDescent="0.3">
      <c r="E9340" s="138">
        <v>44970</v>
      </c>
      <c r="F9340" s="16">
        <v>44</v>
      </c>
      <c r="G9340" s="16">
        <v>2023</v>
      </c>
      <c r="H9340" s="139">
        <f t="shared" si="752"/>
        <v>0</v>
      </c>
      <c r="I9340" s="140">
        <v>2.9</v>
      </c>
      <c r="J9340" s="141">
        <f t="shared" si="753"/>
        <v>1</v>
      </c>
      <c r="K9340" s="81">
        <f t="shared" si="754"/>
        <v>17.100000000000001</v>
      </c>
      <c r="L9340" s="149">
        <v>1.7</v>
      </c>
      <c r="N9340" s="141">
        <f t="shared" si="750"/>
        <v>1</v>
      </c>
      <c r="O9340" s="141"/>
      <c r="P9340" s="141"/>
      <c r="Q9340" s="81">
        <f t="shared" si="751"/>
        <v>18.3</v>
      </c>
    </row>
    <row r="9341" spans="5:17" ht="13" hidden="1" x14ac:dyDescent="0.3">
      <c r="E9341" s="138">
        <v>44971</v>
      </c>
      <c r="F9341" s="16">
        <v>45</v>
      </c>
      <c r="G9341" s="16">
        <v>2023</v>
      </c>
      <c r="H9341" s="139">
        <f t="shared" si="752"/>
        <v>0</v>
      </c>
      <c r="I9341" s="140">
        <v>3.0161290322580636</v>
      </c>
      <c r="J9341" s="141">
        <f t="shared" si="753"/>
        <v>1</v>
      </c>
      <c r="K9341" s="81">
        <f t="shared" si="754"/>
        <v>16.983870967741936</v>
      </c>
      <c r="L9341" s="149">
        <v>2.2000000000000002</v>
      </c>
      <c r="N9341" s="141">
        <f t="shared" si="750"/>
        <v>1</v>
      </c>
      <c r="O9341" s="141"/>
      <c r="P9341" s="141"/>
      <c r="Q9341" s="81">
        <f t="shared" si="751"/>
        <v>17.8</v>
      </c>
    </row>
    <row r="9342" spans="5:17" ht="13" hidden="1" x14ac:dyDescent="0.3">
      <c r="E9342" s="138">
        <v>44972</v>
      </c>
      <c r="F9342" s="16">
        <v>46</v>
      </c>
      <c r="G9342" s="16">
        <v>2023</v>
      </c>
      <c r="H9342" s="139">
        <f t="shared" si="752"/>
        <v>0</v>
      </c>
      <c r="I9342" s="140">
        <v>3.1322580645161282</v>
      </c>
      <c r="J9342" s="141">
        <f t="shared" si="753"/>
        <v>1</v>
      </c>
      <c r="K9342" s="81">
        <f t="shared" si="754"/>
        <v>16.86774193548387</v>
      </c>
      <c r="L9342" s="149">
        <v>2.9</v>
      </c>
      <c r="N9342" s="141">
        <f t="shared" si="750"/>
        <v>1</v>
      </c>
      <c r="O9342" s="141"/>
      <c r="P9342" s="141"/>
      <c r="Q9342" s="81">
        <f t="shared" si="751"/>
        <v>17.100000000000001</v>
      </c>
    </row>
    <row r="9343" spans="5:17" ht="13" hidden="1" x14ac:dyDescent="0.3">
      <c r="E9343" s="138">
        <v>44973</v>
      </c>
      <c r="F9343" s="16">
        <v>47</v>
      </c>
      <c r="G9343" s="16">
        <v>2023</v>
      </c>
      <c r="H9343" s="139">
        <f t="shared" si="752"/>
        <v>0</v>
      </c>
      <c r="I9343" s="140">
        <v>3.2483870967741928</v>
      </c>
      <c r="J9343" s="141">
        <f t="shared" si="753"/>
        <v>1</v>
      </c>
      <c r="K9343" s="81">
        <f t="shared" si="754"/>
        <v>16.751612903225809</v>
      </c>
      <c r="L9343" s="149">
        <v>3.8</v>
      </c>
      <c r="N9343" s="141">
        <f t="shared" si="750"/>
        <v>1</v>
      </c>
      <c r="O9343" s="141"/>
      <c r="P9343" s="141"/>
      <c r="Q9343" s="81">
        <f t="shared" si="751"/>
        <v>16.2</v>
      </c>
    </row>
    <row r="9344" spans="5:17" ht="13" hidden="1" x14ac:dyDescent="0.3">
      <c r="E9344" s="138">
        <v>44974</v>
      </c>
      <c r="F9344" s="16">
        <v>48</v>
      </c>
      <c r="G9344" s="16">
        <v>2023</v>
      </c>
      <c r="H9344" s="139">
        <f t="shared" si="752"/>
        <v>0</v>
      </c>
      <c r="I9344" s="140">
        <v>3.3645161290322574</v>
      </c>
      <c r="J9344" s="141">
        <f t="shared" si="753"/>
        <v>1</v>
      </c>
      <c r="K9344" s="81">
        <f t="shared" si="754"/>
        <v>16.635483870967743</v>
      </c>
      <c r="L9344" s="149">
        <v>7.4</v>
      </c>
      <c r="N9344" s="141">
        <f t="shared" si="750"/>
        <v>1</v>
      </c>
      <c r="O9344" s="141"/>
      <c r="P9344" s="141"/>
      <c r="Q9344" s="81">
        <f t="shared" si="751"/>
        <v>12.6</v>
      </c>
    </row>
    <row r="9345" spans="5:17" ht="13" hidden="1" x14ac:dyDescent="0.3">
      <c r="E9345" s="138">
        <v>44975</v>
      </c>
      <c r="F9345" s="16">
        <v>49</v>
      </c>
      <c r="G9345" s="16">
        <v>2023</v>
      </c>
      <c r="H9345" s="139">
        <f t="shared" si="752"/>
        <v>0</v>
      </c>
      <c r="I9345" s="140">
        <v>3.480645161290322</v>
      </c>
      <c r="J9345" s="141">
        <f t="shared" si="753"/>
        <v>1</v>
      </c>
      <c r="K9345" s="81">
        <f t="shared" si="754"/>
        <v>16.519354838709678</v>
      </c>
      <c r="L9345" s="149">
        <v>8.1</v>
      </c>
      <c r="N9345" s="141">
        <f t="shared" si="750"/>
        <v>1</v>
      </c>
      <c r="O9345" s="141"/>
      <c r="P9345" s="141"/>
      <c r="Q9345" s="81">
        <f t="shared" si="751"/>
        <v>11.9</v>
      </c>
    </row>
    <row r="9346" spans="5:17" ht="13" hidden="1" x14ac:dyDescent="0.3">
      <c r="E9346" s="138">
        <v>44976</v>
      </c>
      <c r="F9346" s="16">
        <v>50</v>
      </c>
      <c r="G9346" s="16">
        <v>2023</v>
      </c>
      <c r="H9346" s="139">
        <f t="shared" si="752"/>
        <v>0</v>
      </c>
      <c r="I9346" s="140">
        <v>3.5967741935483866</v>
      </c>
      <c r="J9346" s="141">
        <f t="shared" si="753"/>
        <v>1</v>
      </c>
      <c r="K9346" s="81">
        <f t="shared" si="754"/>
        <v>16.403225806451612</v>
      </c>
      <c r="L9346" s="149">
        <v>7.5</v>
      </c>
      <c r="N9346" s="141">
        <f t="shared" si="750"/>
        <v>1</v>
      </c>
      <c r="O9346" s="141"/>
      <c r="P9346" s="141"/>
      <c r="Q9346" s="81">
        <f t="shared" si="751"/>
        <v>12.5</v>
      </c>
    </row>
    <row r="9347" spans="5:17" ht="13" hidden="1" x14ac:dyDescent="0.3">
      <c r="E9347" s="138">
        <v>44977</v>
      </c>
      <c r="F9347" s="16">
        <v>51</v>
      </c>
      <c r="G9347" s="16">
        <v>2023</v>
      </c>
      <c r="H9347" s="139">
        <f t="shared" si="752"/>
        <v>0</v>
      </c>
      <c r="I9347" s="140">
        <v>3.7129032258064512</v>
      </c>
      <c r="J9347" s="141">
        <f t="shared" si="753"/>
        <v>1</v>
      </c>
      <c r="K9347" s="81">
        <f t="shared" si="754"/>
        <v>16.28709677419355</v>
      </c>
      <c r="L9347" s="149">
        <v>6</v>
      </c>
      <c r="N9347" s="141">
        <f t="shared" si="750"/>
        <v>1</v>
      </c>
      <c r="O9347" s="141"/>
      <c r="P9347" s="141"/>
      <c r="Q9347" s="81">
        <f t="shared" si="751"/>
        <v>14</v>
      </c>
    </row>
    <row r="9348" spans="5:17" ht="13" hidden="1" x14ac:dyDescent="0.3">
      <c r="E9348" s="138">
        <v>44978</v>
      </c>
      <c r="F9348" s="16">
        <v>52</v>
      </c>
      <c r="G9348" s="16">
        <v>2023</v>
      </c>
      <c r="H9348" s="139">
        <f t="shared" si="752"/>
        <v>0</v>
      </c>
      <c r="I9348" s="140">
        <v>3.8290322580645157</v>
      </c>
      <c r="J9348" s="141">
        <f t="shared" si="753"/>
        <v>1</v>
      </c>
      <c r="K9348" s="81">
        <f t="shared" si="754"/>
        <v>16.170967741935485</v>
      </c>
      <c r="L9348" s="149">
        <v>5.8</v>
      </c>
      <c r="N9348" s="141">
        <f t="shared" si="750"/>
        <v>1</v>
      </c>
      <c r="O9348" s="141"/>
      <c r="P9348" s="141"/>
      <c r="Q9348" s="81">
        <f t="shared" si="751"/>
        <v>14.2</v>
      </c>
    </row>
    <row r="9349" spans="5:17" ht="13" hidden="1" x14ac:dyDescent="0.3">
      <c r="E9349" s="138">
        <v>44979</v>
      </c>
      <c r="F9349" s="16">
        <v>53</v>
      </c>
      <c r="G9349" s="16">
        <v>2023</v>
      </c>
      <c r="H9349" s="139">
        <f t="shared" si="752"/>
        <v>0</v>
      </c>
      <c r="I9349" s="140">
        <v>3.9451612903225803</v>
      </c>
      <c r="J9349" s="141">
        <f t="shared" si="753"/>
        <v>1</v>
      </c>
      <c r="K9349" s="81">
        <f t="shared" si="754"/>
        <v>16.054838709677419</v>
      </c>
      <c r="L9349" s="149">
        <v>6.6</v>
      </c>
      <c r="N9349" s="141">
        <f t="shared" si="750"/>
        <v>1</v>
      </c>
      <c r="O9349" s="141"/>
      <c r="P9349" s="141"/>
      <c r="Q9349" s="81">
        <f t="shared" si="751"/>
        <v>13.4</v>
      </c>
    </row>
    <row r="9350" spans="5:17" ht="13" hidden="1" x14ac:dyDescent="0.3">
      <c r="E9350" s="138">
        <v>44980</v>
      </c>
      <c r="F9350" s="16">
        <v>54</v>
      </c>
      <c r="G9350" s="16">
        <v>2023</v>
      </c>
      <c r="H9350" s="139">
        <f t="shared" si="752"/>
        <v>0</v>
      </c>
      <c r="I9350" s="140">
        <v>4.0612903225806445</v>
      </c>
      <c r="J9350" s="141">
        <f t="shared" si="753"/>
        <v>1</v>
      </c>
      <c r="K9350" s="81">
        <f t="shared" si="754"/>
        <v>15.938709677419356</v>
      </c>
      <c r="L9350" s="149">
        <v>9.5</v>
      </c>
      <c r="N9350" s="141">
        <f t="shared" si="750"/>
        <v>1</v>
      </c>
      <c r="O9350" s="141"/>
      <c r="P9350" s="141"/>
      <c r="Q9350" s="81">
        <f t="shared" si="751"/>
        <v>10.5</v>
      </c>
    </row>
    <row r="9351" spans="5:17" ht="13" hidden="1" x14ac:dyDescent="0.3">
      <c r="E9351" s="138">
        <v>44981</v>
      </c>
      <c r="F9351" s="16">
        <v>55</v>
      </c>
      <c r="G9351" s="16">
        <v>2023</v>
      </c>
      <c r="H9351" s="139">
        <f t="shared" si="752"/>
        <v>0</v>
      </c>
      <c r="I9351" s="140">
        <v>4.17741935483871</v>
      </c>
      <c r="J9351" s="141">
        <f t="shared" si="753"/>
        <v>1</v>
      </c>
      <c r="K9351" s="81">
        <f t="shared" si="754"/>
        <v>15.82258064516129</v>
      </c>
      <c r="L9351" s="149">
        <v>9.3000000000000007</v>
      </c>
      <c r="N9351" s="141">
        <f t="shared" si="750"/>
        <v>1</v>
      </c>
      <c r="O9351" s="141"/>
      <c r="P9351" s="141"/>
      <c r="Q9351" s="81">
        <f t="shared" si="751"/>
        <v>10.7</v>
      </c>
    </row>
    <row r="9352" spans="5:17" ht="13" hidden="1" x14ac:dyDescent="0.3">
      <c r="E9352" s="138">
        <v>44982</v>
      </c>
      <c r="F9352" s="16">
        <v>56</v>
      </c>
      <c r="G9352" s="16">
        <v>2023</v>
      </c>
      <c r="H9352" s="139">
        <f t="shared" si="752"/>
        <v>0</v>
      </c>
      <c r="I9352" s="140">
        <v>4.2935483870967737</v>
      </c>
      <c r="J9352" s="141">
        <f t="shared" si="753"/>
        <v>1</v>
      </c>
      <c r="K9352" s="81">
        <f t="shared" si="754"/>
        <v>15.706451612903226</v>
      </c>
      <c r="L9352" s="149">
        <v>7.8</v>
      </c>
      <c r="N9352" s="141">
        <f t="shared" si="750"/>
        <v>1</v>
      </c>
      <c r="O9352" s="141"/>
      <c r="P9352" s="141"/>
      <c r="Q9352" s="81">
        <f t="shared" si="751"/>
        <v>12.2</v>
      </c>
    </row>
    <row r="9353" spans="5:17" ht="13" hidden="1" x14ac:dyDescent="0.3">
      <c r="E9353" s="138">
        <v>44983</v>
      </c>
      <c r="F9353" s="16">
        <v>57</v>
      </c>
      <c r="G9353" s="16">
        <v>2023</v>
      </c>
      <c r="H9353" s="139">
        <f t="shared" si="752"/>
        <v>0</v>
      </c>
      <c r="I9353" s="140">
        <v>4.4096774193548391</v>
      </c>
      <c r="J9353" s="141">
        <f t="shared" si="753"/>
        <v>1</v>
      </c>
      <c r="K9353" s="81">
        <f t="shared" si="754"/>
        <v>15.590322580645161</v>
      </c>
      <c r="L9353" s="149">
        <v>1.6</v>
      </c>
      <c r="N9353" s="141">
        <f t="shared" si="750"/>
        <v>1</v>
      </c>
      <c r="O9353" s="141"/>
      <c r="P9353" s="141"/>
      <c r="Q9353" s="81">
        <f t="shared" si="751"/>
        <v>18.399999999999999</v>
      </c>
    </row>
    <row r="9354" spans="5:17" ht="13" hidden="1" x14ac:dyDescent="0.3">
      <c r="E9354" s="138">
        <v>44984</v>
      </c>
      <c r="F9354" s="16">
        <v>58</v>
      </c>
      <c r="G9354" s="16">
        <v>2023</v>
      </c>
      <c r="H9354" s="139">
        <f t="shared" si="752"/>
        <v>0</v>
      </c>
      <c r="I9354" s="140">
        <v>4.5258064516129028</v>
      </c>
      <c r="J9354" s="141">
        <f t="shared" si="753"/>
        <v>1</v>
      </c>
      <c r="K9354" s="81">
        <f t="shared" si="754"/>
        <v>15.474193548387097</v>
      </c>
      <c r="L9354" s="149">
        <v>1.4</v>
      </c>
      <c r="N9354" s="141">
        <f t="shared" si="750"/>
        <v>1</v>
      </c>
      <c r="O9354" s="141"/>
      <c r="P9354" s="141"/>
      <c r="Q9354" s="81">
        <f t="shared" si="751"/>
        <v>18.600000000000001</v>
      </c>
    </row>
    <row r="9355" spans="5:17" ht="13" hidden="1" x14ac:dyDescent="0.3">
      <c r="E9355" s="138">
        <v>44985</v>
      </c>
      <c r="F9355" s="16">
        <v>59</v>
      </c>
      <c r="G9355" s="16">
        <v>2023</v>
      </c>
      <c r="H9355" s="139">
        <f t="shared" si="752"/>
        <v>0</v>
      </c>
      <c r="I9355" s="140">
        <v>4.6419354838709666</v>
      </c>
      <c r="J9355" s="141">
        <f t="shared" si="753"/>
        <v>1</v>
      </c>
      <c r="K9355" s="81">
        <f t="shared" si="754"/>
        <v>15.358064516129033</v>
      </c>
      <c r="L9355" s="149">
        <v>1.9</v>
      </c>
      <c r="N9355" s="141">
        <f t="shared" si="750"/>
        <v>1</v>
      </c>
      <c r="O9355" s="141"/>
      <c r="P9355" s="141"/>
      <c r="Q9355" s="81">
        <f t="shared" si="751"/>
        <v>18.100000000000001</v>
      </c>
    </row>
    <row r="9356" spans="5:17" ht="13" hidden="1" x14ac:dyDescent="0.3">
      <c r="E9356" s="138">
        <v>44986</v>
      </c>
      <c r="F9356" s="16">
        <v>60</v>
      </c>
      <c r="G9356" s="16">
        <v>2023</v>
      </c>
      <c r="H9356" s="139">
        <f t="shared" si="752"/>
        <v>0</v>
      </c>
      <c r="I9356" s="140">
        <v>4.758064516129032</v>
      </c>
      <c r="J9356" s="141">
        <f t="shared" si="753"/>
        <v>1</v>
      </c>
      <c r="K9356" s="81">
        <f t="shared" si="754"/>
        <v>15.241935483870968</v>
      </c>
      <c r="L9356" s="149">
        <v>1.7</v>
      </c>
      <c r="N9356" s="141">
        <f t="shared" si="750"/>
        <v>1</v>
      </c>
      <c r="O9356" s="141"/>
      <c r="P9356" s="141"/>
      <c r="Q9356" s="81">
        <f t="shared" si="751"/>
        <v>18.3</v>
      </c>
    </row>
    <row r="9357" spans="5:17" ht="13" hidden="1" x14ac:dyDescent="0.3">
      <c r="E9357" s="138">
        <v>44987</v>
      </c>
      <c r="F9357" s="16">
        <v>61</v>
      </c>
      <c r="G9357" s="16">
        <v>2023</v>
      </c>
      <c r="H9357" s="139">
        <f t="shared" si="752"/>
        <v>0</v>
      </c>
      <c r="I9357" s="140">
        <v>4.8741935483870957</v>
      </c>
      <c r="J9357" s="141">
        <f t="shared" si="753"/>
        <v>1</v>
      </c>
      <c r="K9357" s="81">
        <f t="shared" si="754"/>
        <v>15.125806451612904</v>
      </c>
      <c r="L9357" s="149">
        <v>3.2</v>
      </c>
      <c r="N9357" s="141">
        <f t="shared" si="750"/>
        <v>1</v>
      </c>
      <c r="O9357" s="141"/>
      <c r="P9357" s="141"/>
      <c r="Q9357" s="81">
        <f t="shared" si="751"/>
        <v>16.8</v>
      </c>
    </row>
    <row r="9358" spans="5:17" ht="13" hidden="1" x14ac:dyDescent="0.3">
      <c r="E9358" s="138">
        <v>44988</v>
      </c>
      <c r="F9358" s="16">
        <v>62</v>
      </c>
      <c r="G9358" s="16">
        <v>2023</v>
      </c>
      <c r="H9358" s="139">
        <f t="shared" si="752"/>
        <v>0</v>
      </c>
      <c r="I9358" s="140">
        <v>4.9903225806451612</v>
      </c>
      <c r="J9358" s="141">
        <f t="shared" si="753"/>
        <v>1</v>
      </c>
      <c r="K9358" s="81">
        <f t="shared" si="754"/>
        <v>15.009677419354839</v>
      </c>
      <c r="L9358" s="149">
        <v>1.3</v>
      </c>
      <c r="N9358" s="141">
        <f t="shared" si="750"/>
        <v>1</v>
      </c>
      <c r="O9358" s="141"/>
      <c r="P9358" s="141"/>
      <c r="Q9358" s="81">
        <f t="shared" si="751"/>
        <v>18.7</v>
      </c>
    </row>
    <row r="9359" spans="5:17" ht="13" hidden="1" x14ac:dyDescent="0.3">
      <c r="E9359" s="138">
        <v>44989</v>
      </c>
      <c r="F9359" s="16">
        <v>63</v>
      </c>
      <c r="G9359" s="16">
        <v>2023</v>
      </c>
      <c r="H9359" s="139">
        <f t="shared" si="752"/>
        <v>0</v>
      </c>
      <c r="I9359" s="140">
        <v>5.1064516129032249</v>
      </c>
      <c r="J9359" s="141">
        <f t="shared" si="753"/>
        <v>1</v>
      </c>
      <c r="K9359" s="81">
        <f t="shared" si="754"/>
        <v>14.893548387096775</v>
      </c>
      <c r="L9359" s="149">
        <v>5.5</v>
      </c>
      <c r="N9359" s="141">
        <f t="shared" si="750"/>
        <v>1</v>
      </c>
      <c r="O9359" s="141"/>
      <c r="P9359" s="141"/>
      <c r="Q9359" s="81">
        <f t="shared" si="751"/>
        <v>14.5</v>
      </c>
    </row>
    <row r="9360" spans="5:17" ht="13" hidden="1" x14ac:dyDescent="0.3">
      <c r="E9360" s="138">
        <v>44990</v>
      </c>
      <c r="F9360" s="16">
        <v>64</v>
      </c>
      <c r="G9360" s="16">
        <v>2023</v>
      </c>
      <c r="H9360" s="139">
        <f t="shared" si="752"/>
        <v>0</v>
      </c>
      <c r="I9360" s="140">
        <v>5.2225806451612904</v>
      </c>
      <c r="J9360" s="141">
        <f t="shared" si="753"/>
        <v>1</v>
      </c>
      <c r="K9360" s="81">
        <f t="shared" si="754"/>
        <v>14.77741935483871</v>
      </c>
      <c r="L9360" s="149">
        <v>2.2999999999999998</v>
      </c>
      <c r="N9360" s="141">
        <f t="shared" si="750"/>
        <v>1</v>
      </c>
      <c r="O9360" s="141"/>
      <c r="P9360" s="141"/>
      <c r="Q9360" s="81">
        <f t="shared" si="751"/>
        <v>17.7</v>
      </c>
    </row>
    <row r="9361" spans="5:17" ht="13" hidden="1" x14ac:dyDescent="0.3">
      <c r="E9361" s="138">
        <v>44991</v>
      </c>
      <c r="F9361" s="16">
        <v>65</v>
      </c>
      <c r="G9361" s="16">
        <v>2023</v>
      </c>
      <c r="H9361" s="139">
        <f t="shared" si="752"/>
        <v>0</v>
      </c>
      <c r="I9361" s="140">
        <v>5.3387096774193541</v>
      </c>
      <c r="J9361" s="141">
        <f t="shared" si="753"/>
        <v>1</v>
      </c>
      <c r="K9361" s="81">
        <f t="shared" si="754"/>
        <v>14.661290322580646</v>
      </c>
      <c r="L9361" s="149">
        <v>3.4</v>
      </c>
      <c r="N9361" s="141">
        <f t="shared" ref="N9361:N9424" si="755">IF(L9361&lt;=$E$117,1,0)</f>
        <v>1</v>
      </c>
      <c r="O9361" s="141"/>
      <c r="P9361" s="141"/>
      <c r="Q9361" s="81">
        <f t="shared" ref="Q9361:Q9424" si="756">N9361*($E$116-L9361)</f>
        <v>16.600000000000001</v>
      </c>
    </row>
    <row r="9362" spans="5:17" ht="13" hidden="1" x14ac:dyDescent="0.3">
      <c r="E9362" s="138">
        <v>44992</v>
      </c>
      <c r="F9362" s="16">
        <v>66</v>
      </c>
      <c r="G9362" s="16">
        <v>2023</v>
      </c>
      <c r="H9362" s="139">
        <f t="shared" si="752"/>
        <v>0</v>
      </c>
      <c r="I9362" s="140">
        <v>5.4548387096774196</v>
      </c>
      <c r="J9362" s="141">
        <f t="shared" si="753"/>
        <v>1</v>
      </c>
      <c r="K9362" s="81">
        <f t="shared" si="754"/>
        <v>14.54516129032258</v>
      </c>
      <c r="L9362" s="149">
        <v>3.4</v>
      </c>
      <c r="N9362" s="141">
        <f t="shared" si="755"/>
        <v>1</v>
      </c>
      <c r="O9362" s="141"/>
      <c r="P9362" s="141"/>
      <c r="Q9362" s="81">
        <f t="shared" si="756"/>
        <v>16.600000000000001</v>
      </c>
    </row>
    <row r="9363" spans="5:17" ht="13" hidden="1" x14ac:dyDescent="0.3">
      <c r="E9363" s="138">
        <v>44993</v>
      </c>
      <c r="F9363" s="16">
        <v>67</v>
      </c>
      <c r="G9363" s="16">
        <v>2023</v>
      </c>
      <c r="H9363" s="139">
        <f t="shared" ref="H9363:H9426" si="757">IF(AND(E9363&gt;=$D$64,E9363&lt;=$D$65),1,0)</f>
        <v>0</v>
      </c>
      <c r="I9363" s="140">
        <v>5.5709677419354833</v>
      </c>
      <c r="J9363" s="141">
        <f t="shared" ref="J9363:J9426" si="758">IF(I9363&lt;=$E$117,1,0)</f>
        <v>1</v>
      </c>
      <c r="K9363" s="81">
        <f t="shared" ref="K9363:K9426" si="759">J9363*($E$116-I9363)</f>
        <v>14.429032258064517</v>
      </c>
      <c r="L9363" s="149">
        <v>6.5</v>
      </c>
      <c r="N9363" s="141">
        <f t="shared" si="755"/>
        <v>1</v>
      </c>
      <c r="O9363" s="141"/>
      <c r="P9363" s="141"/>
      <c r="Q9363" s="81">
        <f t="shared" si="756"/>
        <v>13.5</v>
      </c>
    </row>
    <row r="9364" spans="5:17" ht="13" hidden="1" x14ac:dyDescent="0.3">
      <c r="E9364" s="138">
        <v>44994</v>
      </c>
      <c r="F9364" s="16">
        <v>68</v>
      </c>
      <c r="G9364" s="16">
        <v>2023</v>
      </c>
      <c r="H9364" s="139">
        <f t="shared" si="757"/>
        <v>0</v>
      </c>
      <c r="I9364" s="140">
        <v>5.6870967741935488</v>
      </c>
      <c r="J9364" s="141">
        <f t="shared" si="758"/>
        <v>1</v>
      </c>
      <c r="K9364" s="81">
        <f t="shared" si="759"/>
        <v>14.312903225806451</v>
      </c>
      <c r="L9364" s="149">
        <v>12.5</v>
      </c>
      <c r="N9364" s="141">
        <f t="shared" si="755"/>
        <v>1</v>
      </c>
      <c r="O9364" s="141"/>
      <c r="P9364" s="141"/>
      <c r="Q9364" s="81">
        <f t="shared" si="756"/>
        <v>7.5</v>
      </c>
    </row>
    <row r="9365" spans="5:17" ht="13" hidden="1" x14ac:dyDescent="0.3">
      <c r="E9365" s="138">
        <v>44995</v>
      </c>
      <c r="F9365" s="16">
        <v>69</v>
      </c>
      <c r="G9365" s="16">
        <v>2023</v>
      </c>
      <c r="H9365" s="139">
        <f t="shared" si="757"/>
        <v>0</v>
      </c>
      <c r="I9365" s="140">
        <v>5.8032258064516125</v>
      </c>
      <c r="J9365" s="141">
        <f t="shared" si="758"/>
        <v>1</v>
      </c>
      <c r="K9365" s="81">
        <f t="shared" si="759"/>
        <v>14.196774193548388</v>
      </c>
      <c r="L9365" s="149">
        <v>9</v>
      </c>
      <c r="N9365" s="141">
        <f t="shared" si="755"/>
        <v>1</v>
      </c>
      <c r="O9365" s="141"/>
      <c r="P9365" s="141"/>
      <c r="Q9365" s="81">
        <f t="shared" si="756"/>
        <v>11</v>
      </c>
    </row>
    <row r="9366" spans="5:17" ht="13" hidden="1" x14ac:dyDescent="0.3">
      <c r="E9366" s="138">
        <v>44996</v>
      </c>
      <c r="F9366" s="16">
        <v>70</v>
      </c>
      <c r="G9366" s="16">
        <v>2023</v>
      </c>
      <c r="H9366" s="139">
        <f t="shared" si="757"/>
        <v>0</v>
      </c>
      <c r="I9366" s="140">
        <v>5.9193548387096762</v>
      </c>
      <c r="J9366" s="141">
        <f t="shared" si="758"/>
        <v>1</v>
      </c>
      <c r="K9366" s="81">
        <f t="shared" si="759"/>
        <v>14.080645161290324</v>
      </c>
      <c r="L9366" s="149">
        <v>5.8</v>
      </c>
      <c r="N9366" s="141">
        <f t="shared" si="755"/>
        <v>1</v>
      </c>
      <c r="O9366" s="141"/>
      <c r="P9366" s="141"/>
      <c r="Q9366" s="81">
        <f t="shared" si="756"/>
        <v>14.2</v>
      </c>
    </row>
    <row r="9367" spans="5:17" ht="13" hidden="1" x14ac:dyDescent="0.3">
      <c r="E9367" s="138">
        <v>44997</v>
      </c>
      <c r="F9367" s="16">
        <v>71</v>
      </c>
      <c r="G9367" s="16">
        <v>2023</v>
      </c>
      <c r="H9367" s="139">
        <f t="shared" si="757"/>
        <v>0</v>
      </c>
      <c r="I9367" s="140">
        <v>6.0354838709677416</v>
      </c>
      <c r="J9367" s="141">
        <f t="shared" si="758"/>
        <v>1</v>
      </c>
      <c r="K9367" s="81">
        <f t="shared" si="759"/>
        <v>13.964516129032258</v>
      </c>
      <c r="L9367" s="149">
        <v>10.199999999999999</v>
      </c>
      <c r="N9367" s="141">
        <f t="shared" si="755"/>
        <v>1</v>
      </c>
      <c r="O9367" s="141"/>
      <c r="P9367" s="141"/>
      <c r="Q9367" s="81">
        <f t="shared" si="756"/>
        <v>9.8000000000000007</v>
      </c>
    </row>
    <row r="9368" spans="5:17" ht="13" hidden="1" x14ac:dyDescent="0.3">
      <c r="E9368" s="138">
        <v>44998</v>
      </c>
      <c r="F9368" s="16">
        <v>72</v>
      </c>
      <c r="G9368" s="16">
        <v>2023</v>
      </c>
      <c r="H9368" s="139">
        <f t="shared" si="757"/>
        <v>0</v>
      </c>
      <c r="I9368" s="140">
        <v>6.1516129032258053</v>
      </c>
      <c r="J9368" s="141">
        <f t="shared" si="758"/>
        <v>1</v>
      </c>
      <c r="K9368" s="81">
        <f t="shared" si="759"/>
        <v>13.848387096774195</v>
      </c>
      <c r="L9368" s="149">
        <v>13.8</v>
      </c>
      <c r="N9368" s="141">
        <f t="shared" si="755"/>
        <v>1</v>
      </c>
      <c r="O9368" s="141"/>
      <c r="P9368" s="141"/>
      <c r="Q9368" s="81">
        <f t="shared" si="756"/>
        <v>6.1999999999999993</v>
      </c>
    </row>
    <row r="9369" spans="5:17" ht="13" hidden="1" x14ac:dyDescent="0.3">
      <c r="E9369" s="138">
        <v>44999</v>
      </c>
      <c r="F9369" s="16">
        <v>73</v>
      </c>
      <c r="G9369" s="16">
        <v>2023</v>
      </c>
      <c r="H9369" s="139">
        <f t="shared" si="757"/>
        <v>0</v>
      </c>
      <c r="I9369" s="140">
        <v>6.2677419354838708</v>
      </c>
      <c r="J9369" s="141">
        <f t="shared" si="758"/>
        <v>1</v>
      </c>
      <c r="K9369" s="81">
        <f t="shared" si="759"/>
        <v>13.732258064516129</v>
      </c>
      <c r="L9369" s="149">
        <v>8</v>
      </c>
      <c r="N9369" s="141">
        <f t="shared" si="755"/>
        <v>1</v>
      </c>
      <c r="O9369" s="141"/>
      <c r="P9369" s="141"/>
      <c r="Q9369" s="81">
        <f t="shared" si="756"/>
        <v>12</v>
      </c>
    </row>
    <row r="9370" spans="5:17" ht="13" hidden="1" x14ac:dyDescent="0.3">
      <c r="E9370" s="138">
        <v>45000</v>
      </c>
      <c r="F9370" s="16">
        <v>74</v>
      </c>
      <c r="G9370" s="16">
        <v>2023</v>
      </c>
      <c r="H9370" s="139">
        <f t="shared" si="757"/>
        <v>0</v>
      </c>
      <c r="I9370" s="140">
        <v>6.3838709677419345</v>
      </c>
      <c r="J9370" s="141">
        <f t="shared" si="758"/>
        <v>1</v>
      </c>
      <c r="K9370" s="81">
        <f t="shared" si="759"/>
        <v>13.616129032258065</v>
      </c>
      <c r="L9370" s="149">
        <v>5.4</v>
      </c>
      <c r="N9370" s="141">
        <f t="shared" si="755"/>
        <v>1</v>
      </c>
      <c r="O9370" s="141"/>
      <c r="P9370" s="141"/>
      <c r="Q9370" s="81">
        <f t="shared" si="756"/>
        <v>14.6</v>
      </c>
    </row>
    <row r="9371" spans="5:17" ht="13" hidden="1" x14ac:dyDescent="0.3">
      <c r="E9371" s="138">
        <v>45001</v>
      </c>
      <c r="F9371" s="16">
        <v>75</v>
      </c>
      <c r="G9371" s="16">
        <v>2023</v>
      </c>
      <c r="H9371" s="139">
        <f t="shared" si="757"/>
        <v>0</v>
      </c>
      <c r="I9371" s="140">
        <v>6.5</v>
      </c>
      <c r="J9371" s="141">
        <f t="shared" si="758"/>
        <v>1</v>
      </c>
      <c r="K9371" s="81">
        <f t="shared" si="759"/>
        <v>13.5</v>
      </c>
      <c r="L9371" s="149">
        <v>4.9000000000000004</v>
      </c>
      <c r="N9371" s="141">
        <f t="shared" si="755"/>
        <v>1</v>
      </c>
      <c r="O9371" s="141"/>
      <c r="P9371" s="141"/>
      <c r="Q9371" s="81">
        <f t="shared" si="756"/>
        <v>15.1</v>
      </c>
    </row>
    <row r="9372" spans="5:17" ht="13" hidden="1" x14ac:dyDescent="0.3">
      <c r="E9372" s="138">
        <v>45002</v>
      </c>
      <c r="F9372" s="16">
        <v>76</v>
      </c>
      <c r="G9372" s="16">
        <v>2023</v>
      </c>
      <c r="H9372" s="139">
        <f t="shared" si="757"/>
        <v>0</v>
      </c>
      <c r="I9372" s="140">
        <v>6.5966666666666667</v>
      </c>
      <c r="J9372" s="141">
        <f t="shared" si="758"/>
        <v>1</v>
      </c>
      <c r="K9372" s="81">
        <f t="shared" si="759"/>
        <v>13.403333333333332</v>
      </c>
      <c r="L9372" s="149">
        <v>9.5</v>
      </c>
      <c r="N9372" s="141">
        <f t="shared" si="755"/>
        <v>1</v>
      </c>
      <c r="O9372" s="141"/>
      <c r="P9372" s="141"/>
      <c r="Q9372" s="81">
        <f t="shared" si="756"/>
        <v>10.5</v>
      </c>
    </row>
    <row r="9373" spans="5:17" ht="13" hidden="1" x14ac:dyDescent="0.3">
      <c r="E9373" s="138">
        <v>45003</v>
      </c>
      <c r="F9373" s="16">
        <v>77</v>
      </c>
      <c r="G9373" s="16">
        <v>2023</v>
      </c>
      <c r="H9373" s="139">
        <f t="shared" si="757"/>
        <v>0</v>
      </c>
      <c r="I9373" s="140">
        <v>6.6933333333333334</v>
      </c>
      <c r="J9373" s="141">
        <f t="shared" si="758"/>
        <v>1</v>
      </c>
      <c r="K9373" s="81">
        <f t="shared" si="759"/>
        <v>13.306666666666667</v>
      </c>
      <c r="L9373" s="149">
        <v>10.5</v>
      </c>
      <c r="N9373" s="141">
        <f t="shared" si="755"/>
        <v>1</v>
      </c>
      <c r="O9373" s="141"/>
      <c r="P9373" s="141"/>
      <c r="Q9373" s="81">
        <f t="shared" si="756"/>
        <v>9.5</v>
      </c>
    </row>
    <row r="9374" spans="5:17" ht="13" hidden="1" x14ac:dyDescent="0.3">
      <c r="E9374" s="138">
        <v>45004</v>
      </c>
      <c r="F9374" s="16">
        <v>78</v>
      </c>
      <c r="G9374" s="16">
        <v>2023</v>
      </c>
      <c r="H9374" s="139">
        <f t="shared" si="757"/>
        <v>0</v>
      </c>
      <c r="I9374" s="140">
        <v>6.79</v>
      </c>
      <c r="J9374" s="141">
        <f t="shared" si="758"/>
        <v>1</v>
      </c>
      <c r="K9374" s="81">
        <f t="shared" si="759"/>
        <v>13.21</v>
      </c>
      <c r="L9374" s="149">
        <v>10.199999999999999</v>
      </c>
      <c r="N9374" s="141">
        <f t="shared" si="755"/>
        <v>1</v>
      </c>
      <c r="O9374" s="141"/>
      <c r="P9374" s="141"/>
      <c r="Q9374" s="81">
        <f t="shared" si="756"/>
        <v>9.8000000000000007</v>
      </c>
    </row>
    <row r="9375" spans="5:17" ht="13" hidden="1" x14ac:dyDescent="0.3">
      <c r="E9375" s="138">
        <v>45005</v>
      </c>
      <c r="F9375" s="16">
        <v>79</v>
      </c>
      <c r="G9375" s="16">
        <v>2023</v>
      </c>
      <c r="H9375" s="139">
        <f t="shared" si="757"/>
        <v>0</v>
      </c>
      <c r="I9375" s="140">
        <v>6.8866666666666667</v>
      </c>
      <c r="J9375" s="141">
        <f t="shared" si="758"/>
        <v>1</v>
      </c>
      <c r="K9375" s="81">
        <f t="shared" si="759"/>
        <v>13.113333333333333</v>
      </c>
      <c r="L9375" s="149">
        <v>8.6</v>
      </c>
      <c r="N9375" s="141">
        <f t="shared" si="755"/>
        <v>1</v>
      </c>
      <c r="O9375" s="141"/>
      <c r="P9375" s="141"/>
      <c r="Q9375" s="81">
        <f t="shared" si="756"/>
        <v>11.4</v>
      </c>
    </row>
    <row r="9376" spans="5:17" ht="13" hidden="1" x14ac:dyDescent="0.3">
      <c r="E9376" s="138">
        <v>45006</v>
      </c>
      <c r="F9376" s="16">
        <v>80</v>
      </c>
      <c r="G9376" s="16">
        <v>2023</v>
      </c>
      <c r="H9376" s="139">
        <f t="shared" si="757"/>
        <v>0</v>
      </c>
      <c r="I9376" s="140">
        <v>6.9833333333333334</v>
      </c>
      <c r="J9376" s="141">
        <f t="shared" si="758"/>
        <v>1</v>
      </c>
      <c r="K9376" s="81">
        <f t="shared" si="759"/>
        <v>13.016666666666666</v>
      </c>
      <c r="L9376" s="149">
        <v>9.5</v>
      </c>
      <c r="N9376" s="141">
        <f t="shared" si="755"/>
        <v>1</v>
      </c>
      <c r="O9376" s="141"/>
      <c r="P9376" s="141"/>
      <c r="Q9376" s="81">
        <f t="shared" si="756"/>
        <v>10.5</v>
      </c>
    </row>
    <row r="9377" spans="5:17" ht="13" hidden="1" x14ac:dyDescent="0.3">
      <c r="E9377" s="138">
        <v>45007</v>
      </c>
      <c r="F9377" s="16">
        <v>81</v>
      </c>
      <c r="G9377" s="16">
        <v>2023</v>
      </c>
      <c r="H9377" s="139">
        <f t="shared" si="757"/>
        <v>0</v>
      </c>
      <c r="I9377" s="140">
        <v>7.08</v>
      </c>
      <c r="J9377" s="141">
        <f t="shared" si="758"/>
        <v>1</v>
      </c>
      <c r="K9377" s="81">
        <f t="shared" si="759"/>
        <v>12.92</v>
      </c>
      <c r="L9377" s="149">
        <v>12.2</v>
      </c>
      <c r="N9377" s="141">
        <f t="shared" si="755"/>
        <v>1</v>
      </c>
      <c r="O9377" s="141"/>
      <c r="P9377" s="141"/>
      <c r="Q9377" s="81">
        <f t="shared" si="756"/>
        <v>7.8000000000000007</v>
      </c>
    </row>
    <row r="9378" spans="5:17" ht="13" hidden="1" x14ac:dyDescent="0.3">
      <c r="E9378" s="138">
        <v>45008</v>
      </c>
      <c r="F9378" s="16">
        <v>82</v>
      </c>
      <c r="G9378" s="16">
        <v>2023</v>
      </c>
      <c r="H9378" s="139">
        <f t="shared" si="757"/>
        <v>0</v>
      </c>
      <c r="I9378" s="140">
        <v>7.1766666666666667</v>
      </c>
      <c r="J9378" s="141">
        <f t="shared" si="758"/>
        <v>1</v>
      </c>
      <c r="K9378" s="81">
        <f t="shared" si="759"/>
        <v>12.823333333333334</v>
      </c>
      <c r="L9378" s="149">
        <v>14.8</v>
      </c>
      <c r="N9378" s="141">
        <f t="shared" si="755"/>
        <v>1</v>
      </c>
      <c r="O9378" s="141"/>
      <c r="P9378" s="141"/>
      <c r="Q9378" s="81">
        <f t="shared" si="756"/>
        <v>5.1999999999999993</v>
      </c>
    </row>
    <row r="9379" spans="5:17" ht="13" hidden="1" x14ac:dyDescent="0.3">
      <c r="E9379" s="138">
        <v>45009</v>
      </c>
      <c r="F9379" s="16">
        <v>83</v>
      </c>
      <c r="G9379" s="16">
        <v>2023</v>
      </c>
      <c r="H9379" s="139">
        <f t="shared" si="757"/>
        <v>0</v>
      </c>
      <c r="I9379" s="140">
        <v>7.2733333333333325</v>
      </c>
      <c r="J9379" s="141">
        <f t="shared" si="758"/>
        <v>1</v>
      </c>
      <c r="K9379" s="81">
        <f t="shared" si="759"/>
        <v>12.726666666666667</v>
      </c>
      <c r="L9379" s="149">
        <v>11.8</v>
      </c>
      <c r="N9379" s="141">
        <f t="shared" si="755"/>
        <v>1</v>
      </c>
      <c r="O9379" s="141"/>
      <c r="P9379" s="141"/>
      <c r="Q9379" s="81">
        <f t="shared" si="756"/>
        <v>8.1999999999999993</v>
      </c>
    </row>
    <row r="9380" spans="5:17" ht="13" hidden="1" x14ac:dyDescent="0.3">
      <c r="E9380" s="138">
        <v>45010</v>
      </c>
      <c r="F9380" s="16">
        <v>84</v>
      </c>
      <c r="G9380" s="16">
        <v>2023</v>
      </c>
      <c r="H9380" s="139">
        <f t="shared" si="757"/>
        <v>0</v>
      </c>
      <c r="I9380" s="140">
        <v>7.37</v>
      </c>
      <c r="J9380" s="141">
        <f t="shared" si="758"/>
        <v>1</v>
      </c>
      <c r="K9380" s="81">
        <f t="shared" si="759"/>
        <v>12.629999999999999</v>
      </c>
      <c r="L9380" s="149">
        <v>10.5</v>
      </c>
      <c r="N9380" s="141">
        <f t="shared" si="755"/>
        <v>1</v>
      </c>
      <c r="O9380" s="141"/>
      <c r="P9380" s="141"/>
      <c r="Q9380" s="81">
        <f t="shared" si="756"/>
        <v>9.5</v>
      </c>
    </row>
    <row r="9381" spans="5:17" ht="13" hidden="1" x14ac:dyDescent="0.3">
      <c r="E9381" s="138">
        <v>45011</v>
      </c>
      <c r="F9381" s="16">
        <v>85</v>
      </c>
      <c r="G9381" s="16">
        <v>2023</v>
      </c>
      <c r="H9381" s="139">
        <f t="shared" si="757"/>
        <v>0</v>
      </c>
      <c r="I9381" s="140">
        <v>7.4666666666666677</v>
      </c>
      <c r="J9381" s="141">
        <f t="shared" si="758"/>
        <v>1</v>
      </c>
      <c r="K9381" s="81">
        <f t="shared" si="759"/>
        <v>12.533333333333331</v>
      </c>
      <c r="L9381" s="149">
        <v>9.1999999999999993</v>
      </c>
      <c r="N9381" s="141">
        <f t="shared" si="755"/>
        <v>1</v>
      </c>
      <c r="O9381" s="141"/>
      <c r="P9381" s="141"/>
      <c r="Q9381" s="81">
        <f t="shared" si="756"/>
        <v>10.8</v>
      </c>
    </row>
    <row r="9382" spans="5:17" ht="13" hidden="1" x14ac:dyDescent="0.3">
      <c r="E9382" s="138">
        <v>45012</v>
      </c>
      <c r="F9382" s="16">
        <v>86</v>
      </c>
      <c r="G9382" s="16">
        <v>2023</v>
      </c>
      <c r="H9382" s="139">
        <f t="shared" si="757"/>
        <v>0</v>
      </c>
      <c r="I9382" s="140">
        <v>7.5633333333333335</v>
      </c>
      <c r="J9382" s="141">
        <f t="shared" si="758"/>
        <v>1</v>
      </c>
      <c r="K9382" s="81">
        <f t="shared" si="759"/>
        <v>12.436666666666667</v>
      </c>
      <c r="L9382" s="149">
        <v>6.3</v>
      </c>
      <c r="N9382" s="141">
        <f t="shared" si="755"/>
        <v>1</v>
      </c>
      <c r="O9382" s="141"/>
      <c r="P9382" s="141"/>
      <c r="Q9382" s="81">
        <f t="shared" si="756"/>
        <v>13.7</v>
      </c>
    </row>
    <row r="9383" spans="5:17" ht="13" hidden="1" x14ac:dyDescent="0.3">
      <c r="E9383" s="138">
        <v>45013</v>
      </c>
      <c r="F9383" s="16">
        <v>87</v>
      </c>
      <c r="G9383" s="16">
        <v>2023</v>
      </c>
      <c r="H9383" s="139">
        <f t="shared" si="757"/>
        <v>0</v>
      </c>
      <c r="I9383" s="140">
        <v>7.66</v>
      </c>
      <c r="J9383" s="141">
        <f t="shared" si="758"/>
        <v>1</v>
      </c>
      <c r="K9383" s="81">
        <f t="shared" si="759"/>
        <v>12.34</v>
      </c>
      <c r="L9383" s="149">
        <v>5.6</v>
      </c>
      <c r="N9383" s="141">
        <f t="shared" si="755"/>
        <v>1</v>
      </c>
      <c r="O9383" s="141"/>
      <c r="P9383" s="141"/>
      <c r="Q9383" s="81">
        <f t="shared" si="756"/>
        <v>14.4</v>
      </c>
    </row>
    <row r="9384" spans="5:17" ht="13" hidden="1" x14ac:dyDescent="0.3">
      <c r="E9384" s="138">
        <v>45014</v>
      </c>
      <c r="F9384" s="16">
        <v>88</v>
      </c>
      <c r="G9384" s="16">
        <v>2023</v>
      </c>
      <c r="H9384" s="139">
        <f t="shared" si="757"/>
        <v>0</v>
      </c>
      <c r="I9384" s="140">
        <v>7.7566666666666668</v>
      </c>
      <c r="J9384" s="141">
        <f t="shared" si="758"/>
        <v>1</v>
      </c>
      <c r="K9384" s="81">
        <f t="shared" si="759"/>
        <v>12.243333333333332</v>
      </c>
      <c r="L9384" s="149">
        <v>12.3</v>
      </c>
      <c r="N9384" s="141">
        <f t="shared" si="755"/>
        <v>1</v>
      </c>
      <c r="O9384" s="141"/>
      <c r="P9384" s="141"/>
      <c r="Q9384" s="81">
        <f t="shared" si="756"/>
        <v>7.6999999999999993</v>
      </c>
    </row>
    <row r="9385" spans="5:17" ht="13" hidden="1" x14ac:dyDescent="0.3">
      <c r="E9385" s="138">
        <v>45015</v>
      </c>
      <c r="F9385" s="16">
        <v>89</v>
      </c>
      <c r="G9385" s="16">
        <v>2023</v>
      </c>
      <c r="H9385" s="139">
        <f t="shared" si="757"/>
        <v>0</v>
      </c>
      <c r="I9385" s="140">
        <v>7.8533333333333344</v>
      </c>
      <c r="J9385" s="141">
        <f t="shared" si="758"/>
        <v>1</v>
      </c>
      <c r="K9385" s="81">
        <f t="shared" si="759"/>
        <v>12.146666666666665</v>
      </c>
      <c r="L9385" s="149">
        <v>13.7</v>
      </c>
      <c r="N9385" s="141">
        <f t="shared" si="755"/>
        <v>1</v>
      </c>
      <c r="O9385" s="141"/>
      <c r="P9385" s="141"/>
      <c r="Q9385" s="81">
        <f t="shared" si="756"/>
        <v>6.3000000000000007</v>
      </c>
    </row>
    <row r="9386" spans="5:17" ht="13" hidden="1" x14ac:dyDescent="0.3">
      <c r="E9386" s="138">
        <v>45016</v>
      </c>
      <c r="F9386" s="16">
        <v>90</v>
      </c>
      <c r="G9386" s="16">
        <v>2023</v>
      </c>
      <c r="H9386" s="139">
        <f t="shared" si="757"/>
        <v>0</v>
      </c>
      <c r="I9386" s="140">
        <v>7.95</v>
      </c>
      <c r="J9386" s="141">
        <f t="shared" si="758"/>
        <v>1</v>
      </c>
      <c r="K9386" s="81">
        <f t="shared" si="759"/>
        <v>12.05</v>
      </c>
      <c r="L9386" s="149">
        <v>12.5</v>
      </c>
      <c r="N9386" s="141">
        <f t="shared" si="755"/>
        <v>1</v>
      </c>
      <c r="O9386" s="141"/>
      <c r="P9386" s="141"/>
      <c r="Q9386" s="81">
        <f t="shared" si="756"/>
        <v>7.5</v>
      </c>
    </row>
    <row r="9387" spans="5:17" ht="13" hidden="1" x14ac:dyDescent="0.3">
      <c r="E9387" s="138">
        <v>45017</v>
      </c>
      <c r="F9387" s="16">
        <v>91</v>
      </c>
      <c r="G9387" s="16">
        <v>2023</v>
      </c>
      <c r="H9387" s="139">
        <f t="shared" si="757"/>
        <v>0</v>
      </c>
      <c r="I9387" s="140">
        <v>8.0466666666666669</v>
      </c>
      <c r="J9387" s="141">
        <f t="shared" si="758"/>
        <v>1</v>
      </c>
      <c r="K9387" s="81">
        <f t="shared" si="759"/>
        <v>11.953333333333333</v>
      </c>
      <c r="L9387" s="149">
        <v>8.1999999999999993</v>
      </c>
      <c r="N9387" s="141">
        <f t="shared" si="755"/>
        <v>1</v>
      </c>
      <c r="O9387" s="141"/>
      <c r="P9387" s="141"/>
      <c r="Q9387" s="81">
        <f t="shared" si="756"/>
        <v>11.8</v>
      </c>
    </row>
    <row r="9388" spans="5:17" ht="13" hidden="1" x14ac:dyDescent="0.3">
      <c r="E9388" s="138">
        <v>45018</v>
      </c>
      <c r="F9388" s="16">
        <v>92</v>
      </c>
      <c r="G9388" s="16">
        <v>2023</v>
      </c>
      <c r="H9388" s="139">
        <f t="shared" si="757"/>
        <v>0</v>
      </c>
      <c r="I9388" s="140">
        <v>8.1433333333333344</v>
      </c>
      <c r="J9388" s="141">
        <f t="shared" si="758"/>
        <v>1</v>
      </c>
      <c r="K9388" s="81">
        <f t="shared" si="759"/>
        <v>11.856666666666666</v>
      </c>
      <c r="L9388" s="149">
        <v>7.3</v>
      </c>
      <c r="N9388" s="141">
        <f t="shared" si="755"/>
        <v>1</v>
      </c>
      <c r="O9388" s="141"/>
      <c r="P9388" s="141"/>
      <c r="Q9388" s="81">
        <f t="shared" si="756"/>
        <v>12.7</v>
      </c>
    </row>
    <row r="9389" spans="5:17" ht="13" hidden="1" x14ac:dyDescent="0.3">
      <c r="E9389" s="138">
        <v>45019</v>
      </c>
      <c r="F9389" s="16">
        <v>93</v>
      </c>
      <c r="G9389" s="16">
        <v>2023</v>
      </c>
      <c r="H9389" s="139">
        <f t="shared" si="757"/>
        <v>0</v>
      </c>
      <c r="I9389" s="140">
        <v>8.24</v>
      </c>
      <c r="J9389" s="141">
        <f t="shared" si="758"/>
        <v>1</v>
      </c>
      <c r="K9389" s="81">
        <f t="shared" si="759"/>
        <v>11.76</v>
      </c>
      <c r="L9389" s="149">
        <v>7.2</v>
      </c>
      <c r="N9389" s="141">
        <f t="shared" si="755"/>
        <v>1</v>
      </c>
      <c r="O9389" s="141"/>
      <c r="P9389" s="141"/>
      <c r="Q9389" s="81">
        <f t="shared" si="756"/>
        <v>12.8</v>
      </c>
    </row>
    <row r="9390" spans="5:17" ht="13" hidden="1" x14ac:dyDescent="0.3">
      <c r="E9390" s="138">
        <v>45020</v>
      </c>
      <c r="F9390" s="16">
        <v>94</v>
      </c>
      <c r="G9390" s="16">
        <v>2023</v>
      </c>
      <c r="H9390" s="139">
        <f t="shared" si="757"/>
        <v>0</v>
      </c>
      <c r="I9390" s="140">
        <v>8.336666666666666</v>
      </c>
      <c r="J9390" s="141">
        <f t="shared" si="758"/>
        <v>1</v>
      </c>
      <c r="K9390" s="81">
        <f t="shared" si="759"/>
        <v>11.663333333333334</v>
      </c>
      <c r="L9390" s="149">
        <v>5.3</v>
      </c>
      <c r="N9390" s="141">
        <f t="shared" si="755"/>
        <v>1</v>
      </c>
      <c r="O9390" s="141"/>
      <c r="P9390" s="141"/>
      <c r="Q9390" s="81">
        <f t="shared" si="756"/>
        <v>14.7</v>
      </c>
    </row>
    <row r="9391" spans="5:17" ht="13" hidden="1" x14ac:dyDescent="0.3">
      <c r="E9391" s="138">
        <v>45021</v>
      </c>
      <c r="F9391" s="16">
        <v>95</v>
      </c>
      <c r="G9391" s="16">
        <v>2023</v>
      </c>
      <c r="H9391" s="139">
        <f t="shared" si="757"/>
        <v>0</v>
      </c>
      <c r="I9391" s="140">
        <v>8.4333333333333336</v>
      </c>
      <c r="J9391" s="141">
        <f t="shared" si="758"/>
        <v>1</v>
      </c>
      <c r="K9391" s="81">
        <f t="shared" si="759"/>
        <v>11.566666666666666</v>
      </c>
      <c r="L9391" s="149">
        <v>5.9</v>
      </c>
      <c r="N9391" s="141">
        <f t="shared" si="755"/>
        <v>1</v>
      </c>
      <c r="O9391" s="141"/>
      <c r="P9391" s="141"/>
      <c r="Q9391" s="81">
        <f t="shared" si="756"/>
        <v>14.1</v>
      </c>
    </row>
    <row r="9392" spans="5:17" ht="13" hidden="1" x14ac:dyDescent="0.3">
      <c r="E9392" s="138">
        <v>45022</v>
      </c>
      <c r="F9392" s="16">
        <v>96</v>
      </c>
      <c r="G9392" s="16">
        <v>2023</v>
      </c>
      <c r="H9392" s="139">
        <f t="shared" si="757"/>
        <v>0</v>
      </c>
      <c r="I9392" s="140">
        <v>8.5299999999999994</v>
      </c>
      <c r="J9392" s="141">
        <f t="shared" si="758"/>
        <v>1</v>
      </c>
      <c r="K9392" s="81">
        <f t="shared" si="759"/>
        <v>11.47</v>
      </c>
      <c r="L9392" s="149">
        <v>7.1</v>
      </c>
      <c r="N9392" s="141">
        <f t="shared" si="755"/>
        <v>1</v>
      </c>
      <c r="O9392" s="141"/>
      <c r="P9392" s="141"/>
      <c r="Q9392" s="81">
        <f t="shared" si="756"/>
        <v>12.9</v>
      </c>
    </row>
    <row r="9393" spans="5:17" ht="13" hidden="1" x14ac:dyDescent="0.3">
      <c r="E9393" s="138">
        <v>45023</v>
      </c>
      <c r="F9393" s="16">
        <v>97</v>
      </c>
      <c r="G9393" s="16">
        <v>2023</v>
      </c>
      <c r="H9393" s="139">
        <f t="shared" si="757"/>
        <v>0</v>
      </c>
      <c r="I9393" s="140">
        <v>8.6266666666666687</v>
      </c>
      <c r="J9393" s="141">
        <f t="shared" si="758"/>
        <v>1</v>
      </c>
      <c r="K9393" s="81">
        <f t="shared" si="759"/>
        <v>11.373333333333331</v>
      </c>
      <c r="L9393" s="149">
        <v>6.9</v>
      </c>
      <c r="N9393" s="141">
        <f t="shared" si="755"/>
        <v>1</v>
      </c>
      <c r="O9393" s="141"/>
      <c r="P9393" s="141"/>
      <c r="Q9393" s="81">
        <f t="shared" si="756"/>
        <v>13.1</v>
      </c>
    </row>
    <row r="9394" spans="5:17" ht="13" hidden="1" x14ac:dyDescent="0.3">
      <c r="E9394" s="138">
        <v>45024</v>
      </c>
      <c r="F9394" s="16">
        <v>98</v>
      </c>
      <c r="G9394" s="16">
        <v>2023</v>
      </c>
      <c r="H9394" s="139">
        <f t="shared" si="757"/>
        <v>0</v>
      </c>
      <c r="I9394" s="140">
        <v>8.7233333333333327</v>
      </c>
      <c r="J9394" s="141">
        <f t="shared" si="758"/>
        <v>1</v>
      </c>
      <c r="K9394" s="81">
        <f t="shared" si="759"/>
        <v>11.276666666666667</v>
      </c>
      <c r="L9394" s="149">
        <v>7.5</v>
      </c>
      <c r="N9394" s="141">
        <f t="shared" si="755"/>
        <v>1</v>
      </c>
      <c r="O9394" s="141"/>
      <c r="P9394" s="141"/>
      <c r="Q9394" s="81">
        <f t="shared" si="756"/>
        <v>12.5</v>
      </c>
    </row>
    <row r="9395" spans="5:17" ht="13" hidden="1" x14ac:dyDescent="0.3">
      <c r="E9395" s="138">
        <v>45025</v>
      </c>
      <c r="F9395" s="16">
        <v>99</v>
      </c>
      <c r="G9395" s="16">
        <v>2023</v>
      </c>
      <c r="H9395" s="139">
        <f t="shared" si="757"/>
        <v>0</v>
      </c>
      <c r="I9395" s="140">
        <v>8.82</v>
      </c>
      <c r="J9395" s="141">
        <f t="shared" si="758"/>
        <v>1</v>
      </c>
      <c r="K9395" s="81">
        <f t="shared" si="759"/>
        <v>11.18</v>
      </c>
      <c r="L9395" s="149">
        <v>8.6999999999999993</v>
      </c>
      <c r="N9395" s="141">
        <f t="shared" si="755"/>
        <v>1</v>
      </c>
      <c r="O9395" s="141"/>
      <c r="P9395" s="141"/>
      <c r="Q9395" s="81">
        <f t="shared" si="756"/>
        <v>11.3</v>
      </c>
    </row>
    <row r="9396" spans="5:17" ht="13" hidden="1" x14ac:dyDescent="0.3">
      <c r="E9396" s="138">
        <v>45026</v>
      </c>
      <c r="F9396" s="16">
        <v>100</v>
      </c>
      <c r="G9396" s="16">
        <v>2023</v>
      </c>
      <c r="H9396" s="139">
        <f t="shared" si="757"/>
        <v>0</v>
      </c>
      <c r="I9396" s="140">
        <v>8.9166666666666679</v>
      </c>
      <c r="J9396" s="141">
        <f t="shared" si="758"/>
        <v>1</v>
      </c>
      <c r="K9396" s="81">
        <f t="shared" si="759"/>
        <v>11.083333333333332</v>
      </c>
      <c r="L9396" s="149">
        <v>10.8</v>
      </c>
      <c r="N9396" s="141">
        <f t="shared" si="755"/>
        <v>1</v>
      </c>
      <c r="O9396" s="141"/>
      <c r="P9396" s="141"/>
      <c r="Q9396" s="81">
        <f t="shared" si="756"/>
        <v>9.1999999999999993</v>
      </c>
    </row>
    <row r="9397" spans="5:17" ht="13" hidden="1" x14ac:dyDescent="0.3">
      <c r="E9397" s="138">
        <v>45027</v>
      </c>
      <c r="F9397" s="16">
        <v>101</v>
      </c>
      <c r="G9397" s="16">
        <v>2023</v>
      </c>
      <c r="H9397" s="139">
        <f t="shared" si="757"/>
        <v>0</v>
      </c>
      <c r="I9397" s="140">
        <v>9.0133333333333354</v>
      </c>
      <c r="J9397" s="141">
        <f t="shared" si="758"/>
        <v>1</v>
      </c>
      <c r="K9397" s="81">
        <f t="shared" si="759"/>
        <v>10.986666666666665</v>
      </c>
      <c r="L9397" s="149">
        <v>12.1</v>
      </c>
      <c r="N9397" s="141">
        <f t="shared" si="755"/>
        <v>1</v>
      </c>
      <c r="O9397" s="141"/>
      <c r="P9397" s="141"/>
      <c r="Q9397" s="81">
        <f t="shared" si="756"/>
        <v>7.9</v>
      </c>
    </row>
    <row r="9398" spans="5:17" ht="13" hidden="1" x14ac:dyDescent="0.3">
      <c r="E9398" s="138">
        <v>45028</v>
      </c>
      <c r="F9398" s="16">
        <v>102</v>
      </c>
      <c r="G9398" s="16">
        <v>2023</v>
      </c>
      <c r="H9398" s="139">
        <f t="shared" si="757"/>
        <v>0</v>
      </c>
      <c r="I9398" s="140">
        <v>9.11</v>
      </c>
      <c r="J9398" s="141">
        <f t="shared" si="758"/>
        <v>1</v>
      </c>
      <c r="K9398" s="81">
        <f t="shared" si="759"/>
        <v>10.89</v>
      </c>
      <c r="L9398" s="149">
        <v>11.2</v>
      </c>
      <c r="N9398" s="141">
        <f t="shared" si="755"/>
        <v>1</v>
      </c>
      <c r="O9398" s="141"/>
      <c r="P9398" s="141"/>
      <c r="Q9398" s="81">
        <f t="shared" si="756"/>
        <v>8.8000000000000007</v>
      </c>
    </row>
    <row r="9399" spans="5:17" ht="13" hidden="1" x14ac:dyDescent="0.3">
      <c r="E9399" s="138">
        <v>45029</v>
      </c>
      <c r="F9399" s="16">
        <v>103</v>
      </c>
      <c r="G9399" s="16">
        <v>2023</v>
      </c>
      <c r="H9399" s="139">
        <f t="shared" si="757"/>
        <v>0</v>
      </c>
      <c r="I9399" s="140">
        <v>9.206666666666667</v>
      </c>
      <c r="J9399" s="141">
        <f t="shared" si="758"/>
        <v>1</v>
      </c>
      <c r="K9399" s="81">
        <f t="shared" si="759"/>
        <v>10.793333333333333</v>
      </c>
      <c r="L9399" s="149">
        <v>6.6</v>
      </c>
      <c r="N9399" s="141">
        <f t="shared" si="755"/>
        <v>1</v>
      </c>
      <c r="O9399" s="141"/>
      <c r="P9399" s="141"/>
      <c r="Q9399" s="81">
        <f t="shared" si="756"/>
        <v>13.4</v>
      </c>
    </row>
    <row r="9400" spans="5:17" ht="13" hidden="1" x14ac:dyDescent="0.3">
      <c r="E9400" s="138">
        <v>45030</v>
      </c>
      <c r="F9400" s="16">
        <v>104</v>
      </c>
      <c r="G9400" s="16">
        <v>2023</v>
      </c>
      <c r="H9400" s="139">
        <f t="shared" si="757"/>
        <v>0</v>
      </c>
      <c r="I9400" s="140">
        <v>9.3033333333333346</v>
      </c>
      <c r="J9400" s="141">
        <f t="shared" si="758"/>
        <v>1</v>
      </c>
      <c r="K9400" s="81">
        <f t="shared" si="759"/>
        <v>10.696666666666665</v>
      </c>
      <c r="L9400" s="149">
        <v>7.1</v>
      </c>
      <c r="N9400" s="141">
        <f t="shared" si="755"/>
        <v>1</v>
      </c>
      <c r="O9400" s="141"/>
      <c r="P9400" s="141"/>
      <c r="Q9400" s="81">
        <f t="shared" si="756"/>
        <v>12.9</v>
      </c>
    </row>
    <row r="9401" spans="5:17" ht="13" hidden="1" x14ac:dyDescent="0.3">
      <c r="E9401" s="138">
        <v>45031</v>
      </c>
      <c r="F9401" s="16">
        <v>105</v>
      </c>
      <c r="G9401" s="16">
        <v>2023</v>
      </c>
      <c r="H9401" s="139">
        <f t="shared" si="757"/>
        <v>0</v>
      </c>
      <c r="I9401" s="140">
        <v>9.4</v>
      </c>
      <c r="J9401" s="141">
        <f t="shared" si="758"/>
        <v>1</v>
      </c>
      <c r="K9401" s="81">
        <f t="shared" si="759"/>
        <v>10.6</v>
      </c>
      <c r="L9401" s="149">
        <v>8.5</v>
      </c>
      <c r="N9401" s="141">
        <f t="shared" si="755"/>
        <v>1</v>
      </c>
      <c r="O9401" s="141"/>
      <c r="P9401" s="141"/>
      <c r="Q9401" s="81">
        <f t="shared" si="756"/>
        <v>11.5</v>
      </c>
    </row>
    <row r="9402" spans="5:17" ht="13" hidden="1" x14ac:dyDescent="0.3">
      <c r="E9402" s="138">
        <v>45032</v>
      </c>
      <c r="F9402" s="16">
        <v>106</v>
      </c>
      <c r="G9402" s="16">
        <v>2023</v>
      </c>
      <c r="H9402" s="139">
        <f t="shared" si="757"/>
        <v>0</v>
      </c>
      <c r="I9402" s="140">
        <v>9.561290322580648</v>
      </c>
      <c r="J9402" s="141">
        <f t="shared" si="758"/>
        <v>1</v>
      </c>
      <c r="K9402" s="81">
        <f t="shared" si="759"/>
        <v>10.438709677419352</v>
      </c>
      <c r="L9402" s="149">
        <v>8.5</v>
      </c>
      <c r="N9402" s="141">
        <f t="shared" si="755"/>
        <v>1</v>
      </c>
      <c r="O9402" s="141"/>
      <c r="P9402" s="141"/>
      <c r="Q9402" s="81">
        <f t="shared" si="756"/>
        <v>11.5</v>
      </c>
    </row>
    <row r="9403" spans="5:17" ht="13" hidden="1" x14ac:dyDescent="0.3">
      <c r="E9403" s="138">
        <v>45033</v>
      </c>
      <c r="F9403" s="16">
        <v>107</v>
      </c>
      <c r="G9403" s="16">
        <v>2023</v>
      </c>
      <c r="H9403" s="139">
        <f t="shared" si="757"/>
        <v>0</v>
      </c>
      <c r="I9403" s="140">
        <v>9.7225806451612922</v>
      </c>
      <c r="J9403" s="141">
        <f t="shared" si="758"/>
        <v>1</v>
      </c>
      <c r="K9403" s="81">
        <f t="shared" si="759"/>
        <v>10.277419354838708</v>
      </c>
      <c r="L9403" s="149">
        <v>10.5</v>
      </c>
      <c r="N9403" s="141">
        <f t="shared" si="755"/>
        <v>1</v>
      </c>
      <c r="O9403" s="141"/>
      <c r="P9403" s="141"/>
      <c r="Q9403" s="81">
        <f t="shared" si="756"/>
        <v>9.5</v>
      </c>
    </row>
    <row r="9404" spans="5:17" ht="13" hidden="1" x14ac:dyDescent="0.3">
      <c r="E9404" s="138">
        <v>45034</v>
      </c>
      <c r="F9404" s="16">
        <v>108</v>
      </c>
      <c r="G9404" s="16">
        <v>2023</v>
      </c>
      <c r="H9404" s="139">
        <f t="shared" si="757"/>
        <v>0</v>
      </c>
      <c r="I9404" s="140">
        <v>9.8838709677419363</v>
      </c>
      <c r="J9404" s="141">
        <f t="shared" si="758"/>
        <v>1</v>
      </c>
      <c r="K9404" s="81">
        <f t="shared" si="759"/>
        <v>10.116129032258064</v>
      </c>
      <c r="L9404" s="149">
        <v>11.5</v>
      </c>
      <c r="N9404" s="141">
        <f t="shared" si="755"/>
        <v>1</v>
      </c>
      <c r="O9404" s="141"/>
      <c r="P9404" s="141"/>
      <c r="Q9404" s="81">
        <f t="shared" si="756"/>
        <v>8.5</v>
      </c>
    </row>
    <row r="9405" spans="5:17" ht="13" hidden="1" x14ac:dyDescent="0.3">
      <c r="E9405" s="138">
        <v>45035</v>
      </c>
      <c r="F9405" s="16">
        <v>109</v>
      </c>
      <c r="G9405" s="16">
        <v>2023</v>
      </c>
      <c r="H9405" s="139">
        <f t="shared" si="757"/>
        <v>0</v>
      </c>
      <c r="I9405" s="140">
        <v>10.045161290322584</v>
      </c>
      <c r="J9405" s="141">
        <f t="shared" si="758"/>
        <v>1</v>
      </c>
      <c r="K9405" s="81">
        <f t="shared" si="759"/>
        <v>9.954838709677416</v>
      </c>
      <c r="L9405" s="149">
        <v>10.1</v>
      </c>
      <c r="N9405" s="141">
        <f t="shared" si="755"/>
        <v>1</v>
      </c>
      <c r="O9405" s="141"/>
      <c r="P9405" s="141"/>
      <c r="Q9405" s="81">
        <f t="shared" si="756"/>
        <v>9.9</v>
      </c>
    </row>
    <row r="9406" spans="5:17" ht="13" hidden="1" x14ac:dyDescent="0.3">
      <c r="E9406" s="138">
        <v>45036</v>
      </c>
      <c r="F9406" s="16">
        <v>110</v>
      </c>
      <c r="G9406" s="16">
        <v>2023</v>
      </c>
      <c r="H9406" s="139">
        <f t="shared" si="757"/>
        <v>0</v>
      </c>
      <c r="I9406" s="140">
        <v>10.206451612903228</v>
      </c>
      <c r="J9406" s="141">
        <f t="shared" si="758"/>
        <v>1</v>
      </c>
      <c r="K9406" s="81">
        <f t="shared" si="759"/>
        <v>9.7935483870967719</v>
      </c>
      <c r="L9406" s="149">
        <v>7.2</v>
      </c>
      <c r="N9406" s="141">
        <f t="shared" si="755"/>
        <v>1</v>
      </c>
      <c r="O9406" s="141"/>
      <c r="P9406" s="141"/>
      <c r="Q9406" s="81">
        <f t="shared" si="756"/>
        <v>12.8</v>
      </c>
    </row>
    <row r="9407" spans="5:17" ht="13" hidden="1" x14ac:dyDescent="0.3">
      <c r="E9407" s="138">
        <v>45037</v>
      </c>
      <c r="F9407" s="16">
        <v>111</v>
      </c>
      <c r="G9407" s="16">
        <v>2023</v>
      </c>
      <c r="H9407" s="139">
        <f t="shared" si="757"/>
        <v>0</v>
      </c>
      <c r="I9407" s="140">
        <v>10.367741935483872</v>
      </c>
      <c r="J9407" s="141">
        <f t="shared" si="758"/>
        <v>1</v>
      </c>
      <c r="K9407" s="81">
        <f t="shared" si="759"/>
        <v>9.6322580645161278</v>
      </c>
      <c r="L9407" s="149">
        <v>8.6</v>
      </c>
      <c r="N9407" s="141">
        <f t="shared" si="755"/>
        <v>1</v>
      </c>
      <c r="O9407" s="141"/>
      <c r="P9407" s="141"/>
      <c r="Q9407" s="81">
        <f t="shared" si="756"/>
        <v>11.4</v>
      </c>
    </row>
    <row r="9408" spans="5:17" ht="13" hidden="1" x14ac:dyDescent="0.3">
      <c r="E9408" s="138">
        <v>45038</v>
      </c>
      <c r="F9408" s="16">
        <v>112</v>
      </c>
      <c r="G9408" s="16">
        <v>2023</v>
      </c>
      <c r="H9408" s="139">
        <f t="shared" si="757"/>
        <v>0</v>
      </c>
      <c r="I9408" s="140">
        <v>10.529032258064516</v>
      </c>
      <c r="J9408" s="141">
        <f t="shared" si="758"/>
        <v>1</v>
      </c>
      <c r="K9408" s="81">
        <f t="shared" si="759"/>
        <v>9.4709677419354836</v>
      </c>
      <c r="L9408" s="149">
        <v>9.8000000000000007</v>
      </c>
      <c r="N9408" s="141">
        <f t="shared" si="755"/>
        <v>1</v>
      </c>
      <c r="O9408" s="141"/>
      <c r="P9408" s="141"/>
      <c r="Q9408" s="81">
        <f t="shared" si="756"/>
        <v>10.199999999999999</v>
      </c>
    </row>
    <row r="9409" spans="5:17" ht="13" hidden="1" x14ac:dyDescent="0.3">
      <c r="E9409" s="138">
        <v>45039</v>
      </c>
      <c r="F9409" s="16">
        <v>113</v>
      </c>
      <c r="G9409" s="16">
        <v>2023</v>
      </c>
      <c r="H9409" s="139">
        <f t="shared" si="757"/>
        <v>0</v>
      </c>
      <c r="I9409" s="140">
        <v>10.690322580645164</v>
      </c>
      <c r="J9409" s="141">
        <f t="shared" si="758"/>
        <v>1</v>
      </c>
      <c r="K9409" s="81">
        <f t="shared" si="759"/>
        <v>9.3096774193548359</v>
      </c>
      <c r="L9409" s="149">
        <v>12.8</v>
      </c>
      <c r="N9409" s="141">
        <f t="shared" si="755"/>
        <v>1</v>
      </c>
      <c r="O9409" s="141"/>
      <c r="P9409" s="141"/>
      <c r="Q9409" s="81">
        <f t="shared" si="756"/>
        <v>7.1999999999999993</v>
      </c>
    </row>
    <row r="9410" spans="5:17" ht="13" hidden="1" x14ac:dyDescent="0.3">
      <c r="E9410" s="138">
        <v>45040</v>
      </c>
      <c r="F9410" s="16">
        <v>114</v>
      </c>
      <c r="G9410" s="16">
        <v>2023</v>
      </c>
      <c r="H9410" s="139">
        <f t="shared" si="757"/>
        <v>0</v>
      </c>
      <c r="I9410" s="140">
        <v>10.851612903225808</v>
      </c>
      <c r="J9410" s="141">
        <f t="shared" si="758"/>
        <v>1</v>
      </c>
      <c r="K9410" s="81">
        <f t="shared" si="759"/>
        <v>9.1483870967741918</v>
      </c>
      <c r="L9410" s="149">
        <v>12</v>
      </c>
      <c r="N9410" s="141">
        <f t="shared" si="755"/>
        <v>1</v>
      </c>
      <c r="O9410" s="141"/>
      <c r="P9410" s="141"/>
      <c r="Q9410" s="81">
        <f t="shared" si="756"/>
        <v>8</v>
      </c>
    </row>
    <row r="9411" spans="5:17" ht="13" hidden="1" x14ac:dyDescent="0.3">
      <c r="E9411" s="138">
        <v>45041</v>
      </c>
      <c r="F9411" s="16">
        <v>115</v>
      </c>
      <c r="G9411" s="16">
        <v>2023</v>
      </c>
      <c r="H9411" s="139">
        <f t="shared" si="757"/>
        <v>0</v>
      </c>
      <c r="I9411" s="140">
        <v>11.012903225806452</v>
      </c>
      <c r="J9411" s="141">
        <f t="shared" si="758"/>
        <v>1</v>
      </c>
      <c r="K9411" s="81">
        <f t="shared" si="759"/>
        <v>8.9870967741935477</v>
      </c>
      <c r="L9411" s="149">
        <v>10</v>
      </c>
      <c r="N9411" s="141">
        <f t="shared" si="755"/>
        <v>1</v>
      </c>
      <c r="O9411" s="141"/>
      <c r="P9411" s="141"/>
      <c r="Q9411" s="81">
        <f t="shared" si="756"/>
        <v>10</v>
      </c>
    </row>
    <row r="9412" spans="5:17" ht="13" hidden="1" x14ac:dyDescent="0.3">
      <c r="E9412" s="138">
        <v>45042</v>
      </c>
      <c r="F9412" s="16">
        <v>116</v>
      </c>
      <c r="G9412" s="16">
        <v>2023</v>
      </c>
      <c r="H9412" s="139">
        <f t="shared" si="757"/>
        <v>0</v>
      </c>
      <c r="I9412" s="140">
        <v>11.1741935483871</v>
      </c>
      <c r="J9412" s="141">
        <f t="shared" si="758"/>
        <v>1</v>
      </c>
      <c r="K9412" s="81">
        <f t="shared" si="759"/>
        <v>8.8258064516129</v>
      </c>
      <c r="L9412" s="149">
        <v>10.199999999999999</v>
      </c>
      <c r="N9412" s="141">
        <f t="shared" si="755"/>
        <v>1</v>
      </c>
      <c r="O9412" s="141"/>
      <c r="P9412" s="141"/>
      <c r="Q9412" s="81">
        <f t="shared" si="756"/>
        <v>9.8000000000000007</v>
      </c>
    </row>
    <row r="9413" spans="5:17" ht="13" hidden="1" x14ac:dyDescent="0.3">
      <c r="E9413" s="138">
        <v>45043</v>
      </c>
      <c r="F9413" s="16">
        <v>117</v>
      </c>
      <c r="G9413" s="16">
        <v>2023</v>
      </c>
      <c r="H9413" s="139">
        <f t="shared" si="757"/>
        <v>0</v>
      </c>
      <c r="I9413" s="140">
        <v>11.335483870967744</v>
      </c>
      <c r="J9413" s="141">
        <f t="shared" si="758"/>
        <v>1</v>
      </c>
      <c r="K9413" s="81">
        <f t="shared" si="759"/>
        <v>8.6645161290322559</v>
      </c>
      <c r="L9413" s="149">
        <v>14.1</v>
      </c>
      <c r="N9413" s="141">
        <f t="shared" si="755"/>
        <v>1</v>
      </c>
      <c r="O9413" s="141"/>
      <c r="P9413" s="141"/>
      <c r="Q9413" s="81">
        <f t="shared" si="756"/>
        <v>5.9</v>
      </c>
    </row>
    <row r="9414" spans="5:17" ht="13" hidden="1" x14ac:dyDescent="0.3">
      <c r="E9414" s="138">
        <v>45044</v>
      </c>
      <c r="F9414" s="16">
        <v>118</v>
      </c>
      <c r="G9414" s="16">
        <v>2023</v>
      </c>
      <c r="H9414" s="139">
        <f t="shared" si="757"/>
        <v>0</v>
      </c>
      <c r="I9414" s="140">
        <v>11.496774193548388</v>
      </c>
      <c r="J9414" s="141">
        <f t="shared" si="758"/>
        <v>1</v>
      </c>
      <c r="K9414" s="81">
        <f t="shared" si="759"/>
        <v>8.5032258064516117</v>
      </c>
      <c r="L9414" s="149">
        <v>18.600000000000001</v>
      </c>
      <c r="N9414" s="141">
        <f t="shared" si="755"/>
        <v>0</v>
      </c>
      <c r="O9414" s="141"/>
      <c r="P9414" s="141"/>
      <c r="Q9414" s="81">
        <f t="shared" si="756"/>
        <v>0</v>
      </c>
    </row>
    <row r="9415" spans="5:17" ht="13" hidden="1" x14ac:dyDescent="0.3">
      <c r="E9415" s="138">
        <v>45045</v>
      </c>
      <c r="F9415" s="16">
        <v>119</v>
      </c>
      <c r="G9415" s="16">
        <v>2023</v>
      </c>
      <c r="H9415" s="139">
        <f t="shared" si="757"/>
        <v>0</v>
      </c>
      <c r="I9415" s="140">
        <v>11.658064516129032</v>
      </c>
      <c r="J9415" s="141">
        <f t="shared" si="758"/>
        <v>1</v>
      </c>
      <c r="K9415" s="81">
        <f t="shared" si="759"/>
        <v>8.3419354838709676</v>
      </c>
      <c r="L9415" s="149">
        <v>15.3</v>
      </c>
      <c r="N9415" s="141">
        <f t="shared" si="755"/>
        <v>1</v>
      </c>
      <c r="O9415" s="141"/>
      <c r="P9415" s="141"/>
      <c r="Q9415" s="81">
        <f t="shared" si="756"/>
        <v>4.6999999999999993</v>
      </c>
    </row>
    <row r="9416" spans="5:17" ht="13" hidden="1" x14ac:dyDescent="0.3">
      <c r="E9416" s="138">
        <v>45046</v>
      </c>
      <c r="F9416" s="16">
        <v>120</v>
      </c>
      <c r="G9416" s="16">
        <v>2023</v>
      </c>
      <c r="H9416" s="139">
        <f t="shared" si="757"/>
        <v>0</v>
      </c>
      <c r="I9416" s="140">
        <v>11.81935483870968</v>
      </c>
      <c r="J9416" s="141">
        <f t="shared" si="758"/>
        <v>1</v>
      </c>
      <c r="K9416" s="81">
        <f t="shared" si="759"/>
        <v>8.1806451612903199</v>
      </c>
      <c r="L9416" s="149">
        <v>13.2</v>
      </c>
      <c r="N9416" s="141">
        <f t="shared" si="755"/>
        <v>1</v>
      </c>
      <c r="O9416" s="141"/>
      <c r="P9416" s="141"/>
      <c r="Q9416" s="81">
        <f t="shared" si="756"/>
        <v>6.8000000000000007</v>
      </c>
    </row>
    <row r="9417" spans="5:17" ht="13" hidden="1" x14ac:dyDescent="0.3">
      <c r="E9417" s="138">
        <v>45047</v>
      </c>
      <c r="F9417" s="16">
        <v>121</v>
      </c>
      <c r="G9417" s="16">
        <v>2023</v>
      </c>
      <c r="H9417" s="139">
        <f t="shared" si="757"/>
        <v>0</v>
      </c>
      <c r="I9417" s="140">
        <v>11.980645161290324</v>
      </c>
      <c r="J9417" s="141">
        <f t="shared" si="758"/>
        <v>1</v>
      </c>
      <c r="K9417" s="81">
        <f t="shared" si="759"/>
        <v>8.0193548387096758</v>
      </c>
      <c r="L9417" s="149">
        <v>12.2</v>
      </c>
      <c r="N9417" s="141">
        <f t="shared" si="755"/>
        <v>1</v>
      </c>
      <c r="O9417" s="141"/>
      <c r="P9417" s="141"/>
      <c r="Q9417" s="81">
        <f t="shared" si="756"/>
        <v>7.8000000000000007</v>
      </c>
    </row>
    <row r="9418" spans="5:17" ht="13" hidden="1" x14ac:dyDescent="0.3">
      <c r="E9418" s="138">
        <v>45048</v>
      </c>
      <c r="F9418" s="16">
        <v>122</v>
      </c>
      <c r="G9418" s="16">
        <v>2023</v>
      </c>
      <c r="H9418" s="139">
        <f t="shared" si="757"/>
        <v>0</v>
      </c>
      <c r="I9418" s="140">
        <v>12.141935483870968</v>
      </c>
      <c r="J9418" s="141">
        <f t="shared" si="758"/>
        <v>1</v>
      </c>
      <c r="K9418" s="81">
        <f t="shared" si="759"/>
        <v>7.8580645161290317</v>
      </c>
      <c r="L9418" s="149">
        <v>13.4</v>
      </c>
      <c r="N9418" s="141">
        <f t="shared" si="755"/>
        <v>1</v>
      </c>
      <c r="O9418" s="141"/>
      <c r="P9418" s="141"/>
      <c r="Q9418" s="81">
        <f t="shared" si="756"/>
        <v>6.6</v>
      </c>
    </row>
    <row r="9419" spans="5:17" ht="13" hidden="1" x14ac:dyDescent="0.3">
      <c r="E9419" s="138">
        <v>45049</v>
      </c>
      <c r="F9419" s="16">
        <v>123</v>
      </c>
      <c r="G9419" s="16">
        <v>2023</v>
      </c>
      <c r="H9419" s="139">
        <f t="shared" si="757"/>
        <v>0</v>
      </c>
      <c r="I9419" s="140">
        <v>12.303225806451616</v>
      </c>
      <c r="J9419" s="141">
        <f t="shared" si="758"/>
        <v>1</v>
      </c>
      <c r="K9419" s="81">
        <f t="shared" si="759"/>
        <v>7.696774193548384</v>
      </c>
      <c r="L9419" s="149">
        <v>13.9</v>
      </c>
      <c r="N9419" s="141">
        <f t="shared" si="755"/>
        <v>1</v>
      </c>
      <c r="O9419" s="141"/>
      <c r="P9419" s="141"/>
      <c r="Q9419" s="81">
        <f t="shared" si="756"/>
        <v>6.1</v>
      </c>
    </row>
    <row r="9420" spans="5:17" ht="13" hidden="1" x14ac:dyDescent="0.3">
      <c r="E9420" s="138">
        <v>45050</v>
      </c>
      <c r="F9420" s="16">
        <v>124</v>
      </c>
      <c r="G9420" s="16">
        <v>2023</v>
      </c>
      <c r="H9420" s="139">
        <f t="shared" si="757"/>
        <v>0</v>
      </c>
      <c r="I9420" s="140">
        <v>12.46451612903226</v>
      </c>
      <c r="J9420" s="141">
        <f t="shared" si="758"/>
        <v>1</v>
      </c>
      <c r="K9420" s="81">
        <f t="shared" si="759"/>
        <v>7.5354838709677399</v>
      </c>
      <c r="L9420" s="149">
        <v>16</v>
      </c>
      <c r="N9420" s="141">
        <f t="shared" si="755"/>
        <v>1</v>
      </c>
      <c r="O9420" s="141"/>
      <c r="P9420" s="141"/>
      <c r="Q9420" s="81">
        <f t="shared" si="756"/>
        <v>4</v>
      </c>
    </row>
    <row r="9421" spans="5:17" ht="13" hidden="1" x14ac:dyDescent="0.3">
      <c r="E9421" s="138">
        <v>45051</v>
      </c>
      <c r="F9421" s="16">
        <v>125</v>
      </c>
      <c r="G9421" s="16">
        <v>2023</v>
      </c>
      <c r="H9421" s="139">
        <f t="shared" si="757"/>
        <v>0</v>
      </c>
      <c r="I9421" s="140">
        <v>12.625806451612904</v>
      </c>
      <c r="J9421" s="141">
        <f t="shared" si="758"/>
        <v>1</v>
      </c>
      <c r="K9421" s="81">
        <f t="shared" si="759"/>
        <v>7.3741935483870957</v>
      </c>
      <c r="L9421" s="149">
        <v>18.2</v>
      </c>
      <c r="N9421" s="141">
        <f t="shared" si="755"/>
        <v>0</v>
      </c>
      <c r="O9421" s="141"/>
      <c r="P9421" s="141"/>
      <c r="Q9421" s="81">
        <f t="shared" si="756"/>
        <v>0</v>
      </c>
    </row>
    <row r="9422" spans="5:17" ht="13" hidden="1" x14ac:dyDescent="0.3">
      <c r="E9422" s="138">
        <v>45052</v>
      </c>
      <c r="F9422" s="16">
        <v>126</v>
      </c>
      <c r="G9422" s="16">
        <v>2023</v>
      </c>
      <c r="H9422" s="139">
        <f t="shared" si="757"/>
        <v>0</v>
      </c>
      <c r="I9422" s="140">
        <v>12.787096774193548</v>
      </c>
      <c r="J9422" s="141">
        <f t="shared" si="758"/>
        <v>1</v>
      </c>
      <c r="K9422" s="81">
        <f t="shared" si="759"/>
        <v>7.2129032258064516</v>
      </c>
      <c r="L9422" s="149">
        <v>17.8</v>
      </c>
      <c r="N9422" s="141">
        <f t="shared" si="755"/>
        <v>0</v>
      </c>
      <c r="O9422" s="141"/>
      <c r="P9422" s="141"/>
      <c r="Q9422" s="81">
        <f t="shared" si="756"/>
        <v>0</v>
      </c>
    </row>
    <row r="9423" spans="5:17" ht="13" hidden="1" x14ac:dyDescent="0.3">
      <c r="E9423" s="138">
        <v>45053</v>
      </c>
      <c r="F9423" s="16">
        <v>127</v>
      </c>
      <c r="G9423" s="16">
        <v>2023</v>
      </c>
      <c r="H9423" s="139">
        <f t="shared" si="757"/>
        <v>0</v>
      </c>
      <c r="I9423" s="140">
        <v>12.948387096774196</v>
      </c>
      <c r="J9423" s="141">
        <f t="shared" si="758"/>
        <v>1</v>
      </c>
      <c r="K9423" s="81">
        <f t="shared" si="759"/>
        <v>7.0516129032258039</v>
      </c>
      <c r="L9423" s="149">
        <v>16</v>
      </c>
      <c r="N9423" s="141">
        <f t="shared" si="755"/>
        <v>1</v>
      </c>
      <c r="O9423" s="141"/>
      <c r="P9423" s="141"/>
      <c r="Q9423" s="81">
        <f t="shared" si="756"/>
        <v>4</v>
      </c>
    </row>
    <row r="9424" spans="5:17" ht="13" hidden="1" x14ac:dyDescent="0.3">
      <c r="E9424" s="138">
        <v>45054</v>
      </c>
      <c r="F9424" s="16">
        <v>128</v>
      </c>
      <c r="G9424" s="16">
        <v>2023</v>
      </c>
      <c r="H9424" s="139">
        <f t="shared" si="757"/>
        <v>0</v>
      </c>
      <c r="I9424" s="140">
        <v>13.10967741935484</v>
      </c>
      <c r="J9424" s="141">
        <f t="shared" si="758"/>
        <v>1</v>
      </c>
      <c r="K9424" s="81">
        <f t="shared" si="759"/>
        <v>6.8903225806451598</v>
      </c>
      <c r="L9424" s="149">
        <v>16.399999999999999</v>
      </c>
      <c r="N9424" s="141">
        <f t="shared" si="755"/>
        <v>0</v>
      </c>
      <c r="O9424" s="141"/>
      <c r="P9424" s="141"/>
      <c r="Q9424" s="81">
        <f t="shared" si="756"/>
        <v>0</v>
      </c>
    </row>
    <row r="9425" spans="5:17" ht="13" hidden="1" x14ac:dyDescent="0.3">
      <c r="E9425" s="138">
        <v>45055</v>
      </c>
      <c r="F9425" s="16">
        <v>129</v>
      </c>
      <c r="G9425" s="16">
        <v>2023</v>
      </c>
      <c r="H9425" s="139">
        <f t="shared" si="757"/>
        <v>0</v>
      </c>
      <c r="I9425" s="140">
        <v>13.270967741935484</v>
      </c>
      <c r="J9425" s="141">
        <f t="shared" si="758"/>
        <v>1</v>
      </c>
      <c r="K9425" s="81">
        <f t="shared" si="759"/>
        <v>6.7290322580645157</v>
      </c>
      <c r="L9425" s="149">
        <v>14.6</v>
      </c>
      <c r="N9425" s="141">
        <f t="shared" ref="N9425:N9488" si="760">IF(L9425&lt;=$E$117,1,0)</f>
        <v>1</v>
      </c>
      <c r="O9425" s="141"/>
      <c r="P9425" s="141"/>
      <c r="Q9425" s="81">
        <f t="shared" ref="Q9425:Q9488" si="761">N9425*($E$116-L9425)</f>
        <v>5.4</v>
      </c>
    </row>
    <row r="9426" spans="5:17" ht="13" hidden="1" x14ac:dyDescent="0.3">
      <c r="E9426" s="138">
        <v>45056</v>
      </c>
      <c r="F9426" s="16">
        <v>130</v>
      </c>
      <c r="G9426" s="16">
        <v>2023</v>
      </c>
      <c r="H9426" s="139">
        <f t="shared" si="757"/>
        <v>0</v>
      </c>
      <c r="I9426" s="140">
        <v>13.432258064516132</v>
      </c>
      <c r="J9426" s="141">
        <f t="shared" si="758"/>
        <v>1</v>
      </c>
      <c r="K9426" s="81">
        <f t="shared" si="759"/>
        <v>6.567741935483868</v>
      </c>
      <c r="L9426" s="149">
        <v>12.9</v>
      </c>
      <c r="N9426" s="141">
        <f t="shared" si="760"/>
        <v>1</v>
      </c>
      <c r="O9426" s="141"/>
      <c r="P9426" s="141"/>
      <c r="Q9426" s="81">
        <f t="shared" si="761"/>
        <v>7.1</v>
      </c>
    </row>
    <row r="9427" spans="5:17" ht="13" hidden="1" x14ac:dyDescent="0.3">
      <c r="E9427" s="138">
        <v>45057</v>
      </c>
      <c r="F9427" s="16">
        <v>131</v>
      </c>
      <c r="G9427" s="16">
        <v>2023</v>
      </c>
      <c r="H9427" s="139">
        <f t="shared" ref="H9427:H9490" si="762">IF(AND(E9427&gt;=$D$64,E9427&lt;=$D$65),1,0)</f>
        <v>0</v>
      </c>
      <c r="I9427" s="140">
        <v>13.593548387096776</v>
      </c>
      <c r="J9427" s="141">
        <f t="shared" ref="J9427:J9490" si="763">IF(I9427&lt;=$E$117,1,0)</f>
        <v>1</v>
      </c>
      <c r="K9427" s="81">
        <f t="shared" ref="K9427:K9490" si="764">J9427*($E$116-I9427)</f>
        <v>6.4064516129032238</v>
      </c>
      <c r="L9427" s="149">
        <v>12.1</v>
      </c>
      <c r="N9427" s="141">
        <f t="shared" si="760"/>
        <v>1</v>
      </c>
      <c r="O9427" s="141"/>
      <c r="P9427" s="141"/>
      <c r="Q9427" s="81">
        <f t="shared" si="761"/>
        <v>7.9</v>
      </c>
    </row>
    <row r="9428" spans="5:17" ht="13" hidden="1" x14ac:dyDescent="0.3">
      <c r="E9428" s="138">
        <v>45058</v>
      </c>
      <c r="F9428" s="16">
        <v>132</v>
      </c>
      <c r="G9428" s="16">
        <v>2023</v>
      </c>
      <c r="H9428" s="139">
        <f t="shared" si="762"/>
        <v>0</v>
      </c>
      <c r="I9428" s="140">
        <v>13.75483870967742</v>
      </c>
      <c r="J9428" s="141">
        <f t="shared" si="763"/>
        <v>1</v>
      </c>
      <c r="K9428" s="81">
        <f t="shared" si="764"/>
        <v>6.2451612903225797</v>
      </c>
      <c r="L9428" s="149">
        <v>13.5</v>
      </c>
      <c r="N9428" s="141">
        <f t="shared" si="760"/>
        <v>1</v>
      </c>
      <c r="O9428" s="141"/>
      <c r="P9428" s="141"/>
      <c r="Q9428" s="81">
        <f t="shared" si="761"/>
        <v>6.5</v>
      </c>
    </row>
    <row r="9429" spans="5:17" ht="13" hidden="1" x14ac:dyDescent="0.3">
      <c r="E9429" s="138">
        <v>45059</v>
      </c>
      <c r="F9429" s="16">
        <v>133</v>
      </c>
      <c r="G9429" s="16">
        <v>2023</v>
      </c>
      <c r="H9429" s="139">
        <f t="shared" si="762"/>
        <v>0</v>
      </c>
      <c r="I9429" s="140">
        <v>13.916129032258064</v>
      </c>
      <c r="J9429" s="141">
        <f t="shared" si="763"/>
        <v>1</v>
      </c>
      <c r="K9429" s="81">
        <f t="shared" si="764"/>
        <v>6.0838709677419356</v>
      </c>
      <c r="L9429" s="149">
        <v>13.3</v>
      </c>
      <c r="N9429" s="141">
        <f t="shared" si="760"/>
        <v>1</v>
      </c>
      <c r="O9429" s="141"/>
      <c r="P9429" s="141"/>
      <c r="Q9429" s="81">
        <f t="shared" si="761"/>
        <v>6.6999999999999993</v>
      </c>
    </row>
    <row r="9430" spans="5:17" ht="13" hidden="1" x14ac:dyDescent="0.3">
      <c r="E9430" s="138">
        <v>45060</v>
      </c>
      <c r="F9430" s="16">
        <v>134</v>
      </c>
      <c r="G9430" s="16">
        <v>2023</v>
      </c>
      <c r="H9430" s="139">
        <f t="shared" si="762"/>
        <v>0</v>
      </c>
      <c r="I9430" s="140">
        <v>14.077419354838712</v>
      </c>
      <c r="J9430" s="141">
        <f t="shared" si="763"/>
        <v>1</v>
      </c>
      <c r="K9430" s="81">
        <f t="shared" si="764"/>
        <v>5.9225806451612879</v>
      </c>
      <c r="L9430" s="149">
        <v>13.6</v>
      </c>
      <c r="N9430" s="141">
        <f t="shared" si="760"/>
        <v>1</v>
      </c>
      <c r="O9430" s="141"/>
      <c r="P9430" s="141"/>
      <c r="Q9430" s="81">
        <f t="shared" si="761"/>
        <v>6.4</v>
      </c>
    </row>
    <row r="9431" spans="5:17" ht="13" hidden="1" x14ac:dyDescent="0.3">
      <c r="E9431" s="138">
        <v>45061</v>
      </c>
      <c r="F9431" s="16">
        <v>135</v>
      </c>
      <c r="G9431" s="16">
        <v>2023</v>
      </c>
      <c r="H9431" s="139">
        <f t="shared" si="762"/>
        <v>0</v>
      </c>
      <c r="I9431" s="140">
        <v>14.238709677419356</v>
      </c>
      <c r="J9431" s="141">
        <f t="shared" si="763"/>
        <v>1</v>
      </c>
      <c r="K9431" s="81">
        <f t="shared" si="764"/>
        <v>5.7612903225806438</v>
      </c>
      <c r="L9431" s="149">
        <v>13.1</v>
      </c>
      <c r="N9431" s="141">
        <f t="shared" si="760"/>
        <v>1</v>
      </c>
      <c r="O9431" s="141"/>
      <c r="P9431" s="141"/>
      <c r="Q9431" s="81">
        <f t="shared" si="761"/>
        <v>6.9</v>
      </c>
    </row>
    <row r="9432" spans="5:17" ht="13" hidden="1" x14ac:dyDescent="0.3">
      <c r="E9432" s="138">
        <v>45062</v>
      </c>
      <c r="F9432" s="16">
        <v>136</v>
      </c>
      <c r="G9432" s="16">
        <v>2023</v>
      </c>
      <c r="H9432" s="139">
        <f t="shared" si="762"/>
        <v>0</v>
      </c>
      <c r="I9432" s="140">
        <v>14.4</v>
      </c>
      <c r="J9432" s="141">
        <f t="shared" si="763"/>
        <v>1</v>
      </c>
      <c r="K9432" s="81">
        <f t="shared" si="764"/>
        <v>5.6</v>
      </c>
      <c r="L9432" s="149">
        <v>12.2</v>
      </c>
      <c r="N9432" s="141">
        <f t="shared" si="760"/>
        <v>1</v>
      </c>
      <c r="O9432" s="141"/>
      <c r="P9432" s="141"/>
      <c r="Q9432" s="81">
        <f t="shared" si="761"/>
        <v>7.8000000000000007</v>
      </c>
    </row>
    <row r="9433" spans="5:17" ht="13" hidden="1" x14ac:dyDescent="0.3">
      <c r="E9433" s="138">
        <v>45063</v>
      </c>
      <c r="F9433" s="16">
        <v>137</v>
      </c>
      <c r="G9433" s="16">
        <v>2023</v>
      </c>
      <c r="H9433" s="139">
        <f t="shared" si="762"/>
        <v>0</v>
      </c>
      <c r="I9433" s="140">
        <v>14.506666666666668</v>
      </c>
      <c r="J9433" s="141">
        <f t="shared" si="763"/>
        <v>1</v>
      </c>
      <c r="K9433" s="81">
        <f t="shared" si="764"/>
        <v>5.4933333333333323</v>
      </c>
      <c r="L9433" s="149">
        <v>12.1</v>
      </c>
      <c r="N9433" s="141">
        <f t="shared" si="760"/>
        <v>1</v>
      </c>
      <c r="O9433" s="141"/>
      <c r="P9433" s="141"/>
      <c r="Q9433" s="81">
        <f t="shared" si="761"/>
        <v>7.9</v>
      </c>
    </row>
    <row r="9434" spans="5:17" ht="13" hidden="1" x14ac:dyDescent="0.3">
      <c r="E9434" s="138">
        <v>45064</v>
      </c>
      <c r="F9434" s="16">
        <v>138</v>
      </c>
      <c r="G9434" s="16">
        <v>2023</v>
      </c>
      <c r="H9434" s="139">
        <f t="shared" si="762"/>
        <v>0</v>
      </c>
      <c r="I9434" s="140">
        <v>14.613333333333333</v>
      </c>
      <c r="J9434" s="141">
        <f t="shared" si="763"/>
        <v>1</v>
      </c>
      <c r="K9434" s="81">
        <f t="shared" si="764"/>
        <v>5.3866666666666667</v>
      </c>
      <c r="L9434" s="149">
        <v>12.3</v>
      </c>
      <c r="N9434" s="141">
        <f t="shared" si="760"/>
        <v>1</v>
      </c>
      <c r="O9434" s="141"/>
      <c r="P9434" s="141"/>
      <c r="Q9434" s="81">
        <f t="shared" si="761"/>
        <v>7.6999999999999993</v>
      </c>
    </row>
    <row r="9435" spans="5:17" ht="13" hidden="1" x14ac:dyDescent="0.3">
      <c r="E9435" s="138">
        <v>45065</v>
      </c>
      <c r="F9435" s="16">
        <v>139</v>
      </c>
      <c r="G9435" s="16">
        <v>2023</v>
      </c>
      <c r="H9435" s="139">
        <f t="shared" si="762"/>
        <v>0</v>
      </c>
      <c r="I9435" s="140">
        <v>14.72</v>
      </c>
      <c r="J9435" s="141">
        <f t="shared" si="763"/>
        <v>1</v>
      </c>
      <c r="K9435" s="81">
        <f t="shared" si="764"/>
        <v>5.2799999999999994</v>
      </c>
      <c r="L9435" s="149">
        <v>13.9</v>
      </c>
      <c r="N9435" s="141">
        <f t="shared" si="760"/>
        <v>1</v>
      </c>
      <c r="O9435" s="141"/>
      <c r="P9435" s="141"/>
      <c r="Q9435" s="81">
        <f t="shared" si="761"/>
        <v>6.1</v>
      </c>
    </row>
    <row r="9436" spans="5:17" ht="13" hidden="1" x14ac:dyDescent="0.3">
      <c r="E9436" s="138">
        <v>45066</v>
      </c>
      <c r="F9436" s="16">
        <v>140</v>
      </c>
      <c r="G9436" s="16">
        <v>2023</v>
      </c>
      <c r="H9436" s="139">
        <f t="shared" si="762"/>
        <v>0</v>
      </c>
      <c r="I9436" s="140">
        <v>14.826666666666668</v>
      </c>
      <c r="J9436" s="141">
        <f t="shared" si="763"/>
        <v>1</v>
      </c>
      <c r="K9436" s="81">
        <f t="shared" si="764"/>
        <v>5.173333333333332</v>
      </c>
      <c r="L9436" s="149">
        <v>14.4</v>
      </c>
      <c r="N9436" s="141">
        <f t="shared" si="760"/>
        <v>1</v>
      </c>
      <c r="O9436" s="141"/>
      <c r="P9436" s="141"/>
      <c r="Q9436" s="81">
        <f t="shared" si="761"/>
        <v>5.6</v>
      </c>
    </row>
    <row r="9437" spans="5:17" ht="13" hidden="1" x14ac:dyDescent="0.3">
      <c r="E9437" s="138">
        <v>45067</v>
      </c>
      <c r="F9437" s="16">
        <v>141</v>
      </c>
      <c r="G9437" s="16">
        <v>2023</v>
      </c>
      <c r="H9437" s="139">
        <f t="shared" si="762"/>
        <v>0</v>
      </c>
      <c r="I9437" s="140">
        <v>14.933333333333334</v>
      </c>
      <c r="J9437" s="141">
        <f t="shared" si="763"/>
        <v>1</v>
      </c>
      <c r="K9437" s="81">
        <f t="shared" si="764"/>
        <v>5.0666666666666664</v>
      </c>
      <c r="L9437" s="149">
        <v>15.8</v>
      </c>
      <c r="N9437" s="141">
        <f t="shared" si="760"/>
        <v>1</v>
      </c>
      <c r="O9437" s="141"/>
      <c r="P9437" s="141"/>
      <c r="Q9437" s="81">
        <f t="shared" si="761"/>
        <v>4.1999999999999993</v>
      </c>
    </row>
    <row r="9438" spans="5:17" ht="13" hidden="1" x14ac:dyDescent="0.3">
      <c r="E9438" s="138">
        <v>45068</v>
      </c>
      <c r="F9438" s="16">
        <v>142</v>
      </c>
      <c r="G9438" s="16">
        <v>2023</v>
      </c>
      <c r="H9438" s="139">
        <f t="shared" si="762"/>
        <v>0</v>
      </c>
      <c r="I9438" s="140">
        <v>15.04</v>
      </c>
      <c r="J9438" s="141">
        <f t="shared" si="763"/>
        <v>1</v>
      </c>
      <c r="K9438" s="81">
        <f t="shared" si="764"/>
        <v>4.9600000000000009</v>
      </c>
      <c r="L9438" s="149">
        <v>19.100000000000001</v>
      </c>
      <c r="N9438" s="141">
        <f t="shared" si="760"/>
        <v>0</v>
      </c>
      <c r="O9438" s="141"/>
      <c r="P9438" s="141"/>
      <c r="Q9438" s="81">
        <f t="shared" si="761"/>
        <v>0</v>
      </c>
    </row>
    <row r="9439" spans="5:17" ht="13" hidden="1" x14ac:dyDescent="0.3">
      <c r="E9439" s="138">
        <v>45069</v>
      </c>
      <c r="F9439" s="16">
        <v>143</v>
      </c>
      <c r="G9439" s="16">
        <v>2023</v>
      </c>
      <c r="H9439" s="139">
        <f t="shared" si="762"/>
        <v>0</v>
      </c>
      <c r="I9439" s="140">
        <v>15.146666666666667</v>
      </c>
      <c r="J9439" s="141">
        <f t="shared" si="763"/>
        <v>1</v>
      </c>
      <c r="K9439" s="81">
        <f t="shared" si="764"/>
        <v>4.8533333333333335</v>
      </c>
      <c r="L9439" s="149">
        <v>18.8</v>
      </c>
      <c r="N9439" s="141">
        <f t="shared" si="760"/>
        <v>0</v>
      </c>
      <c r="O9439" s="141"/>
      <c r="P9439" s="141"/>
      <c r="Q9439" s="81">
        <f t="shared" si="761"/>
        <v>0</v>
      </c>
    </row>
    <row r="9440" spans="5:17" ht="13" hidden="1" x14ac:dyDescent="0.3">
      <c r="E9440" s="138">
        <v>45070</v>
      </c>
      <c r="F9440" s="16">
        <v>144</v>
      </c>
      <c r="G9440" s="16">
        <v>2023</v>
      </c>
      <c r="H9440" s="139">
        <f t="shared" si="762"/>
        <v>0</v>
      </c>
      <c r="I9440" s="140">
        <v>15.253333333333334</v>
      </c>
      <c r="J9440" s="141">
        <f t="shared" si="763"/>
        <v>1</v>
      </c>
      <c r="K9440" s="81">
        <f t="shared" si="764"/>
        <v>4.7466666666666661</v>
      </c>
      <c r="L9440" s="149">
        <v>16.3</v>
      </c>
      <c r="N9440" s="141">
        <f t="shared" si="760"/>
        <v>0</v>
      </c>
      <c r="O9440" s="141"/>
      <c r="P9440" s="141"/>
      <c r="Q9440" s="81">
        <f t="shared" si="761"/>
        <v>0</v>
      </c>
    </row>
    <row r="9441" spans="5:17" ht="13" hidden="1" x14ac:dyDescent="0.3">
      <c r="E9441" s="138">
        <v>45071</v>
      </c>
      <c r="F9441" s="16">
        <v>145</v>
      </c>
      <c r="G9441" s="16">
        <v>2023</v>
      </c>
      <c r="H9441" s="139">
        <f t="shared" si="762"/>
        <v>0</v>
      </c>
      <c r="I9441" s="140">
        <v>15.36</v>
      </c>
      <c r="J9441" s="141">
        <f t="shared" si="763"/>
        <v>1</v>
      </c>
      <c r="K9441" s="81">
        <f t="shared" si="764"/>
        <v>4.6400000000000006</v>
      </c>
      <c r="L9441" s="149">
        <v>15.6</v>
      </c>
      <c r="N9441" s="141">
        <f t="shared" si="760"/>
        <v>1</v>
      </c>
      <c r="O9441" s="141"/>
      <c r="P9441" s="141"/>
      <c r="Q9441" s="81">
        <f t="shared" si="761"/>
        <v>4.4000000000000004</v>
      </c>
    </row>
    <row r="9442" spans="5:17" ht="13" hidden="1" x14ac:dyDescent="0.3">
      <c r="E9442" s="138">
        <v>45072</v>
      </c>
      <c r="F9442" s="16">
        <v>146</v>
      </c>
      <c r="G9442" s="16">
        <v>2023</v>
      </c>
      <c r="H9442" s="139">
        <f t="shared" si="762"/>
        <v>0</v>
      </c>
      <c r="I9442" s="140">
        <v>15.466666666666667</v>
      </c>
      <c r="J9442" s="141">
        <f t="shared" si="763"/>
        <v>1</v>
      </c>
      <c r="K9442" s="81">
        <f t="shared" si="764"/>
        <v>4.5333333333333332</v>
      </c>
      <c r="L9442" s="149">
        <v>17.899999999999999</v>
      </c>
      <c r="N9442" s="141">
        <f t="shared" si="760"/>
        <v>0</v>
      </c>
      <c r="O9442" s="141"/>
      <c r="P9442" s="141"/>
      <c r="Q9442" s="81">
        <f t="shared" si="761"/>
        <v>0</v>
      </c>
    </row>
    <row r="9443" spans="5:17" ht="13" hidden="1" x14ac:dyDescent="0.3">
      <c r="E9443" s="138">
        <v>45073</v>
      </c>
      <c r="F9443" s="16">
        <v>147</v>
      </c>
      <c r="G9443" s="16">
        <v>2023</v>
      </c>
      <c r="H9443" s="139">
        <f t="shared" si="762"/>
        <v>0</v>
      </c>
      <c r="I9443" s="140">
        <v>15.573333333333334</v>
      </c>
      <c r="J9443" s="141">
        <f t="shared" si="763"/>
        <v>1</v>
      </c>
      <c r="K9443" s="81">
        <f t="shared" si="764"/>
        <v>4.4266666666666659</v>
      </c>
      <c r="L9443" s="149">
        <v>18.2</v>
      </c>
      <c r="N9443" s="141">
        <f t="shared" si="760"/>
        <v>0</v>
      </c>
      <c r="O9443" s="141"/>
      <c r="P9443" s="141"/>
      <c r="Q9443" s="81">
        <f t="shared" si="761"/>
        <v>0</v>
      </c>
    </row>
    <row r="9444" spans="5:17" ht="13" hidden="1" x14ac:dyDescent="0.3">
      <c r="E9444" s="138">
        <v>45074</v>
      </c>
      <c r="F9444" s="16">
        <v>148</v>
      </c>
      <c r="G9444" s="16">
        <v>2023</v>
      </c>
      <c r="H9444" s="139">
        <f t="shared" si="762"/>
        <v>0</v>
      </c>
      <c r="I9444" s="140">
        <v>15.68</v>
      </c>
      <c r="J9444" s="141">
        <f t="shared" si="763"/>
        <v>1</v>
      </c>
      <c r="K9444" s="81">
        <f t="shared" si="764"/>
        <v>4.32</v>
      </c>
      <c r="L9444" s="149">
        <v>18.2</v>
      </c>
      <c r="N9444" s="141">
        <f t="shared" si="760"/>
        <v>0</v>
      </c>
      <c r="O9444" s="141"/>
      <c r="P9444" s="141"/>
      <c r="Q9444" s="81">
        <f t="shared" si="761"/>
        <v>0</v>
      </c>
    </row>
    <row r="9445" spans="5:17" ht="13" hidden="1" x14ac:dyDescent="0.3">
      <c r="E9445" s="138">
        <v>45075</v>
      </c>
      <c r="F9445" s="16">
        <v>149</v>
      </c>
      <c r="G9445" s="16">
        <v>2023</v>
      </c>
      <c r="H9445" s="139">
        <f t="shared" si="762"/>
        <v>0</v>
      </c>
      <c r="I9445" s="140">
        <v>15.786666666666667</v>
      </c>
      <c r="J9445" s="141">
        <f t="shared" si="763"/>
        <v>1</v>
      </c>
      <c r="K9445" s="81">
        <f t="shared" si="764"/>
        <v>4.2133333333333329</v>
      </c>
      <c r="L9445" s="149">
        <v>18.7</v>
      </c>
      <c r="N9445" s="141">
        <f t="shared" si="760"/>
        <v>0</v>
      </c>
      <c r="O9445" s="141"/>
      <c r="P9445" s="141"/>
      <c r="Q9445" s="81">
        <f t="shared" si="761"/>
        <v>0</v>
      </c>
    </row>
    <row r="9446" spans="5:17" ht="13" hidden="1" x14ac:dyDescent="0.3">
      <c r="E9446" s="138">
        <v>45076</v>
      </c>
      <c r="F9446" s="16">
        <v>150</v>
      </c>
      <c r="G9446" s="16">
        <v>2023</v>
      </c>
      <c r="H9446" s="139">
        <f t="shared" si="762"/>
        <v>0</v>
      </c>
      <c r="I9446" s="140">
        <v>15.893333333333333</v>
      </c>
      <c r="J9446" s="141">
        <f t="shared" si="763"/>
        <v>1</v>
      </c>
      <c r="K9446" s="81">
        <f t="shared" si="764"/>
        <v>4.1066666666666674</v>
      </c>
      <c r="L9446" s="149">
        <v>18.8</v>
      </c>
      <c r="N9446" s="141">
        <f t="shared" si="760"/>
        <v>0</v>
      </c>
      <c r="O9446" s="141"/>
      <c r="P9446" s="141"/>
      <c r="Q9446" s="81">
        <f t="shared" si="761"/>
        <v>0</v>
      </c>
    </row>
    <row r="9447" spans="5:17" ht="13" hidden="1" x14ac:dyDescent="0.3">
      <c r="E9447" s="138">
        <v>45077</v>
      </c>
      <c r="F9447" s="16">
        <v>151</v>
      </c>
      <c r="G9447" s="16">
        <v>2023</v>
      </c>
      <c r="H9447" s="139">
        <f t="shared" si="762"/>
        <v>0</v>
      </c>
      <c r="I9447" s="140">
        <v>16</v>
      </c>
      <c r="J9447" s="141">
        <f t="shared" si="763"/>
        <v>1</v>
      </c>
      <c r="K9447" s="81">
        <f t="shared" si="764"/>
        <v>4</v>
      </c>
      <c r="L9447" s="149">
        <v>18.399999999999999</v>
      </c>
      <c r="N9447" s="141">
        <f t="shared" si="760"/>
        <v>0</v>
      </c>
      <c r="O9447" s="141"/>
      <c r="P9447" s="141"/>
      <c r="Q9447" s="81">
        <f t="shared" si="761"/>
        <v>0</v>
      </c>
    </row>
    <row r="9448" spans="5:17" ht="13" hidden="1" x14ac:dyDescent="0.3">
      <c r="E9448" s="138">
        <v>45078</v>
      </c>
      <c r="F9448" s="16">
        <v>152</v>
      </c>
      <c r="G9448" s="16">
        <v>2023</v>
      </c>
      <c r="H9448" s="139">
        <f t="shared" si="762"/>
        <v>0</v>
      </c>
      <c r="I9448" s="140">
        <v>16.106666666666669</v>
      </c>
      <c r="J9448" s="141">
        <f t="shared" si="763"/>
        <v>0</v>
      </c>
      <c r="K9448" s="81">
        <f t="shared" si="764"/>
        <v>0</v>
      </c>
      <c r="L9448" s="149">
        <v>18.399999999999999</v>
      </c>
      <c r="N9448" s="141">
        <f t="shared" si="760"/>
        <v>0</v>
      </c>
      <c r="O9448" s="141"/>
      <c r="P9448" s="141"/>
      <c r="Q9448" s="81">
        <f t="shared" si="761"/>
        <v>0</v>
      </c>
    </row>
    <row r="9449" spans="5:17" ht="13" hidden="1" x14ac:dyDescent="0.3">
      <c r="E9449" s="138">
        <v>45079</v>
      </c>
      <c r="F9449" s="16">
        <v>153</v>
      </c>
      <c r="G9449" s="16">
        <v>2023</v>
      </c>
      <c r="H9449" s="139">
        <f t="shared" si="762"/>
        <v>0</v>
      </c>
      <c r="I9449" s="140">
        <v>16.213333333333331</v>
      </c>
      <c r="J9449" s="141">
        <f t="shared" si="763"/>
        <v>0</v>
      </c>
      <c r="K9449" s="81">
        <f t="shared" si="764"/>
        <v>0</v>
      </c>
      <c r="L9449" s="149">
        <v>20.100000000000001</v>
      </c>
      <c r="N9449" s="141">
        <f t="shared" si="760"/>
        <v>0</v>
      </c>
      <c r="O9449" s="141"/>
      <c r="P9449" s="141"/>
      <c r="Q9449" s="81">
        <f t="shared" si="761"/>
        <v>0</v>
      </c>
    </row>
    <row r="9450" spans="5:17" ht="13" hidden="1" x14ac:dyDescent="0.3">
      <c r="E9450" s="138">
        <v>45080</v>
      </c>
      <c r="F9450" s="16">
        <v>154</v>
      </c>
      <c r="G9450" s="16">
        <v>2023</v>
      </c>
      <c r="H9450" s="139">
        <f t="shared" si="762"/>
        <v>0</v>
      </c>
      <c r="I9450" s="140">
        <v>16.32</v>
      </c>
      <c r="J9450" s="141">
        <f t="shared" si="763"/>
        <v>0</v>
      </c>
      <c r="K9450" s="81">
        <f t="shared" si="764"/>
        <v>0</v>
      </c>
      <c r="L9450" s="149">
        <v>19.100000000000001</v>
      </c>
      <c r="N9450" s="141">
        <f t="shared" si="760"/>
        <v>0</v>
      </c>
      <c r="O9450" s="141"/>
      <c r="P9450" s="141"/>
      <c r="Q9450" s="81">
        <f t="shared" si="761"/>
        <v>0</v>
      </c>
    </row>
    <row r="9451" spans="5:17" ht="13" hidden="1" x14ac:dyDescent="0.3">
      <c r="E9451" s="138">
        <v>45081</v>
      </c>
      <c r="F9451" s="16">
        <v>155</v>
      </c>
      <c r="G9451" s="16">
        <v>2023</v>
      </c>
      <c r="H9451" s="139">
        <f t="shared" si="762"/>
        <v>0</v>
      </c>
      <c r="I9451" s="140">
        <v>16.426666666666669</v>
      </c>
      <c r="J9451" s="141">
        <f t="shared" si="763"/>
        <v>0</v>
      </c>
      <c r="K9451" s="81">
        <f t="shared" si="764"/>
        <v>0</v>
      </c>
      <c r="L9451" s="149">
        <v>19.100000000000001</v>
      </c>
      <c r="N9451" s="141">
        <f t="shared" si="760"/>
        <v>0</v>
      </c>
      <c r="O9451" s="141"/>
      <c r="P9451" s="141"/>
      <c r="Q9451" s="81">
        <f t="shared" si="761"/>
        <v>0</v>
      </c>
    </row>
    <row r="9452" spans="5:17" ht="13" hidden="1" x14ac:dyDescent="0.3">
      <c r="E9452" s="138">
        <v>45082</v>
      </c>
      <c r="F9452" s="16">
        <v>156</v>
      </c>
      <c r="G9452" s="16">
        <v>2023</v>
      </c>
      <c r="H9452" s="139">
        <f t="shared" si="762"/>
        <v>0</v>
      </c>
      <c r="I9452" s="140">
        <v>16.533333333333331</v>
      </c>
      <c r="J9452" s="141">
        <f t="shared" si="763"/>
        <v>0</v>
      </c>
      <c r="K9452" s="81">
        <f t="shared" si="764"/>
        <v>0</v>
      </c>
      <c r="L9452" s="149">
        <v>19.100000000000001</v>
      </c>
      <c r="N9452" s="141">
        <f t="shared" si="760"/>
        <v>0</v>
      </c>
      <c r="O9452" s="141"/>
      <c r="P9452" s="141"/>
      <c r="Q9452" s="81">
        <f t="shared" si="761"/>
        <v>0</v>
      </c>
    </row>
    <row r="9453" spans="5:17" ht="13" hidden="1" x14ac:dyDescent="0.3">
      <c r="E9453" s="138">
        <v>45083</v>
      </c>
      <c r="F9453" s="16">
        <v>157</v>
      </c>
      <c r="G9453" s="16">
        <v>2023</v>
      </c>
      <c r="H9453" s="139">
        <f t="shared" si="762"/>
        <v>0</v>
      </c>
      <c r="I9453" s="140">
        <v>16.64</v>
      </c>
      <c r="J9453" s="141">
        <f t="shared" si="763"/>
        <v>0</v>
      </c>
      <c r="K9453" s="81">
        <f t="shared" si="764"/>
        <v>0</v>
      </c>
      <c r="L9453" s="149">
        <v>19.399999999999999</v>
      </c>
      <c r="N9453" s="141">
        <f t="shared" si="760"/>
        <v>0</v>
      </c>
      <c r="O9453" s="141"/>
      <c r="P9453" s="141"/>
      <c r="Q9453" s="81">
        <f t="shared" si="761"/>
        <v>0</v>
      </c>
    </row>
    <row r="9454" spans="5:17" ht="13" hidden="1" x14ac:dyDescent="0.3">
      <c r="E9454" s="138">
        <v>45084</v>
      </c>
      <c r="F9454" s="16">
        <v>158</v>
      </c>
      <c r="G9454" s="16">
        <v>2023</v>
      </c>
      <c r="H9454" s="139">
        <f t="shared" si="762"/>
        <v>0</v>
      </c>
      <c r="I9454" s="140">
        <v>16.74666666666667</v>
      </c>
      <c r="J9454" s="141">
        <f t="shared" si="763"/>
        <v>0</v>
      </c>
      <c r="K9454" s="81">
        <f t="shared" si="764"/>
        <v>0</v>
      </c>
      <c r="L9454" s="149">
        <v>19.8</v>
      </c>
      <c r="N9454" s="141">
        <f t="shared" si="760"/>
        <v>0</v>
      </c>
      <c r="O9454" s="141"/>
      <c r="P9454" s="141"/>
      <c r="Q9454" s="81">
        <f t="shared" si="761"/>
        <v>0</v>
      </c>
    </row>
    <row r="9455" spans="5:17" ht="13" hidden="1" x14ac:dyDescent="0.3">
      <c r="E9455" s="138">
        <v>45085</v>
      </c>
      <c r="F9455" s="16">
        <v>159</v>
      </c>
      <c r="G9455" s="16">
        <v>2023</v>
      </c>
      <c r="H9455" s="139">
        <f t="shared" si="762"/>
        <v>0</v>
      </c>
      <c r="I9455" s="140">
        <v>16.853333333333332</v>
      </c>
      <c r="J9455" s="141">
        <f t="shared" si="763"/>
        <v>0</v>
      </c>
      <c r="K9455" s="81">
        <f t="shared" si="764"/>
        <v>0</v>
      </c>
      <c r="L9455" s="149">
        <v>20.399999999999999</v>
      </c>
      <c r="N9455" s="141">
        <f t="shared" si="760"/>
        <v>0</v>
      </c>
      <c r="O9455" s="141"/>
      <c r="P9455" s="141"/>
      <c r="Q9455" s="81">
        <f t="shared" si="761"/>
        <v>0</v>
      </c>
    </row>
    <row r="9456" spans="5:17" ht="13" hidden="1" x14ac:dyDescent="0.3">
      <c r="E9456" s="138">
        <v>45086</v>
      </c>
      <c r="F9456" s="16">
        <v>160</v>
      </c>
      <c r="G9456" s="16">
        <v>2023</v>
      </c>
      <c r="H9456" s="139">
        <f t="shared" si="762"/>
        <v>0</v>
      </c>
      <c r="I9456" s="140">
        <v>16.96</v>
      </c>
      <c r="J9456" s="141">
        <f t="shared" si="763"/>
        <v>0</v>
      </c>
      <c r="K9456" s="81">
        <f t="shared" si="764"/>
        <v>0</v>
      </c>
      <c r="L9456" s="149">
        <v>19.2</v>
      </c>
      <c r="N9456" s="141">
        <f t="shared" si="760"/>
        <v>0</v>
      </c>
      <c r="O9456" s="141"/>
      <c r="P9456" s="141"/>
      <c r="Q9456" s="81">
        <f t="shared" si="761"/>
        <v>0</v>
      </c>
    </row>
    <row r="9457" spans="5:17" ht="13" hidden="1" x14ac:dyDescent="0.3">
      <c r="E9457" s="138">
        <v>45087</v>
      </c>
      <c r="F9457" s="16">
        <v>161</v>
      </c>
      <c r="G9457" s="16">
        <v>2023</v>
      </c>
      <c r="H9457" s="139">
        <f t="shared" si="762"/>
        <v>0</v>
      </c>
      <c r="I9457" s="140">
        <v>17.06666666666667</v>
      </c>
      <c r="J9457" s="141">
        <f t="shared" si="763"/>
        <v>0</v>
      </c>
      <c r="K9457" s="81">
        <f t="shared" si="764"/>
        <v>0</v>
      </c>
      <c r="L9457" s="149">
        <v>19.600000000000001</v>
      </c>
      <c r="N9457" s="141">
        <f t="shared" si="760"/>
        <v>0</v>
      </c>
      <c r="O9457" s="141"/>
      <c r="P9457" s="141"/>
      <c r="Q9457" s="81">
        <f t="shared" si="761"/>
        <v>0</v>
      </c>
    </row>
    <row r="9458" spans="5:17" ht="13" hidden="1" x14ac:dyDescent="0.3">
      <c r="E9458" s="138">
        <v>45088</v>
      </c>
      <c r="F9458" s="16">
        <v>162</v>
      </c>
      <c r="G9458" s="16">
        <v>2023</v>
      </c>
      <c r="H9458" s="139">
        <f t="shared" si="762"/>
        <v>0</v>
      </c>
      <c r="I9458" s="140">
        <v>17.173333333333332</v>
      </c>
      <c r="J9458" s="141">
        <f t="shared" si="763"/>
        <v>0</v>
      </c>
      <c r="K9458" s="81">
        <f t="shared" si="764"/>
        <v>0</v>
      </c>
      <c r="L9458" s="149">
        <v>20.5</v>
      </c>
      <c r="N9458" s="141">
        <f t="shared" si="760"/>
        <v>0</v>
      </c>
      <c r="O9458" s="141"/>
      <c r="P9458" s="141"/>
      <c r="Q9458" s="81">
        <f t="shared" si="761"/>
        <v>0</v>
      </c>
    </row>
    <row r="9459" spans="5:17" ht="13" hidden="1" x14ac:dyDescent="0.3">
      <c r="E9459" s="138">
        <v>45089</v>
      </c>
      <c r="F9459" s="16">
        <v>163</v>
      </c>
      <c r="G9459" s="16">
        <v>2023</v>
      </c>
      <c r="H9459" s="139">
        <f t="shared" si="762"/>
        <v>0</v>
      </c>
      <c r="I9459" s="140">
        <v>17.28</v>
      </c>
      <c r="J9459" s="141">
        <f t="shared" si="763"/>
        <v>0</v>
      </c>
      <c r="K9459" s="81">
        <f t="shared" si="764"/>
        <v>0</v>
      </c>
      <c r="L9459" s="149">
        <v>21.4</v>
      </c>
      <c r="N9459" s="141">
        <f t="shared" si="760"/>
        <v>0</v>
      </c>
      <c r="O9459" s="141"/>
      <c r="P9459" s="141"/>
      <c r="Q9459" s="81">
        <f t="shared" si="761"/>
        <v>0</v>
      </c>
    </row>
    <row r="9460" spans="5:17" ht="13" hidden="1" x14ac:dyDescent="0.3">
      <c r="E9460" s="138">
        <v>45090</v>
      </c>
      <c r="F9460" s="16">
        <v>164</v>
      </c>
      <c r="G9460" s="16">
        <v>2023</v>
      </c>
      <c r="H9460" s="139">
        <f t="shared" si="762"/>
        <v>0</v>
      </c>
      <c r="I9460" s="140">
        <v>17.38666666666667</v>
      </c>
      <c r="J9460" s="141">
        <f t="shared" si="763"/>
        <v>0</v>
      </c>
      <c r="K9460" s="81">
        <f t="shared" si="764"/>
        <v>0</v>
      </c>
      <c r="L9460" s="149">
        <v>21.2</v>
      </c>
      <c r="N9460" s="141">
        <f t="shared" si="760"/>
        <v>0</v>
      </c>
      <c r="O9460" s="141"/>
      <c r="P9460" s="141"/>
      <c r="Q9460" s="81">
        <f t="shared" si="761"/>
        <v>0</v>
      </c>
    </row>
    <row r="9461" spans="5:17" ht="13" hidden="1" x14ac:dyDescent="0.3">
      <c r="E9461" s="138">
        <v>45091</v>
      </c>
      <c r="F9461" s="16">
        <v>165</v>
      </c>
      <c r="G9461" s="16">
        <v>2023</v>
      </c>
      <c r="H9461" s="139">
        <f t="shared" si="762"/>
        <v>0</v>
      </c>
      <c r="I9461" s="140">
        <v>17.493333333333332</v>
      </c>
      <c r="J9461" s="141">
        <f t="shared" si="763"/>
        <v>0</v>
      </c>
      <c r="K9461" s="81">
        <f t="shared" si="764"/>
        <v>0</v>
      </c>
      <c r="L9461" s="149">
        <v>21.1</v>
      </c>
      <c r="N9461" s="141">
        <f t="shared" si="760"/>
        <v>0</v>
      </c>
      <c r="O9461" s="141"/>
      <c r="P9461" s="141"/>
      <c r="Q9461" s="81">
        <f t="shared" si="761"/>
        <v>0</v>
      </c>
    </row>
    <row r="9462" spans="5:17" ht="13" hidden="1" x14ac:dyDescent="0.3">
      <c r="E9462" s="138">
        <v>45092</v>
      </c>
      <c r="F9462" s="16">
        <v>166</v>
      </c>
      <c r="G9462" s="16">
        <v>2023</v>
      </c>
      <c r="H9462" s="139">
        <f t="shared" si="762"/>
        <v>0</v>
      </c>
      <c r="I9462" s="140">
        <v>17.600000000000001</v>
      </c>
      <c r="J9462" s="141">
        <f t="shared" si="763"/>
        <v>0</v>
      </c>
      <c r="K9462" s="81">
        <f t="shared" si="764"/>
        <v>0</v>
      </c>
      <c r="L9462" s="149">
        <v>20.6</v>
      </c>
      <c r="N9462" s="141">
        <f t="shared" si="760"/>
        <v>0</v>
      </c>
      <c r="O9462" s="141"/>
      <c r="P9462" s="141"/>
      <c r="Q9462" s="81">
        <f t="shared" si="761"/>
        <v>0</v>
      </c>
    </row>
    <row r="9463" spans="5:17" ht="13" hidden="1" x14ac:dyDescent="0.3">
      <c r="E9463" s="138">
        <v>45093</v>
      </c>
      <c r="F9463" s="16">
        <v>167</v>
      </c>
      <c r="G9463" s="16">
        <v>2023</v>
      </c>
      <c r="H9463" s="139">
        <f t="shared" si="762"/>
        <v>0</v>
      </c>
      <c r="I9463" s="140">
        <v>17.683870967741939</v>
      </c>
      <c r="J9463" s="141">
        <f t="shared" si="763"/>
        <v>0</v>
      </c>
      <c r="K9463" s="81">
        <f t="shared" si="764"/>
        <v>0</v>
      </c>
      <c r="L9463" s="149">
        <v>21.1</v>
      </c>
      <c r="N9463" s="141">
        <f t="shared" si="760"/>
        <v>0</v>
      </c>
      <c r="O9463" s="141"/>
      <c r="P9463" s="141"/>
      <c r="Q9463" s="81">
        <f t="shared" si="761"/>
        <v>0</v>
      </c>
    </row>
    <row r="9464" spans="5:17" ht="13" hidden="1" x14ac:dyDescent="0.3">
      <c r="E9464" s="138">
        <v>45094</v>
      </c>
      <c r="F9464" s="16">
        <v>168</v>
      </c>
      <c r="G9464" s="16">
        <v>2023</v>
      </c>
      <c r="H9464" s="139">
        <f t="shared" si="762"/>
        <v>0</v>
      </c>
      <c r="I9464" s="140">
        <v>17.767741935483873</v>
      </c>
      <c r="J9464" s="141">
        <f t="shared" si="763"/>
        <v>0</v>
      </c>
      <c r="K9464" s="81">
        <f t="shared" si="764"/>
        <v>0</v>
      </c>
      <c r="L9464" s="149">
        <v>21.1</v>
      </c>
      <c r="N9464" s="141">
        <f t="shared" si="760"/>
        <v>0</v>
      </c>
      <c r="O9464" s="141"/>
      <c r="P9464" s="141"/>
      <c r="Q9464" s="81">
        <f t="shared" si="761"/>
        <v>0</v>
      </c>
    </row>
    <row r="9465" spans="5:17" ht="13" hidden="1" x14ac:dyDescent="0.3">
      <c r="E9465" s="138">
        <v>45095</v>
      </c>
      <c r="F9465" s="16">
        <v>169</v>
      </c>
      <c r="G9465" s="16">
        <v>2023</v>
      </c>
      <c r="H9465" s="139">
        <f t="shared" si="762"/>
        <v>0</v>
      </c>
      <c r="I9465" s="140">
        <v>17.851612903225806</v>
      </c>
      <c r="J9465" s="141">
        <f t="shared" si="763"/>
        <v>0</v>
      </c>
      <c r="K9465" s="81">
        <f t="shared" si="764"/>
        <v>0</v>
      </c>
      <c r="L9465" s="149">
        <v>22.5</v>
      </c>
      <c r="N9465" s="141">
        <f t="shared" si="760"/>
        <v>0</v>
      </c>
      <c r="O9465" s="141"/>
      <c r="P9465" s="141"/>
      <c r="Q9465" s="81">
        <f t="shared" si="761"/>
        <v>0</v>
      </c>
    </row>
    <row r="9466" spans="5:17" ht="13" hidden="1" x14ac:dyDescent="0.3">
      <c r="E9466" s="138">
        <v>45096</v>
      </c>
      <c r="F9466" s="16">
        <v>170</v>
      </c>
      <c r="G9466" s="16">
        <v>2023</v>
      </c>
      <c r="H9466" s="139">
        <f t="shared" si="762"/>
        <v>0</v>
      </c>
      <c r="I9466" s="140">
        <v>17.935483870967744</v>
      </c>
      <c r="J9466" s="141">
        <f t="shared" si="763"/>
        <v>0</v>
      </c>
      <c r="K9466" s="81">
        <f t="shared" si="764"/>
        <v>0</v>
      </c>
      <c r="L9466" s="149">
        <v>24.2</v>
      </c>
      <c r="N9466" s="141">
        <f t="shared" si="760"/>
        <v>0</v>
      </c>
      <c r="O9466" s="141"/>
      <c r="P9466" s="141"/>
      <c r="Q9466" s="81">
        <f t="shared" si="761"/>
        <v>0</v>
      </c>
    </row>
    <row r="9467" spans="5:17" ht="13" hidden="1" x14ac:dyDescent="0.3">
      <c r="E9467" s="138">
        <v>45097</v>
      </c>
      <c r="F9467" s="16">
        <v>171</v>
      </c>
      <c r="G9467" s="16">
        <v>2023</v>
      </c>
      <c r="H9467" s="139">
        <f t="shared" si="762"/>
        <v>0</v>
      </c>
      <c r="I9467" s="140">
        <v>18.019354838709681</v>
      </c>
      <c r="J9467" s="141">
        <f t="shared" si="763"/>
        <v>0</v>
      </c>
      <c r="K9467" s="81">
        <f t="shared" si="764"/>
        <v>0</v>
      </c>
      <c r="L9467" s="149">
        <v>23.6</v>
      </c>
      <c r="N9467" s="141">
        <f t="shared" si="760"/>
        <v>0</v>
      </c>
      <c r="O9467" s="141"/>
      <c r="P9467" s="141"/>
      <c r="Q9467" s="81">
        <f t="shared" si="761"/>
        <v>0</v>
      </c>
    </row>
    <row r="9468" spans="5:17" ht="13" hidden="1" x14ac:dyDescent="0.3">
      <c r="E9468" s="138">
        <v>45098</v>
      </c>
      <c r="F9468" s="16">
        <v>172</v>
      </c>
      <c r="G9468" s="16">
        <v>2023</v>
      </c>
      <c r="H9468" s="139">
        <f t="shared" si="762"/>
        <v>0</v>
      </c>
      <c r="I9468" s="140">
        <v>18.103225806451615</v>
      </c>
      <c r="J9468" s="141">
        <f t="shared" si="763"/>
        <v>0</v>
      </c>
      <c r="K9468" s="81">
        <f t="shared" si="764"/>
        <v>0</v>
      </c>
      <c r="L9468" s="149">
        <v>23.4</v>
      </c>
      <c r="N9468" s="141">
        <f t="shared" si="760"/>
        <v>0</v>
      </c>
      <c r="O9468" s="141"/>
      <c r="P9468" s="141"/>
      <c r="Q9468" s="81">
        <f t="shared" si="761"/>
        <v>0</v>
      </c>
    </row>
    <row r="9469" spans="5:17" ht="13" hidden="1" x14ac:dyDescent="0.3">
      <c r="E9469" s="138">
        <v>45099</v>
      </c>
      <c r="F9469" s="16">
        <v>173</v>
      </c>
      <c r="G9469" s="16">
        <v>2023</v>
      </c>
      <c r="H9469" s="139">
        <f t="shared" si="762"/>
        <v>0</v>
      </c>
      <c r="I9469" s="140">
        <v>18.187096774193549</v>
      </c>
      <c r="J9469" s="141">
        <f t="shared" si="763"/>
        <v>0</v>
      </c>
      <c r="K9469" s="81">
        <f t="shared" si="764"/>
        <v>0</v>
      </c>
      <c r="L9469" s="149">
        <v>19.3</v>
      </c>
      <c r="N9469" s="141">
        <f t="shared" si="760"/>
        <v>0</v>
      </c>
      <c r="O9469" s="141"/>
      <c r="P9469" s="141"/>
      <c r="Q9469" s="81">
        <f t="shared" si="761"/>
        <v>0</v>
      </c>
    </row>
    <row r="9470" spans="5:17" ht="13" hidden="1" x14ac:dyDescent="0.3">
      <c r="E9470" s="138">
        <v>45100</v>
      </c>
      <c r="F9470" s="16">
        <v>174</v>
      </c>
      <c r="G9470" s="16">
        <v>2023</v>
      </c>
      <c r="H9470" s="139">
        <f t="shared" si="762"/>
        <v>0</v>
      </c>
      <c r="I9470" s="140">
        <v>18.270967741935486</v>
      </c>
      <c r="J9470" s="141">
        <f t="shared" si="763"/>
        <v>0</v>
      </c>
      <c r="K9470" s="81">
        <f t="shared" si="764"/>
        <v>0</v>
      </c>
      <c r="L9470" s="149">
        <v>20.6</v>
      </c>
      <c r="N9470" s="141">
        <f t="shared" si="760"/>
        <v>0</v>
      </c>
      <c r="O9470" s="141"/>
      <c r="P9470" s="141"/>
      <c r="Q9470" s="81">
        <f t="shared" si="761"/>
        <v>0</v>
      </c>
    </row>
    <row r="9471" spans="5:17" ht="13" hidden="1" x14ac:dyDescent="0.3">
      <c r="E9471" s="138">
        <v>45101</v>
      </c>
      <c r="F9471" s="16">
        <v>175</v>
      </c>
      <c r="G9471" s="16">
        <v>2023</v>
      </c>
      <c r="H9471" s="139">
        <f t="shared" si="762"/>
        <v>0</v>
      </c>
      <c r="I9471" s="140">
        <v>18.354838709677423</v>
      </c>
      <c r="J9471" s="141">
        <f t="shared" si="763"/>
        <v>0</v>
      </c>
      <c r="K9471" s="81">
        <f t="shared" si="764"/>
        <v>0</v>
      </c>
      <c r="L9471" s="149">
        <v>22.3</v>
      </c>
      <c r="N9471" s="141">
        <f t="shared" si="760"/>
        <v>0</v>
      </c>
      <c r="O9471" s="141"/>
      <c r="P9471" s="141"/>
      <c r="Q9471" s="81">
        <f t="shared" si="761"/>
        <v>0</v>
      </c>
    </row>
    <row r="9472" spans="5:17" ht="13" hidden="1" x14ac:dyDescent="0.3">
      <c r="E9472" s="138">
        <v>45102</v>
      </c>
      <c r="F9472" s="16">
        <v>176</v>
      </c>
      <c r="G9472" s="16">
        <v>2023</v>
      </c>
      <c r="H9472" s="139">
        <f t="shared" si="762"/>
        <v>0</v>
      </c>
      <c r="I9472" s="140">
        <v>18.438709677419357</v>
      </c>
      <c r="J9472" s="141">
        <f t="shared" si="763"/>
        <v>0</v>
      </c>
      <c r="K9472" s="81">
        <f t="shared" si="764"/>
        <v>0</v>
      </c>
      <c r="L9472" s="149">
        <v>23.3</v>
      </c>
      <c r="N9472" s="141">
        <f t="shared" si="760"/>
        <v>0</v>
      </c>
      <c r="O9472" s="141"/>
      <c r="P9472" s="141"/>
      <c r="Q9472" s="81">
        <f t="shared" si="761"/>
        <v>0</v>
      </c>
    </row>
    <row r="9473" spans="5:17" ht="13" hidden="1" x14ac:dyDescent="0.3">
      <c r="E9473" s="138">
        <v>45103</v>
      </c>
      <c r="F9473" s="16">
        <v>177</v>
      </c>
      <c r="G9473" s="16">
        <v>2023</v>
      </c>
      <c r="H9473" s="139">
        <f t="shared" si="762"/>
        <v>0</v>
      </c>
      <c r="I9473" s="140">
        <v>18.522580645161291</v>
      </c>
      <c r="J9473" s="141">
        <f t="shared" si="763"/>
        <v>0</v>
      </c>
      <c r="K9473" s="81">
        <f t="shared" si="764"/>
        <v>0</v>
      </c>
      <c r="L9473" s="149">
        <v>24.1</v>
      </c>
      <c r="N9473" s="141">
        <f t="shared" si="760"/>
        <v>0</v>
      </c>
      <c r="O9473" s="141"/>
      <c r="P9473" s="141"/>
      <c r="Q9473" s="81">
        <f t="shared" si="761"/>
        <v>0</v>
      </c>
    </row>
    <row r="9474" spans="5:17" ht="13" hidden="1" x14ac:dyDescent="0.3">
      <c r="E9474" s="138">
        <v>45104</v>
      </c>
      <c r="F9474" s="16">
        <v>178</v>
      </c>
      <c r="G9474" s="16">
        <v>2023</v>
      </c>
      <c r="H9474" s="139">
        <f t="shared" si="762"/>
        <v>0</v>
      </c>
      <c r="I9474" s="140">
        <v>18.606451612903228</v>
      </c>
      <c r="J9474" s="141">
        <f t="shared" si="763"/>
        <v>0</v>
      </c>
      <c r="K9474" s="81">
        <f t="shared" si="764"/>
        <v>0</v>
      </c>
      <c r="L9474" s="149">
        <v>21.4</v>
      </c>
      <c r="N9474" s="141">
        <f t="shared" si="760"/>
        <v>0</v>
      </c>
      <c r="O9474" s="141"/>
      <c r="P9474" s="141"/>
      <c r="Q9474" s="81">
        <f t="shared" si="761"/>
        <v>0</v>
      </c>
    </row>
    <row r="9475" spans="5:17" ht="13" hidden="1" x14ac:dyDescent="0.3">
      <c r="E9475" s="138">
        <v>45105</v>
      </c>
      <c r="F9475" s="16">
        <v>179</v>
      </c>
      <c r="G9475" s="16">
        <v>2023</v>
      </c>
      <c r="H9475" s="139">
        <f t="shared" si="762"/>
        <v>0</v>
      </c>
      <c r="I9475" s="140">
        <v>18.690322580645162</v>
      </c>
      <c r="J9475" s="141">
        <f t="shared" si="763"/>
        <v>0</v>
      </c>
      <c r="K9475" s="81">
        <f t="shared" si="764"/>
        <v>0</v>
      </c>
      <c r="L9475" s="149">
        <v>21</v>
      </c>
      <c r="N9475" s="141">
        <f t="shared" si="760"/>
        <v>0</v>
      </c>
      <c r="O9475" s="141"/>
      <c r="P9475" s="141"/>
      <c r="Q9475" s="81">
        <f t="shared" si="761"/>
        <v>0</v>
      </c>
    </row>
    <row r="9476" spans="5:17" ht="13" hidden="1" x14ac:dyDescent="0.3">
      <c r="E9476" s="138">
        <v>45106</v>
      </c>
      <c r="F9476" s="16">
        <v>180</v>
      </c>
      <c r="G9476" s="16">
        <v>2023</v>
      </c>
      <c r="H9476" s="139">
        <f t="shared" si="762"/>
        <v>0</v>
      </c>
      <c r="I9476" s="140">
        <v>18.774193548387096</v>
      </c>
      <c r="J9476" s="141">
        <f t="shared" si="763"/>
        <v>0</v>
      </c>
      <c r="K9476" s="81">
        <f t="shared" si="764"/>
        <v>0</v>
      </c>
      <c r="L9476" s="149">
        <v>23.1</v>
      </c>
      <c r="N9476" s="141">
        <f t="shared" si="760"/>
        <v>0</v>
      </c>
      <c r="O9476" s="141"/>
      <c r="P9476" s="141"/>
      <c r="Q9476" s="81">
        <f t="shared" si="761"/>
        <v>0</v>
      </c>
    </row>
    <row r="9477" spans="5:17" ht="13" hidden="1" x14ac:dyDescent="0.3">
      <c r="E9477" s="138">
        <v>45107</v>
      </c>
      <c r="F9477" s="16">
        <v>181</v>
      </c>
      <c r="G9477" s="16">
        <v>2023</v>
      </c>
      <c r="H9477" s="139">
        <f t="shared" si="762"/>
        <v>0</v>
      </c>
      <c r="I9477" s="140">
        <v>18.858064516129033</v>
      </c>
      <c r="J9477" s="141">
        <f t="shared" si="763"/>
        <v>0</v>
      </c>
      <c r="K9477" s="81">
        <f t="shared" si="764"/>
        <v>0</v>
      </c>
      <c r="L9477" s="149">
        <v>18.3</v>
      </c>
      <c r="N9477" s="141">
        <f t="shared" si="760"/>
        <v>0</v>
      </c>
      <c r="O9477" s="141"/>
      <c r="P9477" s="141"/>
      <c r="Q9477" s="81">
        <f t="shared" si="761"/>
        <v>0</v>
      </c>
    </row>
    <row r="9478" spans="5:17" ht="13" hidden="1" x14ac:dyDescent="0.3">
      <c r="E9478" s="138">
        <v>45108</v>
      </c>
      <c r="F9478" s="16">
        <v>182</v>
      </c>
      <c r="G9478" s="16">
        <v>2023</v>
      </c>
      <c r="H9478" s="139">
        <f t="shared" si="762"/>
        <v>0</v>
      </c>
      <c r="I9478" s="140">
        <v>18.941935483870971</v>
      </c>
      <c r="J9478" s="141">
        <f t="shared" si="763"/>
        <v>0</v>
      </c>
      <c r="K9478" s="81">
        <f t="shared" si="764"/>
        <v>0</v>
      </c>
      <c r="L9478" s="149">
        <v>20</v>
      </c>
      <c r="N9478" s="141">
        <f t="shared" si="760"/>
        <v>0</v>
      </c>
      <c r="O9478" s="141"/>
      <c r="P9478" s="141"/>
      <c r="Q9478" s="81">
        <f t="shared" si="761"/>
        <v>0</v>
      </c>
    </row>
    <row r="9479" spans="5:17" ht="13" hidden="1" x14ac:dyDescent="0.3">
      <c r="E9479" s="138">
        <v>45109</v>
      </c>
      <c r="F9479" s="16">
        <v>183</v>
      </c>
      <c r="G9479" s="16">
        <v>2023</v>
      </c>
      <c r="H9479" s="139">
        <f t="shared" si="762"/>
        <v>0</v>
      </c>
      <c r="I9479" s="140">
        <v>19.025806451612905</v>
      </c>
      <c r="J9479" s="141">
        <f t="shared" si="763"/>
        <v>0</v>
      </c>
      <c r="K9479" s="81">
        <f t="shared" si="764"/>
        <v>0</v>
      </c>
      <c r="L9479" s="149">
        <v>20.6</v>
      </c>
      <c r="N9479" s="141">
        <f t="shared" si="760"/>
        <v>0</v>
      </c>
      <c r="O9479" s="141"/>
      <c r="P9479" s="141"/>
      <c r="Q9479" s="81">
        <f t="shared" si="761"/>
        <v>0</v>
      </c>
    </row>
    <row r="9480" spans="5:17" ht="13" hidden="1" x14ac:dyDescent="0.3">
      <c r="E9480" s="138">
        <v>45110</v>
      </c>
      <c r="F9480" s="16">
        <v>184</v>
      </c>
      <c r="G9480" s="16">
        <v>2023</v>
      </c>
      <c r="H9480" s="139">
        <f t="shared" si="762"/>
        <v>0</v>
      </c>
      <c r="I9480" s="140">
        <v>19.109677419354838</v>
      </c>
      <c r="J9480" s="141">
        <f t="shared" si="763"/>
        <v>0</v>
      </c>
      <c r="K9480" s="81">
        <f t="shared" si="764"/>
        <v>0</v>
      </c>
      <c r="L9480" s="149">
        <v>20.399999999999999</v>
      </c>
      <c r="N9480" s="141">
        <f t="shared" si="760"/>
        <v>0</v>
      </c>
      <c r="O9480" s="141"/>
      <c r="P9480" s="141"/>
      <c r="Q9480" s="81">
        <f t="shared" si="761"/>
        <v>0</v>
      </c>
    </row>
    <row r="9481" spans="5:17" ht="13" hidden="1" x14ac:dyDescent="0.3">
      <c r="E9481" s="138">
        <v>45111</v>
      </c>
      <c r="F9481" s="16">
        <v>185</v>
      </c>
      <c r="G9481" s="16">
        <v>2023</v>
      </c>
      <c r="H9481" s="139">
        <f t="shared" si="762"/>
        <v>0</v>
      </c>
      <c r="I9481" s="140">
        <v>19.193548387096776</v>
      </c>
      <c r="J9481" s="141">
        <f t="shared" si="763"/>
        <v>0</v>
      </c>
      <c r="K9481" s="81">
        <f t="shared" si="764"/>
        <v>0</v>
      </c>
      <c r="L9481" s="149">
        <v>22.1</v>
      </c>
      <c r="N9481" s="141">
        <f t="shared" si="760"/>
        <v>0</v>
      </c>
      <c r="O9481" s="141"/>
      <c r="P9481" s="141"/>
      <c r="Q9481" s="81">
        <f t="shared" si="761"/>
        <v>0</v>
      </c>
    </row>
    <row r="9482" spans="5:17" ht="13" hidden="1" x14ac:dyDescent="0.3">
      <c r="E9482" s="138">
        <v>45112</v>
      </c>
      <c r="F9482" s="16">
        <v>186</v>
      </c>
      <c r="G9482" s="16">
        <v>2023</v>
      </c>
      <c r="H9482" s="139">
        <f t="shared" si="762"/>
        <v>0</v>
      </c>
      <c r="I9482" s="140">
        <v>19.277419354838713</v>
      </c>
      <c r="J9482" s="141">
        <f t="shared" si="763"/>
        <v>0</v>
      </c>
      <c r="K9482" s="81">
        <f t="shared" si="764"/>
        <v>0</v>
      </c>
      <c r="L9482" s="149">
        <v>20.6</v>
      </c>
      <c r="N9482" s="141">
        <f t="shared" si="760"/>
        <v>0</v>
      </c>
      <c r="O9482" s="141"/>
      <c r="P9482" s="141"/>
      <c r="Q9482" s="81">
        <f t="shared" si="761"/>
        <v>0</v>
      </c>
    </row>
    <row r="9483" spans="5:17" ht="13" hidden="1" x14ac:dyDescent="0.3">
      <c r="E9483" s="138">
        <v>45113</v>
      </c>
      <c r="F9483" s="16">
        <v>187</v>
      </c>
      <c r="G9483" s="16">
        <v>2023</v>
      </c>
      <c r="H9483" s="139">
        <f t="shared" si="762"/>
        <v>0</v>
      </c>
      <c r="I9483" s="140">
        <v>19.361290322580643</v>
      </c>
      <c r="J9483" s="141">
        <f t="shared" si="763"/>
        <v>0</v>
      </c>
      <c r="K9483" s="81">
        <f t="shared" si="764"/>
        <v>0</v>
      </c>
      <c r="L9483" s="149">
        <v>21.4</v>
      </c>
      <c r="N9483" s="141">
        <f t="shared" si="760"/>
        <v>0</v>
      </c>
      <c r="O9483" s="141"/>
      <c r="P9483" s="141"/>
      <c r="Q9483" s="81">
        <f t="shared" si="761"/>
        <v>0</v>
      </c>
    </row>
    <row r="9484" spans="5:17" ht="13" hidden="1" x14ac:dyDescent="0.3">
      <c r="E9484" s="138">
        <v>45114</v>
      </c>
      <c r="F9484" s="16">
        <v>188</v>
      </c>
      <c r="G9484" s="16">
        <v>2023</v>
      </c>
      <c r="H9484" s="139">
        <f t="shared" si="762"/>
        <v>0</v>
      </c>
      <c r="I9484" s="140">
        <v>19.445161290322581</v>
      </c>
      <c r="J9484" s="141">
        <f t="shared" si="763"/>
        <v>0</v>
      </c>
      <c r="K9484" s="81">
        <f t="shared" si="764"/>
        <v>0</v>
      </c>
      <c r="L9484" s="149">
        <v>22.3</v>
      </c>
      <c r="N9484" s="141">
        <f t="shared" si="760"/>
        <v>0</v>
      </c>
      <c r="O9484" s="141"/>
      <c r="P9484" s="141"/>
      <c r="Q9484" s="81">
        <f t="shared" si="761"/>
        <v>0</v>
      </c>
    </row>
    <row r="9485" spans="5:17" ht="13" hidden="1" x14ac:dyDescent="0.3">
      <c r="E9485" s="138">
        <v>45115</v>
      </c>
      <c r="F9485" s="16">
        <v>189</v>
      </c>
      <c r="G9485" s="16">
        <v>2023</v>
      </c>
      <c r="H9485" s="139">
        <f t="shared" si="762"/>
        <v>0</v>
      </c>
      <c r="I9485" s="140">
        <v>19.529032258064518</v>
      </c>
      <c r="J9485" s="141">
        <f t="shared" si="763"/>
        <v>0</v>
      </c>
      <c r="K9485" s="81">
        <f t="shared" si="764"/>
        <v>0</v>
      </c>
      <c r="L9485" s="149">
        <v>23.9</v>
      </c>
      <c r="N9485" s="141">
        <f t="shared" si="760"/>
        <v>0</v>
      </c>
      <c r="O9485" s="141"/>
      <c r="P9485" s="141"/>
      <c r="Q9485" s="81">
        <f t="shared" si="761"/>
        <v>0</v>
      </c>
    </row>
    <row r="9486" spans="5:17" ht="13" hidden="1" x14ac:dyDescent="0.3">
      <c r="E9486" s="138">
        <v>45116</v>
      </c>
      <c r="F9486" s="16">
        <v>190</v>
      </c>
      <c r="G9486" s="16">
        <v>2023</v>
      </c>
      <c r="H9486" s="139">
        <f t="shared" si="762"/>
        <v>0</v>
      </c>
      <c r="I9486" s="140">
        <v>19.612903225806452</v>
      </c>
      <c r="J9486" s="141">
        <f t="shared" si="763"/>
        <v>0</v>
      </c>
      <c r="K9486" s="81">
        <f t="shared" si="764"/>
        <v>0</v>
      </c>
      <c r="L9486" s="149">
        <v>25.5</v>
      </c>
      <c r="N9486" s="141">
        <f t="shared" si="760"/>
        <v>0</v>
      </c>
      <c r="O9486" s="141"/>
      <c r="P9486" s="141"/>
      <c r="Q9486" s="81">
        <f t="shared" si="761"/>
        <v>0</v>
      </c>
    </row>
    <row r="9487" spans="5:17" ht="13" hidden="1" x14ac:dyDescent="0.3">
      <c r="E9487" s="138">
        <v>45117</v>
      </c>
      <c r="F9487" s="16">
        <v>191</v>
      </c>
      <c r="G9487" s="16">
        <v>2023</v>
      </c>
      <c r="H9487" s="139">
        <f t="shared" si="762"/>
        <v>0</v>
      </c>
      <c r="I9487" s="140">
        <v>19.696774193548389</v>
      </c>
      <c r="J9487" s="141">
        <f t="shared" si="763"/>
        <v>0</v>
      </c>
      <c r="K9487" s="81">
        <f t="shared" si="764"/>
        <v>0</v>
      </c>
      <c r="L9487" s="149">
        <v>27</v>
      </c>
      <c r="N9487" s="141">
        <f t="shared" si="760"/>
        <v>0</v>
      </c>
      <c r="O9487" s="141"/>
      <c r="P9487" s="141"/>
      <c r="Q9487" s="81">
        <f t="shared" si="761"/>
        <v>0</v>
      </c>
    </row>
    <row r="9488" spans="5:17" ht="13" hidden="1" x14ac:dyDescent="0.3">
      <c r="E9488" s="138">
        <v>45118</v>
      </c>
      <c r="F9488" s="16">
        <v>192</v>
      </c>
      <c r="G9488" s="16">
        <v>2023</v>
      </c>
      <c r="H9488" s="139">
        <f t="shared" si="762"/>
        <v>0</v>
      </c>
      <c r="I9488" s="140">
        <v>19.780645161290323</v>
      </c>
      <c r="J9488" s="141">
        <f t="shared" si="763"/>
        <v>0</v>
      </c>
      <c r="K9488" s="81">
        <f t="shared" si="764"/>
        <v>0</v>
      </c>
      <c r="L9488" s="149">
        <v>28</v>
      </c>
      <c r="N9488" s="141">
        <f t="shared" si="760"/>
        <v>0</v>
      </c>
      <c r="O9488" s="141"/>
      <c r="P9488" s="141"/>
      <c r="Q9488" s="81">
        <f t="shared" si="761"/>
        <v>0</v>
      </c>
    </row>
    <row r="9489" spans="5:17" ht="13" hidden="1" x14ac:dyDescent="0.3">
      <c r="E9489" s="138">
        <v>45119</v>
      </c>
      <c r="F9489" s="16">
        <v>193</v>
      </c>
      <c r="G9489" s="16">
        <v>2023</v>
      </c>
      <c r="H9489" s="139">
        <f t="shared" si="762"/>
        <v>0</v>
      </c>
      <c r="I9489" s="140">
        <v>19.864516129032257</v>
      </c>
      <c r="J9489" s="141">
        <f t="shared" si="763"/>
        <v>0</v>
      </c>
      <c r="K9489" s="81">
        <f t="shared" si="764"/>
        <v>0</v>
      </c>
      <c r="L9489" s="149">
        <v>24</v>
      </c>
      <c r="N9489" s="141">
        <f t="shared" ref="N9489:N9552" si="765">IF(L9489&lt;=$E$117,1,0)</f>
        <v>0</v>
      </c>
      <c r="O9489" s="141"/>
      <c r="P9489" s="141"/>
      <c r="Q9489" s="81">
        <f t="shared" ref="Q9489:Q9552" si="766">N9489*($E$116-L9489)</f>
        <v>0</v>
      </c>
    </row>
    <row r="9490" spans="5:17" ht="13" hidden="1" x14ac:dyDescent="0.3">
      <c r="E9490" s="138">
        <v>45120</v>
      </c>
      <c r="F9490" s="16">
        <v>194</v>
      </c>
      <c r="G9490" s="16">
        <v>2023</v>
      </c>
      <c r="H9490" s="139">
        <f t="shared" si="762"/>
        <v>0</v>
      </c>
      <c r="I9490" s="140">
        <v>19.948387096774194</v>
      </c>
      <c r="J9490" s="141">
        <f t="shared" si="763"/>
        <v>0</v>
      </c>
      <c r="K9490" s="81">
        <f t="shared" si="764"/>
        <v>0</v>
      </c>
      <c r="L9490" s="149">
        <v>21.8</v>
      </c>
      <c r="N9490" s="141">
        <f t="shared" si="765"/>
        <v>0</v>
      </c>
      <c r="O9490" s="141"/>
      <c r="P9490" s="141"/>
      <c r="Q9490" s="81">
        <f t="shared" si="766"/>
        <v>0</v>
      </c>
    </row>
    <row r="9491" spans="5:17" ht="13" hidden="1" x14ac:dyDescent="0.3">
      <c r="E9491" s="138">
        <v>45121</v>
      </c>
      <c r="F9491" s="16">
        <v>195</v>
      </c>
      <c r="G9491" s="16">
        <v>2023</v>
      </c>
      <c r="H9491" s="139">
        <f t="shared" ref="H9491:H9554" si="767">IF(AND(E9491&gt;=$D$64,E9491&lt;=$D$65),1,0)</f>
        <v>0</v>
      </c>
      <c r="I9491" s="140">
        <v>20.032258064516128</v>
      </c>
      <c r="J9491" s="141">
        <f t="shared" ref="J9491:J9554" si="768">IF(I9491&lt;=$E$117,1,0)</f>
        <v>0</v>
      </c>
      <c r="K9491" s="81">
        <f t="shared" ref="K9491:K9554" si="769">J9491*($E$116-I9491)</f>
        <v>0</v>
      </c>
      <c r="L9491" s="149">
        <v>22.9</v>
      </c>
      <c r="N9491" s="141">
        <f t="shared" si="765"/>
        <v>0</v>
      </c>
      <c r="O9491" s="141"/>
      <c r="P9491" s="141"/>
      <c r="Q9491" s="81">
        <f t="shared" si="766"/>
        <v>0</v>
      </c>
    </row>
    <row r="9492" spans="5:17" ht="13" hidden="1" x14ac:dyDescent="0.3">
      <c r="E9492" s="138">
        <v>45122</v>
      </c>
      <c r="F9492" s="16">
        <v>196</v>
      </c>
      <c r="G9492" s="16">
        <v>2023</v>
      </c>
      <c r="H9492" s="139">
        <f t="shared" si="767"/>
        <v>0</v>
      </c>
      <c r="I9492" s="140">
        <v>20.116129032258065</v>
      </c>
      <c r="J9492" s="141">
        <f t="shared" si="768"/>
        <v>0</v>
      </c>
      <c r="K9492" s="81">
        <f t="shared" si="769"/>
        <v>0</v>
      </c>
      <c r="L9492" s="149">
        <v>26.4</v>
      </c>
      <c r="N9492" s="141">
        <f t="shared" si="765"/>
        <v>0</v>
      </c>
      <c r="O9492" s="141"/>
      <c r="P9492" s="141"/>
      <c r="Q9492" s="81">
        <f t="shared" si="766"/>
        <v>0</v>
      </c>
    </row>
    <row r="9493" spans="5:17" ht="13" hidden="1" x14ac:dyDescent="0.3">
      <c r="E9493" s="138">
        <v>45123</v>
      </c>
      <c r="F9493" s="16">
        <v>197</v>
      </c>
      <c r="G9493" s="16">
        <v>2023</v>
      </c>
      <c r="H9493" s="139">
        <f t="shared" si="767"/>
        <v>0</v>
      </c>
      <c r="I9493" s="140">
        <v>20.2</v>
      </c>
      <c r="J9493" s="141">
        <f t="shared" si="768"/>
        <v>0</v>
      </c>
      <c r="K9493" s="81">
        <f t="shared" si="769"/>
        <v>0</v>
      </c>
      <c r="L9493" s="149">
        <v>23.9</v>
      </c>
      <c r="N9493" s="141">
        <f t="shared" si="765"/>
        <v>0</v>
      </c>
      <c r="O9493" s="141"/>
      <c r="P9493" s="141"/>
      <c r="Q9493" s="81">
        <f t="shared" si="766"/>
        <v>0</v>
      </c>
    </row>
    <row r="9494" spans="5:17" ht="13" hidden="1" x14ac:dyDescent="0.3">
      <c r="E9494" s="138">
        <v>45124</v>
      </c>
      <c r="F9494" s="16">
        <v>198</v>
      </c>
      <c r="G9494" s="16">
        <v>2023</v>
      </c>
      <c r="H9494" s="139">
        <f t="shared" si="767"/>
        <v>0</v>
      </c>
      <c r="I9494" s="140">
        <v>20.193548387096772</v>
      </c>
      <c r="J9494" s="141">
        <f t="shared" si="768"/>
        <v>0</v>
      </c>
      <c r="K9494" s="81">
        <f t="shared" si="769"/>
        <v>0</v>
      </c>
      <c r="L9494" s="149">
        <v>25.1</v>
      </c>
      <c r="N9494" s="141">
        <f t="shared" si="765"/>
        <v>0</v>
      </c>
      <c r="O9494" s="141"/>
      <c r="P9494" s="141"/>
      <c r="Q9494" s="81">
        <f t="shared" si="766"/>
        <v>0</v>
      </c>
    </row>
    <row r="9495" spans="5:17" ht="13" hidden="1" x14ac:dyDescent="0.3">
      <c r="E9495" s="138">
        <v>45125</v>
      </c>
      <c r="F9495" s="16">
        <v>199</v>
      </c>
      <c r="G9495" s="16">
        <v>2023</v>
      </c>
      <c r="H9495" s="139">
        <f t="shared" si="767"/>
        <v>0</v>
      </c>
      <c r="I9495" s="140">
        <v>20.187096774193549</v>
      </c>
      <c r="J9495" s="141">
        <f t="shared" si="768"/>
        <v>0</v>
      </c>
      <c r="K9495" s="81">
        <f t="shared" si="769"/>
        <v>0</v>
      </c>
      <c r="L9495" s="149">
        <v>23.9</v>
      </c>
      <c r="N9495" s="141">
        <f t="shared" si="765"/>
        <v>0</v>
      </c>
      <c r="O9495" s="141"/>
      <c r="P9495" s="141"/>
      <c r="Q9495" s="81">
        <f t="shared" si="766"/>
        <v>0</v>
      </c>
    </row>
    <row r="9496" spans="5:17" ht="13" hidden="1" x14ac:dyDescent="0.3">
      <c r="E9496" s="138">
        <v>45126</v>
      </c>
      <c r="F9496" s="16">
        <v>200</v>
      </c>
      <c r="G9496" s="16">
        <v>2023</v>
      </c>
      <c r="H9496" s="139">
        <f t="shared" si="767"/>
        <v>0</v>
      </c>
      <c r="I9496" s="140">
        <v>20.180645161290322</v>
      </c>
      <c r="J9496" s="141">
        <f t="shared" si="768"/>
        <v>0</v>
      </c>
      <c r="K9496" s="81">
        <f t="shared" si="769"/>
        <v>0</v>
      </c>
      <c r="L9496" s="149">
        <v>25.9</v>
      </c>
      <c r="N9496" s="141">
        <f t="shared" si="765"/>
        <v>0</v>
      </c>
      <c r="O9496" s="141"/>
      <c r="P9496" s="141"/>
      <c r="Q9496" s="81">
        <f t="shared" si="766"/>
        <v>0</v>
      </c>
    </row>
    <row r="9497" spans="5:17" ht="13" hidden="1" x14ac:dyDescent="0.3">
      <c r="E9497" s="138">
        <v>45127</v>
      </c>
      <c r="F9497" s="16">
        <v>201</v>
      </c>
      <c r="G9497" s="16">
        <v>2023</v>
      </c>
      <c r="H9497" s="139">
        <f t="shared" si="767"/>
        <v>0</v>
      </c>
      <c r="I9497" s="140">
        <v>20.174193548387095</v>
      </c>
      <c r="J9497" s="141">
        <f t="shared" si="768"/>
        <v>0</v>
      </c>
      <c r="K9497" s="81">
        <f t="shared" si="769"/>
        <v>0</v>
      </c>
      <c r="L9497" s="149">
        <v>22.9</v>
      </c>
      <c r="N9497" s="141">
        <f t="shared" si="765"/>
        <v>0</v>
      </c>
      <c r="O9497" s="141"/>
      <c r="P9497" s="141"/>
      <c r="Q9497" s="81">
        <f t="shared" si="766"/>
        <v>0</v>
      </c>
    </row>
    <row r="9498" spans="5:17" ht="13" hidden="1" x14ac:dyDescent="0.3">
      <c r="E9498" s="138">
        <v>45128</v>
      </c>
      <c r="F9498" s="16">
        <v>202</v>
      </c>
      <c r="G9498" s="16">
        <v>2023</v>
      </c>
      <c r="H9498" s="139">
        <f t="shared" si="767"/>
        <v>0</v>
      </c>
      <c r="I9498" s="140">
        <v>20.167741935483871</v>
      </c>
      <c r="J9498" s="141">
        <f t="shared" si="768"/>
        <v>0</v>
      </c>
      <c r="K9498" s="81">
        <f t="shared" si="769"/>
        <v>0</v>
      </c>
      <c r="L9498" s="149">
        <v>21.5</v>
      </c>
      <c r="N9498" s="141">
        <f t="shared" si="765"/>
        <v>0</v>
      </c>
      <c r="O9498" s="141"/>
      <c r="P9498" s="141"/>
      <c r="Q9498" s="81">
        <f t="shared" si="766"/>
        <v>0</v>
      </c>
    </row>
    <row r="9499" spans="5:17" ht="13" hidden="1" x14ac:dyDescent="0.3">
      <c r="E9499" s="138">
        <v>45129</v>
      </c>
      <c r="F9499" s="16">
        <v>203</v>
      </c>
      <c r="G9499" s="16">
        <v>2023</v>
      </c>
      <c r="H9499" s="139">
        <f t="shared" si="767"/>
        <v>0</v>
      </c>
      <c r="I9499" s="140">
        <v>20.161290322580644</v>
      </c>
      <c r="J9499" s="141">
        <f t="shared" si="768"/>
        <v>0</v>
      </c>
      <c r="K9499" s="81">
        <f t="shared" si="769"/>
        <v>0</v>
      </c>
      <c r="L9499" s="149">
        <v>21.5</v>
      </c>
      <c r="N9499" s="141">
        <f t="shared" si="765"/>
        <v>0</v>
      </c>
      <c r="O9499" s="141"/>
      <c r="P9499" s="141"/>
      <c r="Q9499" s="81">
        <f t="shared" si="766"/>
        <v>0</v>
      </c>
    </row>
    <row r="9500" spans="5:17" ht="13" hidden="1" x14ac:dyDescent="0.3">
      <c r="E9500" s="138">
        <v>45130</v>
      </c>
      <c r="F9500" s="16">
        <v>204</v>
      </c>
      <c r="G9500" s="16">
        <v>2023</v>
      </c>
      <c r="H9500" s="139">
        <f t="shared" si="767"/>
        <v>0</v>
      </c>
      <c r="I9500" s="140">
        <v>20.154838709677417</v>
      </c>
      <c r="J9500" s="141">
        <f t="shared" si="768"/>
        <v>0</v>
      </c>
      <c r="K9500" s="81">
        <f t="shared" si="769"/>
        <v>0</v>
      </c>
      <c r="L9500" s="149">
        <v>24.8</v>
      </c>
      <c r="N9500" s="141">
        <f t="shared" si="765"/>
        <v>0</v>
      </c>
      <c r="O9500" s="141"/>
      <c r="P9500" s="141"/>
      <c r="Q9500" s="81">
        <f t="shared" si="766"/>
        <v>0</v>
      </c>
    </row>
    <row r="9501" spans="5:17" ht="13" hidden="1" x14ac:dyDescent="0.3">
      <c r="E9501" s="138">
        <v>45131</v>
      </c>
      <c r="F9501" s="16">
        <v>205</v>
      </c>
      <c r="G9501" s="16">
        <v>2023</v>
      </c>
      <c r="H9501" s="139">
        <f t="shared" si="767"/>
        <v>0</v>
      </c>
      <c r="I9501" s="140">
        <v>20.148387096774194</v>
      </c>
      <c r="J9501" s="141">
        <f t="shared" si="768"/>
        <v>0</v>
      </c>
      <c r="K9501" s="81">
        <f t="shared" si="769"/>
        <v>0</v>
      </c>
      <c r="L9501" s="149">
        <v>21.9</v>
      </c>
      <c r="N9501" s="141">
        <f t="shared" si="765"/>
        <v>0</v>
      </c>
      <c r="O9501" s="141"/>
      <c r="P9501" s="141"/>
      <c r="Q9501" s="81">
        <f t="shared" si="766"/>
        <v>0</v>
      </c>
    </row>
    <row r="9502" spans="5:17" ht="13" hidden="1" x14ac:dyDescent="0.3">
      <c r="E9502" s="138">
        <v>45132</v>
      </c>
      <c r="F9502" s="16">
        <v>206</v>
      </c>
      <c r="G9502" s="16">
        <v>2023</v>
      </c>
      <c r="H9502" s="139">
        <f t="shared" si="767"/>
        <v>0</v>
      </c>
      <c r="I9502" s="140">
        <v>20.141935483870967</v>
      </c>
      <c r="J9502" s="141">
        <f t="shared" si="768"/>
        <v>0</v>
      </c>
      <c r="K9502" s="81">
        <f t="shared" si="769"/>
        <v>0</v>
      </c>
      <c r="L9502" s="149">
        <v>18.100000000000001</v>
      </c>
      <c r="N9502" s="141">
        <f t="shared" si="765"/>
        <v>0</v>
      </c>
      <c r="O9502" s="141"/>
      <c r="P9502" s="141"/>
      <c r="Q9502" s="81">
        <f t="shared" si="766"/>
        <v>0</v>
      </c>
    </row>
    <row r="9503" spans="5:17" ht="13" hidden="1" x14ac:dyDescent="0.3">
      <c r="E9503" s="138">
        <v>45133</v>
      </c>
      <c r="F9503" s="16">
        <v>207</v>
      </c>
      <c r="G9503" s="16">
        <v>2023</v>
      </c>
      <c r="H9503" s="139">
        <f t="shared" si="767"/>
        <v>0</v>
      </c>
      <c r="I9503" s="140">
        <v>20.13548387096774</v>
      </c>
      <c r="J9503" s="141">
        <f t="shared" si="768"/>
        <v>0</v>
      </c>
      <c r="K9503" s="81">
        <f t="shared" si="769"/>
        <v>0</v>
      </c>
      <c r="L9503" s="149">
        <v>16.600000000000001</v>
      </c>
      <c r="N9503" s="141">
        <f t="shared" si="765"/>
        <v>0</v>
      </c>
      <c r="O9503" s="141"/>
      <c r="P9503" s="141"/>
      <c r="Q9503" s="81">
        <f t="shared" si="766"/>
        <v>0</v>
      </c>
    </row>
    <row r="9504" spans="5:17" ht="13" hidden="1" x14ac:dyDescent="0.3">
      <c r="E9504" s="138">
        <v>45134</v>
      </c>
      <c r="F9504" s="16">
        <v>208</v>
      </c>
      <c r="G9504" s="16">
        <v>2023</v>
      </c>
      <c r="H9504" s="139">
        <f t="shared" si="767"/>
        <v>0</v>
      </c>
      <c r="I9504" s="140">
        <v>20.129032258064516</v>
      </c>
      <c r="J9504" s="141">
        <f t="shared" si="768"/>
        <v>0</v>
      </c>
      <c r="K9504" s="81">
        <f t="shared" si="769"/>
        <v>0</v>
      </c>
      <c r="L9504" s="149">
        <v>20.399999999999999</v>
      </c>
      <c r="N9504" s="141">
        <f t="shared" si="765"/>
        <v>0</v>
      </c>
      <c r="O9504" s="141"/>
      <c r="P9504" s="141"/>
      <c r="Q9504" s="81">
        <f t="shared" si="766"/>
        <v>0</v>
      </c>
    </row>
    <row r="9505" spans="5:17" ht="13" hidden="1" x14ac:dyDescent="0.3">
      <c r="E9505" s="138">
        <v>45135</v>
      </c>
      <c r="F9505" s="16">
        <v>209</v>
      </c>
      <c r="G9505" s="16">
        <v>2023</v>
      </c>
      <c r="H9505" s="139">
        <f t="shared" si="767"/>
        <v>0</v>
      </c>
      <c r="I9505" s="140">
        <v>20.122580645161289</v>
      </c>
      <c r="J9505" s="141">
        <f t="shared" si="768"/>
        <v>0</v>
      </c>
      <c r="K9505" s="81">
        <f t="shared" si="769"/>
        <v>0</v>
      </c>
      <c r="L9505" s="149">
        <v>24.5</v>
      </c>
      <c r="N9505" s="141">
        <f t="shared" si="765"/>
        <v>0</v>
      </c>
      <c r="O9505" s="141"/>
      <c r="P9505" s="141"/>
      <c r="Q9505" s="81">
        <f t="shared" si="766"/>
        <v>0</v>
      </c>
    </row>
    <row r="9506" spans="5:17" ht="13" hidden="1" x14ac:dyDescent="0.3">
      <c r="E9506" s="138">
        <v>45136</v>
      </c>
      <c r="F9506" s="16">
        <v>210</v>
      </c>
      <c r="G9506" s="16">
        <v>2023</v>
      </c>
      <c r="H9506" s="139">
        <f t="shared" si="767"/>
        <v>0</v>
      </c>
      <c r="I9506" s="140">
        <v>20.116129032258065</v>
      </c>
      <c r="J9506" s="141">
        <f t="shared" si="768"/>
        <v>0</v>
      </c>
      <c r="K9506" s="81">
        <f t="shared" si="769"/>
        <v>0</v>
      </c>
      <c r="L9506" s="149">
        <v>21.4</v>
      </c>
      <c r="N9506" s="141">
        <f t="shared" si="765"/>
        <v>0</v>
      </c>
      <c r="O9506" s="141"/>
      <c r="P9506" s="141"/>
      <c r="Q9506" s="81">
        <f t="shared" si="766"/>
        <v>0</v>
      </c>
    </row>
    <row r="9507" spans="5:17" ht="13" hidden="1" x14ac:dyDescent="0.3">
      <c r="E9507" s="138">
        <v>45137</v>
      </c>
      <c r="F9507" s="16">
        <v>211</v>
      </c>
      <c r="G9507" s="16">
        <v>2023</v>
      </c>
      <c r="H9507" s="139">
        <f t="shared" si="767"/>
        <v>0</v>
      </c>
      <c r="I9507" s="140">
        <v>20.109677419354838</v>
      </c>
      <c r="J9507" s="141">
        <f t="shared" si="768"/>
        <v>0</v>
      </c>
      <c r="K9507" s="81">
        <f t="shared" si="769"/>
        <v>0</v>
      </c>
      <c r="L9507" s="149">
        <v>21.1</v>
      </c>
      <c r="N9507" s="141">
        <f t="shared" si="765"/>
        <v>0</v>
      </c>
      <c r="O9507" s="141"/>
      <c r="P9507" s="141"/>
      <c r="Q9507" s="81">
        <f t="shared" si="766"/>
        <v>0</v>
      </c>
    </row>
    <row r="9508" spans="5:17" ht="13" hidden="1" x14ac:dyDescent="0.3">
      <c r="E9508" s="138">
        <v>45138</v>
      </c>
      <c r="F9508" s="16">
        <v>212</v>
      </c>
      <c r="G9508" s="16">
        <v>2023</v>
      </c>
      <c r="H9508" s="139">
        <f t="shared" si="767"/>
        <v>0</v>
      </c>
      <c r="I9508" s="140">
        <v>20.103225806451611</v>
      </c>
      <c r="J9508" s="141">
        <f t="shared" si="768"/>
        <v>0</v>
      </c>
      <c r="K9508" s="81">
        <f t="shared" si="769"/>
        <v>0</v>
      </c>
      <c r="L9508" s="149">
        <v>21.2</v>
      </c>
      <c r="N9508" s="141">
        <f t="shared" si="765"/>
        <v>0</v>
      </c>
      <c r="O9508" s="141"/>
      <c r="P9508" s="141"/>
      <c r="Q9508" s="81">
        <f t="shared" si="766"/>
        <v>0</v>
      </c>
    </row>
    <row r="9509" spans="5:17" ht="13" hidden="1" x14ac:dyDescent="0.3">
      <c r="E9509" s="138">
        <v>45139</v>
      </c>
      <c r="F9509" s="16">
        <v>213</v>
      </c>
      <c r="G9509" s="16">
        <v>2023</v>
      </c>
      <c r="H9509" s="139">
        <f t="shared" si="767"/>
        <v>0</v>
      </c>
      <c r="I9509" s="140">
        <v>20.096774193548388</v>
      </c>
      <c r="J9509" s="141">
        <f t="shared" si="768"/>
        <v>0</v>
      </c>
      <c r="K9509" s="81">
        <f t="shared" si="769"/>
        <v>0</v>
      </c>
      <c r="L9509" s="149">
        <v>20</v>
      </c>
      <c r="N9509" s="141">
        <f t="shared" si="765"/>
        <v>0</v>
      </c>
      <c r="O9509" s="141"/>
      <c r="P9509" s="141"/>
      <c r="Q9509" s="81">
        <f t="shared" si="766"/>
        <v>0</v>
      </c>
    </row>
    <row r="9510" spans="5:17" ht="13" hidden="1" x14ac:dyDescent="0.3">
      <c r="E9510" s="138">
        <v>45140</v>
      </c>
      <c r="F9510" s="16">
        <v>214</v>
      </c>
      <c r="G9510" s="16">
        <v>2023</v>
      </c>
      <c r="H9510" s="139">
        <f t="shared" si="767"/>
        <v>0</v>
      </c>
      <c r="I9510" s="140">
        <v>20.090322580645161</v>
      </c>
      <c r="J9510" s="141">
        <f t="shared" si="768"/>
        <v>0</v>
      </c>
      <c r="K9510" s="81">
        <f t="shared" si="769"/>
        <v>0</v>
      </c>
      <c r="L9510" s="149">
        <v>23</v>
      </c>
      <c r="N9510" s="141">
        <f t="shared" si="765"/>
        <v>0</v>
      </c>
      <c r="O9510" s="141"/>
      <c r="P9510" s="141"/>
      <c r="Q9510" s="81">
        <f t="shared" si="766"/>
        <v>0</v>
      </c>
    </row>
    <row r="9511" spans="5:17" ht="13" hidden="1" x14ac:dyDescent="0.3">
      <c r="E9511" s="138">
        <v>45141</v>
      </c>
      <c r="F9511" s="16">
        <v>215</v>
      </c>
      <c r="G9511" s="16">
        <v>2023</v>
      </c>
      <c r="H9511" s="139">
        <f t="shared" si="767"/>
        <v>0</v>
      </c>
      <c r="I9511" s="140">
        <v>20.083870967741934</v>
      </c>
      <c r="J9511" s="141">
        <f t="shared" si="768"/>
        <v>0</v>
      </c>
      <c r="K9511" s="81">
        <f t="shared" si="769"/>
        <v>0</v>
      </c>
      <c r="L9511" s="149">
        <v>20.6</v>
      </c>
      <c r="N9511" s="141">
        <f t="shared" si="765"/>
        <v>0</v>
      </c>
      <c r="O9511" s="141"/>
      <c r="P9511" s="141"/>
      <c r="Q9511" s="81">
        <f t="shared" si="766"/>
        <v>0</v>
      </c>
    </row>
    <row r="9512" spans="5:17" ht="13" hidden="1" x14ac:dyDescent="0.3">
      <c r="E9512" s="138">
        <v>45142</v>
      </c>
      <c r="F9512" s="16">
        <v>216</v>
      </c>
      <c r="G9512" s="16">
        <v>2023</v>
      </c>
      <c r="H9512" s="139">
        <f t="shared" si="767"/>
        <v>0</v>
      </c>
      <c r="I9512" s="140">
        <v>20.07741935483871</v>
      </c>
      <c r="J9512" s="141">
        <f t="shared" si="768"/>
        <v>0</v>
      </c>
      <c r="K9512" s="81">
        <f t="shared" si="769"/>
        <v>0</v>
      </c>
      <c r="L9512" s="149">
        <v>16.899999999999999</v>
      </c>
      <c r="N9512" s="141">
        <f t="shared" si="765"/>
        <v>0</v>
      </c>
      <c r="O9512" s="141"/>
      <c r="P9512" s="141"/>
      <c r="Q9512" s="81">
        <f t="shared" si="766"/>
        <v>0</v>
      </c>
    </row>
    <row r="9513" spans="5:17" ht="13" hidden="1" x14ac:dyDescent="0.3">
      <c r="E9513" s="138">
        <v>45143</v>
      </c>
      <c r="F9513" s="16">
        <v>217</v>
      </c>
      <c r="G9513" s="16">
        <v>2023</v>
      </c>
      <c r="H9513" s="139">
        <f t="shared" si="767"/>
        <v>0</v>
      </c>
      <c r="I9513" s="140">
        <v>20.070967741935483</v>
      </c>
      <c r="J9513" s="141">
        <f t="shared" si="768"/>
        <v>0</v>
      </c>
      <c r="K9513" s="81">
        <f t="shared" si="769"/>
        <v>0</v>
      </c>
      <c r="L9513" s="149">
        <v>18</v>
      </c>
      <c r="N9513" s="141">
        <f t="shared" si="765"/>
        <v>0</v>
      </c>
      <c r="O9513" s="141"/>
      <c r="P9513" s="141"/>
      <c r="Q9513" s="81">
        <f t="shared" si="766"/>
        <v>0</v>
      </c>
    </row>
    <row r="9514" spans="5:17" ht="13" hidden="1" x14ac:dyDescent="0.3">
      <c r="E9514" s="138">
        <v>45144</v>
      </c>
      <c r="F9514" s="16">
        <v>218</v>
      </c>
      <c r="G9514" s="16">
        <v>2023</v>
      </c>
      <c r="H9514" s="139">
        <f t="shared" si="767"/>
        <v>0</v>
      </c>
      <c r="I9514" s="140">
        <v>20.064516129032256</v>
      </c>
      <c r="J9514" s="141">
        <f t="shared" si="768"/>
        <v>0</v>
      </c>
      <c r="K9514" s="81">
        <f t="shared" si="769"/>
        <v>0</v>
      </c>
      <c r="L9514" s="149">
        <v>15.8</v>
      </c>
      <c r="N9514" s="141">
        <f t="shared" si="765"/>
        <v>1</v>
      </c>
      <c r="O9514" s="141"/>
      <c r="P9514" s="141"/>
      <c r="Q9514" s="81">
        <f t="shared" si="766"/>
        <v>4.1999999999999993</v>
      </c>
    </row>
    <row r="9515" spans="5:17" ht="13" hidden="1" x14ac:dyDescent="0.3">
      <c r="E9515" s="138">
        <v>45145</v>
      </c>
      <c r="F9515" s="16">
        <v>219</v>
      </c>
      <c r="G9515" s="16">
        <v>2023</v>
      </c>
      <c r="H9515" s="139">
        <f t="shared" si="767"/>
        <v>0</v>
      </c>
      <c r="I9515" s="140">
        <v>20.058064516129033</v>
      </c>
      <c r="J9515" s="141">
        <f t="shared" si="768"/>
        <v>0</v>
      </c>
      <c r="K9515" s="81">
        <f t="shared" si="769"/>
        <v>0</v>
      </c>
      <c r="L9515" s="149">
        <v>16</v>
      </c>
      <c r="N9515" s="141">
        <f t="shared" si="765"/>
        <v>1</v>
      </c>
      <c r="O9515" s="141"/>
      <c r="P9515" s="141"/>
      <c r="Q9515" s="81">
        <f t="shared" si="766"/>
        <v>4</v>
      </c>
    </row>
    <row r="9516" spans="5:17" ht="13" hidden="1" x14ac:dyDescent="0.3">
      <c r="E9516" s="138">
        <v>45146</v>
      </c>
      <c r="F9516" s="16">
        <v>220</v>
      </c>
      <c r="G9516" s="16">
        <v>2023</v>
      </c>
      <c r="H9516" s="139">
        <f t="shared" si="767"/>
        <v>0</v>
      </c>
      <c r="I9516" s="140">
        <v>20.051612903225806</v>
      </c>
      <c r="J9516" s="141">
        <f t="shared" si="768"/>
        <v>0</v>
      </c>
      <c r="K9516" s="81">
        <f t="shared" si="769"/>
        <v>0</v>
      </c>
      <c r="L9516" s="149">
        <v>17.600000000000001</v>
      </c>
      <c r="N9516" s="141">
        <f t="shared" si="765"/>
        <v>0</v>
      </c>
      <c r="O9516" s="141"/>
      <c r="P9516" s="141"/>
      <c r="Q9516" s="81">
        <f t="shared" si="766"/>
        <v>0</v>
      </c>
    </row>
    <row r="9517" spans="5:17" ht="13" hidden="1" x14ac:dyDescent="0.3">
      <c r="E9517" s="138">
        <v>45147</v>
      </c>
      <c r="F9517" s="16">
        <v>221</v>
      </c>
      <c r="G9517" s="16">
        <v>2023</v>
      </c>
      <c r="H9517" s="139">
        <f t="shared" si="767"/>
        <v>0</v>
      </c>
      <c r="I9517" s="140">
        <v>20.045161290322579</v>
      </c>
      <c r="J9517" s="141">
        <f t="shared" si="768"/>
        <v>0</v>
      </c>
      <c r="K9517" s="81">
        <f t="shared" si="769"/>
        <v>0</v>
      </c>
      <c r="L9517" s="149">
        <v>21.2</v>
      </c>
      <c r="N9517" s="141">
        <f t="shared" si="765"/>
        <v>0</v>
      </c>
      <c r="O9517" s="141"/>
      <c r="P9517" s="141"/>
      <c r="Q9517" s="81">
        <f t="shared" si="766"/>
        <v>0</v>
      </c>
    </row>
    <row r="9518" spans="5:17" ht="13" hidden="1" x14ac:dyDescent="0.3">
      <c r="E9518" s="138">
        <v>45148</v>
      </c>
      <c r="F9518" s="16">
        <v>222</v>
      </c>
      <c r="G9518" s="16">
        <v>2023</v>
      </c>
      <c r="H9518" s="139">
        <f t="shared" si="767"/>
        <v>0</v>
      </c>
      <c r="I9518" s="140">
        <v>20.038709677419355</v>
      </c>
      <c r="J9518" s="141">
        <f t="shared" si="768"/>
        <v>0</v>
      </c>
      <c r="K9518" s="81">
        <f t="shared" si="769"/>
        <v>0</v>
      </c>
      <c r="L9518" s="149">
        <v>21.5</v>
      </c>
      <c r="N9518" s="141">
        <f t="shared" si="765"/>
        <v>0</v>
      </c>
      <c r="O9518" s="141"/>
      <c r="P9518" s="141"/>
      <c r="Q9518" s="81">
        <f t="shared" si="766"/>
        <v>0</v>
      </c>
    </row>
    <row r="9519" spans="5:17" ht="13" hidden="1" x14ac:dyDescent="0.3">
      <c r="E9519" s="138">
        <v>45149</v>
      </c>
      <c r="F9519" s="16">
        <v>223</v>
      </c>
      <c r="G9519" s="16">
        <v>2023</v>
      </c>
      <c r="H9519" s="139">
        <f t="shared" si="767"/>
        <v>0</v>
      </c>
      <c r="I9519" s="140">
        <v>20.032258064516128</v>
      </c>
      <c r="J9519" s="141">
        <f t="shared" si="768"/>
        <v>0</v>
      </c>
      <c r="K9519" s="81">
        <f t="shared" si="769"/>
        <v>0</v>
      </c>
      <c r="L9519" s="149">
        <v>24</v>
      </c>
      <c r="N9519" s="141">
        <f t="shared" si="765"/>
        <v>0</v>
      </c>
      <c r="O9519" s="141"/>
      <c r="P9519" s="141"/>
      <c r="Q9519" s="81">
        <f t="shared" si="766"/>
        <v>0</v>
      </c>
    </row>
    <row r="9520" spans="5:17" ht="13" hidden="1" x14ac:dyDescent="0.3">
      <c r="E9520" s="138">
        <v>45150</v>
      </c>
      <c r="F9520" s="16">
        <v>224</v>
      </c>
      <c r="G9520" s="16">
        <v>2023</v>
      </c>
      <c r="H9520" s="139">
        <f t="shared" si="767"/>
        <v>0</v>
      </c>
      <c r="I9520" s="140">
        <v>20.025806451612901</v>
      </c>
      <c r="J9520" s="141">
        <f t="shared" si="768"/>
        <v>0</v>
      </c>
      <c r="K9520" s="81">
        <f t="shared" si="769"/>
        <v>0</v>
      </c>
      <c r="L9520" s="149">
        <v>25.6</v>
      </c>
      <c r="N9520" s="141">
        <f t="shared" si="765"/>
        <v>0</v>
      </c>
      <c r="O9520" s="141"/>
      <c r="P9520" s="141"/>
      <c r="Q9520" s="81">
        <f t="shared" si="766"/>
        <v>0</v>
      </c>
    </row>
    <row r="9521" spans="5:17" ht="13" hidden="1" x14ac:dyDescent="0.3">
      <c r="E9521" s="138">
        <v>45151</v>
      </c>
      <c r="F9521" s="16">
        <v>225</v>
      </c>
      <c r="G9521" s="16">
        <v>2023</v>
      </c>
      <c r="H9521" s="139">
        <f t="shared" si="767"/>
        <v>0</v>
      </c>
      <c r="I9521" s="140">
        <v>20.019354838709678</v>
      </c>
      <c r="J9521" s="141">
        <f t="shared" si="768"/>
        <v>0</v>
      </c>
      <c r="K9521" s="81">
        <f t="shared" si="769"/>
        <v>0</v>
      </c>
      <c r="L9521" s="149">
        <v>25.7</v>
      </c>
      <c r="N9521" s="141">
        <f t="shared" si="765"/>
        <v>0</v>
      </c>
      <c r="O9521" s="141"/>
      <c r="P9521" s="141"/>
      <c r="Q9521" s="81">
        <f t="shared" si="766"/>
        <v>0</v>
      </c>
    </row>
    <row r="9522" spans="5:17" ht="13" hidden="1" x14ac:dyDescent="0.3">
      <c r="E9522" s="138">
        <v>45152</v>
      </c>
      <c r="F9522" s="16">
        <v>226</v>
      </c>
      <c r="G9522" s="16">
        <v>2023</v>
      </c>
      <c r="H9522" s="139">
        <f t="shared" si="767"/>
        <v>0</v>
      </c>
      <c r="I9522" s="140">
        <v>20.012903225806451</v>
      </c>
      <c r="J9522" s="141">
        <f t="shared" si="768"/>
        <v>0</v>
      </c>
      <c r="K9522" s="81">
        <f t="shared" si="769"/>
        <v>0</v>
      </c>
      <c r="L9522" s="149">
        <v>25.6</v>
      </c>
      <c r="N9522" s="141">
        <f t="shared" si="765"/>
        <v>0</v>
      </c>
      <c r="O9522" s="141"/>
      <c r="P9522" s="141"/>
      <c r="Q9522" s="81">
        <f t="shared" si="766"/>
        <v>0</v>
      </c>
    </row>
    <row r="9523" spans="5:17" ht="13" hidden="1" x14ac:dyDescent="0.3">
      <c r="E9523" s="138">
        <v>45153</v>
      </c>
      <c r="F9523" s="16">
        <v>227</v>
      </c>
      <c r="G9523" s="16">
        <v>2023</v>
      </c>
      <c r="H9523" s="139">
        <f t="shared" si="767"/>
        <v>0</v>
      </c>
      <c r="I9523" s="140">
        <v>20.006451612903227</v>
      </c>
      <c r="J9523" s="141">
        <f t="shared" si="768"/>
        <v>0</v>
      </c>
      <c r="K9523" s="81">
        <f t="shared" si="769"/>
        <v>0</v>
      </c>
      <c r="L9523" s="149">
        <v>25.5</v>
      </c>
      <c r="N9523" s="141">
        <f t="shared" si="765"/>
        <v>0</v>
      </c>
      <c r="O9523" s="141"/>
      <c r="P9523" s="141"/>
      <c r="Q9523" s="81">
        <f t="shared" si="766"/>
        <v>0</v>
      </c>
    </row>
    <row r="9524" spans="5:17" ht="13" hidden="1" x14ac:dyDescent="0.3">
      <c r="E9524" s="138">
        <v>45154</v>
      </c>
      <c r="F9524" s="16">
        <v>228</v>
      </c>
      <c r="G9524" s="16">
        <v>2023</v>
      </c>
      <c r="H9524" s="139">
        <f t="shared" si="767"/>
        <v>0</v>
      </c>
      <c r="I9524" s="140">
        <v>20</v>
      </c>
      <c r="J9524" s="141">
        <f t="shared" si="768"/>
        <v>0</v>
      </c>
      <c r="K9524" s="81">
        <f t="shared" si="769"/>
        <v>0</v>
      </c>
      <c r="L9524" s="149">
        <v>24.9</v>
      </c>
      <c r="N9524" s="141">
        <f t="shared" si="765"/>
        <v>0</v>
      </c>
      <c r="O9524" s="141"/>
      <c r="P9524" s="141"/>
      <c r="Q9524" s="81">
        <f t="shared" si="766"/>
        <v>0</v>
      </c>
    </row>
    <row r="9525" spans="5:17" ht="13" hidden="1" x14ac:dyDescent="0.3">
      <c r="E9525" s="138">
        <v>45155</v>
      </c>
      <c r="F9525" s="16">
        <v>229</v>
      </c>
      <c r="G9525" s="16">
        <v>2023</v>
      </c>
      <c r="H9525" s="139">
        <f t="shared" si="767"/>
        <v>0</v>
      </c>
      <c r="I9525" s="140">
        <v>19.846666666666664</v>
      </c>
      <c r="J9525" s="141">
        <f t="shared" si="768"/>
        <v>0</v>
      </c>
      <c r="K9525" s="81">
        <f t="shared" si="769"/>
        <v>0</v>
      </c>
      <c r="L9525" s="149">
        <v>23.8</v>
      </c>
      <c r="N9525" s="141">
        <f t="shared" si="765"/>
        <v>0</v>
      </c>
      <c r="O9525" s="141"/>
      <c r="P9525" s="141"/>
      <c r="Q9525" s="81">
        <f t="shared" si="766"/>
        <v>0</v>
      </c>
    </row>
    <row r="9526" spans="5:17" ht="13" hidden="1" x14ac:dyDescent="0.3">
      <c r="E9526" s="138">
        <v>45156</v>
      </c>
      <c r="F9526" s="16">
        <v>230</v>
      </c>
      <c r="G9526" s="16">
        <v>2023</v>
      </c>
      <c r="H9526" s="139">
        <f t="shared" si="767"/>
        <v>0</v>
      </c>
      <c r="I9526" s="140">
        <v>19.693333333333328</v>
      </c>
      <c r="J9526" s="141">
        <f t="shared" si="768"/>
        <v>0</v>
      </c>
      <c r="K9526" s="81">
        <f t="shared" si="769"/>
        <v>0</v>
      </c>
      <c r="L9526" s="149">
        <v>24.5</v>
      </c>
      <c r="N9526" s="141">
        <f t="shared" si="765"/>
        <v>0</v>
      </c>
      <c r="O9526" s="141"/>
      <c r="P9526" s="141"/>
      <c r="Q9526" s="81">
        <f t="shared" si="766"/>
        <v>0</v>
      </c>
    </row>
    <row r="9527" spans="5:17" ht="13" hidden="1" x14ac:dyDescent="0.3">
      <c r="E9527" s="138">
        <v>45157</v>
      </c>
      <c r="F9527" s="16">
        <v>231</v>
      </c>
      <c r="G9527" s="16">
        <v>2023</v>
      </c>
      <c r="H9527" s="139">
        <f t="shared" si="767"/>
        <v>0</v>
      </c>
      <c r="I9527" s="140">
        <v>19.54</v>
      </c>
      <c r="J9527" s="141">
        <f t="shared" si="768"/>
        <v>0</v>
      </c>
      <c r="K9527" s="81">
        <f t="shared" si="769"/>
        <v>0</v>
      </c>
      <c r="L9527" s="149">
        <v>26.1</v>
      </c>
      <c r="N9527" s="141">
        <f t="shared" si="765"/>
        <v>0</v>
      </c>
      <c r="O9527" s="141"/>
      <c r="P9527" s="141"/>
      <c r="Q9527" s="81">
        <f t="shared" si="766"/>
        <v>0</v>
      </c>
    </row>
    <row r="9528" spans="5:17" ht="13" hidden="1" x14ac:dyDescent="0.3">
      <c r="E9528" s="138">
        <v>45158</v>
      </c>
      <c r="F9528" s="16">
        <v>232</v>
      </c>
      <c r="G9528" s="16">
        <v>2023</v>
      </c>
      <c r="H9528" s="139">
        <f t="shared" si="767"/>
        <v>0</v>
      </c>
      <c r="I9528" s="140">
        <v>19.386666666666663</v>
      </c>
      <c r="J9528" s="141">
        <f t="shared" si="768"/>
        <v>0</v>
      </c>
      <c r="K9528" s="81">
        <f t="shared" si="769"/>
        <v>0</v>
      </c>
      <c r="L9528" s="149">
        <v>27.2</v>
      </c>
      <c r="N9528" s="141">
        <f t="shared" si="765"/>
        <v>0</v>
      </c>
      <c r="O9528" s="141"/>
      <c r="P9528" s="141"/>
      <c r="Q9528" s="81">
        <f t="shared" si="766"/>
        <v>0</v>
      </c>
    </row>
    <row r="9529" spans="5:17" ht="13" hidden="1" x14ac:dyDescent="0.3">
      <c r="E9529" s="138">
        <v>45159</v>
      </c>
      <c r="F9529" s="16">
        <v>233</v>
      </c>
      <c r="G9529" s="16">
        <v>2023</v>
      </c>
      <c r="H9529" s="139">
        <f t="shared" si="767"/>
        <v>0</v>
      </c>
      <c r="I9529" s="140">
        <v>19.233333333333327</v>
      </c>
      <c r="J9529" s="141">
        <f t="shared" si="768"/>
        <v>0</v>
      </c>
      <c r="K9529" s="81">
        <f t="shared" si="769"/>
        <v>0</v>
      </c>
      <c r="L9529" s="149">
        <v>28.1</v>
      </c>
      <c r="N9529" s="141">
        <f t="shared" si="765"/>
        <v>0</v>
      </c>
      <c r="O9529" s="141"/>
      <c r="P9529" s="141"/>
      <c r="Q9529" s="81">
        <f t="shared" si="766"/>
        <v>0</v>
      </c>
    </row>
    <row r="9530" spans="5:17" ht="13" hidden="1" x14ac:dyDescent="0.3">
      <c r="E9530" s="138">
        <v>45160</v>
      </c>
      <c r="F9530" s="16">
        <v>234</v>
      </c>
      <c r="G9530" s="16">
        <v>2023</v>
      </c>
      <c r="H9530" s="139">
        <f t="shared" si="767"/>
        <v>0</v>
      </c>
      <c r="I9530" s="140">
        <v>19.079999999999998</v>
      </c>
      <c r="J9530" s="141">
        <f t="shared" si="768"/>
        <v>0</v>
      </c>
      <c r="K9530" s="81">
        <f t="shared" si="769"/>
        <v>0</v>
      </c>
      <c r="L9530" s="149">
        <v>28.6</v>
      </c>
      <c r="N9530" s="141">
        <f t="shared" si="765"/>
        <v>0</v>
      </c>
      <c r="O9530" s="141"/>
      <c r="P9530" s="141"/>
      <c r="Q9530" s="81">
        <f t="shared" si="766"/>
        <v>0</v>
      </c>
    </row>
    <row r="9531" spans="5:17" ht="13" hidden="1" x14ac:dyDescent="0.3">
      <c r="E9531" s="138">
        <v>45161</v>
      </c>
      <c r="F9531" s="16">
        <v>235</v>
      </c>
      <c r="G9531" s="16">
        <v>2023</v>
      </c>
      <c r="H9531" s="139">
        <f t="shared" si="767"/>
        <v>0</v>
      </c>
      <c r="I9531" s="140">
        <v>18.926666666666662</v>
      </c>
      <c r="J9531" s="141">
        <f t="shared" si="768"/>
        <v>0</v>
      </c>
      <c r="K9531" s="81">
        <f t="shared" si="769"/>
        <v>0</v>
      </c>
      <c r="L9531" s="149">
        <v>28.5</v>
      </c>
      <c r="N9531" s="141">
        <f t="shared" si="765"/>
        <v>0</v>
      </c>
      <c r="O9531" s="141"/>
      <c r="P9531" s="141"/>
      <c r="Q9531" s="81">
        <f t="shared" si="766"/>
        <v>0</v>
      </c>
    </row>
    <row r="9532" spans="5:17" ht="13" hidden="1" x14ac:dyDescent="0.3">
      <c r="E9532" s="138">
        <v>45162</v>
      </c>
      <c r="F9532" s="16">
        <v>236</v>
      </c>
      <c r="G9532" s="16">
        <v>2023</v>
      </c>
      <c r="H9532" s="139">
        <f t="shared" si="767"/>
        <v>0</v>
      </c>
      <c r="I9532" s="140">
        <v>18.773333333333326</v>
      </c>
      <c r="J9532" s="141">
        <f t="shared" si="768"/>
        <v>0</v>
      </c>
      <c r="K9532" s="81">
        <f t="shared" si="769"/>
        <v>0</v>
      </c>
      <c r="L9532" s="149">
        <v>29.2</v>
      </c>
      <c r="N9532" s="141">
        <f t="shared" si="765"/>
        <v>0</v>
      </c>
      <c r="O9532" s="141"/>
      <c r="P9532" s="141"/>
      <c r="Q9532" s="81">
        <f t="shared" si="766"/>
        <v>0</v>
      </c>
    </row>
    <row r="9533" spans="5:17" ht="13" hidden="1" x14ac:dyDescent="0.3">
      <c r="E9533" s="138">
        <v>45163</v>
      </c>
      <c r="F9533" s="16">
        <v>237</v>
      </c>
      <c r="G9533" s="16">
        <v>2023</v>
      </c>
      <c r="H9533" s="139">
        <f t="shared" si="767"/>
        <v>0</v>
      </c>
      <c r="I9533" s="140">
        <v>18.62</v>
      </c>
      <c r="J9533" s="141">
        <f t="shared" si="768"/>
        <v>0</v>
      </c>
      <c r="K9533" s="81">
        <f t="shared" si="769"/>
        <v>0</v>
      </c>
      <c r="L9533" s="149">
        <v>25.9</v>
      </c>
      <c r="N9533" s="141">
        <f t="shared" si="765"/>
        <v>0</v>
      </c>
      <c r="O9533" s="141"/>
      <c r="P9533" s="141"/>
      <c r="Q9533" s="81">
        <f t="shared" si="766"/>
        <v>0</v>
      </c>
    </row>
    <row r="9534" spans="5:17" ht="13" hidden="1" x14ac:dyDescent="0.3">
      <c r="E9534" s="138">
        <v>45164</v>
      </c>
      <c r="F9534" s="16">
        <v>238</v>
      </c>
      <c r="G9534" s="16">
        <v>2023</v>
      </c>
      <c r="H9534" s="139">
        <f t="shared" si="767"/>
        <v>0</v>
      </c>
      <c r="I9534" s="140">
        <v>18.466666666666661</v>
      </c>
      <c r="J9534" s="141">
        <f t="shared" si="768"/>
        <v>0</v>
      </c>
      <c r="K9534" s="81">
        <f t="shared" si="769"/>
        <v>0</v>
      </c>
      <c r="L9534" s="149">
        <v>20.9</v>
      </c>
      <c r="N9534" s="141">
        <f t="shared" si="765"/>
        <v>0</v>
      </c>
      <c r="O9534" s="141"/>
      <c r="P9534" s="141"/>
      <c r="Q9534" s="81">
        <f t="shared" si="766"/>
        <v>0</v>
      </c>
    </row>
    <row r="9535" spans="5:17" ht="13" hidden="1" x14ac:dyDescent="0.3">
      <c r="E9535" s="138">
        <v>45165</v>
      </c>
      <c r="F9535" s="16">
        <v>239</v>
      </c>
      <c r="G9535" s="16">
        <v>2023</v>
      </c>
      <c r="H9535" s="139">
        <f t="shared" si="767"/>
        <v>0</v>
      </c>
      <c r="I9535" s="140">
        <v>18.313333333333333</v>
      </c>
      <c r="J9535" s="141">
        <f t="shared" si="768"/>
        <v>0</v>
      </c>
      <c r="K9535" s="81">
        <f t="shared" si="769"/>
        <v>0</v>
      </c>
      <c r="L9535" s="149">
        <v>17.100000000000001</v>
      </c>
      <c r="N9535" s="141">
        <f t="shared" si="765"/>
        <v>0</v>
      </c>
      <c r="O9535" s="141"/>
      <c r="P9535" s="141"/>
      <c r="Q9535" s="81">
        <f t="shared" si="766"/>
        <v>0</v>
      </c>
    </row>
    <row r="9536" spans="5:17" ht="13" hidden="1" x14ac:dyDescent="0.3">
      <c r="E9536" s="138">
        <v>45166</v>
      </c>
      <c r="F9536" s="16">
        <v>240</v>
      </c>
      <c r="G9536" s="16">
        <v>2023</v>
      </c>
      <c r="H9536" s="139">
        <f t="shared" si="767"/>
        <v>0</v>
      </c>
      <c r="I9536" s="140">
        <v>18.16</v>
      </c>
      <c r="J9536" s="141">
        <f t="shared" si="768"/>
        <v>0</v>
      </c>
      <c r="K9536" s="81">
        <f t="shared" si="769"/>
        <v>0</v>
      </c>
      <c r="L9536" s="149">
        <v>14.7</v>
      </c>
      <c r="N9536" s="141">
        <f t="shared" si="765"/>
        <v>1</v>
      </c>
      <c r="O9536" s="141"/>
      <c r="P9536" s="141"/>
      <c r="Q9536" s="81">
        <f t="shared" si="766"/>
        <v>5.3000000000000007</v>
      </c>
    </row>
    <row r="9537" spans="5:17" ht="13" hidden="1" x14ac:dyDescent="0.3">
      <c r="E9537" s="138">
        <v>45167</v>
      </c>
      <c r="F9537" s="16">
        <v>241</v>
      </c>
      <c r="G9537" s="16">
        <v>2023</v>
      </c>
      <c r="H9537" s="139">
        <f t="shared" si="767"/>
        <v>0</v>
      </c>
      <c r="I9537" s="140">
        <v>18.006666666666661</v>
      </c>
      <c r="J9537" s="141">
        <f t="shared" si="768"/>
        <v>0</v>
      </c>
      <c r="K9537" s="81">
        <f t="shared" si="769"/>
        <v>0</v>
      </c>
      <c r="L9537" s="149">
        <v>13.9</v>
      </c>
      <c r="N9537" s="141">
        <f t="shared" si="765"/>
        <v>1</v>
      </c>
      <c r="O9537" s="141"/>
      <c r="P9537" s="141"/>
      <c r="Q9537" s="81">
        <f t="shared" si="766"/>
        <v>6.1</v>
      </c>
    </row>
    <row r="9538" spans="5:17" ht="13" hidden="1" x14ac:dyDescent="0.3">
      <c r="E9538" s="138">
        <v>45168</v>
      </c>
      <c r="F9538" s="16">
        <v>242</v>
      </c>
      <c r="G9538" s="16">
        <v>2023</v>
      </c>
      <c r="H9538" s="139">
        <f t="shared" si="767"/>
        <v>0</v>
      </c>
      <c r="I9538" s="140">
        <v>17.853333333333332</v>
      </c>
      <c r="J9538" s="141">
        <f t="shared" si="768"/>
        <v>0</v>
      </c>
      <c r="K9538" s="81">
        <f t="shared" si="769"/>
        <v>0</v>
      </c>
      <c r="L9538" s="149">
        <v>15</v>
      </c>
      <c r="N9538" s="141">
        <f t="shared" si="765"/>
        <v>1</v>
      </c>
      <c r="O9538" s="141"/>
      <c r="P9538" s="141"/>
      <c r="Q9538" s="81">
        <f t="shared" si="766"/>
        <v>5</v>
      </c>
    </row>
    <row r="9539" spans="5:17" ht="13" hidden="1" x14ac:dyDescent="0.3">
      <c r="E9539" s="138">
        <v>45169</v>
      </c>
      <c r="F9539" s="16">
        <v>243</v>
      </c>
      <c r="G9539" s="16">
        <v>2023</v>
      </c>
      <c r="H9539" s="139">
        <f t="shared" si="767"/>
        <v>0</v>
      </c>
      <c r="I9539" s="140">
        <v>17.7</v>
      </c>
      <c r="J9539" s="141">
        <f t="shared" si="768"/>
        <v>0</v>
      </c>
      <c r="K9539" s="81">
        <f t="shared" si="769"/>
        <v>0</v>
      </c>
      <c r="L9539" s="149">
        <v>18.8</v>
      </c>
      <c r="N9539" s="141">
        <f t="shared" si="765"/>
        <v>0</v>
      </c>
      <c r="O9539" s="141"/>
      <c r="P9539" s="141"/>
      <c r="Q9539" s="81">
        <f t="shared" si="766"/>
        <v>0</v>
      </c>
    </row>
    <row r="9540" spans="5:17" ht="13" hidden="1" x14ac:dyDescent="0.3">
      <c r="E9540" s="138">
        <v>45170</v>
      </c>
      <c r="F9540" s="16">
        <v>244</v>
      </c>
      <c r="G9540" s="16">
        <v>2023</v>
      </c>
      <c r="H9540" s="139">
        <f t="shared" si="767"/>
        <v>0</v>
      </c>
      <c r="I9540" s="140">
        <v>17.546666666666667</v>
      </c>
      <c r="J9540" s="141">
        <f t="shared" si="768"/>
        <v>0</v>
      </c>
      <c r="K9540" s="81">
        <f t="shared" si="769"/>
        <v>0</v>
      </c>
      <c r="L9540" s="149">
        <v>16.2</v>
      </c>
      <c r="N9540" s="141">
        <f t="shared" si="765"/>
        <v>0</v>
      </c>
      <c r="O9540" s="141"/>
      <c r="P9540" s="141"/>
      <c r="Q9540" s="81">
        <f t="shared" si="766"/>
        <v>0</v>
      </c>
    </row>
    <row r="9541" spans="5:17" ht="13" hidden="1" x14ac:dyDescent="0.3">
      <c r="E9541" s="138">
        <v>45171</v>
      </c>
      <c r="F9541" s="16">
        <v>245</v>
      </c>
      <c r="G9541" s="16">
        <v>2023</v>
      </c>
      <c r="H9541" s="139">
        <f t="shared" si="767"/>
        <v>0</v>
      </c>
      <c r="I9541" s="140">
        <v>17.393333333333331</v>
      </c>
      <c r="J9541" s="141">
        <f t="shared" si="768"/>
        <v>0</v>
      </c>
      <c r="K9541" s="81">
        <f t="shared" si="769"/>
        <v>0</v>
      </c>
      <c r="L9541" s="149">
        <v>20</v>
      </c>
      <c r="N9541" s="141">
        <f t="shared" si="765"/>
        <v>0</v>
      </c>
      <c r="O9541" s="141"/>
      <c r="P9541" s="141"/>
      <c r="Q9541" s="81">
        <f t="shared" si="766"/>
        <v>0</v>
      </c>
    </row>
    <row r="9542" spans="5:17" ht="13" hidden="1" x14ac:dyDescent="0.3">
      <c r="E9542" s="138">
        <v>45172</v>
      </c>
      <c r="F9542" s="16">
        <v>246</v>
      </c>
      <c r="G9542" s="16">
        <v>2023</v>
      </c>
      <c r="H9542" s="139">
        <f t="shared" si="767"/>
        <v>0</v>
      </c>
      <c r="I9542" s="140">
        <v>17.239999999999998</v>
      </c>
      <c r="J9542" s="141">
        <f t="shared" si="768"/>
        <v>0</v>
      </c>
      <c r="K9542" s="81">
        <f t="shared" si="769"/>
        <v>0</v>
      </c>
      <c r="L9542" s="149">
        <v>21.4</v>
      </c>
      <c r="N9542" s="141">
        <f t="shared" si="765"/>
        <v>0</v>
      </c>
      <c r="O9542" s="141"/>
      <c r="P9542" s="141"/>
      <c r="Q9542" s="81">
        <f t="shared" si="766"/>
        <v>0</v>
      </c>
    </row>
    <row r="9543" spans="5:17" ht="13" hidden="1" x14ac:dyDescent="0.3">
      <c r="E9543" s="138">
        <v>45173</v>
      </c>
      <c r="F9543" s="16">
        <v>247</v>
      </c>
      <c r="G9543" s="16">
        <v>2023</v>
      </c>
      <c r="H9543" s="139">
        <f t="shared" si="767"/>
        <v>0</v>
      </c>
      <c r="I9543" s="140">
        <v>17.086666666666666</v>
      </c>
      <c r="J9543" s="141">
        <f t="shared" si="768"/>
        <v>0</v>
      </c>
      <c r="K9543" s="81">
        <f t="shared" si="769"/>
        <v>0</v>
      </c>
      <c r="L9543" s="149">
        <v>21</v>
      </c>
      <c r="N9543" s="141">
        <f t="shared" si="765"/>
        <v>0</v>
      </c>
      <c r="O9543" s="141"/>
      <c r="P9543" s="141"/>
      <c r="Q9543" s="81">
        <f t="shared" si="766"/>
        <v>0</v>
      </c>
    </row>
    <row r="9544" spans="5:17" ht="13" hidden="1" x14ac:dyDescent="0.3">
      <c r="E9544" s="138">
        <v>45174</v>
      </c>
      <c r="F9544" s="16">
        <v>248</v>
      </c>
      <c r="G9544" s="16">
        <v>2023</v>
      </c>
      <c r="H9544" s="139">
        <f t="shared" si="767"/>
        <v>0</v>
      </c>
      <c r="I9544" s="140">
        <v>16.93333333333333</v>
      </c>
      <c r="J9544" s="141">
        <f t="shared" si="768"/>
        <v>0</v>
      </c>
      <c r="K9544" s="81">
        <f t="shared" si="769"/>
        <v>0</v>
      </c>
      <c r="L9544" s="149">
        <v>21.9</v>
      </c>
      <c r="N9544" s="141">
        <f t="shared" si="765"/>
        <v>0</v>
      </c>
      <c r="O9544" s="141"/>
      <c r="P9544" s="141"/>
      <c r="Q9544" s="81">
        <f t="shared" si="766"/>
        <v>0</v>
      </c>
    </row>
    <row r="9545" spans="5:17" ht="13" hidden="1" x14ac:dyDescent="0.3">
      <c r="E9545" s="138">
        <v>45175</v>
      </c>
      <c r="F9545" s="16">
        <v>249</v>
      </c>
      <c r="G9545" s="16">
        <v>2023</v>
      </c>
      <c r="H9545" s="139">
        <f t="shared" si="767"/>
        <v>0</v>
      </c>
      <c r="I9545" s="140">
        <v>16.78</v>
      </c>
      <c r="J9545" s="141">
        <f t="shared" si="768"/>
        <v>0</v>
      </c>
      <c r="K9545" s="81">
        <f t="shared" si="769"/>
        <v>0</v>
      </c>
      <c r="L9545" s="149">
        <v>22.2</v>
      </c>
      <c r="N9545" s="141">
        <f t="shared" si="765"/>
        <v>0</v>
      </c>
      <c r="O9545" s="141"/>
      <c r="P9545" s="141"/>
      <c r="Q9545" s="81">
        <f t="shared" si="766"/>
        <v>0</v>
      </c>
    </row>
    <row r="9546" spans="5:17" ht="13" hidden="1" x14ac:dyDescent="0.3">
      <c r="E9546" s="138">
        <v>45176</v>
      </c>
      <c r="F9546" s="16">
        <v>250</v>
      </c>
      <c r="G9546" s="16">
        <v>2023</v>
      </c>
      <c r="H9546" s="139">
        <f t="shared" si="767"/>
        <v>0</v>
      </c>
      <c r="I9546" s="140">
        <v>16.626666666666665</v>
      </c>
      <c r="J9546" s="141">
        <f t="shared" si="768"/>
        <v>0</v>
      </c>
      <c r="K9546" s="81">
        <f t="shared" si="769"/>
        <v>0</v>
      </c>
      <c r="L9546" s="149">
        <v>23</v>
      </c>
      <c r="N9546" s="141">
        <f t="shared" si="765"/>
        <v>0</v>
      </c>
      <c r="O9546" s="141"/>
      <c r="P9546" s="141"/>
      <c r="Q9546" s="81">
        <f t="shared" si="766"/>
        <v>0</v>
      </c>
    </row>
    <row r="9547" spans="5:17" ht="13" hidden="1" x14ac:dyDescent="0.3">
      <c r="E9547" s="138">
        <v>45177</v>
      </c>
      <c r="F9547" s="16">
        <v>251</v>
      </c>
      <c r="G9547" s="16">
        <v>2023</v>
      </c>
      <c r="H9547" s="139">
        <f t="shared" si="767"/>
        <v>0</v>
      </c>
      <c r="I9547" s="140">
        <v>16.473333333333329</v>
      </c>
      <c r="J9547" s="141">
        <f t="shared" si="768"/>
        <v>0</v>
      </c>
      <c r="K9547" s="81">
        <f t="shared" si="769"/>
        <v>0</v>
      </c>
      <c r="L9547" s="149">
        <v>23.2</v>
      </c>
      <c r="N9547" s="141">
        <f t="shared" si="765"/>
        <v>0</v>
      </c>
      <c r="O9547" s="141"/>
      <c r="P9547" s="141"/>
      <c r="Q9547" s="81">
        <f t="shared" si="766"/>
        <v>0</v>
      </c>
    </row>
    <row r="9548" spans="5:17" ht="13" hidden="1" x14ac:dyDescent="0.3">
      <c r="E9548" s="138">
        <v>45178</v>
      </c>
      <c r="F9548" s="16">
        <v>252</v>
      </c>
      <c r="G9548" s="16">
        <v>2023</v>
      </c>
      <c r="H9548" s="139">
        <f t="shared" si="767"/>
        <v>0</v>
      </c>
      <c r="I9548" s="140">
        <v>16.32</v>
      </c>
      <c r="J9548" s="141">
        <f t="shared" si="768"/>
        <v>0</v>
      </c>
      <c r="K9548" s="81">
        <f t="shared" si="769"/>
        <v>0</v>
      </c>
      <c r="L9548" s="149">
        <v>23.3</v>
      </c>
      <c r="N9548" s="141">
        <f t="shared" si="765"/>
        <v>0</v>
      </c>
      <c r="O9548" s="141"/>
      <c r="P9548" s="141"/>
      <c r="Q9548" s="81">
        <f t="shared" si="766"/>
        <v>0</v>
      </c>
    </row>
    <row r="9549" spans="5:17" ht="13" hidden="1" x14ac:dyDescent="0.3">
      <c r="E9549" s="138">
        <v>45179</v>
      </c>
      <c r="F9549" s="16">
        <v>253</v>
      </c>
      <c r="G9549" s="16">
        <v>2023</v>
      </c>
      <c r="H9549" s="139">
        <f t="shared" si="767"/>
        <v>0</v>
      </c>
      <c r="I9549" s="140">
        <v>16.166666666666664</v>
      </c>
      <c r="J9549" s="141">
        <f t="shared" si="768"/>
        <v>0</v>
      </c>
      <c r="K9549" s="81">
        <f t="shared" si="769"/>
        <v>0</v>
      </c>
      <c r="L9549" s="149">
        <v>22.9</v>
      </c>
      <c r="N9549" s="141">
        <f t="shared" si="765"/>
        <v>0</v>
      </c>
      <c r="O9549" s="141"/>
      <c r="P9549" s="141"/>
      <c r="Q9549" s="81">
        <f t="shared" si="766"/>
        <v>0</v>
      </c>
    </row>
    <row r="9550" spans="5:17" ht="13" hidden="1" x14ac:dyDescent="0.3">
      <c r="E9550" s="138">
        <v>45180</v>
      </c>
      <c r="F9550" s="16">
        <v>254</v>
      </c>
      <c r="G9550" s="16">
        <v>2023</v>
      </c>
      <c r="H9550" s="139">
        <f t="shared" si="767"/>
        <v>0</v>
      </c>
      <c r="I9550" s="140">
        <v>16.013333333333328</v>
      </c>
      <c r="J9550" s="141">
        <f t="shared" si="768"/>
        <v>0</v>
      </c>
      <c r="K9550" s="81">
        <f t="shared" si="769"/>
        <v>0</v>
      </c>
      <c r="L9550" s="149">
        <v>22.6</v>
      </c>
      <c r="N9550" s="141">
        <f t="shared" si="765"/>
        <v>0</v>
      </c>
      <c r="O9550" s="141"/>
      <c r="P9550" s="141"/>
      <c r="Q9550" s="81">
        <f t="shared" si="766"/>
        <v>0</v>
      </c>
    </row>
    <row r="9551" spans="5:17" ht="13" hidden="1" x14ac:dyDescent="0.3">
      <c r="E9551" s="138">
        <v>45181</v>
      </c>
      <c r="F9551" s="16">
        <v>255</v>
      </c>
      <c r="G9551" s="16">
        <v>2023</v>
      </c>
      <c r="H9551" s="139">
        <f t="shared" si="767"/>
        <v>0</v>
      </c>
      <c r="I9551" s="140">
        <v>15.86</v>
      </c>
      <c r="J9551" s="141">
        <f t="shared" si="768"/>
        <v>1</v>
      </c>
      <c r="K9551" s="81">
        <f t="shared" si="769"/>
        <v>4.1400000000000006</v>
      </c>
      <c r="L9551" s="149">
        <v>23.3</v>
      </c>
      <c r="N9551" s="141">
        <f t="shared" si="765"/>
        <v>0</v>
      </c>
      <c r="O9551" s="141"/>
      <c r="P9551" s="141"/>
      <c r="Q9551" s="81">
        <f t="shared" si="766"/>
        <v>0</v>
      </c>
    </row>
    <row r="9552" spans="5:17" ht="13" hidden="1" x14ac:dyDescent="0.3">
      <c r="E9552" s="138">
        <v>45182</v>
      </c>
      <c r="F9552" s="16">
        <v>256</v>
      </c>
      <c r="G9552" s="16">
        <v>2023</v>
      </c>
      <c r="H9552" s="139">
        <f t="shared" si="767"/>
        <v>0</v>
      </c>
      <c r="I9552" s="140">
        <v>15.706666666666663</v>
      </c>
      <c r="J9552" s="141">
        <f t="shared" si="768"/>
        <v>1</v>
      </c>
      <c r="K9552" s="81">
        <f t="shared" si="769"/>
        <v>4.2933333333333366</v>
      </c>
      <c r="L9552" s="149">
        <v>18.2</v>
      </c>
      <c r="N9552" s="141">
        <f t="shared" si="765"/>
        <v>0</v>
      </c>
      <c r="O9552" s="141"/>
      <c r="P9552" s="141"/>
      <c r="Q9552" s="81">
        <f t="shared" si="766"/>
        <v>0</v>
      </c>
    </row>
    <row r="9553" spans="5:17" ht="13" hidden="1" x14ac:dyDescent="0.3">
      <c r="E9553" s="138">
        <v>45183</v>
      </c>
      <c r="F9553" s="16">
        <v>257</v>
      </c>
      <c r="G9553" s="16">
        <v>2023</v>
      </c>
      <c r="H9553" s="139">
        <f t="shared" si="767"/>
        <v>0</v>
      </c>
      <c r="I9553" s="140">
        <v>15.553333333333327</v>
      </c>
      <c r="J9553" s="141">
        <f t="shared" si="768"/>
        <v>1</v>
      </c>
      <c r="K9553" s="81">
        <f t="shared" si="769"/>
        <v>4.4466666666666725</v>
      </c>
      <c r="L9553" s="149">
        <v>19.399999999999999</v>
      </c>
      <c r="N9553" s="141">
        <f t="shared" ref="N9553:N9616" si="770">IF(L9553&lt;=$E$117,1,0)</f>
        <v>0</v>
      </c>
      <c r="O9553" s="141"/>
      <c r="P9553" s="141"/>
      <c r="Q9553" s="81">
        <f t="shared" ref="Q9553:Q9616" si="771">N9553*($E$116-L9553)</f>
        <v>0</v>
      </c>
    </row>
    <row r="9554" spans="5:17" ht="13" hidden="1" x14ac:dyDescent="0.3">
      <c r="E9554" s="138">
        <v>45184</v>
      </c>
      <c r="F9554" s="16">
        <v>258</v>
      </c>
      <c r="G9554" s="16">
        <v>2023</v>
      </c>
      <c r="H9554" s="139">
        <f t="shared" si="767"/>
        <v>0</v>
      </c>
      <c r="I9554" s="140">
        <v>15.4</v>
      </c>
      <c r="J9554" s="141">
        <f t="shared" si="768"/>
        <v>1</v>
      </c>
      <c r="K9554" s="81">
        <f t="shared" si="769"/>
        <v>4.5999999999999996</v>
      </c>
      <c r="L9554" s="149">
        <v>19.8</v>
      </c>
      <c r="N9554" s="141">
        <f t="shared" si="770"/>
        <v>0</v>
      </c>
      <c r="O9554" s="141"/>
      <c r="P9554" s="141"/>
      <c r="Q9554" s="81">
        <f t="shared" si="771"/>
        <v>0</v>
      </c>
    </row>
    <row r="9555" spans="5:17" ht="13" hidden="1" x14ac:dyDescent="0.3">
      <c r="E9555" s="138">
        <v>45185</v>
      </c>
      <c r="F9555" s="16">
        <v>259</v>
      </c>
      <c r="G9555" s="16">
        <v>2023</v>
      </c>
      <c r="H9555" s="139">
        <f t="shared" ref="H9555:H9618" si="772">IF(AND(E9555&gt;=$D$64,E9555&lt;=$D$65),1,0)</f>
        <v>0</v>
      </c>
      <c r="I9555" s="140">
        <v>15.264516129032259</v>
      </c>
      <c r="J9555" s="141">
        <f t="shared" ref="J9555:J9618" si="773">IF(I9555&lt;=$E$117,1,0)</f>
        <v>1</v>
      </c>
      <c r="K9555" s="81">
        <f t="shared" ref="K9555:K9618" si="774">J9555*($E$116-I9555)</f>
        <v>4.7354838709677409</v>
      </c>
      <c r="L9555" s="149">
        <v>19.3</v>
      </c>
      <c r="N9555" s="141">
        <f t="shared" si="770"/>
        <v>0</v>
      </c>
      <c r="O9555" s="141"/>
      <c r="P9555" s="141"/>
      <c r="Q9555" s="81">
        <f t="shared" si="771"/>
        <v>0</v>
      </c>
    </row>
    <row r="9556" spans="5:17" ht="13" hidden="1" x14ac:dyDescent="0.3">
      <c r="E9556" s="138">
        <v>45186</v>
      </c>
      <c r="F9556" s="16">
        <v>260</v>
      </c>
      <c r="G9556" s="16">
        <v>2023</v>
      </c>
      <c r="H9556" s="139">
        <f t="shared" si="772"/>
        <v>0</v>
      </c>
      <c r="I9556" s="140">
        <v>15.12903225806452</v>
      </c>
      <c r="J9556" s="141">
        <f t="shared" si="773"/>
        <v>1</v>
      </c>
      <c r="K9556" s="81">
        <f t="shared" si="774"/>
        <v>4.8709677419354804</v>
      </c>
      <c r="L9556" s="149">
        <v>20</v>
      </c>
      <c r="N9556" s="141">
        <f t="shared" si="770"/>
        <v>0</v>
      </c>
      <c r="O9556" s="141"/>
      <c r="P9556" s="141"/>
      <c r="Q9556" s="81">
        <f t="shared" si="771"/>
        <v>0</v>
      </c>
    </row>
    <row r="9557" spans="5:17" ht="13" hidden="1" x14ac:dyDescent="0.3">
      <c r="E9557" s="138">
        <v>45187</v>
      </c>
      <c r="F9557" s="16">
        <v>261</v>
      </c>
      <c r="G9557" s="16">
        <v>2023</v>
      </c>
      <c r="H9557" s="139">
        <f t="shared" si="772"/>
        <v>0</v>
      </c>
      <c r="I9557" s="140">
        <v>14.993548387096773</v>
      </c>
      <c r="J9557" s="141">
        <f t="shared" si="773"/>
        <v>1</v>
      </c>
      <c r="K9557" s="81">
        <f t="shared" si="774"/>
        <v>5.006451612903227</v>
      </c>
      <c r="L9557" s="149">
        <v>17.899999999999999</v>
      </c>
      <c r="N9557" s="141">
        <f t="shared" si="770"/>
        <v>0</v>
      </c>
      <c r="O9557" s="141"/>
      <c r="P9557" s="141"/>
      <c r="Q9557" s="81">
        <f t="shared" si="771"/>
        <v>0</v>
      </c>
    </row>
    <row r="9558" spans="5:17" ht="13" hidden="1" x14ac:dyDescent="0.3">
      <c r="E9558" s="138">
        <v>45188</v>
      </c>
      <c r="F9558" s="16">
        <v>262</v>
      </c>
      <c r="G9558" s="16">
        <v>2023</v>
      </c>
      <c r="H9558" s="139">
        <f t="shared" si="772"/>
        <v>0</v>
      </c>
      <c r="I9558" s="140">
        <v>14.858064516129033</v>
      </c>
      <c r="J9558" s="141">
        <f t="shared" si="773"/>
        <v>1</v>
      </c>
      <c r="K9558" s="81">
        <f t="shared" si="774"/>
        <v>5.1419354838709666</v>
      </c>
      <c r="L9558" s="149">
        <v>18.2</v>
      </c>
      <c r="N9558" s="141">
        <f t="shared" si="770"/>
        <v>0</v>
      </c>
      <c r="O9558" s="141"/>
      <c r="P9558" s="141"/>
      <c r="Q9558" s="81">
        <f t="shared" si="771"/>
        <v>0</v>
      </c>
    </row>
    <row r="9559" spans="5:17" ht="13" hidden="1" x14ac:dyDescent="0.3">
      <c r="E9559" s="138">
        <v>45189</v>
      </c>
      <c r="F9559" s="16">
        <v>263</v>
      </c>
      <c r="G9559" s="16">
        <v>2023</v>
      </c>
      <c r="H9559" s="139">
        <f t="shared" si="772"/>
        <v>0</v>
      </c>
      <c r="I9559" s="140">
        <v>14.722580645161294</v>
      </c>
      <c r="J9559" s="141">
        <f t="shared" si="773"/>
        <v>1</v>
      </c>
      <c r="K9559" s="81">
        <f t="shared" si="774"/>
        <v>5.2774193548387061</v>
      </c>
      <c r="L9559" s="149">
        <v>18</v>
      </c>
      <c r="N9559" s="141">
        <f t="shared" si="770"/>
        <v>0</v>
      </c>
      <c r="O9559" s="141"/>
      <c r="P9559" s="141"/>
      <c r="Q9559" s="81">
        <f t="shared" si="771"/>
        <v>0</v>
      </c>
    </row>
    <row r="9560" spans="5:17" ht="13" hidden="1" x14ac:dyDescent="0.3">
      <c r="E9560" s="138">
        <v>45190</v>
      </c>
      <c r="F9560" s="16">
        <v>264</v>
      </c>
      <c r="G9560" s="16">
        <v>2023</v>
      </c>
      <c r="H9560" s="139">
        <f t="shared" si="772"/>
        <v>0</v>
      </c>
      <c r="I9560" s="140">
        <v>14.587096774193547</v>
      </c>
      <c r="J9560" s="141">
        <f t="shared" si="773"/>
        <v>1</v>
      </c>
      <c r="K9560" s="81">
        <f t="shared" si="774"/>
        <v>5.4129032258064527</v>
      </c>
      <c r="L9560" s="149">
        <v>18.899999999999999</v>
      </c>
      <c r="N9560" s="141">
        <f t="shared" si="770"/>
        <v>0</v>
      </c>
      <c r="O9560" s="141"/>
      <c r="P9560" s="141"/>
      <c r="Q9560" s="81">
        <f t="shared" si="771"/>
        <v>0</v>
      </c>
    </row>
    <row r="9561" spans="5:17" ht="13" hidden="1" x14ac:dyDescent="0.3">
      <c r="E9561" s="138">
        <v>45191</v>
      </c>
      <c r="F9561" s="16">
        <v>265</v>
      </c>
      <c r="G9561" s="16">
        <v>2023</v>
      </c>
      <c r="H9561" s="139">
        <f t="shared" si="772"/>
        <v>0</v>
      </c>
      <c r="I9561" s="140">
        <v>14.451612903225808</v>
      </c>
      <c r="J9561" s="141">
        <f t="shared" si="773"/>
        <v>1</v>
      </c>
      <c r="K9561" s="81">
        <f t="shared" si="774"/>
        <v>5.5483870967741922</v>
      </c>
      <c r="L9561" s="149">
        <v>15.1</v>
      </c>
      <c r="N9561" s="141">
        <f t="shared" si="770"/>
        <v>1</v>
      </c>
      <c r="O9561" s="141"/>
      <c r="P9561" s="141"/>
      <c r="Q9561" s="81">
        <f t="shared" si="771"/>
        <v>4.9000000000000004</v>
      </c>
    </row>
    <row r="9562" spans="5:17" ht="13" hidden="1" x14ac:dyDescent="0.3">
      <c r="E9562" s="138">
        <v>45192</v>
      </c>
      <c r="F9562" s="16">
        <v>266</v>
      </c>
      <c r="G9562" s="16">
        <v>2023</v>
      </c>
      <c r="H9562" s="139">
        <f t="shared" si="772"/>
        <v>0</v>
      </c>
      <c r="I9562" s="140">
        <v>14.316129032258068</v>
      </c>
      <c r="J9562" s="141">
        <f t="shared" si="773"/>
        <v>1</v>
      </c>
      <c r="K9562" s="81">
        <f t="shared" si="774"/>
        <v>5.6838709677419317</v>
      </c>
      <c r="L9562" s="149">
        <v>13.1</v>
      </c>
      <c r="N9562" s="141">
        <f t="shared" si="770"/>
        <v>1</v>
      </c>
      <c r="O9562" s="141"/>
      <c r="P9562" s="141"/>
      <c r="Q9562" s="81">
        <f t="shared" si="771"/>
        <v>6.9</v>
      </c>
    </row>
    <row r="9563" spans="5:17" ht="13" hidden="1" x14ac:dyDescent="0.3">
      <c r="E9563" s="138">
        <v>45193</v>
      </c>
      <c r="F9563" s="16">
        <v>267</v>
      </c>
      <c r="G9563" s="16">
        <v>2023</v>
      </c>
      <c r="H9563" s="139">
        <f t="shared" si="772"/>
        <v>0</v>
      </c>
      <c r="I9563" s="140">
        <v>14.180645161290322</v>
      </c>
      <c r="J9563" s="141">
        <f t="shared" si="773"/>
        <v>1</v>
      </c>
      <c r="K9563" s="81">
        <f t="shared" si="774"/>
        <v>5.8193548387096783</v>
      </c>
      <c r="L9563" s="149">
        <v>12.6</v>
      </c>
      <c r="N9563" s="141">
        <f t="shared" si="770"/>
        <v>1</v>
      </c>
      <c r="O9563" s="141"/>
      <c r="P9563" s="141"/>
      <c r="Q9563" s="81">
        <f t="shared" si="771"/>
        <v>7.4</v>
      </c>
    </row>
    <row r="9564" spans="5:17" ht="13" hidden="1" x14ac:dyDescent="0.3">
      <c r="E9564" s="138">
        <v>45194</v>
      </c>
      <c r="F9564" s="16">
        <v>268</v>
      </c>
      <c r="G9564" s="16">
        <v>2023</v>
      </c>
      <c r="H9564" s="139">
        <f t="shared" si="772"/>
        <v>0</v>
      </c>
      <c r="I9564" s="140">
        <v>14.045161290322582</v>
      </c>
      <c r="J9564" s="141">
        <f t="shared" si="773"/>
        <v>1</v>
      </c>
      <c r="K9564" s="81">
        <f t="shared" si="774"/>
        <v>5.9548387096774178</v>
      </c>
      <c r="L9564" s="149">
        <v>13.2</v>
      </c>
      <c r="N9564" s="141">
        <f t="shared" si="770"/>
        <v>1</v>
      </c>
      <c r="O9564" s="141"/>
      <c r="P9564" s="141"/>
      <c r="Q9564" s="81">
        <f t="shared" si="771"/>
        <v>6.8000000000000007</v>
      </c>
    </row>
    <row r="9565" spans="5:17" ht="13" hidden="1" x14ac:dyDescent="0.3">
      <c r="E9565" s="138">
        <v>45195</v>
      </c>
      <c r="F9565" s="16">
        <v>269</v>
      </c>
      <c r="G9565" s="16">
        <v>2023</v>
      </c>
      <c r="H9565" s="139">
        <f t="shared" si="772"/>
        <v>0</v>
      </c>
      <c r="I9565" s="140">
        <v>13.909677419354836</v>
      </c>
      <c r="J9565" s="141">
        <f t="shared" si="773"/>
        <v>1</v>
      </c>
      <c r="K9565" s="81">
        <f t="shared" si="774"/>
        <v>6.0903225806451644</v>
      </c>
      <c r="L9565" s="149">
        <v>14.6</v>
      </c>
      <c r="N9565" s="141">
        <f t="shared" si="770"/>
        <v>1</v>
      </c>
      <c r="O9565" s="141"/>
      <c r="P9565" s="141"/>
      <c r="Q9565" s="81">
        <f t="shared" si="771"/>
        <v>5.4</v>
      </c>
    </row>
    <row r="9566" spans="5:17" ht="13" hidden="1" x14ac:dyDescent="0.3">
      <c r="E9566" s="138">
        <v>45196</v>
      </c>
      <c r="F9566" s="16">
        <v>270</v>
      </c>
      <c r="G9566" s="16">
        <v>2023</v>
      </c>
      <c r="H9566" s="139">
        <f t="shared" si="772"/>
        <v>0</v>
      </c>
      <c r="I9566" s="140">
        <v>13.774193548387096</v>
      </c>
      <c r="J9566" s="141">
        <f t="shared" si="773"/>
        <v>1</v>
      </c>
      <c r="K9566" s="81">
        <f t="shared" si="774"/>
        <v>6.2258064516129039</v>
      </c>
      <c r="L9566" s="149">
        <v>15.5</v>
      </c>
      <c r="N9566" s="141">
        <f t="shared" si="770"/>
        <v>1</v>
      </c>
      <c r="O9566" s="141"/>
      <c r="P9566" s="141"/>
      <c r="Q9566" s="81">
        <f t="shared" si="771"/>
        <v>4.5</v>
      </c>
    </row>
    <row r="9567" spans="5:17" ht="13" hidden="1" x14ac:dyDescent="0.3">
      <c r="E9567" s="138">
        <v>45197</v>
      </c>
      <c r="F9567" s="16">
        <v>271</v>
      </c>
      <c r="G9567" s="16">
        <v>2023</v>
      </c>
      <c r="H9567" s="139">
        <f t="shared" si="772"/>
        <v>0</v>
      </c>
      <c r="I9567" s="140">
        <v>13.638709677419357</v>
      </c>
      <c r="J9567" s="141">
        <f t="shared" si="773"/>
        <v>1</v>
      </c>
      <c r="K9567" s="81">
        <f t="shared" si="774"/>
        <v>6.3612903225806434</v>
      </c>
      <c r="L9567" s="149">
        <v>16.5</v>
      </c>
      <c r="N9567" s="141">
        <f t="shared" si="770"/>
        <v>0</v>
      </c>
      <c r="O9567" s="141"/>
      <c r="P9567" s="141"/>
      <c r="Q9567" s="81">
        <f t="shared" si="771"/>
        <v>0</v>
      </c>
    </row>
    <row r="9568" spans="5:17" ht="13" hidden="1" x14ac:dyDescent="0.3">
      <c r="E9568" s="138">
        <v>45198</v>
      </c>
      <c r="F9568" s="16">
        <v>272</v>
      </c>
      <c r="G9568" s="16">
        <v>2023</v>
      </c>
      <c r="H9568" s="139">
        <f t="shared" si="772"/>
        <v>0</v>
      </c>
      <c r="I9568" s="140">
        <v>13.50322580645161</v>
      </c>
      <c r="J9568" s="141">
        <f t="shared" si="773"/>
        <v>1</v>
      </c>
      <c r="K9568" s="81">
        <f t="shared" si="774"/>
        <v>6.49677419354839</v>
      </c>
      <c r="L9568" s="149">
        <v>19</v>
      </c>
      <c r="N9568" s="141">
        <f t="shared" si="770"/>
        <v>0</v>
      </c>
      <c r="O9568" s="141"/>
      <c r="P9568" s="141"/>
      <c r="Q9568" s="81">
        <f t="shared" si="771"/>
        <v>0</v>
      </c>
    </row>
    <row r="9569" spans="5:17" ht="13" hidden="1" x14ac:dyDescent="0.3">
      <c r="E9569" s="138">
        <v>45199</v>
      </c>
      <c r="F9569" s="16">
        <v>273</v>
      </c>
      <c r="G9569" s="16">
        <v>2023</v>
      </c>
      <c r="H9569" s="139">
        <f t="shared" si="772"/>
        <v>0</v>
      </c>
      <c r="I9569" s="140">
        <v>13.36774193548387</v>
      </c>
      <c r="J9569" s="141">
        <f t="shared" si="773"/>
        <v>1</v>
      </c>
      <c r="K9569" s="81">
        <f t="shared" si="774"/>
        <v>6.6322580645161295</v>
      </c>
      <c r="L9569" s="149">
        <v>18.2</v>
      </c>
      <c r="N9569" s="141">
        <f t="shared" si="770"/>
        <v>0</v>
      </c>
      <c r="O9569" s="141"/>
      <c r="P9569" s="141"/>
      <c r="Q9569" s="81">
        <f t="shared" si="771"/>
        <v>0</v>
      </c>
    </row>
    <row r="9570" spans="5:17" ht="13" hidden="1" x14ac:dyDescent="0.3">
      <c r="E9570" s="138">
        <v>45200</v>
      </c>
      <c r="F9570" s="16">
        <v>274</v>
      </c>
      <c r="G9570" s="16">
        <v>2023</v>
      </c>
      <c r="H9570" s="139">
        <f t="shared" si="772"/>
        <v>0</v>
      </c>
      <c r="I9570" s="140">
        <v>13.232258064516131</v>
      </c>
      <c r="J9570" s="141">
        <f t="shared" si="773"/>
        <v>1</v>
      </c>
      <c r="K9570" s="81">
        <f t="shared" si="774"/>
        <v>6.767741935483869</v>
      </c>
      <c r="L9570" s="149">
        <v>16.2</v>
      </c>
      <c r="N9570" s="141">
        <f t="shared" si="770"/>
        <v>0</v>
      </c>
      <c r="O9570" s="141"/>
      <c r="P9570" s="141"/>
      <c r="Q9570" s="81">
        <f t="shared" si="771"/>
        <v>0</v>
      </c>
    </row>
    <row r="9571" spans="5:17" ht="13" hidden="1" x14ac:dyDescent="0.3">
      <c r="E9571" s="138">
        <v>45201</v>
      </c>
      <c r="F9571" s="16">
        <v>275</v>
      </c>
      <c r="G9571" s="16">
        <v>2023</v>
      </c>
      <c r="H9571" s="139">
        <f t="shared" si="772"/>
        <v>0</v>
      </c>
      <c r="I9571" s="140">
        <v>13.096774193548384</v>
      </c>
      <c r="J9571" s="141">
        <f t="shared" si="773"/>
        <v>1</v>
      </c>
      <c r="K9571" s="81">
        <f t="shared" si="774"/>
        <v>6.9032258064516157</v>
      </c>
      <c r="L9571" s="149">
        <v>17.2</v>
      </c>
      <c r="N9571" s="141">
        <f t="shared" si="770"/>
        <v>0</v>
      </c>
      <c r="O9571" s="141"/>
      <c r="P9571" s="141"/>
      <c r="Q9571" s="81">
        <f t="shared" si="771"/>
        <v>0</v>
      </c>
    </row>
    <row r="9572" spans="5:17" ht="13" hidden="1" x14ac:dyDescent="0.3">
      <c r="E9572" s="138">
        <v>45202</v>
      </c>
      <c r="F9572" s="16">
        <v>276</v>
      </c>
      <c r="G9572" s="16">
        <v>2023</v>
      </c>
      <c r="H9572" s="139">
        <f t="shared" si="772"/>
        <v>0</v>
      </c>
      <c r="I9572" s="140">
        <v>12.961290322580645</v>
      </c>
      <c r="J9572" s="141">
        <f t="shared" si="773"/>
        <v>1</v>
      </c>
      <c r="K9572" s="81">
        <f t="shared" si="774"/>
        <v>7.0387096774193552</v>
      </c>
      <c r="L9572" s="149">
        <v>18.8</v>
      </c>
      <c r="N9572" s="141">
        <f t="shared" si="770"/>
        <v>0</v>
      </c>
      <c r="O9572" s="141"/>
      <c r="P9572" s="141"/>
      <c r="Q9572" s="81">
        <f t="shared" si="771"/>
        <v>0</v>
      </c>
    </row>
    <row r="9573" spans="5:17" ht="13" hidden="1" x14ac:dyDescent="0.3">
      <c r="E9573" s="138">
        <v>45203</v>
      </c>
      <c r="F9573" s="16">
        <v>277</v>
      </c>
      <c r="G9573" s="16">
        <v>2023</v>
      </c>
      <c r="H9573" s="139">
        <f t="shared" si="772"/>
        <v>0</v>
      </c>
      <c r="I9573" s="140">
        <v>12.825806451612905</v>
      </c>
      <c r="J9573" s="141">
        <f t="shared" si="773"/>
        <v>1</v>
      </c>
      <c r="K9573" s="81">
        <f t="shared" si="774"/>
        <v>7.1741935483870947</v>
      </c>
      <c r="L9573" s="149">
        <v>15.3</v>
      </c>
      <c r="N9573" s="141">
        <f t="shared" si="770"/>
        <v>1</v>
      </c>
      <c r="O9573" s="141"/>
      <c r="P9573" s="141"/>
      <c r="Q9573" s="81">
        <f t="shared" si="771"/>
        <v>4.6999999999999993</v>
      </c>
    </row>
    <row r="9574" spans="5:17" ht="13" hidden="1" x14ac:dyDescent="0.3">
      <c r="E9574" s="138">
        <v>45204</v>
      </c>
      <c r="F9574" s="16">
        <v>278</v>
      </c>
      <c r="G9574" s="16">
        <v>2023</v>
      </c>
      <c r="H9574" s="139">
        <f t="shared" si="772"/>
        <v>0</v>
      </c>
      <c r="I9574" s="140">
        <v>12.690322580645159</v>
      </c>
      <c r="J9574" s="141">
        <f t="shared" si="773"/>
        <v>1</v>
      </c>
      <c r="K9574" s="81">
        <f t="shared" si="774"/>
        <v>7.3096774193548413</v>
      </c>
      <c r="L9574" s="149">
        <v>14.2</v>
      </c>
      <c r="N9574" s="141">
        <f t="shared" si="770"/>
        <v>1</v>
      </c>
      <c r="O9574" s="141"/>
      <c r="P9574" s="141"/>
      <c r="Q9574" s="81">
        <f t="shared" si="771"/>
        <v>5.8000000000000007</v>
      </c>
    </row>
    <row r="9575" spans="5:17" ht="13" hidden="1" x14ac:dyDescent="0.3">
      <c r="E9575" s="138">
        <v>45205</v>
      </c>
      <c r="F9575" s="16">
        <v>279</v>
      </c>
      <c r="G9575" s="16">
        <v>2023</v>
      </c>
      <c r="H9575" s="139">
        <f t="shared" si="772"/>
        <v>0</v>
      </c>
      <c r="I9575" s="140">
        <v>12.554838709677419</v>
      </c>
      <c r="J9575" s="141">
        <f t="shared" si="773"/>
        <v>1</v>
      </c>
      <c r="K9575" s="81">
        <f t="shared" si="774"/>
        <v>7.4451612903225808</v>
      </c>
      <c r="L9575" s="149">
        <v>14.4</v>
      </c>
      <c r="N9575" s="141">
        <f t="shared" si="770"/>
        <v>1</v>
      </c>
      <c r="O9575" s="141"/>
      <c r="P9575" s="141"/>
      <c r="Q9575" s="81">
        <f t="shared" si="771"/>
        <v>5.6</v>
      </c>
    </row>
    <row r="9576" spans="5:17" ht="13" hidden="1" x14ac:dyDescent="0.3">
      <c r="E9576" s="138">
        <v>45206</v>
      </c>
      <c r="F9576" s="16">
        <v>280</v>
      </c>
      <c r="G9576" s="16">
        <v>2023</v>
      </c>
      <c r="H9576" s="139">
        <f t="shared" si="772"/>
        <v>0</v>
      </c>
      <c r="I9576" s="140">
        <v>12.41935483870968</v>
      </c>
      <c r="J9576" s="141">
        <f t="shared" si="773"/>
        <v>1</v>
      </c>
      <c r="K9576" s="81">
        <f t="shared" si="774"/>
        <v>7.5806451612903203</v>
      </c>
      <c r="L9576" s="149">
        <v>13.9</v>
      </c>
      <c r="N9576" s="141">
        <f t="shared" si="770"/>
        <v>1</v>
      </c>
      <c r="O9576" s="141"/>
      <c r="P9576" s="141"/>
      <c r="Q9576" s="81">
        <f t="shared" si="771"/>
        <v>6.1</v>
      </c>
    </row>
    <row r="9577" spans="5:17" ht="13" hidden="1" x14ac:dyDescent="0.3">
      <c r="E9577" s="138">
        <v>45207</v>
      </c>
      <c r="F9577" s="16">
        <v>281</v>
      </c>
      <c r="G9577" s="16">
        <v>2023</v>
      </c>
      <c r="H9577" s="139">
        <f t="shared" si="772"/>
        <v>0</v>
      </c>
      <c r="I9577" s="140">
        <v>12.283870967741933</v>
      </c>
      <c r="J9577" s="141">
        <f t="shared" si="773"/>
        <v>1</v>
      </c>
      <c r="K9577" s="81">
        <f t="shared" si="774"/>
        <v>7.7161290322580669</v>
      </c>
      <c r="L9577" s="149">
        <v>15</v>
      </c>
      <c r="N9577" s="141">
        <f t="shared" si="770"/>
        <v>1</v>
      </c>
      <c r="O9577" s="141"/>
      <c r="P9577" s="141"/>
      <c r="Q9577" s="81">
        <f t="shared" si="771"/>
        <v>5</v>
      </c>
    </row>
    <row r="9578" spans="5:17" ht="13" hidden="1" x14ac:dyDescent="0.3">
      <c r="E9578" s="138">
        <v>45208</v>
      </c>
      <c r="F9578" s="16">
        <v>282</v>
      </c>
      <c r="G9578" s="16">
        <v>2023</v>
      </c>
      <c r="H9578" s="139">
        <f t="shared" si="772"/>
        <v>0</v>
      </c>
      <c r="I9578" s="140">
        <v>12.148387096774194</v>
      </c>
      <c r="J9578" s="141">
        <f t="shared" si="773"/>
        <v>1</v>
      </c>
      <c r="K9578" s="81">
        <f t="shared" si="774"/>
        <v>7.8516129032258064</v>
      </c>
      <c r="L9578" s="149">
        <v>16.2</v>
      </c>
      <c r="N9578" s="141">
        <f t="shared" si="770"/>
        <v>0</v>
      </c>
      <c r="O9578" s="141"/>
      <c r="P9578" s="141"/>
      <c r="Q9578" s="81">
        <f t="shared" si="771"/>
        <v>0</v>
      </c>
    </row>
    <row r="9579" spans="5:17" ht="13" hidden="1" x14ac:dyDescent="0.3">
      <c r="E9579" s="138">
        <v>45209</v>
      </c>
      <c r="F9579" s="16">
        <v>283</v>
      </c>
      <c r="G9579" s="16">
        <v>2023</v>
      </c>
      <c r="H9579" s="139">
        <f t="shared" si="772"/>
        <v>0</v>
      </c>
      <c r="I9579" s="140">
        <v>12.012903225806454</v>
      </c>
      <c r="J9579" s="141">
        <f t="shared" si="773"/>
        <v>1</v>
      </c>
      <c r="K9579" s="81">
        <f t="shared" si="774"/>
        <v>7.9870967741935459</v>
      </c>
      <c r="L9579" s="149">
        <v>16</v>
      </c>
      <c r="N9579" s="141">
        <f t="shared" si="770"/>
        <v>1</v>
      </c>
      <c r="O9579" s="141"/>
      <c r="P9579" s="141"/>
      <c r="Q9579" s="81">
        <f t="shared" si="771"/>
        <v>4</v>
      </c>
    </row>
    <row r="9580" spans="5:17" ht="13" hidden="1" x14ac:dyDescent="0.3">
      <c r="E9580" s="138">
        <v>45210</v>
      </c>
      <c r="F9580" s="16">
        <v>284</v>
      </c>
      <c r="G9580" s="16">
        <v>2023</v>
      </c>
      <c r="H9580" s="139">
        <f t="shared" si="772"/>
        <v>0</v>
      </c>
      <c r="I9580" s="140">
        <v>11.877419354838707</v>
      </c>
      <c r="J9580" s="141">
        <f t="shared" si="773"/>
        <v>1</v>
      </c>
      <c r="K9580" s="81">
        <f t="shared" si="774"/>
        <v>8.1225806451612925</v>
      </c>
      <c r="L9580" s="149">
        <v>16.5</v>
      </c>
      <c r="N9580" s="141">
        <f t="shared" si="770"/>
        <v>0</v>
      </c>
      <c r="O9580" s="141"/>
      <c r="P9580" s="141"/>
      <c r="Q9580" s="81">
        <f t="shared" si="771"/>
        <v>0</v>
      </c>
    </row>
    <row r="9581" spans="5:17" ht="13" hidden="1" x14ac:dyDescent="0.3">
      <c r="E9581" s="138">
        <v>45211</v>
      </c>
      <c r="F9581" s="16">
        <v>285</v>
      </c>
      <c r="G9581" s="16">
        <v>2023</v>
      </c>
      <c r="H9581" s="139">
        <f t="shared" si="772"/>
        <v>0</v>
      </c>
      <c r="I9581" s="140">
        <v>11.741935483870968</v>
      </c>
      <c r="J9581" s="141">
        <f t="shared" si="773"/>
        <v>1</v>
      </c>
      <c r="K9581" s="81">
        <f t="shared" si="774"/>
        <v>8.258064516129032</v>
      </c>
      <c r="L9581" s="149">
        <v>16.600000000000001</v>
      </c>
      <c r="N9581" s="141">
        <f t="shared" si="770"/>
        <v>0</v>
      </c>
      <c r="O9581" s="141"/>
      <c r="P9581" s="141"/>
      <c r="Q9581" s="81">
        <f t="shared" si="771"/>
        <v>0</v>
      </c>
    </row>
    <row r="9582" spans="5:17" ht="13" hidden="1" x14ac:dyDescent="0.3">
      <c r="E9582" s="138">
        <v>45212</v>
      </c>
      <c r="F9582" s="16">
        <v>286</v>
      </c>
      <c r="G9582" s="16">
        <v>2023</v>
      </c>
      <c r="H9582" s="139">
        <f t="shared" si="772"/>
        <v>0</v>
      </c>
      <c r="I9582" s="140">
        <v>11.606451612903228</v>
      </c>
      <c r="J9582" s="141">
        <f t="shared" si="773"/>
        <v>1</v>
      </c>
      <c r="K9582" s="81">
        <f t="shared" si="774"/>
        <v>8.3935483870967715</v>
      </c>
      <c r="L9582" s="149">
        <v>17.5</v>
      </c>
      <c r="N9582" s="141">
        <f t="shared" si="770"/>
        <v>0</v>
      </c>
      <c r="O9582" s="141"/>
      <c r="P9582" s="141"/>
      <c r="Q9582" s="81">
        <f t="shared" si="771"/>
        <v>0</v>
      </c>
    </row>
    <row r="9583" spans="5:17" ht="13" hidden="1" x14ac:dyDescent="0.3">
      <c r="E9583" s="138">
        <v>45213</v>
      </c>
      <c r="F9583" s="16">
        <v>287</v>
      </c>
      <c r="G9583" s="16">
        <v>2023</v>
      </c>
      <c r="H9583" s="139">
        <f t="shared" si="772"/>
        <v>0</v>
      </c>
      <c r="I9583" s="140">
        <v>11.470967741935482</v>
      </c>
      <c r="J9583" s="141">
        <f t="shared" si="773"/>
        <v>1</v>
      </c>
      <c r="K9583" s="81">
        <f t="shared" si="774"/>
        <v>8.5290322580645181</v>
      </c>
      <c r="L9583" s="149">
        <v>17.3</v>
      </c>
      <c r="N9583" s="141">
        <f t="shared" si="770"/>
        <v>0</v>
      </c>
      <c r="O9583" s="141"/>
      <c r="P9583" s="141"/>
      <c r="Q9583" s="81">
        <f t="shared" si="771"/>
        <v>0</v>
      </c>
    </row>
    <row r="9584" spans="5:17" ht="13" hidden="1" x14ac:dyDescent="0.3">
      <c r="E9584" s="138">
        <v>45214</v>
      </c>
      <c r="F9584" s="16">
        <v>288</v>
      </c>
      <c r="G9584" s="16">
        <v>2023</v>
      </c>
      <c r="H9584" s="139">
        <f t="shared" si="772"/>
        <v>0</v>
      </c>
      <c r="I9584" s="140">
        <v>11.335483870967742</v>
      </c>
      <c r="J9584" s="141">
        <f t="shared" si="773"/>
        <v>1</v>
      </c>
      <c r="K9584" s="81">
        <f t="shared" si="774"/>
        <v>8.6645161290322577</v>
      </c>
      <c r="L9584" s="149">
        <v>12.2</v>
      </c>
      <c r="N9584" s="141">
        <f t="shared" si="770"/>
        <v>1</v>
      </c>
      <c r="O9584" s="141"/>
      <c r="P9584" s="141"/>
      <c r="Q9584" s="81">
        <f t="shared" si="771"/>
        <v>7.8000000000000007</v>
      </c>
    </row>
    <row r="9585" spans="5:17" ht="13" hidden="1" x14ac:dyDescent="0.3">
      <c r="E9585" s="138">
        <v>45215</v>
      </c>
      <c r="F9585" s="16">
        <v>289</v>
      </c>
      <c r="G9585" s="16">
        <v>2023</v>
      </c>
      <c r="H9585" s="139">
        <f t="shared" si="772"/>
        <v>0</v>
      </c>
      <c r="I9585" s="140">
        <v>11.2</v>
      </c>
      <c r="J9585" s="141">
        <f t="shared" si="773"/>
        <v>1</v>
      </c>
      <c r="K9585" s="81">
        <f t="shared" si="774"/>
        <v>8.8000000000000007</v>
      </c>
      <c r="L9585" s="149">
        <v>9.6</v>
      </c>
      <c r="N9585" s="141">
        <f t="shared" si="770"/>
        <v>1</v>
      </c>
      <c r="O9585" s="141"/>
      <c r="P9585" s="141"/>
      <c r="Q9585" s="81">
        <f t="shared" si="771"/>
        <v>10.4</v>
      </c>
    </row>
    <row r="9586" spans="5:17" ht="13" hidden="1" x14ac:dyDescent="0.3">
      <c r="E9586" s="138">
        <v>45216</v>
      </c>
      <c r="F9586" s="16">
        <v>290</v>
      </c>
      <c r="G9586" s="16">
        <v>2023</v>
      </c>
      <c r="H9586" s="139">
        <f t="shared" si="772"/>
        <v>0</v>
      </c>
      <c r="I9586" s="140">
        <v>11.013333333333335</v>
      </c>
      <c r="J9586" s="141">
        <f t="shared" si="773"/>
        <v>1</v>
      </c>
      <c r="K9586" s="81">
        <f t="shared" si="774"/>
        <v>8.9866666666666646</v>
      </c>
      <c r="L9586" s="149">
        <v>9.6</v>
      </c>
      <c r="N9586" s="141">
        <f t="shared" si="770"/>
        <v>1</v>
      </c>
      <c r="O9586" s="141"/>
      <c r="P9586" s="141"/>
      <c r="Q9586" s="81">
        <f t="shared" si="771"/>
        <v>10.4</v>
      </c>
    </row>
    <row r="9587" spans="5:17" ht="13" hidden="1" x14ac:dyDescent="0.3">
      <c r="E9587" s="138">
        <v>45217</v>
      </c>
      <c r="F9587" s="16">
        <v>291</v>
      </c>
      <c r="G9587" s="16">
        <v>2023</v>
      </c>
      <c r="H9587" s="139">
        <f t="shared" si="772"/>
        <v>0</v>
      </c>
      <c r="I9587" s="140">
        <v>10.826666666666668</v>
      </c>
      <c r="J9587" s="141">
        <f t="shared" si="773"/>
        <v>1</v>
      </c>
      <c r="K9587" s="81">
        <f t="shared" si="774"/>
        <v>9.173333333333332</v>
      </c>
      <c r="L9587" s="149">
        <v>12.4</v>
      </c>
      <c r="N9587" s="141">
        <f t="shared" si="770"/>
        <v>1</v>
      </c>
      <c r="O9587" s="141"/>
      <c r="P9587" s="141"/>
      <c r="Q9587" s="81">
        <f t="shared" si="771"/>
        <v>7.6</v>
      </c>
    </row>
    <row r="9588" spans="5:17" ht="13" hidden="1" x14ac:dyDescent="0.3">
      <c r="E9588" s="138">
        <v>45218</v>
      </c>
      <c r="F9588" s="16">
        <v>292</v>
      </c>
      <c r="G9588" s="16">
        <v>2023</v>
      </c>
      <c r="H9588" s="139">
        <f t="shared" si="772"/>
        <v>0</v>
      </c>
      <c r="I9588" s="140">
        <v>10.64</v>
      </c>
      <c r="J9588" s="141">
        <f t="shared" si="773"/>
        <v>1</v>
      </c>
      <c r="K9588" s="81">
        <f t="shared" si="774"/>
        <v>9.36</v>
      </c>
      <c r="L9588" s="149">
        <v>14.7</v>
      </c>
      <c r="N9588" s="141">
        <f t="shared" si="770"/>
        <v>1</v>
      </c>
      <c r="O9588" s="141"/>
      <c r="P9588" s="141"/>
      <c r="Q9588" s="81">
        <f t="shared" si="771"/>
        <v>5.3000000000000007</v>
      </c>
    </row>
    <row r="9589" spans="5:17" ht="13" hidden="1" x14ac:dyDescent="0.3">
      <c r="E9589" s="138">
        <v>45219</v>
      </c>
      <c r="F9589" s="16">
        <v>293</v>
      </c>
      <c r="G9589" s="16">
        <v>2023</v>
      </c>
      <c r="H9589" s="139">
        <f t="shared" si="772"/>
        <v>0</v>
      </c>
      <c r="I9589" s="140">
        <v>10.453333333333333</v>
      </c>
      <c r="J9589" s="141">
        <f t="shared" si="773"/>
        <v>1</v>
      </c>
      <c r="K9589" s="81">
        <f t="shared" si="774"/>
        <v>9.5466666666666669</v>
      </c>
      <c r="L9589" s="149">
        <v>15.3</v>
      </c>
      <c r="N9589" s="141">
        <f t="shared" si="770"/>
        <v>1</v>
      </c>
      <c r="O9589" s="141"/>
      <c r="P9589" s="141"/>
      <c r="Q9589" s="81">
        <f t="shared" si="771"/>
        <v>4.6999999999999993</v>
      </c>
    </row>
    <row r="9590" spans="5:17" ht="13" hidden="1" x14ac:dyDescent="0.3">
      <c r="E9590" s="138">
        <v>45220</v>
      </c>
      <c r="F9590" s="16">
        <v>294</v>
      </c>
      <c r="G9590" s="16">
        <v>2023</v>
      </c>
      <c r="H9590" s="139">
        <f t="shared" si="772"/>
        <v>0</v>
      </c>
      <c r="I9590" s="140">
        <v>10.266666666666666</v>
      </c>
      <c r="J9590" s="141">
        <f t="shared" si="773"/>
        <v>1</v>
      </c>
      <c r="K9590" s="81">
        <f t="shared" si="774"/>
        <v>9.7333333333333343</v>
      </c>
      <c r="L9590" s="149">
        <v>13.6</v>
      </c>
      <c r="N9590" s="141">
        <f t="shared" si="770"/>
        <v>1</v>
      </c>
      <c r="O9590" s="141"/>
      <c r="P9590" s="141"/>
      <c r="Q9590" s="81">
        <f t="shared" si="771"/>
        <v>6.4</v>
      </c>
    </row>
    <row r="9591" spans="5:17" ht="13" hidden="1" x14ac:dyDescent="0.3">
      <c r="E9591" s="138">
        <v>45221</v>
      </c>
      <c r="F9591" s="16">
        <v>295</v>
      </c>
      <c r="G9591" s="16">
        <v>2023</v>
      </c>
      <c r="H9591" s="139">
        <f t="shared" si="772"/>
        <v>0</v>
      </c>
      <c r="I9591" s="140">
        <v>10.08</v>
      </c>
      <c r="J9591" s="141">
        <f t="shared" si="773"/>
        <v>1</v>
      </c>
      <c r="K9591" s="81">
        <f t="shared" si="774"/>
        <v>9.92</v>
      </c>
      <c r="L9591" s="149">
        <v>12.2</v>
      </c>
      <c r="N9591" s="141">
        <f t="shared" si="770"/>
        <v>1</v>
      </c>
      <c r="O9591" s="141"/>
      <c r="P9591" s="141"/>
      <c r="Q9591" s="81">
        <f t="shared" si="771"/>
        <v>7.8000000000000007</v>
      </c>
    </row>
    <row r="9592" spans="5:17" ht="13" hidden="1" x14ac:dyDescent="0.3">
      <c r="E9592" s="138">
        <v>45222</v>
      </c>
      <c r="F9592" s="16">
        <v>296</v>
      </c>
      <c r="G9592" s="16">
        <v>2023</v>
      </c>
      <c r="H9592" s="139">
        <f t="shared" si="772"/>
        <v>0</v>
      </c>
      <c r="I9592" s="140">
        <v>9.8933333333333309</v>
      </c>
      <c r="J9592" s="141">
        <f t="shared" si="773"/>
        <v>1</v>
      </c>
      <c r="K9592" s="81">
        <f t="shared" si="774"/>
        <v>10.106666666666669</v>
      </c>
      <c r="L9592" s="149">
        <v>11.2</v>
      </c>
      <c r="N9592" s="141">
        <f t="shared" si="770"/>
        <v>1</v>
      </c>
      <c r="O9592" s="141"/>
      <c r="P9592" s="141"/>
      <c r="Q9592" s="81">
        <f t="shared" si="771"/>
        <v>8.8000000000000007</v>
      </c>
    </row>
    <row r="9593" spans="5:17" ht="13" hidden="1" x14ac:dyDescent="0.3">
      <c r="E9593" s="138">
        <v>45223</v>
      </c>
      <c r="F9593" s="16">
        <v>297</v>
      </c>
      <c r="G9593" s="16">
        <v>2023</v>
      </c>
      <c r="H9593" s="139">
        <f t="shared" si="772"/>
        <v>0</v>
      </c>
      <c r="I9593" s="140">
        <v>9.7066666666666634</v>
      </c>
      <c r="J9593" s="141">
        <f t="shared" si="773"/>
        <v>1</v>
      </c>
      <c r="K9593" s="81">
        <f t="shared" si="774"/>
        <v>10.293333333333337</v>
      </c>
      <c r="L9593" s="149">
        <v>12.5</v>
      </c>
      <c r="N9593" s="141">
        <f t="shared" si="770"/>
        <v>1</v>
      </c>
      <c r="O9593" s="141"/>
      <c r="P9593" s="141"/>
      <c r="Q9593" s="81">
        <f t="shared" si="771"/>
        <v>7.5</v>
      </c>
    </row>
    <row r="9594" spans="5:17" ht="13" hidden="1" x14ac:dyDescent="0.3">
      <c r="E9594" s="138">
        <v>45224</v>
      </c>
      <c r="F9594" s="16">
        <v>298</v>
      </c>
      <c r="G9594" s="16">
        <v>2023</v>
      </c>
      <c r="H9594" s="139">
        <f t="shared" si="772"/>
        <v>0</v>
      </c>
      <c r="I9594" s="140">
        <v>9.52</v>
      </c>
      <c r="J9594" s="141">
        <f t="shared" si="773"/>
        <v>1</v>
      </c>
      <c r="K9594" s="81">
        <f t="shared" si="774"/>
        <v>10.48</v>
      </c>
      <c r="L9594" s="149">
        <v>12.2</v>
      </c>
      <c r="N9594" s="141">
        <f t="shared" si="770"/>
        <v>1</v>
      </c>
      <c r="O9594" s="141"/>
      <c r="P9594" s="141"/>
      <c r="Q9594" s="81">
        <f t="shared" si="771"/>
        <v>7.8000000000000007</v>
      </c>
    </row>
    <row r="9595" spans="5:17" ht="13" hidden="1" x14ac:dyDescent="0.3">
      <c r="E9595" s="138">
        <v>45225</v>
      </c>
      <c r="F9595" s="16">
        <v>299</v>
      </c>
      <c r="G9595" s="16">
        <v>2023</v>
      </c>
      <c r="H9595" s="139">
        <f t="shared" si="772"/>
        <v>0</v>
      </c>
      <c r="I9595" s="140">
        <v>9.3333333333333357</v>
      </c>
      <c r="J9595" s="141">
        <f t="shared" si="773"/>
        <v>1</v>
      </c>
      <c r="K9595" s="81">
        <f t="shared" si="774"/>
        <v>10.666666666666664</v>
      </c>
      <c r="L9595" s="149">
        <v>13.6</v>
      </c>
      <c r="N9595" s="141">
        <f t="shared" si="770"/>
        <v>1</v>
      </c>
      <c r="O9595" s="141"/>
      <c r="P9595" s="141"/>
      <c r="Q9595" s="81">
        <f t="shared" si="771"/>
        <v>6.4</v>
      </c>
    </row>
    <row r="9596" spans="5:17" ht="13" hidden="1" x14ac:dyDescent="0.3">
      <c r="E9596" s="138">
        <v>45226</v>
      </c>
      <c r="F9596" s="16">
        <v>300</v>
      </c>
      <c r="G9596" s="16">
        <v>2023</v>
      </c>
      <c r="H9596" s="139">
        <f t="shared" si="772"/>
        <v>0</v>
      </c>
      <c r="I9596" s="140">
        <v>9.1466666666666683</v>
      </c>
      <c r="J9596" s="141">
        <f t="shared" si="773"/>
        <v>1</v>
      </c>
      <c r="K9596" s="81">
        <f t="shared" si="774"/>
        <v>10.853333333333332</v>
      </c>
      <c r="L9596" s="149">
        <v>12.6</v>
      </c>
      <c r="N9596" s="141">
        <f t="shared" si="770"/>
        <v>1</v>
      </c>
      <c r="O9596" s="141"/>
      <c r="P9596" s="141"/>
      <c r="Q9596" s="81">
        <f t="shared" si="771"/>
        <v>7.4</v>
      </c>
    </row>
    <row r="9597" spans="5:17" ht="13" hidden="1" x14ac:dyDescent="0.3">
      <c r="E9597" s="138">
        <v>45227</v>
      </c>
      <c r="F9597" s="16">
        <v>301</v>
      </c>
      <c r="G9597" s="16">
        <v>2023</v>
      </c>
      <c r="H9597" s="139">
        <f t="shared" si="772"/>
        <v>0</v>
      </c>
      <c r="I9597" s="140">
        <v>8.9600000000000009</v>
      </c>
      <c r="J9597" s="141">
        <f t="shared" si="773"/>
        <v>1</v>
      </c>
      <c r="K9597" s="81">
        <f t="shared" si="774"/>
        <v>11.04</v>
      </c>
      <c r="L9597" s="149">
        <v>12.8</v>
      </c>
      <c r="N9597" s="141">
        <f t="shared" si="770"/>
        <v>1</v>
      </c>
      <c r="O9597" s="141"/>
      <c r="P9597" s="141"/>
      <c r="Q9597" s="81">
        <f t="shared" si="771"/>
        <v>7.1999999999999993</v>
      </c>
    </row>
    <row r="9598" spans="5:17" ht="13" hidden="1" x14ac:dyDescent="0.3">
      <c r="E9598" s="138">
        <v>45228</v>
      </c>
      <c r="F9598" s="16">
        <v>302</v>
      </c>
      <c r="G9598" s="16">
        <v>2023</v>
      </c>
      <c r="H9598" s="139">
        <f t="shared" si="772"/>
        <v>0</v>
      </c>
      <c r="I9598" s="140">
        <v>8.7733333333333334</v>
      </c>
      <c r="J9598" s="141">
        <f t="shared" si="773"/>
        <v>1</v>
      </c>
      <c r="K9598" s="81">
        <f t="shared" si="774"/>
        <v>11.226666666666667</v>
      </c>
      <c r="L9598" s="149">
        <v>15.2</v>
      </c>
      <c r="N9598" s="141">
        <f t="shared" si="770"/>
        <v>1</v>
      </c>
      <c r="O9598" s="141"/>
      <c r="P9598" s="141"/>
      <c r="Q9598" s="81">
        <f t="shared" si="771"/>
        <v>4.8000000000000007</v>
      </c>
    </row>
    <row r="9599" spans="5:17" ht="13" hidden="1" x14ac:dyDescent="0.3">
      <c r="E9599" s="138">
        <v>45229</v>
      </c>
      <c r="F9599" s="16">
        <v>303</v>
      </c>
      <c r="G9599" s="16">
        <v>2023</v>
      </c>
      <c r="H9599" s="139">
        <f t="shared" si="772"/>
        <v>0</v>
      </c>
      <c r="I9599" s="140">
        <v>8.586666666666666</v>
      </c>
      <c r="J9599" s="141">
        <f t="shared" si="773"/>
        <v>1</v>
      </c>
      <c r="K9599" s="81">
        <f t="shared" si="774"/>
        <v>11.413333333333334</v>
      </c>
      <c r="L9599" s="149">
        <v>10.9</v>
      </c>
      <c r="N9599" s="141">
        <f t="shared" si="770"/>
        <v>1</v>
      </c>
      <c r="O9599" s="141"/>
      <c r="P9599" s="141"/>
      <c r="Q9599" s="81">
        <f t="shared" si="771"/>
        <v>9.1</v>
      </c>
    </row>
    <row r="9600" spans="5:17" ht="13" hidden="1" x14ac:dyDescent="0.3">
      <c r="E9600" s="138">
        <v>45230</v>
      </c>
      <c r="F9600" s="16">
        <v>304</v>
      </c>
      <c r="G9600" s="16">
        <v>2023</v>
      </c>
      <c r="H9600" s="139">
        <f t="shared" si="772"/>
        <v>0</v>
      </c>
      <c r="I9600" s="140">
        <v>8.4</v>
      </c>
      <c r="J9600" s="141">
        <f t="shared" si="773"/>
        <v>1</v>
      </c>
      <c r="K9600" s="81">
        <f t="shared" si="774"/>
        <v>11.6</v>
      </c>
      <c r="L9600" s="149">
        <v>9.6999999999999993</v>
      </c>
      <c r="N9600" s="141">
        <f t="shared" si="770"/>
        <v>1</v>
      </c>
      <c r="O9600" s="141"/>
      <c r="P9600" s="141"/>
      <c r="Q9600" s="81">
        <f t="shared" si="771"/>
        <v>10.3</v>
      </c>
    </row>
    <row r="9601" spans="5:17" ht="13" hidden="1" x14ac:dyDescent="0.3">
      <c r="E9601" s="138">
        <v>45231</v>
      </c>
      <c r="F9601" s="16">
        <v>305</v>
      </c>
      <c r="G9601" s="16">
        <v>2023</v>
      </c>
      <c r="H9601" s="139">
        <f t="shared" si="772"/>
        <v>0</v>
      </c>
      <c r="I9601" s="140">
        <v>8.2133333333333312</v>
      </c>
      <c r="J9601" s="141">
        <f t="shared" si="773"/>
        <v>1</v>
      </c>
      <c r="K9601" s="81">
        <f t="shared" si="774"/>
        <v>11.786666666666669</v>
      </c>
      <c r="L9601" s="149">
        <v>8</v>
      </c>
      <c r="N9601" s="141">
        <f t="shared" si="770"/>
        <v>1</v>
      </c>
      <c r="O9601" s="141"/>
      <c r="P9601" s="141"/>
      <c r="Q9601" s="81">
        <f t="shared" si="771"/>
        <v>12</v>
      </c>
    </row>
    <row r="9602" spans="5:17" ht="13" hidden="1" x14ac:dyDescent="0.3">
      <c r="E9602" s="138">
        <v>45232</v>
      </c>
      <c r="F9602" s="16">
        <v>306</v>
      </c>
      <c r="G9602" s="16">
        <v>2023</v>
      </c>
      <c r="H9602" s="139">
        <f t="shared" si="772"/>
        <v>0</v>
      </c>
      <c r="I9602" s="140">
        <v>8.0266666666666637</v>
      </c>
      <c r="J9602" s="141">
        <f t="shared" si="773"/>
        <v>1</v>
      </c>
      <c r="K9602" s="81">
        <f t="shared" si="774"/>
        <v>11.973333333333336</v>
      </c>
      <c r="L9602" s="149">
        <v>9.6999999999999993</v>
      </c>
      <c r="N9602" s="141">
        <f t="shared" si="770"/>
        <v>1</v>
      </c>
      <c r="O9602" s="141"/>
      <c r="P9602" s="141"/>
      <c r="Q9602" s="81">
        <f t="shared" si="771"/>
        <v>10.3</v>
      </c>
    </row>
    <row r="9603" spans="5:17" ht="13" hidden="1" x14ac:dyDescent="0.3">
      <c r="E9603" s="138">
        <v>45233</v>
      </c>
      <c r="F9603" s="16">
        <v>307</v>
      </c>
      <c r="G9603" s="16">
        <v>2023</v>
      </c>
      <c r="H9603" s="139">
        <f t="shared" si="772"/>
        <v>0</v>
      </c>
      <c r="I9603" s="140">
        <v>7.84</v>
      </c>
      <c r="J9603" s="141">
        <f t="shared" si="773"/>
        <v>1</v>
      </c>
      <c r="K9603" s="81">
        <f t="shared" si="774"/>
        <v>12.16</v>
      </c>
      <c r="L9603" s="149">
        <v>7</v>
      </c>
      <c r="N9603" s="141">
        <f t="shared" si="770"/>
        <v>1</v>
      </c>
      <c r="O9603" s="141"/>
      <c r="P9603" s="141"/>
      <c r="Q9603" s="81">
        <f t="shared" si="771"/>
        <v>13</v>
      </c>
    </row>
    <row r="9604" spans="5:17" ht="13" hidden="1" x14ac:dyDescent="0.3">
      <c r="E9604" s="138">
        <v>45234</v>
      </c>
      <c r="F9604" s="16">
        <v>308</v>
      </c>
      <c r="G9604" s="16">
        <v>2023</v>
      </c>
      <c r="H9604" s="139">
        <f t="shared" si="772"/>
        <v>0</v>
      </c>
      <c r="I9604" s="140">
        <v>7.653333333333336</v>
      </c>
      <c r="J9604" s="141">
        <f t="shared" si="773"/>
        <v>1</v>
      </c>
      <c r="K9604" s="81">
        <f t="shared" si="774"/>
        <v>12.346666666666664</v>
      </c>
      <c r="L9604" s="149">
        <v>7.9</v>
      </c>
      <c r="N9604" s="141">
        <f t="shared" si="770"/>
        <v>1</v>
      </c>
      <c r="O9604" s="141"/>
      <c r="P9604" s="141"/>
      <c r="Q9604" s="81">
        <f t="shared" si="771"/>
        <v>12.1</v>
      </c>
    </row>
    <row r="9605" spans="5:17" ht="13" hidden="1" x14ac:dyDescent="0.3">
      <c r="E9605" s="138">
        <v>45235</v>
      </c>
      <c r="F9605" s="16">
        <v>309</v>
      </c>
      <c r="G9605" s="16">
        <v>2023</v>
      </c>
      <c r="H9605" s="139">
        <f t="shared" si="772"/>
        <v>0</v>
      </c>
      <c r="I9605" s="140">
        <v>7.4666666666666686</v>
      </c>
      <c r="J9605" s="141">
        <f t="shared" si="773"/>
        <v>1</v>
      </c>
      <c r="K9605" s="81">
        <f t="shared" si="774"/>
        <v>12.533333333333331</v>
      </c>
      <c r="L9605" s="149">
        <v>10.3</v>
      </c>
      <c r="N9605" s="141">
        <f t="shared" si="770"/>
        <v>1</v>
      </c>
      <c r="O9605" s="141"/>
      <c r="P9605" s="141"/>
      <c r="Q9605" s="81">
        <f t="shared" si="771"/>
        <v>9.6999999999999993</v>
      </c>
    </row>
    <row r="9606" spans="5:17" ht="13" hidden="1" x14ac:dyDescent="0.3">
      <c r="E9606" s="138">
        <v>45236</v>
      </c>
      <c r="F9606" s="16">
        <v>310</v>
      </c>
      <c r="G9606" s="16">
        <v>2023</v>
      </c>
      <c r="H9606" s="139">
        <f t="shared" si="772"/>
        <v>0</v>
      </c>
      <c r="I9606" s="140">
        <v>7.28</v>
      </c>
      <c r="J9606" s="141">
        <f t="shared" si="773"/>
        <v>1</v>
      </c>
      <c r="K9606" s="81">
        <f t="shared" si="774"/>
        <v>12.719999999999999</v>
      </c>
      <c r="L9606" s="149">
        <v>10.199999999999999</v>
      </c>
      <c r="N9606" s="141">
        <f t="shared" si="770"/>
        <v>1</v>
      </c>
      <c r="O9606" s="141"/>
      <c r="P9606" s="141"/>
      <c r="Q9606" s="81">
        <f t="shared" si="771"/>
        <v>9.8000000000000007</v>
      </c>
    </row>
    <row r="9607" spans="5:17" ht="13" hidden="1" x14ac:dyDescent="0.3">
      <c r="E9607" s="138">
        <v>45237</v>
      </c>
      <c r="F9607" s="16">
        <v>311</v>
      </c>
      <c r="G9607" s="16">
        <v>2023</v>
      </c>
      <c r="H9607" s="139">
        <f t="shared" si="772"/>
        <v>0</v>
      </c>
      <c r="I9607" s="140">
        <v>7.0933333333333337</v>
      </c>
      <c r="J9607" s="141">
        <f t="shared" si="773"/>
        <v>1</v>
      </c>
      <c r="K9607" s="81">
        <f t="shared" si="774"/>
        <v>12.906666666666666</v>
      </c>
      <c r="L9607" s="149">
        <v>7.3</v>
      </c>
      <c r="N9607" s="141">
        <f t="shared" si="770"/>
        <v>1</v>
      </c>
      <c r="O9607" s="141"/>
      <c r="P9607" s="141"/>
      <c r="Q9607" s="81">
        <f t="shared" si="771"/>
        <v>12.7</v>
      </c>
    </row>
    <row r="9608" spans="5:17" ht="13" hidden="1" x14ac:dyDescent="0.3">
      <c r="E9608" s="138">
        <v>45238</v>
      </c>
      <c r="F9608" s="16">
        <v>312</v>
      </c>
      <c r="G9608" s="16">
        <v>2023</v>
      </c>
      <c r="H9608" s="139">
        <f t="shared" si="772"/>
        <v>0</v>
      </c>
      <c r="I9608" s="140">
        <v>6.9066666666666663</v>
      </c>
      <c r="J9608" s="141">
        <f t="shared" si="773"/>
        <v>1</v>
      </c>
      <c r="K9608" s="81">
        <f t="shared" si="774"/>
        <v>13.093333333333334</v>
      </c>
      <c r="L9608" s="149">
        <v>5.6</v>
      </c>
      <c r="N9608" s="141">
        <f t="shared" si="770"/>
        <v>1</v>
      </c>
      <c r="O9608" s="141"/>
      <c r="P9608" s="141"/>
      <c r="Q9608" s="81">
        <f t="shared" si="771"/>
        <v>14.4</v>
      </c>
    </row>
    <row r="9609" spans="5:17" ht="13" hidden="1" x14ac:dyDescent="0.3">
      <c r="E9609" s="138">
        <v>45239</v>
      </c>
      <c r="F9609" s="16">
        <v>313</v>
      </c>
      <c r="G9609" s="16">
        <v>2023</v>
      </c>
      <c r="H9609" s="139">
        <f t="shared" si="772"/>
        <v>0</v>
      </c>
      <c r="I9609" s="140">
        <v>6.72</v>
      </c>
      <c r="J9609" s="141">
        <f t="shared" si="773"/>
        <v>1</v>
      </c>
      <c r="K9609" s="81">
        <f t="shared" si="774"/>
        <v>13.280000000000001</v>
      </c>
      <c r="L9609" s="149">
        <v>7.4</v>
      </c>
      <c r="N9609" s="141">
        <f t="shared" si="770"/>
        <v>1</v>
      </c>
      <c r="O9609" s="141"/>
      <c r="P9609" s="141"/>
      <c r="Q9609" s="81">
        <f t="shared" si="771"/>
        <v>12.6</v>
      </c>
    </row>
    <row r="9610" spans="5:17" ht="13" hidden="1" x14ac:dyDescent="0.3">
      <c r="E9610" s="138">
        <v>45240</v>
      </c>
      <c r="F9610" s="16">
        <v>314</v>
      </c>
      <c r="G9610" s="16">
        <v>2023</v>
      </c>
      <c r="H9610" s="139">
        <f t="shared" si="772"/>
        <v>0</v>
      </c>
      <c r="I9610" s="140">
        <v>6.5333333333333314</v>
      </c>
      <c r="J9610" s="141">
        <f t="shared" si="773"/>
        <v>1</v>
      </c>
      <c r="K9610" s="81">
        <f t="shared" si="774"/>
        <v>13.466666666666669</v>
      </c>
      <c r="L9610" s="149">
        <v>8.3000000000000007</v>
      </c>
      <c r="N9610" s="141">
        <f t="shared" si="770"/>
        <v>1</v>
      </c>
      <c r="O9610" s="141"/>
      <c r="P9610" s="141"/>
      <c r="Q9610" s="81">
        <f t="shared" si="771"/>
        <v>11.7</v>
      </c>
    </row>
    <row r="9611" spans="5:17" ht="13" hidden="1" x14ac:dyDescent="0.3">
      <c r="E9611" s="138">
        <v>45241</v>
      </c>
      <c r="F9611" s="16">
        <v>315</v>
      </c>
      <c r="G9611" s="16">
        <v>2023</v>
      </c>
      <c r="H9611" s="139">
        <f t="shared" si="772"/>
        <v>0</v>
      </c>
      <c r="I9611" s="140">
        <v>6.346666666666664</v>
      </c>
      <c r="J9611" s="141">
        <f t="shared" si="773"/>
        <v>1</v>
      </c>
      <c r="K9611" s="81">
        <f t="shared" si="774"/>
        <v>13.653333333333336</v>
      </c>
      <c r="L9611" s="149">
        <v>6.5</v>
      </c>
      <c r="N9611" s="141">
        <f t="shared" si="770"/>
        <v>1</v>
      </c>
      <c r="O9611" s="141"/>
      <c r="P9611" s="141"/>
      <c r="Q9611" s="81">
        <f t="shared" si="771"/>
        <v>13.5</v>
      </c>
    </row>
    <row r="9612" spans="5:17" ht="13" hidden="1" x14ac:dyDescent="0.3">
      <c r="E9612" s="138">
        <v>45242</v>
      </c>
      <c r="F9612" s="16">
        <v>316</v>
      </c>
      <c r="G9612" s="16">
        <v>2023</v>
      </c>
      <c r="H9612" s="139">
        <f t="shared" si="772"/>
        <v>0</v>
      </c>
      <c r="I9612" s="140">
        <v>6.16</v>
      </c>
      <c r="J9612" s="141">
        <f t="shared" si="773"/>
        <v>1</v>
      </c>
      <c r="K9612" s="81">
        <f t="shared" si="774"/>
        <v>13.84</v>
      </c>
      <c r="L9612" s="149">
        <v>8.1999999999999993</v>
      </c>
      <c r="N9612" s="141">
        <f t="shared" si="770"/>
        <v>1</v>
      </c>
      <c r="O9612" s="141"/>
      <c r="P9612" s="141"/>
      <c r="Q9612" s="81">
        <f t="shared" si="771"/>
        <v>11.8</v>
      </c>
    </row>
    <row r="9613" spans="5:17" ht="13" hidden="1" x14ac:dyDescent="0.3">
      <c r="E9613" s="138">
        <v>45243</v>
      </c>
      <c r="F9613" s="16">
        <v>317</v>
      </c>
      <c r="G9613" s="16">
        <v>2023</v>
      </c>
      <c r="H9613" s="139">
        <f t="shared" si="772"/>
        <v>0</v>
      </c>
      <c r="I9613" s="140">
        <v>5.9733333333333363</v>
      </c>
      <c r="J9613" s="141">
        <f t="shared" si="773"/>
        <v>1</v>
      </c>
      <c r="K9613" s="81">
        <f t="shared" si="774"/>
        <v>14.026666666666664</v>
      </c>
      <c r="L9613" s="149">
        <v>12.1</v>
      </c>
      <c r="N9613" s="141">
        <f t="shared" si="770"/>
        <v>1</v>
      </c>
      <c r="O9613" s="141"/>
      <c r="P9613" s="141"/>
      <c r="Q9613" s="81">
        <f t="shared" si="771"/>
        <v>7.9</v>
      </c>
    </row>
    <row r="9614" spans="5:17" ht="13" hidden="1" x14ac:dyDescent="0.3">
      <c r="E9614" s="138">
        <v>45244</v>
      </c>
      <c r="F9614" s="16">
        <v>318</v>
      </c>
      <c r="G9614" s="16">
        <v>2023</v>
      </c>
      <c r="H9614" s="139">
        <f t="shared" si="772"/>
        <v>0</v>
      </c>
      <c r="I9614" s="140">
        <v>5.7866666666666688</v>
      </c>
      <c r="J9614" s="141">
        <f t="shared" si="773"/>
        <v>1</v>
      </c>
      <c r="K9614" s="81">
        <f t="shared" si="774"/>
        <v>14.213333333333331</v>
      </c>
      <c r="L9614" s="149">
        <v>14.1</v>
      </c>
      <c r="N9614" s="141">
        <f t="shared" si="770"/>
        <v>1</v>
      </c>
      <c r="O9614" s="141"/>
      <c r="P9614" s="141"/>
      <c r="Q9614" s="81">
        <f t="shared" si="771"/>
        <v>5.9</v>
      </c>
    </row>
    <row r="9615" spans="5:17" ht="13" hidden="1" x14ac:dyDescent="0.3">
      <c r="E9615" s="138">
        <v>45245</v>
      </c>
      <c r="F9615" s="16">
        <v>319</v>
      </c>
      <c r="G9615" s="16">
        <v>2023</v>
      </c>
      <c r="H9615" s="139">
        <f t="shared" si="772"/>
        <v>0</v>
      </c>
      <c r="I9615" s="140">
        <v>5.6</v>
      </c>
      <c r="J9615" s="141">
        <f t="shared" si="773"/>
        <v>1</v>
      </c>
      <c r="K9615" s="81">
        <f t="shared" si="774"/>
        <v>14.4</v>
      </c>
      <c r="L9615" s="149">
        <v>9.6</v>
      </c>
      <c r="N9615" s="141">
        <f t="shared" si="770"/>
        <v>1</v>
      </c>
      <c r="O9615" s="141"/>
      <c r="P9615" s="141"/>
      <c r="Q9615" s="81">
        <f t="shared" si="771"/>
        <v>10.4</v>
      </c>
    </row>
    <row r="9616" spans="5:17" ht="13" hidden="1" x14ac:dyDescent="0.3">
      <c r="E9616" s="138">
        <v>45246</v>
      </c>
      <c r="F9616" s="16">
        <v>320</v>
      </c>
      <c r="G9616" s="16">
        <v>2023</v>
      </c>
      <c r="H9616" s="139">
        <f t="shared" si="772"/>
        <v>0</v>
      </c>
      <c r="I9616" s="140">
        <v>5.5193548387096776</v>
      </c>
      <c r="J9616" s="141">
        <f t="shared" si="773"/>
        <v>1</v>
      </c>
      <c r="K9616" s="81">
        <f t="shared" si="774"/>
        <v>14.480645161290322</v>
      </c>
      <c r="L9616" s="149">
        <v>8.8000000000000007</v>
      </c>
      <c r="N9616" s="141">
        <f t="shared" si="770"/>
        <v>1</v>
      </c>
      <c r="O9616" s="141"/>
      <c r="P9616" s="141"/>
      <c r="Q9616" s="81">
        <f t="shared" si="771"/>
        <v>11.2</v>
      </c>
    </row>
    <row r="9617" spans="5:17" ht="13" hidden="1" x14ac:dyDescent="0.3">
      <c r="E9617" s="138">
        <v>45247</v>
      </c>
      <c r="F9617" s="16">
        <v>321</v>
      </c>
      <c r="G9617" s="16">
        <v>2023</v>
      </c>
      <c r="H9617" s="139">
        <f t="shared" si="772"/>
        <v>0</v>
      </c>
      <c r="I9617" s="140">
        <v>5.4387096774193537</v>
      </c>
      <c r="J9617" s="141">
        <f t="shared" si="773"/>
        <v>1</v>
      </c>
      <c r="K9617" s="81">
        <f t="shared" si="774"/>
        <v>14.561290322580646</v>
      </c>
      <c r="L9617" s="149">
        <v>8.3000000000000007</v>
      </c>
      <c r="N9617" s="141">
        <f t="shared" ref="N9617:N9663" si="775">IF(L9617&lt;=$E$117,1,0)</f>
        <v>1</v>
      </c>
      <c r="O9617" s="141"/>
      <c r="P9617" s="141"/>
      <c r="Q9617" s="81">
        <f t="shared" ref="Q9617:Q9663" si="776">N9617*($E$116-L9617)</f>
        <v>11.7</v>
      </c>
    </row>
    <row r="9618" spans="5:17" ht="13" hidden="1" x14ac:dyDescent="0.3">
      <c r="E9618" s="138">
        <v>45248</v>
      </c>
      <c r="F9618" s="16">
        <v>322</v>
      </c>
      <c r="G9618" s="16">
        <v>2023</v>
      </c>
      <c r="H9618" s="139">
        <f t="shared" si="772"/>
        <v>0</v>
      </c>
      <c r="I9618" s="140">
        <v>5.3580645161290334</v>
      </c>
      <c r="J9618" s="141">
        <f t="shared" si="773"/>
        <v>1</v>
      </c>
      <c r="K9618" s="81">
        <f t="shared" si="774"/>
        <v>14.641935483870967</v>
      </c>
      <c r="L9618" s="149">
        <v>5.2</v>
      </c>
      <c r="N9618" s="141">
        <f t="shared" si="775"/>
        <v>1</v>
      </c>
      <c r="O9618" s="141"/>
      <c r="P9618" s="141"/>
      <c r="Q9618" s="81">
        <f t="shared" si="776"/>
        <v>14.8</v>
      </c>
    </row>
    <row r="9619" spans="5:17" ht="13" hidden="1" x14ac:dyDescent="0.3">
      <c r="E9619" s="138">
        <v>45249</v>
      </c>
      <c r="F9619" s="16">
        <v>323</v>
      </c>
      <c r="G9619" s="16">
        <v>2023</v>
      </c>
      <c r="H9619" s="139">
        <f t="shared" ref="H9619:H9663" si="777">IF(AND(E9619&gt;=$D$64,E9619&lt;=$D$65),1,0)</f>
        <v>0</v>
      </c>
      <c r="I9619" s="140">
        <v>5.2774193548387096</v>
      </c>
      <c r="J9619" s="141">
        <f t="shared" ref="J9619:J9663" si="778">IF(I9619&lt;=$E$117,1,0)</f>
        <v>1</v>
      </c>
      <c r="K9619" s="81">
        <f t="shared" ref="K9619:K9663" si="779">J9619*($E$116-I9619)</f>
        <v>14.72258064516129</v>
      </c>
      <c r="L9619" s="149">
        <v>10.4</v>
      </c>
      <c r="N9619" s="141">
        <f t="shared" si="775"/>
        <v>1</v>
      </c>
      <c r="O9619" s="141"/>
      <c r="P9619" s="141"/>
      <c r="Q9619" s="81">
        <f t="shared" si="776"/>
        <v>9.6</v>
      </c>
    </row>
    <row r="9620" spans="5:17" ht="13" hidden="1" x14ac:dyDescent="0.3">
      <c r="E9620" s="138">
        <v>45250</v>
      </c>
      <c r="F9620" s="16">
        <v>324</v>
      </c>
      <c r="G9620" s="16">
        <v>2023</v>
      </c>
      <c r="H9620" s="139">
        <f t="shared" si="777"/>
        <v>0</v>
      </c>
      <c r="I9620" s="140">
        <v>5.1967741935483858</v>
      </c>
      <c r="J9620" s="141">
        <f t="shared" si="778"/>
        <v>1</v>
      </c>
      <c r="K9620" s="81">
        <f t="shared" si="779"/>
        <v>14.803225806451614</v>
      </c>
      <c r="L9620" s="149">
        <v>8.8000000000000007</v>
      </c>
      <c r="N9620" s="141">
        <f t="shared" si="775"/>
        <v>1</v>
      </c>
      <c r="O9620" s="141"/>
      <c r="P9620" s="141"/>
      <c r="Q9620" s="81">
        <f t="shared" si="776"/>
        <v>11.2</v>
      </c>
    </row>
    <row r="9621" spans="5:17" ht="13" hidden="1" x14ac:dyDescent="0.3">
      <c r="E9621" s="138">
        <v>45251</v>
      </c>
      <c r="F9621" s="16">
        <v>325</v>
      </c>
      <c r="G9621" s="16">
        <v>2023</v>
      </c>
      <c r="H9621" s="139">
        <f t="shared" si="777"/>
        <v>0</v>
      </c>
      <c r="I9621" s="140">
        <v>5.1161290322580655</v>
      </c>
      <c r="J9621" s="141">
        <f t="shared" si="778"/>
        <v>1</v>
      </c>
      <c r="K9621" s="81">
        <f t="shared" si="779"/>
        <v>14.883870967741935</v>
      </c>
      <c r="L9621" s="149">
        <v>8.3000000000000007</v>
      </c>
      <c r="N9621" s="141">
        <f t="shared" si="775"/>
        <v>1</v>
      </c>
      <c r="O9621" s="141"/>
      <c r="P9621" s="141"/>
      <c r="Q9621" s="81">
        <f t="shared" si="776"/>
        <v>11.7</v>
      </c>
    </row>
    <row r="9622" spans="5:17" ht="13" hidden="1" x14ac:dyDescent="0.3">
      <c r="E9622" s="138">
        <v>45252</v>
      </c>
      <c r="F9622" s="16">
        <v>326</v>
      </c>
      <c r="G9622" s="16">
        <v>2023</v>
      </c>
      <c r="H9622" s="139">
        <f t="shared" si="777"/>
        <v>0</v>
      </c>
      <c r="I9622" s="140">
        <v>5.0354838709677416</v>
      </c>
      <c r="J9622" s="141">
        <f t="shared" si="778"/>
        <v>1</v>
      </c>
      <c r="K9622" s="81">
        <f t="shared" si="779"/>
        <v>14.964516129032258</v>
      </c>
      <c r="L9622" s="149">
        <v>7.7</v>
      </c>
      <c r="N9622" s="141">
        <f t="shared" si="775"/>
        <v>1</v>
      </c>
      <c r="O9622" s="141"/>
      <c r="P9622" s="141"/>
      <c r="Q9622" s="81">
        <f t="shared" si="776"/>
        <v>12.3</v>
      </c>
    </row>
    <row r="9623" spans="5:17" ht="13" hidden="1" x14ac:dyDescent="0.3">
      <c r="E9623" s="138">
        <v>45253</v>
      </c>
      <c r="F9623" s="16">
        <v>327</v>
      </c>
      <c r="G9623" s="16">
        <v>2023</v>
      </c>
      <c r="H9623" s="139">
        <f t="shared" si="777"/>
        <v>0</v>
      </c>
      <c r="I9623" s="140">
        <v>4.9548387096774213</v>
      </c>
      <c r="J9623" s="141">
        <f t="shared" si="778"/>
        <v>1</v>
      </c>
      <c r="K9623" s="81">
        <f t="shared" si="779"/>
        <v>15.045161290322579</v>
      </c>
      <c r="L9623" s="149">
        <v>4.2</v>
      </c>
      <c r="N9623" s="141">
        <f t="shared" si="775"/>
        <v>1</v>
      </c>
      <c r="O9623" s="141"/>
      <c r="P9623" s="141"/>
      <c r="Q9623" s="81">
        <f t="shared" si="776"/>
        <v>15.8</v>
      </c>
    </row>
    <row r="9624" spans="5:17" ht="13" hidden="1" x14ac:dyDescent="0.3">
      <c r="E9624" s="138">
        <v>45254</v>
      </c>
      <c r="F9624" s="16">
        <v>328</v>
      </c>
      <c r="G9624" s="16">
        <v>2023</v>
      </c>
      <c r="H9624" s="139">
        <f t="shared" si="777"/>
        <v>0</v>
      </c>
      <c r="I9624" s="140">
        <v>4.8741935483870975</v>
      </c>
      <c r="J9624" s="141">
        <f t="shared" si="778"/>
        <v>1</v>
      </c>
      <c r="K9624" s="81">
        <f t="shared" si="779"/>
        <v>15.125806451612902</v>
      </c>
      <c r="L9624" s="149">
        <v>4.4000000000000004</v>
      </c>
      <c r="N9624" s="141">
        <f t="shared" si="775"/>
        <v>1</v>
      </c>
      <c r="O9624" s="141"/>
      <c r="P9624" s="141"/>
      <c r="Q9624" s="81">
        <f t="shared" si="776"/>
        <v>15.6</v>
      </c>
    </row>
    <row r="9625" spans="5:17" ht="13" hidden="1" x14ac:dyDescent="0.3">
      <c r="E9625" s="138">
        <v>45255</v>
      </c>
      <c r="F9625" s="16">
        <v>329</v>
      </c>
      <c r="G9625" s="16">
        <v>2023</v>
      </c>
      <c r="H9625" s="139">
        <f t="shared" si="777"/>
        <v>0</v>
      </c>
      <c r="I9625" s="140">
        <v>4.7935483870967737</v>
      </c>
      <c r="J9625" s="141">
        <f t="shared" si="778"/>
        <v>1</v>
      </c>
      <c r="K9625" s="81">
        <f t="shared" si="779"/>
        <v>15.206451612903226</v>
      </c>
      <c r="L9625" s="149">
        <v>3.5</v>
      </c>
      <c r="N9625" s="141">
        <f t="shared" si="775"/>
        <v>1</v>
      </c>
      <c r="O9625" s="141"/>
      <c r="P9625" s="141"/>
      <c r="Q9625" s="81">
        <f t="shared" si="776"/>
        <v>16.5</v>
      </c>
    </row>
    <row r="9626" spans="5:17" ht="13" hidden="1" x14ac:dyDescent="0.3">
      <c r="E9626" s="138">
        <v>45256</v>
      </c>
      <c r="F9626" s="16">
        <v>330</v>
      </c>
      <c r="G9626" s="16">
        <v>2023</v>
      </c>
      <c r="H9626" s="139">
        <f t="shared" si="777"/>
        <v>0</v>
      </c>
      <c r="I9626" s="140">
        <v>4.7129032258064534</v>
      </c>
      <c r="J9626" s="141">
        <f t="shared" si="778"/>
        <v>1</v>
      </c>
      <c r="K9626" s="81">
        <f t="shared" si="779"/>
        <v>15.287096774193547</v>
      </c>
      <c r="L9626" s="149">
        <v>2.6</v>
      </c>
      <c r="N9626" s="141">
        <f t="shared" si="775"/>
        <v>1</v>
      </c>
      <c r="O9626" s="141"/>
      <c r="P9626" s="141"/>
      <c r="Q9626" s="81">
        <f t="shared" si="776"/>
        <v>17.399999999999999</v>
      </c>
    </row>
    <row r="9627" spans="5:17" ht="13" hidden="1" x14ac:dyDescent="0.3">
      <c r="E9627" s="138">
        <v>45257</v>
      </c>
      <c r="F9627" s="16">
        <v>331</v>
      </c>
      <c r="G9627" s="16">
        <v>2023</v>
      </c>
      <c r="H9627" s="139">
        <f t="shared" si="777"/>
        <v>0</v>
      </c>
      <c r="I9627" s="140">
        <v>4.6322580645161295</v>
      </c>
      <c r="J9627" s="141">
        <f t="shared" si="778"/>
        <v>1</v>
      </c>
      <c r="K9627" s="81">
        <f t="shared" si="779"/>
        <v>15.36774193548387</v>
      </c>
      <c r="L9627" s="149">
        <v>3.2</v>
      </c>
      <c r="N9627" s="141">
        <f t="shared" si="775"/>
        <v>1</v>
      </c>
      <c r="O9627" s="141"/>
      <c r="P9627" s="141"/>
      <c r="Q9627" s="81">
        <f t="shared" si="776"/>
        <v>16.8</v>
      </c>
    </row>
    <row r="9628" spans="5:17" ht="13" hidden="1" x14ac:dyDescent="0.3">
      <c r="E9628" s="138">
        <v>45258</v>
      </c>
      <c r="F9628" s="16">
        <v>332</v>
      </c>
      <c r="G9628" s="16">
        <v>2023</v>
      </c>
      <c r="H9628" s="139">
        <f t="shared" si="777"/>
        <v>0</v>
      </c>
      <c r="I9628" s="140">
        <v>4.5516129032258057</v>
      </c>
      <c r="J9628" s="141">
        <f t="shared" si="778"/>
        <v>1</v>
      </c>
      <c r="K9628" s="81">
        <f t="shared" si="779"/>
        <v>15.448387096774194</v>
      </c>
      <c r="L9628" s="149">
        <v>4.4000000000000004</v>
      </c>
      <c r="N9628" s="141">
        <f t="shared" si="775"/>
        <v>1</v>
      </c>
      <c r="O9628" s="141"/>
      <c r="P9628" s="141"/>
      <c r="Q9628" s="81">
        <f t="shared" si="776"/>
        <v>15.6</v>
      </c>
    </row>
    <row r="9629" spans="5:17" ht="13" hidden="1" x14ac:dyDescent="0.3">
      <c r="E9629" s="138">
        <v>45259</v>
      </c>
      <c r="F9629" s="16">
        <v>333</v>
      </c>
      <c r="G9629" s="16">
        <v>2023</v>
      </c>
      <c r="H9629" s="139">
        <f t="shared" si="777"/>
        <v>0</v>
      </c>
      <c r="I9629" s="140">
        <v>4.4709677419354854</v>
      </c>
      <c r="J9629" s="141">
        <f t="shared" si="778"/>
        <v>1</v>
      </c>
      <c r="K9629" s="81">
        <f t="shared" si="779"/>
        <v>15.529032258064515</v>
      </c>
      <c r="L9629" s="149">
        <v>0.4</v>
      </c>
      <c r="N9629" s="141">
        <f t="shared" si="775"/>
        <v>1</v>
      </c>
      <c r="O9629" s="141"/>
      <c r="P9629" s="141"/>
      <c r="Q9629" s="81">
        <f t="shared" si="776"/>
        <v>19.600000000000001</v>
      </c>
    </row>
    <row r="9630" spans="5:17" ht="13" hidden="1" x14ac:dyDescent="0.3">
      <c r="E9630" s="138">
        <v>45260</v>
      </c>
      <c r="F9630" s="16">
        <v>334</v>
      </c>
      <c r="G9630" s="16">
        <v>2023</v>
      </c>
      <c r="H9630" s="139">
        <f t="shared" si="777"/>
        <v>0</v>
      </c>
      <c r="I9630" s="140">
        <v>4.3903225806451616</v>
      </c>
      <c r="J9630" s="141">
        <f t="shared" si="778"/>
        <v>1</v>
      </c>
      <c r="K9630" s="81">
        <f t="shared" si="779"/>
        <v>15.609677419354838</v>
      </c>
      <c r="L9630" s="149">
        <v>2.5</v>
      </c>
      <c r="N9630" s="141">
        <f t="shared" si="775"/>
        <v>1</v>
      </c>
      <c r="O9630" s="141"/>
      <c r="P9630" s="141"/>
      <c r="Q9630" s="81">
        <f t="shared" si="776"/>
        <v>17.5</v>
      </c>
    </row>
    <row r="9631" spans="5:17" ht="13" hidden="1" x14ac:dyDescent="0.3">
      <c r="E9631" s="138">
        <v>45261</v>
      </c>
      <c r="F9631" s="16">
        <v>335</v>
      </c>
      <c r="G9631" s="16">
        <v>2023</v>
      </c>
      <c r="H9631" s="139">
        <f t="shared" si="777"/>
        <v>0</v>
      </c>
      <c r="I9631" s="140">
        <v>4.3096774193548377</v>
      </c>
      <c r="J9631" s="141">
        <f t="shared" si="778"/>
        <v>1</v>
      </c>
      <c r="K9631" s="81">
        <f t="shared" si="779"/>
        <v>15.690322580645162</v>
      </c>
      <c r="L9631" s="149">
        <v>4.3</v>
      </c>
      <c r="N9631" s="141">
        <f t="shared" si="775"/>
        <v>1</v>
      </c>
      <c r="O9631" s="141"/>
      <c r="P9631" s="141"/>
      <c r="Q9631" s="81">
        <f t="shared" si="776"/>
        <v>15.7</v>
      </c>
    </row>
    <row r="9632" spans="5:17" ht="13" hidden="1" x14ac:dyDescent="0.3">
      <c r="E9632" s="138">
        <v>45262</v>
      </c>
      <c r="F9632" s="16">
        <v>336</v>
      </c>
      <c r="G9632" s="16">
        <v>2023</v>
      </c>
      <c r="H9632" s="139">
        <f t="shared" si="777"/>
        <v>0</v>
      </c>
      <c r="I9632" s="140">
        <v>4.2290322580645174</v>
      </c>
      <c r="J9632" s="141">
        <f t="shared" si="778"/>
        <v>1</v>
      </c>
      <c r="K9632" s="81">
        <f t="shared" si="779"/>
        <v>15.770967741935483</v>
      </c>
      <c r="L9632" s="149">
        <v>2</v>
      </c>
      <c r="N9632" s="141">
        <f t="shared" si="775"/>
        <v>1</v>
      </c>
      <c r="O9632" s="141"/>
      <c r="P9632" s="141"/>
      <c r="Q9632" s="81">
        <f t="shared" si="776"/>
        <v>18</v>
      </c>
    </row>
    <row r="9633" spans="5:17" ht="13" hidden="1" x14ac:dyDescent="0.3">
      <c r="E9633" s="138">
        <v>45263</v>
      </c>
      <c r="F9633" s="16">
        <v>337</v>
      </c>
      <c r="G9633" s="16">
        <v>2023</v>
      </c>
      <c r="H9633" s="139">
        <f t="shared" si="777"/>
        <v>0</v>
      </c>
      <c r="I9633" s="140">
        <v>4.1483870967741936</v>
      </c>
      <c r="J9633" s="141">
        <f t="shared" si="778"/>
        <v>1</v>
      </c>
      <c r="K9633" s="81">
        <f t="shared" si="779"/>
        <v>15.851612903225806</v>
      </c>
      <c r="L9633" s="149">
        <v>-0.2</v>
      </c>
      <c r="N9633" s="141">
        <f t="shared" si="775"/>
        <v>1</v>
      </c>
      <c r="O9633" s="141"/>
      <c r="P9633" s="141"/>
      <c r="Q9633" s="81">
        <f t="shared" si="776"/>
        <v>20.2</v>
      </c>
    </row>
    <row r="9634" spans="5:17" ht="13" hidden="1" x14ac:dyDescent="0.3">
      <c r="E9634" s="138">
        <v>45264</v>
      </c>
      <c r="F9634" s="16">
        <v>338</v>
      </c>
      <c r="G9634" s="16">
        <v>2023</v>
      </c>
      <c r="H9634" s="139">
        <f t="shared" si="777"/>
        <v>0</v>
      </c>
      <c r="I9634" s="140">
        <v>4.0677419354838698</v>
      </c>
      <c r="J9634" s="141">
        <f t="shared" si="778"/>
        <v>1</v>
      </c>
      <c r="K9634" s="81">
        <f t="shared" si="779"/>
        <v>15.93225806451613</v>
      </c>
      <c r="L9634" s="149">
        <v>-0.2</v>
      </c>
      <c r="N9634" s="141">
        <f t="shared" si="775"/>
        <v>1</v>
      </c>
      <c r="O9634" s="141"/>
      <c r="P9634" s="141"/>
      <c r="Q9634" s="81">
        <f t="shared" si="776"/>
        <v>20.2</v>
      </c>
    </row>
    <row r="9635" spans="5:17" ht="13" hidden="1" x14ac:dyDescent="0.3">
      <c r="E9635" s="138">
        <v>45265</v>
      </c>
      <c r="F9635" s="16">
        <v>339</v>
      </c>
      <c r="G9635" s="16">
        <v>2023</v>
      </c>
      <c r="H9635" s="139">
        <f t="shared" si="777"/>
        <v>0</v>
      </c>
      <c r="I9635" s="140">
        <v>3.9870967741935495</v>
      </c>
      <c r="J9635" s="141">
        <f t="shared" si="778"/>
        <v>1</v>
      </c>
      <c r="K9635" s="81">
        <f t="shared" si="779"/>
        <v>16.012903225806451</v>
      </c>
      <c r="L9635" s="149">
        <v>4.5</v>
      </c>
      <c r="N9635" s="141">
        <f t="shared" si="775"/>
        <v>1</v>
      </c>
      <c r="O9635" s="141"/>
      <c r="P9635" s="141"/>
      <c r="Q9635" s="81">
        <f t="shared" si="776"/>
        <v>15.5</v>
      </c>
    </row>
    <row r="9636" spans="5:17" ht="13" hidden="1" x14ac:dyDescent="0.3">
      <c r="E9636" s="138">
        <v>45266</v>
      </c>
      <c r="F9636" s="16">
        <v>340</v>
      </c>
      <c r="G9636" s="16">
        <v>2023</v>
      </c>
      <c r="H9636" s="139">
        <f t="shared" si="777"/>
        <v>0</v>
      </c>
      <c r="I9636" s="140">
        <v>3.9064516129032256</v>
      </c>
      <c r="J9636" s="141">
        <f t="shared" si="778"/>
        <v>1</v>
      </c>
      <c r="K9636" s="81">
        <f t="shared" si="779"/>
        <v>16.093548387096774</v>
      </c>
      <c r="L9636" s="149">
        <v>3.5</v>
      </c>
      <c r="N9636" s="141">
        <f t="shared" si="775"/>
        <v>1</v>
      </c>
      <c r="O9636" s="141"/>
      <c r="P9636" s="141"/>
      <c r="Q9636" s="81">
        <f t="shared" si="776"/>
        <v>16.5</v>
      </c>
    </row>
    <row r="9637" spans="5:17" ht="13" hidden="1" x14ac:dyDescent="0.3">
      <c r="E9637" s="138">
        <v>45267</v>
      </c>
      <c r="F9637" s="16">
        <v>341</v>
      </c>
      <c r="G9637" s="16">
        <v>2023</v>
      </c>
      <c r="H9637" s="139">
        <f t="shared" si="777"/>
        <v>0</v>
      </c>
      <c r="I9637" s="140">
        <v>3.8258064516129053</v>
      </c>
      <c r="J9637" s="141">
        <f t="shared" si="778"/>
        <v>1</v>
      </c>
      <c r="K9637" s="81">
        <f t="shared" si="779"/>
        <v>16.174193548387095</v>
      </c>
      <c r="L9637" s="149">
        <v>2.2999999999999998</v>
      </c>
      <c r="N9637" s="141">
        <f t="shared" si="775"/>
        <v>1</v>
      </c>
      <c r="O9637" s="141"/>
      <c r="P9637" s="141"/>
      <c r="Q9637" s="81">
        <f t="shared" si="776"/>
        <v>17.7</v>
      </c>
    </row>
    <row r="9638" spans="5:17" ht="13" hidden="1" x14ac:dyDescent="0.3">
      <c r="E9638" s="138">
        <v>45268</v>
      </c>
      <c r="F9638" s="16">
        <v>342</v>
      </c>
      <c r="G9638" s="16">
        <v>2023</v>
      </c>
      <c r="H9638" s="139">
        <f t="shared" si="777"/>
        <v>0</v>
      </c>
      <c r="I9638" s="140">
        <v>3.7451612903225815</v>
      </c>
      <c r="J9638" s="141">
        <f t="shared" si="778"/>
        <v>1</v>
      </c>
      <c r="K9638" s="81">
        <f t="shared" si="779"/>
        <v>16.254838709677419</v>
      </c>
      <c r="L9638" s="149">
        <v>4.7</v>
      </c>
      <c r="N9638" s="141">
        <f t="shared" si="775"/>
        <v>1</v>
      </c>
      <c r="O9638" s="141"/>
      <c r="P9638" s="141"/>
      <c r="Q9638" s="81">
        <f t="shared" si="776"/>
        <v>15.3</v>
      </c>
    </row>
    <row r="9639" spans="5:17" ht="13" hidden="1" x14ac:dyDescent="0.3">
      <c r="E9639" s="138">
        <v>45269</v>
      </c>
      <c r="F9639" s="16">
        <v>343</v>
      </c>
      <c r="G9639" s="16">
        <v>2023</v>
      </c>
      <c r="H9639" s="139">
        <f t="shared" si="777"/>
        <v>0</v>
      </c>
      <c r="I9639" s="140">
        <v>3.6645161290322577</v>
      </c>
      <c r="J9639" s="141">
        <f t="shared" si="778"/>
        <v>1</v>
      </c>
      <c r="K9639" s="81">
        <f t="shared" si="779"/>
        <v>16.335483870967742</v>
      </c>
      <c r="L9639" s="149">
        <v>6.4</v>
      </c>
      <c r="N9639" s="141">
        <f t="shared" si="775"/>
        <v>1</v>
      </c>
      <c r="O9639" s="141"/>
      <c r="P9639" s="141"/>
      <c r="Q9639" s="81">
        <f t="shared" si="776"/>
        <v>13.6</v>
      </c>
    </row>
    <row r="9640" spans="5:17" ht="13" hidden="1" x14ac:dyDescent="0.3">
      <c r="E9640" s="138">
        <v>45270</v>
      </c>
      <c r="F9640" s="16">
        <v>344</v>
      </c>
      <c r="G9640" s="16">
        <v>2023</v>
      </c>
      <c r="H9640" s="139">
        <f t="shared" si="777"/>
        <v>0</v>
      </c>
      <c r="I9640" s="140">
        <v>3.5838709677419374</v>
      </c>
      <c r="J9640" s="141">
        <f t="shared" si="778"/>
        <v>1</v>
      </c>
      <c r="K9640" s="81">
        <f t="shared" si="779"/>
        <v>16.416129032258063</v>
      </c>
      <c r="L9640" s="149">
        <v>8.8000000000000007</v>
      </c>
      <c r="N9640" s="141">
        <f t="shared" si="775"/>
        <v>1</v>
      </c>
      <c r="O9640" s="141"/>
      <c r="P9640" s="141"/>
      <c r="Q9640" s="81">
        <f t="shared" si="776"/>
        <v>11.2</v>
      </c>
    </row>
    <row r="9641" spans="5:17" ht="13" hidden="1" x14ac:dyDescent="0.3">
      <c r="E9641" s="138">
        <v>45271</v>
      </c>
      <c r="F9641" s="16">
        <v>345</v>
      </c>
      <c r="G9641" s="16">
        <v>2023</v>
      </c>
      <c r="H9641" s="139">
        <f t="shared" si="777"/>
        <v>0</v>
      </c>
      <c r="I9641" s="140">
        <v>3.5032258064516135</v>
      </c>
      <c r="J9641" s="141">
        <f t="shared" si="778"/>
        <v>1</v>
      </c>
      <c r="K9641" s="81">
        <f t="shared" si="779"/>
        <v>16.496774193548386</v>
      </c>
      <c r="L9641" s="149">
        <v>8.3000000000000007</v>
      </c>
      <c r="N9641" s="141">
        <f t="shared" si="775"/>
        <v>1</v>
      </c>
      <c r="O9641" s="141"/>
      <c r="P9641" s="141"/>
      <c r="Q9641" s="81">
        <f t="shared" si="776"/>
        <v>11.7</v>
      </c>
    </row>
    <row r="9642" spans="5:17" ht="13" hidden="1" x14ac:dyDescent="0.3">
      <c r="E9642" s="138">
        <v>45272</v>
      </c>
      <c r="F9642" s="16">
        <v>346</v>
      </c>
      <c r="G9642" s="16">
        <v>2023</v>
      </c>
      <c r="H9642" s="139">
        <f t="shared" si="777"/>
        <v>0</v>
      </c>
      <c r="I9642" s="140">
        <v>3.4225806451612897</v>
      </c>
      <c r="J9642" s="141">
        <f t="shared" si="778"/>
        <v>1</v>
      </c>
      <c r="K9642" s="81">
        <f t="shared" si="779"/>
        <v>16.57741935483871</v>
      </c>
      <c r="L9642" s="149">
        <v>11.6</v>
      </c>
      <c r="N9642" s="141">
        <f t="shared" si="775"/>
        <v>1</v>
      </c>
      <c r="O9642" s="141"/>
      <c r="P9642" s="141"/>
      <c r="Q9642" s="81">
        <f t="shared" si="776"/>
        <v>8.4</v>
      </c>
    </row>
    <row r="9643" spans="5:17" ht="13" hidden="1" x14ac:dyDescent="0.3">
      <c r="E9643" s="138">
        <v>45273</v>
      </c>
      <c r="F9643" s="16">
        <v>347</v>
      </c>
      <c r="G9643" s="16">
        <v>2023</v>
      </c>
      <c r="H9643" s="139">
        <f t="shared" si="777"/>
        <v>0</v>
      </c>
      <c r="I9643" s="140">
        <v>3.3419354838709694</v>
      </c>
      <c r="J9643" s="141">
        <f t="shared" si="778"/>
        <v>1</v>
      </c>
      <c r="K9643" s="81">
        <f t="shared" si="779"/>
        <v>16.658064516129031</v>
      </c>
      <c r="L9643" s="149">
        <v>8.6999999999999993</v>
      </c>
      <c r="N9643" s="141">
        <f t="shared" si="775"/>
        <v>1</v>
      </c>
      <c r="O9643" s="141"/>
      <c r="P9643" s="141"/>
      <c r="Q9643" s="81">
        <f t="shared" si="776"/>
        <v>11.3</v>
      </c>
    </row>
    <row r="9644" spans="5:17" ht="13" hidden="1" x14ac:dyDescent="0.3">
      <c r="E9644" s="138">
        <v>45274</v>
      </c>
      <c r="F9644" s="16">
        <v>348</v>
      </c>
      <c r="G9644" s="16">
        <v>2023</v>
      </c>
      <c r="H9644" s="139">
        <f t="shared" si="777"/>
        <v>0</v>
      </c>
      <c r="I9644" s="140">
        <v>3.2612903225806456</v>
      </c>
      <c r="J9644" s="141">
        <f t="shared" si="778"/>
        <v>1</v>
      </c>
      <c r="K9644" s="81">
        <f t="shared" si="779"/>
        <v>16.738709677419354</v>
      </c>
      <c r="L9644" s="149">
        <v>6.5</v>
      </c>
      <c r="N9644" s="141">
        <f t="shared" si="775"/>
        <v>1</v>
      </c>
      <c r="O9644" s="141"/>
      <c r="P9644" s="141"/>
      <c r="Q9644" s="81">
        <f t="shared" si="776"/>
        <v>13.5</v>
      </c>
    </row>
    <row r="9645" spans="5:17" ht="13" hidden="1" x14ac:dyDescent="0.3">
      <c r="E9645" s="138">
        <v>45275</v>
      </c>
      <c r="F9645" s="16">
        <v>349</v>
      </c>
      <c r="G9645" s="16">
        <v>2023</v>
      </c>
      <c r="H9645" s="139">
        <f t="shared" si="777"/>
        <v>0</v>
      </c>
      <c r="I9645" s="140">
        <v>3.1806451612903217</v>
      </c>
      <c r="J9645" s="141">
        <f t="shared" si="778"/>
        <v>1</v>
      </c>
      <c r="K9645" s="81">
        <f t="shared" si="779"/>
        <v>16.819354838709678</v>
      </c>
      <c r="L9645" s="149">
        <v>4.5999999999999996</v>
      </c>
      <c r="N9645" s="141">
        <f t="shared" si="775"/>
        <v>1</v>
      </c>
      <c r="O9645" s="141"/>
      <c r="P9645" s="141"/>
      <c r="Q9645" s="81">
        <f t="shared" si="776"/>
        <v>15.4</v>
      </c>
    </row>
    <row r="9646" spans="5:17" ht="13" hidden="1" x14ac:dyDescent="0.3">
      <c r="E9646" s="138">
        <v>45276</v>
      </c>
      <c r="F9646" s="16">
        <v>350</v>
      </c>
      <c r="G9646" s="16">
        <v>2023</v>
      </c>
      <c r="H9646" s="139">
        <f t="shared" si="777"/>
        <v>0</v>
      </c>
      <c r="I9646" s="140">
        <v>3.1</v>
      </c>
      <c r="J9646" s="141">
        <f t="shared" si="778"/>
        <v>1</v>
      </c>
      <c r="K9646" s="81">
        <f t="shared" si="779"/>
        <v>16.899999999999999</v>
      </c>
      <c r="L9646" s="149">
        <v>2.4</v>
      </c>
      <c r="N9646" s="141">
        <f t="shared" si="775"/>
        <v>1</v>
      </c>
      <c r="O9646" s="141"/>
      <c r="P9646" s="141"/>
      <c r="Q9646" s="81">
        <f t="shared" si="776"/>
        <v>17.600000000000001</v>
      </c>
    </row>
    <row r="9647" spans="5:17" ht="13" hidden="1" x14ac:dyDescent="0.3">
      <c r="E9647" s="138">
        <v>45277</v>
      </c>
      <c r="F9647" s="16">
        <v>351</v>
      </c>
      <c r="G9647" s="16">
        <v>2023</v>
      </c>
      <c r="H9647" s="139">
        <f t="shared" si="777"/>
        <v>0</v>
      </c>
      <c r="I9647" s="140">
        <v>3.0533333333333381</v>
      </c>
      <c r="J9647" s="141">
        <f t="shared" si="778"/>
        <v>1</v>
      </c>
      <c r="K9647" s="81">
        <f t="shared" si="779"/>
        <v>16.946666666666662</v>
      </c>
      <c r="L9647" s="149">
        <v>2.1</v>
      </c>
      <c r="N9647" s="141">
        <f t="shared" si="775"/>
        <v>1</v>
      </c>
      <c r="O9647" s="141"/>
      <c r="P9647" s="141"/>
      <c r="Q9647" s="81">
        <f t="shared" si="776"/>
        <v>17.899999999999999</v>
      </c>
    </row>
    <row r="9648" spans="5:17" ht="13" hidden="1" x14ac:dyDescent="0.3">
      <c r="E9648" s="138">
        <v>45278</v>
      </c>
      <c r="F9648" s="16">
        <v>352</v>
      </c>
      <c r="G9648" s="16">
        <v>2023</v>
      </c>
      <c r="H9648" s="139">
        <f t="shared" si="777"/>
        <v>0</v>
      </c>
      <c r="I9648" s="140">
        <v>3.0066666666666713</v>
      </c>
      <c r="J9648" s="141">
        <f t="shared" si="778"/>
        <v>1</v>
      </c>
      <c r="K9648" s="81">
        <f t="shared" si="779"/>
        <v>16.993333333333329</v>
      </c>
      <c r="L9648" s="149">
        <v>1.4</v>
      </c>
      <c r="N9648" s="141">
        <f t="shared" si="775"/>
        <v>1</v>
      </c>
      <c r="O9648" s="141"/>
      <c r="P9648" s="141"/>
      <c r="Q9648" s="81">
        <f t="shared" si="776"/>
        <v>18.600000000000001</v>
      </c>
    </row>
    <row r="9649" spans="5:17" ht="13" hidden="1" x14ac:dyDescent="0.3">
      <c r="E9649" s="138">
        <v>45279</v>
      </c>
      <c r="F9649" s="16">
        <v>353</v>
      </c>
      <c r="G9649" s="16">
        <v>2023</v>
      </c>
      <c r="H9649" s="139">
        <f t="shared" si="777"/>
        <v>0</v>
      </c>
      <c r="I9649" s="140">
        <v>2.96</v>
      </c>
      <c r="J9649" s="141">
        <f t="shared" si="778"/>
        <v>1</v>
      </c>
      <c r="K9649" s="81">
        <f t="shared" si="779"/>
        <v>17.04</v>
      </c>
      <c r="L9649" s="149">
        <v>0.6</v>
      </c>
      <c r="N9649" s="141">
        <f t="shared" si="775"/>
        <v>1</v>
      </c>
      <c r="O9649" s="141"/>
      <c r="P9649" s="141"/>
      <c r="Q9649" s="81">
        <f t="shared" si="776"/>
        <v>19.399999999999999</v>
      </c>
    </row>
    <row r="9650" spans="5:17" ht="13" hidden="1" x14ac:dyDescent="0.3">
      <c r="E9650" s="138">
        <v>45280</v>
      </c>
      <c r="F9650" s="16">
        <v>354</v>
      </c>
      <c r="G9650" s="16">
        <v>2023</v>
      </c>
      <c r="H9650" s="139">
        <f t="shared" si="777"/>
        <v>0</v>
      </c>
      <c r="I9650" s="140">
        <v>2.9133333333333375</v>
      </c>
      <c r="J9650" s="141">
        <f t="shared" si="778"/>
        <v>1</v>
      </c>
      <c r="K9650" s="81">
        <f t="shared" si="779"/>
        <v>17.086666666666662</v>
      </c>
      <c r="L9650" s="149">
        <v>4.2</v>
      </c>
      <c r="N9650" s="141">
        <f t="shared" si="775"/>
        <v>1</v>
      </c>
      <c r="O9650" s="141"/>
      <c r="P9650" s="141"/>
      <c r="Q9650" s="81">
        <f t="shared" si="776"/>
        <v>15.8</v>
      </c>
    </row>
    <row r="9651" spans="5:17" ht="13" hidden="1" x14ac:dyDescent="0.3">
      <c r="E9651" s="138">
        <v>45281</v>
      </c>
      <c r="F9651" s="16">
        <v>355</v>
      </c>
      <c r="G9651" s="16">
        <v>2023</v>
      </c>
      <c r="H9651" s="139">
        <f t="shared" si="777"/>
        <v>0</v>
      </c>
      <c r="I9651" s="140">
        <v>2.8666666666666707</v>
      </c>
      <c r="J9651" s="141">
        <f t="shared" si="778"/>
        <v>1</v>
      </c>
      <c r="K9651" s="81">
        <f t="shared" si="779"/>
        <v>17.133333333333329</v>
      </c>
      <c r="L9651" s="149">
        <v>5.7</v>
      </c>
      <c r="N9651" s="141">
        <f t="shared" si="775"/>
        <v>1</v>
      </c>
      <c r="O9651" s="141"/>
      <c r="P9651" s="141"/>
      <c r="Q9651" s="81">
        <f t="shared" si="776"/>
        <v>14.3</v>
      </c>
    </row>
    <row r="9652" spans="5:17" ht="13" hidden="1" x14ac:dyDescent="0.3">
      <c r="E9652" s="138">
        <v>45282</v>
      </c>
      <c r="F9652" s="16">
        <v>356</v>
      </c>
      <c r="G9652" s="16">
        <v>2023</v>
      </c>
      <c r="H9652" s="139">
        <f t="shared" si="777"/>
        <v>0</v>
      </c>
      <c r="I9652" s="140">
        <v>2.82</v>
      </c>
      <c r="J9652" s="141">
        <f t="shared" si="778"/>
        <v>1</v>
      </c>
      <c r="K9652" s="81">
        <f t="shared" si="779"/>
        <v>17.18</v>
      </c>
      <c r="L9652" s="149">
        <v>8</v>
      </c>
      <c r="N9652" s="141">
        <f t="shared" si="775"/>
        <v>1</v>
      </c>
      <c r="O9652" s="141"/>
      <c r="P9652" s="141"/>
      <c r="Q9652" s="81">
        <f t="shared" si="776"/>
        <v>12</v>
      </c>
    </row>
    <row r="9653" spans="5:17" ht="13" hidden="1" x14ac:dyDescent="0.3">
      <c r="E9653" s="138">
        <v>45283</v>
      </c>
      <c r="F9653" s="16">
        <v>357</v>
      </c>
      <c r="G9653" s="16">
        <v>2023</v>
      </c>
      <c r="H9653" s="139">
        <f t="shared" si="777"/>
        <v>0</v>
      </c>
      <c r="I9653" s="140">
        <v>2.773333333333337</v>
      </c>
      <c r="J9653" s="141">
        <f t="shared" si="778"/>
        <v>1</v>
      </c>
      <c r="K9653" s="81">
        <f t="shared" si="779"/>
        <v>17.226666666666663</v>
      </c>
      <c r="L9653" s="149">
        <v>5.9</v>
      </c>
      <c r="N9653" s="141">
        <f t="shared" si="775"/>
        <v>1</v>
      </c>
      <c r="O9653" s="141"/>
      <c r="P9653" s="141"/>
      <c r="Q9653" s="81">
        <f t="shared" si="776"/>
        <v>14.1</v>
      </c>
    </row>
    <row r="9654" spans="5:17" ht="13" hidden="1" x14ac:dyDescent="0.3">
      <c r="E9654" s="138">
        <v>45284</v>
      </c>
      <c r="F9654" s="16">
        <v>358</v>
      </c>
      <c r="G9654" s="16">
        <v>2023</v>
      </c>
      <c r="H9654" s="139">
        <f t="shared" si="777"/>
        <v>0</v>
      </c>
      <c r="I9654" s="140">
        <v>2.7266666666666701</v>
      </c>
      <c r="J9654" s="141">
        <f t="shared" si="778"/>
        <v>1</v>
      </c>
      <c r="K9654" s="81">
        <f t="shared" si="779"/>
        <v>17.27333333333333</v>
      </c>
      <c r="L9654" s="149">
        <v>4.3</v>
      </c>
      <c r="N9654" s="141">
        <f t="shared" si="775"/>
        <v>1</v>
      </c>
      <c r="O9654" s="141"/>
      <c r="P9654" s="141"/>
      <c r="Q9654" s="81">
        <f t="shared" si="776"/>
        <v>15.7</v>
      </c>
    </row>
    <row r="9655" spans="5:17" ht="13" hidden="1" x14ac:dyDescent="0.3">
      <c r="E9655" s="138">
        <v>45285</v>
      </c>
      <c r="F9655" s="16">
        <v>359</v>
      </c>
      <c r="G9655" s="16">
        <v>2023</v>
      </c>
      <c r="H9655" s="139">
        <f t="shared" si="777"/>
        <v>0</v>
      </c>
      <c r="I9655" s="140">
        <v>2.68</v>
      </c>
      <c r="J9655" s="141">
        <f t="shared" si="778"/>
        <v>1</v>
      </c>
      <c r="K9655" s="81">
        <f t="shared" si="779"/>
        <v>17.32</v>
      </c>
      <c r="L9655" s="149">
        <v>5.6</v>
      </c>
      <c r="N9655" s="141">
        <f t="shared" si="775"/>
        <v>1</v>
      </c>
      <c r="O9655" s="141"/>
      <c r="P9655" s="141"/>
      <c r="Q9655" s="81">
        <f t="shared" si="776"/>
        <v>14.4</v>
      </c>
    </row>
    <row r="9656" spans="5:17" ht="13" hidden="1" x14ac:dyDescent="0.3">
      <c r="E9656" s="138">
        <v>45286</v>
      </c>
      <c r="F9656" s="16">
        <v>360</v>
      </c>
      <c r="G9656" s="16">
        <v>2023</v>
      </c>
      <c r="H9656" s="139">
        <f t="shared" si="777"/>
        <v>0</v>
      </c>
      <c r="I9656" s="140">
        <v>2.6333333333333364</v>
      </c>
      <c r="J9656" s="141">
        <f t="shared" si="778"/>
        <v>1</v>
      </c>
      <c r="K9656" s="81">
        <f t="shared" si="779"/>
        <v>17.366666666666664</v>
      </c>
      <c r="L9656" s="149">
        <v>3.3</v>
      </c>
      <c r="N9656" s="141">
        <f t="shared" si="775"/>
        <v>1</v>
      </c>
      <c r="O9656" s="141"/>
      <c r="P9656" s="141"/>
      <c r="Q9656" s="81">
        <f t="shared" si="776"/>
        <v>16.7</v>
      </c>
    </row>
    <row r="9657" spans="5:17" ht="13" hidden="1" x14ac:dyDescent="0.3">
      <c r="E9657" s="138">
        <v>45287</v>
      </c>
      <c r="F9657" s="16">
        <v>361</v>
      </c>
      <c r="G9657" s="16">
        <v>2023</v>
      </c>
      <c r="H9657" s="139">
        <f t="shared" si="777"/>
        <v>0</v>
      </c>
      <c r="I9657" s="140">
        <v>2.5866666666666696</v>
      </c>
      <c r="J9657" s="141">
        <f t="shared" si="778"/>
        <v>1</v>
      </c>
      <c r="K9657" s="81">
        <f t="shared" si="779"/>
        <v>17.41333333333333</v>
      </c>
      <c r="L9657" s="149">
        <v>2.6</v>
      </c>
      <c r="N9657" s="141">
        <f t="shared" si="775"/>
        <v>1</v>
      </c>
      <c r="O9657" s="141"/>
      <c r="P9657" s="141"/>
      <c r="Q9657" s="81">
        <f t="shared" si="776"/>
        <v>17.399999999999999</v>
      </c>
    </row>
    <row r="9658" spans="5:17" ht="13" hidden="1" x14ac:dyDescent="0.3">
      <c r="E9658" s="138">
        <v>45288</v>
      </c>
      <c r="F9658" s="16">
        <v>362</v>
      </c>
      <c r="G9658" s="16">
        <v>2023</v>
      </c>
      <c r="H9658" s="139">
        <f t="shared" si="777"/>
        <v>0</v>
      </c>
      <c r="I9658" s="140">
        <v>2.54</v>
      </c>
      <c r="J9658" s="141">
        <f t="shared" si="778"/>
        <v>1</v>
      </c>
      <c r="K9658" s="81">
        <f t="shared" si="779"/>
        <v>17.46</v>
      </c>
      <c r="L9658" s="149">
        <v>7.4</v>
      </c>
      <c r="N9658" s="141">
        <f t="shared" si="775"/>
        <v>1</v>
      </c>
      <c r="O9658" s="141"/>
      <c r="P9658" s="141"/>
      <c r="Q9658" s="81">
        <f t="shared" si="776"/>
        <v>12.6</v>
      </c>
    </row>
    <row r="9659" spans="5:17" ht="13" hidden="1" x14ac:dyDescent="0.3">
      <c r="E9659" s="138">
        <v>45289</v>
      </c>
      <c r="F9659" s="16">
        <v>363</v>
      </c>
      <c r="G9659" s="16">
        <v>2023</v>
      </c>
      <c r="H9659" s="139">
        <f t="shared" si="777"/>
        <v>0</v>
      </c>
      <c r="I9659" s="140">
        <v>2.4933333333333358</v>
      </c>
      <c r="J9659" s="141">
        <f t="shared" si="778"/>
        <v>1</v>
      </c>
      <c r="K9659" s="81">
        <f t="shared" si="779"/>
        <v>17.506666666666664</v>
      </c>
      <c r="L9659" s="149">
        <v>9.1999999999999993</v>
      </c>
      <c r="N9659" s="141">
        <f t="shared" si="775"/>
        <v>1</v>
      </c>
      <c r="O9659" s="141"/>
      <c r="P9659" s="141"/>
      <c r="Q9659" s="81">
        <f t="shared" si="776"/>
        <v>10.8</v>
      </c>
    </row>
    <row r="9660" spans="5:17" ht="13" hidden="1" x14ac:dyDescent="0.3">
      <c r="E9660" s="138">
        <v>45290</v>
      </c>
      <c r="F9660" s="16">
        <v>364</v>
      </c>
      <c r="G9660" s="16">
        <v>2023</v>
      </c>
      <c r="H9660" s="139">
        <f t="shared" si="777"/>
        <v>0</v>
      </c>
      <c r="I9660" s="140">
        <v>2.446666666666669</v>
      </c>
      <c r="J9660" s="141">
        <f t="shared" si="778"/>
        <v>1</v>
      </c>
      <c r="K9660" s="81">
        <f t="shared" si="779"/>
        <v>17.553333333333331</v>
      </c>
      <c r="L9660" s="149">
        <v>5.9</v>
      </c>
      <c r="N9660" s="141">
        <f t="shared" si="775"/>
        <v>1</v>
      </c>
      <c r="O9660" s="141"/>
      <c r="P9660" s="141"/>
      <c r="Q9660" s="81">
        <f t="shared" si="776"/>
        <v>14.1</v>
      </c>
    </row>
    <row r="9661" spans="5:17" ht="13" hidden="1" x14ac:dyDescent="0.3">
      <c r="E9661" s="138">
        <v>45291</v>
      </c>
      <c r="F9661" s="16">
        <v>365</v>
      </c>
      <c r="G9661" s="16">
        <v>2023</v>
      </c>
      <c r="H9661" s="139">
        <f t="shared" si="777"/>
        <v>0</v>
      </c>
      <c r="I9661" s="140">
        <v>2.4</v>
      </c>
      <c r="J9661" s="141">
        <f t="shared" si="778"/>
        <v>1</v>
      </c>
      <c r="K9661" s="81">
        <f t="shared" si="779"/>
        <v>17.600000000000001</v>
      </c>
      <c r="L9661" s="149">
        <v>5.4</v>
      </c>
      <c r="N9661" s="141">
        <f t="shared" si="775"/>
        <v>1</v>
      </c>
      <c r="O9661" s="141"/>
      <c r="P9661" s="141"/>
      <c r="Q9661" s="81">
        <f t="shared" si="776"/>
        <v>14.6</v>
      </c>
    </row>
    <row r="9662" spans="5:17" ht="13" hidden="1" x14ac:dyDescent="0.3">
      <c r="E9662" s="138">
        <v>45292</v>
      </c>
      <c r="F9662" s="16">
        <v>1</v>
      </c>
      <c r="G9662" s="16">
        <v>2024</v>
      </c>
      <c r="H9662" s="139">
        <f t="shared" si="777"/>
        <v>0</v>
      </c>
      <c r="I9662" s="135">
        <v>2.3774193548387101</v>
      </c>
      <c r="J9662" s="141">
        <f t="shared" si="778"/>
        <v>1</v>
      </c>
      <c r="K9662" s="81">
        <f t="shared" si="779"/>
        <v>17.622580645161289</v>
      </c>
      <c r="L9662" s="149">
        <v>5.4</v>
      </c>
      <c r="N9662" s="141">
        <f t="shared" si="775"/>
        <v>1</v>
      </c>
      <c r="Q9662" s="81">
        <f t="shared" si="776"/>
        <v>14.6</v>
      </c>
    </row>
    <row r="9663" spans="5:17" ht="13" hidden="1" x14ac:dyDescent="0.3">
      <c r="E9663" s="138">
        <v>45293</v>
      </c>
      <c r="F9663" s="16">
        <v>2</v>
      </c>
      <c r="G9663" s="16">
        <v>2024</v>
      </c>
      <c r="H9663" s="139">
        <f t="shared" si="777"/>
        <v>0</v>
      </c>
      <c r="I9663" s="140">
        <v>2.3322580645161293</v>
      </c>
      <c r="J9663" s="141">
        <f t="shared" si="778"/>
        <v>1</v>
      </c>
      <c r="K9663" s="81">
        <f t="shared" si="779"/>
        <v>17.667741935483871</v>
      </c>
      <c r="L9663" s="149">
        <v>6.3</v>
      </c>
      <c r="N9663" s="141">
        <f t="shared" si="775"/>
        <v>1</v>
      </c>
      <c r="Q9663" s="81">
        <f t="shared" si="776"/>
        <v>13.7</v>
      </c>
    </row>
    <row r="9664" spans="5:17" ht="13" hidden="1" x14ac:dyDescent="0.3">
      <c r="E9664" s="138">
        <v>45294</v>
      </c>
      <c r="F9664" s="16">
        <v>3</v>
      </c>
      <c r="G9664" s="16">
        <v>2024</v>
      </c>
      <c r="H9664" s="139">
        <f t="shared" ref="H9664:H9672" si="780">IF(AND(E9664&gt;=$D$64,E9664&lt;=$D$65),1,0)</f>
        <v>0</v>
      </c>
      <c r="I9664" s="140">
        <v>2.2870967741935484</v>
      </c>
      <c r="J9664" s="141">
        <f t="shared" ref="J9664:J9672" si="781">IF(I9664&lt;=$E$117,1,0)</f>
        <v>1</v>
      </c>
      <c r="K9664" s="81">
        <f t="shared" ref="K9664:K9672" si="782">J9664*($E$116-I9664)</f>
        <v>17.71290322580645</v>
      </c>
      <c r="L9664" s="149">
        <v>10.5</v>
      </c>
      <c r="N9664" s="141">
        <f t="shared" ref="N9664:N9672" si="783">IF(L9664&lt;=$E$117,1,0)</f>
        <v>1</v>
      </c>
      <c r="Q9664" s="81">
        <f t="shared" ref="Q9664:Q9672" si="784">N9664*($E$116-L9664)</f>
        <v>9.5</v>
      </c>
    </row>
    <row r="9665" spans="5:17" ht="13" hidden="1" x14ac:dyDescent="0.3">
      <c r="E9665" s="138">
        <v>45295</v>
      </c>
      <c r="F9665" s="16">
        <v>4</v>
      </c>
      <c r="G9665" s="16">
        <v>2024</v>
      </c>
      <c r="H9665" s="139">
        <f t="shared" si="780"/>
        <v>0</v>
      </c>
      <c r="I9665" s="140">
        <v>2.241935483870968</v>
      </c>
      <c r="J9665" s="141">
        <f t="shared" si="781"/>
        <v>1</v>
      </c>
      <c r="K9665" s="81">
        <f t="shared" si="782"/>
        <v>17.758064516129032</v>
      </c>
      <c r="L9665" s="149">
        <v>7.3</v>
      </c>
      <c r="N9665" s="141">
        <f t="shared" si="783"/>
        <v>1</v>
      </c>
      <c r="Q9665" s="81">
        <f t="shared" si="784"/>
        <v>12.7</v>
      </c>
    </row>
    <row r="9666" spans="5:17" ht="13" hidden="1" x14ac:dyDescent="0.3">
      <c r="E9666" s="138">
        <v>45296</v>
      </c>
      <c r="F9666" s="16">
        <v>5</v>
      </c>
      <c r="G9666" s="16">
        <v>2024</v>
      </c>
      <c r="H9666" s="139">
        <f t="shared" si="780"/>
        <v>0</v>
      </c>
      <c r="I9666" s="140">
        <v>2.1967741935483875</v>
      </c>
      <c r="J9666" s="141">
        <f t="shared" si="781"/>
        <v>1</v>
      </c>
      <c r="K9666" s="81">
        <f t="shared" si="782"/>
        <v>17.803225806451614</v>
      </c>
      <c r="L9666" s="149">
        <v>5.2</v>
      </c>
      <c r="N9666" s="141">
        <f t="shared" si="783"/>
        <v>1</v>
      </c>
      <c r="Q9666" s="81">
        <f t="shared" si="784"/>
        <v>14.8</v>
      </c>
    </row>
    <row r="9667" spans="5:17" ht="13" hidden="1" x14ac:dyDescent="0.3">
      <c r="E9667" s="138">
        <v>45297</v>
      </c>
      <c r="F9667" s="16">
        <v>6</v>
      </c>
      <c r="G9667" s="16">
        <v>2024</v>
      </c>
      <c r="H9667" s="139">
        <f t="shared" si="780"/>
        <v>0</v>
      </c>
      <c r="I9667" s="140">
        <v>2.1516129032258067</v>
      </c>
      <c r="J9667" s="141">
        <f t="shared" si="781"/>
        <v>1</v>
      </c>
      <c r="K9667" s="81">
        <f t="shared" si="782"/>
        <v>17.848387096774193</v>
      </c>
      <c r="L9667" s="149">
        <v>4.9000000000000004</v>
      </c>
      <c r="N9667" s="141">
        <f t="shared" si="783"/>
        <v>1</v>
      </c>
      <c r="Q9667" s="81">
        <f t="shared" si="784"/>
        <v>15.1</v>
      </c>
    </row>
    <row r="9668" spans="5:17" ht="13" hidden="1" x14ac:dyDescent="0.3">
      <c r="E9668" s="138">
        <v>45298</v>
      </c>
      <c r="F9668" s="16">
        <v>7</v>
      </c>
      <c r="G9668" s="16">
        <v>2024</v>
      </c>
      <c r="H9668" s="139">
        <f t="shared" si="780"/>
        <v>0</v>
      </c>
      <c r="I9668" s="140">
        <v>2.1064516129032258</v>
      </c>
      <c r="J9668" s="141">
        <f t="shared" si="781"/>
        <v>1</v>
      </c>
      <c r="K9668" s="81">
        <f t="shared" si="782"/>
        <v>17.893548387096775</v>
      </c>
      <c r="L9668" s="149">
        <v>4.5999999999999996</v>
      </c>
      <c r="N9668" s="141">
        <f t="shared" si="783"/>
        <v>1</v>
      </c>
      <c r="Q9668" s="81">
        <f t="shared" si="784"/>
        <v>15.4</v>
      </c>
    </row>
    <row r="9669" spans="5:17" ht="13" hidden="1" x14ac:dyDescent="0.3">
      <c r="E9669" s="138">
        <v>45299</v>
      </c>
      <c r="F9669" s="16">
        <v>8</v>
      </c>
      <c r="G9669" s="16">
        <v>2024</v>
      </c>
      <c r="H9669" s="139">
        <f t="shared" si="780"/>
        <v>0</v>
      </c>
      <c r="I9669" s="140">
        <v>2.0612903225806454</v>
      </c>
      <c r="J9669" s="141">
        <f t="shared" si="781"/>
        <v>1</v>
      </c>
      <c r="K9669" s="81">
        <f t="shared" si="782"/>
        <v>17.938709677419354</v>
      </c>
      <c r="L9669" s="149">
        <v>-0.3</v>
      </c>
      <c r="N9669" s="141">
        <f t="shared" si="783"/>
        <v>1</v>
      </c>
      <c r="Q9669" s="81">
        <f t="shared" si="784"/>
        <v>20.3</v>
      </c>
    </row>
    <row r="9670" spans="5:17" ht="13" hidden="1" x14ac:dyDescent="0.3">
      <c r="E9670" s="138">
        <v>45300</v>
      </c>
      <c r="F9670" s="16">
        <v>9</v>
      </c>
      <c r="G9670" s="16">
        <v>2024</v>
      </c>
      <c r="H9670" s="139">
        <f t="shared" si="780"/>
        <v>0</v>
      </c>
      <c r="I9670" s="140">
        <v>2.0161290322580649</v>
      </c>
      <c r="J9670" s="141">
        <f t="shared" si="781"/>
        <v>1</v>
      </c>
      <c r="K9670" s="81">
        <f t="shared" si="782"/>
        <v>17.983870967741936</v>
      </c>
      <c r="L9670" s="149">
        <v>-0.9</v>
      </c>
      <c r="N9670" s="141">
        <f t="shared" si="783"/>
        <v>1</v>
      </c>
      <c r="Q9670" s="81">
        <f t="shared" si="784"/>
        <v>20.9</v>
      </c>
    </row>
    <row r="9671" spans="5:17" ht="13" hidden="1" x14ac:dyDescent="0.3">
      <c r="E9671" s="138">
        <v>45301</v>
      </c>
      <c r="F9671" s="16">
        <v>10</v>
      </c>
      <c r="G9671" s="16">
        <v>2024</v>
      </c>
      <c r="H9671" s="139">
        <f t="shared" si="780"/>
        <v>0</v>
      </c>
      <c r="I9671" s="140">
        <v>1.9709677419354841</v>
      </c>
      <c r="J9671" s="141">
        <f t="shared" si="781"/>
        <v>1</v>
      </c>
      <c r="K9671" s="81">
        <f t="shared" si="782"/>
        <v>18.029032258064515</v>
      </c>
      <c r="L9671" s="149">
        <v>-0.2</v>
      </c>
      <c r="N9671" s="141">
        <f t="shared" si="783"/>
        <v>1</v>
      </c>
      <c r="Q9671" s="81">
        <f t="shared" si="784"/>
        <v>20.2</v>
      </c>
    </row>
    <row r="9672" spans="5:17" ht="13" hidden="1" x14ac:dyDescent="0.3">
      <c r="E9672" s="138">
        <v>45302</v>
      </c>
      <c r="F9672" s="16">
        <v>11</v>
      </c>
      <c r="G9672" s="16">
        <v>2024</v>
      </c>
      <c r="H9672" s="139">
        <f t="shared" si="780"/>
        <v>0</v>
      </c>
      <c r="I9672" s="140">
        <v>1.9258064516129034</v>
      </c>
      <c r="J9672" s="141">
        <f t="shared" si="781"/>
        <v>1</v>
      </c>
      <c r="K9672" s="81">
        <f t="shared" si="782"/>
        <v>18.074193548387097</v>
      </c>
      <c r="L9672" s="149">
        <v>-0.1</v>
      </c>
      <c r="N9672" s="141">
        <f t="shared" si="783"/>
        <v>1</v>
      </c>
      <c r="Q9672" s="81">
        <f t="shared" si="784"/>
        <v>20.100000000000001</v>
      </c>
    </row>
    <row r="9673" spans="5:17" ht="13" hidden="1" x14ac:dyDescent="0.3">
      <c r="E9673" s="138">
        <v>45303</v>
      </c>
      <c r="F9673" s="16">
        <v>12</v>
      </c>
      <c r="G9673" s="16">
        <v>2024</v>
      </c>
      <c r="H9673" s="139">
        <f t="shared" ref="H9673:H9736" si="785">IF(AND(E9673&gt;=$D$64,E9673&lt;=$D$65),1,0)</f>
        <v>0</v>
      </c>
      <c r="I9673" s="140">
        <v>1.8806451612903228</v>
      </c>
      <c r="J9673" s="141">
        <f t="shared" ref="J9673:J9736" si="786">IF(I9673&lt;=$E$117,1,0)</f>
        <v>1</v>
      </c>
      <c r="K9673" s="81">
        <f t="shared" ref="K9673:K9736" si="787">J9673*($E$116-I9673)</f>
        <v>18.119354838709675</v>
      </c>
      <c r="L9673" s="149">
        <v>-0.7</v>
      </c>
      <c r="N9673" s="141">
        <f t="shared" ref="N9673:N9736" si="788">IF(L9673&lt;=$E$117,1,0)</f>
        <v>1</v>
      </c>
      <c r="Q9673" s="81">
        <f t="shared" ref="Q9673:Q9736" si="789">N9673*($E$116-L9673)</f>
        <v>20.7</v>
      </c>
    </row>
    <row r="9674" spans="5:17" ht="13" hidden="1" x14ac:dyDescent="0.3">
      <c r="E9674" s="138">
        <v>45304</v>
      </c>
      <c r="F9674" s="16">
        <v>13</v>
      </c>
      <c r="G9674" s="16">
        <v>2024</v>
      </c>
      <c r="H9674" s="139">
        <f t="shared" si="785"/>
        <v>0</v>
      </c>
      <c r="I9674" s="140">
        <v>1.8354838709677421</v>
      </c>
      <c r="J9674" s="141">
        <f t="shared" si="786"/>
        <v>1</v>
      </c>
      <c r="K9674" s="81">
        <f t="shared" si="787"/>
        <v>18.164516129032258</v>
      </c>
      <c r="L9674" s="149">
        <v>-1.2</v>
      </c>
      <c r="N9674" s="141">
        <f t="shared" si="788"/>
        <v>1</v>
      </c>
      <c r="Q9674" s="81">
        <f t="shared" si="789"/>
        <v>21.2</v>
      </c>
    </row>
    <row r="9675" spans="5:17" ht="13" hidden="1" x14ac:dyDescent="0.3">
      <c r="E9675" s="138">
        <v>45305</v>
      </c>
      <c r="F9675" s="16">
        <v>14</v>
      </c>
      <c r="G9675" s="16">
        <v>2024</v>
      </c>
      <c r="H9675" s="139">
        <f t="shared" si="785"/>
        <v>0</v>
      </c>
      <c r="I9675" s="140">
        <v>1.7903225806451615</v>
      </c>
      <c r="J9675" s="141">
        <f t="shared" si="786"/>
        <v>1</v>
      </c>
      <c r="K9675" s="81">
        <f t="shared" si="787"/>
        <v>18.20967741935484</v>
      </c>
      <c r="L9675" s="149">
        <v>-1.4</v>
      </c>
      <c r="N9675" s="141">
        <f t="shared" si="788"/>
        <v>1</v>
      </c>
      <c r="Q9675" s="81">
        <f t="shared" si="789"/>
        <v>21.4</v>
      </c>
    </row>
    <row r="9676" spans="5:17" ht="13" hidden="1" x14ac:dyDescent="0.3">
      <c r="E9676" s="138">
        <v>45306</v>
      </c>
      <c r="F9676" s="16">
        <v>15</v>
      </c>
      <c r="G9676" s="16">
        <v>2024</v>
      </c>
      <c r="H9676" s="139">
        <f t="shared" si="785"/>
        <v>0</v>
      </c>
      <c r="I9676" s="140">
        <v>1.7451612903225808</v>
      </c>
      <c r="J9676" s="141">
        <f t="shared" si="786"/>
        <v>1</v>
      </c>
      <c r="K9676" s="81">
        <f t="shared" si="787"/>
        <v>18.254838709677419</v>
      </c>
      <c r="L9676" s="149">
        <v>2.7</v>
      </c>
      <c r="N9676" s="141">
        <f t="shared" si="788"/>
        <v>1</v>
      </c>
      <c r="Q9676" s="81">
        <f t="shared" si="789"/>
        <v>17.3</v>
      </c>
    </row>
    <row r="9677" spans="5:17" ht="13" hidden="1" x14ac:dyDescent="0.3">
      <c r="E9677" s="138">
        <v>45307</v>
      </c>
      <c r="F9677" s="16">
        <v>16</v>
      </c>
      <c r="G9677" s="16">
        <v>2024</v>
      </c>
      <c r="H9677" s="139">
        <f t="shared" si="785"/>
        <v>0</v>
      </c>
      <c r="I9677" s="140">
        <v>1.7</v>
      </c>
      <c r="J9677" s="141">
        <f t="shared" si="786"/>
        <v>1</v>
      </c>
      <c r="K9677" s="81">
        <f t="shared" si="787"/>
        <v>18.3</v>
      </c>
      <c r="L9677" s="149">
        <v>1.9</v>
      </c>
      <c r="N9677" s="141">
        <f t="shared" si="788"/>
        <v>1</v>
      </c>
      <c r="Q9677" s="81">
        <f t="shared" si="789"/>
        <v>18.100000000000001</v>
      </c>
    </row>
    <row r="9678" spans="5:17" ht="13" hidden="1" x14ac:dyDescent="0.3">
      <c r="E9678" s="138">
        <v>45308</v>
      </c>
      <c r="F9678" s="16">
        <v>17</v>
      </c>
      <c r="G9678" s="16">
        <v>2024</v>
      </c>
      <c r="H9678" s="139">
        <f t="shared" si="785"/>
        <v>0</v>
      </c>
      <c r="I9678" s="140">
        <v>1.7428571428571429</v>
      </c>
      <c r="J9678" s="141">
        <f t="shared" si="786"/>
        <v>1</v>
      </c>
      <c r="K9678" s="81">
        <f t="shared" si="787"/>
        <v>18.257142857142856</v>
      </c>
      <c r="L9678" s="149">
        <v>7.6</v>
      </c>
      <c r="N9678" s="141">
        <f t="shared" si="788"/>
        <v>1</v>
      </c>
      <c r="Q9678" s="81">
        <f t="shared" si="789"/>
        <v>12.4</v>
      </c>
    </row>
    <row r="9679" spans="5:17" ht="13" hidden="1" x14ac:dyDescent="0.3">
      <c r="E9679" s="138">
        <v>45309</v>
      </c>
      <c r="F9679" s="16">
        <v>18</v>
      </c>
      <c r="G9679" s="16">
        <v>2024</v>
      </c>
      <c r="H9679" s="139">
        <f t="shared" si="785"/>
        <v>0</v>
      </c>
      <c r="I9679" s="140">
        <v>1.7857142857142856</v>
      </c>
      <c r="J9679" s="141">
        <f t="shared" si="786"/>
        <v>1</v>
      </c>
      <c r="K9679" s="81">
        <f t="shared" si="787"/>
        <v>18.214285714285715</v>
      </c>
      <c r="L9679" s="149">
        <v>7.9</v>
      </c>
      <c r="N9679" s="141">
        <f t="shared" si="788"/>
        <v>1</v>
      </c>
      <c r="Q9679" s="81">
        <f t="shared" si="789"/>
        <v>12.1</v>
      </c>
    </row>
    <row r="9680" spans="5:17" ht="13" hidden="1" x14ac:dyDescent="0.3">
      <c r="E9680" s="138">
        <v>45310</v>
      </c>
      <c r="F9680" s="16">
        <v>19</v>
      </c>
      <c r="G9680" s="16">
        <v>2024</v>
      </c>
      <c r="H9680" s="139">
        <f t="shared" si="785"/>
        <v>0</v>
      </c>
      <c r="I9680" s="140">
        <v>1.8285714285714285</v>
      </c>
      <c r="J9680" s="141">
        <f t="shared" si="786"/>
        <v>1</v>
      </c>
      <c r="K9680" s="81">
        <f t="shared" si="787"/>
        <v>18.171428571428571</v>
      </c>
      <c r="L9680" s="149">
        <v>0.5</v>
      </c>
      <c r="N9680" s="141">
        <f t="shared" si="788"/>
        <v>1</v>
      </c>
      <c r="Q9680" s="81">
        <f t="shared" si="789"/>
        <v>19.5</v>
      </c>
    </row>
    <row r="9681" spans="5:17" ht="13" hidden="1" x14ac:dyDescent="0.3">
      <c r="E9681" s="138">
        <v>45311</v>
      </c>
      <c r="F9681" s="16">
        <v>20</v>
      </c>
      <c r="G9681" s="16">
        <v>2024</v>
      </c>
      <c r="H9681" s="139">
        <f t="shared" si="785"/>
        <v>0</v>
      </c>
      <c r="I9681" s="140">
        <v>1.8714285714285714</v>
      </c>
      <c r="J9681" s="141">
        <f t="shared" si="786"/>
        <v>1</v>
      </c>
      <c r="K9681" s="81">
        <f t="shared" si="787"/>
        <v>18.12857142857143</v>
      </c>
      <c r="L9681" s="149">
        <v>-1.6</v>
      </c>
      <c r="N9681" s="141">
        <f t="shared" si="788"/>
        <v>1</v>
      </c>
      <c r="Q9681" s="81">
        <f t="shared" si="789"/>
        <v>21.6</v>
      </c>
    </row>
    <row r="9682" spans="5:17" ht="13" hidden="1" x14ac:dyDescent="0.3">
      <c r="E9682" s="138">
        <v>45312</v>
      </c>
      <c r="F9682" s="16">
        <v>21</v>
      </c>
      <c r="G9682" s="16">
        <v>2024</v>
      </c>
      <c r="H9682" s="139">
        <f t="shared" si="785"/>
        <v>0</v>
      </c>
      <c r="I9682" s="140">
        <v>1.9142857142857141</v>
      </c>
      <c r="J9682" s="141">
        <f t="shared" si="786"/>
        <v>1</v>
      </c>
      <c r="K9682" s="81">
        <f t="shared" si="787"/>
        <v>18.085714285714285</v>
      </c>
      <c r="L9682" s="149">
        <v>-1.6</v>
      </c>
      <c r="N9682" s="141">
        <f t="shared" si="788"/>
        <v>1</v>
      </c>
      <c r="Q9682" s="81">
        <f t="shared" si="789"/>
        <v>21.6</v>
      </c>
    </row>
    <row r="9683" spans="5:17" ht="13" hidden="1" x14ac:dyDescent="0.3">
      <c r="E9683" s="138">
        <v>45313</v>
      </c>
      <c r="F9683" s="16">
        <v>22</v>
      </c>
      <c r="G9683" s="16">
        <v>2024</v>
      </c>
      <c r="H9683" s="139">
        <f t="shared" si="785"/>
        <v>0</v>
      </c>
      <c r="I9683" s="140">
        <v>1.9571428571428571</v>
      </c>
      <c r="J9683" s="141">
        <f t="shared" si="786"/>
        <v>1</v>
      </c>
      <c r="K9683" s="81">
        <f t="shared" si="787"/>
        <v>18.042857142857144</v>
      </c>
      <c r="L9683" s="149">
        <v>4.5999999999999996</v>
      </c>
      <c r="N9683" s="141">
        <f t="shared" si="788"/>
        <v>1</v>
      </c>
      <c r="Q9683" s="81">
        <f t="shared" si="789"/>
        <v>15.4</v>
      </c>
    </row>
    <row r="9684" spans="5:17" ht="13" hidden="1" x14ac:dyDescent="0.3">
      <c r="E9684" s="138">
        <v>45314</v>
      </c>
      <c r="F9684" s="16">
        <v>23</v>
      </c>
      <c r="G9684" s="16">
        <v>2024</v>
      </c>
      <c r="H9684" s="139">
        <f t="shared" si="785"/>
        <v>0</v>
      </c>
      <c r="I9684" s="140">
        <v>2</v>
      </c>
      <c r="J9684" s="141">
        <f t="shared" si="786"/>
        <v>1</v>
      </c>
      <c r="K9684" s="81">
        <f t="shared" si="787"/>
        <v>18</v>
      </c>
      <c r="L9684" s="149">
        <v>7.5</v>
      </c>
      <c r="N9684" s="141">
        <f t="shared" si="788"/>
        <v>1</v>
      </c>
      <c r="Q9684" s="81">
        <f t="shared" si="789"/>
        <v>12.5</v>
      </c>
    </row>
    <row r="9685" spans="5:17" ht="13" hidden="1" x14ac:dyDescent="0.3">
      <c r="E9685" s="138">
        <v>45315</v>
      </c>
      <c r="F9685" s="16">
        <v>24</v>
      </c>
      <c r="G9685" s="16">
        <v>2024</v>
      </c>
      <c r="H9685" s="139">
        <f t="shared" si="785"/>
        <v>0</v>
      </c>
      <c r="I9685" s="140">
        <v>2.0428571428571427</v>
      </c>
      <c r="J9685" s="141">
        <f t="shared" si="786"/>
        <v>1</v>
      </c>
      <c r="K9685" s="81">
        <f t="shared" si="787"/>
        <v>17.957142857142856</v>
      </c>
      <c r="L9685" s="149">
        <v>9.9</v>
      </c>
      <c r="N9685" s="141">
        <f t="shared" si="788"/>
        <v>1</v>
      </c>
      <c r="Q9685" s="81">
        <f t="shared" si="789"/>
        <v>10.1</v>
      </c>
    </row>
    <row r="9686" spans="5:17" ht="13" hidden="1" x14ac:dyDescent="0.3">
      <c r="E9686" s="138">
        <v>45316</v>
      </c>
      <c r="F9686" s="16">
        <v>25</v>
      </c>
      <c r="G9686" s="16">
        <v>2024</v>
      </c>
      <c r="H9686" s="139">
        <f t="shared" si="785"/>
        <v>0</v>
      </c>
      <c r="I9686" s="140">
        <v>2.0857142857142854</v>
      </c>
      <c r="J9686" s="141">
        <f t="shared" si="786"/>
        <v>1</v>
      </c>
      <c r="K9686" s="81">
        <f t="shared" si="787"/>
        <v>17.914285714285715</v>
      </c>
      <c r="L9686" s="149">
        <v>9.6</v>
      </c>
      <c r="N9686" s="141">
        <f t="shared" si="788"/>
        <v>1</v>
      </c>
      <c r="Q9686" s="81">
        <f t="shared" si="789"/>
        <v>10.4</v>
      </c>
    </row>
    <row r="9687" spans="5:17" ht="13" hidden="1" x14ac:dyDescent="0.3">
      <c r="E9687" s="138">
        <v>45317</v>
      </c>
      <c r="F9687" s="16">
        <v>26</v>
      </c>
      <c r="G9687" s="16">
        <v>2024</v>
      </c>
      <c r="H9687" s="139">
        <f t="shared" si="785"/>
        <v>0</v>
      </c>
      <c r="I9687" s="140">
        <v>2.1285714285714286</v>
      </c>
      <c r="J9687" s="141">
        <f t="shared" si="786"/>
        <v>1</v>
      </c>
      <c r="K9687" s="81">
        <f t="shared" si="787"/>
        <v>17.87142857142857</v>
      </c>
      <c r="L9687" s="149">
        <v>8.3000000000000007</v>
      </c>
      <c r="N9687" s="141">
        <f t="shared" si="788"/>
        <v>1</v>
      </c>
      <c r="Q9687" s="81">
        <f t="shared" si="789"/>
        <v>11.7</v>
      </c>
    </row>
    <row r="9688" spans="5:17" ht="13" hidden="1" x14ac:dyDescent="0.3">
      <c r="E9688" s="138">
        <v>45318</v>
      </c>
      <c r="F9688" s="16">
        <v>27</v>
      </c>
      <c r="G9688" s="16">
        <v>2024</v>
      </c>
      <c r="H9688" s="139">
        <f t="shared" si="785"/>
        <v>0</v>
      </c>
      <c r="I9688" s="140">
        <v>2.1714285714285717</v>
      </c>
      <c r="J9688" s="141">
        <f t="shared" si="786"/>
        <v>1</v>
      </c>
      <c r="K9688" s="81">
        <f t="shared" si="787"/>
        <v>17.828571428571429</v>
      </c>
      <c r="L9688" s="149">
        <v>5.2</v>
      </c>
      <c r="N9688" s="141">
        <f t="shared" si="788"/>
        <v>1</v>
      </c>
      <c r="Q9688" s="81">
        <f t="shared" si="789"/>
        <v>14.8</v>
      </c>
    </row>
    <row r="9689" spans="5:17" ht="13" hidden="1" x14ac:dyDescent="0.3">
      <c r="E9689" s="138">
        <v>45319</v>
      </c>
      <c r="F9689" s="16">
        <v>28</v>
      </c>
      <c r="G9689" s="16">
        <v>2024</v>
      </c>
      <c r="H9689" s="139">
        <f t="shared" si="785"/>
        <v>0</v>
      </c>
      <c r="I9689" s="140">
        <v>2.2142857142857144</v>
      </c>
      <c r="J9689" s="141">
        <f t="shared" si="786"/>
        <v>1</v>
      </c>
      <c r="K9689" s="81">
        <f t="shared" si="787"/>
        <v>17.785714285714285</v>
      </c>
      <c r="L9689" s="149">
        <v>5.2</v>
      </c>
      <c r="N9689" s="141">
        <f t="shared" si="788"/>
        <v>1</v>
      </c>
      <c r="Q9689" s="81">
        <f t="shared" si="789"/>
        <v>14.8</v>
      </c>
    </row>
    <row r="9690" spans="5:17" ht="13" hidden="1" x14ac:dyDescent="0.3">
      <c r="E9690" s="138">
        <v>45320</v>
      </c>
      <c r="F9690" s="16">
        <v>29</v>
      </c>
      <c r="G9690" s="16">
        <v>2024</v>
      </c>
      <c r="H9690" s="139">
        <f t="shared" si="785"/>
        <v>0</v>
      </c>
      <c r="I9690" s="140">
        <v>2.2571428571428571</v>
      </c>
      <c r="J9690" s="141">
        <f t="shared" si="786"/>
        <v>1</v>
      </c>
      <c r="K9690" s="81">
        <f t="shared" si="787"/>
        <v>17.742857142857144</v>
      </c>
      <c r="L9690" s="149">
        <v>3.1</v>
      </c>
      <c r="N9690" s="141">
        <f t="shared" si="788"/>
        <v>1</v>
      </c>
      <c r="Q9690" s="81">
        <f t="shared" si="789"/>
        <v>16.899999999999999</v>
      </c>
    </row>
    <row r="9691" spans="5:17" ht="13" hidden="1" x14ac:dyDescent="0.3">
      <c r="E9691" s="138">
        <v>45321</v>
      </c>
      <c r="F9691" s="16">
        <v>30</v>
      </c>
      <c r="G9691" s="16">
        <v>2024</v>
      </c>
      <c r="H9691" s="139">
        <f t="shared" si="785"/>
        <v>0</v>
      </c>
      <c r="I9691" s="140">
        <v>2.2999999999999998</v>
      </c>
      <c r="J9691" s="141">
        <f t="shared" si="786"/>
        <v>1</v>
      </c>
      <c r="K9691" s="81">
        <f t="shared" si="787"/>
        <v>17.7</v>
      </c>
      <c r="L9691" s="149">
        <v>3.5</v>
      </c>
      <c r="N9691" s="141">
        <f t="shared" si="788"/>
        <v>1</v>
      </c>
      <c r="Q9691" s="81">
        <f t="shared" si="789"/>
        <v>16.5</v>
      </c>
    </row>
    <row r="9692" spans="5:17" ht="13" hidden="1" x14ac:dyDescent="0.3">
      <c r="E9692" s="138">
        <v>45322</v>
      </c>
      <c r="F9692" s="16">
        <v>31</v>
      </c>
      <c r="G9692" s="16">
        <v>2024</v>
      </c>
      <c r="H9692" s="139">
        <f t="shared" si="785"/>
        <v>0</v>
      </c>
      <c r="I9692" s="140">
        <v>2.3428571428571425</v>
      </c>
      <c r="J9692" s="141">
        <f t="shared" si="786"/>
        <v>1</v>
      </c>
      <c r="K9692" s="81">
        <f t="shared" si="787"/>
        <v>17.657142857142858</v>
      </c>
      <c r="L9692" s="149">
        <v>2.7</v>
      </c>
      <c r="N9692" s="141">
        <f t="shared" si="788"/>
        <v>1</v>
      </c>
      <c r="Q9692" s="81">
        <f t="shared" si="789"/>
        <v>17.3</v>
      </c>
    </row>
    <row r="9693" spans="5:17" ht="13" hidden="1" x14ac:dyDescent="0.3">
      <c r="E9693" s="138">
        <v>45323</v>
      </c>
      <c r="F9693" s="16">
        <v>32</v>
      </c>
      <c r="G9693" s="16">
        <v>2024</v>
      </c>
      <c r="H9693" s="139">
        <f t="shared" si="785"/>
        <v>0</v>
      </c>
      <c r="I9693" s="140">
        <v>2.3857142857142857</v>
      </c>
      <c r="J9693" s="141">
        <f t="shared" si="786"/>
        <v>1</v>
      </c>
      <c r="K9693" s="81">
        <f t="shared" si="787"/>
        <v>17.614285714285714</v>
      </c>
      <c r="L9693" s="149">
        <v>3.7</v>
      </c>
      <c r="N9693" s="141">
        <f t="shared" si="788"/>
        <v>1</v>
      </c>
      <c r="Q9693" s="81">
        <f t="shared" si="789"/>
        <v>16.3</v>
      </c>
    </row>
    <row r="9694" spans="5:17" ht="13" hidden="1" x14ac:dyDescent="0.3">
      <c r="E9694" s="138">
        <v>45324</v>
      </c>
      <c r="F9694" s="16">
        <v>33</v>
      </c>
      <c r="G9694" s="16">
        <v>2024</v>
      </c>
      <c r="H9694" s="139">
        <f t="shared" si="785"/>
        <v>0</v>
      </c>
      <c r="I9694" s="140">
        <v>2.4285714285714288</v>
      </c>
      <c r="J9694" s="141">
        <f t="shared" si="786"/>
        <v>1</v>
      </c>
      <c r="K9694" s="81">
        <f t="shared" si="787"/>
        <v>17.571428571428569</v>
      </c>
      <c r="L9694" s="149">
        <v>3.9</v>
      </c>
      <c r="N9694" s="141">
        <f t="shared" si="788"/>
        <v>1</v>
      </c>
      <c r="Q9694" s="81">
        <f t="shared" si="789"/>
        <v>16.100000000000001</v>
      </c>
    </row>
    <row r="9695" spans="5:17" ht="13" hidden="1" x14ac:dyDescent="0.3">
      <c r="E9695" s="138">
        <v>45325</v>
      </c>
      <c r="F9695" s="16">
        <v>34</v>
      </c>
      <c r="G9695" s="16">
        <v>2024</v>
      </c>
      <c r="H9695" s="139">
        <f t="shared" si="785"/>
        <v>0</v>
      </c>
      <c r="I9695" s="140">
        <v>2.4714285714285715</v>
      </c>
      <c r="J9695" s="141">
        <f t="shared" si="786"/>
        <v>1</v>
      </c>
      <c r="K9695" s="81">
        <f t="shared" si="787"/>
        <v>17.528571428571428</v>
      </c>
      <c r="L9695" s="149">
        <v>4</v>
      </c>
      <c r="N9695" s="141">
        <f t="shared" si="788"/>
        <v>1</v>
      </c>
      <c r="Q9695" s="81">
        <f t="shared" si="789"/>
        <v>16</v>
      </c>
    </row>
    <row r="9696" spans="5:17" ht="13" hidden="1" x14ac:dyDescent="0.3">
      <c r="E9696" s="138">
        <v>45326</v>
      </c>
      <c r="F9696" s="16">
        <v>35</v>
      </c>
      <c r="G9696" s="16">
        <v>2024</v>
      </c>
      <c r="H9696" s="139">
        <f t="shared" si="785"/>
        <v>0</v>
      </c>
      <c r="I9696" s="140">
        <v>2.5142857142857142</v>
      </c>
      <c r="J9696" s="141">
        <f t="shared" si="786"/>
        <v>1</v>
      </c>
      <c r="K9696" s="81">
        <f t="shared" si="787"/>
        <v>17.485714285714288</v>
      </c>
      <c r="L9696" s="149">
        <v>3.7</v>
      </c>
      <c r="N9696" s="141">
        <f t="shared" si="788"/>
        <v>1</v>
      </c>
      <c r="Q9696" s="81">
        <f t="shared" si="789"/>
        <v>16.3</v>
      </c>
    </row>
    <row r="9697" spans="5:17" ht="13" hidden="1" x14ac:dyDescent="0.3">
      <c r="E9697" s="138">
        <v>45327</v>
      </c>
      <c r="F9697" s="16">
        <v>36</v>
      </c>
      <c r="G9697" s="16">
        <v>2024</v>
      </c>
      <c r="H9697" s="139">
        <f t="shared" si="785"/>
        <v>0</v>
      </c>
      <c r="I9697" s="140">
        <v>2.5571428571428569</v>
      </c>
      <c r="J9697" s="141">
        <f t="shared" si="786"/>
        <v>1</v>
      </c>
      <c r="K9697" s="81">
        <f t="shared" si="787"/>
        <v>17.442857142857143</v>
      </c>
      <c r="L9697" s="149">
        <v>3.3</v>
      </c>
      <c r="N9697" s="141">
        <f t="shared" si="788"/>
        <v>1</v>
      </c>
      <c r="Q9697" s="81">
        <f t="shared" si="789"/>
        <v>16.7</v>
      </c>
    </row>
    <row r="9698" spans="5:17" ht="13" hidden="1" x14ac:dyDescent="0.3">
      <c r="E9698" s="138">
        <v>45328</v>
      </c>
      <c r="F9698" s="16">
        <v>37</v>
      </c>
      <c r="G9698" s="16">
        <v>2024</v>
      </c>
      <c r="H9698" s="139">
        <f t="shared" si="785"/>
        <v>0</v>
      </c>
      <c r="I9698" s="140">
        <v>2.6</v>
      </c>
      <c r="J9698" s="141">
        <f t="shared" si="786"/>
        <v>1</v>
      </c>
      <c r="K9698" s="81">
        <f t="shared" si="787"/>
        <v>17.399999999999999</v>
      </c>
      <c r="L9698" s="149">
        <v>3.5</v>
      </c>
      <c r="N9698" s="141">
        <f t="shared" si="788"/>
        <v>1</v>
      </c>
      <c r="Q9698" s="81">
        <f t="shared" si="789"/>
        <v>16.5</v>
      </c>
    </row>
    <row r="9699" spans="5:17" ht="13" hidden="1" x14ac:dyDescent="0.3">
      <c r="E9699" s="138">
        <v>45329</v>
      </c>
      <c r="F9699" s="16">
        <v>38</v>
      </c>
      <c r="G9699" s="16">
        <v>2024</v>
      </c>
      <c r="H9699" s="139">
        <f t="shared" si="785"/>
        <v>0</v>
      </c>
      <c r="I9699" s="140">
        <v>2.6428571428571428</v>
      </c>
      <c r="J9699" s="141">
        <f t="shared" si="786"/>
        <v>1</v>
      </c>
      <c r="K9699" s="81">
        <f t="shared" si="787"/>
        <v>17.357142857142858</v>
      </c>
      <c r="L9699" s="149">
        <v>5.0999999999999996</v>
      </c>
      <c r="N9699" s="141">
        <f t="shared" si="788"/>
        <v>1</v>
      </c>
      <c r="Q9699" s="81">
        <f t="shared" si="789"/>
        <v>14.9</v>
      </c>
    </row>
    <row r="9700" spans="5:17" ht="13" hidden="1" x14ac:dyDescent="0.3">
      <c r="E9700" s="138">
        <v>45330</v>
      </c>
      <c r="F9700" s="16">
        <v>39</v>
      </c>
      <c r="G9700" s="16">
        <v>2024</v>
      </c>
      <c r="H9700" s="139">
        <f t="shared" si="785"/>
        <v>0</v>
      </c>
      <c r="I9700" s="140">
        <v>2.6857142857142859</v>
      </c>
      <c r="J9700" s="141">
        <f t="shared" si="786"/>
        <v>1</v>
      </c>
      <c r="K9700" s="81">
        <f t="shared" si="787"/>
        <v>17.314285714285713</v>
      </c>
      <c r="L9700" s="149">
        <v>9.3000000000000007</v>
      </c>
      <c r="N9700" s="141">
        <f t="shared" si="788"/>
        <v>1</v>
      </c>
      <c r="Q9700" s="81">
        <f t="shared" si="789"/>
        <v>10.7</v>
      </c>
    </row>
    <row r="9701" spans="5:17" ht="13" hidden="1" x14ac:dyDescent="0.3">
      <c r="E9701" s="138">
        <v>45331</v>
      </c>
      <c r="F9701" s="16">
        <v>40</v>
      </c>
      <c r="G9701" s="16">
        <v>2024</v>
      </c>
      <c r="H9701" s="139">
        <f t="shared" si="785"/>
        <v>0</v>
      </c>
      <c r="I9701" s="140">
        <v>2.7285714285714286</v>
      </c>
      <c r="J9701" s="141">
        <f t="shared" si="786"/>
        <v>1</v>
      </c>
      <c r="K9701" s="81">
        <f t="shared" si="787"/>
        <v>17.271428571428572</v>
      </c>
      <c r="L9701" s="149">
        <v>9.6999999999999993</v>
      </c>
      <c r="N9701" s="141">
        <f t="shared" si="788"/>
        <v>1</v>
      </c>
      <c r="Q9701" s="81">
        <f t="shared" si="789"/>
        <v>10.3</v>
      </c>
    </row>
    <row r="9702" spans="5:17" ht="13" hidden="1" x14ac:dyDescent="0.3">
      <c r="E9702" s="138">
        <v>45332</v>
      </c>
      <c r="F9702" s="16">
        <v>41</v>
      </c>
      <c r="G9702" s="16">
        <v>2024</v>
      </c>
      <c r="H9702" s="139">
        <f t="shared" si="785"/>
        <v>0</v>
      </c>
      <c r="I9702" s="140">
        <v>2.7714285714285714</v>
      </c>
      <c r="J9702" s="141">
        <f t="shared" si="786"/>
        <v>1</v>
      </c>
      <c r="K9702" s="81">
        <f t="shared" si="787"/>
        <v>17.228571428571428</v>
      </c>
      <c r="L9702" s="149">
        <v>7.9</v>
      </c>
      <c r="N9702" s="141">
        <f t="shared" si="788"/>
        <v>1</v>
      </c>
      <c r="Q9702" s="81">
        <f t="shared" si="789"/>
        <v>12.1</v>
      </c>
    </row>
    <row r="9703" spans="5:17" ht="13" hidden="1" x14ac:dyDescent="0.3">
      <c r="E9703" s="138">
        <v>45333</v>
      </c>
      <c r="F9703" s="16">
        <v>42</v>
      </c>
      <c r="G9703" s="16">
        <v>2024</v>
      </c>
      <c r="H9703" s="139">
        <f t="shared" si="785"/>
        <v>0</v>
      </c>
      <c r="I9703" s="140">
        <v>2.8142857142857141</v>
      </c>
      <c r="J9703" s="141">
        <f t="shared" si="786"/>
        <v>1</v>
      </c>
      <c r="K9703" s="81">
        <f t="shared" si="787"/>
        <v>17.185714285714287</v>
      </c>
      <c r="L9703" s="149">
        <v>6.3</v>
      </c>
      <c r="N9703" s="141">
        <f t="shared" si="788"/>
        <v>1</v>
      </c>
      <c r="Q9703" s="81">
        <f t="shared" si="789"/>
        <v>13.7</v>
      </c>
    </row>
    <row r="9704" spans="5:17" ht="13" hidden="1" x14ac:dyDescent="0.3">
      <c r="E9704" s="138">
        <v>45334</v>
      </c>
      <c r="F9704" s="16">
        <v>43</v>
      </c>
      <c r="G9704" s="16">
        <v>2024</v>
      </c>
      <c r="H9704" s="139">
        <f t="shared" si="785"/>
        <v>0</v>
      </c>
      <c r="I9704" s="140">
        <v>2.8571428571428572</v>
      </c>
      <c r="J9704" s="141">
        <f t="shared" si="786"/>
        <v>1</v>
      </c>
      <c r="K9704" s="81">
        <f t="shared" si="787"/>
        <v>17.142857142857142</v>
      </c>
      <c r="L9704" s="149">
        <v>5.8</v>
      </c>
      <c r="N9704" s="141">
        <f t="shared" si="788"/>
        <v>1</v>
      </c>
      <c r="Q9704" s="81">
        <f t="shared" si="789"/>
        <v>14.2</v>
      </c>
    </row>
    <row r="9705" spans="5:17" ht="13" hidden="1" x14ac:dyDescent="0.3">
      <c r="E9705" s="138">
        <v>45335</v>
      </c>
      <c r="F9705" s="16">
        <v>44</v>
      </c>
      <c r="G9705" s="16">
        <v>2024</v>
      </c>
      <c r="H9705" s="139">
        <f t="shared" si="785"/>
        <v>0</v>
      </c>
      <c r="I9705" s="140">
        <v>2.9</v>
      </c>
      <c r="J9705" s="141">
        <f t="shared" si="786"/>
        <v>1</v>
      </c>
      <c r="K9705" s="81">
        <f t="shared" si="787"/>
        <v>17.100000000000001</v>
      </c>
      <c r="L9705" s="149">
        <v>4.3</v>
      </c>
      <c r="N9705" s="141">
        <f t="shared" si="788"/>
        <v>1</v>
      </c>
      <c r="Q9705" s="81">
        <f t="shared" si="789"/>
        <v>15.7</v>
      </c>
    </row>
    <row r="9706" spans="5:17" ht="13" hidden="1" x14ac:dyDescent="0.3">
      <c r="E9706" s="138">
        <v>45336</v>
      </c>
      <c r="F9706" s="16">
        <v>45</v>
      </c>
      <c r="G9706" s="16">
        <v>2024</v>
      </c>
      <c r="H9706" s="139">
        <f t="shared" si="785"/>
        <v>0</v>
      </c>
      <c r="I9706" s="140">
        <v>3.0161290322580636</v>
      </c>
      <c r="J9706" s="141">
        <f t="shared" si="786"/>
        <v>1</v>
      </c>
      <c r="K9706" s="81">
        <f t="shared" si="787"/>
        <v>16.983870967741936</v>
      </c>
      <c r="L9706" s="149">
        <v>6.7</v>
      </c>
      <c r="N9706" s="141">
        <f t="shared" si="788"/>
        <v>1</v>
      </c>
      <c r="Q9706" s="81">
        <f t="shared" si="789"/>
        <v>13.3</v>
      </c>
    </row>
    <row r="9707" spans="5:17" ht="13" hidden="1" x14ac:dyDescent="0.3">
      <c r="E9707" s="138">
        <v>45337</v>
      </c>
      <c r="F9707" s="16">
        <v>46</v>
      </c>
      <c r="G9707" s="16">
        <v>2024</v>
      </c>
      <c r="H9707" s="139">
        <f t="shared" si="785"/>
        <v>0</v>
      </c>
      <c r="I9707" s="140">
        <v>3.1322580645161282</v>
      </c>
      <c r="J9707" s="141">
        <f t="shared" si="786"/>
        <v>1</v>
      </c>
      <c r="K9707" s="81">
        <f t="shared" si="787"/>
        <v>16.86774193548387</v>
      </c>
      <c r="L9707" s="149">
        <v>5.9</v>
      </c>
      <c r="N9707" s="141">
        <f t="shared" si="788"/>
        <v>1</v>
      </c>
      <c r="Q9707" s="81">
        <f t="shared" si="789"/>
        <v>14.1</v>
      </c>
    </row>
    <row r="9708" spans="5:17" ht="13" hidden="1" x14ac:dyDescent="0.3">
      <c r="E9708" s="138">
        <v>45338</v>
      </c>
      <c r="F9708" s="16">
        <v>47</v>
      </c>
      <c r="G9708" s="16">
        <v>2024</v>
      </c>
      <c r="H9708" s="139">
        <f t="shared" si="785"/>
        <v>0</v>
      </c>
      <c r="I9708" s="140">
        <v>3.2483870967741928</v>
      </c>
      <c r="J9708" s="141">
        <f t="shared" si="786"/>
        <v>1</v>
      </c>
      <c r="K9708" s="81">
        <f t="shared" si="787"/>
        <v>16.751612903225809</v>
      </c>
      <c r="L9708" s="149">
        <v>9.1999999999999993</v>
      </c>
      <c r="N9708" s="141">
        <f t="shared" si="788"/>
        <v>1</v>
      </c>
      <c r="Q9708" s="81">
        <f t="shared" si="789"/>
        <v>10.8</v>
      </c>
    </row>
    <row r="9709" spans="5:17" ht="13" hidden="1" x14ac:dyDescent="0.3">
      <c r="E9709" s="138">
        <v>45339</v>
      </c>
      <c r="F9709" s="16">
        <v>48</v>
      </c>
      <c r="G9709" s="16">
        <v>2024</v>
      </c>
      <c r="H9709" s="139">
        <f t="shared" si="785"/>
        <v>0</v>
      </c>
      <c r="I9709" s="140">
        <v>3.3645161290322574</v>
      </c>
      <c r="J9709" s="141">
        <f t="shared" si="786"/>
        <v>1</v>
      </c>
      <c r="K9709" s="81">
        <f t="shared" si="787"/>
        <v>16.635483870967743</v>
      </c>
      <c r="L9709" s="149">
        <v>9.1999999999999993</v>
      </c>
      <c r="N9709" s="141">
        <f t="shared" si="788"/>
        <v>1</v>
      </c>
      <c r="Q9709" s="81">
        <f t="shared" si="789"/>
        <v>10.8</v>
      </c>
    </row>
    <row r="9710" spans="5:17" ht="13" hidden="1" x14ac:dyDescent="0.3">
      <c r="E9710" s="138">
        <v>45340</v>
      </c>
      <c r="F9710" s="16">
        <v>49</v>
      </c>
      <c r="G9710" s="16">
        <v>2024</v>
      </c>
      <c r="H9710" s="139">
        <f t="shared" si="785"/>
        <v>0</v>
      </c>
      <c r="I9710" s="140">
        <v>3.480645161290322</v>
      </c>
      <c r="J9710" s="141">
        <f t="shared" si="786"/>
        <v>1</v>
      </c>
      <c r="K9710" s="81">
        <f t="shared" si="787"/>
        <v>16.519354838709678</v>
      </c>
      <c r="L9710" s="149">
        <v>10.9</v>
      </c>
      <c r="N9710" s="141">
        <f t="shared" si="788"/>
        <v>1</v>
      </c>
      <c r="Q9710" s="81">
        <f t="shared" si="789"/>
        <v>9.1</v>
      </c>
    </row>
    <row r="9711" spans="5:17" ht="13" hidden="1" x14ac:dyDescent="0.3">
      <c r="E9711" s="138">
        <v>45341</v>
      </c>
      <c r="F9711" s="16">
        <v>50</v>
      </c>
      <c r="G9711" s="16">
        <v>2024</v>
      </c>
      <c r="H9711" s="139">
        <f t="shared" si="785"/>
        <v>0</v>
      </c>
      <c r="I9711" s="140">
        <v>3.5967741935483866</v>
      </c>
      <c r="J9711" s="141">
        <f t="shared" si="786"/>
        <v>1</v>
      </c>
      <c r="K9711" s="81">
        <f t="shared" si="787"/>
        <v>16.403225806451612</v>
      </c>
      <c r="L9711" s="149">
        <v>9.6</v>
      </c>
      <c r="N9711" s="141">
        <f t="shared" si="788"/>
        <v>1</v>
      </c>
      <c r="Q9711" s="81">
        <f t="shared" si="789"/>
        <v>10.4</v>
      </c>
    </row>
    <row r="9712" spans="5:17" ht="13" hidden="1" x14ac:dyDescent="0.3">
      <c r="E9712" s="138">
        <v>45342</v>
      </c>
      <c r="F9712" s="16">
        <v>51</v>
      </c>
      <c r="G9712" s="16">
        <v>2024</v>
      </c>
      <c r="H9712" s="139">
        <f t="shared" si="785"/>
        <v>0</v>
      </c>
      <c r="I9712" s="140">
        <v>3.7129032258064512</v>
      </c>
      <c r="J9712" s="141">
        <f t="shared" si="786"/>
        <v>1</v>
      </c>
      <c r="K9712" s="81">
        <f t="shared" si="787"/>
        <v>16.28709677419355</v>
      </c>
      <c r="L9712" s="149">
        <v>8.3000000000000007</v>
      </c>
      <c r="N9712" s="141">
        <f t="shared" si="788"/>
        <v>1</v>
      </c>
      <c r="Q9712" s="81">
        <f t="shared" si="789"/>
        <v>11.7</v>
      </c>
    </row>
    <row r="9713" spans="5:17" ht="13" hidden="1" x14ac:dyDescent="0.3">
      <c r="E9713" s="138">
        <v>45343</v>
      </c>
      <c r="F9713" s="16">
        <v>52</v>
      </c>
      <c r="G9713" s="16">
        <v>2024</v>
      </c>
      <c r="H9713" s="139">
        <f t="shared" si="785"/>
        <v>0</v>
      </c>
      <c r="I9713" s="140">
        <v>3.8290322580645157</v>
      </c>
      <c r="J9713" s="141">
        <f t="shared" si="786"/>
        <v>1</v>
      </c>
      <c r="K9713" s="81">
        <f t="shared" si="787"/>
        <v>16.170967741935485</v>
      </c>
      <c r="L9713" s="149">
        <v>7.3</v>
      </c>
      <c r="N9713" s="141">
        <f t="shared" si="788"/>
        <v>1</v>
      </c>
      <c r="Q9713" s="81">
        <f t="shared" si="789"/>
        <v>12.7</v>
      </c>
    </row>
    <row r="9714" spans="5:17" ht="13" hidden="1" x14ac:dyDescent="0.3">
      <c r="E9714" s="138">
        <v>45344</v>
      </c>
      <c r="F9714" s="16">
        <v>53</v>
      </c>
      <c r="G9714" s="16">
        <v>2024</v>
      </c>
      <c r="H9714" s="139">
        <f t="shared" si="785"/>
        <v>0</v>
      </c>
      <c r="I9714" s="140">
        <v>3.9451612903225803</v>
      </c>
      <c r="J9714" s="141">
        <f t="shared" si="786"/>
        <v>1</v>
      </c>
      <c r="K9714" s="81">
        <f t="shared" si="787"/>
        <v>16.054838709677419</v>
      </c>
      <c r="L9714" s="149">
        <v>8.9</v>
      </c>
      <c r="N9714" s="141">
        <f t="shared" si="788"/>
        <v>1</v>
      </c>
      <c r="Q9714" s="81">
        <f t="shared" si="789"/>
        <v>11.1</v>
      </c>
    </row>
    <row r="9715" spans="5:17" ht="13" hidden="1" x14ac:dyDescent="0.3">
      <c r="E9715" s="138">
        <v>45345</v>
      </c>
      <c r="F9715" s="16">
        <v>54</v>
      </c>
      <c r="G9715" s="16">
        <v>2024</v>
      </c>
      <c r="H9715" s="139">
        <f t="shared" si="785"/>
        <v>0</v>
      </c>
      <c r="I9715" s="140">
        <v>4.0612903225806445</v>
      </c>
      <c r="J9715" s="141">
        <f t="shared" si="786"/>
        <v>1</v>
      </c>
      <c r="K9715" s="81">
        <f t="shared" si="787"/>
        <v>15.938709677419356</v>
      </c>
      <c r="L9715" s="149">
        <v>6.1</v>
      </c>
      <c r="N9715" s="141">
        <f t="shared" si="788"/>
        <v>1</v>
      </c>
      <c r="Q9715" s="81">
        <f t="shared" si="789"/>
        <v>13.9</v>
      </c>
    </row>
    <row r="9716" spans="5:17" ht="13" hidden="1" x14ac:dyDescent="0.3">
      <c r="E9716" s="138">
        <v>45346</v>
      </c>
      <c r="F9716" s="16">
        <v>55</v>
      </c>
      <c r="G9716" s="16">
        <v>2024</v>
      </c>
      <c r="H9716" s="139">
        <f t="shared" si="785"/>
        <v>0</v>
      </c>
      <c r="I9716" s="140">
        <v>4.17741935483871</v>
      </c>
      <c r="J9716" s="141">
        <f t="shared" si="786"/>
        <v>1</v>
      </c>
      <c r="K9716" s="81">
        <f t="shared" si="787"/>
        <v>15.82258064516129</v>
      </c>
      <c r="L9716" s="149">
        <v>5.7</v>
      </c>
      <c r="N9716" s="141">
        <f t="shared" si="788"/>
        <v>1</v>
      </c>
      <c r="Q9716" s="81">
        <f t="shared" si="789"/>
        <v>14.3</v>
      </c>
    </row>
    <row r="9717" spans="5:17" ht="13" hidden="1" x14ac:dyDescent="0.3">
      <c r="E9717" s="138">
        <v>45347</v>
      </c>
      <c r="F9717" s="16">
        <v>56</v>
      </c>
      <c r="G9717" s="16">
        <v>2024</v>
      </c>
      <c r="H9717" s="139">
        <f t="shared" si="785"/>
        <v>0</v>
      </c>
      <c r="I9717" s="140">
        <v>4.2935483870967737</v>
      </c>
      <c r="J9717" s="141">
        <f t="shared" si="786"/>
        <v>1</v>
      </c>
      <c r="K9717" s="81">
        <f t="shared" si="787"/>
        <v>15.706451612903226</v>
      </c>
      <c r="L9717" s="149">
        <v>6.5</v>
      </c>
      <c r="N9717" s="141">
        <f t="shared" si="788"/>
        <v>1</v>
      </c>
      <c r="Q9717" s="81">
        <f t="shared" si="789"/>
        <v>13.5</v>
      </c>
    </row>
    <row r="9718" spans="5:17" ht="13" hidden="1" x14ac:dyDescent="0.3">
      <c r="E9718" s="138">
        <v>45348</v>
      </c>
      <c r="F9718" s="16">
        <v>57</v>
      </c>
      <c r="G9718" s="16">
        <v>2024</v>
      </c>
      <c r="H9718" s="139">
        <f t="shared" si="785"/>
        <v>0</v>
      </c>
      <c r="I9718" s="140">
        <v>4.4096774193548391</v>
      </c>
      <c r="J9718" s="141">
        <f t="shared" si="786"/>
        <v>1</v>
      </c>
      <c r="K9718" s="81">
        <f t="shared" si="787"/>
        <v>15.590322580645161</v>
      </c>
      <c r="L9718" s="149">
        <v>7.3</v>
      </c>
      <c r="N9718" s="141">
        <f t="shared" si="788"/>
        <v>1</v>
      </c>
      <c r="Q9718" s="81">
        <f t="shared" si="789"/>
        <v>12.7</v>
      </c>
    </row>
    <row r="9719" spans="5:17" ht="13" hidden="1" x14ac:dyDescent="0.3">
      <c r="E9719" s="138">
        <v>45349</v>
      </c>
      <c r="F9719" s="16">
        <v>58</v>
      </c>
      <c r="G9719" s="16">
        <v>2024</v>
      </c>
      <c r="H9719" s="139">
        <f t="shared" si="785"/>
        <v>0</v>
      </c>
      <c r="I9719" s="140">
        <v>4.5258064516129028</v>
      </c>
      <c r="J9719" s="141">
        <f t="shared" si="786"/>
        <v>1</v>
      </c>
      <c r="K9719" s="81">
        <f t="shared" si="787"/>
        <v>15.474193548387097</v>
      </c>
      <c r="L9719" s="149">
        <v>7.5</v>
      </c>
      <c r="N9719" s="141">
        <f t="shared" si="788"/>
        <v>1</v>
      </c>
      <c r="Q9719" s="81">
        <f t="shared" si="789"/>
        <v>12.5</v>
      </c>
    </row>
    <row r="9720" spans="5:17" ht="13" hidden="1" x14ac:dyDescent="0.3">
      <c r="E9720" s="138">
        <v>45350</v>
      </c>
      <c r="F9720" s="16">
        <v>59</v>
      </c>
      <c r="G9720" s="16">
        <v>2024</v>
      </c>
      <c r="H9720" s="139">
        <f t="shared" si="785"/>
        <v>0</v>
      </c>
      <c r="I9720" s="140">
        <v>4.6419354838709666</v>
      </c>
      <c r="J9720" s="141">
        <f t="shared" si="786"/>
        <v>1</v>
      </c>
      <c r="K9720" s="81">
        <f t="shared" si="787"/>
        <v>15.358064516129033</v>
      </c>
      <c r="L9720" s="149">
        <v>8.9</v>
      </c>
      <c r="N9720" s="141">
        <f t="shared" si="788"/>
        <v>1</v>
      </c>
      <c r="Q9720" s="81">
        <f t="shared" si="789"/>
        <v>11.1</v>
      </c>
    </row>
    <row r="9721" spans="5:17" ht="13" hidden="1" x14ac:dyDescent="0.3">
      <c r="E9721" s="138">
        <v>45351</v>
      </c>
      <c r="F9721" s="16">
        <v>60</v>
      </c>
      <c r="G9721" s="16">
        <v>2024</v>
      </c>
      <c r="H9721" s="139">
        <f t="shared" si="785"/>
        <v>0</v>
      </c>
      <c r="I9721" s="140">
        <v>4.7</v>
      </c>
      <c r="J9721" s="141">
        <f t="shared" si="786"/>
        <v>1</v>
      </c>
      <c r="K9721" s="81">
        <f t="shared" si="787"/>
        <v>15.3</v>
      </c>
      <c r="L9721" s="149">
        <v>8.8000000000000007</v>
      </c>
      <c r="N9721" s="141">
        <f t="shared" si="788"/>
        <v>1</v>
      </c>
      <c r="Q9721" s="81">
        <f t="shared" si="789"/>
        <v>11.2</v>
      </c>
    </row>
    <row r="9722" spans="5:17" ht="13" hidden="1" x14ac:dyDescent="0.3">
      <c r="E9722" s="138">
        <v>45352</v>
      </c>
      <c r="F9722" s="16">
        <v>61</v>
      </c>
      <c r="G9722" s="16">
        <v>2024</v>
      </c>
      <c r="H9722" s="139">
        <f t="shared" si="785"/>
        <v>0</v>
      </c>
      <c r="I9722" s="140">
        <v>4.758064516129032</v>
      </c>
      <c r="J9722" s="141">
        <f t="shared" si="786"/>
        <v>1</v>
      </c>
      <c r="K9722" s="81">
        <f t="shared" si="787"/>
        <v>15.241935483870968</v>
      </c>
      <c r="L9722" s="149">
        <v>8</v>
      </c>
      <c r="N9722" s="141">
        <f t="shared" si="788"/>
        <v>1</v>
      </c>
      <c r="Q9722" s="81">
        <f t="shared" si="789"/>
        <v>12</v>
      </c>
    </row>
    <row r="9723" spans="5:17" ht="13" hidden="1" x14ac:dyDescent="0.3">
      <c r="E9723" s="138">
        <v>45353</v>
      </c>
      <c r="F9723" s="16">
        <v>62</v>
      </c>
      <c r="G9723" s="16">
        <v>2024</v>
      </c>
      <c r="H9723" s="139">
        <f t="shared" si="785"/>
        <v>0</v>
      </c>
      <c r="I9723" s="140">
        <v>4.8741935483870957</v>
      </c>
      <c r="J9723" s="141">
        <f t="shared" si="786"/>
        <v>1</v>
      </c>
      <c r="K9723" s="81">
        <f t="shared" si="787"/>
        <v>15.125806451612904</v>
      </c>
      <c r="L9723" s="149">
        <v>7.3</v>
      </c>
      <c r="N9723" s="141">
        <f t="shared" si="788"/>
        <v>1</v>
      </c>
      <c r="Q9723" s="81">
        <f t="shared" si="789"/>
        <v>12.7</v>
      </c>
    </row>
    <row r="9724" spans="5:17" ht="13" hidden="1" x14ac:dyDescent="0.3">
      <c r="E9724" s="138">
        <v>45354</v>
      </c>
      <c r="F9724" s="16">
        <v>63</v>
      </c>
      <c r="G9724" s="16">
        <v>2024</v>
      </c>
      <c r="H9724" s="139">
        <f t="shared" si="785"/>
        <v>0</v>
      </c>
      <c r="I9724" s="140">
        <v>4.9903225806451612</v>
      </c>
      <c r="J9724" s="141">
        <f t="shared" si="786"/>
        <v>1</v>
      </c>
      <c r="K9724" s="81">
        <f t="shared" si="787"/>
        <v>15.009677419354839</v>
      </c>
      <c r="L9724" s="149">
        <v>7.2</v>
      </c>
      <c r="N9724" s="141">
        <f t="shared" si="788"/>
        <v>1</v>
      </c>
      <c r="Q9724" s="81">
        <f t="shared" si="789"/>
        <v>12.8</v>
      </c>
    </row>
    <row r="9725" spans="5:17" ht="13" hidden="1" x14ac:dyDescent="0.3">
      <c r="E9725" s="138">
        <v>45355</v>
      </c>
      <c r="F9725" s="16">
        <v>64</v>
      </c>
      <c r="G9725" s="16">
        <v>2024</v>
      </c>
      <c r="H9725" s="139">
        <f t="shared" si="785"/>
        <v>0</v>
      </c>
      <c r="I9725" s="140">
        <v>5.1064516129032249</v>
      </c>
      <c r="J9725" s="141">
        <f t="shared" si="786"/>
        <v>1</v>
      </c>
      <c r="K9725" s="81">
        <f t="shared" si="787"/>
        <v>14.893548387096775</v>
      </c>
      <c r="L9725" s="149">
        <v>6.9</v>
      </c>
      <c r="N9725" s="141">
        <f t="shared" si="788"/>
        <v>1</v>
      </c>
      <c r="Q9725" s="81">
        <f t="shared" si="789"/>
        <v>13.1</v>
      </c>
    </row>
    <row r="9726" spans="5:17" ht="13" hidden="1" x14ac:dyDescent="0.3">
      <c r="E9726" s="138">
        <v>45356</v>
      </c>
      <c r="F9726" s="16">
        <v>65</v>
      </c>
      <c r="G9726" s="16">
        <v>2024</v>
      </c>
      <c r="H9726" s="139">
        <f t="shared" si="785"/>
        <v>0</v>
      </c>
      <c r="I9726" s="140">
        <v>5.2225806451612904</v>
      </c>
      <c r="J9726" s="141">
        <f t="shared" si="786"/>
        <v>1</v>
      </c>
      <c r="K9726" s="81">
        <f t="shared" si="787"/>
        <v>14.77741935483871</v>
      </c>
      <c r="L9726" s="149">
        <v>6.6</v>
      </c>
      <c r="N9726" s="141">
        <f t="shared" si="788"/>
        <v>1</v>
      </c>
      <c r="Q9726" s="81">
        <f t="shared" si="789"/>
        <v>13.4</v>
      </c>
    </row>
    <row r="9727" spans="5:17" ht="13" hidden="1" x14ac:dyDescent="0.3">
      <c r="E9727" s="138">
        <v>45357</v>
      </c>
      <c r="F9727" s="16">
        <v>66</v>
      </c>
      <c r="G9727" s="16">
        <v>2024</v>
      </c>
      <c r="H9727" s="139">
        <f t="shared" si="785"/>
        <v>0</v>
      </c>
      <c r="I9727" s="140">
        <v>5.3387096774193541</v>
      </c>
      <c r="J9727" s="141">
        <f t="shared" si="786"/>
        <v>1</v>
      </c>
      <c r="K9727" s="81">
        <f t="shared" si="787"/>
        <v>14.661290322580646</v>
      </c>
      <c r="L9727" s="149">
        <v>5.3</v>
      </c>
      <c r="N9727" s="141">
        <f t="shared" si="788"/>
        <v>1</v>
      </c>
      <c r="Q9727" s="81">
        <f t="shared" si="789"/>
        <v>14.7</v>
      </c>
    </row>
    <row r="9728" spans="5:17" ht="13" hidden="1" x14ac:dyDescent="0.3">
      <c r="E9728" s="138">
        <v>45358</v>
      </c>
      <c r="F9728" s="16">
        <v>67</v>
      </c>
      <c r="G9728" s="16">
        <v>2024</v>
      </c>
      <c r="H9728" s="139">
        <f t="shared" si="785"/>
        <v>0</v>
      </c>
      <c r="I9728" s="140">
        <v>5.4548387096774196</v>
      </c>
      <c r="J9728" s="141">
        <f t="shared" si="786"/>
        <v>1</v>
      </c>
      <c r="K9728" s="81">
        <f t="shared" si="787"/>
        <v>14.54516129032258</v>
      </c>
      <c r="L9728" s="149">
        <v>5.4</v>
      </c>
      <c r="N9728" s="141">
        <f t="shared" si="788"/>
        <v>1</v>
      </c>
      <c r="Q9728" s="81">
        <f t="shared" si="789"/>
        <v>14.6</v>
      </c>
    </row>
    <row r="9729" spans="5:17" ht="13" hidden="1" x14ac:dyDescent="0.3">
      <c r="E9729" s="138">
        <v>45359</v>
      </c>
      <c r="F9729" s="16">
        <v>68</v>
      </c>
      <c r="G9729" s="16">
        <v>2024</v>
      </c>
      <c r="H9729" s="139">
        <f t="shared" si="785"/>
        <v>0</v>
      </c>
      <c r="I9729" s="140">
        <v>5.5709677419354833</v>
      </c>
      <c r="J9729" s="141">
        <f t="shared" si="786"/>
        <v>1</v>
      </c>
      <c r="K9729" s="81">
        <f t="shared" si="787"/>
        <v>14.429032258064517</v>
      </c>
      <c r="L9729" s="149">
        <v>3.9</v>
      </c>
      <c r="N9729" s="141">
        <f t="shared" si="788"/>
        <v>1</v>
      </c>
      <c r="Q9729" s="81">
        <f t="shared" si="789"/>
        <v>16.100000000000001</v>
      </c>
    </row>
    <row r="9730" spans="5:17" ht="13" hidden="1" x14ac:dyDescent="0.3">
      <c r="E9730" s="138">
        <v>45360</v>
      </c>
      <c r="F9730" s="16">
        <v>69</v>
      </c>
      <c r="G9730" s="16">
        <v>2024</v>
      </c>
      <c r="H9730" s="139">
        <f t="shared" si="785"/>
        <v>0</v>
      </c>
      <c r="I9730" s="140">
        <v>5.6870967741935488</v>
      </c>
      <c r="J9730" s="141">
        <f t="shared" si="786"/>
        <v>1</v>
      </c>
      <c r="K9730" s="81">
        <f t="shared" si="787"/>
        <v>14.312903225806451</v>
      </c>
      <c r="L9730" s="149">
        <v>4.9000000000000004</v>
      </c>
      <c r="N9730" s="141">
        <f t="shared" si="788"/>
        <v>1</v>
      </c>
      <c r="Q9730" s="81">
        <f t="shared" si="789"/>
        <v>15.1</v>
      </c>
    </row>
    <row r="9731" spans="5:17" ht="13" hidden="1" x14ac:dyDescent="0.3">
      <c r="E9731" s="138">
        <v>45361</v>
      </c>
      <c r="F9731" s="16">
        <v>70</v>
      </c>
      <c r="G9731" s="16">
        <v>2024</v>
      </c>
      <c r="H9731" s="139">
        <f t="shared" si="785"/>
        <v>0</v>
      </c>
      <c r="I9731" s="140">
        <v>5.8032258064516125</v>
      </c>
      <c r="J9731" s="141">
        <f t="shared" si="786"/>
        <v>1</v>
      </c>
      <c r="K9731" s="81">
        <f t="shared" si="787"/>
        <v>14.196774193548388</v>
      </c>
      <c r="L9731" s="149">
        <v>7.1</v>
      </c>
      <c r="N9731" s="141">
        <f t="shared" si="788"/>
        <v>1</v>
      </c>
      <c r="Q9731" s="81">
        <f t="shared" si="789"/>
        <v>12.9</v>
      </c>
    </row>
    <row r="9732" spans="5:17" ht="13" hidden="1" x14ac:dyDescent="0.3">
      <c r="E9732" s="138">
        <v>45362</v>
      </c>
      <c r="F9732" s="16">
        <v>71</v>
      </c>
      <c r="G9732" s="16">
        <v>2024</v>
      </c>
      <c r="H9732" s="139">
        <f t="shared" si="785"/>
        <v>0</v>
      </c>
      <c r="I9732" s="140">
        <v>5.9193548387096762</v>
      </c>
      <c r="J9732" s="141">
        <f t="shared" si="786"/>
        <v>1</v>
      </c>
      <c r="K9732" s="81">
        <f t="shared" si="787"/>
        <v>14.080645161290324</v>
      </c>
      <c r="L9732" s="149">
        <v>5.3</v>
      </c>
      <c r="N9732" s="141">
        <f t="shared" si="788"/>
        <v>1</v>
      </c>
      <c r="Q9732" s="81">
        <f t="shared" si="789"/>
        <v>14.7</v>
      </c>
    </row>
    <row r="9733" spans="5:17" ht="13" hidden="1" x14ac:dyDescent="0.3">
      <c r="E9733" s="138">
        <v>45363</v>
      </c>
      <c r="F9733" s="16">
        <v>72</v>
      </c>
      <c r="G9733" s="16">
        <v>2024</v>
      </c>
      <c r="H9733" s="139">
        <f t="shared" si="785"/>
        <v>0</v>
      </c>
      <c r="I9733" s="140">
        <v>6.0354838709677416</v>
      </c>
      <c r="J9733" s="141">
        <f t="shared" si="786"/>
        <v>1</v>
      </c>
      <c r="K9733" s="81">
        <f t="shared" si="787"/>
        <v>13.964516129032258</v>
      </c>
      <c r="L9733" s="149">
        <v>7.2</v>
      </c>
      <c r="N9733" s="141">
        <f t="shared" si="788"/>
        <v>1</v>
      </c>
      <c r="Q9733" s="81">
        <f t="shared" si="789"/>
        <v>12.8</v>
      </c>
    </row>
    <row r="9734" spans="5:17" ht="13" hidden="1" x14ac:dyDescent="0.3">
      <c r="E9734" s="138">
        <v>45364</v>
      </c>
      <c r="F9734" s="16">
        <v>73</v>
      </c>
      <c r="G9734" s="16">
        <v>2024</v>
      </c>
      <c r="H9734" s="139">
        <f t="shared" si="785"/>
        <v>0</v>
      </c>
      <c r="I9734" s="140">
        <v>6.1516129032258053</v>
      </c>
      <c r="J9734" s="141">
        <f t="shared" si="786"/>
        <v>1</v>
      </c>
      <c r="K9734" s="81">
        <f t="shared" si="787"/>
        <v>13.848387096774195</v>
      </c>
      <c r="L9734" s="149">
        <v>9.6999999999999993</v>
      </c>
      <c r="N9734" s="141">
        <f t="shared" si="788"/>
        <v>1</v>
      </c>
      <c r="Q9734" s="81">
        <f t="shared" si="789"/>
        <v>10.3</v>
      </c>
    </row>
    <row r="9735" spans="5:17" ht="13" hidden="1" x14ac:dyDescent="0.3">
      <c r="E9735" s="138">
        <v>45365</v>
      </c>
      <c r="F9735" s="16">
        <v>74</v>
      </c>
      <c r="G9735" s="16">
        <v>2024</v>
      </c>
      <c r="H9735" s="139">
        <f t="shared" si="785"/>
        <v>0</v>
      </c>
      <c r="I9735" s="140">
        <v>6.2677419354838708</v>
      </c>
      <c r="J9735" s="141">
        <f t="shared" si="786"/>
        <v>1</v>
      </c>
      <c r="K9735" s="81">
        <f t="shared" si="787"/>
        <v>13.732258064516129</v>
      </c>
      <c r="L9735" s="149">
        <v>10.6</v>
      </c>
      <c r="N9735" s="141">
        <f t="shared" si="788"/>
        <v>1</v>
      </c>
      <c r="Q9735" s="81">
        <f t="shared" si="789"/>
        <v>9.4</v>
      </c>
    </row>
    <row r="9736" spans="5:17" ht="13" hidden="1" x14ac:dyDescent="0.3">
      <c r="E9736" s="138">
        <v>45366</v>
      </c>
      <c r="F9736" s="16">
        <v>75</v>
      </c>
      <c r="G9736" s="16">
        <v>2024</v>
      </c>
      <c r="H9736" s="139">
        <f t="shared" si="785"/>
        <v>0</v>
      </c>
      <c r="I9736" s="140">
        <v>6.3838709677419345</v>
      </c>
      <c r="J9736" s="141">
        <f t="shared" si="786"/>
        <v>1</v>
      </c>
      <c r="K9736" s="81">
        <f t="shared" si="787"/>
        <v>13.616129032258065</v>
      </c>
      <c r="L9736" s="149">
        <v>12.8</v>
      </c>
      <c r="N9736" s="141">
        <f t="shared" si="788"/>
        <v>1</v>
      </c>
      <c r="Q9736" s="81">
        <f t="shared" si="789"/>
        <v>7.1999999999999993</v>
      </c>
    </row>
    <row r="9737" spans="5:17" ht="13" hidden="1" x14ac:dyDescent="0.3">
      <c r="E9737" s="138">
        <v>45367</v>
      </c>
      <c r="F9737" s="16">
        <v>76</v>
      </c>
      <c r="G9737" s="16">
        <v>2024</v>
      </c>
      <c r="H9737" s="139">
        <f t="shared" ref="H9737:H9800" si="790">IF(AND(E9737&gt;=$D$64,E9737&lt;=$D$65),1,0)</f>
        <v>0</v>
      </c>
      <c r="I9737" s="140">
        <v>6.5</v>
      </c>
      <c r="J9737" s="141">
        <f t="shared" ref="J9737:J9800" si="791">IF(I9737&lt;=$E$117,1,0)</f>
        <v>1</v>
      </c>
      <c r="K9737" s="81">
        <f t="shared" ref="K9737:K9800" si="792">J9737*($E$116-I9737)</f>
        <v>13.5</v>
      </c>
      <c r="L9737" s="149">
        <v>11.3</v>
      </c>
      <c r="N9737" s="141">
        <f t="shared" ref="N9737:N9800" si="793">IF(L9737&lt;=$E$117,1,0)</f>
        <v>1</v>
      </c>
      <c r="Q9737" s="81">
        <f t="shared" ref="Q9737:Q9800" si="794">N9737*($E$116-L9737)</f>
        <v>8.6999999999999993</v>
      </c>
    </row>
    <row r="9738" spans="5:17" ht="13" hidden="1" x14ac:dyDescent="0.3">
      <c r="E9738" s="138">
        <v>45368</v>
      </c>
      <c r="F9738" s="16">
        <v>77</v>
      </c>
      <c r="G9738" s="16">
        <v>2024</v>
      </c>
      <c r="H9738" s="139">
        <f t="shared" si="790"/>
        <v>0</v>
      </c>
      <c r="I9738" s="140">
        <v>6.5966666666666667</v>
      </c>
      <c r="J9738" s="141">
        <f t="shared" si="791"/>
        <v>1</v>
      </c>
      <c r="K9738" s="81">
        <f t="shared" si="792"/>
        <v>13.403333333333332</v>
      </c>
      <c r="L9738" s="149">
        <v>8.9</v>
      </c>
      <c r="N9738" s="141">
        <f t="shared" si="793"/>
        <v>1</v>
      </c>
      <c r="Q9738" s="81">
        <f t="shared" si="794"/>
        <v>11.1</v>
      </c>
    </row>
    <row r="9739" spans="5:17" ht="13" hidden="1" x14ac:dyDescent="0.3">
      <c r="E9739" s="138">
        <v>45369</v>
      </c>
      <c r="F9739" s="16">
        <v>78</v>
      </c>
      <c r="G9739" s="16">
        <v>2024</v>
      </c>
      <c r="H9739" s="139">
        <f t="shared" si="790"/>
        <v>0</v>
      </c>
      <c r="I9739" s="140">
        <v>6.6933333333333334</v>
      </c>
      <c r="J9739" s="141">
        <f t="shared" si="791"/>
        <v>1</v>
      </c>
      <c r="K9739" s="81">
        <f t="shared" si="792"/>
        <v>13.306666666666667</v>
      </c>
      <c r="L9739" s="149">
        <v>12.2</v>
      </c>
      <c r="N9739" s="141">
        <f t="shared" si="793"/>
        <v>1</v>
      </c>
      <c r="Q9739" s="81">
        <f t="shared" si="794"/>
        <v>7.8000000000000007</v>
      </c>
    </row>
    <row r="9740" spans="5:17" ht="13" hidden="1" x14ac:dyDescent="0.3">
      <c r="E9740" s="138">
        <v>45370</v>
      </c>
      <c r="F9740" s="16">
        <v>79</v>
      </c>
      <c r="G9740" s="16">
        <v>2024</v>
      </c>
      <c r="H9740" s="139">
        <f t="shared" si="790"/>
        <v>0</v>
      </c>
      <c r="I9740" s="140">
        <v>6.79</v>
      </c>
      <c r="J9740" s="141">
        <f t="shared" si="791"/>
        <v>1</v>
      </c>
      <c r="K9740" s="81">
        <f t="shared" si="792"/>
        <v>13.21</v>
      </c>
      <c r="L9740" s="149">
        <v>9.8000000000000007</v>
      </c>
      <c r="N9740" s="141">
        <f t="shared" si="793"/>
        <v>1</v>
      </c>
      <c r="Q9740" s="81">
        <f t="shared" si="794"/>
        <v>10.199999999999999</v>
      </c>
    </row>
    <row r="9741" spans="5:17" ht="13" hidden="1" x14ac:dyDescent="0.3">
      <c r="E9741" s="138">
        <v>45371</v>
      </c>
      <c r="F9741" s="16">
        <v>80</v>
      </c>
      <c r="G9741" s="16">
        <v>2024</v>
      </c>
      <c r="H9741" s="139">
        <f t="shared" si="790"/>
        <v>0</v>
      </c>
      <c r="I9741" s="140">
        <v>6.8866666666666667</v>
      </c>
      <c r="J9741" s="141">
        <f t="shared" si="791"/>
        <v>1</v>
      </c>
      <c r="K9741" s="81">
        <f t="shared" si="792"/>
        <v>13.113333333333333</v>
      </c>
      <c r="L9741" s="149">
        <v>10.4</v>
      </c>
      <c r="N9741" s="141">
        <f t="shared" si="793"/>
        <v>1</v>
      </c>
      <c r="Q9741" s="81">
        <f t="shared" si="794"/>
        <v>9.6</v>
      </c>
    </row>
    <row r="9742" spans="5:17" ht="13" hidden="1" x14ac:dyDescent="0.3">
      <c r="E9742" s="138">
        <v>45372</v>
      </c>
      <c r="F9742" s="16">
        <v>81</v>
      </c>
      <c r="G9742" s="16">
        <v>2024</v>
      </c>
      <c r="H9742" s="139">
        <f t="shared" si="790"/>
        <v>0</v>
      </c>
      <c r="I9742" s="140">
        <v>6.9833333333333334</v>
      </c>
      <c r="J9742" s="141">
        <f t="shared" si="791"/>
        <v>1</v>
      </c>
      <c r="K9742" s="81">
        <f t="shared" si="792"/>
        <v>13.016666666666666</v>
      </c>
      <c r="L9742" s="149">
        <v>14.2</v>
      </c>
      <c r="N9742" s="141">
        <f t="shared" si="793"/>
        <v>1</v>
      </c>
      <c r="Q9742" s="81">
        <f t="shared" si="794"/>
        <v>5.8000000000000007</v>
      </c>
    </row>
    <row r="9743" spans="5:17" ht="13" hidden="1" x14ac:dyDescent="0.3">
      <c r="E9743" s="138">
        <v>45373</v>
      </c>
      <c r="F9743" s="16">
        <v>82</v>
      </c>
      <c r="G9743" s="16">
        <v>2024</v>
      </c>
      <c r="H9743" s="139">
        <f t="shared" si="790"/>
        <v>0</v>
      </c>
      <c r="I9743" s="140">
        <v>7.08</v>
      </c>
      <c r="J9743" s="141">
        <f t="shared" si="791"/>
        <v>1</v>
      </c>
      <c r="K9743" s="81">
        <f t="shared" si="792"/>
        <v>12.92</v>
      </c>
      <c r="L9743" s="149">
        <v>13.1</v>
      </c>
      <c r="N9743" s="141">
        <f t="shared" si="793"/>
        <v>1</v>
      </c>
      <c r="Q9743" s="81">
        <f t="shared" si="794"/>
        <v>6.9</v>
      </c>
    </row>
    <row r="9744" spans="5:17" ht="13" hidden="1" x14ac:dyDescent="0.3">
      <c r="E9744" s="138">
        <v>45374</v>
      </c>
      <c r="F9744" s="16">
        <v>83</v>
      </c>
      <c r="G9744" s="16">
        <v>2024</v>
      </c>
      <c r="H9744" s="139">
        <f t="shared" si="790"/>
        <v>0</v>
      </c>
      <c r="I9744" s="140">
        <v>7.1766666666666667</v>
      </c>
      <c r="J9744" s="141">
        <f t="shared" si="791"/>
        <v>1</v>
      </c>
      <c r="K9744" s="81">
        <f t="shared" si="792"/>
        <v>12.823333333333334</v>
      </c>
      <c r="L9744" s="149">
        <v>10.5</v>
      </c>
      <c r="N9744" s="141">
        <f t="shared" si="793"/>
        <v>1</v>
      </c>
      <c r="Q9744" s="81">
        <f t="shared" si="794"/>
        <v>9.5</v>
      </c>
    </row>
    <row r="9745" spans="5:17" ht="13" hidden="1" x14ac:dyDescent="0.3">
      <c r="E9745" s="138">
        <v>45375</v>
      </c>
      <c r="F9745" s="16">
        <v>84</v>
      </c>
      <c r="G9745" s="16">
        <v>2024</v>
      </c>
      <c r="H9745" s="139">
        <f t="shared" si="790"/>
        <v>0</v>
      </c>
      <c r="I9745" s="140">
        <v>7.2733333333333325</v>
      </c>
      <c r="J9745" s="141">
        <f t="shared" si="791"/>
        <v>1</v>
      </c>
      <c r="K9745" s="81">
        <f t="shared" si="792"/>
        <v>12.726666666666667</v>
      </c>
      <c r="L9745" s="149">
        <v>6.4</v>
      </c>
      <c r="N9745" s="141">
        <f t="shared" si="793"/>
        <v>1</v>
      </c>
      <c r="Q9745" s="81">
        <f t="shared" si="794"/>
        <v>13.6</v>
      </c>
    </row>
    <row r="9746" spans="5:17" ht="13" hidden="1" x14ac:dyDescent="0.3">
      <c r="E9746" s="138">
        <v>45376</v>
      </c>
      <c r="F9746" s="16">
        <v>85</v>
      </c>
      <c r="G9746" s="16">
        <v>2024</v>
      </c>
      <c r="H9746" s="139">
        <f t="shared" si="790"/>
        <v>0</v>
      </c>
      <c r="I9746" s="140">
        <v>7.37</v>
      </c>
      <c r="J9746" s="141">
        <f t="shared" si="791"/>
        <v>1</v>
      </c>
      <c r="K9746" s="81">
        <f t="shared" si="792"/>
        <v>12.629999999999999</v>
      </c>
      <c r="L9746" s="149">
        <v>5.7</v>
      </c>
      <c r="N9746" s="141">
        <f t="shared" si="793"/>
        <v>1</v>
      </c>
      <c r="Q9746" s="81">
        <f t="shared" si="794"/>
        <v>14.3</v>
      </c>
    </row>
    <row r="9747" spans="5:17" ht="13" hidden="1" x14ac:dyDescent="0.3">
      <c r="E9747" s="138">
        <v>45377</v>
      </c>
      <c r="F9747" s="16">
        <v>86</v>
      </c>
      <c r="G9747" s="16">
        <v>2024</v>
      </c>
      <c r="H9747" s="139">
        <f t="shared" si="790"/>
        <v>0</v>
      </c>
      <c r="I9747" s="140">
        <v>7.4666666666666677</v>
      </c>
      <c r="J9747" s="141">
        <f t="shared" si="791"/>
        <v>1</v>
      </c>
      <c r="K9747" s="81">
        <f t="shared" si="792"/>
        <v>12.533333333333331</v>
      </c>
      <c r="L9747" s="149">
        <v>10.1</v>
      </c>
      <c r="N9747" s="141">
        <f t="shared" si="793"/>
        <v>1</v>
      </c>
      <c r="Q9747" s="81">
        <f t="shared" si="794"/>
        <v>9.9</v>
      </c>
    </row>
    <row r="9748" spans="5:17" ht="13" hidden="1" x14ac:dyDescent="0.3">
      <c r="E9748" s="138">
        <v>45378</v>
      </c>
      <c r="F9748" s="16">
        <v>87</v>
      </c>
      <c r="G9748" s="16">
        <v>2024</v>
      </c>
      <c r="H9748" s="139">
        <f t="shared" si="790"/>
        <v>0</v>
      </c>
      <c r="I9748" s="140">
        <v>7.5633333333333335</v>
      </c>
      <c r="J9748" s="141">
        <f t="shared" si="791"/>
        <v>1</v>
      </c>
      <c r="K9748" s="81">
        <f t="shared" si="792"/>
        <v>12.436666666666667</v>
      </c>
      <c r="L9748" s="149">
        <v>5.6</v>
      </c>
      <c r="N9748" s="141">
        <f t="shared" si="793"/>
        <v>1</v>
      </c>
      <c r="Q9748" s="81">
        <f t="shared" si="794"/>
        <v>14.4</v>
      </c>
    </row>
    <row r="9749" spans="5:17" ht="13" hidden="1" x14ac:dyDescent="0.3">
      <c r="E9749" s="138">
        <v>45379</v>
      </c>
      <c r="F9749" s="16">
        <v>88</v>
      </c>
      <c r="G9749" s="16">
        <v>2024</v>
      </c>
      <c r="H9749" s="139">
        <f t="shared" si="790"/>
        <v>0</v>
      </c>
      <c r="I9749" s="140">
        <v>7.66</v>
      </c>
      <c r="J9749" s="141">
        <f t="shared" si="791"/>
        <v>1</v>
      </c>
      <c r="K9749" s="81">
        <f t="shared" si="792"/>
        <v>12.34</v>
      </c>
      <c r="L9749" s="149">
        <v>8.9</v>
      </c>
      <c r="N9749" s="141">
        <f t="shared" si="793"/>
        <v>1</v>
      </c>
      <c r="Q9749" s="81">
        <f t="shared" si="794"/>
        <v>11.1</v>
      </c>
    </row>
    <row r="9750" spans="5:17" ht="13" hidden="1" x14ac:dyDescent="0.3">
      <c r="E9750" s="138">
        <v>45380</v>
      </c>
      <c r="F9750" s="16">
        <v>89</v>
      </c>
      <c r="G9750" s="16">
        <v>2024</v>
      </c>
      <c r="H9750" s="139">
        <f t="shared" si="790"/>
        <v>0</v>
      </c>
      <c r="I9750" s="140">
        <v>7.7566666666666668</v>
      </c>
      <c r="J9750" s="141">
        <f t="shared" si="791"/>
        <v>1</v>
      </c>
      <c r="K9750" s="81">
        <f t="shared" si="792"/>
        <v>12.243333333333332</v>
      </c>
      <c r="L9750" s="149">
        <v>15.9</v>
      </c>
      <c r="N9750" s="141">
        <f t="shared" si="793"/>
        <v>1</v>
      </c>
      <c r="Q9750" s="81">
        <f t="shared" si="794"/>
        <v>4.0999999999999996</v>
      </c>
    </row>
    <row r="9751" spans="5:17" ht="13" hidden="1" x14ac:dyDescent="0.3">
      <c r="E9751" s="138">
        <v>45381</v>
      </c>
      <c r="F9751" s="16">
        <v>90</v>
      </c>
      <c r="G9751" s="16">
        <v>2024</v>
      </c>
      <c r="H9751" s="139">
        <f t="shared" si="790"/>
        <v>0</v>
      </c>
      <c r="I9751" s="140">
        <v>7.8533333333333344</v>
      </c>
      <c r="J9751" s="141">
        <f t="shared" si="791"/>
        <v>1</v>
      </c>
      <c r="K9751" s="81">
        <f t="shared" si="792"/>
        <v>12.146666666666665</v>
      </c>
      <c r="L9751" s="149">
        <v>13.1</v>
      </c>
      <c r="N9751" s="141">
        <f t="shared" si="793"/>
        <v>1</v>
      </c>
      <c r="Q9751" s="81">
        <f t="shared" si="794"/>
        <v>6.9</v>
      </c>
    </row>
    <row r="9752" spans="5:17" ht="13" hidden="1" x14ac:dyDescent="0.3">
      <c r="E9752" s="138">
        <v>45382</v>
      </c>
      <c r="F9752" s="16">
        <v>91</v>
      </c>
      <c r="G9752" s="16">
        <v>2024</v>
      </c>
      <c r="H9752" s="139">
        <f t="shared" si="790"/>
        <v>0</v>
      </c>
      <c r="I9752" s="140">
        <v>7.95</v>
      </c>
      <c r="J9752" s="141">
        <f t="shared" si="791"/>
        <v>1</v>
      </c>
      <c r="K9752" s="81">
        <f t="shared" si="792"/>
        <v>12.05</v>
      </c>
      <c r="L9752" s="149">
        <v>9.8000000000000007</v>
      </c>
      <c r="N9752" s="141">
        <f t="shared" si="793"/>
        <v>1</v>
      </c>
      <c r="Q9752" s="81">
        <f t="shared" si="794"/>
        <v>10.199999999999999</v>
      </c>
    </row>
    <row r="9753" spans="5:17" ht="13" hidden="1" x14ac:dyDescent="0.3">
      <c r="E9753" s="138">
        <v>45383</v>
      </c>
      <c r="F9753" s="16">
        <v>92</v>
      </c>
      <c r="G9753" s="16">
        <v>2024</v>
      </c>
      <c r="H9753" s="139">
        <f t="shared" si="790"/>
        <v>0</v>
      </c>
      <c r="I9753" s="140">
        <v>8.0466666666666669</v>
      </c>
      <c r="J9753" s="141">
        <f t="shared" si="791"/>
        <v>1</v>
      </c>
      <c r="K9753" s="81">
        <f t="shared" si="792"/>
        <v>11.953333333333333</v>
      </c>
      <c r="L9753" s="149">
        <v>8.9</v>
      </c>
      <c r="N9753" s="141">
        <f t="shared" si="793"/>
        <v>1</v>
      </c>
      <c r="Q9753" s="81">
        <f t="shared" si="794"/>
        <v>11.1</v>
      </c>
    </row>
    <row r="9754" spans="5:17" ht="13" hidden="1" x14ac:dyDescent="0.3">
      <c r="E9754" s="138">
        <v>45384</v>
      </c>
      <c r="F9754" s="16">
        <v>93</v>
      </c>
      <c r="G9754" s="16">
        <v>2024</v>
      </c>
      <c r="H9754" s="139">
        <f t="shared" si="790"/>
        <v>0</v>
      </c>
      <c r="I9754" s="140">
        <v>8.1433333333333344</v>
      </c>
      <c r="J9754" s="141">
        <f t="shared" si="791"/>
        <v>1</v>
      </c>
      <c r="K9754" s="81">
        <f t="shared" si="792"/>
        <v>11.856666666666666</v>
      </c>
      <c r="L9754" s="149">
        <v>9.4</v>
      </c>
      <c r="N9754" s="141">
        <f t="shared" si="793"/>
        <v>1</v>
      </c>
      <c r="Q9754" s="81">
        <f t="shared" si="794"/>
        <v>10.6</v>
      </c>
    </row>
    <row r="9755" spans="5:17" ht="13" hidden="1" x14ac:dyDescent="0.3">
      <c r="E9755" s="138">
        <v>45385</v>
      </c>
      <c r="F9755" s="16">
        <v>94</v>
      </c>
      <c r="G9755" s="16">
        <v>2024</v>
      </c>
      <c r="H9755" s="139">
        <f t="shared" si="790"/>
        <v>0</v>
      </c>
      <c r="I9755" s="140">
        <v>8.24</v>
      </c>
      <c r="J9755" s="141">
        <f t="shared" si="791"/>
        <v>1</v>
      </c>
      <c r="K9755" s="81">
        <f t="shared" si="792"/>
        <v>11.76</v>
      </c>
      <c r="L9755" s="149">
        <v>9.5</v>
      </c>
      <c r="N9755" s="141">
        <f t="shared" si="793"/>
        <v>1</v>
      </c>
      <c r="Q9755" s="81">
        <f t="shared" si="794"/>
        <v>10.5</v>
      </c>
    </row>
    <row r="9756" spans="5:17" ht="13" hidden="1" x14ac:dyDescent="0.3">
      <c r="E9756" s="138">
        <v>45386</v>
      </c>
      <c r="F9756" s="16">
        <v>95</v>
      </c>
      <c r="G9756" s="16">
        <v>2024</v>
      </c>
      <c r="H9756" s="139">
        <f t="shared" si="790"/>
        <v>0</v>
      </c>
      <c r="I9756" s="140">
        <v>8.336666666666666</v>
      </c>
      <c r="J9756" s="141">
        <f t="shared" si="791"/>
        <v>1</v>
      </c>
      <c r="K9756" s="81">
        <f t="shared" si="792"/>
        <v>11.663333333333334</v>
      </c>
      <c r="L9756" s="149">
        <v>13.2</v>
      </c>
      <c r="N9756" s="141">
        <f t="shared" si="793"/>
        <v>1</v>
      </c>
      <c r="Q9756" s="81">
        <f t="shared" si="794"/>
        <v>6.8000000000000007</v>
      </c>
    </row>
    <row r="9757" spans="5:17" ht="13" hidden="1" x14ac:dyDescent="0.3">
      <c r="E9757" s="138">
        <v>45387</v>
      </c>
      <c r="F9757" s="16">
        <v>96</v>
      </c>
      <c r="G9757" s="16">
        <v>2024</v>
      </c>
      <c r="H9757" s="139">
        <f t="shared" si="790"/>
        <v>0</v>
      </c>
      <c r="I9757" s="140">
        <v>8.4333333333333336</v>
      </c>
      <c r="J9757" s="141">
        <f t="shared" si="791"/>
        <v>1</v>
      </c>
      <c r="K9757" s="81">
        <f t="shared" si="792"/>
        <v>11.566666666666666</v>
      </c>
      <c r="L9757" s="149">
        <v>15.7</v>
      </c>
      <c r="N9757" s="141">
        <f t="shared" si="793"/>
        <v>1</v>
      </c>
      <c r="Q9757" s="81">
        <f t="shared" si="794"/>
        <v>4.3000000000000007</v>
      </c>
    </row>
    <row r="9758" spans="5:17" ht="13" hidden="1" x14ac:dyDescent="0.3">
      <c r="E9758" s="138">
        <v>45388</v>
      </c>
      <c r="F9758" s="16">
        <v>97</v>
      </c>
      <c r="G9758" s="16">
        <v>2024</v>
      </c>
      <c r="H9758" s="139">
        <f t="shared" si="790"/>
        <v>0</v>
      </c>
      <c r="I9758" s="140">
        <v>8.5299999999999994</v>
      </c>
      <c r="J9758" s="141">
        <f t="shared" si="791"/>
        <v>1</v>
      </c>
      <c r="K9758" s="81">
        <f t="shared" si="792"/>
        <v>11.47</v>
      </c>
      <c r="L9758" s="149">
        <v>17.100000000000001</v>
      </c>
      <c r="N9758" s="141">
        <f t="shared" si="793"/>
        <v>0</v>
      </c>
      <c r="Q9758" s="81">
        <f t="shared" si="794"/>
        <v>0</v>
      </c>
    </row>
    <row r="9759" spans="5:17" ht="13" hidden="1" x14ac:dyDescent="0.3">
      <c r="E9759" s="138">
        <v>45389</v>
      </c>
      <c r="F9759" s="16">
        <v>98</v>
      </c>
      <c r="G9759" s="16">
        <v>2024</v>
      </c>
      <c r="H9759" s="139">
        <f t="shared" si="790"/>
        <v>0</v>
      </c>
      <c r="I9759" s="140">
        <v>8.6266666666666687</v>
      </c>
      <c r="J9759" s="141">
        <f t="shared" si="791"/>
        <v>1</v>
      </c>
      <c r="K9759" s="81">
        <f t="shared" si="792"/>
        <v>11.373333333333331</v>
      </c>
      <c r="L9759" s="149">
        <v>17.2</v>
      </c>
      <c r="N9759" s="141">
        <f t="shared" si="793"/>
        <v>0</v>
      </c>
      <c r="Q9759" s="81">
        <f t="shared" si="794"/>
        <v>0</v>
      </c>
    </row>
    <row r="9760" spans="5:17" ht="13" hidden="1" x14ac:dyDescent="0.3">
      <c r="E9760" s="138">
        <v>45390</v>
      </c>
      <c r="F9760" s="16">
        <v>99</v>
      </c>
      <c r="G9760" s="16">
        <v>2024</v>
      </c>
      <c r="H9760" s="139">
        <f t="shared" si="790"/>
        <v>0</v>
      </c>
      <c r="I9760" s="140">
        <v>8.7233333333333327</v>
      </c>
      <c r="J9760" s="141">
        <f t="shared" si="791"/>
        <v>1</v>
      </c>
      <c r="K9760" s="81">
        <f t="shared" si="792"/>
        <v>11.276666666666667</v>
      </c>
      <c r="L9760" s="149">
        <v>16.600000000000001</v>
      </c>
      <c r="N9760" s="141">
        <f t="shared" si="793"/>
        <v>0</v>
      </c>
      <c r="Q9760" s="81">
        <f t="shared" si="794"/>
        <v>0</v>
      </c>
    </row>
    <row r="9761" spans="5:17" ht="13" hidden="1" x14ac:dyDescent="0.3">
      <c r="E9761" s="138">
        <v>45391</v>
      </c>
      <c r="F9761" s="16">
        <v>100</v>
      </c>
      <c r="G9761" s="16">
        <v>2024</v>
      </c>
      <c r="H9761" s="139">
        <f t="shared" si="790"/>
        <v>0</v>
      </c>
      <c r="I9761" s="140">
        <v>8.82</v>
      </c>
      <c r="J9761" s="141">
        <f t="shared" si="791"/>
        <v>1</v>
      </c>
      <c r="K9761" s="81">
        <f t="shared" si="792"/>
        <v>11.18</v>
      </c>
      <c r="L9761" s="149">
        <v>10</v>
      </c>
      <c r="N9761" s="141">
        <f t="shared" si="793"/>
        <v>1</v>
      </c>
      <c r="Q9761" s="81">
        <f t="shared" si="794"/>
        <v>10</v>
      </c>
    </row>
    <row r="9762" spans="5:17" ht="13" hidden="1" x14ac:dyDescent="0.3">
      <c r="E9762" s="138">
        <v>45392</v>
      </c>
      <c r="F9762" s="16">
        <v>101</v>
      </c>
      <c r="G9762" s="16">
        <v>2024</v>
      </c>
      <c r="H9762" s="139">
        <f t="shared" si="790"/>
        <v>0</v>
      </c>
      <c r="I9762" s="140">
        <v>8.9166666666666679</v>
      </c>
      <c r="J9762" s="141">
        <f t="shared" si="791"/>
        <v>1</v>
      </c>
      <c r="K9762" s="81">
        <f t="shared" si="792"/>
        <v>11.083333333333332</v>
      </c>
      <c r="L9762" s="149">
        <v>8.6</v>
      </c>
      <c r="N9762" s="141">
        <f t="shared" si="793"/>
        <v>1</v>
      </c>
      <c r="Q9762" s="81">
        <f t="shared" si="794"/>
        <v>11.4</v>
      </c>
    </row>
    <row r="9763" spans="5:17" ht="13" hidden="1" x14ac:dyDescent="0.3">
      <c r="E9763" s="138">
        <v>45393</v>
      </c>
      <c r="F9763" s="16">
        <v>102</v>
      </c>
      <c r="G9763" s="16">
        <v>2024</v>
      </c>
      <c r="H9763" s="139">
        <f t="shared" si="790"/>
        <v>0</v>
      </c>
      <c r="I9763" s="140">
        <v>9.0133333333333354</v>
      </c>
      <c r="J9763" s="141">
        <f t="shared" si="791"/>
        <v>1</v>
      </c>
      <c r="K9763" s="81">
        <f t="shared" si="792"/>
        <v>10.986666666666665</v>
      </c>
      <c r="L9763" s="149">
        <v>10</v>
      </c>
      <c r="N9763" s="141">
        <f t="shared" si="793"/>
        <v>1</v>
      </c>
      <c r="Q9763" s="81">
        <f t="shared" si="794"/>
        <v>10</v>
      </c>
    </row>
    <row r="9764" spans="5:17" ht="13" hidden="1" x14ac:dyDescent="0.3">
      <c r="E9764" s="138">
        <v>45394</v>
      </c>
      <c r="F9764" s="16">
        <v>103</v>
      </c>
      <c r="G9764" s="16">
        <v>2024</v>
      </c>
      <c r="H9764" s="139">
        <f t="shared" si="790"/>
        <v>0</v>
      </c>
      <c r="I9764" s="140">
        <v>9.11</v>
      </c>
      <c r="J9764" s="141">
        <f t="shared" si="791"/>
        <v>1</v>
      </c>
      <c r="K9764" s="81">
        <f t="shared" si="792"/>
        <v>10.89</v>
      </c>
      <c r="L9764" s="149">
        <v>12.7</v>
      </c>
      <c r="N9764" s="141">
        <f t="shared" si="793"/>
        <v>1</v>
      </c>
      <c r="Q9764" s="81">
        <f t="shared" si="794"/>
        <v>7.3000000000000007</v>
      </c>
    </row>
    <row r="9765" spans="5:17" ht="13" hidden="1" x14ac:dyDescent="0.3">
      <c r="E9765" s="138">
        <v>45395</v>
      </c>
      <c r="F9765" s="16">
        <v>104</v>
      </c>
      <c r="G9765" s="16">
        <v>2024</v>
      </c>
      <c r="H9765" s="139">
        <f t="shared" si="790"/>
        <v>0</v>
      </c>
      <c r="I9765" s="140">
        <v>9.206666666666667</v>
      </c>
      <c r="J9765" s="141">
        <f t="shared" si="791"/>
        <v>1</v>
      </c>
      <c r="K9765" s="81">
        <f t="shared" si="792"/>
        <v>10.793333333333333</v>
      </c>
      <c r="L9765" s="149">
        <v>15</v>
      </c>
      <c r="N9765" s="141">
        <f t="shared" si="793"/>
        <v>1</v>
      </c>
      <c r="Q9765" s="81">
        <f t="shared" si="794"/>
        <v>5</v>
      </c>
    </row>
    <row r="9766" spans="5:17" ht="13" hidden="1" x14ac:dyDescent="0.3">
      <c r="E9766" s="138">
        <v>45396</v>
      </c>
      <c r="F9766" s="16">
        <v>105</v>
      </c>
      <c r="G9766" s="16">
        <v>2024</v>
      </c>
      <c r="H9766" s="139">
        <f t="shared" si="790"/>
        <v>0</v>
      </c>
      <c r="I9766" s="140">
        <v>9.3033333333333346</v>
      </c>
      <c r="J9766" s="141">
        <f t="shared" si="791"/>
        <v>1</v>
      </c>
      <c r="K9766" s="81">
        <f t="shared" si="792"/>
        <v>10.696666666666665</v>
      </c>
      <c r="L9766" s="149">
        <v>18.5</v>
      </c>
      <c r="N9766" s="141">
        <f t="shared" si="793"/>
        <v>0</v>
      </c>
      <c r="Q9766" s="81">
        <f t="shared" si="794"/>
        <v>0</v>
      </c>
    </row>
    <row r="9767" spans="5:17" ht="13" hidden="1" x14ac:dyDescent="0.3">
      <c r="E9767" s="138">
        <v>45397</v>
      </c>
      <c r="F9767" s="16">
        <v>106</v>
      </c>
      <c r="G9767" s="16">
        <v>2024</v>
      </c>
      <c r="H9767" s="139">
        <f t="shared" si="790"/>
        <v>0</v>
      </c>
      <c r="I9767" s="140">
        <v>9.4</v>
      </c>
      <c r="J9767" s="141">
        <f t="shared" si="791"/>
        <v>1</v>
      </c>
      <c r="K9767" s="81">
        <f t="shared" si="792"/>
        <v>10.6</v>
      </c>
      <c r="L9767" s="149">
        <v>18.100000000000001</v>
      </c>
      <c r="N9767" s="141">
        <f t="shared" si="793"/>
        <v>0</v>
      </c>
      <c r="Q9767" s="81">
        <f t="shared" si="794"/>
        <v>0</v>
      </c>
    </row>
    <row r="9768" spans="5:17" ht="13" hidden="1" x14ac:dyDescent="0.3">
      <c r="E9768" s="138">
        <v>45398</v>
      </c>
      <c r="F9768" s="16">
        <v>107</v>
      </c>
      <c r="G9768" s="16">
        <v>2024</v>
      </c>
      <c r="H9768" s="139">
        <f t="shared" si="790"/>
        <v>0</v>
      </c>
      <c r="I9768" s="140">
        <v>9.561290322580648</v>
      </c>
      <c r="J9768" s="141">
        <f t="shared" si="791"/>
        <v>1</v>
      </c>
      <c r="K9768" s="81">
        <f t="shared" si="792"/>
        <v>10.438709677419352</v>
      </c>
      <c r="L9768" s="149">
        <v>8.9</v>
      </c>
      <c r="N9768" s="141">
        <f t="shared" si="793"/>
        <v>1</v>
      </c>
      <c r="Q9768" s="81">
        <f t="shared" si="794"/>
        <v>11.1</v>
      </c>
    </row>
    <row r="9769" spans="5:17" ht="13" hidden="1" x14ac:dyDescent="0.3">
      <c r="E9769" s="138">
        <v>45399</v>
      </c>
      <c r="F9769" s="16">
        <v>108</v>
      </c>
      <c r="G9769" s="16">
        <v>2024</v>
      </c>
      <c r="H9769" s="139">
        <f t="shared" si="790"/>
        <v>0</v>
      </c>
      <c r="I9769" s="140">
        <v>9.7225806451612922</v>
      </c>
      <c r="J9769" s="141">
        <f t="shared" si="791"/>
        <v>1</v>
      </c>
      <c r="K9769" s="81">
        <f t="shared" si="792"/>
        <v>10.277419354838708</v>
      </c>
      <c r="L9769" s="149">
        <v>6.5</v>
      </c>
      <c r="N9769" s="141">
        <f t="shared" si="793"/>
        <v>1</v>
      </c>
      <c r="Q9769" s="81">
        <f t="shared" si="794"/>
        <v>13.5</v>
      </c>
    </row>
    <row r="9770" spans="5:17" ht="13" hidden="1" x14ac:dyDescent="0.3">
      <c r="E9770" s="138">
        <v>45400</v>
      </c>
      <c r="F9770" s="16">
        <v>109</v>
      </c>
      <c r="G9770" s="16">
        <v>2024</v>
      </c>
      <c r="H9770" s="139">
        <f t="shared" si="790"/>
        <v>0</v>
      </c>
      <c r="I9770" s="140">
        <v>9.8838709677419363</v>
      </c>
      <c r="J9770" s="141">
        <f t="shared" si="791"/>
        <v>1</v>
      </c>
      <c r="K9770" s="81">
        <f t="shared" si="792"/>
        <v>10.116129032258064</v>
      </c>
      <c r="L9770" s="149">
        <v>5.6</v>
      </c>
      <c r="N9770" s="141">
        <f t="shared" si="793"/>
        <v>1</v>
      </c>
      <c r="Q9770" s="81">
        <f t="shared" si="794"/>
        <v>14.4</v>
      </c>
    </row>
    <row r="9771" spans="5:17" ht="13" hidden="1" x14ac:dyDescent="0.3">
      <c r="E9771" s="138">
        <v>45401</v>
      </c>
      <c r="F9771" s="16">
        <v>110</v>
      </c>
      <c r="G9771" s="16">
        <v>2024</v>
      </c>
      <c r="H9771" s="139">
        <f t="shared" si="790"/>
        <v>0</v>
      </c>
      <c r="I9771" s="140">
        <v>10.045161290322584</v>
      </c>
      <c r="J9771" s="141">
        <f t="shared" si="791"/>
        <v>1</v>
      </c>
      <c r="K9771" s="81">
        <f t="shared" si="792"/>
        <v>9.954838709677416</v>
      </c>
      <c r="L9771" s="149">
        <v>5.9</v>
      </c>
      <c r="N9771" s="141">
        <f t="shared" si="793"/>
        <v>1</v>
      </c>
      <c r="Q9771" s="81">
        <f t="shared" si="794"/>
        <v>14.1</v>
      </c>
    </row>
    <row r="9772" spans="5:17" ht="13" hidden="1" x14ac:dyDescent="0.3">
      <c r="E9772" s="138">
        <v>45402</v>
      </c>
      <c r="F9772" s="16">
        <v>111</v>
      </c>
      <c r="G9772" s="16">
        <v>2024</v>
      </c>
      <c r="H9772" s="139">
        <f t="shared" si="790"/>
        <v>0</v>
      </c>
      <c r="I9772" s="140">
        <v>10.206451612903228</v>
      </c>
      <c r="J9772" s="141">
        <f t="shared" si="791"/>
        <v>1</v>
      </c>
      <c r="K9772" s="81">
        <f t="shared" si="792"/>
        <v>9.7935483870967719</v>
      </c>
      <c r="L9772" s="149">
        <v>7</v>
      </c>
      <c r="N9772" s="141">
        <f t="shared" si="793"/>
        <v>1</v>
      </c>
      <c r="Q9772" s="81">
        <f t="shared" si="794"/>
        <v>13</v>
      </c>
    </row>
    <row r="9773" spans="5:17" ht="13" hidden="1" x14ac:dyDescent="0.3">
      <c r="E9773" s="138">
        <v>45403</v>
      </c>
      <c r="F9773" s="16">
        <v>112</v>
      </c>
      <c r="G9773" s="16">
        <v>2024</v>
      </c>
      <c r="H9773" s="139">
        <f t="shared" si="790"/>
        <v>0</v>
      </c>
      <c r="I9773" s="140">
        <v>10.367741935483872</v>
      </c>
      <c r="J9773" s="141">
        <f t="shared" si="791"/>
        <v>1</v>
      </c>
      <c r="K9773" s="81">
        <f t="shared" si="792"/>
        <v>9.6322580645161278</v>
      </c>
      <c r="L9773" s="149">
        <v>4.5</v>
      </c>
      <c r="N9773" s="141">
        <f t="shared" si="793"/>
        <v>1</v>
      </c>
      <c r="Q9773" s="81">
        <f t="shared" si="794"/>
        <v>15.5</v>
      </c>
    </row>
    <row r="9774" spans="5:17" ht="13" hidden="1" x14ac:dyDescent="0.3">
      <c r="E9774" s="138">
        <v>45404</v>
      </c>
      <c r="F9774" s="16">
        <v>113</v>
      </c>
      <c r="G9774" s="16">
        <v>2024</v>
      </c>
      <c r="H9774" s="139">
        <f t="shared" si="790"/>
        <v>0</v>
      </c>
      <c r="I9774" s="140">
        <v>10.529032258064516</v>
      </c>
      <c r="J9774" s="141">
        <f t="shared" si="791"/>
        <v>1</v>
      </c>
      <c r="K9774" s="81">
        <f t="shared" si="792"/>
        <v>9.4709677419354836</v>
      </c>
      <c r="L9774" s="149">
        <v>4.3</v>
      </c>
      <c r="N9774" s="141">
        <f t="shared" si="793"/>
        <v>1</v>
      </c>
      <c r="Q9774" s="81">
        <f t="shared" si="794"/>
        <v>15.7</v>
      </c>
    </row>
    <row r="9775" spans="5:17" ht="13" hidden="1" x14ac:dyDescent="0.3">
      <c r="E9775" s="138">
        <v>45405</v>
      </c>
      <c r="F9775" s="16">
        <v>114</v>
      </c>
      <c r="G9775" s="16">
        <v>2024</v>
      </c>
      <c r="H9775" s="139">
        <f t="shared" si="790"/>
        <v>0</v>
      </c>
      <c r="I9775" s="140">
        <v>10.690322580645164</v>
      </c>
      <c r="J9775" s="141">
        <f t="shared" si="791"/>
        <v>1</v>
      </c>
      <c r="K9775" s="81">
        <f t="shared" si="792"/>
        <v>9.3096774193548359</v>
      </c>
      <c r="L9775" s="149">
        <v>6.4</v>
      </c>
      <c r="N9775" s="141">
        <f t="shared" si="793"/>
        <v>1</v>
      </c>
      <c r="Q9775" s="81">
        <f t="shared" si="794"/>
        <v>13.6</v>
      </c>
    </row>
    <row r="9776" spans="5:17" ht="13" hidden="1" x14ac:dyDescent="0.3">
      <c r="E9776" s="138">
        <v>45406</v>
      </c>
      <c r="F9776" s="16">
        <v>115</v>
      </c>
      <c r="G9776" s="16">
        <v>2024</v>
      </c>
      <c r="H9776" s="139">
        <f t="shared" si="790"/>
        <v>0</v>
      </c>
      <c r="I9776" s="140">
        <v>10.851612903225808</v>
      </c>
      <c r="J9776" s="141">
        <f t="shared" si="791"/>
        <v>1</v>
      </c>
      <c r="K9776" s="81">
        <f t="shared" si="792"/>
        <v>9.1483870967741918</v>
      </c>
      <c r="L9776" s="149">
        <v>5.7</v>
      </c>
      <c r="N9776" s="141">
        <f t="shared" si="793"/>
        <v>1</v>
      </c>
      <c r="Q9776" s="81">
        <f t="shared" si="794"/>
        <v>14.3</v>
      </c>
    </row>
    <row r="9777" spans="5:17" ht="13" hidden="1" x14ac:dyDescent="0.3">
      <c r="E9777" s="138">
        <v>45407</v>
      </c>
      <c r="F9777" s="16">
        <v>116</v>
      </c>
      <c r="G9777" s="16">
        <v>2024</v>
      </c>
      <c r="H9777" s="139">
        <f t="shared" si="790"/>
        <v>0</v>
      </c>
      <c r="I9777" s="140">
        <v>11.012903225806452</v>
      </c>
      <c r="J9777" s="141">
        <f t="shared" si="791"/>
        <v>1</v>
      </c>
      <c r="K9777" s="81">
        <f t="shared" si="792"/>
        <v>8.9870967741935477</v>
      </c>
      <c r="L9777" s="149">
        <v>7.2</v>
      </c>
      <c r="N9777" s="141">
        <f t="shared" si="793"/>
        <v>1</v>
      </c>
      <c r="Q9777" s="81">
        <f t="shared" si="794"/>
        <v>12.8</v>
      </c>
    </row>
    <row r="9778" spans="5:17" ht="13" hidden="1" x14ac:dyDescent="0.3">
      <c r="E9778" s="138">
        <v>45408</v>
      </c>
      <c r="F9778" s="16">
        <v>117</v>
      </c>
      <c r="G9778" s="16">
        <v>2024</v>
      </c>
      <c r="H9778" s="139">
        <f t="shared" si="790"/>
        <v>0</v>
      </c>
      <c r="I9778" s="140">
        <v>11.1741935483871</v>
      </c>
      <c r="J9778" s="141">
        <f t="shared" si="791"/>
        <v>1</v>
      </c>
      <c r="K9778" s="81">
        <f t="shared" si="792"/>
        <v>8.8258064516129</v>
      </c>
      <c r="L9778" s="149">
        <v>9.5</v>
      </c>
      <c r="N9778" s="141">
        <f t="shared" si="793"/>
        <v>1</v>
      </c>
      <c r="Q9778" s="81">
        <f t="shared" si="794"/>
        <v>10.5</v>
      </c>
    </row>
    <row r="9779" spans="5:17" ht="13" hidden="1" x14ac:dyDescent="0.3">
      <c r="E9779" s="138">
        <v>45409</v>
      </c>
      <c r="F9779" s="16">
        <v>118</v>
      </c>
      <c r="G9779" s="16">
        <v>2024</v>
      </c>
      <c r="H9779" s="139">
        <f t="shared" si="790"/>
        <v>0</v>
      </c>
      <c r="I9779" s="140">
        <v>11.335483870967744</v>
      </c>
      <c r="J9779" s="141">
        <f t="shared" si="791"/>
        <v>1</v>
      </c>
      <c r="K9779" s="81">
        <f t="shared" si="792"/>
        <v>8.6645161290322559</v>
      </c>
      <c r="L9779" s="149">
        <v>11.8</v>
      </c>
      <c r="N9779" s="141">
        <f t="shared" si="793"/>
        <v>1</v>
      </c>
      <c r="Q9779" s="81">
        <f t="shared" si="794"/>
        <v>8.1999999999999993</v>
      </c>
    </row>
    <row r="9780" spans="5:17" ht="13" hidden="1" x14ac:dyDescent="0.3">
      <c r="E9780" s="138">
        <v>45410</v>
      </c>
      <c r="F9780" s="16">
        <v>119</v>
      </c>
      <c r="G9780" s="16">
        <v>2024</v>
      </c>
      <c r="H9780" s="139">
        <f t="shared" si="790"/>
        <v>0</v>
      </c>
      <c r="I9780" s="140">
        <v>11.496774193548388</v>
      </c>
      <c r="J9780" s="141">
        <f t="shared" si="791"/>
        <v>1</v>
      </c>
      <c r="K9780" s="81">
        <f t="shared" si="792"/>
        <v>8.5032258064516117</v>
      </c>
      <c r="L9780" s="149">
        <v>11.7</v>
      </c>
      <c r="N9780" s="141">
        <f t="shared" si="793"/>
        <v>1</v>
      </c>
      <c r="Q9780" s="81">
        <f t="shared" si="794"/>
        <v>8.3000000000000007</v>
      </c>
    </row>
    <row r="9781" spans="5:17" ht="13" hidden="1" x14ac:dyDescent="0.3">
      <c r="E9781" s="138">
        <v>45411</v>
      </c>
      <c r="F9781" s="16">
        <v>120</v>
      </c>
      <c r="G9781" s="16">
        <v>2024</v>
      </c>
      <c r="H9781" s="139">
        <f t="shared" si="790"/>
        <v>0</v>
      </c>
      <c r="I9781" s="140">
        <v>11.658064516129032</v>
      </c>
      <c r="J9781" s="141">
        <f t="shared" si="791"/>
        <v>1</v>
      </c>
      <c r="K9781" s="81">
        <f t="shared" si="792"/>
        <v>8.3419354838709676</v>
      </c>
      <c r="L9781" s="149">
        <v>12.6</v>
      </c>
      <c r="N9781" s="141">
        <f t="shared" si="793"/>
        <v>1</v>
      </c>
      <c r="Q9781" s="81">
        <f t="shared" si="794"/>
        <v>7.4</v>
      </c>
    </row>
    <row r="9782" spans="5:17" ht="13" hidden="1" x14ac:dyDescent="0.3">
      <c r="E9782" s="138">
        <v>45412</v>
      </c>
      <c r="F9782" s="16">
        <v>121</v>
      </c>
      <c r="G9782" s="16">
        <v>2024</v>
      </c>
      <c r="H9782" s="139">
        <f t="shared" si="790"/>
        <v>0</v>
      </c>
      <c r="I9782" s="140">
        <v>11.81935483870968</v>
      </c>
      <c r="J9782" s="141">
        <f t="shared" si="791"/>
        <v>1</v>
      </c>
      <c r="K9782" s="81">
        <f t="shared" si="792"/>
        <v>8.1806451612903199</v>
      </c>
      <c r="L9782" s="149">
        <v>13.7</v>
      </c>
      <c r="N9782" s="141">
        <f t="shared" si="793"/>
        <v>1</v>
      </c>
      <c r="Q9782" s="81">
        <f t="shared" si="794"/>
        <v>6.3000000000000007</v>
      </c>
    </row>
    <row r="9783" spans="5:17" ht="13" hidden="1" x14ac:dyDescent="0.3">
      <c r="E9783" s="138">
        <v>45413</v>
      </c>
      <c r="F9783" s="16">
        <v>122</v>
      </c>
      <c r="G9783" s="16">
        <v>2024</v>
      </c>
      <c r="H9783" s="139">
        <f t="shared" si="790"/>
        <v>0</v>
      </c>
      <c r="I9783" s="140">
        <v>11.980645161290324</v>
      </c>
      <c r="J9783" s="141">
        <f t="shared" si="791"/>
        <v>1</v>
      </c>
      <c r="K9783" s="81">
        <f t="shared" si="792"/>
        <v>8.0193548387096758</v>
      </c>
      <c r="L9783" s="149">
        <v>14.4</v>
      </c>
      <c r="N9783" s="141">
        <f t="shared" si="793"/>
        <v>1</v>
      </c>
      <c r="Q9783" s="81">
        <f t="shared" si="794"/>
        <v>5.6</v>
      </c>
    </row>
    <row r="9784" spans="5:17" ht="13" hidden="1" x14ac:dyDescent="0.3">
      <c r="E9784" s="138">
        <v>45414</v>
      </c>
      <c r="F9784" s="16">
        <v>123</v>
      </c>
      <c r="G9784" s="16">
        <v>2024</v>
      </c>
      <c r="H9784" s="139">
        <f t="shared" si="790"/>
        <v>0</v>
      </c>
      <c r="I9784" s="140">
        <v>12.141935483870968</v>
      </c>
      <c r="J9784" s="141">
        <f t="shared" si="791"/>
        <v>1</v>
      </c>
      <c r="K9784" s="81">
        <f t="shared" si="792"/>
        <v>7.8580645161290317</v>
      </c>
      <c r="L9784" s="149">
        <v>10.9</v>
      </c>
      <c r="N9784" s="141">
        <f t="shared" si="793"/>
        <v>1</v>
      </c>
      <c r="Q9784" s="81">
        <f t="shared" si="794"/>
        <v>9.1</v>
      </c>
    </row>
    <row r="9785" spans="5:17" ht="13" hidden="1" x14ac:dyDescent="0.3">
      <c r="E9785" s="138">
        <v>45415</v>
      </c>
      <c r="F9785" s="16">
        <v>124</v>
      </c>
      <c r="G9785" s="16">
        <v>2024</v>
      </c>
      <c r="H9785" s="139">
        <f t="shared" si="790"/>
        <v>0</v>
      </c>
      <c r="I9785" s="140">
        <v>12.303225806451616</v>
      </c>
      <c r="J9785" s="141">
        <f t="shared" si="791"/>
        <v>1</v>
      </c>
      <c r="K9785" s="81">
        <f t="shared" si="792"/>
        <v>7.696774193548384</v>
      </c>
      <c r="L9785" s="149">
        <v>10.3</v>
      </c>
      <c r="N9785" s="141">
        <f t="shared" si="793"/>
        <v>1</v>
      </c>
      <c r="Q9785" s="81">
        <f t="shared" si="794"/>
        <v>9.6999999999999993</v>
      </c>
    </row>
    <row r="9786" spans="5:17" ht="13" hidden="1" x14ac:dyDescent="0.3">
      <c r="E9786" s="138">
        <v>45416</v>
      </c>
      <c r="F9786" s="16">
        <v>125</v>
      </c>
      <c r="G9786" s="16">
        <v>2024</v>
      </c>
      <c r="H9786" s="139">
        <f t="shared" si="790"/>
        <v>0</v>
      </c>
      <c r="I9786" s="140">
        <v>12.46451612903226</v>
      </c>
      <c r="J9786" s="141">
        <f t="shared" si="791"/>
        <v>1</v>
      </c>
      <c r="K9786" s="81">
        <f t="shared" si="792"/>
        <v>7.5354838709677399</v>
      </c>
      <c r="L9786" s="149">
        <v>12</v>
      </c>
      <c r="N9786" s="141">
        <f t="shared" si="793"/>
        <v>1</v>
      </c>
      <c r="Q9786" s="81">
        <f t="shared" si="794"/>
        <v>8</v>
      </c>
    </row>
    <row r="9787" spans="5:17" ht="13" hidden="1" x14ac:dyDescent="0.3">
      <c r="E9787" s="138">
        <v>45417</v>
      </c>
      <c r="F9787" s="16">
        <v>126</v>
      </c>
      <c r="G9787" s="16">
        <v>2024</v>
      </c>
      <c r="H9787" s="139">
        <f t="shared" si="790"/>
        <v>0</v>
      </c>
      <c r="I9787" s="140">
        <v>12.625806451612904</v>
      </c>
      <c r="J9787" s="141">
        <f t="shared" si="791"/>
        <v>1</v>
      </c>
      <c r="K9787" s="81">
        <f t="shared" si="792"/>
        <v>7.3741935483870957</v>
      </c>
      <c r="L9787" s="149">
        <v>15</v>
      </c>
      <c r="N9787" s="141">
        <f t="shared" si="793"/>
        <v>1</v>
      </c>
      <c r="Q9787" s="81">
        <f t="shared" si="794"/>
        <v>5</v>
      </c>
    </row>
    <row r="9788" spans="5:17" ht="13" hidden="1" x14ac:dyDescent="0.3">
      <c r="E9788" s="138">
        <v>45418</v>
      </c>
      <c r="F9788" s="16">
        <v>127</v>
      </c>
      <c r="G9788" s="16">
        <v>2024</v>
      </c>
      <c r="H9788" s="139">
        <f t="shared" si="790"/>
        <v>0</v>
      </c>
      <c r="I9788" s="140">
        <v>12.787096774193548</v>
      </c>
      <c r="J9788" s="141">
        <f t="shared" si="791"/>
        <v>1</v>
      </c>
      <c r="K9788" s="81">
        <f t="shared" si="792"/>
        <v>7.2129032258064516</v>
      </c>
      <c r="L9788" s="149">
        <v>11.8</v>
      </c>
      <c r="N9788" s="141">
        <f t="shared" si="793"/>
        <v>1</v>
      </c>
      <c r="Q9788" s="81">
        <f t="shared" si="794"/>
        <v>8.1999999999999993</v>
      </c>
    </row>
    <row r="9789" spans="5:17" ht="13" hidden="1" x14ac:dyDescent="0.3">
      <c r="E9789" s="138">
        <v>45419</v>
      </c>
      <c r="F9789" s="16">
        <v>128</v>
      </c>
      <c r="G9789" s="16">
        <v>2024</v>
      </c>
      <c r="H9789" s="139">
        <f t="shared" si="790"/>
        <v>0</v>
      </c>
      <c r="I9789" s="140">
        <v>12.948387096774196</v>
      </c>
      <c r="J9789" s="141">
        <f t="shared" si="791"/>
        <v>1</v>
      </c>
      <c r="K9789" s="81">
        <f t="shared" si="792"/>
        <v>7.0516129032258039</v>
      </c>
      <c r="L9789" s="149">
        <v>10.7</v>
      </c>
      <c r="N9789" s="141">
        <f t="shared" si="793"/>
        <v>1</v>
      </c>
      <c r="Q9789" s="81">
        <f t="shared" si="794"/>
        <v>9.3000000000000007</v>
      </c>
    </row>
    <row r="9790" spans="5:17" ht="13" hidden="1" x14ac:dyDescent="0.3">
      <c r="E9790" s="138">
        <v>45420</v>
      </c>
      <c r="F9790" s="16">
        <v>129</v>
      </c>
      <c r="G9790" s="16">
        <v>2024</v>
      </c>
      <c r="H9790" s="139">
        <f t="shared" si="790"/>
        <v>0</v>
      </c>
      <c r="I9790" s="140">
        <v>13.10967741935484</v>
      </c>
      <c r="J9790" s="141">
        <f t="shared" si="791"/>
        <v>1</v>
      </c>
      <c r="K9790" s="81">
        <f t="shared" si="792"/>
        <v>6.8903225806451598</v>
      </c>
      <c r="L9790" s="149">
        <v>13.5</v>
      </c>
      <c r="N9790" s="141">
        <f t="shared" si="793"/>
        <v>1</v>
      </c>
      <c r="Q9790" s="81">
        <f t="shared" si="794"/>
        <v>6.5</v>
      </c>
    </row>
    <row r="9791" spans="5:17" ht="13" hidden="1" x14ac:dyDescent="0.3">
      <c r="E9791" s="138">
        <v>45421</v>
      </c>
      <c r="F9791" s="16">
        <v>130</v>
      </c>
      <c r="G9791" s="16">
        <v>2024</v>
      </c>
      <c r="H9791" s="139">
        <f t="shared" si="790"/>
        <v>0</v>
      </c>
      <c r="I9791" s="140">
        <v>13.270967741935484</v>
      </c>
      <c r="J9791" s="141">
        <f t="shared" si="791"/>
        <v>1</v>
      </c>
      <c r="K9791" s="81">
        <f t="shared" si="792"/>
        <v>6.7290322580645157</v>
      </c>
      <c r="L9791" s="149">
        <v>14</v>
      </c>
      <c r="N9791" s="141">
        <f t="shared" si="793"/>
        <v>1</v>
      </c>
      <c r="Q9791" s="81">
        <f t="shared" si="794"/>
        <v>6</v>
      </c>
    </row>
    <row r="9792" spans="5:17" ht="13" hidden="1" x14ac:dyDescent="0.3">
      <c r="E9792" s="138">
        <v>45422</v>
      </c>
      <c r="F9792" s="16">
        <v>131</v>
      </c>
      <c r="G9792" s="16">
        <v>2024</v>
      </c>
      <c r="H9792" s="139">
        <f t="shared" si="790"/>
        <v>0</v>
      </c>
      <c r="I9792" s="140">
        <v>13.432258064516132</v>
      </c>
      <c r="J9792" s="141">
        <f t="shared" si="791"/>
        <v>1</v>
      </c>
      <c r="K9792" s="81">
        <f t="shared" si="792"/>
        <v>6.567741935483868</v>
      </c>
      <c r="L9792" s="149">
        <v>15.4</v>
      </c>
      <c r="N9792" s="141">
        <f t="shared" si="793"/>
        <v>1</v>
      </c>
      <c r="Q9792" s="81">
        <f t="shared" si="794"/>
        <v>4.5999999999999996</v>
      </c>
    </row>
    <row r="9793" spans="5:17" ht="13" hidden="1" x14ac:dyDescent="0.3">
      <c r="E9793" s="138">
        <v>45423</v>
      </c>
      <c r="F9793" s="16">
        <v>132</v>
      </c>
      <c r="G9793" s="16">
        <v>2024</v>
      </c>
      <c r="H9793" s="139">
        <f t="shared" si="790"/>
        <v>0</v>
      </c>
      <c r="I9793" s="140">
        <v>13.593548387096776</v>
      </c>
      <c r="J9793" s="141">
        <f t="shared" si="791"/>
        <v>1</v>
      </c>
      <c r="K9793" s="81">
        <f t="shared" si="792"/>
        <v>6.4064516129032238</v>
      </c>
      <c r="L9793" s="149">
        <v>17.2</v>
      </c>
      <c r="N9793" s="141">
        <f t="shared" si="793"/>
        <v>0</v>
      </c>
      <c r="Q9793" s="81">
        <f t="shared" si="794"/>
        <v>0</v>
      </c>
    </row>
    <row r="9794" spans="5:17" ht="13" hidden="1" x14ac:dyDescent="0.3">
      <c r="E9794" s="138">
        <v>45424</v>
      </c>
      <c r="F9794" s="16">
        <v>133</v>
      </c>
      <c r="G9794" s="16">
        <v>2024</v>
      </c>
      <c r="H9794" s="139">
        <f t="shared" si="790"/>
        <v>0</v>
      </c>
      <c r="I9794" s="140">
        <v>13.75483870967742</v>
      </c>
      <c r="J9794" s="141">
        <f t="shared" si="791"/>
        <v>1</v>
      </c>
      <c r="K9794" s="81">
        <f t="shared" si="792"/>
        <v>6.2451612903225797</v>
      </c>
      <c r="L9794" s="149">
        <v>18.899999999999999</v>
      </c>
      <c r="N9794" s="141">
        <f t="shared" si="793"/>
        <v>0</v>
      </c>
      <c r="Q9794" s="81">
        <f t="shared" si="794"/>
        <v>0</v>
      </c>
    </row>
    <row r="9795" spans="5:17" ht="13" hidden="1" x14ac:dyDescent="0.3">
      <c r="E9795" s="138">
        <v>45425</v>
      </c>
      <c r="F9795" s="16">
        <v>134</v>
      </c>
      <c r="G9795" s="16">
        <v>2024</v>
      </c>
      <c r="H9795" s="139">
        <f t="shared" si="790"/>
        <v>0</v>
      </c>
      <c r="I9795" s="140">
        <v>13.916129032258064</v>
      </c>
      <c r="J9795" s="141">
        <f t="shared" si="791"/>
        <v>1</v>
      </c>
      <c r="K9795" s="81">
        <f t="shared" si="792"/>
        <v>6.0838709677419356</v>
      </c>
      <c r="L9795" s="149">
        <v>17.5</v>
      </c>
      <c r="N9795" s="141">
        <f t="shared" si="793"/>
        <v>0</v>
      </c>
      <c r="Q9795" s="81">
        <f t="shared" si="794"/>
        <v>0</v>
      </c>
    </row>
    <row r="9796" spans="5:17" ht="13" hidden="1" x14ac:dyDescent="0.3">
      <c r="E9796" s="138">
        <v>45426</v>
      </c>
      <c r="F9796" s="16">
        <v>135</v>
      </c>
      <c r="G9796" s="16">
        <v>2024</v>
      </c>
      <c r="H9796" s="139">
        <f t="shared" si="790"/>
        <v>0</v>
      </c>
      <c r="I9796" s="140">
        <v>14.077419354838712</v>
      </c>
      <c r="J9796" s="141">
        <f t="shared" si="791"/>
        <v>1</v>
      </c>
      <c r="K9796" s="81">
        <f t="shared" si="792"/>
        <v>5.9225806451612879</v>
      </c>
      <c r="L9796" s="149">
        <v>13.9</v>
      </c>
      <c r="N9796" s="141">
        <f t="shared" si="793"/>
        <v>1</v>
      </c>
      <c r="Q9796" s="81">
        <f t="shared" si="794"/>
        <v>6.1</v>
      </c>
    </row>
    <row r="9797" spans="5:17" ht="13" hidden="1" x14ac:dyDescent="0.3">
      <c r="E9797" s="138">
        <v>45427</v>
      </c>
      <c r="F9797" s="16">
        <v>136</v>
      </c>
      <c r="G9797" s="16">
        <v>2024</v>
      </c>
      <c r="H9797" s="139">
        <f t="shared" si="790"/>
        <v>0</v>
      </c>
      <c r="I9797" s="140">
        <v>14.238709677419356</v>
      </c>
      <c r="J9797" s="141">
        <f t="shared" si="791"/>
        <v>1</v>
      </c>
      <c r="K9797" s="81">
        <f t="shared" si="792"/>
        <v>5.7612903225806438</v>
      </c>
      <c r="L9797" s="149">
        <v>13.5</v>
      </c>
      <c r="N9797" s="141">
        <f t="shared" si="793"/>
        <v>1</v>
      </c>
      <c r="Q9797" s="81">
        <f t="shared" si="794"/>
        <v>6.5</v>
      </c>
    </row>
    <row r="9798" spans="5:17" ht="13" hidden="1" x14ac:dyDescent="0.3">
      <c r="E9798" s="138">
        <v>45428</v>
      </c>
      <c r="F9798" s="16">
        <v>137</v>
      </c>
      <c r="G9798" s="16">
        <v>2024</v>
      </c>
      <c r="H9798" s="139">
        <f t="shared" si="790"/>
        <v>0</v>
      </c>
      <c r="I9798" s="140">
        <v>14.4</v>
      </c>
      <c r="J9798" s="141">
        <f t="shared" si="791"/>
        <v>1</v>
      </c>
      <c r="K9798" s="81">
        <f t="shared" si="792"/>
        <v>5.6</v>
      </c>
      <c r="L9798" s="149">
        <v>11.4</v>
      </c>
      <c r="N9798" s="141">
        <f t="shared" si="793"/>
        <v>1</v>
      </c>
      <c r="Q9798" s="81">
        <f t="shared" si="794"/>
        <v>8.6</v>
      </c>
    </row>
    <row r="9799" spans="5:17" ht="13" hidden="1" x14ac:dyDescent="0.3">
      <c r="E9799" s="138">
        <v>45429</v>
      </c>
      <c r="F9799" s="16">
        <v>138</v>
      </c>
      <c r="G9799" s="16">
        <v>2024</v>
      </c>
      <c r="H9799" s="139">
        <f t="shared" si="790"/>
        <v>0</v>
      </c>
      <c r="I9799" s="140">
        <v>14.506666666666668</v>
      </c>
      <c r="J9799" s="141">
        <f t="shared" si="791"/>
        <v>1</v>
      </c>
      <c r="K9799" s="81">
        <f t="shared" si="792"/>
        <v>5.4933333333333323</v>
      </c>
      <c r="L9799" s="149">
        <v>14</v>
      </c>
      <c r="N9799" s="141">
        <f t="shared" si="793"/>
        <v>1</v>
      </c>
      <c r="Q9799" s="81">
        <f t="shared" si="794"/>
        <v>6</v>
      </c>
    </row>
    <row r="9800" spans="5:17" ht="13" hidden="1" x14ac:dyDescent="0.3">
      <c r="E9800" s="138">
        <v>45430</v>
      </c>
      <c r="F9800" s="16">
        <v>139</v>
      </c>
      <c r="G9800" s="16">
        <v>2024</v>
      </c>
      <c r="H9800" s="139">
        <f t="shared" si="790"/>
        <v>0</v>
      </c>
      <c r="I9800" s="140">
        <v>14.613333333333333</v>
      </c>
      <c r="J9800" s="141">
        <f t="shared" si="791"/>
        <v>1</v>
      </c>
      <c r="K9800" s="81">
        <f t="shared" si="792"/>
        <v>5.3866666666666667</v>
      </c>
      <c r="L9800" s="149">
        <v>14</v>
      </c>
      <c r="N9800" s="141">
        <f t="shared" si="793"/>
        <v>1</v>
      </c>
      <c r="Q9800" s="81">
        <f t="shared" si="794"/>
        <v>6</v>
      </c>
    </row>
    <row r="9801" spans="5:17" ht="13" hidden="1" x14ac:dyDescent="0.3">
      <c r="E9801" s="138">
        <v>45431</v>
      </c>
      <c r="F9801" s="16">
        <v>140</v>
      </c>
      <c r="G9801" s="16">
        <v>2024</v>
      </c>
      <c r="H9801" s="139">
        <f t="shared" ref="H9801:H9864" si="795">IF(AND(E9801&gt;=$D$64,E9801&lt;=$D$65),1,0)</f>
        <v>0</v>
      </c>
      <c r="I9801" s="140">
        <v>14.72</v>
      </c>
      <c r="J9801" s="141">
        <f t="shared" ref="J9801:J9864" si="796">IF(I9801&lt;=$E$117,1,0)</f>
        <v>1</v>
      </c>
      <c r="K9801" s="81">
        <f t="shared" ref="K9801:K9864" si="797">J9801*($E$116-I9801)</f>
        <v>5.2799999999999994</v>
      </c>
      <c r="L9801" s="149">
        <v>15.4</v>
      </c>
      <c r="N9801" s="141">
        <f t="shared" ref="N9801:N9864" si="798">IF(L9801&lt;=$E$117,1,0)</f>
        <v>1</v>
      </c>
      <c r="Q9801" s="81">
        <f t="shared" ref="Q9801:Q9864" si="799">N9801*($E$116-L9801)</f>
        <v>4.5999999999999996</v>
      </c>
    </row>
    <row r="9802" spans="5:17" ht="13" hidden="1" x14ac:dyDescent="0.3">
      <c r="E9802" s="138">
        <v>45432</v>
      </c>
      <c r="F9802" s="16">
        <v>141</v>
      </c>
      <c r="G9802" s="16">
        <v>2024</v>
      </c>
      <c r="H9802" s="139">
        <f t="shared" si="795"/>
        <v>0</v>
      </c>
      <c r="I9802" s="140">
        <v>14.826666666666668</v>
      </c>
      <c r="J9802" s="141">
        <f t="shared" si="796"/>
        <v>1</v>
      </c>
      <c r="K9802" s="81">
        <f t="shared" si="797"/>
        <v>5.173333333333332</v>
      </c>
      <c r="L9802" s="149">
        <v>15.4</v>
      </c>
      <c r="N9802" s="141">
        <f t="shared" si="798"/>
        <v>1</v>
      </c>
      <c r="Q9802" s="81">
        <f t="shared" si="799"/>
        <v>4.5999999999999996</v>
      </c>
    </row>
    <row r="9803" spans="5:17" ht="13" hidden="1" x14ac:dyDescent="0.3">
      <c r="E9803" s="138">
        <v>45433</v>
      </c>
      <c r="F9803" s="16">
        <v>142</v>
      </c>
      <c r="G9803" s="16">
        <v>2024</v>
      </c>
      <c r="H9803" s="139">
        <f t="shared" si="795"/>
        <v>0</v>
      </c>
      <c r="I9803" s="140">
        <v>14.933333333333334</v>
      </c>
      <c r="J9803" s="141">
        <f t="shared" si="796"/>
        <v>1</v>
      </c>
      <c r="K9803" s="81">
        <f t="shared" si="797"/>
        <v>5.0666666666666664</v>
      </c>
      <c r="L9803" s="149">
        <v>16</v>
      </c>
      <c r="N9803" s="141">
        <f t="shared" si="798"/>
        <v>1</v>
      </c>
      <c r="Q9803" s="81">
        <f t="shared" si="799"/>
        <v>4</v>
      </c>
    </row>
    <row r="9804" spans="5:17" ht="13" hidden="1" x14ac:dyDescent="0.3">
      <c r="E9804" s="138">
        <v>45434</v>
      </c>
      <c r="F9804" s="16">
        <v>143</v>
      </c>
      <c r="G9804" s="16">
        <v>2024</v>
      </c>
      <c r="H9804" s="139">
        <f t="shared" si="795"/>
        <v>0</v>
      </c>
      <c r="I9804" s="140">
        <v>15.04</v>
      </c>
      <c r="J9804" s="141">
        <f t="shared" si="796"/>
        <v>1</v>
      </c>
      <c r="K9804" s="81">
        <f t="shared" si="797"/>
        <v>4.9600000000000009</v>
      </c>
      <c r="L9804" s="149">
        <v>14.7</v>
      </c>
      <c r="N9804" s="141">
        <f t="shared" si="798"/>
        <v>1</v>
      </c>
      <c r="Q9804" s="81">
        <f t="shared" si="799"/>
        <v>5.3000000000000007</v>
      </c>
    </row>
    <row r="9805" spans="5:17" ht="13" hidden="1" x14ac:dyDescent="0.3">
      <c r="E9805" s="138">
        <v>45435</v>
      </c>
      <c r="F9805" s="16">
        <v>144</v>
      </c>
      <c r="G9805" s="16">
        <v>2024</v>
      </c>
      <c r="H9805" s="139">
        <f t="shared" si="795"/>
        <v>0</v>
      </c>
      <c r="I9805" s="140">
        <v>15.146666666666667</v>
      </c>
      <c r="J9805" s="141">
        <f t="shared" si="796"/>
        <v>1</v>
      </c>
      <c r="K9805" s="81">
        <f t="shared" si="797"/>
        <v>4.8533333333333335</v>
      </c>
      <c r="L9805" s="149">
        <v>12.8</v>
      </c>
      <c r="N9805" s="141">
        <f t="shared" si="798"/>
        <v>1</v>
      </c>
      <c r="Q9805" s="81">
        <f t="shared" si="799"/>
        <v>7.1999999999999993</v>
      </c>
    </row>
    <row r="9806" spans="5:17" ht="13" hidden="1" x14ac:dyDescent="0.3">
      <c r="E9806" s="138">
        <v>45436</v>
      </c>
      <c r="F9806" s="16">
        <v>145</v>
      </c>
      <c r="G9806" s="16">
        <v>2024</v>
      </c>
      <c r="H9806" s="139">
        <f t="shared" si="795"/>
        <v>0</v>
      </c>
      <c r="I9806" s="140">
        <v>15.253333333333334</v>
      </c>
      <c r="J9806" s="141">
        <f t="shared" si="796"/>
        <v>1</v>
      </c>
      <c r="K9806" s="81">
        <f t="shared" si="797"/>
        <v>4.7466666666666661</v>
      </c>
      <c r="L9806" s="149">
        <v>12.9</v>
      </c>
      <c r="N9806" s="141">
        <f t="shared" si="798"/>
        <v>1</v>
      </c>
      <c r="Q9806" s="81">
        <f t="shared" si="799"/>
        <v>7.1</v>
      </c>
    </row>
    <row r="9807" spans="5:17" ht="13" hidden="1" x14ac:dyDescent="0.3">
      <c r="E9807" s="138">
        <v>45437</v>
      </c>
      <c r="F9807" s="16">
        <v>146</v>
      </c>
      <c r="G9807" s="16">
        <v>2024</v>
      </c>
      <c r="H9807" s="139">
        <f t="shared" si="795"/>
        <v>0</v>
      </c>
      <c r="I9807" s="140">
        <v>15.36</v>
      </c>
      <c r="J9807" s="141">
        <f t="shared" si="796"/>
        <v>1</v>
      </c>
      <c r="K9807" s="81">
        <f t="shared" si="797"/>
        <v>4.6400000000000006</v>
      </c>
      <c r="L9807" s="149">
        <v>14.5</v>
      </c>
      <c r="N9807" s="141">
        <f t="shared" si="798"/>
        <v>1</v>
      </c>
      <c r="Q9807" s="81">
        <f t="shared" si="799"/>
        <v>5.5</v>
      </c>
    </row>
    <row r="9808" spans="5:17" ht="13" hidden="1" x14ac:dyDescent="0.3">
      <c r="E9808" s="138">
        <v>45438</v>
      </c>
      <c r="F9808" s="16">
        <v>147</v>
      </c>
      <c r="G9808" s="16">
        <v>2024</v>
      </c>
      <c r="H9808" s="139">
        <f t="shared" si="795"/>
        <v>0</v>
      </c>
      <c r="I9808" s="140">
        <v>15.466666666666667</v>
      </c>
      <c r="J9808" s="141">
        <f t="shared" si="796"/>
        <v>1</v>
      </c>
      <c r="K9808" s="81">
        <f t="shared" si="797"/>
        <v>4.5333333333333332</v>
      </c>
      <c r="L9808" s="149">
        <v>15.8</v>
      </c>
      <c r="N9808" s="141">
        <f t="shared" si="798"/>
        <v>1</v>
      </c>
      <c r="Q9808" s="81">
        <f t="shared" si="799"/>
        <v>4.1999999999999993</v>
      </c>
    </row>
    <row r="9809" spans="5:17" ht="13" hidden="1" x14ac:dyDescent="0.3">
      <c r="E9809" s="138">
        <v>45439</v>
      </c>
      <c r="F9809" s="16">
        <v>148</v>
      </c>
      <c r="G9809" s="16">
        <v>2024</v>
      </c>
      <c r="H9809" s="139">
        <f t="shared" si="795"/>
        <v>0</v>
      </c>
      <c r="I9809" s="140">
        <v>15.573333333333334</v>
      </c>
      <c r="J9809" s="141">
        <f t="shared" si="796"/>
        <v>1</v>
      </c>
      <c r="K9809" s="81">
        <f t="shared" si="797"/>
        <v>4.4266666666666659</v>
      </c>
      <c r="L9809" s="149">
        <v>15.5</v>
      </c>
      <c r="N9809" s="141">
        <f t="shared" si="798"/>
        <v>1</v>
      </c>
      <c r="Q9809" s="81">
        <f t="shared" si="799"/>
        <v>4.5</v>
      </c>
    </row>
    <row r="9810" spans="5:17" ht="13" hidden="1" x14ac:dyDescent="0.3">
      <c r="E9810" s="138">
        <v>45440</v>
      </c>
      <c r="F9810" s="16">
        <v>149</v>
      </c>
      <c r="G9810" s="16">
        <v>2024</v>
      </c>
      <c r="H9810" s="139">
        <f t="shared" si="795"/>
        <v>0</v>
      </c>
      <c r="I9810" s="140">
        <v>15.68</v>
      </c>
      <c r="J9810" s="141">
        <f t="shared" si="796"/>
        <v>1</v>
      </c>
      <c r="K9810" s="81">
        <f t="shared" si="797"/>
        <v>4.32</v>
      </c>
      <c r="L9810" s="149">
        <v>15.4</v>
      </c>
      <c r="N9810" s="141">
        <f t="shared" si="798"/>
        <v>1</v>
      </c>
      <c r="Q9810" s="81">
        <f t="shared" si="799"/>
        <v>4.5999999999999996</v>
      </c>
    </row>
    <row r="9811" spans="5:17" ht="13" hidden="1" x14ac:dyDescent="0.3">
      <c r="E9811" s="138">
        <v>45441</v>
      </c>
      <c r="F9811" s="16">
        <v>150</v>
      </c>
      <c r="G9811" s="16">
        <v>2024</v>
      </c>
      <c r="H9811" s="139">
        <f t="shared" si="795"/>
        <v>0</v>
      </c>
      <c r="I9811" s="140">
        <v>15.786666666666667</v>
      </c>
      <c r="J9811" s="141">
        <f t="shared" si="796"/>
        <v>1</v>
      </c>
      <c r="K9811" s="81">
        <f t="shared" si="797"/>
        <v>4.2133333333333329</v>
      </c>
      <c r="L9811" s="149">
        <v>16</v>
      </c>
      <c r="N9811" s="141">
        <f t="shared" si="798"/>
        <v>1</v>
      </c>
      <c r="Q9811" s="81">
        <f t="shared" si="799"/>
        <v>4</v>
      </c>
    </row>
    <row r="9812" spans="5:17" ht="13" hidden="1" x14ac:dyDescent="0.3">
      <c r="E9812" s="138">
        <v>45442</v>
      </c>
      <c r="F9812" s="16">
        <v>151</v>
      </c>
      <c r="G9812" s="16">
        <v>2024</v>
      </c>
      <c r="H9812" s="139">
        <f t="shared" si="795"/>
        <v>0</v>
      </c>
      <c r="I9812" s="140">
        <v>15.893333333333333</v>
      </c>
      <c r="J9812" s="141">
        <f t="shared" si="796"/>
        <v>1</v>
      </c>
      <c r="K9812" s="81">
        <f t="shared" si="797"/>
        <v>4.1066666666666674</v>
      </c>
      <c r="L9812" s="149">
        <v>15.8</v>
      </c>
      <c r="N9812" s="141">
        <f t="shared" si="798"/>
        <v>1</v>
      </c>
      <c r="Q9812" s="81">
        <f t="shared" si="799"/>
        <v>4.1999999999999993</v>
      </c>
    </row>
    <row r="9813" spans="5:17" ht="13" hidden="1" x14ac:dyDescent="0.3">
      <c r="E9813" s="138">
        <v>45443</v>
      </c>
      <c r="F9813" s="16">
        <v>152</v>
      </c>
      <c r="G9813" s="16">
        <v>2024</v>
      </c>
      <c r="H9813" s="139">
        <f t="shared" si="795"/>
        <v>0</v>
      </c>
      <c r="I9813" s="140">
        <v>16</v>
      </c>
      <c r="J9813" s="141">
        <f t="shared" si="796"/>
        <v>1</v>
      </c>
      <c r="K9813" s="81">
        <f t="shared" si="797"/>
        <v>4</v>
      </c>
      <c r="L9813" s="149">
        <v>12.1</v>
      </c>
      <c r="N9813" s="141">
        <f t="shared" si="798"/>
        <v>1</v>
      </c>
      <c r="Q9813" s="81">
        <f t="shared" si="799"/>
        <v>7.9</v>
      </c>
    </row>
    <row r="9814" spans="5:17" ht="13" hidden="1" x14ac:dyDescent="0.3">
      <c r="E9814" s="138">
        <v>45444</v>
      </c>
      <c r="F9814" s="16">
        <v>153</v>
      </c>
      <c r="G9814" s="16">
        <v>2024</v>
      </c>
      <c r="H9814" s="139">
        <f t="shared" si="795"/>
        <v>0</v>
      </c>
      <c r="I9814" s="140">
        <v>16.106666666666669</v>
      </c>
      <c r="J9814" s="141">
        <f t="shared" si="796"/>
        <v>0</v>
      </c>
      <c r="K9814" s="81">
        <f t="shared" si="797"/>
        <v>0</v>
      </c>
      <c r="L9814" s="149">
        <v>14.2</v>
      </c>
      <c r="N9814" s="141">
        <f t="shared" si="798"/>
        <v>1</v>
      </c>
      <c r="Q9814" s="81">
        <f t="shared" si="799"/>
        <v>5.8000000000000007</v>
      </c>
    </row>
    <row r="9815" spans="5:17" ht="13" hidden="1" x14ac:dyDescent="0.3">
      <c r="E9815" s="138">
        <v>45445</v>
      </c>
      <c r="F9815" s="16">
        <v>154</v>
      </c>
      <c r="G9815" s="16">
        <v>2024</v>
      </c>
      <c r="H9815" s="139">
        <f t="shared" si="795"/>
        <v>0</v>
      </c>
      <c r="I9815" s="140">
        <v>16.213333333333331</v>
      </c>
      <c r="J9815" s="141">
        <f t="shared" si="796"/>
        <v>0</v>
      </c>
      <c r="K9815" s="81">
        <f t="shared" si="797"/>
        <v>0</v>
      </c>
      <c r="L9815" s="149">
        <v>14.1</v>
      </c>
      <c r="N9815" s="141">
        <f t="shared" si="798"/>
        <v>1</v>
      </c>
      <c r="Q9815" s="81">
        <f t="shared" si="799"/>
        <v>5.9</v>
      </c>
    </row>
    <row r="9816" spans="5:17" ht="13" hidden="1" x14ac:dyDescent="0.3">
      <c r="E9816" s="138">
        <v>45446</v>
      </c>
      <c r="F9816" s="16">
        <v>155</v>
      </c>
      <c r="G9816" s="16">
        <v>2024</v>
      </c>
      <c r="H9816" s="139">
        <f t="shared" si="795"/>
        <v>0</v>
      </c>
      <c r="I9816" s="140">
        <v>16.32</v>
      </c>
      <c r="J9816" s="141">
        <f t="shared" si="796"/>
        <v>0</v>
      </c>
      <c r="K9816" s="81">
        <f t="shared" si="797"/>
        <v>0</v>
      </c>
      <c r="L9816" s="149">
        <v>16.600000000000001</v>
      </c>
      <c r="N9816" s="141">
        <f t="shared" si="798"/>
        <v>0</v>
      </c>
      <c r="Q9816" s="81">
        <f t="shared" si="799"/>
        <v>0</v>
      </c>
    </row>
    <row r="9817" spans="5:17" ht="13" hidden="1" x14ac:dyDescent="0.3">
      <c r="E9817" s="138">
        <v>45447</v>
      </c>
      <c r="F9817" s="16">
        <v>156</v>
      </c>
      <c r="G9817" s="16">
        <v>2024</v>
      </c>
      <c r="H9817" s="139">
        <f t="shared" si="795"/>
        <v>0</v>
      </c>
      <c r="I9817" s="140">
        <v>16.426666666666669</v>
      </c>
      <c r="J9817" s="141">
        <f t="shared" si="796"/>
        <v>0</v>
      </c>
      <c r="K9817" s="81">
        <f t="shared" si="797"/>
        <v>0</v>
      </c>
      <c r="L9817" s="149">
        <v>18.3</v>
      </c>
      <c r="N9817" s="141">
        <f t="shared" si="798"/>
        <v>0</v>
      </c>
      <c r="Q9817" s="81">
        <f t="shared" si="799"/>
        <v>0</v>
      </c>
    </row>
    <row r="9818" spans="5:17" ht="13" hidden="1" x14ac:dyDescent="0.3">
      <c r="E9818" s="138">
        <v>45448</v>
      </c>
      <c r="F9818" s="16">
        <v>157</v>
      </c>
      <c r="G9818" s="16">
        <v>2024</v>
      </c>
      <c r="H9818" s="139">
        <f t="shared" si="795"/>
        <v>0</v>
      </c>
      <c r="I9818" s="140">
        <v>16.533333333333331</v>
      </c>
      <c r="J9818" s="141">
        <f t="shared" si="796"/>
        <v>0</v>
      </c>
      <c r="K9818" s="81">
        <f t="shared" si="797"/>
        <v>0</v>
      </c>
      <c r="L9818" s="149">
        <v>20.2</v>
      </c>
      <c r="N9818" s="141">
        <f t="shared" si="798"/>
        <v>0</v>
      </c>
      <c r="Q9818" s="81">
        <f t="shared" si="799"/>
        <v>0</v>
      </c>
    </row>
    <row r="9819" spans="5:17" ht="13" hidden="1" x14ac:dyDescent="0.3">
      <c r="E9819" s="138">
        <v>45449</v>
      </c>
      <c r="F9819" s="16">
        <v>158</v>
      </c>
      <c r="G9819" s="16">
        <v>2024</v>
      </c>
      <c r="H9819" s="139">
        <f t="shared" si="795"/>
        <v>0</v>
      </c>
      <c r="I9819" s="140">
        <v>16.64</v>
      </c>
      <c r="J9819" s="141">
        <f t="shared" si="796"/>
        <v>0</v>
      </c>
      <c r="K9819" s="81">
        <f t="shared" si="797"/>
        <v>0</v>
      </c>
      <c r="L9819" s="149">
        <v>19.3</v>
      </c>
      <c r="N9819" s="141">
        <f t="shared" si="798"/>
        <v>0</v>
      </c>
      <c r="Q9819" s="81">
        <f t="shared" si="799"/>
        <v>0</v>
      </c>
    </row>
    <row r="9820" spans="5:17" ht="13" hidden="1" x14ac:dyDescent="0.3">
      <c r="E9820" s="138">
        <v>45450</v>
      </c>
      <c r="F9820" s="16">
        <v>159</v>
      </c>
      <c r="G9820" s="16">
        <v>2024</v>
      </c>
      <c r="H9820" s="139">
        <f t="shared" si="795"/>
        <v>0</v>
      </c>
      <c r="I9820" s="140">
        <v>16.74666666666667</v>
      </c>
      <c r="J9820" s="141">
        <f t="shared" si="796"/>
        <v>0</v>
      </c>
      <c r="K9820" s="81">
        <f t="shared" si="797"/>
        <v>0</v>
      </c>
      <c r="L9820" s="149">
        <v>20</v>
      </c>
      <c r="N9820" s="141">
        <f t="shared" si="798"/>
        <v>0</v>
      </c>
      <c r="Q9820" s="81">
        <f t="shared" si="799"/>
        <v>0</v>
      </c>
    </row>
    <row r="9821" spans="5:17" ht="13" hidden="1" x14ac:dyDescent="0.3">
      <c r="E9821" s="138">
        <v>45451</v>
      </c>
      <c r="F9821" s="16">
        <v>160</v>
      </c>
      <c r="G9821" s="16">
        <v>2024</v>
      </c>
      <c r="H9821" s="139">
        <f t="shared" si="795"/>
        <v>0</v>
      </c>
      <c r="I9821" s="140">
        <v>16.853333333333332</v>
      </c>
      <c r="J9821" s="141">
        <f t="shared" si="796"/>
        <v>0</v>
      </c>
      <c r="K9821" s="81">
        <f t="shared" si="797"/>
        <v>0</v>
      </c>
      <c r="L9821" s="149">
        <v>20.2</v>
      </c>
      <c r="N9821" s="141">
        <f t="shared" si="798"/>
        <v>0</v>
      </c>
      <c r="Q9821" s="81">
        <f t="shared" si="799"/>
        <v>0</v>
      </c>
    </row>
    <row r="9822" spans="5:17" ht="13" hidden="1" x14ac:dyDescent="0.3">
      <c r="E9822" s="138">
        <v>45452</v>
      </c>
      <c r="F9822" s="16">
        <v>161</v>
      </c>
      <c r="G9822" s="16">
        <v>2024</v>
      </c>
      <c r="H9822" s="139">
        <f t="shared" si="795"/>
        <v>0</v>
      </c>
      <c r="I9822" s="140">
        <v>16.96</v>
      </c>
      <c r="J9822" s="141">
        <f t="shared" si="796"/>
        <v>0</v>
      </c>
      <c r="K9822" s="81">
        <f t="shared" si="797"/>
        <v>0</v>
      </c>
      <c r="L9822" s="149">
        <v>19</v>
      </c>
      <c r="N9822" s="141">
        <f t="shared" si="798"/>
        <v>0</v>
      </c>
      <c r="Q9822" s="81">
        <f t="shared" si="799"/>
        <v>0</v>
      </c>
    </row>
    <row r="9823" spans="5:17" ht="13" hidden="1" x14ac:dyDescent="0.3">
      <c r="E9823" s="138">
        <v>45453</v>
      </c>
      <c r="F9823" s="16">
        <v>162</v>
      </c>
      <c r="G9823" s="16">
        <v>2024</v>
      </c>
      <c r="H9823" s="139">
        <f t="shared" si="795"/>
        <v>0</v>
      </c>
      <c r="I9823" s="140">
        <v>17.06666666666667</v>
      </c>
      <c r="J9823" s="141">
        <f t="shared" si="796"/>
        <v>0</v>
      </c>
      <c r="K9823" s="81">
        <f t="shared" si="797"/>
        <v>0</v>
      </c>
      <c r="L9823" s="149">
        <v>17.5</v>
      </c>
      <c r="N9823" s="141">
        <f t="shared" si="798"/>
        <v>0</v>
      </c>
      <c r="Q9823" s="81">
        <f t="shared" si="799"/>
        <v>0</v>
      </c>
    </row>
    <row r="9824" spans="5:17" ht="13" hidden="1" x14ac:dyDescent="0.3">
      <c r="E9824" s="138">
        <v>45454</v>
      </c>
      <c r="F9824" s="16">
        <v>163</v>
      </c>
      <c r="G9824" s="16">
        <v>2024</v>
      </c>
      <c r="H9824" s="139">
        <f t="shared" si="795"/>
        <v>0</v>
      </c>
      <c r="I9824" s="140">
        <v>17.173333333333332</v>
      </c>
      <c r="J9824" s="141">
        <f t="shared" si="796"/>
        <v>0</v>
      </c>
      <c r="K9824" s="81">
        <f t="shared" si="797"/>
        <v>0</v>
      </c>
      <c r="L9824" s="149">
        <v>14.5</v>
      </c>
      <c r="N9824" s="141">
        <f t="shared" si="798"/>
        <v>1</v>
      </c>
      <c r="Q9824" s="81">
        <f t="shared" si="799"/>
        <v>5.5</v>
      </c>
    </row>
    <row r="9825" spans="5:17" ht="13" hidden="1" x14ac:dyDescent="0.3">
      <c r="E9825" s="138">
        <v>45455</v>
      </c>
      <c r="F9825" s="16">
        <v>164</v>
      </c>
      <c r="G9825" s="16">
        <v>2024</v>
      </c>
      <c r="H9825" s="139">
        <f t="shared" si="795"/>
        <v>0</v>
      </c>
      <c r="I9825" s="140">
        <v>17.28</v>
      </c>
      <c r="J9825" s="141">
        <f t="shared" si="796"/>
        <v>0</v>
      </c>
      <c r="K9825" s="81">
        <f t="shared" si="797"/>
        <v>0</v>
      </c>
      <c r="L9825" s="149">
        <v>14.3</v>
      </c>
      <c r="N9825" s="141">
        <f t="shared" si="798"/>
        <v>1</v>
      </c>
      <c r="Q9825" s="81">
        <f t="shared" si="799"/>
        <v>5.6999999999999993</v>
      </c>
    </row>
    <row r="9826" spans="5:17" ht="13" hidden="1" x14ac:dyDescent="0.3">
      <c r="E9826" s="138">
        <v>45456</v>
      </c>
      <c r="F9826" s="16">
        <v>165</v>
      </c>
      <c r="G9826" s="16">
        <v>2024</v>
      </c>
      <c r="H9826" s="139">
        <f t="shared" si="795"/>
        <v>0</v>
      </c>
      <c r="I9826" s="140">
        <v>17.38666666666667</v>
      </c>
      <c r="J9826" s="141">
        <f t="shared" si="796"/>
        <v>0</v>
      </c>
      <c r="K9826" s="81">
        <f t="shared" si="797"/>
        <v>0</v>
      </c>
      <c r="L9826" s="149">
        <v>16</v>
      </c>
      <c r="N9826" s="141">
        <f t="shared" si="798"/>
        <v>1</v>
      </c>
      <c r="Q9826" s="81">
        <f t="shared" si="799"/>
        <v>4</v>
      </c>
    </row>
    <row r="9827" spans="5:17" ht="13" hidden="1" x14ac:dyDescent="0.3">
      <c r="E9827" s="138">
        <v>45457</v>
      </c>
      <c r="F9827" s="16">
        <v>166</v>
      </c>
      <c r="G9827" s="16">
        <v>2024</v>
      </c>
      <c r="H9827" s="139">
        <f t="shared" si="795"/>
        <v>0</v>
      </c>
      <c r="I9827" s="140">
        <v>17.493333333333332</v>
      </c>
      <c r="J9827" s="141">
        <f t="shared" si="796"/>
        <v>0</v>
      </c>
      <c r="K9827" s="81">
        <f t="shared" si="797"/>
        <v>0</v>
      </c>
      <c r="L9827" s="149">
        <v>15.8</v>
      </c>
      <c r="N9827" s="141">
        <f t="shared" si="798"/>
        <v>1</v>
      </c>
      <c r="Q9827" s="81">
        <f t="shared" si="799"/>
        <v>4.1999999999999993</v>
      </c>
    </row>
    <row r="9828" spans="5:17" ht="13" hidden="1" x14ac:dyDescent="0.3">
      <c r="E9828" s="138">
        <v>45458</v>
      </c>
      <c r="F9828" s="16">
        <v>167</v>
      </c>
      <c r="G9828" s="16">
        <v>2024</v>
      </c>
      <c r="H9828" s="139">
        <f t="shared" si="795"/>
        <v>0</v>
      </c>
      <c r="I9828" s="140">
        <v>17.600000000000001</v>
      </c>
      <c r="J9828" s="141">
        <f t="shared" si="796"/>
        <v>0</v>
      </c>
      <c r="K9828" s="81">
        <f t="shared" si="797"/>
        <v>0</v>
      </c>
      <c r="L9828" s="149">
        <v>16.899999999999999</v>
      </c>
      <c r="N9828" s="141">
        <f t="shared" si="798"/>
        <v>0</v>
      </c>
      <c r="Q9828" s="81">
        <f t="shared" si="799"/>
        <v>0</v>
      </c>
    </row>
    <row r="9829" spans="5:17" ht="13" hidden="1" x14ac:dyDescent="0.3">
      <c r="E9829" s="138">
        <v>45459</v>
      </c>
      <c r="F9829" s="16">
        <v>168</v>
      </c>
      <c r="G9829" s="16">
        <v>2024</v>
      </c>
      <c r="H9829" s="139">
        <f t="shared" si="795"/>
        <v>0</v>
      </c>
      <c r="I9829" s="140">
        <v>17.683870967741939</v>
      </c>
      <c r="J9829" s="141">
        <f t="shared" si="796"/>
        <v>0</v>
      </c>
      <c r="K9829" s="81">
        <f t="shared" si="797"/>
        <v>0</v>
      </c>
      <c r="L9829" s="149">
        <v>18.899999999999999</v>
      </c>
      <c r="N9829" s="141">
        <f t="shared" si="798"/>
        <v>0</v>
      </c>
      <c r="Q9829" s="81">
        <f t="shared" si="799"/>
        <v>0</v>
      </c>
    </row>
    <row r="9830" spans="5:17" ht="13" hidden="1" x14ac:dyDescent="0.3">
      <c r="E9830" s="138">
        <v>45460</v>
      </c>
      <c r="F9830" s="16">
        <v>169</v>
      </c>
      <c r="G9830" s="16">
        <v>2024</v>
      </c>
      <c r="H9830" s="139">
        <f t="shared" si="795"/>
        <v>0</v>
      </c>
      <c r="I9830" s="140">
        <v>17.767741935483873</v>
      </c>
      <c r="J9830" s="141">
        <f t="shared" si="796"/>
        <v>0</v>
      </c>
      <c r="K9830" s="81">
        <f t="shared" si="797"/>
        <v>0</v>
      </c>
      <c r="L9830" s="149">
        <v>21</v>
      </c>
      <c r="N9830" s="141">
        <f t="shared" si="798"/>
        <v>0</v>
      </c>
      <c r="Q9830" s="81">
        <f t="shared" si="799"/>
        <v>0</v>
      </c>
    </row>
    <row r="9831" spans="5:17" ht="13" hidden="1" x14ac:dyDescent="0.3">
      <c r="E9831" s="138">
        <v>45461</v>
      </c>
      <c r="F9831" s="16">
        <v>170</v>
      </c>
      <c r="G9831" s="16">
        <v>2024</v>
      </c>
      <c r="H9831" s="139">
        <f t="shared" si="795"/>
        <v>0</v>
      </c>
      <c r="I9831" s="140">
        <v>17.851612903225806</v>
      </c>
      <c r="J9831" s="141">
        <f t="shared" si="796"/>
        <v>0</v>
      </c>
      <c r="K9831" s="81">
        <f t="shared" si="797"/>
        <v>0</v>
      </c>
      <c r="L9831" s="149">
        <v>21.9</v>
      </c>
      <c r="N9831" s="141">
        <f t="shared" si="798"/>
        <v>0</v>
      </c>
      <c r="Q9831" s="81">
        <f t="shared" si="799"/>
        <v>0</v>
      </c>
    </row>
    <row r="9832" spans="5:17" ht="13" hidden="1" x14ac:dyDescent="0.3">
      <c r="E9832" s="138">
        <v>45462</v>
      </c>
      <c r="F9832" s="16">
        <v>171</v>
      </c>
      <c r="G9832" s="16">
        <v>2024</v>
      </c>
      <c r="H9832" s="139">
        <f t="shared" si="795"/>
        <v>0</v>
      </c>
      <c r="I9832" s="140">
        <v>17.935483870967744</v>
      </c>
      <c r="J9832" s="141">
        <f t="shared" si="796"/>
        <v>0</v>
      </c>
      <c r="K9832" s="81">
        <f t="shared" si="797"/>
        <v>0</v>
      </c>
      <c r="L9832" s="149">
        <v>23.5</v>
      </c>
      <c r="N9832" s="141">
        <f t="shared" si="798"/>
        <v>0</v>
      </c>
      <c r="Q9832" s="81">
        <f t="shared" si="799"/>
        <v>0</v>
      </c>
    </row>
    <row r="9833" spans="5:17" ht="13" hidden="1" x14ac:dyDescent="0.3">
      <c r="E9833" s="138">
        <v>45463</v>
      </c>
      <c r="F9833" s="16">
        <v>172</v>
      </c>
      <c r="G9833" s="16">
        <v>2024</v>
      </c>
      <c r="H9833" s="139">
        <f t="shared" si="795"/>
        <v>0</v>
      </c>
      <c r="I9833" s="140">
        <v>18.019354838709681</v>
      </c>
      <c r="J9833" s="141">
        <f t="shared" si="796"/>
        <v>0</v>
      </c>
      <c r="K9833" s="81">
        <f t="shared" si="797"/>
        <v>0</v>
      </c>
      <c r="L9833" s="149">
        <v>19.600000000000001</v>
      </c>
      <c r="N9833" s="141">
        <f t="shared" si="798"/>
        <v>0</v>
      </c>
      <c r="Q9833" s="81">
        <f t="shared" si="799"/>
        <v>0</v>
      </c>
    </row>
    <row r="9834" spans="5:17" ht="13" hidden="1" x14ac:dyDescent="0.3">
      <c r="E9834" s="138">
        <v>45464</v>
      </c>
      <c r="F9834" s="16">
        <v>173</v>
      </c>
      <c r="G9834" s="16">
        <v>2024</v>
      </c>
      <c r="H9834" s="139">
        <f t="shared" si="795"/>
        <v>0</v>
      </c>
      <c r="I9834" s="140">
        <v>18.103225806451615</v>
      </c>
      <c r="J9834" s="141">
        <f t="shared" si="796"/>
        <v>0</v>
      </c>
      <c r="K9834" s="81">
        <f t="shared" si="797"/>
        <v>0</v>
      </c>
      <c r="L9834" s="149">
        <v>18.8</v>
      </c>
      <c r="N9834" s="141">
        <f t="shared" si="798"/>
        <v>0</v>
      </c>
      <c r="Q9834" s="81">
        <f t="shared" si="799"/>
        <v>0</v>
      </c>
    </row>
    <row r="9835" spans="5:17" ht="13" hidden="1" x14ac:dyDescent="0.3">
      <c r="E9835" s="138">
        <v>45465</v>
      </c>
      <c r="F9835" s="16">
        <v>174</v>
      </c>
      <c r="G9835" s="16">
        <v>2024</v>
      </c>
      <c r="H9835" s="139">
        <f t="shared" si="795"/>
        <v>0</v>
      </c>
      <c r="I9835" s="140">
        <v>18.187096774193549</v>
      </c>
      <c r="J9835" s="141">
        <f t="shared" si="796"/>
        <v>0</v>
      </c>
      <c r="K9835" s="81">
        <f t="shared" si="797"/>
        <v>0</v>
      </c>
      <c r="L9835" s="149">
        <v>15.8</v>
      </c>
      <c r="N9835" s="141">
        <f t="shared" si="798"/>
        <v>1</v>
      </c>
      <c r="Q9835" s="81">
        <f t="shared" si="799"/>
        <v>4.1999999999999993</v>
      </c>
    </row>
    <row r="9836" spans="5:17" ht="13" hidden="1" x14ac:dyDescent="0.3">
      <c r="E9836" s="138">
        <v>45466</v>
      </c>
      <c r="F9836" s="16">
        <v>175</v>
      </c>
      <c r="G9836" s="16">
        <v>2024</v>
      </c>
      <c r="H9836" s="139">
        <f t="shared" si="795"/>
        <v>0</v>
      </c>
      <c r="I9836" s="140">
        <v>18.270967741935486</v>
      </c>
      <c r="J9836" s="141">
        <f t="shared" si="796"/>
        <v>0</v>
      </c>
      <c r="K9836" s="81">
        <f t="shared" si="797"/>
        <v>0</v>
      </c>
      <c r="L9836" s="149">
        <v>16.3</v>
      </c>
      <c r="N9836" s="141">
        <f t="shared" si="798"/>
        <v>0</v>
      </c>
      <c r="Q9836" s="81">
        <f t="shared" si="799"/>
        <v>0</v>
      </c>
    </row>
    <row r="9837" spans="5:17" ht="13" hidden="1" x14ac:dyDescent="0.3">
      <c r="E9837" s="138">
        <v>45467</v>
      </c>
      <c r="F9837" s="16">
        <v>176</v>
      </c>
      <c r="G9837" s="16">
        <v>2024</v>
      </c>
      <c r="H9837" s="139">
        <f t="shared" si="795"/>
        <v>0</v>
      </c>
      <c r="I9837" s="140">
        <v>18.354838709677423</v>
      </c>
      <c r="J9837" s="141">
        <f t="shared" si="796"/>
        <v>0</v>
      </c>
      <c r="K9837" s="81">
        <f t="shared" si="797"/>
        <v>0</v>
      </c>
      <c r="L9837" s="149">
        <v>20</v>
      </c>
      <c r="N9837" s="141">
        <f t="shared" si="798"/>
        <v>0</v>
      </c>
      <c r="Q9837" s="81">
        <f t="shared" si="799"/>
        <v>0</v>
      </c>
    </row>
    <row r="9838" spans="5:17" ht="13" hidden="1" x14ac:dyDescent="0.3">
      <c r="E9838" s="138">
        <v>45468</v>
      </c>
      <c r="F9838" s="16">
        <v>177</v>
      </c>
      <c r="G9838" s="16">
        <v>2024</v>
      </c>
      <c r="H9838" s="139">
        <f t="shared" si="795"/>
        <v>0</v>
      </c>
      <c r="I9838" s="140">
        <v>18.438709677419357</v>
      </c>
      <c r="J9838" s="141">
        <f t="shared" si="796"/>
        <v>0</v>
      </c>
      <c r="K9838" s="81">
        <f t="shared" si="797"/>
        <v>0</v>
      </c>
      <c r="L9838" s="149">
        <v>20.8</v>
      </c>
      <c r="N9838" s="141">
        <f t="shared" si="798"/>
        <v>0</v>
      </c>
      <c r="Q9838" s="81">
        <f t="shared" si="799"/>
        <v>0</v>
      </c>
    </row>
    <row r="9839" spans="5:17" ht="13" hidden="1" x14ac:dyDescent="0.3">
      <c r="E9839" s="138">
        <v>45469</v>
      </c>
      <c r="F9839" s="16">
        <v>178</v>
      </c>
      <c r="G9839" s="16">
        <v>2024</v>
      </c>
      <c r="H9839" s="139">
        <f t="shared" si="795"/>
        <v>0</v>
      </c>
      <c r="I9839" s="140">
        <v>18.522580645161291</v>
      </c>
      <c r="J9839" s="141">
        <f t="shared" si="796"/>
        <v>0</v>
      </c>
      <c r="K9839" s="81">
        <f t="shared" si="797"/>
        <v>0</v>
      </c>
      <c r="L9839" s="149">
        <v>20.2</v>
      </c>
      <c r="N9839" s="141">
        <f t="shared" si="798"/>
        <v>0</v>
      </c>
      <c r="Q9839" s="81">
        <f t="shared" si="799"/>
        <v>0</v>
      </c>
    </row>
    <row r="9840" spans="5:17" ht="13" hidden="1" x14ac:dyDescent="0.3">
      <c r="E9840" s="138">
        <v>45470</v>
      </c>
      <c r="F9840" s="16">
        <v>179</v>
      </c>
      <c r="G9840" s="16">
        <v>2024</v>
      </c>
      <c r="H9840" s="139">
        <f t="shared" si="795"/>
        <v>0</v>
      </c>
      <c r="I9840" s="140">
        <v>18.606451612903228</v>
      </c>
      <c r="J9840" s="141">
        <f t="shared" si="796"/>
        <v>0</v>
      </c>
      <c r="K9840" s="81">
        <f t="shared" si="797"/>
        <v>0</v>
      </c>
      <c r="L9840" s="149">
        <v>22.2</v>
      </c>
      <c r="N9840" s="141">
        <f t="shared" si="798"/>
        <v>0</v>
      </c>
      <c r="Q9840" s="81">
        <f t="shared" si="799"/>
        <v>0</v>
      </c>
    </row>
    <row r="9841" spans="5:17" ht="13" hidden="1" x14ac:dyDescent="0.3">
      <c r="E9841" s="138">
        <v>45471</v>
      </c>
      <c r="F9841" s="16">
        <v>180</v>
      </c>
      <c r="G9841" s="16">
        <v>2024</v>
      </c>
      <c r="H9841" s="139">
        <f t="shared" si="795"/>
        <v>0</v>
      </c>
      <c r="I9841" s="140">
        <v>18.690322580645162</v>
      </c>
      <c r="J9841" s="141">
        <f t="shared" si="796"/>
        <v>0</v>
      </c>
      <c r="K9841" s="81">
        <f t="shared" si="797"/>
        <v>0</v>
      </c>
      <c r="L9841" s="149">
        <v>23.9</v>
      </c>
      <c r="N9841" s="141">
        <f t="shared" si="798"/>
        <v>0</v>
      </c>
      <c r="Q9841" s="81">
        <f t="shared" si="799"/>
        <v>0</v>
      </c>
    </row>
    <row r="9842" spans="5:17" ht="13" hidden="1" x14ac:dyDescent="0.3">
      <c r="E9842" s="138">
        <v>45472</v>
      </c>
      <c r="F9842" s="16">
        <v>181</v>
      </c>
      <c r="G9842" s="16">
        <v>2024</v>
      </c>
      <c r="H9842" s="139">
        <f t="shared" si="795"/>
        <v>0</v>
      </c>
      <c r="I9842" s="140">
        <v>18.774193548387096</v>
      </c>
      <c r="J9842" s="141">
        <f t="shared" si="796"/>
        <v>0</v>
      </c>
      <c r="K9842" s="81">
        <f t="shared" si="797"/>
        <v>0</v>
      </c>
      <c r="L9842" s="149">
        <v>22.2</v>
      </c>
      <c r="N9842" s="141">
        <f t="shared" si="798"/>
        <v>0</v>
      </c>
      <c r="Q9842" s="81">
        <f t="shared" si="799"/>
        <v>0</v>
      </c>
    </row>
    <row r="9843" spans="5:17" ht="13" hidden="1" x14ac:dyDescent="0.3">
      <c r="E9843" s="138">
        <v>45473</v>
      </c>
      <c r="F9843" s="16">
        <v>182</v>
      </c>
      <c r="G9843" s="16">
        <v>2024</v>
      </c>
      <c r="H9843" s="139">
        <f t="shared" si="795"/>
        <v>0</v>
      </c>
      <c r="I9843" s="140">
        <v>18.858064516129033</v>
      </c>
      <c r="J9843" s="141">
        <f t="shared" si="796"/>
        <v>0</v>
      </c>
      <c r="K9843" s="81">
        <f t="shared" si="797"/>
        <v>0</v>
      </c>
      <c r="L9843" s="149">
        <v>19.8</v>
      </c>
      <c r="N9843" s="141">
        <f t="shared" si="798"/>
        <v>0</v>
      </c>
      <c r="Q9843" s="81">
        <f t="shared" si="799"/>
        <v>0</v>
      </c>
    </row>
    <row r="9844" spans="5:17" ht="13" hidden="1" x14ac:dyDescent="0.3">
      <c r="E9844" s="138">
        <v>45474</v>
      </c>
      <c r="F9844" s="16">
        <v>183</v>
      </c>
      <c r="G9844" s="16">
        <v>2024</v>
      </c>
      <c r="H9844" s="139">
        <f t="shared" si="795"/>
        <v>0</v>
      </c>
      <c r="I9844" s="140">
        <v>18.941935483870971</v>
      </c>
      <c r="J9844" s="141">
        <f t="shared" si="796"/>
        <v>0</v>
      </c>
      <c r="K9844" s="81">
        <f t="shared" si="797"/>
        <v>0</v>
      </c>
      <c r="L9844" s="149">
        <v>19.600000000000001</v>
      </c>
      <c r="N9844" s="141">
        <f t="shared" si="798"/>
        <v>0</v>
      </c>
      <c r="Q9844" s="81">
        <f t="shared" si="799"/>
        <v>0</v>
      </c>
    </row>
    <row r="9845" spans="5:17" ht="13" hidden="1" x14ac:dyDescent="0.3">
      <c r="E9845" s="138">
        <v>45475</v>
      </c>
      <c r="F9845" s="16">
        <v>184</v>
      </c>
      <c r="G9845" s="16">
        <v>2024</v>
      </c>
      <c r="H9845" s="139">
        <f t="shared" si="795"/>
        <v>0</v>
      </c>
      <c r="I9845" s="140">
        <v>19.025806451612905</v>
      </c>
      <c r="J9845" s="141">
        <f t="shared" si="796"/>
        <v>0</v>
      </c>
      <c r="K9845" s="81">
        <f t="shared" si="797"/>
        <v>0</v>
      </c>
      <c r="L9845" s="149">
        <v>17.8</v>
      </c>
      <c r="N9845" s="141">
        <f t="shared" si="798"/>
        <v>0</v>
      </c>
      <c r="Q9845" s="81">
        <f t="shared" si="799"/>
        <v>0</v>
      </c>
    </row>
    <row r="9846" spans="5:17" ht="13" hidden="1" x14ac:dyDescent="0.3">
      <c r="E9846" s="138">
        <v>45476</v>
      </c>
      <c r="F9846" s="16">
        <v>185</v>
      </c>
      <c r="G9846" s="16">
        <v>2024</v>
      </c>
      <c r="H9846" s="139">
        <f t="shared" si="795"/>
        <v>0</v>
      </c>
      <c r="I9846" s="140">
        <v>19.109677419354838</v>
      </c>
      <c r="J9846" s="141">
        <f t="shared" si="796"/>
        <v>0</v>
      </c>
      <c r="K9846" s="81">
        <f t="shared" si="797"/>
        <v>0</v>
      </c>
      <c r="L9846" s="149">
        <v>16.7</v>
      </c>
      <c r="N9846" s="141">
        <f t="shared" si="798"/>
        <v>0</v>
      </c>
      <c r="Q9846" s="81">
        <f t="shared" si="799"/>
        <v>0</v>
      </c>
    </row>
    <row r="9847" spans="5:17" ht="13" hidden="1" x14ac:dyDescent="0.3">
      <c r="E9847" s="138">
        <v>45477</v>
      </c>
      <c r="F9847" s="16">
        <v>186</v>
      </c>
      <c r="G9847" s="16">
        <v>2024</v>
      </c>
      <c r="H9847" s="139">
        <f t="shared" si="795"/>
        <v>0</v>
      </c>
      <c r="I9847" s="140">
        <v>19.193548387096776</v>
      </c>
      <c r="J9847" s="141">
        <f t="shared" si="796"/>
        <v>0</v>
      </c>
      <c r="K9847" s="81">
        <f t="shared" si="797"/>
        <v>0</v>
      </c>
      <c r="L9847" s="149">
        <v>19</v>
      </c>
      <c r="N9847" s="141">
        <f t="shared" si="798"/>
        <v>0</v>
      </c>
      <c r="Q9847" s="81">
        <f t="shared" si="799"/>
        <v>0</v>
      </c>
    </row>
    <row r="9848" spans="5:17" ht="13" hidden="1" x14ac:dyDescent="0.3">
      <c r="E9848" s="138">
        <v>45478</v>
      </c>
      <c r="F9848" s="16">
        <v>187</v>
      </c>
      <c r="G9848" s="16">
        <v>2024</v>
      </c>
      <c r="H9848" s="139">
        <f t="shared" si="795"/>
        <v>0</v>
      </c>
      <c r="I9848" s="140">
        <v>19.277419354838713</v>
      </c>
      <c r="J9848" s="141">
        <f t="shared" si="796"/>
        <v>0</v>
      </c>
      <c r="K9848" s="81">
        <f t="shared" si="797"/>
        <v>0</v>
      </c>
      <c r="L9848" s="149">
        <v>20.5</v>
      </c>
      <c r="N9848" s="141">
        <f t="shared" si="798"/>
        <v>0</v>
      </c>
      <c r="Q9848" s="81">
        <f t="shared" si="799"/>
        <v>0</v>
      </c>
    </row>
    <row r="9849" spans="5:17" ht="13" hidden="1" x14ac:dyDescent="0.3">
      <c r="E9849" s="138">
        <v>45479</v>
      </c>
      <c r="F9849" s="16">
        <v>188</v>
      </c>
      <c r="G9849" s="16">
        <v>2024</v>
      </c>
      <c r="H9849" s="139">
        <f t="shared" si="795"/>
        <v>0</v>
      </c>
      <c r="I9849" s="140">
        <v>19.361290322580643</v>
      </c>
      <c r="J9849" s="141">
        <f t="shared" si="796"/>
        <v>0</v>
      </c>
      <c r="K9849" s="81">
        <f t="shared" si="797"/>
        <v>0</v>
      </c>
      <c r="L9849" s="149">
        <v>19.100000000000001</v>
      </c>
      <c r="N9849" s="141">
        <f t="shared" si="798"/>
        <v>0</v>
      </c>
      <c r="Q9849" s="81">
        <f t="shared" si="799"/>
        <v>0</v>
      </c>
    </row>
    <row r="9850" spans="5:17" ht="13" hidden="1" x14ac:dyDescent="0.3">
      <c r="E9850" s="138">
        <v>45480</v>
      </c>
      <c r="F9850" s="16">
        <v>189</v>
      </c>
      <c r="G9850" s="16">
        <v>2024</v>
      </c>
      <c r="H9850" s="139">
        <f t="shared" si="795"/>
        <v>0</v>
      </c>
      <c r="I9850" s="140">
        <v>19.445161290322581</v>
      </c>
      <c r="J9850" s="141">
        <f t="shared" si="796"/>
        <v>0</v>
      </c>
      <c r="K9850" s="81">
        <f t="shared" si="797"/>
        <v>0</v>
      </c>
      <c r="L9850" s="149">
        <v>17</v>
      </c>
      <c r="N9850" s="141">
        <f t="shared" si="798"/>
        <v>0</v>
      </c>
      <c r="Q9850" s="81">
        <f t="shared" si="799"/>
        <v>0</v>
      </c>
    </row>
    <row r="9851" spans="5:17" ht="13" hidden="1" x14ac:dyDescent="0.3">
      <c r="E9851" s="138">
        <v>45481</v>
      </c>
      <c r="F9851" s="16">
        <v>190</v>
      </c>
      <c r="G9851" s="16">
        <v>2024</v>
      </c>
      <c r="H9851" s="139">
        <f t="shared" si="795"/>
        <v>0</v>
      </c>
      <c r="I9851" s="140">
        <v>19.529032258064518</v>
      </c>
      <c r="J9851" s="141">
        <f t="shared" si="796"/>
        <v>0</v>
      </c>
      <c r="K9851" s="81">
        <f t="shared" si="797"/>
        <v>0</v>
      </c>
      <c r="L9851" s="149">
        <v>19.7</v>
      </c>
      <c r="N9851" s="141">
        <f t="shared" si="798"/>
        <v>0</v>
      </c>
      <c r="Q9851" s="81">
        <f t="shared" si="799"/>
        <v>0</v>
      </c>
    </row>
    <row r="9852" spans="5:17" ht="13" hidden="1" x14ac:dyDescent="0.3">
      <c r="E9852" s="138">
        <v>45482</v>
      </c>
      <c r="F9852" s="16">
        <v>191</v>
      </c>
      <c r="G9852" s="16">
        <v>2024</v>
      </c>
      <c r="H9852" s="139">
        <f t="shared" si="795"/>
        <v>0</v>
      </c>
      <c r="I9852" s="140">
        <v>19.612903225806452</v>
      </c>
      <c r="J9852" s="141">
        <f t="shared" si="796"/>
        <v>0</v>
      </c>
      <c r="K9852" s="81">
        <f t="shared" si="797"/>
        <v>0</v>
      </c>
      <c r="L9852" s="149">
        <v>23</v>
      </c>
      <c r="N9852" s="141">
        <f t="shared" si="798"/>
        <v>0</v>
      </c>
      <c r="Q9852" s="81">
        <f t="shared" si="799"/>
        <v>0</v>
      </c>
    </row>
    <row r="9853" spans="5:17" ht="13" hidden="1" x14ac:dyDescent="0.3">
      <c r="E9853" s="138">
        <v>45483</v>
      </c>
      <c r="F9853" s="16">
        <v>192</v>
      </c>
      <c r="G9853" s="16">
        <v>2024</v>
      </c>
      <c r="H9853" s="139">
        <f t="shared" si="795"/>
        <v>0</v>
      </c>
      <c r="I9853" s="140">
        <v>19.696774193548389</v>
      </c>
      <c r="J9853" s="141">
        <f t="shared" si="796"/>
        <v>0</v>
      </c>
      <c r="K9853" s="81">
        <f t="shared" si="797"/>
        <v>0</v>
      </c>
      <c r="L9853" s="149">
        <v>22.9</v>
      </c>
      <c r="N9853" s="141">
        <f t="shared" si="798"/>
        <v>0</v>
      </c>
      <c r="Q9853" s="81">
        <f t="shared" si="799"/>
        <v>0</v>
      </c>
    </row>
    <row r="9854" spans="5:17" ht="13" hidden="1" x14ac:dyDescent="0.3">
      <c r="E9854" s="138">
        <v>45484</v>
      </c>
      <c r="F9854" s="16">
        <v>193</v>
      </c>
      <c r="G9854" s="16">
        <v>2024</v>
      </c>
      <c r="H9854" s="139">
        <f t="shared" si="795"/>
        <v>0</v>
      </c>
      <c r="I9854" s="140">
        <v>19.780645161290323</v>
      </c>
      <c r="J9854" s="141">
        <f t="shared" si="796"/>
        <v>0</v>
      </c>
      <c r="K9854" s="81">
        <f t="shared" si="797"/>
        <v>0</v>
      </c>
      <c r="L9854" s="149">
        <v>22.7</v>
      </c>
      <c r="N9854" s="141">
        <f t="shared" si="798"/>
        <v>0</v>
      </c>
      <c r="Q9854" s="81">
        <f t="shared" si="799"/>
        <v>0</v>
      </c>
    </row>
    <row r="9855" spans="5:17" ht="13" hidden="1" x14ac:dyDescent="0.3">
      <c r="E9855" s="138">
        <v>45485</v>
      </c>
      <c r="F9855" s="16">
        <v>194</v>
      </c>
      <c r="G9855" s="16">
        <v>2024</v>
      </c>
      <c r="H9855" s="139">
        <f t="shared" si="795"/>
        <v>0</v>
      </c>
      <c r="I9855" s="140">
        <v>19.864516129032257</v>
      </c>
      <c r="J9855" s="141">
        <f t="shared" si="796"/>
        <v>0</v>
      </c>
      <c r="K9855" s="81">
        <f t="shared" si="797"/>
        <v>0</v>
      </c>
      <c r="L9855" s="149">
        <v>19.2</v>
      </c>
      <c r="N9855" s="141">
        <f t="shared" si="798"/>
        <v>0</v>
      </c>
      <c r="Q9855" s="81">
        <f t="shared" si="799"/>
        <v>0</v>
      </c>
    </row>
    <row r="9856" spans="5:17" ht="13" hidden="1" x14ac:dyDescent="0.3">
      <c r="E9856" s="138">
        <v>45486</v>
      </c>
      <c r="F9856" s="16">
        <v>195</v>
      </c>
      <c r="G9856" s="16">
        <v>2024</v>
      </c>
      <c r="H9856" s="139">
        <f t="shared" si="795"/>
        <v>0</v>
      </c>
      <c r="I9856" s="140">
        <v>19.948387096774194</v>
      </c>
      <c r="J9856" s="141">
        <f t="shared" si="796"/>
        <v>0</v>
      </c>
      <c r="K9856" s="81">
        <f t="shared" si="797"/>
        <v>0</v>
      </c>
      <c r="L9856" s="149">
        <v>17.600000000000001</v>
      </c>
      <c r="N9856" s="141">
        <f t="shared" si="798"/>
        <v>0</v>
      </c>
      <c r="Q9856" s="81">
        <f t="shared" si="799"/>
        <v>0</v>
      </c>
    </row>
    <row r="9857" spans="5:17" ht="13" hidden="1" x14ac:dyDescent="0.3">
      <c r="E9857" s="138">
        <v>45487</v>
      </c>
      <c r="F9857" s="16">
        <v>196</v>
      </c>
      <c r="G9857" s="16">
        <v>2024</v>
      </c>
      <c r="H9857" s="139">
        <f t="shared" si="795"/>
        <v>0</v>
      </c>
      <c r="I9857" s="140">
        <v>20.032258064516128</v>
      </c>
      <c r="J9857" s="141">
        <f t="shared" si="796"/>
        <v>0</v>
      </c>
      <c r="K9857" s="81">
        <f t="shared" si="797"/>
        <v>0</v>
      </c>
      <c r="L9857" s="149">
        <v>18.5</v>
      </c>
      <c r="N9857" s="141">
        <f t="shared" si="798"/>
        <v>0</v>
      </c>
      <c r="Q9857" s="81">
        <f t="shared" si="799"/>
        <v>0</v>
      </c>
    </row>
    <row r="9858" spans="5:17" ht="13" hidden="1" x14ac:dyDescent="0.3">
      <c r="E9858" s="138">
        <v>45488</v>
      </c>
      <c r="F9858" s="16">
        <v>197</v>
      </c>
      <c r="G9858" s="16">
        <v>2024</v>
      </c>
      <c r="H9858" s="139">
        <f t="shared" si="795"/>
        <v>0</v>
      </c>
      <c r="I9858" s="140">
        <v>20.116129032258065</v>
      </c>
      <c r="J9858" s="141">
        <f t="shared" si="796"/>
        <v>0</v>
      </c>
      <c r="K9858" s="81">
        <f t="shared" si="797"/>
        <v>0</v>
      </c>
      <c r="L9858" s="149">
        <v>21.9</v>
      </c>
      <c r="N9858" s="141">
        <f t="shared" si="798"/>
        <v>0</v>
      </c>
      <c r="Q9858" s="81">
        <f t="shared" si="799"/>
        <v>0</v>
      </c>
    </row>
    <row r="9859" spans="5:17" ht="13" hidden="1" x14ac:dyDescent="0.3">
      <c r="E9859" s="138">
        <v>45489</v>
      </c>
      <c r="F9859" s="16">
        <v>198</v>
      </c>
      <c r="G9859" s="16">
        <v>2024</v>
      </c>
      <c r="H9859" s="139">
        <f t="shared" si="795"/>
        <v>0</v>
      </c>
      <c r="I9859" s="140">
        <v>20.2</v>
      </c>
      <c r="J9859" s="141">
        <f t="shared" si="796"/>
        <v>0</v>
      </c>
      <c r="K9859" s="81">
        <f t="shared" si="797"/>
        <v>0</v>
      </c>
      <c r="L9859" s="149">
        <v>22.1</v>
      </c>
      <c r="N9859" s="141">
        <f t="shared" si="798"/>
        <v>0</v>
      </c>
      <c r="Q9859" s="81">
        <f t="shared" si="799"/>
        <v>0</v>
      </c>
    </row>
    <row r="9860" spans="5:17" ht="13" hidden="1" x14ac:dyDescent="0.3">
      <c r="E9860" s="138">
        <v>45490</v>
      </c>
      <c r="F9860" s="16">
        <v>199</v>
      </c>
      <c r="G9860" s="16">
        <v>2024</v>
      </c>
      <c r="H9860" s="139">
        <f t="shared" si="795"/>
        <v>0</v>
      </c>
      <c r="I9860" s="140">
        <v>20.193548387096772</v>
      </c>
      <c r="J9860" s="141">
        <f t="shared" si="796"/>
        <v>0</v>
      </c>
      <c r="K9860" s="81">
        <f t="shared" si="797"/>
        <v>0</v>
      </c>
      <c r="L9860" s="149">
        <v>20.399999999999999</v>
      </c>
      <c r="N9860" s="141">
        <f t="shared" si="798"/>
        <v>0</v>
      </c>
      <c r="Q9860" s="81">
        <f t="shared" si="799"/>
        <v>0</v>
      </c>
    </row>
    <row r="9861" spans="5:17" ht="13" hidden="1" x14ac:dyDescent="0.3">
      <c r="E9861" s="138">
        <v>45491</v>
      </c>
      <c r="F9861" s="16">
        <v>200</v>
      </c>
      <c r="G9861" s="16">
        <v>2024</v>
      </c>
      <c r="H9861" s="139">
        <f t="shared" si="795"/>
        <v>0</v>
      </c>
      <c r="I9861" s="140">
        <v>20.187096774193549</v>
      </c>
      <c r="J9861" s="141">
        <f t="shared" si="796"/>
        <v>0</v>
      </c>
      <c r="K9861" s="81">
        <f t="shared" si="797"/>
        <v>0</v>
      </c>
      <c r="L9861" s="149">
        <v>21.8</v>
      </c>
      <c r="N9861" s="141">
        <f t="shared" si="798"/>
        <v>0</v>
      </c>
      <c r="Q9861" s="81">
        <f t="shared" si="799"/>
        <v>0</v>
      </c>
    </row>
    <row r="9862" spans="5:17" ht="13" hidden="1" x14ac:dyDescent="0.3">
      <c r="E9862" s="138">
        <v>45492</v>
      </c>
      <c r="F9862" s="16">
        <v>201</v>
      </c>
      <c r="G9862" s="16">
        <v>2024</v>
      </c>
      <c r="H9862" s="139">
        <f t="shared" si="795"/>
        <v>0</v>
      </c>
      <c r="I9862" s="140">
        <v>20.180645161290322</v>
      </c>
      <c r="J9862" s="141">
        <f t="shared" si="796"/>
        <v>0</v>
      </c>
      <c r="K9862" s="81">
        <f t="shared" si="797"/>
        <v>0</v>
      </c>
      <c r="L9862" s="149">
        <v>23</v>
      </c>
      <c r="N9862" s="141">
        <f t="shared" si="798"/>
        <v>0</v>
      </c>
      <c r="Q9862" s="81">
        <f t="shared" si="799"/>
        <v>0</v>
      </c>
    </row>
    <row r="9863" spans="5:17" ht="13" hidden="1" x14ac:dyDescent="0.3">
      <c r="E9863" s="138">
        <v>45493</v>
      </c>
      <c r="F9863" s="16">
        <v>202</v>
      </c>
      <c r="G9863" s="16">
        <v>2024</v>
      </c>
      <c r="H9863" s="139">
        <f t="shared" si="795"/>
        <v>0</v>
      </c>
      <c r="I9863" s="140">
        <v>20.174193548387095</v>
      </c>
      <c r="J9863" s="141">
        <f t="shared" si="796"/>
        <v>0</v>
      </c>
      <c r="K9863" s="81">
        <f t="shared" si="797"/>
        <v>0</v>
      </c>
      <c r="L9863" s="149">
        <v>23.7</v>
      </c>
      <c r="N9863" s="141">
        <f t="shared" si="798"/>
        <v>0</v>
      </c>
      <c r="Q9863" s="81">
        <f t="shared" si="799"/>
        <v>0</v>
      </c>
    </row>
    <row r="9864" spans="5:17" ht="13" hidden="1" x14ac:dyDescent="0.3">
      <c r="E9864" s="138">
        <v>45494</v>
      </c>
      <c r="F9864" s="16">
        <v>203</v>
      </c>
      <c r="G9864" s="16">
        <v>2024</v>
      </c>
      <c r="H9864" s="139">
        <f t="shared" si="795"/>
        <v>0</v>
      </c>
      <c r="I9864" s="140">
        <v>20.167741935483871</v>
      </c>
      <c r="J9864" s="141">
        <f t="shared" si="796"/>
        <v>0</v>
      </c>
      <c r="K9864" s="81">
        <f t="shared" si="797"/>
        <v>0</v>
      </c>
      <c r="L9864" s="149">
        <v>22</v>
      </c>
      <c r="N9864" s="141">
        <f t="shared" si="798"/>
        <v>0</v>
      </c>
      <c r="Q9864" s="81">
        <f t="shared" si="799"/>
        <v>0</v>
      </c>
    </row>
    <row r="9865" spans="5:17" ht="13" hidden="1" x14ac:dyDescent="0.3">
      <c r="E9865" s="138">
        <v>45495</v>
      </c>
      <c r="F9865" s="16">
        <v>204</v>
      </c>
      <c r="G9865" s="16">
        <v>2024</v>
      </c>
      <c r="H9865" s="139">
        <f t="shared" ref="H9865:H9928" si="800">IF(AND(E9865&gt;=$D$64,E9865&lt;=$D$65),1,0)</f>
        <v>0</v>
      </c>
      <c r="I9865" s="140">
        <v>20.161290322580644</v>
      </c>
      <c r="J9865" s="141">
        <f t="shared" ref="J9865:J9928" si="801">IF(I9865&lt;=$E$117,1,0)</f>
        <v>0</v>
      </c>
      <c r="K9865" s="81">
        <f t="shared" ref="K9865:K9928" si="802">J9865*($E$116-I9865)</f>
        <v>0</v>
      </c>
      <c r="L9865" s="149">
        <v>21.7</v>
      </c>
      <c r="N9865" s="141">
        <f t="shared" ref="N9865:N9928" si="803">IF(L9865&lt;=$E$117,1,0)</f>
        <v>0</v>
      </c>
      <c r="Q9865" s="81">
        <f t="shared" ref="Q9865:Q9928" si="804">N9865*($E$116-L9865)</f>
        <v>0</v>
      </c>
    </row>
    <row r="9866" spans="5:17" ht="13" hidden="1" x14ac:dyDescent="0.3">
      <c r="E9866" s="138">
        <v>45496</v>
      </c>
      <c r="F9866" s="16">
        <v>205</v>
      </c>
      <c r="G9866" s="16">
        <v>2024</v>
      </c>
      <c r="H9866" s="139">
        <f t="shared" si="800"/>
        <v>0</v>
      </c>
      <c r="I9866" s="140">
        <v>20.154838709677417</v>
      </c>
      <c r="J9866" s="141">
        <f t="shared" si="801"/>
        <v>0</v>
      </c>
      <c r="K9866" s="81">
        <f t="shared" si="802"/>
        <v>0</v>
      </c>
      <c r="L9866" s="149">
        <v>22</v>
      </c>
      <c r="N9866" s="141">
        <f t="shared" si="803"/>
        <v>0</v>
      </c>
      <c r="Q9866" s="81">
        <f t="shared" si="804"/>
        <v>0</v>
      </c>
    </row>
    <row r="9867" spans="5:17" ht="13" hidden="1" x14ac:dyDescent="0.3">
      <c r="E9867" s="138">
        <v>45497</v>
      </c>
      <c r="F9867" s="16">
        <v>206</v>
      </c>
      <c r="G9867" s="16">
        <v>2024</v>
      </c>
      <c r="H9867" s="139">
        <f t="shared" si="800"/>
        <v>0</v>
      </c>
      <c r="I9867" s="140">
        <v>20.148387096774194</v>
      </c>
      <c r="J9867" s="141">
        <f t="shared" si="801"/>
        <v>0</v>
      </c>
      <c r="K9867" s="81">
        <f t="shared" si="802"/>
        <v>0</v>
      </c>
      <c r="L9867" s="149">
        <v>21.9</v>
      </c>
      <c r="N9867" s="141">
        <f t="shared" si="803"/>
        <v>0</v>
      </c>
      <c r="Q9867" s="81">
        <f t="shared" si="804"/>
        <v>0</v>
      </c>
    </row>
    <row r="9868" spans="5:17" ht="13" hidden="1" x14ac:dyDescent="0.3">
      <c r="E9868" s="138">
        <v>45498</v>
      </c>
      <c r="F9868" s="16">
        <v>207</v>
      </c>
      <c r="G9868" s="16">
        <v>2024</v>
      </c>
      <c r="H9868" s="139">
        <f t="shared" si="800"/>
        <v>0</v>
      </c>
      <c r="I9868" s="140">
        <v>20.141935483870967</v>
      </c>
      <c r="J9868" s="141">
        <f t="shared" si="801"/>
        <v>0</v>
      </c>
      <c r="K9868" s="81">
        <f t="shared" si="802"/>
        <v>0</v>
      </c>
      <c r="L9868" s="149">
        <v>21.6</v>
      </c>
      <c r="N9868" s="141">
        <f t="shared" si="803"/>
        <v>0</v>
      </c>
      <c r="Q9868" s="81">
        <f t="shared" si="804"/>
        <v>0</v>
      </c>
    </row>
    <row r="9869" spans="5:17" ht="13" hidden="1" x14ac:dyDescent="0.3">
      <c r="E9869" s="138">
        <v>45499</v>
      </c>
      <c r="F9869" s="16">
        <v>208</v>
      </c>
      <c r="G9869" s="16">
        <v>2024</v>
      </c>
      <c r="H9869" s="139">
        <f t="shared" si="800"/>
        <v>0</v>
      </c>
      <c r="I9869" s="140">
        <v>20.13548387096774</v>
      </c>
      <c r="J9869" s="141">
        <f t="shared" si="801"/>
        <v>0</v>
      </c>
      <c r="K9869" s="81">
        <f t="shared" si="802"/>
        <v>0</v>
      </c>
      <c r="L9869" s="149">
        <v>23.6</v>
      </c>
      <c r="N9869" s="141">
        <f t="shared" si="803"/>
        <v>0</v>
      </c>
      <c r="Q9869" s="81">
        <f t="shared" si="804"/>
        <v>0</v>
      </c>
    </row>
    <row r="9870" spans="5:17" ht="13" hidden="1" x14ac:dyDescent="0.3">
      <c r="E9870" s="138">
        <v>45500</v>
      </c>
      <c r="F9870" s="16">
        <v>209</v>
      </c>
      <c r="G9870" s="16">
        <v>2024</v>
      </c>
      <c r="H9870" s="139">
        <f t="shared" si="800"/>
        <v>0</v>
      </c>
      <c r="I9870" s="140">
        <v>20.129032258064516</v>
      </c>
      <c r="J9870" s="141">
        <f t="shared" si="801"/>
        <v>0</v>
      </c>
      <c r="K9870" s="81">
        <f t="shared" si="802"/>
        <v>0</v>
      </c>
      <c r="L9870" s="149">
        <v>25.6</v>
      </c>
      <c r="N9870" s="141">
        <f t="shared" si="803"/>
        <v>0</v>
      </c>
      <c r="Q9870" s="81">
        <f t="shared" si="804"/>
        <v>0</v>
      </c>
    </row>
    <row r="9871" spans="5:17" ht="13" hidden="1" x14ac:dyDescent="0.3">
      <c r="E9871" s="138">
        <v>45501</v>
      </c>
      <c r="F9871" s="16">
        <v>210</v>
      </c>
      <c r="G9871" s="16">
        <v>2024</v>
      </c>
      <c r="H9871" s="139">
        <f t="shared" si="800"/>
        <v>0</v>
      </c>
      <c r="I9871" s="140">
        <v>20.122580645161289</v>
      </c>
      <c r="J9871" s="141">
        <f t="shared" si="801"/>
        <v>0</v>
      </c>
      <c r="K9871" s="81">
        <f t="shared" si="802"/>
        <v>0</v>
      </c>
      <c r="L9871" s="149">
        <v>25.2</v>
      </c>
      <c r="N9871" s="141">
        <f t="shared" si="803"/>
        <v>0</v>
      </c>
      <c r="Q9871" s="81">
        <f t="shared" si="804"/>
        <v>0</v>
      </c>
    </row>
    <row r="9872" spans="5:17" ht="13" hidden="1" x14ac:dyDescent="0.3">
      <c r="E9872" s="138">
        <v>45502</v>
      </c>
      <c r="F9872" s="16">
        <v>211</v>
      </c>
      <c r="G9872" s="16">
        <v>2024</v>
      </c>
      <c r="H9872" s="139">
        <f t="shared" si="800"/>
        <v>0</v>
      </c>
      <c r="I9872" s="140">
        <v>20.116129032258065</v>
      </c>
      <c r="J9872" s="141">
        <f t="shared" si="801"/>
        <v>0</v>
      </c>
      <c r="K9872" s="81">
        <f t="shared" si="802"/>
        <v>0</v>
      </c>
      <c r="L9872" s="149">
        <v>23.9</v>
      </c>
      <c r="N9872" s="141">
        <f t="shared" si="803"/>
        <v>0</v>
      </c>
      <c r="Q9872" s="81">
        <f t="shared" si="804"/>
        <v>0</v>
      </c>
    </row>
    <row r="9873" spans="5:17" ht="13" hidden="1" x14ac:dyDescent="0.3">
      <c r="E9873" s="138">
        <v>45503</v>
      </c>
      <c r="F9873" s="16">
        <v>212</v>
      </c>
      <c r="G9873" s="16">
        <v>2024</v>
      </c>
      <c r="H9873" s="139">
        <f t="shared" si="800"/>
        <v>0</v>
      </c>
      <c r="I9873" s="140">
        <v>20.109677419354838</v>
      </c>
      <c r="J9873" s="141">
        <f t="shared" si="801"/>
        <v>0</v>
      </c>
      <c r="K9873" s="81">
        <f t="shared" si="802"/>
        <v>0</v>
      </c>
      <c r="L9873" s="149">
        <v>25.4</v>
      </c>
      <c r="N9873" s="141">
        <f t="shared" si="803"/>
        <v>0</v>
      </c>
      <c r="Q9873" s="81">
        <f t="shared" si="804"/>
        <v>0</v>
      </c>
    </row>
    <row r="9874" spans="5:17" ht="13" hidden="1" x14ac:dyDescent="0.3">
      <c r="E9874" s="138">
        <v>45504</v>
      </c>
      <c r="F9874" s="16">
        <v>213</v>
      </c>
      <c r="G9874" s="16">
        <v>2024</v>
      </c>
      <c r="H9874" s="139">
        <f t="shared" si="800"/>
        <v>0</v>
      </c>
      <c r="I9874" s="140">
        <v>20.103225806451611</v>
      </c>
      <c r="J9874" s="141">
        <f t="shared" si="801"/>
        <v>0</v>
      </c>
      <c r="K9874" s="81">
        <f t="shared" si="802"/>
        <v>0</v>
      </c>
      <c r="L9874" s="149">
        <v>25.7</v>
      </c>
      <c r="N9874" s="141">
        <f t="shared" si="803"/>
        <v>0</v>
      </c>
      <c r="Q9874" s="81">
        <f t="shared" si="804"/>
        <v>0</v>
      </c>
    </row>
    <row r="9875" spans="5:17" ht="13" hidden="1" x14ac:dyDescent="0.3">
      <c r="E9875" s="138">
        <v>45505</v>
      </c>
      <c r="F9875" s="16">
        <v>214</v>
      </c>
      <c r="G9875" s="16">
        <v>2024</v>
      </c>
      <c r="H9875" s="139">
        <f t="shared" si="800"/>
        <v>0</v>
      </c>
      <c r="I9875" s="140">
        <v>20.096774193548388</v>
      </c>
      <c r="J9875" s="141">
        <f t="shared" si="801"/>
        <v>0</v>
      </c>
      <c r="K9875" s="81">
        <f t="shared" si="802"/>
        <v>0</v>
      </c>
      <c r="L9875" s="149">
        <v>24.9</v>
      </c>
      <c r="N9875" s="141">
        <f t="shared" si="803"/>
        <v>0</v>
      </c>
      <c r="Q9875" s="81">
        <f t="shared" si="804"/>
        <v>0</v>
      </c>
    </row>
    <row r="9876" spans="5:17" ht="13" hidden="1" x14ac:dyDescent="0.3">
      <c r="E9876" s="138">
        <v>45506</v>
      </c>
      <c r="F9876" s="16">
        <v>215</v>
      </c>
      <c r="G9876" s="16">
        <v>2024</v>
      </c>
      <c r="H9876" s="139">
        <f t="shared" si="800"/>
        <v>0</v>
      </c>
      <c r="I9876" s="140">
        <v>20.090322580645161</v>
      </c>
      <c r="J9876" s="141">
        <f t="shared" si="801"/>
        <v>0</v>
      </c>
      <c r="K9876" s="81">
        <f t="shared" si="802"/>
        <v>0</v>
      </c>
      <c r="L9876" s="149">
        <v>24.7</v>
      </c>
      <c r="N9876" s="141">
        <f t="shared" si="803"/>
        <v>0</v>
      </c>
      <c r="Q9876" s="81">
        <f t="shared" si="804"/>
        <v>0</v>
      </c>
    </row>
    <row r="9877" spans="5:17" ht="13" hidden="1" x14ac:dyDescent="0.3">
      <c r="E9877" s="138">
        <v>45507</v>
      </c>
      <c r="F9877" s="16">
        <v>216</v>
      </c>
      <c r="G9877" s="16">
        <v>2024</v>
      </c>
      <c r="H9877" s="139">
        <f t="shared" si="800"/>
        <v>0</v>
      </c>
      <c r="I9877" s="140">
        <v>20.083870967741934</v>
      </c>
      <c r="J9877" s="141">
        <f t="shared" si="801"/>
        <v>0</v>
      </c>
      <c r="K9877" s="81">
        <f t="shared" si="802"/>
        <v>0</v>
      </c>
      <c r="L9877" s="149">
        <v>23.8</v>
      </c>
      <c r="N9877" s="141">
        <f t="shared" si="803"/>
        <v>0</v>
      </c>
      <c r="Q9877" s="81">
        <f t="shared" si="804"/>
        <v>0</v>
      </c>
    </row>
    <row r="9878" spans="5:17" ht="13" hidden="1" x14ac:dyDescent="0.3">
      <c r="E9878" s="138">
        <v>45508</v>
      </c>
      <c r="F9878" s="16">
        <v>217</v>
      </c>
      <c r="G9878" s="16">
        <v>2024</v>
      </c>
      <c r="H9878" s="139">
        <f t="shared" si="800"/>
        <v>0</v>
      </c>
      <c r="I9878" s="140">
        <v>20.07741935483871</v>
      </c>
      <c r="J9878" s="141">
        <f t="shared" si="801"/>
        <v>0</v>
      </c>
      <c r="K9878" s="81">
        <f t="shared" si="802"/>
        <v>0</v>
      </c>
      <c r="L9878" s="149">
        <v>22.5</v>
      </c>
      <c r="N9878" s="141">
        <f t="shared" si="803"/>
        <v>0</v>
      </c>
      <c r="Q9878" s="81">
        <f t="shared" si="804"/>
        <v>0</v>
      </c>
    </row>
    <row r="9879" spans="5:17" ht="13" hidden="1" x14ac:dyDescent="0.3">
      <c r="E9879" s="138">
        <v>45509</v>
      </c>
      <c r="F9879" s="16">
        <v>218</v>
      </c>
      <c r="G9879" s="16">
        <v>2024</v>
      </c>
      <c r="H9879" s="139">
        <f t="shared" si="800"/>
        <v>0</v>
      </c>
      <c r="I9879" s="140">
        <v>20.070967741935483</v>
      </c>
      <c r="J9879" s="141">
        <f t="shared" si="801"/>
        <v>0</v>
      </c>
      <c r="K9879" s="81">
        <f t="shared" si="802"/>
        <v>0</v>
      </c>
      <c r="L9879" s="149">
        <v>22.9</v>
      </c>
      <c r="N9879" s="141">
        <f t="shared" si="803"/>
        <v>0</v>
      </c>
      <c r="Q9879" s="81">
        <f t="shared" si="804"/>
        <v>0</v>
      </c>
    </row>
    <row r="9880" spans="5:17" ht="13" hidden="1" x14ac:dyDescent="0.3">
      <c r="E9880" s="138">
        <v>45510</v>
      </c>
      <c r="F9880" s="16">
        <v>219</v>
      </c>
      <c r="G9880" s="16">
        <v>2024</v>
      </c>
      <c r="H9880" s="139">
        <f t="shared" si="800"/>
        <v>0</v>
      </c>
      <c r="I9880" s="140">
        <v>20.064516129032256</v>
      </c>
      <c r="J9880" s="141">
        <f t="shared" si="801"/>
        <v>0</v>
      </c>
      <c r="K9880" s="81">
        <f t="shared" si="802"/>
        <v>0</v>
      </c>
      <c r="L9880" s="149">
        <v>24.6</v>
      </c>
      <c r="N9880" s="141">
        <f t="shared" si="803"/>
        <v>0</v>
      </c>
      <c r="Q9880" s="81">
        <f t="shared" si="804"/>
        <v>0</v>
      </c>
    </row>
    <row r="9881" spans="5:17" ht="13" hidden="1" x14ac:dyDescent="0.3">
      <c r="E9881" s="138">
        <v>45511</v>
      </c>
      <c r="F9881" s="16">
        <v>220</v>
      </c>
      <c r="G9881" s="16">
        <v>2024</v>
      </c>
      <c r="H9881" s="139">
        <f t="shared" si="800"/>
        <v>0</v>
      </c>
      <c r="I9881" s="140">
        <v>20.058064516129033</v>
      </c>
      <c r="J9881" s="141">
        <f t="shared" si="801"/>
        <v>0</v>
      </c>
      <c r="K9881" s="81">
        <f t="shared" si="802"/>
        <v>0</v>
      </c>
      <c r="L9881" s="149">
        <v>22.8</v>
      </c>
      <c r="N9881" s="141">
        <f t="shared" si="803"/>
        <v>0</v>
      </c>
      <c r="Q9881" s="81">
        <f t="shared" si="804"/>
        <v>0</v>
      </c>
    </row>
    <row r="9882" spans="5:17" ht="13" hidden="1" x14ac:dyDescent="0.3">
      <c r="E9882" s="138">
        <v>45512</v>
      </c>
      <c r="F9882" s="16">
        <v>221</v>
      </c>
      <c r="G9882" s="16">
        <v>2024</v>
      </c>
      <c r="H9882" s="139">
        <f t="shared" si="800"/>
        <v>0</v>
      </c>
      <c r="I9882" s="140">
        <v>20.051612903225806</v>
      </c>
      <c r="J9882" s="141">
        <f t="shared" si="801"/>
        <v>0</v>
      </c>
      <c r="K9882" s="81">
        <f t="shared" si="802"/>
        <v>0</v>
      </c>
      <c r="L9882" s="149">
        <v>24</v>
      </c>
      <c r="N9882" s="141">
        <f t="shared" si="803"/>
        <v>0</v>
      </c>
      <c r="Q9882" s="81">
        <f t="shared" si="804"/>
        <v>0</v>
      </c>
    </row>
    <row r="9883" spans="5:17" ht="13" hidden="1" x14ac:dyDescent="0.3">
      <c r="E9883" s="138">
        <v>45513</v>
      </c>
      <c r="F9883" s="16">
        <v>222</v>
      </c>
      <c r="G9883" s="16">
        <v>2024</v>
      </c>
      <c r="H9883" s="139">
        <f t="shared" si="800"/>
        <v>0</v>
      </c>
      <c r="I9883" s="140">
        <v>20.045161290322579</v>
      </c>
      <c r="J9883" s="141">
        <f t="shared" si="801"/>
        <v>0</v>
      </c>
      <c r="K9883" s="81">
        <f t="shared" si="802"/>
        <v>0</v>
      </c>
      <c r="L9883" s="149">
        <v>24</v>
      </c>
      <c r="N9883" s="141">
        <f t="shared" si="803"/>
        <v>0</v>
      </c>
      <c r="Q9883" s="81">
        <f t="shared" si="804"/>
        <v>0</v>
      </c>
    </row>
    <row r="9884" spans="5:17" ht="13" hidden="1" x14ac:dyDescent="0.3">
      <c r="E9884" s="138">
        <v>45514</v>
      </c>
      <c r="F9884" s="16">
        <v>223</v>
      </c>
      <c r="G9884" s="16">
        <v>2024</v>
      </c>
      <c r="H9884" s="139">
        <f t="shared" si="800"/>
        <v>0</v>
      </c>
      <c r="I9884" s="140">
        <v>20.038709677419355</v>
      </c>
      <c r="J9884" s="141">
        <f t="shared" si="801"/>
        <v>0</v>
      </c>
      <c r="K9884" s="81">
        <f t="shared" si="802"/>
        <v>0</v>
      </c>
      <c r="L9884" s="149">
        <v>24.6</v>
      </c>
      <c r="N9884" s="141">
        <f t="shared" si="803"/>
        <v>0</v>
      </c>
      <c r="Q9884" s="81">
        <f t="shared" si="804"/>
        <v>0</v>
      </c>
    </row>
    <row r="9885" spans="5:17" ht="13" hidden="1" x14ac:dyDescent="0.3">
      <c r="E9885" s="138">
        <v>45515</v>
      </c>
      <c r="F9885" s="16">
        <v>224</v>
      </c>
      <c r="G9885" s="16">
        <v>2024</v>
      </c>
      <c r="H9885" s="139">
        <f t="shared" si="800"/>
        <v>0</v>
      </c>
      <c r="I9885" s="140">
        <v>20.032258064516128</v>
      </c>
      <c r="J9885" s="141">
        <f t="shared" si="801"/>
        <v>0</v>
      </c>
      <c r="K9885" s="81">
        <f t="shared" si="802"/>
        <v>0</v>
      </c>
      <c r="L9885" s="149">
        <v>25.7</v>
      </c>
      <c r="N9885" s="141">
        <f t="shared" si="803"/>
        <v>0</v>
      </c>
      <c r="Q9885" s="81">
        <f t="shared" si="804"/>
        <v>0</v>
      </c>
    </row>
    <row r="9886" spans="5:17" ht="13" hidden="1" x14ac:dyDescent="0.3">
      <c r="E9886" s="138">
        <v>45516</v>
      </c>
      <c r="F9886" s="16">
        <v>225</v>
      </c>
      <c r="G9886" s="16">
        <v>2024</v>
      </c>
      <c r="H9886" s="139">
        <f t="shared" si="800"/>
        <v>0</v>
      </c>
      <c r="I9886" s="140">
        <v>20.025806451612901</v>
      </c>
      <c r="J9886" s="141">
        <f t="shared" si="801"/>
        <v>0</v>
      </c>
      <c r="K9886" s="81">
        <f t="shared" si="802"/>
        <v>0</v>
      </c>
      <c r="L9886" s="149">
        <v>25.5</v>
      </c>
      <c r="N9886" s="141">
        <f t="shared" si="803"/>
        <v>0</v>
      </c>
      <c r="Q9886" s="81">
        <f t="shared" si="804"/>
        <v>0</v>
      </c>
    </row>
    <row r="9887" spans="5:17" ht="13" hidden="1" x14ac:dyDescent="0.3">
      <c r="E9887" s="138">
        <v>45517</v>
      </c>
      <c r="F9887" s="16">
        <v>226</v>
      </c>
      <c r="G9887" s="16">
        <v>2024</v>
      </c>
      <c r="H9887" s="139">
        <f t="shared" si="800"/>
        <v>0</v>
      </c>
      <c r="I9887" s="140">
        <v>20.019354838709678</v>
      </c>
      <c r="J9887" s="141">
        <f t="shared" si="801"/>
        <v>0</v>
      </c>
      <c r="K9887" s="81">
        <f t="shared" si="802"/>
        <v>0</v>
      </c>
      <c r="L9887" s="149">
        <v>24.4</v>
      </c>
      <c r="N9887" s="141">
        <f t="shared" si="803"/>
        <v>0</v>
      </c>
      <c r="Q9887" s="81">
        <f t="shared" si="804"/>
        <v>0</v>
      </c>
    </row>
    <row r="9888" spans="5:17" ht="13" hidden="1" x14ac:dyDescent="0.3">
      <c r="E9888" s="138">
        <v>45518</v>
      </c>
      <c r="F9888" s="16">
        <v>227</v>
      </c>
      <c r="G9888" s="16">
        <v>2024</v>
      </c>
      <c r="H9888" s="139">
        <f t="shared" si="800"/>
        <v>0</v>
      </c>
      <c r="I9888" s="140">
        <v>20.012903225806451</v>
      </c>
      <c r="J9888" s="141">
        <f t="shared" si="801"/>
        <v>0</v>
      </c>
      <c r="K9888" s="81">
        <f t="shared" si="802"/>
        <v>0</v>
      </c>
      <c r="L9888" s="149">
        <v>22.2</v>
      </c>
      <c r="N9888" s="141">
        <f t="shared" si="803"/>
        <v>0</v>
      </c>
      <c r="Q9888" s="81">
        <f t="shared" si="804"/>
        <v>0</v>
      </c>
    </row>
    <row r="9889" spans="5:17" ht="13" hidden="1" x14ac:dyDescent="0.3">
      <c r="E9889" s="138">
        <v>45519</v>
      </c>
      <c r="F9889" s="16">
        <v>228</v>
      </c>
      <c r="G9889" s="16">
        <v>2024</v>
      </c>
      <c r="H9889" s="139">
        <f t="shared" si="800"/>
        <v>0</v>
      </c>
      <c r="I9889" s="140">
        <v>20.006451612903227</v>
      </c>
      <c r="J9889" s="141">
        <f t="shared" si="801"/>
        <v>0</v>
      </c>
      <c r="K9889" s="81">
        <f t="shared" si="802"/>
        <v>0</v>
      </c>
      <c r="L9889" s="149">
        <v>22.4</v>
      </c>
      <c r="N9889" s="141">
        <f t="shared" si="803"/>
        <v>0</v>
      </c>
      <c r="Q9889" s="81">
        <f t="shared" si="804"/>
        <v>0</v>
      </c>
    </row>
    <row r="9890" spans="5:17" ht="13" hidden="1" x14ac:dyDescent="0.3">
      <c r="E9890" s="138">
        <v>45520</v>
      </c>
      <c r="F9890" s="16">
        <v>229</v>
      </c>
      <c r="G9890" s="16">
        <v>2024</v>
      </c>
      <c r="H9890" s="139">
        <f t="shared" si="800"/>
        <v>0</v>
      </c>
      <c r="I9890" s="140">
        <v>20</v>
      </c>
      <c r="J9890" s="141">
        <f t="shared" si="801"/>
        <v>0</v>
      </c>
      <c r="K9890" s="81">
        <f t="shared" si="802"/>
        <v>0</v>
      </c>
      <c r="L9890" s="149">
        <v>23</v>
      </c>
      <c r="N9890" s="141">
        <f t="shared" si="803"/>
        <v>0</v>
      </c>
      <c r="Q9890" s="81">
        <f t="shared" si="804"/>
        <v>0</v>
      </c>
    </row>
    <row r="9891" spans="5:17" ht="13" hidden="1" x14ac:dyDescent="0.3">
      <c r="E9891" s="138">
        <v>45521</v>
      </c>
      <c r="F9891" s="16">
        <v>230</v>
      </c>
      <c r="G9891" s="16">
        <v>2024</v>
      </c>
      <c r="H9891" s="139">
        <f t="shared" si="800"/>
        <v>0</v>
      </c>
      <c r="I9891" s="140">
        <v>19.846666666666664</v>
      </c>
      <c r="J9891" s="141">
        <f t="shared" si="801"/>
        <v>0</v>
      </c>
      <c r="K9891" s="81">
        <f t="shared" si="802"/>
        <v>0</v>
      </c>
      <c r="L9891" s="149">
        <v>23.2</v>
      </c>
      <c r="N9891" s="141">
        <f t="shared" si="803"/>
        <v>0</v>
      </c>
      <c r="Q9891" s="81">
        <f t="shared" si="804"/>
        <v>0</v>
      </c>
    </row>
    <row r="9892" spans="5:17" ht="13" hidden="1" x14ac:dyDescent="0.3">
      <c r="E9892" s="138">
        <v>45522</v>
      </c>
      <c r="F9892" s="16">
        <v>231</v>
      </c>
      <c r="G9892" s="16">
        <v>2024</v>
      </c>
      <c r="H9892" s="139">
        <f t="shared" si="800"/>
        <v>0</v>
      </c>
      <c r="I9892" s="140">
        <v>19.693333333333328</v>
      </c>
      <c r="J9892" s="141">
        <f t="shared" si="801"/>
        <v>0</v>
      </c>
      <c r="K9892" s="81">
        <f t="shared" si="802"/>
        <v>0</v>
      </c>
      <c r="L9892" s="149">
        <v>18.2</v>
      </c>
      <c r="N9892" s="141">
        <f t="shared" si="803"/>
        <v>0</v>
      </c>
      <c r="Q9892" s="81">
        <f t="shared" si="804"/>
        <v>0</v>
      </c>
    </row>
    <row r="9893" spans="5:17" ht="13" hidden="1" x14ac:dyDescent="0.3">
      <c r="E9893" s="138">
        <v>45523</v>
      </c>
      <c r="F9893" s="16">
        <v>232</v>
      </c>
      <c r="G9893" s="16">
        <v>2024</v>
      </c>
      <c r="H9893" s="139">
        <f t="shared" si="800"/>
        <v>0</v>
      </c>
      <c r="I9893" s="140">
        <v>19.54</v>
      </c>
      <c r="J9893" s="141">
        <f t="shared" si="801"/>
        <v>0</v>
      </c>
      <c r="K9893" s="81">
        <f t="shared" si="802"/>
        <v>0</v>
      </c>
      <c r="L9893" s="149">
        <v>19.899999999999999</v>
      </c>
      <c r="N9893" s="141">
        <f t="shared" si="803"/>
        <v>0</v>
      </c>
      <c r="Q9893" s="81">
        <f t="shared" si="804"/>
        <v>0</v>
      </c>
    </row>
    <row r="9894" spans="5:17" ht="13" hidden="1" x14ac:dyDescent="0.3">
      <c r="E9894" s="138">
        <v>45524</v>
      </c>
      <c r="F9894" s="16">
        <v>233</v>
      </c>
      <c r="G9894" s="16">
        <v>2024</v>
      </c>
      <c r="H9894" s="139">
        <f t="shared" si="800"/>
        <v>0</v>
      </c>
      <c r="I9894" s="140">
        <v>19.386666666666663</v>
      </c>
      <c r="J9894" s="141">
        <f t="shared" si="801"/>
        <v>0</v>
      </c>
      <c r="K9894" s="81">
        <f t="shared" si="802"/>
        <v>0</v>
      </c>
      <c r="L9894" s="149">
        <v>20.8</v>
      </c>
      <c r="N9894" s="141">
        <f t="shared" si="803"/>
        <v>0</v>
      </c>
      <c r="Q9894" s="81">
        <f t="shared" si="804"/>
        <v>0</v>
      </c>
    </row>
    <row r="9895" spans="5:17" ht="13" hidden="1" x14ac:dyDescent="0.3">
      <c r="E9895" s="138">
        <v>45525</v>
      </c>
      <c r="F9895" s="16">
        <v>234</v>
      </c>
      <c r="G9895" s="16">
        <v>2024</v>
      </c>
      <c r="H9895" s="139">
        <f t="shared" si="800"/>
        <v>0</v>
      </c>
      <c r="I9895" s="140">
        <v>19.233333333333327</v>
      </c>
      <c r="J9895" s="141">
        <f t="shared" si="801"/>
        <v>0</v>
      </c>
      <c r="K9895" s="81">
        <f t="shared" si="802"/>
        <v>0</v>
      </c>
      <c r="L9895" s="149">
        <v>20.3</v>
      </c>
      <c r="N9895" s="141">
        <f t="shared" si="803"/>
        <v>0</v>
      </c>
      <c r="Q9895" s="81">
        <f t="shared" si="804"/>
        <v>0</v>
      </c>
    </row>
    <row r="9896" spans="5:17" ht="13" hidden="1" x14ac:dyDescent="0.3">
      <c r="E9896" s="138">
        <v>45526</v>
      </c>
      <c r="F9896" s="16">
        <v>235</v>
      </c>
      <c r="G9896" s="16">
        <v>2024</v>
      </c>
      <c r="H9896" s="139">
        <f t="shared" si="800"/>
        <v>0</v>
      </c>
      <c r="I9896" s="140">
        <v>19.079999999999998</v>
      </c>
      <c r="J9896" s="141">
        <f t="shared" si="801"/>
        <v>0</v>
      </c>
      <c r="K9896" s="81">
        <f t="shared" si="802"/>
        <v>0</v>
      </c>
      <c r="L9896" s="149">
        <v>19.399999999999999</v>
      </c>
      <c r="N9896" s="141">
        <f t="shared" si="803"/>
        <v>0</v>
      </c>
      <c r="Q9896" s="81">
        <f t="shared" si="804"/>
        <v>0</v>
      </c>
    </row>
    <row r="9897" spans="5:17" ht="13" hidden="1" x14ac:dyDescent="0.3">
      <c r="E9897" s="138">
        <v>45527</v>
      </c>
      <c r="F9897" s="16">
        <v>236</v>
      </c>
      <c r="G9897" s="16">
        <v>2024</v>
      </c>
      <c r="H9897" s="139">
        <f t="shared" si="800"/>
        <v>0</v>
      </c>
      <c r="I9897" s="140">
        <v>18.926666666666662</v>
      </c>
      <c r="J9897" s="141">
        <f t="shared" si="801"/>
        <v>0</v>
      </c>
      <c r="K9897" s="81">
        <f t="shared" si="802"/>
        <v>0</v>
      </c>
      <c r="L9897" s="149">
        <v>21.4</v>
      </c>
      <c r="N9897" s="141">
        <f t="shared" si="803"/>
        <v>0</v>
      </c>
      <c r="Q9897" s="81">
        <f t="shared" si="804"/>
        <v>0</v>
      </c>
    </row>
    <row r="9898" spans="5:17" ht="13" hidden="1" x14ac:dyDescent="0.3">
      <c r="E9898" s="138">
        <v>45528</v>
      </c>
      <c r="F9898" s="16">
        <v>237</v>
      </c>
      <c r="G9898" s="16">
        <v>2024</v>
      </c>
      <c r="H9898" s="139">
        <f t="shared" si="800"/>
        <v>0</v>
      </c>
      <c r="I9898" s="140">
        <v>18.773333333333326</v>
      </c>
      <c r="J9898" s="141">
        <f t="shared" si="801"/>
        <v>0</v>
      </c>
      <c r="K9898" s="81">
        <f t="shared" si="802"/>
        <v>0</v>
      </c>
      <c r="L9898" s="149">
        <v>23.9</v>
      </c>
      <c r="N9898" s="141">
        <f t="shared" si="803"/>
        <v>0</v>
      </c>
      <c r="Q9898" s="81">
        <f t="shared" si="804"/>
        <v>0</v>
      </c>
    </row>
    <row r="9899" spans="5:17" ht="13" hidden="1" x14ac:dyDescent="0.3">
      <c r="E9899" s="138">
        <v>45529</v>
      </c>
      <c r="F9899" s="16">
        <v>238</v>
      </c>
      <c r="G9899" s="16">
        <v>2024</v>
      </c>
      <c r="H9899" s="139">
        <f t="shared" si="800"/>
        <v>0</v>
      </c>
      <c r="I9899" s="140">
        <v>18.62</v>
      </c>
      <c r="J9899" s="141">
        <f t="shared" si="801"/>
        <v>0</v>
      </c>
      <c r="K9899" s="81">
        <f t="shared" si="802"/>
        <v>0</v>
      </c>
      <c r="L9899" s="149">
        <v>17.5</v>
      </c>
      <c r="N9899" s="141">
        <f t="shared" si="803"/>
        <v>0</v>
      </c>
      <c r="Q9899" s="81">
        <f t="shared" si="804"/>
        <v>0</v>
      </c>
    </row>
    <row r="9900" spans="5:17" ht="13" hidden="1" x14ac:dyDescent="0.3">
      <c r="E9900" s="138">
        <v>45530</v>
      </c>
      <c r="F9900" s="16">
        <v>239</v>
      </c>
      <c r="G9900" s="16">
        <v>2024</v>
      </c>
      <c r="H9900" s="139">
        <f t="shared" si="800"/>
        <v>0</v>
      </c>
      <c r="I9900" s="140">
        <v>18.466666666666661</v>
      </c>
      <c r="J9900" s="141">
        <f t="shared" si="801"/>
        <v>0</v>
      </c>
      <c r="K9900" s="81">
        <f t="shared" si="802"/>
        <v>0</v>
      </c>
      <c r="L9900" s="149">
        <v>17.7</v>
      </c>
      <c r="N9900" s="141">
        <f t="shared" si="803"/>
        <v>0</v>
      </c>
      <c r="Q9900" s="81">
        <f t="shared" si="804"/>
        <v>0</v>
      </c>
    </row>
    <row r="9901" spans="5:17" ht="13" hidden="1" x14ac:dyDescent="0.3">
      <c r="E9901" s="138">
        <v>45531</v>
      </c>
      <c r="F9901" s="16">
        <v>240</v>
      </c>
      <c r="G9901" s="16">
        <v>2024</v>
      </c>
      <c r="H9901" s="139">
        <f t="shared" si="800"/>
        <v>0</v>
      </c>
      <c r="I9901" s="140">
        <v>18.313333333333333</v>
      </c>
      <c r="J9901" s="141">
        <f t="shared" si="801"/>
        <v>0</v>
      </c>
      <c r="K9901" s="81">
        <f t="shared" si="802"/>
        <v>0</v>
      </c>
      <c r="L9901" s="149">
        <v>19.7</v>
      </c>
      <c r="N9901" s="141">
        <f t="shared" si="803"/>
        <v>0</v>
      </c>
      <c r="Q9901" s="81">
        <f t="shared" si="804"/>
        <v>0</v>
      </c>
    </row>
    <row r="9902" spans="5:17" ht="13" hidden="1" x14ac:dyDescent="0.3">
      <c r="E9902" s="138">
        <v>45532</v>
      </c>
      <c r="F9902" s="16">
        <v>241</v>
      </c>
      <c r="G9902" s="16">
        <v>2024</v>
      </c>
      <c r="H9902" s="139">
        <f t="shared" si="800"/>
        <v>0</v>
      </c>
      <c r="I9902" s="140">
        <v>18.16</v>
      </c>
      <c r="J9902" s="141">
        <f t="shared" si="801"/>
        <v>0</v>
      </c>
      <c r="K9902" s="81">
        <f t="shared" si="802"/>
        <v>0</v>
      </c>
      <c r="L9902" s="149">
        <v>21.5</v>
      </c>
      <c r="N9902" s="141">
        <f t="shared" si="803"/>
        <v>0</v>
      </c>
      <c r="Q9902" s="81">
        <f t="shared" si="804"/>
        <v>0</v>
      </c>
    </row>
    <row r="9903" spans="5:17" ht="13" hidden="1" x14ac:dyDescent="0.3">
      <c r="E9903" s="138">
        <v>45533</v>
      </c>
      <c r="F9903" s="16">
        <v>242</v>
      </c>
      <c r="G9903" s="16">
        <v>2024</v>
      </c>
      <c r="H9903" s="139">
        <f t="shared" si="800"/>
        <v>0</v>
      </c>
      <c r="I9903" s="140">
        <v>18.006666666666661</v>
      </c>
      <c r="J9903" s="141">
        <f t="shared" si="801"/>
        <v>0</v>
      </c>
      <c r="K9903" s="81">
        <f t="shared" si="802"/>
        <v>0</v>
      </c>
      <c r="L9903" s="149">
        <v>23</v>
      </c>
      <c r="N9903" s="141">
        <f t="shared" si="803"/>
        <v>0</v>
      </c>
      <c r="Q9903" s="81">
        <f t="shared" si="804"/>
        <v>0</v>
      </c>
    </row>
    <row r="9904" spans="5:17" ht="13" hidden="1" x14ac:dyDescent="0.3">
      <c r="E9904" s="138">
        <v>45534</v>
      </c>
      <c r="F9904" s="16">
        <v>243</v>
      </c>
      <c r="G9904" s="16">
        <v>2024</v>
      </c>
      <c r="H9904" s="139">
        <f t="shared" si="800"/>
        <v>0</v>
      </c>
      <c r="I9904" s="140">
        <v>17.853333333333332</v>
      </c>
      <c r="J9904" s="141">
        <f t="shared" si="801"/>
        <v>0</v>
      </c>
      <c r="K9904" s="81">
        <f t="shared" si="802"/>
        <v>0</v>
      </c>
      <c r="L9904" s="149">
        <v>23.9</v>
      </c>
      <c r="N9904" s="141">
        <f t="shared" si="803"/>
        <v>0</v>
      </c>
      <c r="Q9904" s="81">
        <f t="shared" si="804"/>
        <v>0</v>
      </c>
    </row>
    <row r="9905" spans="5:17" ht="13" hidden="1" x14ac:dyDescent="0.3">
      <c r="E9905" s="138">
        <v>45535</v>
      </c>
      <c r="F9905" s="16">
        <v>244</v>
      </c>
      <c r="G9905" s="16">
        <v>2024</v>
      </c>
      <c r="H9905" s="139">
        <f t="shared" si="800"/>
        <v>0</v>
      </c>
      <c r="I9905" s="140">
        <v>17.7</v>
      </c>
      <c r="J9905" s="141">
        <f t="shared" si="801"/>
        <v>0</v>
      </c>
      <c r="K9905" s="81">
        <f t="shared" si="802"/>
        <v>0</v>
      </c>
      <c r="L9905" s="149">
        <v>24.1</v>
      </c>
      <c r="N9905" s="141">
        <f t="shared" si="803"/>
        <v>0</v>
      </c>
      <c r="Q9905" s="81">
        <f t="shared" si="804"/>
        <v>0</v>
      </c>
    </row>
    <row r="9906" spans="5:17" ht="13" hidden="1" x14ac:dyDescent="0.3">
      <c r="E9906" s="138">
        <v>45536</v>
      </c>
      <c r="F9906" s="16">
        <v>245</v>
      </c>
      <c r="G9906" s="16">
        <v>2024</v>
      </c>
      <c r="H9906" s="139">
        <f t="shared" si="800"/>
        <v>0</v>
      </c>
      <c r="I9906" s="140">
        <v>17.546666666666667</v>
      </c>
      <c r="J9906" s="141">
        <f t="shared" si="801"/>
        <v>0</v>
      </c>
      <c r="K9906" s="81">
        <f t="shared" si="802"/>
        <v>0</v>
      </c>
      <c r="L9906" s="149">
        <v>21.9</v>
      </c>
      <c r="N9906" s="141">
        <f t="shared" si="803"/>
        <v>0</v>
      </c>
      <c r="Q9906" s="81">
        <f t="shared" si="804"/>
        <v>0</v>
      </c>
    </row>
    <row r="9907" spans="5:17" ht="13" hidden="1" x14ac:dyDescent="0.3">
      <c r="E9907" s="138">
        <v>45537</v>
      </c>
      <c r="F9907" s="16">
        <v>246</v>
      </c>
      <c r="G9907" s="16">
        <v>2024</v>
      </c>
      <c r="H9907" s="139">
        <f t="shared" si="800"/>
        <v>0</v>
      </c>
      <c r="I9907" s="140">
        <v>17.393333333333331</v>
      </c>
      <c r="J9907" s="141">
        <f t="shared" si="801"/>
        <v>0</v>
      </c>
      <c r="K9907" s="81">
        <f t="shared" si="802"/>
        <v>0</v>
      </c>
      <c r="L9907" s="149">
        <v>21</v>
      </c>
      <c r="N9907" s="141">
        <f t="shared" si="803"/>
        <v>0</v>
      </c>
      <c r="Q9907" s="81">
        <f t="shared" si="804"/>
        <v>0</v>
      </c>
    </row>
    <row r="9908" spans="5:17" ht="13" hidden="1" x14ac:dyDescent="0.3">
      <c r="E9908" s="138">
        <v>45538</v>
      </c>
      <c r="F9908" s="16">
        <v>247</v>
      </c>
      <c r="G9908" s="16">
        <v>2024</v>
      </c>
      <c r="H9908" s="139">
        <f t="shared" si="800"/>
        <v>0</v>
      </c>
      <c r="I9908" s="140">
        <v>17.239999999999998</v>
      </c>
      <c r="J9908" s="141">
        <f t="shared" si="801"/>
        <v>0</v>
      </c>
      <c r="K9908" s="81">
        <f t="shared" si="802"/>
        <v>0</v>
      </c>
      <c r="L9908" s="149">
        <v>21.1</v>
      </c>
      <c r="N9908" s="141">
        <f t="shared" si="803"/>
        <v>0</v>
      </c>
      <c r="Q9908" s="81">
        <f t="shared" si="804"/>
        <v>0</v>
      </c>
    </row>
    <row r="9909" spans="5:17" ht="13" hidden="1" x14ac:dyDescent="0.3">
      <c r="E9909" s="138">
        <v>45539</v>
      </c>
      <c r="F9909" s="16">
        <v>248</v>
      </c>
      <c r="G9909" s="16">
        <v>2024</v>
      </c>
      <c r="H9909" s="139">
        <f t="shared" si="800"/>
        <v>0</v>
      </c>
      <c r="I9909" s="140">
        <v>17.086666666666666</v>
      </c>
      <c r="J9909" s="141">
        <f t="shared" si="801"/>
        <v>0</v>
      </c>
      <c r="K9909" s="81">
        <f t="shared" si="802"/>
        <v>0</v>
      </c>
      <c r="L9909" s="149">
        <v>19.100000000000001</v>
      </c>
      <c r="N9909" s="141">
        <f t="shared" si="803"/>
        <v>0</v>
      </c>
      <c r="Q9909" s="81">
        <f t="shared" si="804"/>
        <v>0</v>
      </c>
    </row>
    <row r="9910" spans="5:17" ht="13" hidden="1" x14ac:dyDescent="0.3">
      <c r="E9910" s="138">
        <v>45540</v>
      </c>
      <c r="F9910" s="16">
        <v>249</v>
      </c>
      <c r="G9910" s="16">
        <v>2024</v>
      </c>
      <c r="H9910" s="139">
        <f t="shared" si="800"/>
        <v>0</v>
      </c>
      <c r="I9910" s="140">
        <v>16.93333333333333</v>
      </c>
      <c r="J9910" s="141">
        <f t="shared" si="801"/>
        <v>0</v>
      </c>
      <c r="K9910" s="81">
        <f t="shared" si="802"/>
        <v>0</v>
      </c>
      <c r="L9910" s="149">
        <v>16.899999999999999</v>
      </c>
      <c r="N9910" s="141">
        <f t="shared" si="803"/>
        <v>0</v>
      </c>
      <c r="Q9910" s="81">
        <f t="shared" si="804"/>
        <v>0</v>
      </c>
    </row>
    <row r="9911" spans="5:17" ht="13" hidden="1" x14ac:dyDescent="0.3">
      <c r="E9911" s="138">
        <v>45541</v>
      </c>
      <c r="F9911" s="16">
        <v>250</v>
      </c>
      <c r="G9911" s="16">
        <v>2024</v>
      </c>
      <c r="H9911" s="139">
        <f t="shared" si="800"/>
        <v>0</v>
      </c>
      <c r="I9911" s="140">
        <v>16.78</v>
      </c>
      <c r="J9911" s="141">
        <f t="shared" si="801"/>
        <v>0</v>
      </c>
      <c r="K9911" s="81">
        <f t="shared" si="802"/>
        <v>0</v>
      </c>
      <c r="L9911" s="149">
        <v>16.7</v>
      </c>
      <c r="N9911" s="141">
        <f t="shared" si="803"/>
        <v>0</v>
      </c>
      <c r="Q9911" s="81">
        <f t="shared" si="804"/>
        <v>0</v>
      </c>
    </row>
    <row r="9912" spans="5:17" ht="13" hidden="1" x14ac:dyDescent="0.3">
      <c r="E9912" s="138">
        <v>45542</v>
      </c>
      <c r="F9912" s="16">
        <v>251</v>
      </c>
      <c r="G9912" s="16">
        <v>2024</v>
      </c>
      <c r="H9912" s="139">
        <f t="shared" si="800"/>
        <v>0</v>
      </c>
      <c r="I9912" s="140">
        <v>16.626666666666665</v>
      </c>
      <c r="J9912" s="141">
        <f t="shared" si="801"/>
        <v>0</v>
      </c>
      <c r="K9912" s="81">
        <f t="shared" si="802"/>
        <v>0</v>
      </c>
      <c r="L9912" s="149">
        <v>19.7</v>
      </c>
      <c r="N9912" s="141">
        <f t="shared" si="803"/>
        <v>0</v>
      </c>
      <c r="Q9912" s="81">
        <f t="shared" si="804"/>
        <v>0</v>
      </c>
    </row>
    <row r="9913" spans="5:17" ht="13" hidden="1" x14ac:dyDescent="0.3">
      <c r="E9913" s="138">
        <v>45543</v>
      </c>
      <c r="F9913" s="16">
        <v>252</v>
      </c>
      <c r="G9913" s="16">
        <v>2024</v>
      </c>
      <c r="H9913" s="139">
        <f t="shared" si="800"/>
        <v>0</v>
      </c>
      <c r="I9913" s="140">
        <v>16.473333333333329</v>
      </c>
      <c r="J9913" s="141">
        <f t="shared" si="801"/>
        <v>0</v>
      </c>
      <c r="K9913" s="81">
        <f t="shared" si="802"/>
        <v>0</v>
      </c>
      <c r="L9913" s="149">
        <v>17.8</v>
      </c>
      <c r="N9913" s="141">
        <f t="shared" si="803"/>
        <v>0</v>
      </c>
      <c r="Q9913" s="81">
        <f t="shared" si="804"/>
        <v>0</v>
      </c>
    </row>
    <row r="9914" spans="5:17" ht="13" hidden="1" x14ac:dyDescent="0.3">
      <c r="E9914" s="138">
        <v>45544</v>
      </c>
      <c r="F9914" s="16">
        <v>253</v>
      </c>
      <c r="G9914" s="16">
        <v>2024</v>
      </c>
      <c r="H9914" s="139">
        <f t="shared" si="800"/>
        <v>0</v>
      </c>
      <c r="I9914" s="140">
        <v>16.32</v>
      </c>
      <c r="J9914" s="141">
        <f t="shared" si="801"/>
        <v>0</v>
      </c>
      <c r="K9914" s="81">
        <f t="shared" si="802"/>
        <v>0</v>
      </c>
      <c r="L9914" s="149">
        <v>15.3</v>
      </c>
      <c r="N9914" s="141">
        <f t="shared" si="803"/>
        <v>1</v>
      </c>
      <c r="Q9914" s="81">
        <f t="shared" si="804"/>
        <v>4.6999999999999993</v>
      </c>
    </row>
    <row r="9915" spans="5:17" ht="13" hidden="1" x14ac:dyDescent="0.3">
      <c r="E9915" s="138">
        <v>45545</v>
      </c>
      <c r="F9915" s="16">
        <v>254</v>
      </c>
      <c r="G9915" s="16">
        <v>2024</v>
      </c>
      <c r="H9915" s="139">
        <f t="shared" si="800"/>
        <v>0</v>
      </c>
      <c r="I9915" s="140">
        <v>16.166666666666664</v>
      </c>
      <c r="J9915" s="141">
        <f t="shared" si="801"/>
        <v>0</v>
      </c>
      <c r="K9915" s="81">
        <f t="shared" si="802"/>
        <v>0</v>
      </c>
      <c r="L9915" s="149">
        <v>15.6</v>
      </c>
      <c r="N9915" s="141">
        <f t="shared" si="803"/>
        <v>1</v>
      </c>
      <c r="Q9915" s="81">
        <f t="shared" si="804"/>
        <v>4.4000000000000004</v>
      </c>
    </row>
    <row r="9916" spans="5:17" ht="13" hidden="1" x14ac:dyDescent="0.3">
      <c r="E9916" s="138">
        <v>45546</v>
      </c>
      <c r="F9916" s="16">
        <v>255</v>
      </c>
      <c r="G9916" s="16">
        <v>2024</v>
      </c>
      <c r="H9916" s="139">
        <f t="shared" si="800"/>
        <v>0</v>
      </c>
      <c r="I9916" s="140">
        <v>16.013333333333328</v>
      </c>
      <c r="J9916" s="141">
        <f t="shared" si="801"/>
        <v>0</v>
      </c>
      <c r="K9916" s="81">
        <f t="shared" si="802"/>
        <v>0</v>
      </c>
      <c r="L9916" s="149">
        <v>12.4</v>
      </c>
      <c r="N9916" s="141">
        <f t="shared" si="803"/>
        <v>1</v>
      </c>
      <c r="Q9916" s="81">
        <f t="shared" si="804"/>
        <v>7.6</v>
      </c>
    </row>
    <row r="9917" spans="5:17" ht="13" hidden="1" x14ac:dyDescent="0.3">
      <c r="E9917" s="138">
        <v>45547</v>
      </c>
      <c r="F9917" s="16">
        <v>256</v>
      </c>
      <c r="G9917" s="16">
        <v>2024</v>
      </c>
      <c r="H9917" s="139">
        <f t="shared" si="800"/>
        <v>0</v>
      </c>
      <c r="I9917" s="140">
        <v>15.86</v>
      </c>
      <c r="J9917" s="141">
        <f t="shared" si="801"/>
        <v>1</v>
      </c>
      <c r="K9917" s="81">
        <f t="shared" si="802"/>
        <v>4.1400000000000006</v>
      </c>
      <c r="L9917" s="149">
        <v>10.8</v>
      </c>
      <c r="N9917" s="141">
        <f t="shared" si="803"/>
        <v>1</v>
      </c>
      <c r="Q9917" s="81">
        <f t="shared" si="804"/>
        <v>9.1999999999999993</v>
      </c>
    </row>
    <row r="9918" spans="5:17" ht="13" hidden="1" x14ac:dyDescent="0.3">
      <c r="E9918" s="138">
        <v>45548</v>
      </c>
      <c r="F9918" s="16">
        <v>257</v>
      </c>
      <c r="G9918" s="16">
        <v>2024</v>
      </c>
      <c r="H9918" s="139">
        <f t="shared" si="800"/>
        <v>0</v>
      </c>
      <c r="I9918" s="140">
        <v>15.706666666666663</v>
      </c>
      <c r="J9918" s="141">
        <f t="shared" si="801"/>
        <v>1</v>
      </c>
      <c r="K9918" s="81">
        <f t="shared" si="802"/>
        <v>4.2933333333333366</v>
      </c>
      <c r="L9918" s="149">
        <v>9.6</v>
      </c>
      <c r="N9918" s="141">
        <f t="shared" si="803"/>
        <v>1</v>
      </c>
      <c r="Q9918" s="81">
        <f t="shared" si="804"/>
        <v>10.4</v>
      </c>
    </row>
    <row r="9919" spans="5:17" ht="13" hidden="1" x14ac:dyDescent="0.3">
      <c r="E9919" s="138">
        <v>45549</v>
      </c>
      <c r="F9919" s="16">
        <v>258</v>
      </c>
      <c r="G9919" s="16">
        <v>2024</v>
      </c>
      <c r="H9919" s="139">
        <f t="shared" si="800"/>
        <v>0</v>
      </c>
      <c r="I9919" s="140">
        <v>15.553333333333327</v>
      </c>
      <c r="J9919" s="141">
        <f t="shared" si="801"/>
        <v>1</v>
      </c>
      <c r="K9919" s="81">
        <f t="shared" si="802"/>
        <v>4.4466666666666725</v>
      </c>
      <c r="L9919" s="149">
        <v>11.8</v>
      </c>
      <c r="N9919" s="141">
        <f t="shared" si="803"/>
        <v>1</v>
      </c>
      <c r="Q9919" s="81">
        <f t="shared" si="804"/>
        <v>8.1999999999999993</v>
      </c>
    </row>
    <row r="9920" spans="5:17" ht="13" hidden="1" x14ac:dyDescent="0.3">
      <c r="E9920" s="138">
        <v>45550</v>
      </c>
      <c r="F9920" s="16">
        <v>259</v>
      </c>
      <c r="G9920" s="16">
        <v>2024</v>
      </c>
      <c r="H9920" s="139">
        <f t="shared" si="800"/>
        <v>0</v>
      </c>
      <c r="I9920" s="140">
        <v>15.4</v>
      </c>
      <c r="J9920" s="141">
        <f t="shared" si="801"/>
        <v>1</v>
      </c>
      <c r="K9920" s="81">
        <f t="shared" si="802"/>
        <v>4.5999999999999996</v>
      </c>
      <c r="L9920" s="149">
        <v>12.8</v>
      </c>
      <c r="N9920" s="141">
        <f t="shared" si="803"/>
        <v>1</v>
      </c>
      <c r="Q9920" s="81">
        <f t="shared" si="804"/>
        <v>7.1999999999999993</v>
      </c>
    </row>
    <row r="9921" spans="5:17" ht="13" hidden="1" x14ac:dyDescent="0.3">
      <c r="E9921" s="138">
        <v>45551</v>
      </c>
      <c r="F9921" s="16">
        <v>260</v>
      </c>
      <c r="G9921" s="16">
        <v>2024</v>
      </c>
      <c r="H9921" s="139">
        <f t="shared" si="800"/>
        <v>0</v>
      </c>
      <c r="I9921" s="140">
        <v>15.264516129032259</v>
      </c>
      <c r="J9921" s="141">
        <f t="shared" si="801"/>
        <v>1</v>
      </c>
      <c r="K9921" s="81">
        <f t="shared" si="802"/>
        <v>4.7354838709677409</v>
      </c>
      <c r="L9921" s="149">
        <v>13.9</v>
      </c>
      <c r="N9921" s="141">
        <f t="shared" si="803"/>
        <v>1</v>
      </c>
      <c r="Q9921" s="81">
        <f t="shared" si="804"/>
        <v>6.1</v>
      </c>
    </row>
    <row r="9922" spans="5:17" ht="13" hidden="1" x14ac:dyDescent="0.3">
      <c r="E9922" s="138">
        <v>45552</v>
      </c>
      <c r="F9922" s="16">
        <v>261</v>
      </c>
      <c r="G9922" s="16">
        <v>2024</v>
      </c>
      <c r="H9922" s="139">
        <f t="shared" si="800"/>
        <v>0</v>
      </c>
      <c r="I9922" s="140">
        <v>15.12903225806452</v>
      </c>
      <c r="J9922" s="141">
        <f t="shared" si="801"/>
        <v>1</v>
      </c>
      <c r="K9922" s="81">
        <f t="shared" si="802"/>
        <v>4.8709677419354804</v>
      </c>
      <c r="L9922" s="149">
        <v>15.2</v>
      </c>
      <c r="N9922" s="141">
        <f t="shared" si="803"/>
        <v>1</v>
      </c>
      <c r="Q9922" s="81">
        <f t="shared" si="804"/>
        <v>4.8000000000000007</v>
      </c>
    </row>
    <row r="9923" spans="5:17" ht="13" hidden="1" x14ac:dyDescent="0.3">
      <c r="E9923" s="138">
        <v>45553</v>
      </c>
      <c r="F9923" s="16">
        <v>262</v>
      </c>
      <c r="G9923" s="16">
        <v>2024</v>
      </c>
      <c r="H9923" s="139">
        <f t="shared" si="800"/>
        <v>0</v>
      </c>
      <c r="I9923" s="140">
        <v>14.993548387096773</v>
      </c>
      <c r="J9923" s="141">
        <f t="shared" si="801"/>
        <v>1</v>
      </c>
      <c r="K9923" s="81">
        <f t="shared" si="802"/>
        <v>5.006451612903227</v>
      </c>
      <c r="L9923" s="149">
        <v>13.1</v>
      </c>
      <c r="N9923" s="141">
        <f t="shared" si="803"/>
        <v>1</v>
      </c>
      <c r="Q9923" s="81">
        <f t="shared" si="804"/>
        <v>6.9</v>
      </c>
    </row>
    <row r="9924" spans="5:17" ht="13" hidden="1" x14ac:dyDescent="0.3">
      <c r="E9924" s="138">
        <v>45554</v>
      </c>
      <c r="F9924" s="16">
        <v>263</v>
      </c>
      <c r="G9924" s="16">
        <v>2024</v>
      </c>
      <c r="H9924" s="139">
        <f t="shared" si="800"/>
        <v>0</v>
      </c>
      <c r="I9924" s="140">
        <v>14.858064516129033</v>
      </c>
      <c r="J9924" s="141">
        <f t="shared" si="801"/>
        <v>1</v>
      </c>
      <c r="K9924" s="81">
        <f t="shared" si="802"/>
        <v>5.1419354838709666</v>
      </c>
      <c r="L9924" s="149">
        <v>13.2</v>
      </c>
      <c r="N9924" s="141">
        <f t="shared" si="803"/>
        <v>1</v>
      </c>
      <c r="Q9924" s="81">
        <f t="shared" si="804"/>
        <v>6.8000000000000007</v>
      </c>
    </row>
    <row r="9925" spans="5:17" ht="13" hidden="1" x14ac:dyDescent="0.3">
      <c r="E9925" s="138">
        <v>45555</v>
      </c>
      <c r="F9925" s="16">
        <v>264</v>
      </c>
      <c r="G9925" s="16">
        <v>2024</v>
      </c>
      <c r="H9925" s="139">
        <f t="shared" si="800"/>
        <v>0</v>
      </c>
      <c r="I9925" s="140">
        <v>14.722580645161294</v>
      </c>
      <c r="J9925" s="141">
        <f t="shared" si="801"/>
        <v>1</v>
      </c>
      <c r="K9925" s="81">
        <f t="shared" si="802"/>
        <v>5.2774193548387061</v>
      </c>
      <c r="L9925" s="149">
        <v>14.7</v>
      </c>
      <c r="N9925" s="141">
        <f t="shared" si="803"/>
        <v>1</v>
      </c>
      <c r="Q9925" s="81">
        <f t="shared" si="804"/>
        <v>5.3000000000000007</v>
      </c>
    </row>
    <row r="9926" spans="5:17" ht="13" hidden="1" x14ac:dyDescent="0.3">
      <c r="E9926" s="138">
        <v>45556</v>
      </c>
      <c r="F9926" s="16">
        <v>265</v>
      </c>
      <c r="G9926" s="16">
        <v>2024</v>
      </c>
      <c r="H9926" s="139">
        <f t="shared" si="800"/>
        <v>0</v>
      </c>
      <c r="I9926" s="140">
        <v>14.587096774193547</v>
      </c>
      <c r="J9926" s="141">
        <f t="shared" si="801"/>
        <v>1</v>
      </c>
      <c r="K9926" s="81">
        <f t="shared" si="802"/>
        <v>5.4129032258064527</v>
      </c>
      <c r="L9926" s="149">
        <v>16</v>
      </c>
      <c r="N9926" s="141">
        <f t="shared" si="803"/>
        <v>1</v>
      </c>
      <c r="Q9926" s="81">
        <f t="shared" si="804"/>
        <v>4</v>
      </c>
    </row>
    <row r="9927" spans="5:17" ht="13" hidden="1" x14ac:dyDescent="0.3">
      <c r="E9927" s="138">
        <v>45557</v>
      </c>
      <c r="F9927" s="16">
        <v>266</v>
      </c>
      <c r="G9927" s="16">
        <v>2024</v>
      </c>
      <c r="H9927" s="139">
        <f t="shared" si="800"/>
        <v>0</v>
      </c>
      <c r="I9927" s="140">
        <v>14.451612903225808</v>
      </c>
      <c r="J9927" s="141">
        <f t="shared" si="801"/>
        <v>1</v>
      </c>
      <c r="K9927" s="81">
        <f t="shared" si="802"/>
        <v>5.5483870967741922</v>
      </c>
      <c r="L9927" s="149">
        <v>16</v>
      </c>
      <c r="N9927" s="141">
        <f t="shared" si="803"/>
        <v>1</v>
      </c>
      <c r="Q9927" s="81">
        <f t="shared" si="804"/>
        <v>4</v>
      </c>
    </row>
    <row r="9928" spans="5:17" ht="13" hidden="1" x14ac:dyDescent="0.3">
      <c r="E9928" s="138">
        <v>45558</v>
      </c>
      <c r="F9928" s="16">
        <v>267</v>
      </c>
      <c r="G9928" s="16">
        <v>2024</v>
      </c>
      <c r="H9928" s="139">
        <f t="shared" si="800"/>
        <v>0</v>
      </c>
      <c r="I9928" s="140">
        <v>14.316129032258068</v>
      </c>
      <c r="J9928" s="141">
        <f t="shared" si="801"/>
        <v>1</v>
      </c>
      <c r="K9928" s="81">
        <f t="shared" si="802"/>
        <v>5.6838709677419317</v>
      </c>
      <c r="L9928" s="149">
        <v>14.5</v>
      </c>
      <c r="N9928" s="141">
        <f t="shared" si="803"/>
        <v>1</v>
      </c>
      <c r="Q9928" s="81">
        <f t="shared" si="804"/>
        <v>5.5</v>
      </c>
    </row>
    <row r="9929" spans="5:17" ht="13" hidden="1" x14ac:dyDescent="0.3">
      <c r="E9929" s="138">
        <v>45559</v>
      </c>
      <c r="F9929" s="16">
        <v>268</v>
      </c>
      <c r="G9929" s="16">
        <v>2024</v>
      </c>
      <c r="H9929" s="139">
        <f t="shared" ref="H9929:H9992" si="805">IF(AND(E9929&gt;=$D$64,E9929&lt;=$D$65),1,0)</f>
        <v>0</v>
      </c>
      <c r="I9929" s="140">
        <v>14.180645161290322</v>
      </c>
      <c r="J9929" s="141">
        <f t="shared" ref="J9929:J9992" si="806">IF(I9929&lt;=$E$117,1,0)</f>
        <v>1</v>
      </c>
      <c r="K9929" s="81">
        <f t="shared" ref="K9929:K9992" si="807">J9929*($E$116-I9929)</f>
        <v>5.8193548387096783</v>
      </c>
      <c r="L9929" s="149">
        <v>14.4</v>
      </c>
      <c r="N9929" s="141">
        <f t="shared" ref="N9929:N9992" si="808">IF(L9929&lt;=$E$117,1,0)</f>
        <v>1</v>
      </c>
      <c r="Q9929" s="81">
        <f t="shared" ref="Q9929:Q9992" si="809">N9929*($E$116-L9929)</f>
        <v>5.6</v>
      </c>
    </row>
    <row r="9930" spans="5:17" ht="13" hidden="1" x14ac:dyDescent="0.3">
      <c r="E9930" s="138">
        <v>45560</v>
      </c>
      <c r="F9930" s="16">
        <v>269</v>
      </c>
      <c r="G9930" s="16">
        <v>2024</v>
      </c>
      <c r="H9930" s="139">
        <f t="shared" si="805"/>
        <v>0</v>
      </c>
      <c r="I9930" s="140">
        <v>14.045161290322582</v>
      </c>
      <c r="J9930" s="141">
        <f t="shared" si="806"/>
        <v>1</v>
      </c>
      <c r="K9930" s="81">
        <f t="shared" si="807"/>
        <v>5.9548387096774178</v>
      </c>
      <c r="L9930" s="149">
        <v>15.8</v>
      </c>
      <c r="N9930" s="141">
        <f t="shared" si="808"/>
        <v>1</v>
      </c>
      <c r="Q9930" s="81">
        <f t="shared" si="809"/>
        <v>4.1999999999999993</v>
      </c>
    </row>
    <row r="9931" spans="5:17" ht="13" hidden="1" x14ac:dyDescent="0.3">
      <c r="E9931" s="138">
        <v>45561</v>
      </c>
      <c r="F9931" s="16">
        <v>270</v>
      </c>
      <c r="G9931" s="16">
        <v>2024</v>
      </c>
      <c r="H9931" s="139">
        <f t="shared" si="805"/>
        <v>0</v>
      </c>
      <c r="I9931" s="140">
        <v>13.909677419354836</v>
      </c>
      <c r="J9931" s="141">
        <f t="shared" si="806"/>
        <v>1</v>
      </c>
      <c r="K9931" s="81">
        <f t="shared" si="807"/>
        <v>6.0903225806451644</v>
      </c>
      <c r="L9931" s="149">
        <v>14.8</v>
      </c>
      <c r="N9931" s="141">
        <f t="shared" si="808"/>
        <v>1</v>
      </c>
      <c r="Q9931" s="81">
        <f t="shared" si="809"/>
        <v>5.1999999999999993</v>
      </c>
    </row>
    <row r="9932" spans="5:17" ht="13" hidden="1" x14ac:dyDescent="0.3">
      <c r="E9932" s="138">
        <v>45562</v>
      </c>
      <c r="F9932" s="16">
        <v>271</v>
      </c>
      <c r="G9932" s="16">
        <v>2024</v>
      </c>
      <c r="H9932" s="139">
        <f t="shared" si="805"/>
        <v>0</v>
      </c>
      <c r="I9932" s="140">
        <v>13.774193548387096</v>
      </c>
      <c r="J9932" s="141">
        <f t="shared" si="806"/>
        <v>1</v>
      </c>
      <c r="K9932" s="81">
        <f t="shared" si="807"/>
        <v>6.2258064516129039</v>
      </c>
      <c r="L9932" s="149">
        <v>14.2</v>
      </c>
      <c r="N9932" s="141">
        <f t="shared" si="808"/>
        <v>1</v>
      </c>
      <c r="Q9932" s="81">
        <f t="shared" si="809"/>
        <v>5.8000000000000007</v>
      </c>
    </row>
    <row r="9933" spans="5:17" ht="13" hidden="1" x14ac:dyDescent="0.3">
      <c r="E9933" s="138">
        <v>45563</v>
      </c>
      <c r="F9933" s="16">
        <v>272</v>
      </c>
      <c r="G9933" s="16">
        <v>2024</v>
      </c>
      <c r="H9933" s="139">
        <f t="shared" si="805"/>
        <v>0</v>
      </c>
      <c r="I9933" s="140">
        <v>13.638709677419357</v>
      </c>
      <c r="J9933" s="141">
        <f t="shared" si="806"/>
        <v>1</v>
      </c>
      <c r="K9933" s="81">
        <f t="shared" si="807"/>
        <v>6.3612903225806434</v>
      </c>
      <c r="L9933" s="149">
        <v>11</v>
      </c>
      <c r="N9933" s="141">
        <f t="shared" si="808"/>
        <v>1</v>
      </c>
      <c r="Q9933" s="81">
        <f t="shared" si="809"/>
        <v>9</v>
      </c>
    </row>
    <row r="9934" spans="5:17" ht="13" hidden="1" x14ac:dyDescent="0.3">
      <c r="E9934" s="138">
        <v>45564</v>
      </c>
      <c r="F9934" s="16">
        <v>273</v>
      </c>
      <c r="G9934" s="16">
        <v>2024</v>
      </c>
      <c r="H9934" s="139">
        <f t="shared" si="805"/>
        <v>0</v>
      </c>
      <c r="I9934" s="140">
        <v>13.50322580645161</v>
      </c>
      <c r="J9934" s="141">
        <f t="shared" si="806"/>
        <v>1</v>
      </c>
      <c r="K9934" s="81">
        <f t="shared" si="807"/>
        <v>6.49677419354839</v>
      </c>
      <c r="L9934" s="149">
        <v>9.6</v>
      </c>
      <c r="N9934" s="141">
        <f t="shared" si="808"/>
        <v>1</v>
      </c>
      <c r="Q9934" s="81">
        <f t="shared" si="809"/>
        <v>10.4</v>
      </c>
    </row>
    <row r="9935" spans="5:17" ht="13" hidden="1" x14ac:dyDescent="0.3">
      <c r="E9935" s="138">
        <v>45565</v>
      </c>
      <c r="F9935" s="16">
        <v>274</v>
      </c>
      <c r="G9935" s="16">
        <v>2024</v>
      </c>
      <c r="H9935" s="139">
        <f t="shared" si="805"/>
        <v>0</v>
      </c>
      <c r="I9935" s="140">
        <v>13.36774193548387</v>
      </c>
      <c r="J9935" s="141">
        <f t="shared" si="806"/>
        <v>1</v>
      </c>
      <c r="K9935" s="81">
        <f t="shared" si="807"/>
        <v>6.6322580645161295</v>
      </c>
      <c r="L9935" s="149">
        <v>15.9</v>
      </c>
      <c r="N9935" s="141">
        <f t="shared" si="808"/>
        <v>1</v>
      </c>
      <c r="Q9935" s="81">
        <f t="shared" si="809"/>
        <v>4.0999999999999996</v>
      </c>
    </row>
    <row r="9936" spans="5:17" ht="13" hidden="1" x14ac:dyDescent="0.3">
      <c r="E9936" s="138">
        <v>45566</v>
      </c>
      <c r="F9936" s="16">
        <v>275</v>
      </c>
      <c r="G9936" s="16">
        <v>2024</v>
      </c>
      <c r="H9936" s="139">
        <f t="shared" si="805"/>
        <v>0</v>
      </c>
      <c r="I9936" s="140">
        <v>13.232258064516131</v>
      </c>
      <c r="J9936" s="141">
        <f t="shared" si="806"/>
        <v>1</v>
      </c>
      <c r="K9936" s="81">
        <f t="shared" si="807"/>
        <v>6.767741935483869</v>
      </c>
      <c r="L9936" s="149">
        <v>14.3</v>
      </c>
      <c r="N9936" s="141">
        <f t="shared" si="808"/>
        <v>1</v>
      </c>
      <c r="Q9936" s="81">
        <f t="shared" si="809"/>
        <v>5.6999999999999993</v>
      </c>
    </row>
    <row r="9937" spans="5:17" ht="13" hidden="1" x14ac:dyDescent="0.3">
      <c r="E9937" s="138">
        <v>45567</v>
      </c>
      <c r="F9937" s="16">
        <v>276</v>
      </c>
      <c r="G9937" s="16">
        <v>2024</v>
      </c>
      <c r="H9937" s="139">
        <f t="shared" si="805"/>
        <v>0</v>
      </c>
      <c r="I9937" s="140">
        <v>13.096774193548384</v>
      </c>
      <c r="J9937" s="141">
        <f t="shared" si="806"/>
        <v>1</v>
      </c>
      <c r="K9937" s="81">
        <f t="shared" si="807"/>
        <v>6.9032258064516157</v>
      </c>
      <c r="L9937" s="149">
        <v>13.5</v>
      </c>
      <c r="N9937" s="141">
        <f t="shared" si="808"/>
        <v>1</v>
      </c>
      <c r="Q9937" s="81">
        <f t="shared" si="809"/>
        <v>6.5</v>
      </c>
    </row>
    <row r="9938" spans="5:17" ht="13" hidden="1" x14ac:dyDescent="0.3">
      <c r="E9938" s="138">
        <v>45568</v>
      </c>
      <c r="F9938" s="16">
        <v>277</v>
      </c>
      <c r="G9938" s="16">
        <v>2024</v>
      </c>
      <c r="H9938" s="139">
        <f t="shared" si="805"/>
        <v>0</v>
      </c>
      <c r="I9938" s="140">
        <v>12.961290322580645</v>
      </c>
      <c r="J9938" s="141">
        <f t="shared" si="806"/>
        <v>1</v>
      </c>
      <c r="K9938" s="81">
        <f t="shared" si="807"/>
        <v>7.0387096774193552</v>
      </c>
      <c r="L9938" s="149">
        <v>12.6</v>
      </c>
      <c r="N9938" s="141">
        <f t="shared" si="808"/>
        <v>1</v>
      </c>
      <c r="Q9938" s="81">
        <f t="shared" si="809"/>
        <v>7.4</v>
      </c>
    </row>
    <row r="9939" spans="5:17" ht="13" hidden="1" x14ac:dyDescent="0.3">
      <c r="E9939" s="138">
        <v>45569</v>
      </c>
      <c r="F9939" s="16">
        <v>278</v>
      </c>
      <c r="G9939" s="16">
        <v>2024</v>
      </c>
      <c r="H9939" s="139">
        <f t="shared" si="805"/>
        <v>0</v>
      </c>
      <c r="I9939" s="140">
        <v>12.825806451612905</v>
      </c>
      <c r="J9939" s="141">
        <f t="shared" si="806"/>
        <v>1</v>
      </c>
      <c r="K9939" s="81">
        <f t="shared" si="807"/>
        <v>7.1741935483870947</v>
      </c>
      <c r="L9939" s="149">
        <v>11.6</v>
      </c>
      <c r="N9939" s="141">
        <f t="shared" si="808"/>
        <v>1</v>
      </c>
      <c r="Q9939" s="81">
        <f t="shared" si="809"/>
        <v>8.4</v>
      </c>
    </row>
    <row r="9940" spans="5:17" ht="13" hidden="1" x14ac:dyDescent="0.3">
      <c r="E9940" s="138">
        <v>45570</v>
      </c>
      <c r="F9940" s="16">
        <v>279</v>
      </c>
      <c r="G9940" s="16">
        <v>2024</v>
      </c>
      <c r="H9940" s="139">
        <f t="shared" si="805"/>
        <v>0</v>
      </c>
      <c r="I9940" s="140">
        <v>12.690322580645159</v>
      </c>
      <c r="J9940" s="141">
        <f t="shared" si="806"/>
        <v>1</v>
      </c>
      <c r="K9940" s="81">
        <f t="shared" si="807"/>
        <v>7.3096774193548413</v>
      </c>
      <c r="L9940" s="149">
        <v>10.4</v>
      </c>
      <c r="N9940" s="141">
        <f t="shared" si="808"/>
        <v>1</v>
      </c>
      <c r="Q9940" s="81">
        <f t="shared" si="809"/>
        <v>9.6</v>
      </c>
    </row>
    <row r="9941" spans="5:17" ht="13" hidden="1" x14ac:dyDescent="0.3">
      <c r="E9941" s="138">
        <v>45571</v>
      </c>
      <c r="F9941" s="16">
        <v>280</v>
      </c>
      <c r="G9941" s="16">
        <v>2024</v>
      </c>
      <c r="H9941" s="139">
        <f t="shared" si="805"/>
        <v>0</v>
      </c>
      <c r="I9941" s="140">
        <v>12.554838709677419</v>
      </c>
      <c r="J9941" s="141">
        <f t="shared" si="806"/>
        <v>1</v>
      </c>
      <c r="K9941" s="81">
        <f t="shared" si="807"/>
        <v>7.4451612903225808</v>
      </c>
      <c r="L9941" s="149">
        <v>9.9</v>
      </c>
      <c r="N9941" s="141">
        <f t="shared" si="808"/>
        <v>1</v>
      </c>
      <c r="Q9941" s="81">
        <f t="shared" si="809"/>
        <v>10.1</v>
      </c>
    </row>
    <row r="9942" spans="5:17" ht="13" hidden="1" x14ac:dyDescent="0.3">
      <c r="E9942" s="138">
        <v>45572</v>
      </c>
      <c r="F9942" s="16">
        <v>281</v>
      </c>
      <c r="G9942" s="16">
        <v>2024</v>
      </c>
      <c r="H9942" s="139">
        <f t="shared" si="805"/>
        <v>0</v>
      </c>
      <c r="I9942" s="140">
        <v>12.41935483870968</v>
      </c>
      <c r="J9942" s="141">
        <f t="shared" si="806"/>
        <v>1</v>
      </c>
      <c r="K9942" s="81">
        <f t="shared" si="807"/>
        <v>7.5806451612903203</v>
      </c>
      <c r="L9942" s="149">
        <v>15.4</v>
      </c>
      <c r="N9942" s="141">
        <f t="shared" si="808"/>
        <v>1</v>
      </c>
      <c r="Q9942" s="81">
        <f t="shared" si="809"/>
        <v>4.5999999999999996</v>
      </c>
    </row>
    <row r="9943" spans="5:17" ht="13" hidden="1" x14ac:dyDescent="0.3">
      <c r="E9943" s="138">
        <v>45573</v>
      </c>
      <c r="F9943" s="16">
        <v>282</v>
      </c>
      <c r="G9943" s="16">
        <v>2024</v>
      </c>
      <c r="H9943" s="139">
        <f t="shared" si="805"/>
        <v>0</v>
      </c>
      <c r="I9943" s="140">
        <v>12.283870967741933</v>
      </c>
      <c r="J9943" s="141">
        <f t="shared" si="806"/>
        <v>1</v>
      </c>
      <c r="K9943" s="81">
        <f t="shared" si="807"/>
        <v>7.7161290322580669</v>
      </c>
      <c r="L9943" s="149">
        <v>13.8</v>
      </c>
      <c r="N9943" s="141">
        <f t="shared" si="808"/>
        <v>1</v>
      </c>
      <c r="Q9943" s="81">
        <f t="shared" si="809"/>
        <v>6.1999999999999993</v>
      </c>
    </row>
    <row r="9944" spans="5:17" ht="13" hidden="1" x14ac:dyDescent="0.3">
      <c r="E9944" s="138">
        <v>45574</v>
      </c>
      <c r="F9944" s="16">
        <v>283</v>
      </c>
      <c r="G9944" s="16">
        <v>2024</v>
      </c>
      <c r="H9944" s="139">
        <f t="shared" si="805"/>
        <v>0</v>
      </c>
      <c r="I9944" s="140">
        <v>12.148387096774194</v>
      </c>
      <c r="J9944" s="141">
        <f t="shared" si="806"/>
        <v>1</v>
      </c>
      <c r="K9944" s="81">
        <f t="shared" si="807"/>
        <v>7.8516129032258064</v>
      </c>
      <c r="L9944" s="149">
        <v>14.8</v>
      </c>
      <c r="N9944" s="141">
        <f t="shared" si="808"/>
        <v>1</v>
      </c>
      <c r="Q9944" s="81">
        <f t="shared" si="809"/>
        <v>5.1999999999999993</v>
      </c>
    </row>
    <row r="9945" spans="5:17" ht="13" hidden="1" x14ac:dyDescent="0.3">
      <c r="E9945" s="138">
        <v>45575</v>
      </c>
      <c r="F9945" s="16">
        <v>284</v>
      </c>
      <c r="G9945" s="16">
        <v>2024</v>
      </c>
      <c r="H9945" s="139">
        <f t="shared" si="805"/>
        <v>0</v>
      </c>
      <c r="I9945" s="140">
        <v>12.012903225806454</v>
      </c>
      <c r="J9945" s="141">
        <f t="shared" si="806"/>
        <v>1</v>
      </c>
      <c r="K9945" s="81">
        <f t="shared" si="807"/>
        <v>7.9870967741935459</v>
      </c>
      <c r="L9945" s="149">
        <v>13.9</v>
      </c>
      <c r="N9945" s="141">
        <f t="shared" si="808"/>
        <v>1</v>
      </c>
      <c r="Q9945" s="81">
        <f t="shared" si="809"/>
        <v>6.1</v>
      </c>
    </row>
    <row r="9946" spans="5:17" ht="13" hidden="1" x14ac:dyDescent="0.3">
      <c r="E9946" s="138">
        <v>45576</v>
      </c>
      <c r="F9946" s="16">
        <v>285</v>
      </c>
      <c r="G9946" s="16">
        <v>2024</v>
      </c>
      <c r="H9946" s="139">
        <f t="shared" si="805"/>
        <v>0</v>
      </c>
      <c r="I9946" s="140">
        <v>11.877419354838707</v>
      </c>
      <c r="J9946" s="141">
        <f t="shared" si="806"/>
        <v>1</v>
      </c>
      <c r="K9946" s="81">
        <f t="shared" si="807"/>
        <v>8.1225806451612925</v>
      </c>
      <c r="L9946" s="149">
        <v>10.7</v>
      </c>
      <c r="N9946" s="141">
        <f t="shared" si="808"/>
        <v>1</v>
      </c>
      <c r="Q9946" s="81">
        <f t="shared" si="809"/>
        <v>9.3000000000000007</v>
      </c>
    </row>
    <row r="9947" spans="5:17" ht="13" hidden="1" x14ac:dyDescent="0.3">
      <c r="E9947" s="138">
        <v>45577</v>
      </c>
      <c r="F9947" s="16">
        <v>286</v>
      </c>
      <c r="G9947" s="16">
        <v>2024</v>
      </c>
      <c r="H9947" s="139">
        <f t="shared" si="805"/>
        <v>0</v>
      </c>
      <c r="I9947" s="140">
        <v>11.741935483870968</v>
      </c>
      <c r="J9947" s="141">
        <f t="shared" si="806"/>
        <v>1</v>
      </c>
      <c r="K9947" s="81">
        <f t="shared" si="807"/>
        <v>8.258064516129032</v>
      </c>
      <c r="L9947" s="149">
        <v>8.5</v>
      </c>
      <c r="N9947" s="141">
        <f t="shared" si="808"/>
        <v>1</v>
      </c>
      <c r="Q9947" s="81">
        <f t="shared" si="809"/>
        <v>11.5</v>
      </c>
    </row>
    <row r="9948" spans="5:17" ht="13" hidden="1" x14ac:dyDescent="0.3">
      <c r="E9948" s="138">
        <v>45578</v>
      </c>
      <c r="F9948" s="16">
        <v>287</v>
      </c>
      <c r="G9948" s="16">
        <v>2024</v>
      </c>
      <c r="H9948" s="139">
        <f t="shared" si="805"/>
        <v>0</v>
      </c>
      <c r="I9948" s="140">
        <v>11.606451612903228</v>
      </c>
      <c r="J9948" s="141">
        <f t="shared" si="806"/>
        <v>1</v>
      </c>
      <c r="K9948" s="81">
        <f t="shared" si="807"/>
        <v>8.3935483870967715</v>
      </c>
      <c r="L9948" s="149">
        <v>14.5</v>
      </c>
      <c r="N9948" s="141">
        <f t="shared" si="808"/>
        <v>1</v>
      </c>
      <c r="Q9948" s="81">
        <f t="shared" si="809"/>
        <v>5.5</v>
      </c>
    </row>
    <row r="9949" spans="5:17" ht="13" hidden="1" x14ac:dyDescent="0.3">
      <c r="E9949" s="138">
        <v>45579</v>
      </c>
      <c r="F9949" s="16">
        <v>288</v>
      </c>
      <c r="G9949" s="16">
        <v>2024</v>
      </c>
      <c r="H9949" s="139">
        <f t="shared" si="805"/>
        <v>0</v>
      </c>
      <c r="I9949" s="140">
        <v>11.470967741935482</v>
      </c>
      <c r="J9949" s="141">
        <f t="shared" si="806"/>
        <v>1</v>
      </c>
      <c r="K9949" s="81">
        <f t="shared" si="807"/>
        <v>8.5290322580645181</v>
      </c>
      <c r="L9949" s="149">
        <v>12.6</v>
      </c>
      <c r="N9949" s="141">
        <f t="shared" si="808"/>
        <v>1</v>
      </c>
      <c r="Q9949" s="81">
        <f t="shared" si="809"/>
        <v>7.4</v>
      </c>
    </row>
    <row r="9950" spans="5:17" ht="13" hidden="1" x14ac:dyDescent="0.3">
      <c r="E9950" s="138">
        <v>45580</v>
      </c>
      <c r="F9950" s="16">
        <v>289</v>
      </c>
      <c r="G9950" s="16">
        <v>2024</v>
      </c>
      <c r="H9950" s="139">
        <f t="shared" si="805"/>
        <v>0</v>
      </c>
      <c r="I9950" s="140">
        <v>11.335483870967742</v>
      </c>
      <c r="J9950" s="141">
        <f t="shared" si="806"/>
        <v>1</v>
      </c>
      <c r="K9950" s="81">
        <f t="shared" si="807"/>
        <v>8.6645161290322577</v>
      </c>
      <c r="L9950" s="149">
        <v>13.2</v>
      </c>
      <c r="N9950" s="141">
        <f t="shared" si="808"/>
        <v>1</v>
      </c>
      <c r="Q9950" s="81">
        <f t="shared" si="809"/>
        <v>6.8000000000000007</v>
      </c>
    </row>
    <row r="9951" spans="5:17" ht="13" hidden="1" x14ac:dyDescent="0.3">
      <c r="E9951" s="138">
        <v>45581</v>
      </c>
      <c r="F9951" s="16">
        <v>290</v>
      </c>
      <c r="G9951" s="16">
        <v>2024</v>
      </c>
      <c r="H9951" s="139">
        <f t="shared" si="805"/>
        <v>0</v>
      </c>
      <c r="I9951" s="140">
        <v>11.2</v>
      </c>
      <c r="J9951" s="141">
        <f t="shared" si="806"/>
        <v>1</v>
      </c>
      <c r="K9951" s="81">
        <f t="shared" si="807"/>
        <v>8.8000000000000007</v>
      </c>
      <c r="L9951" s="149">
        <v>13.9</v>
      </c>
      <c r="N9951" s="141">
        <f t="shared" si="808"/>
        <v>1</v>
      </c>
      <c r="Q9951" s="81">
        <f t="shared" si="809"/>
        <v>6.1</v>
      </c>
    </row>
    <row r="9952" spans="5:17" ht="13" hidden="1" x14ac:dyDescent="0.3">
      <c r="E9952" s="138">
        <v>45582</v>
      </c>
      <c r="F9952" s="16">
        <v>291</v>
      </c>
      <c r="G9952" s="16">
        <v>2024</v>
      </c>
      <c r="H9952" s="139">
        <f t="shared" si="805"/>
        <v>0</v>
      </c>
      <c r="I9952" s="140">
        <v>11.013333333333335</v>
      </c>
      <c r="J9952" s="141">
        <f t="shared" si="806"/>
        <v>1</v>
      </c>
      <c r="K9952" s="81">
        <f t="shared" si="807"/>
        <v>8.9866666666666646</v>
      </c>
      <c r="L9952" s="149">
        <v>14.3</v>
      </c>
      <c r="N9952" s="141">
        <f t="shared" si="808"/>
        <v>1</v>
      </c>
      <c r="Q9952" s="81">
        <f t="shared" si="809"/>
        <v>5.6999999999999993</v>
      </c>
    </row>
    <row r="9953" spans="5:17" ht="13" hidden="1" x14ac:dyDescent="0.3">
      <c r="E9953" s="138">
        <v>45583</v>
      </c>
      <c r="F9953" s="16">
        <v>292</v>
      </c>
      <c r="G9953" s="16">
        <v>2024</v>
      </c>
      <c r="H9953" s="139">
        <f t="shared" si="805"/>
        <v>0</v>
      </c>
      <c r="I9953" s="140">
        <v>10.826666666666668</v>
      </c>
      <c r="J9953" s="141">
        <f t="shared" si="806"/>
        <v>1</v>
      </c>
      <c r="K9953" s="81">
        <f t="shared" si="807"/>
        <v>9.173333333333332</v>
      </c>
      <c r="L9953" s="149">
        <v>13.3</v>
      </c>
      <c r="N9953" s="141">
        <f t="shared" si="808"/>
        <v>1</v>
      </c>
      <c r="Q9953" s="81">
        <f t="shared" si="809"/>
        <v>6.6999999999999993</v>
      </c>
    </row>
    <row r="9954" spans="5:17" ht="13" hidden="1" x14ac:dyDescent="0.3">
      <c r="E9954" s="138">
        <v>45584</v>
      </c>
      <c r="F9954" s="16">
        <v>293</v>
      </c>
      <c r="G9954" s="16">
        <v>2024</v>
      </c>
      <c r="H9954" s="139">
        <f t="shared" si="805"/>
        <v>0</v>
      </c>
      <c r="I9954" s="140">
        <v>10.64</v>
      </c>
      <c r="J9954" s="141">
        <f t="shared" si="806"/>
        <v>1</v>
      </c>
      <c r="K9954" s="81">
        <f t="shared" si="807"/>
        <v>9.36</v>
      </c>
      <c r="L9954" s="149">
        <v>13.2</v>
      </c>
      <c r="N9954" s="141">
        <f t="shared" si="808"/>
        <v>1</v>
      </c>
      <c r="Q9954" s="81">
        <f t="shared" si="809"/>
        <v>6.8000000000000007</v>
      </c>
    </row>
    <row r="9955" spans="5:17" ht="13" hidden="1" x14ac:dyDescent="0.3">
      <c r="E9955" s="138">
        <v>45585</v>
      </c>
      <c r="F9955" s="16">
        <v>294</v>
      </c>
      <c r="G9955" s="16">
        <v>2024</v>
      </c>
      <c r="H9955" s="139">
        <f t="shared" si="805"/>
        <v>0</v>
      </c>
      <c r="I9955" s="140">
        <v>10.453333333333333</v>
      </c>
      <c r="J9955" s="141">
        <f t="shared" si="806"/>
        <v>1</v>
      </c>
      <c r="K9955" s="81">
        <f t="shared" si="807"/>
        <v>9.5466666666666669</v>
      </c>
      <c r="L9955" s="149">
        <v>13.3</v>
      </c>
      <c r="N9955" s="141">
        <f t="shared" si="808"/>
        <v>1</v>
      </c>
      <c r="Q9955" s="81">
        <f t="shared" si="809"/>
        <v>6.6999999999999993</v>
      </c>
    </row>
    <row r="9956" spans="5:17" ht="13" hidden="1" x14ac:dyDescent="0.3">
      <c r="E9956" s="138">
        <v>45586</v>
      </c>
      <c r="F9956" s="16">
        <v>295</v>
      </c>
      <c r="G9956" s="16">
        <v>2024</v>
      </c>
      <c r="H9956" s="139">
        <f t="shared" si="805"/>
        <v>0</v>
      </c>
      <c r="I9956" s="140">
        <v>10.266666666666666</v>
      </c>
      <c r="J9956" s="141">
        <f t="shared" si="806"/>
        <v>1</v>
      </c>
      <c r="K9956" s="81">
        <f t="shared" si="807"/>
        <v>9.7333333333333343</v>
      </c>
      <c r="L9956" s="149">
        <v>11.7</v>
      </c>
      <c r="N9956" s="141">
        <f t="shared" si="808"/>
        <v>1</v>
      </c>
      <c r="Q9956" s="81">
        <f t="shared" si="809"/>
        <v>8.3000000000000007</v>
      </c>
    </row>
    <row r="9957" spans="5:17" ht="13" hidden="1" x14ac:dyDescent="0.3">
      <c r="E9957" s="138">
        <v>45587</v>
      </c>
      <c r="F9957" s="16">
        <v>296</v>
      </c>
      <c r="G9957" s="16">
        <v>2024</v>
      </c>
      <c r="H9957" s="139">
        <f t="shared" si="805"/>
        <v>0</v>
      </c>
      <c r="I9957" s="140">
        <v>10.08</v>
      </c>
      <c r="J9957" s="141">
        <f t="shared" si="806"/>
        <v>1</v>
      </c>
      <c r="K9957" s="81">
        <f t="shared" si="807"/>
        <v>9.92</v>
      </c>
      <c r="L9957" s="149">
        <v>14.9</v>
      </c>
      <c r="N9957" s="141">
        <f t="shared" si="808"/>
        <v>1</v>
      </c>
      <c r="Q9957" s="81">
        <f t="shared" si="809"/>
        <v>5.0999999999999996</v>
      </c>
    </row>
    <row r="9958" spans="5:17" ht="13" hidden="1" x14ac:dyDescent="0.3">
      <c r="E9958" s="138">
        <v>45588</v>
      </c>
      <c r="F9958" s="16">
        <v>297</v>
      </c>
      <c r="G9958" s="16">
        <v>2024</v>
      </c>
      <c r="H9958" s="139">
        <f t="shared" si="805"/>
        <v>0</v>
      </c>
      <c r="I9958" s="140">
        <v>9.8933333333333309</v>
      </c>
      <c r="J9958" s="141">
        <f t="shared" si="806"/>
        <v>1</v>
      </c>
      <c r="K9958" s="81">
        <f t="shared" si="807"/>
        <v>10.106666666666669</v>
      </c>
      <c r="L9958" s="149">
        <v>14.2</v>
      </c>
      <c r="N9958" s="141">
        <f t="shared" si="808"/>
        <v>1</v>
      </c>
      <c r="Q9958" s="81">
        <f t="shared" si="809"/>
        <v>5.8000000000000007</v>
      </c>
    </row>
    <row r="9959" spans="5:17" ht="13" hidden="1" x14ac:dyDescent="0.3">
      <c r="E9959" s="138">
        <v>45589</v>
      </c>
      <c r="F9959" s="16">
        <v>298</v>
      </c>
      <c r="G9959" s="16">
        <v>2024</v>
      </c>
      <c r="H9959" s="139">
        <f t="shared" si="805"/>
        <v>0</v>
      </c>
      <c r="I9959" s="140">
        <v>9.7066666666666634</v>
      </c>
      <c r="J9959" s="141">
        <f t="shared" si="806"/>
        <v>1</v>
      </c>
      <c r="K9959" s="81">
        <f t="shared" si="807"/>
        <v>10.293333333333337</v>
      </c>
      <c r="L9959" s="149">
        <v>13.2</v>
      </c>
      <c r="N9959" s="141">
        <f t="shared" si="808"/>
        <v>1</v>
      </c>
      <c r="Q9959" s="81">
        <f t="shared" si="809"/>
        <v>6.8000000000000007</v>
      </c>
    </row>
    <row r="9960" spans="5:17" ht="13" hidden="1" x14ac:dyDescent="0.3">
      <c r="E9960" s="138">
        <v>45590</v>
      </c>
      <c r="F9960" s="16">
        <v>299</v>
      </c>
      <c r="G9960" s="16">
        <v>2024</v>
      </c>
      <c r="H9960" s="139">
        <f t="shared" si="805"/>
        <v>0</v>
      </c>
      <c r="I9960" s="140">
        <v>9.52</v>
      </c>
      <c r="J9960" s="141">
        <f t="shared" si="806"/>
        <v>1</v>
      </c>
      <c r="K9960" s="81">
        <f t="shared" si="807"/>
        <v>10.48</v>
      </c>
      <c r="L9960" s="149">
        <v>13.3</v>
      </c>
      <c r="N9960" s="141">
        <f t="shared" si="808"/>
        <v>1</v>
      </c>
      <c r="Q9960" s="81">
        <f t="shared" si="809"/>
        <v>6.6999999999999993</v>
      </c>
    </row>
    <row r="9961" spans="5:17" ht="13" hidden="1" x14ac:dyDescent="0.3">
      <c r="E9961" s="138">
        <v>45591</v>
      </c>
      <c r="F9961" s="16">
        <v>300</v>
      </c>
      <c r="G9961" s="16">
        <v>2024</v>
      </c>
      <c r="H9961" s="139">
        <f t="shared" si="805"/>
        <v>0</v>
      </c>
      <c r="I9961" s="140">
        <v>9.3333333333333357</v>
      </c>
      <c r="J9961" s="141">
        <f t="shared" si="806"/>
        <v>1</v>
      </c>
      <c r="K9961" s="81">
        <f t="shared" si="807"/>
        <v>10.666666666666664</v>
      </c>
      <c r="L9961" s="149">
        <v>11.6</v>
      </c>
      <c r="N9961" s="141">
        <f t="shared" si="808"/>
        <v>1</v>
      </c>
      <c r="Q9961" s="81">
        <f t="shared" si="809"/>
        <v>8.4</v>
      </c>
    </row>
    <row r="9962" spans="5:17" ht="13" hidden="1" x14ac:dyDescent="0.3">
      <c r="E9962" s="138">
        <v>45592</v>
      </c>
      <c r="F9962" s="16">
        <v>301</v>
      </c>
      <c r="G9962" s="16">
        <v>2024</v>
      </c>
      <c r="H9962" s="139">
        <f t="shared" si="805"/>
        <v>0</v>
      </c>
      <c r="I9962" s="140">
        <v>9.1466666666666683</v>
      </c>
      <c r="J9962" s="141">
        <f t="shared" si="806"/>
        <v>1</v>
      </c>
      <c r="K9962" s="81">
        <f t="shared" si="807"/>
        <v>10.853333333333332</v>
      </c>
      <c r="L9962" s="149">
        <v>12.6</v>
      </c>
      <c r="N9962" s="141">
        <f t="shared" si="808"/>
        <v>1</v>
      </c>
      <c r="Q9962" s="81">
        <f t="shared" si="809"/>
        <v>7.4</v>
      </c>
    </row>
    <row r="9963" spans="5:17" ht="13" hidden="1" x14ac:dyDescent="0.3">
      <c r="E9963" s="138">
        <v>45593</v>
      </c>
      <c r="F9963" s="16">
        <v>302</v>
      </c>
      <c r="G9963" s="16">
        <v>2024</v>
      </c>
      <c r="H9963" s="139">
        <f t="shared" si="805"/>
        <v>0</v>
      </c>
      <c r="I9963" s="140">
        <v>8.9600000000000009</v>
      </c>
      <c r="J9963" s="141">
        <f t="shared" si="806"/>
        <v>1</v>
      </c>
      <c r="K9963" s="81">
        <f t="shared" si="807"/>
        <v>11.04</v>
      </c>
      <c r="L9963" s="149">
        <v>10.8</v>
      </c>
      <c r="N9963" s="141">
        <f t="shared" si="808"/>
        <v>1</v>
      </c>
      <c r="Q9963" s="81">
        <f t="shared" si="809"/>
        <v>9.1999999999999993</v>
      </c>
    </row>
    <row r="9964" spans="5:17" ht="13" hidden="1" x14ac:dyDescent="0.3">
      <c r="E9964" s="138">
        <v>45594</v>
      </c>
      <c r="F9964" s="16">
        <v>303</v>
      </c>
      <c r="G9964" s="16">
        <v>2024</v>
      </c>
      <c r="H9964" s="139">
        <f t="shared" si="805"/>
        <v>0</v>
      </c>
      <c r="I9964" s="140">
        <v>8.7733333333333334</v>
      </c>
      <c r="J9964" s="141">
        <f t="shared" si="806"/>
        <v>1</v>
      </c>
      <c r="K9964" s="81">
        <f t="shared" si="807"/>
        <v>11.226666666666667</v>
      </c>
      <c r="L9964" s="149">
        <v>10.9</v>
      </c>
      <c r="N9964" s="141">
        <f t="shared" si="808"/>
        <v>1</v>
      </c>
      <c r="Q9964" s="81">
        <f t="shared" si="809"/>
        <v>9.1</v>
      </c>
    </row>
    <row r="9965" spans="5:17" ht="13" hidden="1" x14ac:dyDescent="0.3">
      <c r="E9965" s="138">
        <v>45595</v>
      </c>
      <c r="F9965" s="16">
        <v>304</v>
      </c>
      <c r="G9965" s="16">
        <v>2024</v>
      </c>
      <c r="H9965" s="139">
        <f t="shared" si="805"/>
        <v>0</v>
      </c>
      <c r="I9965" s="140">
        <v>8.586666666666666</v>
      </c>
      <c r="J9965" s="141">
        <f t="shared" si="806"/>
        <v>1</v>
      </c>
      <c r="K9965" s="81">
        <f t="shared" si="807"/>
        <v>11.413333333333334</v>
      </c>
      <c r="L9965" s="149">
        <v>11.3</v>
      </c>
      <c r="N9965" s="141">
        <f t="shared" si="808"/>
        <v>1</v>
      </c>
      <c r="Q9965" s="81">
        <f t="shared" si="809"/>
        <v>8.6999999999999993</v>
      </c>
    </row>
    <row r="9966" spans="5:17" ht="13" hidden="1" x14ac:dyDescent="0.3">
      <c r="E9966" s="138">
        <v>45596</v>
      </c>
      <c r="F9966" s="16">
        <v>305</v>
      </c>
      <c r="G9966" s="16">
        <v>2024</v>
      </c>
      <c r="H9966" s="139">
        <f t="shared" si="805"/>
        <v>0</v>
      </c>
      <c r="I9966" s="140">
        <v>8.4</v>
      </c>
      <c r="J9966" s="141">
        <f t="shared" si="806"/>
        <v>1</v>
      </c>
      <c r="K9966" s="81">
        <f t="shared" si="807"/>
        <v>11.6</v>
      </c>
      <c r="L9966" s="149">
        <v>10.199999999999999</v>
      </c>
      <c r="N9966" s="141">
        <f t="shared" si="808"/>
        <v>1</v>
      </c>
      <c r="Q9966" s="81">
        <f t="shared" si="809"/>
        <v>9.8000000000000007</v>
      </c>
    </row>
    <row r="9967" spans="5:17" ht="13" hidden="1" x14ac:dyDescent="0.3">
      <c r="E9967" s="138">
        <v>45597</v>
      </c>
      <c r="F9967" s="16">
        <v>306</v>
      </c>
      <c r="G9967" s="16">
        <v>2024</v>
      </c>
      <c r="H9967" s="139">
        <f t="shared" si="805"/>
        <v>0</v>
      </c>
      <c r="I9967" s="140">
        <v>8.2133333333333312</v>
      </c>
      <c r="J9967" s="141">
        <f t="shared" si="806"/>
        <v>1</v>
      </c>
      <c r="K9967" s="81">
        <f t="shared" si="807"/>
        <v>11.786666666666669</v>
      </c>
      <c r="L9967" s="149">
        <v>9.3000000000000007</v>
      </c>
      <c r="N9967" s="141">
        <f t="shared" si="808"/>
        <v>1</v>
      </c>
      <c r="Q9967" s="81">
        <f t="shared" si="809"/>
        <v>10.7</v>
      </c>
    </row>
    <row r="9968" spans="5:17" ht="13" hidden="1" x14ac:dyDescent="0.3">
      <c r="E9968" s="138">
        <v>45598</v>
      </c>
      <c r="F9968" s="16">
        <v>307</v>
      </c>
      <c r="G9968" s="16">
        <v>2024</v>
      </c>
      <c r="H9968" s="139">
        <f t="shared" si="805"/>
        <v>0</v>
      </c>
      <c r="I9968" s="140">
        <v>8.0266666666666637</v>
      </c>
      <c r="J9968" s="141">
        <f t="shared" si="806"/>
        <v>1</v>
      </c>
      <c r="K9968" s="81">
        <f t="shared" si="807"/>
        <v>11.973333333333336</v>
      </c>
      <c r="L9968" s="149">
        <v>9.5</v>
      </c>
      <c r="N9968" s="141">
        <f t="shared" si="808"/>
        <v>1</v>
      </c>
      <c r="Q9968" s="81">
        <f t="shared" si="809"/>
        <v>10.5</v>
      </c>
    </row>
    <row r="9969" spans="5:17" ht="13" hidden="1" x14ac:dyDescent="0.3">
      <c r="E9969" s="138">
        <v>45599</v>
      </c>
      <c r="F9969" s="16">
        <v>308</v>
      </c>
      <c r="G9969" s="16">
        <v>2024</v>
      </c>
      <c r="H9969" s="139">
        <f t="shared" si="805"/>
        <v>0</v>
      </c>
      <c r="I9969" s="140">
        <v>7.84</v>
      </c>
      <c r="J9969" s="141">
        <f t="shared" si="806"/>
        <v>1</v>
      </c>
      <c r="K9969" s="81">
        <f t="shared" si="807"/>
        <v>12.16</v>
      </c>
      <c r="L9969" s="149">
        <v>9.1</v>
      </c>
      <c r="N9969" s="141">
        <f t="shared" si="808"/>
        <v>1</v>
      </c>
      <c r="Q9969" s="81">
        <f t="shared" si="809"/>
        <v>10.9</v>
      </c>
    </row>
    <row r="9970" spans="5:17" ht="13" hidden="1" x14ac:dyDescent="0.3">
      <c r="E9970" s="138">
        <v>45600</v>
      </c>
      <c r="F9970" s="16">
        <v>309</v>
      </c>
      <c r="G9970" s="16">
        <v>2024</v>
      </c>
      <c r="H9970" s="139">
        <f t="shared" si="805"/>
        <v>0</v>
      </c>
      <c r="I9970" s="140">
        <v>7.653333333333336</v>
      </c>
      <c r="J9970" s="141">
        <f t="shared" si="806"/>
        <v>1</v>
      </c>
      <c r="K9970" s="81">
        <f t="shared" si="807"/>
        <v>12.346666666666664</v>
      </c>
      <c r="L9970" s="149">
        <v>9.1</v>
      </c>
      <c r="N9970" s="141">
        <f t="shared" si="808"/>
        <v>1</v>
      </c>
      <c r="Q9970" s="81">
        <f t="shared" si="809"/>
        <v>10.9</v>
      </c>
    </row>
    <row r="9971" spans="5:17" ht="13" hidden="1" x14ac:dyDescent="0.3">
      <c r="E9971" s="138">
        <v>45601</v>
      </c>
      <c r="F9971" s="16">
        <v>310</v>
      </c>
      <c r="G9971" s="16">
        <v>2024</v>
      </c>
      <c r="H9971" s="139">
        <f t="shared" si="805"/>
        <v>0</v>
      </c>
      <c r="I9971" s="140">
        <v>7.4666666666666686</v>
      </c>
      <c r="J9971" s="141">
        <f t="shared" si="806"/>
        <v>1</v>
      </c>
      <c r="K9971" s="81">
        <f t="shared" si="807"/>
        <v>12.533333333333331</v>
      </c>
      <c r="L9971" s="149">
        <v>9.1</v>
      </c>
      <c r="N9971" s="141">
        <f t="shared" si="808"/>
        <v>1</v>
      </c>
      <c r="Q9971" s="81">
        <f t="shared" si="809"/>
        <v>10.9</v>
      </c>
    </row>
    <row r="9972" spans="5:17" ht="13" hidden="1" x14ac:dyDescent="0.3">
      <c r="E9972" s="138">
        <v>45602</v>
      </c>
      <c r="F9972" s="16">
        <v>311</v>
      </c>
      <c r="G9972" s="16">
        <v>2024</v>
      </c>
      <c r="H9972" s="139">
        <f t="shared" si="805"/>
        <v>0</v>
      </c>
      <c r="I9972" s="140">
        <v>7.28</v>
      </c>
      <c r="J9972" s="141">
        <f t="shared" si="806"/>
        <v>1</v>
      </c>
      <c r="K9972" s="81">
        <f t="shared" si="807"/>
        <v>12.719999999999999</v>
      </c>
      <c r="L9972" s="149">
        <v>10</v>
      </c>
      <c r="N9972" s="141">
        <f t="shared" si="808"/>
        <v>1</v>
      </c>
      <c r="Q9972" s="81">
        <f t="shared" si="809"/>
        <v>10</v>
      </c>
    </row>
    <row r="9973" spans="5:17" ht="13" hidden="1" x14ac:dyDescent="0.3">
      <c r="E9973" s="138">
        <v>45603</v>
      </c>
      <c r="F9973" s="16">
        <v>312</v>
      </c>
      <c r="G9973" s="16">
        <v>2024</v>
      </c>
      <c r="H9973" s="139">
        <f t="shared" si="805"/>
        <v>0</v>
      </c>
      <c r="I9973" s="140">
        <v>7.0933333333333337</v>
      </c>
      <c r="J9973" s="141">
        <f t="shared" si="806"/>
        <v>1</v>
      </c>
      <c r="K9973" s="81">
        <f t="shared" si="807"/>
        <v>12.906666666666666</v>
      </c>
      <c r="L9973" s="149">
        <v>10.5</v>
      </c>
      <c r="N9973" s="141">
        <f t="shared" si="808"/>
        <v>1</v>
      </c>
      <c r="Q9973" s="81">
        <f t="shared" si="809"/>
        <v>9.5</v>
      </c>
    </row>
    <row r="9974" spans="5:17" ht="13" hidden="1" x14ac:dyDescent="0.3">
      <c r="E9974" s="138">
        <v>45604</v>
      </c>
      <c r="F9974" s="16">
        <v>313</v>
      </c>
      <c r="G9974" s="16">
        <v>2024</v>
      </c>
      <c r="H9974" s="139">
        <f t="shared" si="805"/>
        <v>0</v>
      </c>
      <c r="I9974" s="140">
        <v>6.9066666666666663</v>
      </c>
      <c r="J9974" s="141">
        <f t="shared" si="806"/>
        <v>1</v>
      </c>
      <c r="K9974" s="81">
        <f t="shared" si="807"/>
        <v>13.093333333333334</v>
      </c>
      <c r="L9974" s="149">
        <v>10.199999999999999</v>
      </c>
      <c r="N9974" s="141">
        <f t="shared" si="808"/>
        <v>1</v>
      </c>
      <c r="Q9974" s="81">
        <f t="shared" si="809"/>
        <v>9.8000000000000007</v>
      </c>
    </row>
    <row r="9975" spans="5:17" ht="13" hidden="1" x14ac:dyDescent="0.3">
      <c r="E9975" s="138">
        <v>45605</v>
      </c>
      <c r="F9975" s="16">
        <v>314</v>
      </c>
      <c r="G9975" s="16">
        <v>2024</v>
      </c>
      <c r="H9975" s="139">
        <f t="shared" si="805"/>
        <v>0</v>
      </c>
      <c r="I9975" s="140">
        <v>6.72</v>
      </c>
      <c r="J9975" s="141">
        <f t="shared" si="806"/>
        <v>1</v>
      </c>
      <c r="K9975" s="81">
        <f t="shared" si="807"/>
        <v>13.280000000000001</v>
      </c>
      <c r="L9975" s="149">
        <v>9.1999999999999993</v>
      </c>
      <c r="N9975" s="141">
        <f t="shared" si="808"/>
        <v>1</v>
      </c>
      <c r="Q9975" s="81">
        <f t="shared" si="809"/>
        <v>10.8</v>
      </c>
    </row>
    <row r="9976" spans="5:17" ht="13" hidden="1" x14ac:dyDescent="0.3">
      <c r="E9976" s="138">
        <v>45606</v>
      </c>
      <c r="F9976" s="16">
        <v>315</v>
      </c>
      <c r="G9976" s="16">
        <v>2024</v>
      </c>
      <c r="H9976" s="139">
        <f t="shared" si="805"/>
        <v>0</v>
      </c>
      <c r="I9976" s="140">
        <v>6.5333333333333314</v>
      </c>
      <c r="J9976" s="141">
        <f t="shared" si="806"/>
        <v>1</v>
      </c>
      <c r="K9976" s="81">
        <f t="shared" si="807"/>
        <v>13.466666666666669</v>
      </c>
      <c r="L9976" s="149">
        <v>9</v>
      </c>
      <c r="N9976" s="141">
        <f t="shared" si="808"/>
        <v>1</v>
      </c>
      <c r="Q9976" s="81">
        <f t="shared" si="809"/>
        <v>11</v>
      </c>
    </row>
    <row r="9977" spans="5:17" ht="13" hidden="1" x14ac:dyDescent="0.3">
      <c r="E9977" s="138">
        <v>45607</v>
      </c>
      <c r="F9977" s="16">
        <v>316</v>
      </c>
      <c r="G9977" s="16">
        <v>2024</v>
      </c>
      <c r="H9977" s="139">
        <f t="shared" si="805"/>
        <v>0</v>
      </c>
      <c r="I9977" s="140">
        <v>6.346666666666664</v>
      </c>
      <c r="J9977" s="141">
        <f t="shared" si="806"/>
        <v>1</v>
      </c>
      <c r="K9977" s="81">
        <f t="shared" si="807"/>
        <v>13.653333333333336</v>
      </c>
      <c r="L9977" s="149">
        <v>8.1999999999999993</v>
      </c>
      <c r="N9977" s="141">
        <f t="shared" si="808"/>
        <v>1</v>
      </c>
      <c r="Q9977" s="81">
        <f t="shared" si="809"/>
        <v>11.8</v>
      </c>
    </row>
    <row r="9978" spans="5:17" ht="13" hidden="1" x14ac:dyDescent="0.3">
      <c r="E9978" s="138">
        <v>45608</v>
      </c>
      <c r="F9978" s="16">
        <v>317</v>
      </c>
      <c r="G9978" s="16">
        <v>2024</v>
      </c>
      <c r="H9978" s="139">
        <f t="shared" si="805"/>
        <v>0</v>
      </c>
      <c r="I9978" s="140">
        <v>6.16</v>
      </c>
      <c r="J9978" s="141">
        <f t="shared" si="806"/>
        <v>1</v>
      </c>
      <c r="K9978" s="81">
        <f t="shared" si="807"/>
        <v>13.84</v>
      </c>
      <c r="L9978" s="149">
        <v>7.4</v>
      </c>
      <c r="N9978" s="141">
        <f t="shared" si="808"/>
        <v>1</v>
      </c>
      <c r="Q9978" s="81">
        <f t="shared" si="809"/>
        <v>12.6</v>
      </c>
    </row>
    <row r="9979" spans="5:17" ht="13" hidden="1" x14ac:dyDescent="0.3">
      <c r="E9979" s="138">
        <v>45609</v>
      </c>
      <c r="F9979" s="16">
        <v>318</v>
      </c>
      <c r="G9979" s="16">
        <v>2024</v>
      </c>
      <c r="H9979" s="139">
        <f t="shared" si="805"/>
        <v>0</v>
      </c>
      <c r="I9979" s="140">
        <v>5.9733333333333363</v>
      </c>
      <c r="J9979" s="141">
        <f t="shared" si="806"/>
        <v>1</v>
      </c>
      <c r="K9979" s="81">
        <f t="shared" si="807"/>
        <v>14.026666666666664</v>
      </c>
      <c r="L9979" s="149">
        <v>7</v>
      </c>
      <c r="N9979" s="141">
        <f t="shared" si="808"/>
        <v>1</v>
      </c>
      <c r="Q9979" s="81">
        <f t="shared" si="809"/>
        <v>13</v>
      </c>
    </row>
    <row r="9980" spans="5:17" ht="13" hidden="1" x14ac:dyDescent="0.3">
      <c r="E9980" s="138">
        <v>45610</v>
      </c>
      <c r="F9980" s="16">
        <v>319</v>
      </c>
      <c r="G9980" s="16">
        <v>2024</v>
      </c>
      <c r="H9980" s="139">
        <f t="shared" si="805"/>
        <v>0</v>
      </c>
      <c r="I9980" s="140">
        <v>5.7866666666666688</v>
      </c>
      <c r="J9980" s="141">
        <f t="shared" si="806"/>
        <v>1</v>
      </c>
      <c r="K9980" s="81">
        <f t="shared" si="807"/>
        <v>14.213333333333331</v>
      </c>
      <c r="L9980" s="149">
        <v>6</v>
      </c>
      <c r="N9980" s="141">
        <f t="shared" si="808"/>
        <v>1</v>
      </c>
      <c r="Q9980" s="81">
        <f t="shared" si="809"/>
        <v>14</v>
      </c>
    </row>
    <row r="9981" spans="5:17" ht="13" hidden="1" x14ac:dyDescent="0.3">
      <c r="E9981" s="138">
        <v>45611</v>
      </c>
      <c r="F9981" s="16">
        <v>320</v>
      </c>
      <c r="G9981" s="16">
        <v>2024</v>
      </c>
      <c r="H9981" s="139">
        <f t="shared" si="805"/>
        <v>0</v>
      </c>
      <c r="I9981" s="140">
        <v>5.6</v>
      </c>
      <c r="J9981" s="141">
        <f t="shared" si="806"/>
        <v>1</v>
      </c>
      <c r="K9981" s="81">
        <f t="shared" si="807"/>
        <v>14.4</v>
      </c>
      <c r="L9981" s="149">
        <v>4.8</v>
      </c>
      <c r="N9981" s="141">
        <f t="shared" si="808"/>
        <v>1</v>
      </c>
      <c r="Q9981" s="81">
        <f t="shared" si="809"/>
        <v>15.2</v>
      </c>
    </row>
    <row r="9982" spans="5:17" ht="13" hidden="1" x14ac:dyDescent="0.3">
      <c r="E9982" s="138">
        <v>45612</v>
      </c>
      <c r="F9982" s="16">
        <v>321</v>
      </c>
      <c r="G9982" s="16">
        <v>2024</v>
      </c>
      <c r="H9982" s="139">
        <f t="shared" si="805"/>
        <v>0</v>
      </c>
      <c r="I9982" s="140">
        <v>5.5193548387096776</v>
      </c>
      <c r="J9982" s="141">
        <f t="shared" si="806"/>
        <v>1</v>
      </c>
      <c r="K9982" s="81">
        <f t="shared" si="807"/>
        <v>14.480645161290322</v>
      </c>
      <c r="L9982" s="149">
        <v>4</v>
      </c>
      <c r="N9982" s="141">
        <f t="shared" si="808"/>
        <v>1</v>
      </c>
      <c r="Q9982" s="81">
        <f t="shared" si="809"/>
        <v>16</v>
      </c>
    </row>
    <row r="9983" spans="5:17" ht="13" hidden="1" x14ac:dyDescent="0.3">
      <c r="E9983" s="138">
        <v>45613</v>
      </c>
      <c r="F9983" s="16">
        <v>322</v>
      </c>
      <c r="G9983" s="16">
        <v>2024</v>
      </c>
      <c r="H9983" s="139">
        <f t="shared" si="805"/>
        <v>0</v>
      </c>
      <c r="I9983" s="140">
        <v>5.4387096774193537</v>
      </c>
      <c r="J9983" s="141">
        <f t="shared" si="806"/>
        <v>1</v>
      </c>
      <c r="K9983" s="81">
        <f t="shared" si="807"/>
        <v>14.561290322580646</v>
      </c>
      <c r="L9983" s="149">
        <v>6.1</v>
      </c>
      <c r="N9983" s="141">
        <f t="shared" si="808"/>
        <v>1</v>
      </c>
      <c r="Q9983" s="81">
        <f t="shared" si="809"/>
        <v>13.9</v>
      </c>
    </row>
    <row r="9984" spans="5:17" ht="13" hidden="1" x14ac:dyDescent="0.3">
      <c r="E9984" s="138">
        <v>45614</v>
      </c>
      <c r="F9984" s="16">
        <v>323</v>
      </c>
      <c r="G9984" s="16">
        <v>2024</v>
      </c>
      <c r="H9984" s="139">
        <f t="shared" si="805"/>
        <v>0</v>
      </c>
      <c r="I9984" s="140">
        <v>5.3580645161290334</v>
      </c>
      <c r="J9984" s="141">
        <f t="shared" si="806"/>
        <v>1</v>
      </c>
      <c r="K9984" s="81">
        <f t="shared" si="807"/>
        <v>14.641935483870967</v>
      </c>
      <c r="L9984" s="149">
        <v>6.9</v>
      </c>
      <c r="N9984" s="141">
        <f t="shared" si="808"/>
        <v>1</v>
      </c>
      <c r="Q9984" s="81">
        <f t="shared" si="809"/>
        <v>13.1</v>
      </c>
    </row>
    <row r="9985" spans="5:17" ht="13" hidden="1" x14ac:dyDescent="0.3">
      <c r="E9985" s="138">
        <v>45615</v>
      </c>
      <c r="F9985" s="16">
        <v>324</v>
      </c>
      <c r="G9985" s="16">
        <v>2024</v>
      </c>
      <c r="H9985" s="139">
        <f t="shared" si="805"/>
        <v>0</v>
      </c>
      <c r="I9985" s="140">
        <v>5.2774193548387096</v>
      </c>
      <c r="J9985" s="141">
        <f t="shared" si="806"/>
        <v>1</v>
      </c>
      <c r="K9985" s="81">
        <f t="shared" si="807"/>
        <v>14.72258064516129</v>
      </c>
      <c r="L9985" s="149">
        <v>7.3</v>
      </c>
      <c r="N9985" s="141">
        <f t="shared" si="808"/>
        <v>1</v>
      </c>
      <c r="Q9985" s="81">
        <f t="shared" si="809"/>
        <v>12.7</v>
      </c>
    </row>
    <row r="9986" spans="5:17" ht="13" hidden="1" x14ac:dyDescent="0.3">
      <c r="E9986" s="138">
        <v>45616</v>
      </c>
      <c r="F9986" s="16">
        <v>325</v>
      </c>
      <c r="G9986" s="16">
        <v>2024</v>
      </c>
      <c r="H9986" s="139">
        <f t="shared" si="805"/>
        <v>0</v>
      </c>
      <c r="I9986" s="140">
        <v>5.1967741935483858</v>
      </c>
      <c r="J9986" s="141">
        <f t="shared" si="806"/>
        <v>1</v>
      </c>
      <c r="K9986" s="81">
        <f t="shared" si="807"/>
        <v>14.803225806451614</v>
      </c>
      <c r="L9986" s="149">
        <v>5.2</v>
      </c>
      <c r="N9986" s="141">
        <f t="shared" si="808"/>
        <v>1</v>
      </c>
      <c r="Q9986" s="81">
        <f t="shared" si="809"/>
        <v>14.8</v>
      </c>
    </row>
    <row r="9987" spans="5:17" ht="13" hidden="1" x14ac:dyDescent="0.3">
      <c r="E9987" s="138">
        <v>45617</v>
      </c>
      <c r="F9987" s="16">
        <v>326</v>
      </c>
      <c r="G9987" s="16">
        <v>2024</v>
      </c>
      <c r="H9987" s="139">
        <f t="shared" si="805"/>
        <v>0</v>
      </c>
      <c r="I9987" s="140">
        <v>5.1161290322580655</v>
      </c>
      <c r="J9987" s="141">
        <f t="shared" si="806"/>
        <v>1</v>
      </c>
      <c r="K9987" s="81">
        <f t="shared" si="807"/>
        <v>14.883870967741935</v>
      </c>
      <c r="L9987" s="149">
        <v>3.5</v>
      </c>
      <c r="N9987" s="141">
        <f t="shared" si="808"/>
        <v>1</v>
      </c>
      <c r="Q9987" s="81">
        <f t="shared" si="809"/>
        <v>16.5</v>
      </c>
    </row>
    <row r="9988" spans="5:17" ht="13" hidden="1" x14ac:dyDescent="0.3">
      <c r="E9988" s="138">
        <v>45618</v>
      </c>
      <c r="F9988" s="16">
        <v>327</v>
      </c>
      <c r="G9988" s="16">
        <v>2024</v>
      </c>
      <c r="H9988" s="139">
        <f t="shared" si="805"/>
        <v>0</v>
      </c>
      <c r="I9988" s="140">
        <v>5.0354838709677416</v>
      </c>
      <c r="J9988" s="141">
        <f t="shared" si="806"/>
        <v>1</v>
      </c>
      <c r="K9988" s="81">
        <f t="shared" si="807"/>
        <v>14.964516129032258</v>
      </c>
      <c r="L9988" s="149">
        <v>2.2999999999999998</v>
      </c>
      <c r="N9988" s="141">
        <f t="shared" si="808"/>
        <v>1</v>
      </c>
      <c r="Q9988" s="81">
        <f t="shared" si="809"/>
        <v>17.7</v>
      </c>
    </row>
    <row r="9989" spans="5:17" ht="13" hidden="1" x14ac:dyDescent="0.3">
      <c r="E9989" s="138">
        <v>45619</v>
      </c>
      <c r="F9989" s="16">
        <v>328</v>
      </c>
      <c r="G9989" s="16">
        <v>2024</v>
      </c>
      <c r="H9989" s="139">
        <f t="shared" si="805"/>
        <v>0</v>
      </c>
      <c r="I9989" s="140">
        <v>4.9548387096774213</v>
      </c>
      <c r="J9989" s="141">
        <f t="shared" si="806"/>
        <v>1</v>
      </c>
      <c r="K9989" s="81">
        <f t="shared" si="807"/>
        <v>15.045161290322579</v>
      </c>
      <c r="L9989" s="149">
        <v>2.1</v>
      </c>
      <c r="N9989" s="141">
        <f t="shared" si="808"/>
        <v>1</v>
      </c>
      <c r="Q9989" s="81">
        <f t="shared" si="809"/>
        <v>17.899999999999999</v>
      </c>
    </row>
    <row r="9990" spans="5:17" ht="13" hidden="1" x14ac:dyDescent="0.3">
      <c r="E9990" s="138">
        <v>45620</v>
      </c>
      <c r="F9990" s="16">
        <v>329</v>
      </c>
      <c r="G9990" s="16">
        <v>2024</v>
      </c>
      <c r="H9990" s="139">
        <f t="shared" si="805"/>
        <v>0</v>
      </c>
      <c r="I9990" s="140">
        <v>4.8741935483870975</v>
      </c>
      <c r="J9990" s="141">
        <f t="shared" si="806"/>
        <v>1</v>
      </c>
      <c r="K9990" s="81">
        <f t="shared" si="807"/>
        <v>15.125806451612902</v>
      </c>
      <c r="L9990" s="149">
        <v>10.7</v>
      </c>
      <c r="N9990" s="141">
        <f t="shared" si="808"/>
        <v>1</v>
      </c>
      <c r="Q9990" s="81">
        <f t="shared" si="809"/>
        <v>9.3000000000000007</v>
      </c>
    </row>
    <row r="9991" spans="5:17" ht="13" hidden="1" x14ac:dyDescent="0.3">
      <c r="E9991" s="138">
        <v>45621</v>
      </c>
      <c r="F9991" s="16">
        <v>330</v>
      </c>
      <c r="G9991" s="16">
        <v>2024</v>
      </c>
      <c r="H9991" s="139">
        <f t="shared" si="805"/>
        <v>0</v>
      </c>
      <c r="I9991" s="140">
        <v>4.7935483870967737</v>
      </c>
      <c r="J9991" s="141">
        <f t="shared" si="806"/>
        <v>1</v>
      </c>
      <c r="K9991" s="81">
        <f t="shared" si="807"/>
        <v>15.206451612903226</v>
      </c>
      <c r="L9991" s="149">
        <v>14.1</v>
      </c>
      <c r="N9991" s="141">
        <f t="shared" si="808"/>
        <v>1</v>
      </c>
      <c r="Q9991" s="81">
        <f t="shared" si="809"/>
        <v>5.9</v>
      </c>
    </row>
    <row r="9992" spans="5:17" ht="13" hidden="1" x14ac:dyDescent="0.3">
      <c r="E9992" s="138">
        <v>45622</v>
      </c>
      <c r="F9992" s="16">
        <v>331</v>
      </c>
      <c r="G9992" s="16">
        <v>2024</v>
      </c>
      <c r="H9992" s="139">
        <f t="shared" si="805"/>
        <v>0</v>
      </c>
      <c r="I9992" s="140">
        <v>4.7129032258064534</v>
      </c>
      <c r="J9992" s="141">
        <f t="shared" si="806"/>
        <v>1</v>
      </c>
      <c r="K9992" s="81">
        <f t="shared" si="807"/>
        <v>15.287096774193547</v>
      </c>
      <c r="L9992" s="149">
        <v>8.6999999999999993</v>
      </c>
      <c r="N9992" s="141">
        <f t="shared" si="808"/>
        <v>1</v>
      </c>
      <c r="Q9992" s="81">
        <f t="shared" si="809"/>
        <v>11.3</v>
      </c>
    </row>
    <row r="9993" spans="5:17" ht="13" hidden="1" x14ac:dyDescent="0.3">
      <c r="E9993" s="138">
        <v>45623</v>
      </c>
      <c r="F9993" s="16">
        <v>332</v>
      </c>
      <c r="G9993" s="16">
        <v>2024</v>
      </c>
      <c r="H9993" s="139">
        <f t="shared" ref="H9993:H10056" si="810">IF(AND(E9993&gt;=$D$64,E9993&lt;=$D$65),1,0)</f>
        <v>0</v>
      </c>
      <c r="I9993" s="140">
        <v>4.6322580645161295</v>
      </c>
      <c r="J9993" s="141">
        <f t="shared" ref="J9993:J10027" si="811">IF(I9993&lt;=$E$117,1,0)</f>
        <v>1</v>
      </c>
      <c r="K9993" s="81">
        <f t="shared" ref="K9993:K10027" si="812">J9993*($E$116-I9993)</f>
        <v>15.36774193548387</v>
      </c>
      <c r="L9993" s="149">
        <v>5.8</v>
      </c>
      <c r="N9993" s="141">
        <f t="shared" ref="N9993:N10027" si="813">IF(L9993&lt;=$E$117,1,0)</f>
        <v>1</v>
      </c>
      <c r="Q9993" s="81">
        <f t="shared" ref="Q9993:Q10027" si="814">N9993*($E$116-L9993)</f>
        <v>14.2</v>
      </c>
    </row>
    <row r="9994" spans="5:17" ht="13" hidden="1" x14ac:dyDescent="0.3">
      <c r="E9994" s="138">
        <v>45624</v>
      </c>
      <c r="F9994" s="16">
        <v>333</v>
      </c>
      <c r="G9994" s="16">
        <v>2024</v>
      </c>
      <c r="H9994" s="139">
        <f t="shared" si="810"/>
        <v>0</v>
      </c>
      <c r="I9994" s="140">
        <v>4.5516129032258057</v>
      </c>
      <c r="J9994" s="141">
        <f t="shared" si="811"/>
        <v>1</v>
      </c>
      <c r="K9994" s="81">
        <f t="shared" si="812"/>
        <v>15.448387096774194</v>
      </c>
      <c r="L9994" s="149">
        <v>8.1999999999999993</v>
      </c>
      <c r="N9994" s="141">
        <f t="shared" si="813"/>
        <v>1</v>
      </c>
      <c r="Q9994" s="81">
        <f t="shared" si="814"/>
        <v>11.8</v>
      </c>
    </row>
    <row r="9995" spans="5:17" ht="13" hidden="1" x14ac:dyDescent="0.3">
      <c r="E9995" s="138">
        <v>45625</v>
      </c>
      <c r="F9995" s="16">
        <v>334</v>
      </c>
      <c r="G9995" s="16">
        <v>2024</v>
      </c>
      <c r="H9995" s="139">
        <f t="shared" si="810"/>
        <v>0</v>
      </c>
      <c r="I9995" s="140">
        <v>4.4709677419354854</v>
      </c>
      <c r="J9995" s="141">
        <f t="shared" si="811"/>
        <v>1</v>
      </c>
      <c r="K9995" s="81">
        <f t="shared" si="812"/>
        <v>15.529032258064515</v>
      </c>
      <c r="L9995" s="149">
        <v>5</v>
      </c>
      <c r="N9995" s="141">
        <f t="shared" si="813"/>
        <v>1</v>
      </c>
      <c r="Q9995" s="81">
        <f t="shared" si="814"/>
        <v>15</v>
      </c>
    </row>
    <row r="9996" spans="5:17" ht="13" hidden="1" x14ac:dyDescent="0.3">
      <c r="E9996" s="138">
        <v>45626</v>
      </c>
      <c r="F9996" s="16">
        <v>335</v>
      </c>
      <c r="G9996" s="16">
        <v>2024</v>
      </c>
      <c r="H9996" s="139">
        <f t="shared" si="810"/>
        <v>0</v>
      </c>
      <c r="I9996" s="140">
        <v>4.3903225806451616</v>
      </c>
      <c r="J9996" s="141">
        <f t="shared" si="811"/>
        <v>1</v>
      </c>
      <c r="K9996" s="81">
        <f t="shared" si="812"/>
        <v>15.609677419354838</v>
      </c>
      <c r="L9996" s="149">
        <v>3.2</v>
      </c>
      <c r="N9996" s="141">
        <f t="shared" si="813"/>
        <v>1</v>
      </c>
      <c r="Q9996" s="81">
        <f t="shared" si="814"/>
        <v>16.8</v>
      </c>
    </row>
    <row r="9997" spans="5:17" ht="13" hidden="1" x14ac:dyDescent="0.3">
      <c r="E9997" s="138">
        <v>45627</v>
      </c>
      <c r="F9997" s="16">
        <v>336</v>
      </c>
      <c r="G9997" s="16">
        <v>2024</v>
      </c>
      <c r="H9997" s="139">
        <f t="shared" si="810"/>
        <v>0</v>
      </c>
      <c r="I9997" s="140">
        <v>4.3096774193548377</v>
      </c>
      <c r="J9997" s="141">
        <f t="shared" si="811"/>
        <v>1</v>
      </c>
      <c r="K9997" s="81">
        <f t="shared" si="812"/>
        <v>15.690322580645162</v>
      </c>
      <c r="L9997" s="149">
        <v>2.8</v>
      </c>
      <c r="N9997" s="141">
        <f t="shared" si="813"/>
        <v>1</v>
      </c>
      <c r="Q9997" s="81">
        <f t="shared" si="814"/>
        <v>17.2</v>
      </c>
    </row>
    <row r="9998" spans="5:17" ht="13" hidden="1" x14ac:dyDescent="0.3">
      <c r="E9998" s="138">
        <v>45628</v>
      </c>
      <c r="F9998" s="16">
        <v>337</v>
      </c>
      <c r="G9998" s="16">
        <v>2024</v>
      </c>
      <c r="H9998" s="139">
        <f t="shared" si="810"/>
        <v>0</v>
      </c>
      <c r="I9998" s="140">
        <v>4.2290322580645174</v>
      </c>
      <c r="J9998" s="141">
        <f t="shared" si="811"/>
        <v>1</v>
      </c>
      <c r="K9998" s="81">
        <f t="shared" si="812"/>
        <v>15.770967741935483</v>
      </c>
      <c r="L9998" s="149">
        <v>5.7</v>
      </c>
      <c r="N9998" s="141">
        <f t="shared" si="813"/>
        <v>1</v>
      </c>
      <c r="Q9998" s="81">
        <f t="shared" si="814"/>
        <v>14.3</v>
      </c>
    </row>
    <row r="9999" spans="5:17" ht="13" hidden="1" x14ac:dyDescent="0.3">
      <c r="E9999" s="138">
        <v>45629</v>
      </c>
      <c r="F9999" s="16">
        <v>338</v>
      </c>
      <c r="G9999" s="16">
        <v>2024</v>
      </c>
      <c r="H9999" s="139">
        <f t="shared" si="810"/>
        <v>0</v>
      </c>
      <c r="I9999" s="140">
        <v>4.1483870967741936</v>
      </c>
      <c r="J9999" s="141">
        <f t="shared" si="811"/>
        <v>1</v>
      </c>
      <c r="K9999" s="81">
        <f t="shared" si="812"/>
        <v>15.851612903225806</v>
      </c>
      <c r="L9999" s="149">
        <v>6.3</v>
      </c>
      <c r="N9999" s="141">
        <f t="shared" si="813"/>
        <v>1</v>
      </c>
      <c r="Q9999" s="81">
        <f t="shared" si="814"/>
        <v>13.7</v>
      </c>
    </row>
    <row r="10000" spans="5:17" ht="13" hidden="1" x14ac:dyDescent="0.3">
      <c r="E10000" s="138">
        <v>45630</v>
      </c>
      <c r="F10000" s="16">
        <v>339</v>
      </c>
      <c r="G10000" s="16">
        <v>2024</v>
      </c>
      <c r="H10000" s="139">
        <f t="shared" si="810"/>
        <v>0</v>
      </c>
      <c r="I10000" s="140">
        <v>4.0677419354838698</v>
      </c>
      <c r="J10000" s="141">
        <f t="shared" si="811"/>
        <v>1</v>
      </c>
      <c r="K10000" s="81">
        <f t="shared" si="812"/>
        <v>15.93225806451613</v>
      </c>
      <c r="L10000" s="149">
        <v>3.4</v>
      </c>
      <c r="N10000" s="141">
        <f t="shared" si="813"/>
        <v>1</v>
      </c>
      <c r="Q10000" s="81">
        <f t="shared" si="814"/>
        <v>16.600000000000001</v>
      </c>
    </row>
    <row r="10001" spans="5:17" ht="13" hidden="1" x14ac:dyDescent="0.3">
      <c r="E10001" s="138">
        <v>45631</v>
      </c>
      <c r="F10001" s="16">
        <v>340</v>
      </c>
      <c r="G10001" s="16">
        <v>2024</v>
      </c>
      <c r="H10001" s="139">
        <f t="shared" si="810"/>
        <v>0</v>
      </c>
      <c r="I10001" s="140">
        <v>3.9870967741935495</v>
      </c>
      <c r="J10001" s="141">
        <f t="shared" si="811"/>
        <v>1</v>
      </c>
      <c r="K10001" s="81">
        <f t="shared" si="812"/>
        <v>16.012903225806451</v>
      </c>
      <c r="L10001" s="149">
        <v>2.5</v>
      </c>
      <c r="N10001" s="141">
        <f t="shared" si="813"/>
        <v>1</v>
      </c>
      <c r="Q10001" s="81">
        <f t="shared" si="814"/>
        <v>17.5</v>
      </c>
    </row>
    <row r="10002" spans="5:17" ht="13" hidden="1" x14ac:dyDescent="0.3">
      <c r="E10002" s="138">
        <v>45632</v>
      </c>
      <c r="F10002" s="16">
        <v>341</v>
      </c>
      <c r="G10002" s="16">
        <v>2024</v>
      </c>
      <c r="H10002" s="139">
        <f t="shared" si="810"/>
        <v>0</v>
      </c>
      <c r="I10002" s="140">
        <v>3.9064516129032256</v>
      </c>
      <c r="J10002" s="141">
        <f t="shared" si="811"/>
        <v>1</v>
      </c>
      <c r="K10002" s="81">
        <f t="shared" si="812"/>
        <v>16.093548387096774</v>
      </c>
      <c r="L10002" s="149">
        <v>7.1</v>
      </c>
      <c r="N10002" s="141">
        <f t="shared" si="813"/>
        <v>1</v>
      </c>
      <c r="Q10002" s="81">
        <f t="shared" si="814"/>
        <v>12.9</v>
      </c>
    </row>
    <row r="10003" spans="5:17" ht="13" hidden="1" x14ac:dyDescent="0.3">
      <c r="E10003" s="138">
        <v>45633</v>
      </c>
      <c r="F10003" s="16">
        <v>342</v>
      </c>
      <c r="G10003" s="16">
        <v>2024</v>
      </c>
      <c r="H10003" s="139">
        <f t="shared" si="810"/>
        <v>0</v>
      </c>
      <c r="I10003" s="140">
        <v>3.8258064516129053</v>
      </c>
      <c r="J10003" s="141">
        <f t="shared" si="811"/>
        <v>1</v>
      </c>
      <c r="K10003" s="81">
        <f t="shared" si="812"/>
        <v>16.174193548387095</v>
      </c>
      <c r="L10003" s="149">
        <v>3.9</v>
      </c>
      <c r="N10003" s="141">
        <f t="shared" si="813"/>
        <v>1</v>
      </c>
      <c r="Q10003" s="81">
        <f t="shared" si="814"/>
        <v>16.100000000000001</v>
      </c>
    </row>
    <row r="10004" spans="5:17" ht="13" hidden="1" x14ac:dyDescent="0.3">
      <c r="E10004" s="138">
        <v>45634</v>
      </c>
      <c r="F10004" s="16">
        <v>343</v>
      </c>
      <c r="G10004" s="16">
        <v>2024</v>
      </c>
      <c r="H10004" s="139">
        <f t="shared" si="810"/>
        <v>0</v>
      </c>
      <c r="I10004" s="140">
        <v>3.7451612903225815</v>
      </c>
      <c r="J10004" s="141">
        <f t="shared" si="811"/>
        <v>1</v>
      </c>
      <c r="K10004" s="81">
        <f t="shared" si="812"/>
        <v>16.254838709677419</v>
      </c>
      <c r="L10004" s="149">
        <v>3.4</v>
      </c>
      <c r="N10004" s="141">
        <f t="shared" si="813"/>
        <v>1</v>
      </c>
      <c r="Q10004" s="81">
        <f t="shared" si="814"/>
        <v>16.600000000000001</v>
      </c>
    </row>
    <row r="10005" spans="5:17" ht="13" hidden="1" x14ac:dyDescent="0.3">
      <c r="E10005" s="138">
        <v>45635</v>
      </c>
      <c r="F10005" s="16">
        <v>344</v>
      </c>
      <c r="G10005" s="16">
        <v>2024</v>
      </c>
      <c r="H10005" s="139">
        <f t="shared" si="810"/>
        <v>0</v>
      </c>
      <c r="I10005" s="140">
        <v>3.6645161290322577</v>
      </c>
      <c r="J10005" s="141">
        <f t="shared" si="811"/>
        <v>1</v>
      </c>
      <c r="K10005" s="81">
        <f t="shared" si="812"/>
        <v>16.335483870967742</v>
      </c>
      <c r="L10005" s="149">
        <v>4.7</v>
      </c>
      <c r="N10005" s="141">
        <f t="shared" si="813"/>
        <v>1</v>
      </c>
      <c r="Q10005" s="81">
        <f t="shared" si="814"/>
        <v>15.3</v>
      </c>
    </row>
    <row r="10006" spans="5:17" ht="13" hidden="1" x14ac:dyDescent="0.3">
      <c r="E10006" s="138">
        <v>45636</v>
      </c>
      <c r="F10006" s="16">
        <v>345</v>
      </c>
      <c r="G10006" s="16">
        <v>2024</v>
      </c>
      <c r="H10006" s="139">
        <f t="shared" si="810"/>
        <v>0</v>
      </c>
      <c r="I10006" s="140">
        <v>3.5838709677419374</v>
      </c>
      <c r="J10006" s="141">
        <f t="shared" si="811"/>
        <v>1</v>
      </c>
      <c r="K10006" s="81">
        <f t="shared" si="812"/>
        <v>16.416129032258063</v>
      </c>
      <c r="L10006" s="149">
        <v>3.5</v>
      </c>
      <c r="N10006" s="141">
        <f t="shared" si="813"/>
        <v>1</v>
      </c>
      <c r="Q10006" s="81">
        <f t="shared" si="814"/>
        <v>16.5</v>
      </c>
    </row>
    <row r="10007" spans="5:17" ht="13" hidden="1" x14ac:dyDescent="0.3">
      <c r="E10007" s="138">
        <v>45637</v>
      </c>
      <c r="F10007" s="16">
        <v>346</v>
      </c>
      <c r="G10007" s="16">
        <v>2024</v>
      </c>
      <c r="H10007" s="139">
        <f t="shared" si="810"/>
        <v>0</v>
      </c>
      <c r="I10007" s="140">
        <v>3.5032258064516135</v>
      </c>
      <c r="J10007" s="141">
        <f t="shared" si="811"/>
        <v>1</v>
      </c>
      <c r="K10007" s="81">
        <f t="shared" si="812"/>
        <v>16.496774193548386</v>
      </c>
      <c r="L10007" s="149">
        <v>3.3</v>
      </c>
      <c r="N10007" s="141">
        <f t="shared" si="813"/>
        <v>1</v>
      </c>
      <c r="Q10007" s="81">
        <f t="shared" si="814"/>
        <v>16.7</v>
      </c>
    </row>
    <row r="10008" spans="5:17" ht="13" hidden="1" x14ac:dyDescent="0.3">
      <c r="E10008" s="138">
        <v>45638</v>
      </c>
      <c r="F10008" s="16">
        <v>347</v>
      </c>
      <c r="G10008" s="16">
        <v>2024</v>
      </c>
      <c r="H10008" s="139">
        <f t="shared" si="810"/>
        <v>0</v>
      </c>
      <c r="I10008" s="140">
        <v>3.4225806451612897</v>
      </c>
      <c r="J10008" s="141">
        <f t="shared" si="811"/>
        <v>1</v>
      </c>
      <c r="K10008" s="81">
        <f t="shared" si="812"/>
        <v>16.57741935483871</v>
      </c>
      <c r="L10008" s="149">
        <v>2.5</v>
      </c>
      <c r="N10008" s="141">
        <f t="shared" si="813"/>
        <v>1</v>
      </c>
      <c r="Q10008" s="81">
        <f t="shared" si="814"/>
        <v>17.5</v>
      </c>
    </row>
    <row r="10009" spans="5:17" ht="13" hidden="1" x14ac:dyDescent="0.3">
      <c r="E10009" s="138">
        <v>45639</v>
      </c>
      <c r="F10009" s="16">
        <v>348</v>
      </c>
      <c r="G10009" s="16">
        <v>2024</v>
      </c>
      <c r="H10009" s="139">
        <f t="shared" si="810"/>
        <v>0</v>
      </c>
      <c r="I10009" s="140">
        <v>3.3419354838709694</v>
      </c>
      <c r="J10009" s="141">
        <f t="shared" si="811"/>
        <v>1</v>
      </c>
      <c r="K10009" s="81">
        <f t="shared" si="812"/>
        <v>16.658064516129031</v>
      </c>
      <c r="L10009" s="149">
        <v>1.7</v>
      </c>
      <c r="N10009" s="141">
        <f t="shared" si="813"/>
        <v>1</v>
      </c>
      <c r="Q10009" s="81">
        <f t="shared" si="814"/>
        <v>18.3</v>
      </c>
    </row>
    <row r="10010" spans="5:17" ht="13" hidden="1" x14ac:dyDescent="0.3">
      <c r="E10010" s="138">
        <v>45640</v>
      </c>
      <c r="F10010" s="16">
        <v>349</v>
      </c>
      <c r="G10010" s="16">
        <v>2024</v>
      </c>
      <c r="H10010" s="139">
        <f t="shared" si="810"/>
        <v>0</v>
      </c>
      <c r="I10010" s="140">
        <v>3.2612903225806456</v>
      </c>
      <c r="J10010" s="141">
        <f t="shared" si="811"/>
        <v>1</v>
      </c>
      <c r="K10010" s="81">
        <f t="shared" si="812"/>
        <v>16.738709677419354</v>
      </c>
      <c r="L10010" s="149">
        <v>2</v>
      </c>
      <c r="N10010" s="141">
        <f t="shared" si="813"/>
        <v>1</v>
      </c>
      <c r="Q10010" s="81">
        <f t="shared" si="814"/>
        <v>18</v>
      </c>
    </row>
    <row r="10011" spans="5:17" ht="13" hidden="1" x14ac:dyDescent="0.3">
      <c r="E10011" s="138">
        <v>45641</v>
      </c>
      <c r="F10011" s="16">
        <v>350</v>
      </c>
      <c r="G10011" s="16">
        <v>2024</v>
      </c>
      <c r="H10011" s="139">
        <f t="shared" si="810"/>
        <v>0</v>
      </c>
      <c r="I10011" s="140">
        <v>3.1806451612903217</v>
      </c>
      <c r="J10011" s="141">
        <f t="shared" si="811"/>
        <v>1</v>
      </c>
      <c r="K10011" s="81">
        <f t="shared" si="812"/>
        <v>16.819354838709678</v>
      </c>
      <c r="L10011" s="149">
        <v>2.9</v>
      </c>
      <c r="N10011" s="141">
        <f t="shared" si="813"/>
        <v>1</v>
      </c>
      <c r="Q10011" s="81">
        <f t="shared" si="814"/>
        <v>17.100000000000001</v>
      </c>
    </row>
    <row r="10012" spans="5:17" ht="13" hidden="1" x14ac:dyDescent="0.3">
      <c r="E10012" s="138">
        <v>45642</v>
      </c>
      <c r="F10012" s="16">
        <v>351</v>
      </c>
      <c r="G10012" s="16">
        <v>2024</v>
      </c>
      <c r="H10012" s="139">
        <f t="shared" si="810"/>
        <v>0</v>
      </c>
      <c r="I10012" s="140">
        <v>3.1</v>
      </c>
      <c r="J10012" s="141">
        <f t="shared" si="811"/>
        <v>1</v>
      </c>
      <c r="K10012" s="81">
        <f t="shared" si="812"/>
        <v>16.899999999999999</v>
      </c>
      <c r="L10012" s="149">
        <v>0.7</v>
      </c>
      <c r="N10012" s="141">
        <f t="shared" si="813"/>
        <v>1</v>
      </c>
      <c r="Q10012" s="81">
        <f t="shared" si="814"/>
        <v>19.3</v>
      </c>
    </row>
    <row r="10013" spans="5:17" ht="13" hidden="1" x14ac:dyDescent="0.3">
      <c r="E10013" s="138">
        <v>45643</v>
      </c>
      <c r="F10013" s="16">
        <v>352</v>
      </c>
      <c r="G10013" s="16">
        <v>2024</v>
      </c>
      <c r="H10013" s="139">
        <f t="shared" si="810"/>
        <v>0</v>
      </c>
      <c r="I10013" s="140">
        <v>3.0533333333333381</v>
      </c>
      <c r="J10013" s="141">
        <f t="shared" si="811"/>
        <v>1</v>
      </c>
      <c r="K10013" s="81">
        <f t="shared" si="812"/>
        <v>16.946666666666662</v>
      </c>
      <c r="L10013" s="149">
        <v>0.8</v>
      </c>
      <c r="N10013" s="141">
        <f t="shared" si="813"/>
        <v>1</v>
      </c>
      <c r="Q10013" s="81">
        <f t="shared" si="814"/>
        <v>19.2</v>
      </c>
    </row>
    <row r="10014" spans="5:17" ht="13" hidden="1" x14ac:dyDescent="0.3">
      <c r="E10014" s="138">
        <v>45644</v>
      </c>
      <c r="F10014" s="16">
        <v>353</v>
      </c>
      <c r="G10014" s="16">
        <v>2024</v>
      </c>
      <c r="H10014" s="139">
        <f t="shared" si="810"/>
        <v>0</v>
      </c>
      <c r="I10014" s="140">
        <v>3.0066666666666713</v>
      </c>
      <c r="J10014" s="141">
        <f t="shared" si="811"/>
        <v>1</v>
      </c>
      <c r="K10014" s="81">
        <f t="shared" si="812"/>
        <v>16.993333333333329</v>
      </c>
      <c r="L10014" s="149">
        <v>4.4000000000000004</v>
      </c>
      <c r="N10014" s="141">
        <f t="shared" si="813"/>
        <v>1</v>
      </c>
      <c r="Q10014" s="81">
        <f t="shared" si="814"/>
        <v>15.6</v>
      </c>
    </row>
    <row r="10015" spans="5:17" ht="13" hidden="1" x14ac:dyDescent="0.3">
      <c r="E10015" s="138">
        <v>45645</v>
      </c>
      <c r="F10015" s="16">
        <v>354</v>
      </c>
      <c r="G10015" s="16">
        <v>2024</v>
      </c>
      <c r="H10015" s="139">
        <f t="shared" si="810"/>
        <v>0</v>
      </c>
      <c r="I10015" s="140">
        <v>2.96</v>
      </c>
      <c r="J10015" s="141">
        <f t="shared" si="811"/>
        <v>1</v>
      </c>
      <c r="K10015" s="81">
        <f t="shared" si="812"/>
        <v>17.04</v>
      </c>
      <c r="L10015" s="149">
        <v>6.3</v>
      </c>
      <c r="N10015" s="141">
        <f t="shared" si="813"/>
        <v>1</v>
      </c>
      <c r="Q10015" s="81">
        <f t="shared" si="814"/>
        <v>13.7</v>
      </c>
    </row>
    <row r="10016" spans="5:17" ht="13" hidden="1" x14ac:dyDescent="0.3">
      <c r="E10016" s="138">
        <v>45646</v>
      </c>
      <c r="F10016" s="16">
        <v>355</v>
      </c>
      <c r="G10016" s="16">
        <v>2024</v>
      </c>
      <c r="H10016" s="139">
        <f t="shared" si="810"/>
        <v>0</v>
      </c>
      <c r="I10016" s="140">
        <v>2.9133333333333375</v>
      </c>
      <c r="J10016" s="141">
        <f t="shared" si="811"/>
        <v>1</v>
      </c>
      <c r="K10016" s="81">
        <f t="shared" si="812"/>
        <v>17.086666666666662</v>
      </c>
      <c r="L10016" s="149">
        <v>1.9</v>
      </c>
      <c r="N10016" s="141">
        <f t="shared" si="813"/>
        <v>1</v>
      </c>
      <c r="Q10016" s="81">
        <f t="shared" si="814"/>
        <v>18.100000000000001</v>
      </c>
    </row>
    <row r="10017" spans="5:17" ht="13" hidden="1" x14ac:dyDescent="0.3">
      <c r="E10017" s="138">
        <v>45647</v>
      </c>
      <c r="F10017" s="16">
        <v>356</v>
      </c>
      <c r="G10017" s="16">
        <v>2024</v>
      </c>
      <c r="H10017" s="139">
        <f t="shared" si="810"/>
        <v>0</v>
      </c>
      <c r="I10017" s="140">
        <v>2.8666666666666707</v>
      </c>
      <c r="J10017" s="141">
        <f t="shared" si="811"/>
        <v>1</v>
      </c>
      <c r="K10017" s="81">
        <f t="shared" si="812"/>
        <v>17.133333333333329</v>
      </c>
      <c r="L10017" s="149">
        <v>2</v>
      </c>
      <c r="N10017" s="141">
        <f t="shared" si="813"/>
        <v>1</v>
      </c>
      <c r="Q10017" s="81">
        <f t="shared" si="814"/>
        <v>18</v>
      </c>
    </row>
    <row r="10018" spans="5:17" ht="13" hidden="1" x14ac:dyDescent="0.3">
      <c r="E10018" s="138">
        <v>45648</v>
      </c>
      <c r="F10018" s="16">
        <v>357</v>
      </c>
      <c r="G10018" s="16">
        <v>2024</v>
      </c>
      <c r="H10018" s="139">
        <f t="shared" si="810"/>
        <v>0</v>
      </c>
      <c r="I10018" s="140">
        <v>2.82</v>
      </c>
      <c r="J10018" s="141">
        <f t="shared" si="811"/>
        <v>1</v>
      </c>
      <c r="K10018" s="81">
        <f t="shared" si="812"/>
        <v>17.18</v>
      </c>
      <c r="L10018" s="149">
        <v>4.5999999999999996</v>
      </c>
      <c r="N10018" s="141">
        <f t="shared" si="813"/>
        <v>1</v>
      </c>
      <c r="Q10018" s="81">
        <f t="shared" si="814"/>
        <v>15.4</v>
      </c>
    </row>
    <row r="10019" spans="5:17" ht="13" hidden="1" x14ac:dyDescent="0.3">
      <c r="E10019" s="138">
        <v>45649</v>
      </c>
      <c r="F10019" s="16">
        <v>358</v>
      </c>
      <c r="G10019" s="16">
        <v>2024</v>
      </c>
      <c r="H10019" s="139">
        <f t="shared" si="810"/>
        <v>0</v>
      </c>
      <c r="I10019" s="140">
        <v>2.773333333333337</v>
      </c>
      <c r="J10019" s="141">
        <f t="shared" si="811"/>
        <v>1</v>
      </c>
      <c r="K10019" s="81">
        <f t="shared" si="812"/>
        <v>17.226666666666663</v>
      </c>
      <c r="L10019" s="149">
        <v>2.4</v>
      </c>
      <c r="N10019" s="141">
        <f t="shared" si="813"/>
        <v>1</v>
      </c>
      <c r="Q10019" s="81">
        <f t="shared" si="814"/>
        <v>17.600000000000001</v>
      </c>
    </row>
    <row r="10020" spans="5:17" ht="13" hidden="1" x14ac:dyDescent="0.3">
      <c r="E10020" s="138">
        <v>45650</v>
      </c>
      <c r="F10020" s="16">
        <v>359</v>
      </c>
      <c r="G10020" s="16">
        <v>2024</v>
      </c>
      <c r="H10020" s="139">
        <f t="shared" si="810"/>
        <v>0</v>
      </c>
      <c r="I10020" s="140">
        <v>2.7266666666666701</v>
      </c>
      <c r="J10020" s="141">
        <f t="shared" si="811"/>
        <v>1</v>
      </c>
      <c r="K10020" s="81">
        <f t="shared" si="812"/>
        <v>17.27333333333333</v>
      </c>
      <c r="L10020" s="149">
        <v>2.5</v>
      </c>
      <c r="N10020" s="141">
        <f t="shared" si="813"/>
        <v>1</v>
      </c>
      <c r="Q10020" s="81">
        <f t="shared" si="814"/>
        <v>17.5</v>
      </c>
    </row>
    <row r="10021" spans="5:17" ht="13" hidden="1" x14ac:dyDescent="0.3">
      <c r="E10021" s="138">
        <v>45651</v>
      </c>
      <c r="F10021" s="16">
        <v>360</v>
      </c>
      <c r="G10021" s="16">
        <v>2024</v>
      </c>
      <c r="H10021" s="139">
        <f t="shared" si="810"/>
        <v>0</v>
      </c>
      <c r="I10021" s="140">
        <v>2.68</v>
      </c>
      <c r="J10021" s="141">
        <f t="shared" si="811"/>
        <v>1</v>
      </c>
      <c r="K10021" s="81">
        <f t="shared" si="812"/>
        <v>17.32</v>
      </c>
      <c r="L10021" s="149">
        <v>2.5</v>
      </c>
      <c r="N10021" s="141">
        <f t="shared" si="813"/>
        <v>1</v>
      </c>
      <c r="Q10021" s="81">
        <f t="shared" si="814"/>
        <v>17.5</v>
      </c>
    </row>
    <row r="10022" spans="5:17" ht="13" hidden="1" x14ac:dyDescent="0.3">
      <c r="E10022" s="138">
        <v>45652</v>
      </c>
      <c r="F10022" s="16">
        <v>361</v>
      </c>
      <c r="G10022" s="16">
        <v>2024</v>
      </c>
      <c r="H10022" s="139">
        <f t="shared" si="810"/>
        <v>0</v>
      </c>
      <c r="I10022" s="140">
        <v>2.6333333333333364</v>
      </c>
      <c r="J10022" s="141">
        <f t="shared" si="811"/>
        <v>1</v>
      </c>
      <c r="K10022" s="81">
        <f t="shared" si="812"/>
        <v>17.366666666666664</v>
      </c>
      <c r="L10022" s="149">
        <v>-0.6</v>
      </c>
      <c r="N10022" s="141">
        <f t="shared" si="813"/>
        <v>1</v>
      </c>
      <c r="Q10022" s="81">
        <f t="shared" si="814"/>
        <v>20.6</v>
      </c>
    </row>
    <row r="10023" spans="5:17" ht="13" hidden="1" x14ac:dyDescent="0.3">
      <c r="E10023" s="138">
        <v>45653</v>
      </c>
      <c r="F10023" s="16">
        <v>362</v>
      </c>
      <c r="G10023" s="16">
        <v>2024</v>
      </c>
      <c r="H10023" s="139">
        <f t="shared" si="810"/>
        <v>0</v>
      </c>
      <c r="I10023" s="140">
        <v>2.5866666666666696</v>
      </c>
      <c r="J10023" s="141">
        <f t="shared" si="811"/>
        <v>1</v>
      </c>
      <c r="K10023" s="81">
        <f t="shared" si="812"/>
        <v>17.41333333333333</v>
      </c>
      <c r="L10023" s="149">
        <v>0.1</v>
      </c>
      <c r="N10023" s="141">
        <f t="shared" si="813"/>
        <v>1</v>
      </c>
      <c r="Q10023" s="81">
        <f t="shared" si="814"/>
        <v>19.899999999999999</v>
      </c>
    </row>
    <row r="10024" spans="5:17" ht="13" hidden="1" x14ac:dyDescent="0.3">
      <c r="E10024" s="138">
        <v>45654</v>
      </c>
      <c r="F10024" s="16">
        <v>363</v>
      </c>
      <c r="G10024" s="16">
        <v>2024</v>
      </c>
      <c r="H10024" s="139">
        <f t="shared" si="810"/>
        <v>0</v>
      </c>
      <c r="I10024" s="140">
        <v>2.54</v>
      </c>
      <c r="J10024" s="141">
        <f t="shared" si="811"/>
        <v>1</v>
      </c>
      <c r="K10024" s="81">
        <f t="shared" si="812"/>
        <v>17.46</v>
      </c>
      <c r="L10024" s="149">
        <v>0.4</v>
      </c>
      <c r="N10024" s="141">
        <f t="shared" si="813"/>
        <v>1</v>
      </c>
      <c r="Q10024" s="81">
        <f t="shared" si="814"/>
        <v>19.600000000000001</v>
      </c>
    </row>
    <row r="10025" spans="5:17" ht="13" hidden="1" x14ac:dyDescent="0.3">
      <c r="E10025" s="138">
        <v>45655</v>
      </c>
      <c r="F10025" s="16">
        <v>364</v>
      </c>
      <c r="G10025" s="16">
        <v>2024</v>
      </c>
      <c r="H10025" s="139">
        <f t="shared" si="810"/>
        <v>0</v>
      </c>
      <c r="I10025" s="140">
        <v>2.4933333333333358</v>
      </c>
      <c r="J10025" s="141">
        <f t="shared" si="811"/>
        <v>1</v>
      </c>
      <c r="K10025" s="81">
        <f t="shared" si="812"/>
        <v>17.506666666666664</v>
      </c>
      <c r="L10025" s="149">
        <v>-0.1</v>
      </c>
      <c r="N10025" s="141">
        <f t="shared" si="813"/>
        <v>1</v>
      </c>
      <c r="Q10025" s="81">
        <f t="shared" si="814"/>
        <v>20.100000000000001</v>
      </c>
    </row>
    <row r="10026" spans="5:17" ht="13" hidden="1" x14ac:dyDescent="0.3">
      <c r="E10026" s="138">
        <v>45656</v>
      </c>
      <c r="F10026" s="16">
        <v>365</v>
      </c>
      <c r="G10026" s="16">
        <v>2024</v>
      </c>
      <c r="H10026" s="139">
        <f t="shared" si="810"/>
        <v>0</v>
      </c>
      <c r="I10026" s="140">
        <v>2.446666666666669</v>
      </c>
      <c r="J10026" s="141">
        <f t="shared" si="811"/>
        <v>1</v>
      </c>
      <c r="K10026" s="81">
        <f t="shared" si="812"/>
        <v>17.553333333333331</v>
      </c>
      <c r="L10026" s="149">
        <v>-0.7</v>
      </c>
      <c r="N10026" s="141">
        <f t="shared" si="813"/>
        <v>1</v>
      </c>
      <c r="Q10026" s="81">
        <f t="shared" si="814"/>
        <v>20.7</v>
      </c>
    </row>
    <row r="10027" spans="5:17" ht="13" hidden="1" x14ac:dyDescent="0.3">
      <c r="E10027" s="138">
        <v>45657</v>
      </c>
      <c r="F10027" s="16">
        <v>366</v>
      </c>
      <c r="G10027" s="16">
        <v>2024</v>
      </c>
      <c r="H10027" s="139">
        <f t="shared" si="810"/>
        <v>0</v>
      </c>
      <c r="I10027" s="140">
        <v>2.4</v>
      </c>
      <c r="J10027" s="141">
        <f t="shared" si="811"/>
        <v>1</v>
      </c>
      <c r="K10027" s="81">
        <f t="shared" si="812"/>
        <v>17.600000000000001</v>
      </c>
      <c r="L10027" s="149">
        <v>-1.1000000000000001</v>
      </c>
      <c r="N10027" s="141">
        <f t="shared" si="813"/>
        <v>1</v>
      </c>
      <c r="Q10027" s="81">
        <f t="shared" si="814"/>
        <v>21.1</v>
      </c>
    </row>
    <row r="10028" spans="5:17" ht="13" hidden="1" x14ac:dyDescent="0.3">
      <c r="E10028" s="138">
        <v>45658</v>
      </c>
      <c r="F10028" s="16">
        <v>1</v>
      </c>
      <c r="G10028" s="16">
        <v>2025</v>
      </c>
      <c r="H10028" s="139">
        <f t="shared" si="810"/>
        <v>0</v>
      </c>
      <c r="I10028" s="135">
        <v>2.3774193548387101</v>
      </c>
      <c r="J10028" s="141">
        <f t="shared" ref="J10028:J10091" si="815">IF(I10028&lt;=$E$117,1,0)</f>
        <v>1</v>
      </c>
      <c r="K10028" s="81">
        <f t="shared" ref="K10028:K10091" si="816">J10028*($E$116-I10028)</f>
        <v>17.622580645161289</v>
      </c>
      <c r="L10028" s="149">
        <v>0.6</v>
      </c>
      <c r="N10028" s="141">
        <f t="shared" ref="N10028:N10091" si="817">IF(L10028&lt;=$E$117,1,0)</f>
        <v>1</v>
      </c>
      <c r="Q10028" s="81">
        <f t="shared" ref="Q10028:Q10091" si="818">N10028*($E$116-L10028)</f>
        <v>19.399999999999999</v>
      </c>
    </row>
    <row r="10029" spans="5:17" ht="13" hidden="1" x14ac:dyDescent="0.3">
      <c r="E10029" s="138">
        <v>45659</v>
      </c>
      <c r="F10029" s="16">
        <v>2</v>
      </c>
      <c r="G10029" s="16">
        <v>2025</v>
      </c>
      <c r="H10029" s="139">
        <f t="shared" si="810"/>
        <v>0</v>
      </c>
      <c r="I10029" s="140">
        <v>2.3322580645161293</v>
      </c>
      <c r="J10029" s="141">
        <f t="shared" si="815"/>
        <v>1</v>
      </c>
      <c r="K10029" s="81">
        <f t="shared" si="816"/>
        <v>17.667741935483871</v>
      </c>
      <c r="L10029" s="149">
        <v>6.5</v>
      </c>
      <c r="N10029" s="141">
        <f t="shared" si="817"/>
        <v>1</v>
      </c>
      <c r="Q10029" s="81">
        <f t="shared" si="818"/>
        <v>13.5</v>
      </c>
    </row>
    <row r="10030" spans="5:17" ht="13" hidden="1" x14ac:dyDescent="0.3">
      <c r="E10030" s="138">
        <v>45660</v>
      </c>
      <c r="F10030" s="16">
        <v>3</v>
      </c>
      <c r="G10030" s="16">
        <v>2025</v>
      </c>
      <c r="H10030" s="139">
        <f t="shared" si="810"/>
        <v>0</v>
      </c>
      <c r="I10030" s="140">
        <v>2.2870967741935484</v>
      </c>
      <c r="J10030" s="141">
        <f t="shared" si="815"/>
        <v>1</v>
      </c>
      <c r="K10030" s="81">
        <f t="shared" si="816"/>
        <v>17.71290322580645</v>
      </c>
      <c r="L10030" s="149">
        <v>2.6</v>
      </c>
      <c r="N10030" s="141">
        <f t="shared" si="817"/>
        <v>1</v>
      </c>
      <c r="Q10030" s="81">
        <f t="shared" si="818"/>
        <v>17.399999999999999</v>
      </c>
    </row>
    <row r="10031" spans="5:17" ht="13" hidden="1" x14ac:dyDescent="0.3">
      <c r="E10031" s="138">
        <v>45661</v>
      </c>
      <c r="F10031" s="16">
        <v>4</v>
      </c>
      <c r="G10031" s="16">
        <v>2025</v>
      </c>
      <c r="H10031" s="139">
        <f t="shared" si="810"/>
        <v>0</v>
      </c>
      <c r="I10031" s="140">
        <v>2.241935483870968</v>
      </c>
      <c r="J10031" s="141">
        <f t="shared" si="815"/>
        <v>1</v>
      </c>
      <c r="K10031" s="81">
        <f t="shared" si="816"/>
        <v>17.758064516129032</v>
      </c>
      <c r="L10031" s="149">
        <v>-0.2</v>
      </c>
      <c r="N10031" s="141">
        <f t="shared" si="817"/>
        <v>1</v>
      </c>
      <c r="Q10031" s="81">
        <f t="shared" si="818"/>
        <v>20.2</v>
      </c>
    </row>
    <row r="10032" spans="5:17" ht="13" hidden="1" x14ac:dyDescent="0.3">
      <c r="E10032" s="138">
        <v>45662</v>
      </c>
      <c r="F10032" s="16">
        <v>5</v>
      </c>
      <c r="G10032" s="16">
        <v>2025</v>
      </c>
      <c r="H10032" s="139">
        <f t="shared" si="810"/>
        <v>0</v>
      </c>
      <c r="I10032" s="140">
        <v>2.1967741935483875</v>
      </c>
      <c r="J10032" s="141">
        <f t="shared" si="815"/>
        <v>1</v>
      </c>
      <c r="K10032" s="81">
        <f t="shared" si="816"/>
        <v>17.803225806451614</v>
      </c>
      <c r="L10032" s="149">
        <v>8.4</v>
      </c>
      <c r="N10032" s="141">
        <f t="shared" si="817"/>
        <v>1</v>
      </c>
      <c r="Q10032" s="81">
        <f t="shared" si="818"/>
        <v>11.6</v>
      </c>
    </row>
    <row r="10033" spans="5:17" ht="13" hidden="1" x14ac:dyDescent="0.3">
      <c r="E10033" s="138">
        <v>45663</v>
      </c>
      <c r="F10033" s="16">
        <v>6</v>
      </c>
      <c r="G10033" s="16">
        <v>2025</v>
      </c>
      <c r="H10033" s="139">
        <f t="shared" si="810"/>
        <v>0</v>
      </c>
      <c r="I10033" s="140">
        <v>2.1516129032258067</v>
      </c>
      <c r="J10033" s="141">
        <f t="shared" si="815"/>
        <v>1</v>
      </c>
      <c r="K10033" s="81">
        <f t="shared" si="816"/>
        <v>17.848387096774193</v>
      </c>
      <c r="L10033" s="149">
        <v>9.4</v>
      </c>
      <c r="N10033" s="141">
        <f t="shared" si="817"/>
        <v>1</v>
      </c>
      <c r="Q10033" s="81">
        <f t="shared" si="818"/>
        <v>10.6</v>
      </c>
    </row>
    <row r="10034" spans="5:17" ht="13" hidden="1" x14ac:dyDescent="0.3">
      <c r="E10034" s="138">
        <v>45664</v>
      </c>
      <c r="F10034" s="16">
        <v>7</v>
      </c>
      <c r="G10034" s="16">
        <v>2025</v>
      </c>
      <c r="H10034" s="139">
        <f t="shared" si="810"/>
        <v>0</v>
      </c>
      <c r="I10034" s="140">
        <v>2.1064516129032258</v>
      </c>
      <c r="J10034" s="141">
        <f t="shared" si="815"/>
        <v>1</v>
      </c>
      <c r="K10034" s="81">
        <f t="shared" si="816"/>
        <v>17.893548387096775</v>
      </c>
      <c r="L10034" s="149">
        <v>6.4</v>
      </c>
      <c r="N10034" s="141">
        <f t="shared" si="817"/>
        <v>1</v>
      </c>
      <c r="Q10034" s="81">
        <f t="shared" si="818"/>
        <v>13.6</v>
      </c>
    </row>
    <row r="10035" spans="5:17" ht="13" hidden="1" x14ac:dyDescent="0.3">
      <c r="E10035" s="138">
        <v>45665</v>
      </c>
      <c r="F10035" s="16">
        <v>8</v>
      </c>
      <c r="G10035" s="16">
        <v>2025</v>
      </c>
      <c r="H10035" s="139">
        <f t="shared" si="810"/>
        <v>0</v>
      </c>
      <c r="I10035" s="140">
        <v>2.0612903225806454</v>
      </c>
      <c r="J10035" s="141">
        <f t="shared" si="815"/>
        <v>1</v>
      </c>
      <c r="K10035" s="81">
        <f t="shared" si="816"/>
        <v>17.938709677419354</v>
      </c>
      <c r="L10035" s="149">
        <v>9.3000000000000007</v>
      </c>
      <c r="N10035" s="141">
        <f t="shared" si="817"/>
        <v>1</v>
      </c>
      <c r="Q10035" s="81">
        <f t="shared" si="818"/>
        <v>10.7</v>
      </c>
    </row>
    <row r="10036" spans="5:17" ht="13" hidden="1" x14ac:dyDescent="0.3">
      <c r="E10036" s="138">
        <v>45666</v>
      </c>
      <c r="F10036" s="16">
        <v>9</v>
      </c>
      <c r="G10036" s="16">
        <v>2025</v>
      </c>
      <c r="H10036" s="139">
        <f t="shared" si="810"/>
        <v>0</v>
      </c>
      <c r="I10036" s="140">
        <v>2.0161290322580649</v>
      </c>
      <c r="J10036" s="141">
        <f t="shared" si="815"/>
        <v>1</v>
      </c>
      <c r="K10036" s="81">
        <f t="shared" si="816"/>
        <v>17.983870967741936</v>
      </c>
      <c r="L10036" s="149">
        <v>8.6</v>
      </c>
      <c r="N10036" s="141">
        <f t="shared" si="817"/>
        <v>1</v>
      </c>
      <c r="Q10036" s="81">
        <f t="shared" si="818"/>
        <v>11.4</v>
      </c>
    </row>
    <row r="10037" spans="5:17" ht="13" hidden="1" x14ac:dyDescent="0.3">
      <c r="E10037" s="138">
        <v>45667</v>
      </c>
      <c r="F10037" s="16">
        <v>10</v>
      </c>
      <c r="G10037" s="16">
        <v>2025</v>
      </c>
      <c r="H10037" s="139">
        <f t="shared" si="810"/>
        <v>0</v>
      </c>
      <c r="I10037" s="140">
        <v>1.9709677419354841</v>
      </c>
      <c r="J10037" s="141">
        <f t="shared" si="815"/>
        <v>1</v>
      </c>
      <c r="K10037" s="81">
        <f t="shared" si="816"/>
        <v>18.029032258064515</v>
      </c>
      <c r="L10037" s="149">
        <v>1.6</v>
      </c>
      <c r="N10037" s="141">
        <f t="shared" si="817"/>
        <v>1</v>
      </c>
      <c r="Q10037" s="81">
        <f t="shared" si="818"/>
        <v>18.399999999999999</v>
      </c>
    </row>
    <row r="10038" spans="5:17" ht="13" hidden="1" x14ac:dyDescent="0.3">
      <c r="E10038" s="138">
        <v>45668</v>
      </c>
      <c r="F10038" s="16">
        <v>11</v>
      </c>
      <c r="G10038" s="16">
        <v>2025</v>
      </c>
      <c r="H10038" s="139">
        <f t="shared" si="810"/>
        <v>0</v>
      </c>
      <c r="I10038" s="140">
        <v>1.9258064516129034</v>
      </c>
      <c r="J10038" s="141">
        <f t="shared" si="815"/>
        <v>1</v>
      </c>
      <c r="K10038" s="81">
        <f t="shared" si="816"/>
        <v>18.074193548387097</v>
      </c>
      <c r="L10038" s="149">
        <v>2</v>
      </c>
      <c r="N10038" s="141">
        <f t="shared" si="817"/>
        <v>1</v>
      </c>
      <c r="Q10038" s="81">
        <f t="shared" si="818"/>
        <v>18</v>
      </c>
    </row>
    <row r="10039" spans="5:17" ht="13" hidden="1" x14ac:dyDescent="0.3">
      <c r="E10039" s="138">
        <v>45669</v>
      </c>
      <c r="F10039" s="16">
        <v>12</v>
      </c>
      <c r="G10039" s="16">
        <v>2025</v>
      </c>
      <c r="H10039" s="139">
        <f t="shared" si="810"/>
        <v>0</v>
      </c>
      <c r="I10039" s="140">
        <v>1.8806451612903228</v>
      </c>
      <c r="J10039" s="141">
        <f t="shared" si="815"/>
        <v>1</v>
      </c>
      <c r="K10039" s="81">
        <f t="shared" si="816"/>
        <v>18.119354838709675</v>
      </c>
      <c r="L10039" s="149">
        <v>0.6</v>
      </c>
      <c r="N10039" s="141">
        <f t="shared" si="817"/>
        <v>1</v>
      </c>
      <c r="Q10039" s="81">
        <f t="shared" si="818"/>
        <v>19.399999999999999</v>
      </c>
    </row>
    <row r="10040" spans="5:17" ht="13" hidden="1" x14ac:dyDescent="0.3">
      <c r="E10040" s="138">
        <v>45670</v>
      </c>
      <c r="F10040" s="16">
        <v>13</v>
      </c>
      <c r="G10040" s="16">
        <v>2025</v>
      </c>
      <c r="H10040" s="139">
        <f t="shared" si="810"/>
        <v>0</v>
      </c>
      <c r="I10040" s="140">
        <v>1.8354838709677421</v>
      </c>
      <c r="J10040" s="141">
        <f t="shared" si="815"/>
        <v>1</v>
      </c>
      <c r="K10040" s="81">
        <f t="shared" si="816"/>
        <v>18.164516129032258</v>
      </c>
      <c r="L10040" s="149">
        <v>-0.6</v>
      </c>
      <c r="N10040" s="141">
        <f t="shared" si="817"/>
        <v>1</v>
      </c>
      <c r="Q10040" s="81">
        <f t="shared" si="818"/>
        <v>20.6</v>
      </c>
    </row>
    <row r="10041" spans="5:17" ht="13" hidden="1" x14ac:dyDescent="0.3">
      <c r="E10041" s="138">
        <v>45671</v>
      </c>
      <c r="F10041" s="16">
        <v>14</v>
      </c>
      <c r="G10041" s="16">
        <v>2025</v>
      </c>
      <c r="H10041" s="139">
        <f t="shared" si="810"/>
        <v>0</v>
      </c>
      <c r="I10041" s="140">
        <v>1.7903225806451615</v>
      </c>
      <c r="J10041" s="141">
        <f t="shared" si="815"/>
        <v>1</v>
      </c>
      <c r="K10041" s="81">
        <f t="shared" si="816"/>
        <v>18.20967741935484</v>
      </c>
      <c r="L10041" s="149">
        <v>-2.4</v>
      </c>
      <c r="N10041" s="141">
        <f t="shared" si="817"/>
        <v>1</v>
      </c>
      <c r="Q10041" s="81">
        <f t="shared" si="818"/>
        <v>22.4</v>
      </c>
    </row>
    <row r="10042" spans="5:17" ht="13" hidden="1" x14ac:dyDescent="0.3">
      <c r="E10042" s="138">
        <v>45672</v>
      </c>
      <c r="F10042" s="16">
        <v>15</v>
      </c>
      <c r="G10042" s="16">
        <v>2025</v>
      </c>
      <c r="H10042" s="139">
        <f t="shared" si="810"/>
        <v>0</v>
      </c>
      <c r="I10042" s="140">
        <v>1.7451612903225808</v>
      </c>
      <c r="J10042" s="141">
        <f t="shared" si="815"/>
        <v>1</v>
      </c>
      <c r="K10042" s="81">
        <f t="shared" si="816"/>
        <v>18.254838709677419</v>
      </c>
      <c r="L10042" s="149">
        <v>-0.3</v>
      </c>
      <c r="N10042" s="141">
        <f t="shared" si="817"/>
        <v>1</v>
      </c>
      <c r="Q10042" s="81">
        <f t="shared" si="818"/>
        <v>20.3</v>
      </c>
    </row>
    <row r="10043" spans="5:17" ht="13" hidden="1" x14ac:dyDescent="0.3">
      <c r="E10043" s="138">
        <v>45673</v>
      </c>
      <c r="F10043" s="16">
        <v>16</v>
      </c>
      <c r="G10043" s="16">
        <v>2025</v>
      </c>
      <c r="H10043" s="139">
        <f t="shared" si="810"/>
        <v>0</v>
      </c>
      <c r="I10043" s="140">
        <v>1.7</v>
      </c>
      <c r="J10043" s="141">
        <f t="shared" si="815"/>
        <v>1</v>
      </c>
      <c r="K10043" s="81">
        <f t="shared" si="816"/>
        <v>18.3</v>
      </c>
      <c r="L10043" s="149">
        <v>2.9</v>
      </c>
      <c r="N10043" s="141">
        <f t="shared" si="817"/>
        <v>1</v>
      </c>
      <c r="Q10043" s="81">
        <f t="shared" si="818"/>
        <v>17.100000000000001</v>
      </c>
    </row>
    <row r="10044" spans="5:17" ht="13" hidden="1" x14ac:dyDescent="0.3">
      <c r="E10044" s="138">
        <v>45674</v>
      </c>
      <c r="F10044" s="16">
        <v>17</v>
      </c>
      <c r="G10044" s="16">
        <v>2025</v>
      </c>
      <c r="H10044" s="139">
        <f t="shared" si="810"/>
        <v>0</v>
      </c>
      <c r="I10044" s="140">
        <v>1.7428571428571429</v>
      </c>
      <c r="J10044" s="141">
        <f t="shared" si="815"/>
        <v>1</v>
      </c>
      <c r="K10044" s="81">
        <f t="shared" si="816"/>
        <v>18.257142857142856</v>
      </c>
      <c r="L10044" s="149">
        <v>0.9</v>
      </c>
      <c r="N10044" s="141">
        <f t="shared" si="817"/>
        <v>1</v>
      </c>
      <c r="Q10044" s="81">
        <f t="shared" si="818"/>
        <v>19.100000000000001</v>
      </c>
    </row>
    <row r="10045" spans="5:17" ht="13" hidden="1" x14ac:dyDescent="0.3">
      <c r="E10045" s="138">
        <v>45675</v>
      </c>
      <c r="F10045" s="16">
        <v>18</v>
      </c>
      <c r="G10045" s="16">
        <v>2025</v>
      </c>
      <c r="H10045" s="139">
        <f t="shared" si="810"/>
        <v>0</v>
      </c>
      <c r="I10045" s="140">
        <v>1.7857142857142856</v>
      </c>
      <c r="J10045" s="141">
        <f t="shared" si="815"/>
        <v>1</v>
      </c>
      <c r="K10045" s="81">
        <f t="shared" si="816"/>
        <v>18.214285714285715</v>
      </c>
      <c r="L10045" s="149">
        <v>0.6</v>
      </c>
      <c r="N10045" s="141">
        <f t="shared" si="817"/>
        <v>1</v>
      </c>
      <c r="Q10045" s="81">
        <f t="shared" si="818"/>
        <v>19.399999999999999</v>
      </c>
    </row>
    <row r="10046" spans="5:17" ht="13" hidden="1" x14ac:dyDescent="0.3">
      <c r="E10046" s="138">
        <v>45676</v>
      </c>
      <c r="F10046" s="16">
        <v>19</v>
      </c>
      <c r="G10046" s="16">
        <v>2025</v>
      </c>
      <c r="H10046" s="139">
        <f t="shared" si="810"/>
        <v>0</v>
      </c>
      <c r="I10046" s="140">
        <v>1.8285714285714285</v>
      </c>
      <c r="J10046" s="141">
        <f t="shared" si="815"/>
        <v>1</v>
      </c>
      <c r="K10046" s="81">
        <f t="shared" si="816"/>
        <v>18.171428571428571</v>
      </c>
      <c r="L10046" s="149">
        <v>0.2</v>
      </c>
      <c r="N10046" s="141">
        <f t="shared" si="817"/>
        <v>1</v>
      </c>
      <c r="Q10046" s="81">
        <f t="shared" si="818"/>
        <v>19.8</v>
      </c>
    </row>
    <row r="10047" spans="5:17" ht="13" hidden="1" x14ac:dyDescent="0.3">
      <c r="E10047" s="138">
        <v>45677</v>
      </c>
      <c r="F10047" s="16">
        <v>20</v>
      </c>
      <c r="G10047" s="16">
        <v>2025</v>
      </c>
      <c r="H10047" s="139">
        <f t="shared" si="810"/>
        <v>0</v>
      </c>
      <c r="I10047" s="140">
        <v>1.8714285714285714</v>
      </c>
      <c r="J10047" s="141">
        <f t="shared" si="815"/>
        <v>1</v>
      </c>
      <c r="K10047" s="81">
        <f t="shared" si="816"/>
        <v>18.12857142857143</v>
      </c>
      <c r="L10047" s="149">
        <v>0.8</v>
      </c>
      <c r="N10047" s="141">
        <f t="shared" si="817"/>
        <v>1</v>
      </c>
      <c r="Q10047" s="81">
        <f t="shared" si="818"/>
        <v>19.2</v>
      </c>
    </row>
    <row r="10048" spans="5:17" ht="13" hidden="1" x14ac:dyDescent="0.3">
      <c r="E10048" s="138">
        <v>45678</v>
      </c>
      <c r="F10048" s="16">
        <v>21</v>
      </c>
      <c r="G10048" s="16">
        <v>2025</v>
      </c>
      <c r="H10048" s="139">
        <f t="shared" si="810"/>
        <v>0</v>
      </c>
      <c r="I10048" s="140">
        <v>1.9142857142857141</v>
      </c>
      <c r="J10048" s="141">
        <f t="shared" si="815"/>
        <v>1</v>
      </c>
      <c r="K10048" s="81">
        <f t="shared" si="816"/>
        <v>18.085714285714285</v>
      </c>
      <c r="L10048" s="149">
        <v>0.9</v>
      </c>
      <c r="N10048" s="141">
        <f t="shared" si="817"/>
        <v>1</v>
      </c>
      <c r="Q10048" s="81">
        <f t="shared" si="818"/>
        <v>19.100000000000001</v>
      </c>
    </row>
    <row r="10049" spans="5:17" ht="13" hidden="1" x14ac:dyDescent="0.3">
      <c r="E10049" s="138">
        <v>45679</v>
      </c>
      <c r="F10049" s="16">
        <v>22</v>
      </c>
      <c r="G10049" s="16">
        <v>2025</v>
      </c>
      <c r="H10049" s="139">
        <f t="shared" si="810"/>
        <v>0</v>
      </c>
      <c r="I10049" s="140">
        <v>1.9571428571428571</v>
      </c>
      <c r="J10049" s="141">
        <f t="shared" si="815"/>
        <v>1</v>
      </c>
      <c r="K10049" s="81">
        <f t="shared" si="816"/>
        <v>18.042857142857144</v>
      </c>
      <c r="L10049" s="149">
        <v>2.2000000000000002</v>
      </c>
      <c r="N10049" s="141">
        <f t="shared" si="817"/>
        <v>1</v>
      </c>
      <c r="Q10049" s="81">
        <f t="shared" si="818"/>
        <v>17.8</v>
      </c>
    </row>
    <row r="10050" spans="5:17" ht="13" hidden="1" x14ac:dyDescent="0.3">
      <c r="E10050" s="138">
        <v>45680</v>
      </c>
      <c r="F10050" s="16">
        <v>23</v>
      </c>
      <c r="G10050" s="16">
        <v>2025</v>
      </c>
      <c r="H10050" s="139">
        <f t="shared" si="810"/>
        <v>0</v>
      </c>
      <c r="I10050" s="140">
        <v>2</v>
      </c>
      <c r="J10050" s="141">
        <f t="shared" si="815"/>
        <v>1</v>
      </c>
      <c r="K10050" s="81">
        <f t="shared" si="816"/>
        <v>18</v>
      </c>
      <c r="L10050" s="149">
        <v>6.5</v>
      </c>
      <c r="N10050" s="141">
        <f t="shared" si="817"/>
        <v>1</v>
      </c>
      <c r="Q10050" s="81">
        <f t="shared" si="818"/>
        <v>13.5</v>
      </c>
    </row>
    <row r="10051" spans="5:17" ht="13" hidden="1" x14ac:dyDescent="0.3">
      <c r="E10051" s="138">
        <v>45681</v>
      </c>
      <c r="F10051" s="16">
        <v>24</v>
      </c>
      <c r="G10051" s="16">
        <v>2025</v>
      </c>
      <c r="H10051" s="139">
        <f t="shared" si="810"/>
        <v>0</v>
      </c>
      <c r="I10051" s="140">
        <v>2.0428571428571427</v>
      </c>
      <c r="J10051" s="141">
        <f t="shared" si="815"/>
        <v>1</v>
      </c>
      <c r="K10051" s="81">
        <f t="shared" si="816"/>
        <v>17.957142857142856</v>
      </c>
      <c r="L10051" s="149">
        <v>6.8</v>
      </c>
      <c r="N10051" s="141">
        <f t="shared" si="817"/>
        <v>1</v>
      </c>
      <c r="Q10051" s="81">
        <f t="shared" si="818"/>
        <v>13.2</v>
      </c>
    </row>
    <row r="10052" spans="5:17" ht="13" hidden="1" x14ac:dyDescent="0.3">
      <c r="E10052" s="138">
        <v>45682</v>
      </c>
      <c r="F10052" s="16">
        <v>25</v>
      </c>
      <c r="G10052" s="16">
        <v>2025</v>
      </c>
      <c r="H10052" s="139">
        <f t="shared" si="810"/>
        <v>0</v>
      </c>
      <c r="I10052" s="140">
        <v>2.0857142857142854</v>
      </c>
      <c r="J10052" s="141">
        <f t="shared" si="815"/>
        <v>1</v>
      </c>
      <c r="K10052" s="81">
        <f t="shared" si="816"/>
        <v>17.914285714285715</v>
      </c>
      <c r="L10052" s="149">
        <v>12.5</v>
      </c>
      <c r="N10052" s="141">
        <f t="shared" si="817"/>
        <v>1</v>
      </c>
      <c r="Q10052" s="81">
        <f t="shared" si="818"/>
        <v>7.5</v>
      </c>
    </row>
    <row r="10053" spans="5:17" ht="13" hidden="1" x14ac:dyDescent="0.3">
      <c r="E10053" s="138">
        <v>45683</v>
      </c>
      <c r="F10053" s="16">
        <v>26</v>
      </c>
      <c r="G10053" s="16">
        <v>2025</v>
      </c>
      <c r="H10053" s="139">
        <f t="shared" si="810"/>
        <v>0</v>
      </c>
      <c r="I10053" s="140">
        <v>2.1285714285714286</v>
      </c>
      <c r="J10053" s="141">
        <f t="shared" si="815"/>
        <v>1</v>
      </c>
      <c r="K10053" s="81">
        <f t="shared" si="816"/>
        <v>17.87142857142857</v>
      </c>
      <c r="L10053" s="149">
        <v>7</v>
      </c>
      <c r="N10053" s="141">
        <f t="shared" si="817"/>
        <v>1</v>
      </c>
      <c r="Q10053" s="81">
        <f t="shared" si="818"/>
        <v>13</v>
      </c>
    </row>
    <row r="10054" spans="5:17" ht="13" hidden="1" x14ac:dyDescent="0.3">
      <c r="E10054" s="138">
        <v>45684</v>
      </c>
      <c r="F10054" s="16">
        <v>27</v>
      </c>
      <c r="G10054" s="16">
        <v>2025</v>
      </c>
      <c r="H10054" s="139">
        <f t="shared" si="810"/>
        <v>0</v>
      </c>
      <c r="I10054" s="140">
        <v>2.1714285714285717</v>
      </c>
      <c r="J10054" s="141">
        <f t="shared" si="815"/>
        <v>1</v>
      </c>
      <c r="K10054" s="81">
        <f t="shared" si="816"/>
        <v>17.828571428571429</v>
      </c>
      <c r="L10054" s="149">
        <v>8.8000000000000007</v>
      </c>
      <c r="N10054" s="141">
        <f t="shared" si="817"/>
        <v>1</v>
      </c>
      <c r="Q10054" s="81">
        <f t="shared" si="818"/>
        <v>11.2</v>
      </c>
    </row>
    <row r="10055" spans="5:17" ht="13" hidden="1" x14ac:dyDescent="0.3">
      <c r="E10055" s="138">
        <v>45685</v>
      </c>
      <c r="F10055" s="16">
        <v>28</v>
      </c>
      <c r="G10055" s="16">
        <v>2025</v>
      </c>
      <c r="H10055" s="139">
        <f t="shared" si="810"/>
        <v>0</v>
      </c>
      <c r="I10055" s="140">
        <v>2.2142857142857144</v>
      </c>
      <c r="J10055" s="141">
        <f t="shared" si="815"/>
        <v>1</v>
      </c>
      <c r="K10055" s="81">
        <f t="shared" si="816"/>
        <v>17.785714285714285</v>
      </c>
      <c r="L10055" s="149">
        <v>6.1</v>
      </c>
      <c r="N10055" s="141">
        <f t="shared" si="817"/>
        <v>1</v>
      </c>
      <c r="Q10055" s="81">
        <f t="shared" si="818"/>
        <v>13.9</v>
      </c>
    </row>
    <row r="10056" spans="5:17" ht="13" hidden="1" x14ac:dyDescent="0.3">
      <c r="E10056" s="138">
        <v>45686</v>
      </c>
      <c r="F10056" s="16">
        <v>29</v>
      </c>
      <c r="G10056" s="16">
        <v>2025</v>
      </c>
      <c r="H10056" s="139">
        <f t="shared" si="810"/>
        <v>0</v>
      </c>
      <c r="I10056" s="140">
        <v>2.2571428571428571</v>
      </c>
      <c r="J10056" s="141">
        <f t="shared" si="815"/>
        <v>1</v>
      </c>
      <c r="K10056" s="81">
        <f t="shared" si="816"/>
        <v>17.742857142857144</v>
      </c>
      <c r="L10056" s="149">
        <v>6</v>
      </c>
      <c r="N10056" s="141">
        <f t="shared" si="817"/>
        <v>1</v>
      </c>
      <c r="Q10056" s="81">
        <f t="shared" si="818"/>
        <v>14</v>
      </c>
    </row>
    <row r="10057" spans="5:17" ht="13" hidden="1" x14ac:dyDescent="0.3">
      <c r="E10057" s="138">
        <v>45687</v>
      </c>
      <c r="F10057" s="16">
        <v>30</v>
      </c>
      <c r="G10057" s="16">
        <v>2025</v>
      </c>
      <c r="H10057" s="139">
        <f t="shared" ref="H10057:H10120" si="819">IF(AND(E10057&gt;=$D$64,E10057&lt;=$D$65),1,0)</f>
        <v>0</v>
      </c>
      <c r="I10057" s="140">
        <v>2.2999999999999998</v>
      </c>
      <c r="J10057" s="141">
        <f t="shared" si="815"/>
        <v>1</v>
      </c>
      <c r="K10057" s="81">
        <f t="shared" si="816"/>
        <v>17.7</v>
      </c>
      <c r="L10057" s="149">
        <v>5.0999999999999996</v>
      </c>
      <c r="N10057" s="141">
        <f t="shared" si="817"/>
        <v>1</v>
      </c>
      <c r="Q10057" s="81">
        <f t="shared" si="818"/>
        <v>14.9</v>
      </c>
    </row>
    <row r="10058" spans="5:17" ht="13" hidden="1" x14ac:dyDescent="0.3">
      <c r="E10058" s="138">
        <v>45688</v>
      </c>
      <c r="F10058" s="16">
        <v>31</v>
      </c>
      <c r="G10058" s="16">
        <v>2025</v>
      </c>
      <c r="H10058" s="139">
        <f t="shared" si="819"/>
        <v>0</v>
      </c>
      <c r="I10058" s="140">
        <v>2.3428571428571425</v>
      </c>
      <c r="J10058" s="141">
        <f t="shared" si="815"/>
        <v>1</v>
      </c>
      <c r="K10058" s="81">
        <f t="shared" si="816"/>
        <v>17.657142857142858</v>
      </c>
      <c r="L10058" s="149">
        <v>5.5</v>
      </c>
      <c r="N10058" s="141">
        <f t="shared" si="817"/>
        <v>1</v>
      </c>
      <c r="Q10058" s="81">
        <f t="shared" si="818"/>
        <v>14.5</v>
      </c>
    </row>
    <row r="10059" spans="5:17" ht="13" hidden="1" x14ac:dyDescent="0.3">
      <c r="E10059" s="138">
        <v>45689</v>
      </c>
      <c r="F10059" s="16">
        <v>32</v>
      </c>
      <c r="G10059" s="16">
        <v>2025</v>
      </c>
      <c r="H10059" s="139">
        <f t="shared" si="819"/>
        <v>0</v>
      </c>
      <c r="I10059" s="140">
        <v>2.3857142857142857</v>
      </c>
      <c r="J10059" s="141">
        <f t="shared" si="815"/>
        <v>1</v>
      </c>
      <c r="K10059" s="81">
        <f t="shared" si="816"/>
        <v>17.614285714285714</v>
      </c>
      <c r="L10059" s="149">
        <v>4.5</v>
      </c>
      <c r="N10059" s="141">
        <f t="shared" si="817"/>
        <v>1</v>
      </c>
      <c r="Q10059" s="81">
        <f t="shared" si="818"/>
        <v>15.5</v>
      </c>
    </row>
    <row r="10060" spans="5:17" ht="13" hidden="1" x14ac:dyDescent="0.3">
      <c r="E10060" s="138">
        <v>45690</v>
      </c>
      <c r="F10060" s="16">
        <v>33</v>
      </c>
      <c r="G10060" s="16">
        <v>2025</v>
      </c>
      <c r="H10060" s="139">
        <f t="shared" si="819"/>
        <v>0</v>
      </c>
      <c r="I10060" s="140">
        <v>2.4285714285714288</v>
      </c>
      <c r="J10060" s="141">
        <f t="shared" si="815"/>
        <v>1</v>
      </c>
      <c r="K10060" s="81">
        <f t="shared" si="816"/>
        <v>17.571428571428569</v>
      </c>
      <c r="L10060" s="149">
        <v>3</v>
      </c>
      <c r="N10060" s="141">
        <f t="shared" si="817"/>
        <v>1</v>
      </c>
      <c r="Q10060" s="81">
        <f t="shared" si="818"/>
        <v>17</v>
      </c>
    </row>
    <row r="10061" spans="5:17" ht="13" hidden="1" x14ac:dyDescent="0.3">
      <c r="E10061" s="138">
        <v>45691</v>
      </c>
      <c r="F10061" s="16">
        <v>34</v>
      </c>
      <c r="G10061" s="16">
        <v>2025</v>
      </c>
      <c r="H10061" s="139">
        <f t="shared" si="819"/>
        <v>0</v>
      </c>
      <c r="I10061" s="140">
        <v>2.4714285714285715</v>
      </c>
      <c r="J10061" s="141">
        <f t="shared" si="815"/>
        <v>1</v>
      </c>
      <c r="K10061" s="81">
        <f t="shared" si="816"/>
        <v>17.528571428571428</v>
      </c>
      <c r="L10061" s="149">
        <v>2.6</v>
      </c>
      <c r="N10061" s="141">
        <f t="shared" si="817"/>
        <v>1</v>
      </c>
      <c r="Q10061" s="81">
        <f t="shared" si="818"/>
        <v>17.399999999999999</v>
      </c>
    </row>
    <row r="10062" spans="5:17" ht="13" hidden="1" x14ac:dyDescent="0.3">
      <c r="E10062" s="138">
        <v>45692</v>
      </c>
      <c r="F10062" s="16">
        <v>35</v>
      </c>
      <c r="G10062" s="16">
        <v>2025</v>
      </c>
      <c r="H10062" s="139">
        <f t="shared" si="819"/>
        <v>0</v>
      </c>
      <c r="I10062" s="140">
        <v>2.5142857142857142</v>
      </c>
      <c r="J10062" s="141">
        <f t="shared" si="815"/>
        <v>1</v>
      </c>
      <c r="K10062" s="81">
        <f t="shared" si="816"/>
        <v>17.485714285714288</v>
      </c>
      <c r="L10062" s="149">
        <v>1.6</v>
      </c>
      <c r="N10062" s="141">
        <f t="shared" si="817"/>
        <v>1</v>
      </c>
      <c r="Q10062" s="81">
        <f t="shared" si="818"/>
        <v>18.399999999999999</v>
      </c>
    </row>
    <row r="10063" spans="5:17" ht="13" hidden="1" x14ac:dyDescent="0.3">
      <c r="E10063" s="138">
        <v>45693</v>
      </c>
      <c r="F10063" s="16">
        <v>36</v>
      </c>
      <c r="G10063" s="16">
        <v>2025</v>
      </c>
      <c r="H10063" s="139">
        <f t="shared" si="819"/>
        <v>0</v>
      </c>
      <c r="I10063" s="140">
        <v>2.5571428571428569</v>
      </c>
      <c r="J10063" s="141">
        <f t="shared" si="815"/>
        <v>1</v>
      </c>
      <c r="K10063" s="81">
        <f t="shared" si="816"/>
        <v>17.442857142857143</v>
      </c>
      <c r="L10063" s="149">
        <v>1.1000000000000001</v>
      </c>
      <c r="N10063" s="141">
        <f t="shared" si="817"/>
        <v>1</v>
      </c>
      <c r="Q10063" s="81">
        <f t="shared" si="818"/>
        <v>18.899999999999999</v>
      </c>
    </row>
    <row r="10064" spans="5:17" ht="13" hidden="1" x14ac:dyDescent="0.3">
      <c r="E10064" s="138">
        <v>45694</v>
      </c>
      <c r="F10064" s="16">
        <v>37</v>
      </c>
      <c r="G10064" s="16">
        <v>2025</v>
      </c>
      <c r="H10064" s="139">
        <f t="shared" si="819"/>
        <v>0</v>
      </c>
      <c r="I10064" s="140">
        <v>2.6</v>
      </c>
      <c r="J10064" s="141">
        <f t="shared" si="815"/>
        <v>1</v>
      </c>
      <c r="K10064" s="81">
        <f t="shared" si="816"/>
        <v>17.399999999999999</v>
      </c>
      <c r="L10064" s="149">
        <v>0.7</v>
      </c>
      <c r="N10064" s="141">
        <f t="shared" si="817"/>
        <v>1</v>
      </c>
      <c r="Q10064" s="81">
        <f t="shared" si="818"/>
        <v>19.3</v>
      </c>
    </row>
    <row r="10065" spans="5:17" ht="13" hidden="1" x14ac:dyDescent="0.3">
      <c r="E10065" s="138">
        <v>45695</v>
      </c>
      <c r="F10065" s="16">
        <v>38</v>
      </c>
      <c r="G10065" s="16">
        <v>2025</v>
      </c>
      <c r="H10065" s="139">
        <f t="shared" si="819"/>
        <v>0</v>
      </c>
      <c r="I10065" s="140">
        <v>2.6428571428571428</v>
      </c>
      <c r="J10065" s="141">
        <f t="shared" si="815"/>
        <v>1</v>
      </c>
      <c r="K10065" s="81">
        <f t="shared" si="816"/>
        <v>17.357142857142858</v>
      </c>
      <c r="L10065" s="149">
        <v>1.6</v>
      </c>
      <c r="N10065" s="141">
        <f t="shared" si="817"/>
        <v>1</v>
      </c>
      <c r="Q10065" s="81">
        <f t="shared" si="818"/>
        <v>18.399999999999999</v>
      </c>
    </row>
    <row r="10066" spans="5:17" ht="13" hidden="1" x14ac:dyDescent="0.3">
      <c r="E10066" s="138">
        <v>45696</v>
      </c>
      <c r="F10066" s="16">
        <v>39</v>
      </c>
      <c r="G10066" s="16">
        <v>2025</v>
      </c>
      <c r="H10066" s="139">
        <f t="shared" si="819"/>
        <v>0</v>
      </c>
      <c r="I10066" s="140">
        <v>2.6857142857142859</v>
      </c>
      <c r="J10066" s="141">
        <f t="shared" si="815"/>
        <v>1</v>
      </c>
      <c r="K10066" s="81">
        <f t="shared" si="816"/>
        <v>17.314285714285713</v>
      </c>
      <c r="L10066" s="149">
        <v>1.5</v>
      </c>
      <c r="N10066" s="141">
        <f t="shared" si="817"/>
        <v>1</v>
      </c>
      <c r="Q10066" s="81">
        <f t="shared" si="818"/>
        <v>18.5</v>
      </c>
    </row>
    <row r="10067" spans="5:17" ht="13" hidden="1" x14ac:dyDescent="0.3">
      <c r="E10067" s="138">
        <v>45697</v>
      </c>
      <c r="F10067" s="16">
        <v>40</v>
      </c>
      <c r="G10067" s="16">
        <v>2025</v>
      </c>
      <c r="H10067" s="139">
        <f t="shared" si="819"/>
        <v>0</v>
      </c>
      <c r="I10067" s="140">
        <v>2.7285714285714286</v>
      </c>
      <c r="J10067" s="141">
        <f t="shared" si="815"/>
        <v>1</v>
      </c>
      <c r="K10067" s="81">
        <f t="shared" si="816"/>
        <v>17.271428571428572</v>
      </c>
      <c r="L10067" s="149">
        <v>4.2</v>
      </c>
      <c r="N10067" s="141">
        <f t="shared" si="817"/>
        <v>1</v>
      </c>
      <c r="Q10067" s="81">
        <f t="shared" si="818"/>
        <v>15.8</v>
      </c>
    </row>
    <row r="10068" spans="5:17" ht="13" hidden="1" x14ac:dyDescent="0.3">
      <c r="E10068" s="138">
        <v>45698</v>
      </c>
      <c r="F10068" s="16">
        <v>41</v>
      </c>
      <c r="G10068" s="16">
        <v>2025</v>
      </c>
      <c r="H10068" s="139">
        <f t="shared" si="819"/>
        <v>0</v>
      </c>
      <c r="I10068" s="140">
        <v>2.7714285714285714</v>
      </c>
      <c r="J10068" s="141">
        <f t="shared" si="815"/>
        <v>1</v>
      </c>
      <c r="K10068" s="81">
        <f t="shared" si="816"/>
        <v>17.228571428571428</v>
      </c>
      <c r="L10068" s="149">
        <v>5.0999999999999996</v>
      </c>
      <c r="N10068" s="141">
        <f t="shared" si="817"/>
        <v>1</v>
      </c>
      <c r="Q10068" s="81">
        <f t="shared" si="818"/>
        <v>14.9</v>
      </c>
    </row>
    <row r="10069" spans="5:17" ht="13" hidden="1" x14ac:dyDescent="0.3">
      <c r="E10069" s="138">
        <v>45699</v>
      </c>
      <c r="F10069" s="16">
        <v>42</v>
      </c>
      <c r="G10069" s="16">
        <v>2025</v>
      </c>
      <c r="H10069" s="139">
        <f t="shared" si="819"/>
        <v>0</v>
      </c>
      <c r="I10069" s="140">
        <v>2.8142857142857141</v>
      </c>
      <c r="J10069" s="141">
        <f t="shared" si="815"/>
        <v>1</v>
      </c>
      <c r="K10069" s="81">
        <f t="shared" si="816"/>
        <v>17.185714285714287</v>
      </c>
      <c r="L10069" s="149">
        <v>7.7</v>
      </c>
      <c r="N10069" s="141">
        <f t="shared" si="817"/>
        <v>1</v>
      </c>
      <c r="Q10069" s="81">
        <f t="shared" si="818"/>
        <v>12.3</v>
      </c>
    </row>
    <row r="10070" spans="5:17" ht="13" hidden="1" x14ac:dyDescent="0.3">
      <c r="E10070" s="138">
        <v>45700</v>
      </c>
      <c r="F10070" s="16">
        <v>43</v>
      </c>
      <c r="G10070" s="16">
        <v>2025</v>
      </c>
      <c r="H10070" s="139">
        <f t="shared" si="819"/>
        <v>0</v>
      </c>
      <c r="I10070" s="140">
        <v>2.8571428571428572</v>
      </c>
      <c r="J10070" s="141">
        <f t="shared" si="815"/>
        <v>1</v>
      </c>
      <c r="K10070" s="81">
        <f t="shared" si="816"/>
        <v>17.142857142857142</v>
      </c>
      <c r="L10070" s="149">
        <v>6.4</v>
      </c>
      <c r="N10070" s="141">
        <f t="shared" si="817"/>
        <v>1</v>
      </c>
      <c r="Q10070" s="81">
        <f t="shared" si="818"/>
        <v>13.6</v>
      </c>
    </row>
    <row r="10071" spans="5:17" ht="13" hidden="1" x14ac:dyDescent="0.3">
      <c r="E10071" s="138">
        <v>45701</v>
      </c>
      <c r="F10071" s="16">
        <v>44</v>
      </c>
      <c r="G10071" s="16">
        <v>2025</v>
      </c>
      <c r="H10071" s="139">
        <f t="shared" si="819"/>
        <v>0</v>
      </c>
      <c r="I10071" s="140">
        <v>2.9</v>
      </c>
      <c r="J10071" s="141">
        <f t="shared" si="815"/>
        <v>1</v>
      </c>
      <c r="K10071" s="81">
        <f t="shared" si="816"/>
        <v>17.100000000000001</v>
      </c>
      <c r="L10071" s="149">
        <v>7.1</v>
      </c>
      <c r="N10071" s="141">
        <f t="shared" si="817"/>
        <v>1</v>
      </c>
      <c r="Q10071" s="81">
        <f t="shared" si="818"/>
        <v>12.9</v>
      </c>
    </row>
    <row r="10072" spans="5:17" ht="13" hidden="1" x14ac:dyDescent="0.3">
      <c r="E10072" s="138">
        <v>45702</v>
      </c>
      <c r="F10072" s="16">
        <v>45</v>
      </c>
      <c r="G10072" s="16">
        <v>2025</v>
      </c>
      <c r="H10072" s="139">
        <f t="shared" si="819"/>
        <v>0</v>
      </c>
      <c r="I10072" s="140">
        <v>3.0161290322580636</v>
      </c>
      <c r="J10072" s="141">
        <f t="shared" si="815"/>
        <v>1</v>
      </c>
      <c r="K10072" s="81">
        <f t="shared" si="816"/>
        <v>16.983870967741936</v>
      </c>
      <c r="L10072" s="149">
        <v>2.7</v>
      </c>
      <c r="N10072" s="141">
        <f t="shared" si="817"/>
        <v>1</v>
      </c>
      <c r="Q10072" s="81">
        <f t="shared" si="818"/>
        <v>17.3</v>
      </c>
    </row>
    <row r="10073" spans="5:17" ht="13" hidden="1" x14ac:dyDescent="0.3">
      <c r="E10073" s="138">
        <v>45703</v>
      </c>
      <c r="F10073" s="16">
        <v>46</v>
      </c>
      <c r="G10073" s="16">
        <v>2025</v>
      </c>
      <c r="H10073" s="139">
        <f t="shared" si="819"/>
        <v>0</v>
      </c>
      <c r="I10073" s="140">
        <v>3.1322580645161282</v>
      </c>
      <c r="J10073" s="141">
        <f t="shared" si="815"/>
        <v>1</v>
      </c>
      <c r="K10073" s="81">
        <f t="shared" si="816"/>
        <v>16.86774193548387</v>
      </c>
      <c r="L10073" s="149">
        <v>0.5</v>
      </c>
      <c r="N10073" s="141">
        <f t="shared" si="817"/>
        <v>1</v>
      </c>
      <c r="Q10073" s="81">
        <f t="shared" si="818"/>
        <v>19.5</v>
      </c>
    </row>
    <row r="10074" spans="5:17" ht="13" hidden="1" x14ac:dyDescent="0.3">
      <c r="E10074" s="138">
        <v>45704</v>
      </c>
      <c r="F10074" s="16">
        <v>47</v>
      </c>
      <c r="G10074" s="16">
        <v>2025</v>
      </c>
      <c r="H10074" s="139">
        <f t="shared" si="819"/>
        <v>0</v>
      </c>
      <c r="I10074" s="140">
        <v>3.2483870967741928</v>
      </c>
      <c r="J10074" s="141">
        <f t="shared" si="815"/>
        <v>1</v>
      </c>
      <c r="K10074" s="81">
        <f t="shared" si="816"/>
        <v>16.751612903225809</v>
      </c>
      <c r="L10074" s="149">
        <v>0.7</v>
      </c>
      <c r="N10074" s="141">
        <f t="shared" si="817"/>
        <v>1</v>
      </c>
      <c r="Q10074" s="81">
        <f t="shared" si="818"/>
        <v>19.3</v>
      </c>
    </row>
    <row r="10075" spans="5:17" ht="13" hidden="1" x14ac:dyDescent="0.3">
      <c r="E10075" s="138">
        <v>45705</v>
      </c>
      <c r="F10075" s="16">
        <v>48</v>
      </c>
      <c r="G10075" s="16">
        <v>2025</v>
      </c>
      <c r="H10075" s="139">
        <f t="shared" si="819"/>
        <v>0</v>
      </c>
      <c r="I10075" s="140">
        <v>3.3645161290322574</v>
      </c>
      <c r="J10075" s="141">
        <f t="shared" si="815"/>
        <v>1</v>
      </c>
      <c r="K10075" s="81">
        <f t="shared" si="816"/>
        <v>16.635483870967743</v>
      </c>
      <c r="L10075" s="149">
        <v>1.2</v>
      </c>
      <c r="N10075" s="141">
        <f t="shared" si="817"/>
        <v>1</v>
      </c>
      <c r="Q10075" s="81">
        <f t="shared" si="818"/>
        <v>18.8</v>
      </c>
    </row>
    <row r="10076" spans="5:17" ht="13" hidden="1" x14ac:dyDescent="0.3">
      <c r="E10076" s="138">
        <v>45706</v>
      </c>
      <c r="F10076" s="16">
        <v>49</v>
      </c>
      <c r="G10076" s="16">
        <v>2025</v>
      </c>
      <c r="H10076" s="139">
        <f t="shared" si="819"/>
        <v>0</v>
      </c>
      <c r="I10076" s="140">
        <v>3.480645161290322</v>
      </c>
      <c r="J10076" s="141">
        <f t="shared" si="815"/>
        <v>1</v>
      </c>
      <c r="K10076" s="81">
        <f t="shared" si="816"/>
        <v>16.519354838709678</v>
      </c>
      <c r="L10076" s="149">
        <v>2.2999999999999998</v>
      </c>
      <c r="N10076" s="141">
        <f t="shared" si="817"/>
        <v>1</v>
      </c>
      <c r="Q10076" s="81">
        <f t="shared" si="818"/>
        <v>17.7</v>
      </c>
    </row>
    <row r="10077" spans="5:17" ht="13" hidden="1" x14ac:dyDescent="0.3">
      <c r="E10077" s="138">
        <v>45707</v>
      </c>
      <c r="F10077" s="16">
        <v>50</v>
      </c>
      <c r="G10077" s="16">
        <v>2025</v>
      </c>
      <c r="H10077" s="139">
        <f t="shared" si="819"/>
        <v>0</v>
      </c>
      <c r="I10077" s="140">
        <v>3.5967741935483866</v>
      </c>
      <c r="J10077" s="141">
        <f t="shared" si="815"/>
        <v>1</v>
      </c>
      <c r="K10077" s="81">
        <f t="shared" si="816"/>
        <v>16.403225806451612</v>
      </c>
      <c r="L10077" s="149">
        <v>2.8</v>
      </c>
      <c r="N10077" s="141">
        <f t="shared" si="817"/>
        <v>1</v>
      </c>
      <c r="Q10077" s="81">
        <f t="shared" si="818"/>
        <v>17.2</v>
      </c>
    </row>
    <row r="10078" spans="5:17" ht="13" hidden="1" x14ac:dyDescent="0.3">
      <c r="E10078" s="138">
        <v>45708</v>
      </c>
      <c r="F10078" s="16">
        <v>51</v>
      </c>
      <c r="G10078" s="16">
        <v>2025</v>
      </c>
      <c r="H10078" s="139">
        <f t="shared" si="819"/>
        <v>0</v>
      </c>
      <c r="I10078" s="140">
        <v>3.7129032258064512</v>
      </c>
      <c r="J10078" s="141">
        <f t="shared" si="815"/>
        <v>1</v>
      </c>
      <c r="K10078" s="81">
        <f t="shared" si="816"/>
        <v>16.28709677419355</v>
      </c>
      <c r="L10078" s="149">
        <v>5.8</v>
      </c>
      <c r="N10078" s="141">
        <f t="shared" si="817"/>
        <v>1</v>
      </c>
      <c r="Q10078" s="81">
        <f t="shared" si="818"/>
        <v>14.2</v>
      </c>
    </row>
    <row r="10079" spans="5:17" ht="13" hidden="1" x14ac:dyDescent="0.3">
      <c r="E10079" s="138">
        <v>45709</v>
      </c>
      <c r="F10079" s="16">
        <v>52</v>
      </c>
      <c r="G10079" s="16">
        <v>2025</v>
      </c>
      <c r="H10079" s="139">
        <f t="shared" si="819"/>
        <v>0</v>
      </c>
      <c r="I10079" s="140">
        <v>3.8290322580645157</v>
      </c>
      <c r="J10079" s="141">
        <f t="shared" si="815"/>
        <v>1</v>
      </c>
      <c r="K10079" s="81">
        <f t="shared" si="816"/>
        <v>16.170967741935485</v>
      </c>
      <c r="L10079" s="149">
        <v>5.5</v>
      </c>
      <c r="N10079" s="141">
        <f t="shared" si="817"/>
        <v>1</v>
      </c>
      <c r="Q10079" s="81">
        <f t="shared" si="818"/>
        <v>14.5</v>
      </c>
    </row>
    <row r="10080" spans="5:17" ht="13" hidden="1" x14ac:dyDescent="0.3">
      <c r="E10080" s="138">
        <v>45710</v>
      </c>
      <c r="F10080" s="16">
        <v>53</v>
      </c>
      <c r="G10080" s="16">
        <v>2025</v>
      </c>
      <c r="H10080" s="139">
        <f t="shared" si="819"/>
        <v>0</v>
      </c>
      <c r="I10080" s="140">
        <v>3.9451612903225803</v>
      </c>
      <c r="J10080" s="141">
        <f t="shared" si="815"/>
        <v>1</v>
      </c>
      <c r="K10080" s="81">
        <f t="shared" si="816"/>
        <v>16.054838709677419</v>
      </c>
      <c r="L10080" s="149">
        <v>7.4</v>
      </c>
      <c r="N10080" s="141">
        <f t="shared" si="817"/>
        <v>1</v>
      </c>
      <c r="Q10080" s="81">
        <f t="shared" si="818"/>
        <v>12.6</v>
      </c>
    </row>
    <row r="10081" spans="5:17" ht="13" hidden="1" x14ac:dyDescent="0.3">
      <c r="E10081" s="138">
        <v>45711</v>
      </c>
      <c r="F10081" s="16">
        <v>54</v>
      </c>
      <c r="G10081" s="16">
        <v>2025</v>
      </c>
      <c r="H10081" s="139">
        <f t="shared" si="819"/>
        <v>0</v>
      </c>
      <c r="I10081" s="140">
        <v>4.0612903225806445</v>
      </c>
      <c r="J10081" s="141">
        <f t="shared" si="815"/>
        <v>1</v>
      </c>
      <c r="K10081" s="81">
        <f t="shared" si="816"/>
        <v>15.938709677419356</v>
      </c>
      <c r="L10081" s="149">
        <v>8.1999999999999993</v>
      </c>
      <c r="N10081" s="141">
        <f t="shared" si="817"/>
        <v>1</v>
      </c>
      <c r="Q10081" s="81">
        <f t="shared" si="818"/>
        <v>11.8</v>
      </c>
    </row>
    <row r="10082" spans="5:17" ht="13" hidden="1" x14ac:dyDescent="0.3">
      <c r="E10082" s="138">
        <v>45712</v>
      </c>
      <c r="F10082" s="16">
        <v>55</v>
      </c>
      <c r="G10082" s="16">
        <v>2025</v>
      </c>
      <c r="H10082" s="139">
        <f t="shared" si="819"/>
        <v>0</v>
      </c>
      <c r="I10082" s="140">
        <v>4.17741935483871</v>
      </c>
      <c r="J10082" s="141">
        <f t="shared" si="815"/>
        <v>1</v>
      </c>
      <c r="K10082" s="81">
        <f t="shared" si="816"/>
        <v>15.82258064516129</v>
      </c>
      <c r="L10082" s="149">
        <v>8.4</v>
      </c>
      <c r="N10082" s="141">
        <f t="shared" si="817"/>
        <v>1</v>
      </c>
      <c r="Q10082" s="81">
        <f t="shared" si="818"/>
        <v>11.6</v>
      </c>
    </row>
    <row r="10083" spans="5:17" ht="13" hidden="1" x14ac:dyDescent="0.3">
      <c r="E10083" s="138">
        <v>45713</v>
      </c>
      <c r="F10083" s="16">
        <v>56</v>
      </c>
      <c r="G10083" s="16">
        <v>2025</v>
      </c>
      <c r="H10083" s="139">
        <f t="shared" si="819"/>
        <v>0</v>
      </c>
      <c r="I10083" s="140">
        <v>4.2935483870967737</v>
      </c>
      <c r="J10083" s="141">
        <f t="shared" si="815"/>
        <v>1</v>
      </c>
      <c r="K10083" s="81">
        <f t="shared" si="816"/>
        <v>15.706451612903226</v>
      </c>
      <c r="L10083" s="149">
        <v>8.5</v>
      </c>
      <c r="N10083" s="141">
        <f t="shared" si="817"/>
        <v>1</v>
      </c>
      <c r="Q10083" s="81">
        <f t="shared" si="818"/>
        <v>11.5</v>
      </c>
    </row>
    <row r="10084" spans="5:17" ht="13" hidden="1" x14ac:dyDescent="0.3">
      <c r="E10084" s="138">
        <v>45714</v>
      </c>
      <c r="F10084" s="16">
        <v>57</v>
      </c>
      <c r="G10084" s="16">
        <v>2025</v>
      </c>
      <c r="H10084" s="139">
        <f t="shared" si="819"/>
        <v>0</v>
      </c>
      <c r="I10084" s="140">
        <v>4.4096774193548391</v>
      </c>
      <c r="J10084" s="141">
        <f t="shared" si="815"/>
        <v>1</v>
      </c>
      <c r="K10084" s="81">
        <f t="shared" si="816"/>
        <v>15.590322580645161</v>
      </c>
      <c r="L10084" s="149">
        <v>5.3</v>
      </c>
      <c r="N10084" s="141">
        <f t="shared" si="817"/>
        <v>1</v>
      </c>
      <c r="Q10084" s="81">
        <f t="shared" si="818"/>
        <v>14.7</v>
      </c>
    </row>
    <row r="10085" spans="5:17" ht="13" hidden="1" x14ac:dyDescent="0.3">
      <c r="E10085" s="138">
        <v>45715</v>
      </c>
      <c r="F10085" s="16">
        <v>58</v>
      </c>
      <c r="G10085" s="16">
        <v>2025</v>
      </c>
      <c r="H10085" s="139">
        <f t="shared" si="819"/>
        <v>0</v>
      </c>
      <c r="I10085" s="140">
        <v>4.5258064516129028</v>
      </c>
      <c r="J10085" s="141">
        <f t="shared" si="815"/>
        <v>1</v>
      </c>
      <c r="K10085" s="81">
        <f t="shared" si="816"/>
        <v>15.474193548387097</v>
      </c>
      <c r="L10085" s="149">
        <v>5.2</v>
      </c>
      <c r="N10085" s="141">
        <f t="shared" si="817"/>
        <v>1</v>
      </c>
      <c r="Q10085" s="81">
        <f t="shared" si="818"/>
        <v>14.8</v>
      </c>
    </row>
    <row r="10086" spans="5:17" ht="13" hidden="1" x14ac:dyDescent="0.3">
      <c r="E10086" s="138">
        <v>45716</v>
      </c>
      <c r="F10086" s="16">
        <v>59</v>
      </c>
      <c r="G10086" s="16">
        <v>2025</v>
      </c>
      <c r="H10086" s="139">
        <f t="shared" si="819"/>
        <v>0</v>
      </c>
      <c r="I10086" s="140">
        <v>4.6419354838709666</v>
      </c>
      <c r="J10086" s="141">
        <f t="shared" si="815"/>
        <v>1</v>
      </c>
      <c r="K10086" s="81">
        <f t="shared" si="816"/>
        <v>15.358064516129033</v>
      </c>
      <c r="L10086" s="149">
        <v>3</v>
      </c>
      <c r="N10086" s="141">
        <f t="shared" si="817"/>
        <v>1</v>
      </c>
      <c r="Q10086" s="81">
        <f t="shared" si="818"/>
        <v>17</v>
      </c>
    </row>
    <row r="10087" spans="5:17" ht="13" hidden="1" x14ac:dyDescent="0.3">
      <c r="E10087" s="138">
        <v>45717</v>
      </c>
      <c r="F10087" s="16">
        <v>60</v>
      </c>
      <c r="G10087" s="16">
        <v>2025</v>
      </c>
      <c r="H10087" s="139">
        <f t="shared" si="819"/>
        <v>0</v>
      </c>
      <c r="I10087" s="140">
        <v>4.758064516129032</v>
      </c>
      <c r="J10087" s="141">
        <f t="shared" si="815"/>
        <v>1</v>
      </c>
      <c r="K10087" s="81">
        <f t="shared" si="816"/>
        <v>15.241935483870968</v>
      </c>
      <c r="L10087" s="149">
        <v>4.7</v>
      </c>
      <c r="N10087" s="141">
        <f t="shared" si="817"/>
        <v>1</v>
      </c>
      <c r="Q10087" s="81">
        <f t="shared" si="818"/>
        <v>15.3</v>
      </c>
    </row>
    <row r="10088" spans="5:17" ht="13" hidden="1" x14ac:dyDescent="0.3">
      <c r="E10088" s="138">
        <v>45718</v>
      </c>
      <c r="F10088" s="16">
        <v>61</v>
      </c>
      <c r="G10088" s="16">
        <v>2025</v>
      </c>
      <c r="H10088" s="139">
        <f t="shared" si="819"/>
        <v>0</v>
      </c>
      <c r="I10088" s="140">
        <v>4.8741935483870957</v>
      </c>
      <c r="J10088" s="141">
        <f t="shared" si="815"/>
        <v>1</v>
      </c>
      <c r="K10088" s="81">
        <f t="shared" si="816"/>
        <v>15.125806451612904</v>
      </c>
      <c r="L10088" s="149">
        <v>4.2</v>
      </c>
      <c r="N10088" s="141">
        <f t="shared" si="817"/>
        <v>1</v>
      </c>
      <c r="Q10088" s="81">
        <f t="shared" si="818"/>
        <v>15.8</v>
      </c>
    </row>
    <row r="10089" spans="5:17" ht="13" hidden="1" x14ac:dyDescent="0.3">
      <c r="E10089" s="138">
        <v>45719</v>
      </c>
      <c r="F10089" s="16">
        <v>62</v>
      </c>
      <c r="G10089" s="16">
        <v>2025</v>
      </c>
      <c r="H10089" s="139">
        <f t="shared" si="819"/>
        <v>0</v>
      </c>
      <c r="I10089" s="140">
        <v>4.9903225806451612</v>
      </c>
      <c r="J10089" s="141">
        <f t="shared" si="815"/>
        <v>1</v>
      </c>
      <c r="K10089" s="81">
        <f t="shared" si="816"/>
        <v>15.009677419354839</v>
      </c>
      <c r="L10089" s="149">
        <v>2.9</v>
      </c>
      <c r="N10089" s="141">
        <f t="shared" si="817"/>
        <v>1</v>
      </c>
      <c r="Q10089" s="81">
        <f t="shared" si="818"/>
        <v>17.100000000000001</v>
      </c>
    </row>
    <row r="10090" spans="5:17" ht="13" hidden="1" x14ac:dyDescent="0.3">
      <c r="E10090" s="138">
        <v>45720</v>
      </c>
      <c r="F10090" s="16">
        <v>63</v>
      </c>
      <c r="G10090" s="16">
        <v>2025</v>
      </c>
      <c r="H10090" s="139">
        <f t="shared" si="819"/>
        <v>0</v>
      </c>
      <c r="I10090" s="140">
        <v>5.1064516129032249</v>
      </c>
      <c r="J10090" s="141">
        <f t="shared" si="815"/>
        <v>1</v>
      </c>
      <c r="K10090" s="81">
        <f t="shared" si="816"/>
        <v>14.893548387096775</v>
      </c>
      <c r="L10090" s="149">
        <v>4.9000000000000004</v>
      </c>
      <c r="N10090" s="141">
        <f t="shared" si="817"/>
        <v>1</v>
      </c>
      <c r="Q10090" s="81">
        <f t="shared" si="818"/>
        <v>15.1</v>
      </c>
    </row>
    <row r="10091" spans="5:17" ht="13" hidden="1" x14ac:dyDescent="0.3">
      <c r="E10091" s="138">
        <v>45721</v>
      </c>
      <c r="F10091" s="16">
        <v>64</v>
      </c>
      <c r="G10091" s="16">
        <v>2025</v>
      </c>
      <c r="H10091" s="139">
        <f t="shared" si="819"/>
        <v>0</v>
      </c>
      <c r="I10091" s="140">
        <v>5.2225806451612904</v>
      </c>
      <c r="J10091" s="141">
        <f t="shared" si="815"/>
        <v>1</v>
      </c>
      <c r="K10091" s="81">
        <f t="shared" si="816"/>
        <v>14.77741935483871</v>
      </c>
      <c r="L10091" s="149">
        <v>5.4</v>
      </c>
      <c r="N10091" s="141">
        <f t="shared" si="817"/>
        <v>1</v>
      </c>
      <c r="Q10091" s="81">
        <f t="shared" si="818"/>
        <v>14.6</v>
      </c>
    </row>
    <row r="10092" spans="5:17" ht="13" hidden="1" x14ac:dyDescent="0.3">
      <c r="E10092" s="138">
        <v>45722</v>
      </c>
      <c r="F10092" s="16">
        <v>65</v>
      </c>
      <c r="G10092" s="16">
        <v>2025</v>
      </c>
      <c r="H10092" s="139">
        <f t="shared" si="819"/>
        <v>0</v>
      </c>
      <c r="I10092" s="140">
        <v>5.3387096774193541</v>
      </c>
      <c r="J10092" s="141">
        <f t="shared" ref="J10092:J10155" si="820">IF(I10092&lt;=$E$117,1,0)</f>
        <v>1</v>
      </c>
      <c r="K10092" s="81">
        <f t="shared" ref="K10092:K10155" si="821">J10092*($E$116-I10092)</f>
        <v>14.661290322580646</v>
      </c>
      <c r="L10092" s="149">
        <v>6</v>
      </c>
      <c r="N10092" s="141">
        <f t="shared" ref="N10092:N10155" si="822">IF(L10092&lt;=$E$117,1,0)</f>
        <v>1</v>
      </c>
      <c r="Q10092" s="81">
        <f t="shared" ref="Q10092:Q10155" si="823">N10092*($E$116-L10092)</f>
        <v>14</v>
      </c>
    </row>
    <row r="10093" spans="5:17" ht="13" hidden="1" x14ac:dyDescent="0.3">
      <c r="E10093" s="138">
        <v>45723</v>
      </c>
      <c r="F10093" s="16">
        <v>66</v>
      </c>
      <c r="G10093" s="16">
        <v>2025</v>
      </c>
      <c r="H10093" s="139">
        <f t="shared" si="819"/>
        <v>0</v>
      </c>
      <c r="I10093" s="140">
        <v>5.4548387096774196</v>
      </c>
      <c r="J10093" s="141">
        <f t="shared" si="820"/>
        <v>1</v>
      </c>
      <c r="K10093" s="81">
        <f t="shared" si="821"/>
        <v>14.54516129032258</v>
      </c>
      <c r="L10093" s="149">
        <v>6.9</v>
      </c>
      <c r="N10093" s="141">
        <f t="shared" si="822"/>
        <v>1</v>
      </c>
      <c r="Q10093" s="81">
        <f t="shared" si="823"/>
        <v>13.1</v>
      </c>
    </row>
    <row r="10094" spans="5:17" ht="13" hidden="1" x14ac:dyDescent="0.3">
      <c r="E10094" s="138">
        <v>45724</v>
      </c>
      <c r="F10094" s="16">
        <v>67</v>
      </c>
      <c r="G10094" s="16">
        <v>2025</v>
      </c>
      <c r="H10094" s="139">
        <f t="shared" si="819"/>
        <v>0</v>
      </c>
      <c r="I10094" s="140">
        <v>5.5709677419354833</v>
      </c>
      <c r="J10094" s="141">
        <f t="shared" si="820"/>
        <v>1</v>
      </c>
      <c r="K10094" s="81">
        <f t="shared" si="821"/>
        <v>14.429032258064517</v>
      </c>
      <c r="L10094" s="149">
        <v>7.4</v>
      </c>
      <c r="N10094" s="141">
        <f t="shared" si="822"/>
        <v>1</v>
      </c>
      <c r="Q10094" s="81">
        <f t="shared" si="823"/>
        <v>12.6</v>
      </c>
    </row>
    <row r="10095" spans="5:17" ht="13" hidden="1" x14ac:dyDescent="0.3">
      <c r="E10095" s="138">
        <v>45725</v>
      </c>
      <c r="F10095" s="16">
        <v>68</v>
      </c>
      <c r="G10095" s="16">
        <v>2025</v>
      </c>
      <c r="H10095" s="139">
        <f t="shared" si="819"/>
        <v>0</v>
      </c>
      <c r="I10095" s="140">
        <v>5.6870967741935488</v>
      </c>
      <c r="J10095" s="141">
        <f t="shared" si="820"/>
        <v>1</v>
      </c>
      <c r="K10095" s="81">
        <f t="shared" si="821"/>
        <v>14.312903225806451</v>
      </c>
      <c r="L10095" s="149">
        <v>9.5</v>
      </c>
      <c r="N10095" s="141">
        <f t="shared" si="822"/>
        <v>1</v>
      </c>
      <c r="Q10095" s="81">
        <f t="shared" si="823"/>
        <v>10.5</v>
      </c>
    </row>
    <row r="10096" spans="5:17" ht="13" hidden="1" x14ac:dyDescent="0.3">
      <c r="E10096" s="138">
        <v>45726</v>
      </c>
      <c r="F10096" s="16">
        <v>69</v>
      </c>
      <c r="G10096" s="16">
        <v>2025</v>
      </c>
      <c r="H10096" s="139">
        <f t="shared" si="819"/>
        <v>0</v>
      </c>
      <c r="I10096" s="140">
        <v>5.8032258064516125</v>
      </c>
      <c r="J10096" s="141">
        <f t="shared" si="820"/>
        <v>1</v>
      </c>
      <c r="K10096" s="81">
        <f t="shared" si="821"/>
        <v>14.196774193548388</v>
      </c>
      <c r="L10096" s="149">
        <v>11</v>
      </c>
      <c r="N10096" s="141">
        <f t="shared" si="822"/>
        <v>1</v>
      </c>
      <c r="Q10096" s="81">
        <f t="shared" si="823"/>
        <v>9</v>
      </c>
    </row>
    <row r="10097" spans="5:17" ht="13" hidden="1" x14ac:dyDescent="0.3">
      <c r="E10097" s="138">
        <v>45727</v>
      </c>
      <c r="F10097" s="16">
        <v>70</v>
      </c>
      <c r="G10097" s="16">
        <v>2025</v>
      </c>
      <c r="H10097" s="139">
        <f t="shared" si="819"/>
        <v>0</v>
      </c>
      <c r="I10097" s="140">
        <v>5.9193548387096762</v>
      </c>
      <c r="J10097" s="141">
        <f t="shared" si="820"/>
        <v>1</v>
      </c>
      <c r="K10097" s="81">
        <f t="shared" si="821"/>
        <v>14.080645161290324</v>
      </c>
      <c r="L10097" s="149">
        <v>9.9</v>
      </c>
      <c r="N10097" s="141">
        <f t="shared" si="822"/>
        <v>1</v>
      </c>
      <c r="Q10097" s="81">
        <f t="shared" si="823"/>
        <v>10.1</v>
      </c>
    </row>
    <row r="10098" spans="5:17" ht="13" hidden="1" x14ac:dyDescent="0.3">
      <c r="E10098" s="138">
        <v>45728</v>
      </c>
      <c r="F10098" s="16">
        <v>71</v>
      </c>
      <c r="G10098" s="16">
        <v>2025</v>
      </c>
      <c r="H10098" s="139">
        <f t="shared" si="819"/>
        <v>0</v>
      </c>
      <c r="I10098" s="140">
        <v>6.0354838709677416</v>
      </c>
      <c r="J10098" s="141">
        <f t="shared" si="820"/>
        <v>1</v>
      </c>
      <c r="K10098" s="81">
        <f t="shared" si="821"/>
        <v>13.964516129032258</v>
      </c>
      <c r="L10098" s="149">
        <v>8</v>
      </c>
      <c r="N10098" s="141">
        <f t="shared" si="822"/>
        <v>1</v>
      </c>
      <c r="Q10098" s="81">
        <f t="shared" si="823"/>
        <v>12</v>
      </c>
    </row>
    <row r="10099" spans="5:17" ht="13" hidden="1" x14ac:dyDescent="0.3">
      <c r="E10099" s="138">
        <v>45729</v>
      </c>
      <c r="F10099" s="16">
        <v>72</v>
      </c>
      <c r="G10099" s="16">
        <v>2025</v>
      </c>
      <c r="H10099" s="139">
        <f t="shared" si="819"/>
        <v>0</v>
      </c>
      <c r="I10099" s="140">
        <v>6.1516129032258053</v>
      </c>
      <c r="J10099" s="141">
        <f t="shared" si="820"/>
        <v>1</v>
      </c>
      <c r="K10099" s="81">
        <f t="shared" si="821"/>
        <v>13.848387096774195</v>
      </c>
      <c r="L10099" s="149">
        <v>6.8</v>
      </c>
      <c r="N10099" s="141">
        <f t="shared" si="822"/>
        <v>1</v>
      </c>
      <c r="Q10099" s="81">
        <f t="shared" si="823"/>
        <v>13.2</v>
      </c>
    </row>
    <row r="10100" spans="5:17" ht="13" hidden="1" x14ac:dyDescent="0.3">
      <c r="E10100" s="138">
        <v>45730</v>
      </c>
      <c r="F10100" s="16">
        <v>73</v>
      </c>
      <c r="G10100" s="16">
        <v>2025</v>
      </c>
      <c r="H10100" s="139">
        <f t="shared" si="819"/>
        <v>0</v>
      </c>
      <c r="I10100" s="140">
        <v>6.2677419354838708</v>
      </c>
      <c r="J10100" s="141">
        <f t="shared" si="820"/>
        <v>1</v>
      </c>
      <c r="K10100" s="81">
        <f t="shared" si="821"/>
        <v>13.732258064516129</v>
      </c>
      <c r="L10100" s="149">
        <v>5.0999999999999996</v>
      </c>
      <c r="N10100" s="141">
        <f t="shared" si="822"/>
        <v>1</v>
      </c>
      <c r="Q10100" s="81">
        <f t="shared" si="823"/>
        <v>14.9</v>
      </c>
    </row>
    <row r="10101" spans="5:17" ht="13" hidden="1" x14ac:dyDescent="0.3">
      <c r="E10101" s="138">
        <v>45731</v>
      </c>
      <c r="F10101" s="16">
        <v>74</v>
      </c>
      <c r="G10101" s="16">
        <v>2025</v>
      </c>
      <c r="H10101" s="139">
        <f t="shared" si="819"/>
        <v>0</v>
      </c>
      <c r="I10101" s="140">
        <v>6.3838709677419345</v>
      </c>
      <c r="J10101" s="141">
        <f t="shared" si="820"/>
        <v>1</v>
      </c>
      <c r="K10101" s="81">
        <f t="shared" si="821"/>
        <v>13.616129032258065</v>
      </c>
      <c r="L10101" s="149">
        <v>4</v>
      </c>
      <c r="N10101" s="141">
        <f t="shared" si="822"/>
        <v>1</v>
      </c>
      <c r="Q10101" s="81">
        <f t="shared" si="823"/>
        <v>16</v>
      </c>
    </row>
    <row r="10102" spans="5:17" ht="13" hidden="1" x14ac:dyDescent="0.3">
      <c r="E10102" s="138">
        <v>45732</v>
      </c>
      <c r="F10102" s="16">
        <v>75</v>
      </c>
      <c r="G10102" s="16">
        <v>2025</v>
      </c>
      <c r="H10102" s="139">
        <f t="shared" si="819"/>
        <v>0</v>
      </c>
      <c r="I10102" s="140">
        <v>6.5</v>
      </c>
      <c r="J10102" s="141">
        <f t="shared" si="820"/>
        <v>1</v>
      </c>
      <c r="K10102" s="81">
        <f t="shared" si="821"/>
        <v>13.5</v>
      </c>
      <c r="L10102" s="149">
        <v>3.9</v>
      </c>
      <c r="N10102" s="141">
        <f t="shared" si="822"/>
        <v>1</v>
      </c>
      <c r="Q10102" s="81">
        <f t="shared" si="823"/>
        <v>16.100000000000001</v>
      </c>
    </row>
    <row r="10103" spans="5:17" ht="13" hidden="1" x14ac:dyDescent="0.3">
      <c r="E10103" s="138">
        <v>45733</v>
      </c>
      <c r="F10103" s="16">
        <v>76</v>
      </c>
      <c r="G10103" s="16">
        <v>2025</v>
      </c>
      <c r="H10103" s="139">
        <f t="shared" si="819"/>
        <v>0</v>
      </c>
      <c r="I10103" s="140">
        <v>6.5966666666666667</v>
      </c>
      <c r="J10103" s="141">
        <f t="shared" si="820"/>
        <v>1</v>
      </c>
      <c r="K10103" s="81">
        <f t="shared" si="821"/>
        <v>13.403333333333332</v>
      </c>
      <c r="L10103" s="149">
        <v>5.5</v>
      </c>
      <c r="N10103" s="141">
        <f t="shared" si="822"/>
        <v>1</v>
      </c>
      <c r="Q10103" s="81">
        <f t="shared" si="823"/>
        <v>14.5</v>
      </c>
    </row>
    <row r="10104" spans="5:17" ht="13" hidden="1" x14ac:dyDescent="0.3">
      <c r="E10104" s="138">
        <v>45734</v>
      </c>
      <c r="F10104" s="16">
        <v>77</v>
      </c>
      <c r="G10104" s="16">
        <v>2025</v>
      </c>
      <c r="H10104" s="139">
        <f t="shared" si="819"/>
        <v>0</v>
      </c>
      <c r="I10104" s="140">
        <v>6.6933333333333334</v>
      </c>
      <c r="J10104" s="141">
        <f t="shared" si="820"/>
        <v>1</v>
      </c>
      <c r="K10104" s="81">
        <f t="shared" si="821"/>
        <v>13.306666666666667</v>
      </c>
      <c r="L10104" s="149">
        <v>5.2</v>
      </c>
      <c r="N10104" s="141">
        <f t="shared" si="822"/>
        <v>1</v>
      </c>
      <c r="Q10104" s="81">
        <f t="shared" si="823"/>
        <v>14.8</v>
      </c>
    </row>
    <row r="10105" spans="5:17" ht="13" hidden="1" x14ac:dyDescent="0.3">
      <c r="E10105" s="138">
        <v>45735</v>
      </c>
      <c r="F10105" s="16">
        <v>78</v>
      </c>
      <c r="G10105" s="16">
        <v>2025</v>
      </c>
      <c r="H10105" s="139">
        <f t="shared" si="819"/>
        <v>0</v>
      </c>
      <c r="I10105" s="140">
        <v>6.79</v>
      </c>
      <c r="J10105" s="141">
        <f t="shared" si="820"/>
        <v>1</v>
      </c>
      <c r="K10105" s="81">
        <f t="shared" si="821"/>
        <v>13.21</v>
      </c>
      <c r="L10105" s="149">
        <v>7</v>
      </c>
      <c r="N10105" s="141">
        <f t="shared" si="822"/>
        <v>1</v>
      </c>
      <c r="Q10105" s="81">
        <f t="shared" si="823"/>
        <v>13</v>
      </c>
    </row>
    <row r="10106" spans="5:17" ht="13" hidden="1" x14ac:dyDescent="0.3">
      <c r="E10106" s="138">
        <v>45736</v>
      </c>
      <c r="F10106" s="16">
        <v>79</v>
      </c>
      <c r="G10106" s="16">
        <v>2025</v>
      </c>
      <c r="H10106" s="139">
        <f t="shared" si="819"/>
        <v>0</v>
      </c>
      <c r="I10106" s="140">
        <v>6.8866666666666667</v>
      </c>
      <c r="J10106" s="141">
        <f t="shared" si="820"/>
        <v>1</v>
      </c>
      <c r="K10106" s="81">
        <f t="shared" si="821"/>
        <v>13.113333333333333</v>
      </c>
      <c r="L10106" s="149">
        <v>9.1</v>
      </c>
      <c r="N10106" s="141">
        <f t="shared" si="822"/>
        <v>1</v>
      </c>
      <c r="Q10106" s="81">
        <f t="shared" si="823"/>
        <v>10.9</v>
      </c>
    </row>
    <row r="10107" spans="5:17" ht="13" hidden="1" x14ac:dyDescent="0.3">
      <c r="E10107" s="138">
        <v>45737</v>
      </c>
      <c r="F10107" s="16">
        <v>80</v>
      </c>
      <c r="G10107" s="16">
        <v>2025</v>
      </c>
      <c r="H10107" s="139">
        <f t="shared" si="819"/>
        <v>0</v>
      </c>
      <c r="I10107" s="140">
        <v>6.9833333333333334</v>
      </c>
      <c r="J10107" s="141">
        <f t="shared" si="820"/>
        <v>1</v>
      </c>
      <c r="K10107" s="81">
        <f t="shared" si="821"/>
        <v>13.016666666666666</v>
      </c>
      <c r="L10107" s="149">
        <v>10.9</v>
      </c>
      <c r="N10107" s="141">
        <f t="shared" si="822"/>
        <v>1</v>
      </c>
      <c r="Q10107" s="81">
        <f t="shared" si="823"/>
        <v>9.1</v>
      </c>
    </row>
    <row r="10108" spans="5:17" ht="13" hidden="1" x14ac:dyDescent="0.3">
      <c r="E10108" s="138">
        <v>45738</v>
      </c>
      <c r="F10108" s="16">
        <v>81</v>
      </c>
      <c r="G10108" s="16">
        <v>2025</v>
      </c>
      <c r="H10108" s="139">
        <f t="shared" si="819"/>
        <v>0</v>
      </c>
      <c r="I10108" s="140">
        <v>7.08</v>
      </c>
      <c r="J10108" s="141">
        <f t="shared" si="820"/>
        <v>1</v>
      </c>
      <c r="K10108" s="81">
        <f t="shared" si="821"/>
        <v>12.92</v>
      </c>
      <c r="L10108" s="149">
        <v>12.9</v>
      </c>
      <c r="N10108" s="141">
        <f t="shared" si="822"/>
        <v>1</v>
      </c>
      <c r="Q10108" s="81">
        <f t="shared" si="823"/>
        <v>7.1</v>
      </c>
    </row>
    <row r="10109" spans="5:17" ht="13" hidden="1" x14ac:dyDescent="0.3">
      <c r="E10109" s="138">
        <v>45739</v>
      </c>
      <c r="F10109" s="16">
        <v>82</v>
      </c>
      <c r="G10109" s="16">
        <v>2025</v>
      </c>
      <c r="H10109" s="139">
        <f t="shared" si="819"/>
        <v>0</v>
      </c>
      <c r="I10109" s="140">
        <v>7.1766666666666667</v>
      </c>
      <c r="J10109" s="141">
        <f t="shared" si="820"/>
        <v>1</v>
      </c>
      <c r="K10109" s="81">
        <f t="shared" si="821"/>
        <v>12.823333333333334</v>
      </c>
      <c r="L10109" s="149">
        <v>11.1</v>
      </c>
      <c r="N10109" s="141">
        <f t="shared" si="822"/>
        <v>1</v>
      </c>
      <c r="Q10109" s="81">
        <f t="shared" si="823"/>
        <v>8.9</v>
      </c>
    </row>
    <row r="10110" spans="5:17" ht="13" hidden="1" x14ac:dyDescent="0.3">
      <c r="E10110" s="138">
        <v>45740</v>
      </c>
      <c r="F10110" s="16">
        <v>83</v>
      </c>
      <c r="G10110" s="16">
        <v>2025</v>
      </c>
      <c r="H10110" s="139">
        <f t="shared" si="819"/>
        <v>0</v>
      </c>
      <c r="I10110" s="140">
        <v>7.2733333333333325</v>
      </c>
      <c r="J10110" s="141">
        <f t="shared" si="820"/>
        <v>1</v>
      </c>
      <c r="K10110" s="81">
        <f t="shared" si="821"/>
        <v>12.726666666666667</v>
      </c>
      <c r="L10110" s="149">
        <v>10.9</v>
      </c>
      <c r="N10110" s="141">
        <f t="shared" si="822"/>
        <v>1</v>
      </c>
      <c r="Q10110" s="81">
        <f t="shared" si="823"/>
        <v>9.1</v>
      </c>
    </row>
    <row r="10111" spans="5:17" ht="13" hidden="1" x14ac:dyDescent="0.3">
      <c r="E10111" s="138">
        <v>45741</v>
      </c>
      <c r="F10111" s="16">
        <v>84</v>
      </c>
      <c r="G10111" s="16">
        <v>2025</v>
      </c>
      <c r="H10111" s="139">
        <f t="shared" si="819"/>
        <v>0</v>
      </c>
      <c r="I10111" s="140">
        <v>7.37</v>
      </c>
      <c r="J10111" s="141">
        <f t="shared" si="820"/>
        <v>1</v>
      </c>
      <c r="K10111" s="81">
        <f t="shared" si="821"/>
        <v>12.629999999999999</v>
      </c>
      <c r="L10111" s="149">
        <v>10.4</v>
      </c>
      <c r="N10111" s="141">
        <f t="shared" si="822"/>
        <v>1</v>
      </c>
      <c r="Q10111" s="81">
        <f t="shared" si="823"/>
        <v>9.6</v>
      </c>
    </row>
    <row r="10112" spans="5:17" ht="13" hidden="1" x14ac:dyDescent="0.3">
      <c r="E10112" s="138">
        <v>45742</v>
      </c>
      <c r="F10112" s="16">
        <v>85</v>
      </c>
      <c r="G10112" s="16">
        <v>2025</v>
      </c>
      <c r="H10112" s="139">
        <f t="shared" si="819"/>
        <v>0</v>
      </c>
      <c r="I10112" s="140">
        <v>7.4666666666666677</v>
      </c>
      <c r="J10112" s="141">
        <f t="shared" si="820"/>
        <v>1</v>
      </c>
      <c r="K10112" s="81">
        <f t="shared" si="821"/>
        <v>12.533333333333331</v>
      </c>
      <c r="L10112" s="149">
        <v>10.7</v>
      </c>
      <c r="N10112" s="141">
        <f t="shared" si="822"/>
        <v>1</v>
      </c>
      <c r="Q10112" s="81">
        <f t="shared" si="823"/>
        <v>9.3000000000000007</v>
      </c>
    </row>
    <row r="10113" spans="5:17" ht="13" hidden="1" x14ac:dyDescent="0.3">
      <c r="E10113" s="138">
        <v>45743</v>
      </c>
      <c r="F10113" s="16">
        <v>86</v>
      </c>
      <c r="G10113" s="16">
        <v>2025</v>
      </c>
      <c r="H10113" s="139">
        <f t="shared" si="819"/>
        <v>0</v>
      </c>
      <c r="I10113" s="140">
        <v>7.5633333333333335</v>
      </c>
      <c r="J10113" s="141">
        <f t="shared" si="820"/>
        <v>1</v>
      </c>
      <c r="K10113" s="81">
        <f t="shared" si="821"/>
        <v>12.436666666666667</v>
      </c>
      <c r="L10113" s="149">
        <v>10</v>
      </c>
      <c r="N10113" s="141">
        <f t="shared" si="822"/>
        <v>1</v>
      </c>
      <c r="Q10113" s="81">
        <f t="shared" si="823"/>
        <v>10</v>
      </c>
    </row>
    <row r="10114" spans="5:17" ht="13" hidden="1" x14ac:dyDescent="0.3">
      <c r="E10114" s="138">
        <v>45744</v>
      </c>
      <c r="F10114" s="16">
        <v>87</v>
      </c>
      <c r="G10114" s="16">
        <v>2025</v>
      </c>
      <c r="H10114" s="139">
        <f t="shared" si="819"/>
        <v>0</v>
      </c>
      <c r="I10114" s="140">
        <v>7.66</v>
      </c>
      <c r="J10114" s="141">
        <f t="shared" si="820"/>
        <v>1</v>
      </c>
      <c r="K10114" s="81">
        <f t="shared" si="821"/>
        <v>12.34</v>
      </c>
      <c r="L10114" s="149">
        <v>10.1</v>
      </c>
      <c r="N10114" s="141">
        <f t="shared" si="822"/>
        <v>1</v>
      </c>
      <c r="Q10114" s="81">
        <f t="shared" si="823"/>
        <v>9.9</v>
      </c>
    </row>
    <row r="10115" spans="5:17" ht="13" hidden="1" x14ac:dyDescent="0.3">
      <c r="E10115" s="138">
        <v>45745</v>
      </c>
      <c r="F10115" s="16">
        <v>88</v>
      </c>
      <c r="G10115" s="16">
        <v>2025</v>
      </c>
      <c r="H10115" s="139">
        <f t="shared" si="819"/>
        <v>0</v>
      </c>
      <c r="I10115" s="140">
        <v>7.7566666666666668</v>
      </c>
      <c r="J10115" s="141">
        <f t="shared" si="820"/>
        <v>1</v>
      </c>
      <c r="K10115" s="81">
        <f t="shared" si="821"/>
        <v>12.243333333333332</v>
      </c>
      <c r="L10115" s="149">
        <v>10</v>
      </c>
      <c r="N10115" s="141">
        <f t="shared" si="822"/>
        <v>1</v>
      </c>
      <c r="Q10115" s="81">
        <f t="shared" si="823"/>
        <v>10</v>
      </c>
    </row>
    <row r="10116" spans="5:17" ht="13" hidden="1" x14ac:dyDescent="0.3">
      <c r="E10116" s="138">
        <v>45746</v>
      </c>
      <c r="F10116" s="16">
        <v>89</v>
      </c>
      <c r="G10116" s="16">
        <v>2025</v>
      </c>
      <c r="H10116" s="139">
        <f t="shared" si="819"/>
        <v>0</v>
      </c>
      <c r="I10116" s="140">
        <v>7.8533333333333344</v>
      </c>
      <c r="J10116" s="141">
        <f t="shared" si="820"/>
        <v>1</v>
      </c>
      <c r="K10116" s="81">
        <f t="shared" si="821"/>
        <v>12.146666666666665</v>
      </c>
      <c r="L10116" s="149">
        <v>11</v>
      </c>
      <c r="N10116" s="141">
        <f t="shared" si="822"/>
        <v>1</v>
      </c>
      <c r="Q10116" s="81">
        <f t="shared" si="823"/>
        <v>9</v>
      </c>
    </row>
    <row r="10117" spans="5:17" ht="13" hidden="1" x14ac:dyDescent="0.3">
      <c r="E10117" s="138">
        <v>45747</v>
      </c>
      <c r="F10117" s="16">
        <v>90</v>
      </c>
      <c r="G10117" s="16">
        <v>2025</v>
      </c>
      <c r="H10117" s="139">
        <f t="shared" si="819"/>
        <v>0</v>
      </c>
      <c r="I10117" s="140">
        <v>7.95</v>
      </c>
      <c r="J10117" s="141">
        <f t="shared" si="820"/>
        <v>1</v>
      </c>
      <c r="K10117" s="81">
        <f t="shared" si="821"/>
        <v>12.05</v>
      </c>
      <c r="L10117" s="149">
        <v>9.9</v>
      </c>
      <c r="N10117" s="141">
        <f t="shared" si="822"/>
        <v>1</v>
      </c>
      <c r="Q10117" s="81">
        <f t="shared" si="823"/>
        <v>10.1</v>
      </c>
    </row>
    <row r="10118" spans="5:17" ht="13" hidden="1" x14ac:dyDescent="0.3">
      <c r="E10118" s="138">
        <v>45748</v>
      </c>
      <c r="F10118" s="16">
        <v>91</v>
      </c>
      <c r="G10118" s="16">
        <v>2025</v>
      </c>
      <c r="H10118" s="139">
        <f t="shared" si="819"/>
        <v>0</v>
      </c>
      <c r="I10118" s="140">
        <v>8.0466666666666669</v>
      </c>
      <c r="J10118" s="141">
        <f t="shared" si="820"/>
        <v>1</v>
      </c>
      <c r="K10118" s="81">
        <f t="shared" si="821"/>
        <v>11.953333333333333</v>
      </c>
      <c r="L10118" s="149">
        <v>8.1999999999999993</v>
      </c>
      <c r="N10118" s="141">
        <f t="shared" si="822"/>
        <v>1</v>
      </c>
      <c r="Q10118" s="81">
        <f t="shared" si="823"/>
        <v>11.8</v>
      </c>
    </row>
    <row r="10119" spans="5:17" ht="13" hidden="1" x14ac:dyDescent="0.3">
      <c r="E10119" s="138">
        <v>45749</v>
      </c>
      <c r="F10119" s="16">
        <v>92</v>
      </c>
      <c r="G10119" s="16">
        <v>2025</v>
      </c>
      <c r="H10119" s="139">
        <f t="shared" si="819"/>
        <v>0</v>
      </c>
      <c r="I10119" s="140">
        <v>8.1433333333333344</v>
      </c>
      <c r="J10119" s="141">
        <f t="shared" si="820"/>
        <v>1</v>
      </c>
      <c r="K10119" s="81">
        <f t="shared" si="821"/>
        <v>11.856666666666666</v>
      </c>
      <c r="L10119" s="149">
        <v>8.5</v>
      </c>
      <c r="N10119" s="141">
        <f t="shared" si="822"/>
        <v>1</v>
      </c>
      <c r="Q10119" s="81">
        <f t="shared" si="823"/>
        <v>11.5</v>
      </c>
    </row>
    <row r="10120" spans="5:17" ht="13" hidden="1" x14ac:dyDescent="0.3">
      <c r="E10120" s="138">
        <v>45750</v>
      </c>
      <c r="F10120" s="16">
        <v>93</v>
      </c>
      <c r="G10120" s="16">
        <v>2025</v>
      </c>
      <c r="H10120" s="139">
        <f t="shared" si="819"/>
        <v>0</v>
      </c>
      <c r="I10120" s="140">
        <v>8.24</v>
      </c>
      <c r="J10120" s="141">
        <f t="shared" si="820"/>
        <v>1</v>
      </c>
      <c r="K10120" s="81">
        <f t="shared" si="821"/>
        <v>11.76</v>
      </c>
      <c r="L10120" s="149">
        <v>10.7</v>
      </c>
      <c r="N10120" s="141">
        <f t="shared" si="822"/>
        <v>1</v>
      </c>
      <c r="Q10120" s="81">
        <f t="shared" si="823"/>
        <v>9.3000000000000007</v>
      </c>
    </row>
    <row r="10121" spans="5:17" ht="13" hidden="1" x14ac:dyDescent="0.3">
      <c r="E10121" s="138">
        <v>45751</v>
      </c>
      <c r="F10121" s="16">
        <v>94</v>
      </c>
      <c r="G10121" s="16">
        <v>2025</v>
      </c>
      <c r="H10121" s="139">
        <f t="shared" ref="H10121:H10184" si="824">IF(AND(E10121&gt;=$D$64,E10121&lt;=$D$65),1,0)</f>
        <v>0</v>
      </c>
      <c r="I10121" s="140">
        <v>8.336666666666666</v>
      </c>
      <c r="J10121" s="141">
        <f t="shared" si="820"/>
        <v>1</v>
      </c>
      <c r="K10121" s="81">
        <f t="shared" si="821"/>
        <v>11.663333333333334</v>
      </c>
      <c r="L10121" s="149">
        <v>12.5</v>
      </c>
      <c r="N10121" s="141">
        <f t="shared" si="822"/>
        <v>1</v>
      </c>
      <c r="Q10121" s="81">
        <f t="shared" si="823"/>
        <v>7.5</v>
      </c>
    </row>
    <row r="10122" spans="5:17" ht="13" hidden="1" x14ac:dyDescent="0.3">
      <c r="E10122" s="138">
        <v>45752</v>
      </c>
      <c r="F10122" s="16">
        <v>95</v>
      </c>
      <c r="G10122" s="16">
        <v>2025</v>
      </c>
      <c r="H10122" s="139">
        <f t="shared" si="824"/>
        <v>0</v>
      </c>
      <c r="I10122" s="140">
        <v>8.4333333333333336</v>
      </c>
      <c r="J10122" s="141">
        <f t="shared" si="820"/>
        <v>1</v>
      </c>
      <c r="K10122" s="81">
        <f t="shared" si="821"/>
        <v>11.566666666666666</v>
      </c>
      <c r="L10122" s="149">
        <v>13.6</v>
      </c>
      <c r="N10122" s="141">
        <f t="shared" si="822"/>
        <v>1</v>
      </c>
      <c r="Q10122" s="81">
        <f t="shared" si="823"/>
        <v>6.4</v>
      </c>
    </row>
    <row r="10123" spans="5:17" ht="13" hidden="1" x14ac:dyDescent="0.3">
      <c r="E10123" s="138">
        <v>45753</v>
      </c>
      <c r="F10123" s="16">
        <v>96</v>
      </c>
      <c r="G10123" s="16">
        <v>2025</v>
      </c>
      <c r="H10123" s="139">
        <f t="shared" si="824"/>
        <v>0</v>
      </c>
      <c r="I10123" s="140">
        <v>8.5299999999999994</v>
      </c>
      <c r="J10123" s="141">
        <f t="shared" si="820"/>
        <v>1</v>
      </c>
      <c r="K10123" s="81">
        <f t="shared" si="821"/>
        <v>11.47</v>
      </c>
      <c r="L10123" s="149">
        <v>11.5</v>
      </c>
      <c r="N10123" s="141">
        <f t="shared" si="822"/>
        <v>1</v>
      </c>
      <c r="Q10123" s="81">
        <f t="shared" si="823"/>
        <v>8.5</v>
      </c>
    </row>
    <row r="10124" spans="5:17" ht="13" hidden="1" x14ac:dyDescent="0.3">
      <c r="E10124" s="138">
        <v>45754</v>
      </c>
      <c r="F10124" s="16">
        <v>97</v>
      </c>
      <c r="G10124" s="16">
        <v>2025</v>
      </c>
      <c r="H10124" s="139">
        <f t="shared" si="824"/>
        <v>0</v>
      </c>
      <c r="I10124" s="140">
        <v>8.6266666666666687</v>
      </c>
      <c r="J10124" s="141">
        <f t="shared" si="820"/>
        <v>1</v>
      </c>
      <c r="K10124" s="81">
        <f t="shared" si="821"/>
        <v>11.373333333333331</v>
      </c>
      <c r="L10124" s="149">
        <v>9.1</v>
      </c>
      <c r="N10124" s="141">
        <f t="shared" si="822"/>
        <v>1</v>
      </c>
      <c r="Q10124" s="81">
        <f t="shared" si="823"/>
        <v>10.9</v>
      </c>
    </row>
    <row r="10125" spans="5:17" ht="13" hidden="1" x14ac:dyDescent="0.3">
      <c r="E10125" s="138">
        <v>45755</v>
      </c>
      <c r="F10125" s="16">
        <v>98</v>
      </c>
      <c r="G10125" s="16">
        <v>2025</v>
      </c>
      <c r="H10125" s="139">
        <f t="shared" si="824"/>
        <v>0</v>
      </c>
      <c r="I10125" s="140">
        <v>8.7233333333333327</v>
      </c>
      <c r="J10125" s="141">
        <f t="shared" si="820"/>
        <v>1</v>
      </c>
      <c r="K10125" s="81">
        <f t="shared" si="821"/>
        <v>11.276666666666667</v>
      </c>
      <c r="L10125" s="149">
        <v>9.3000000000000007</v>
      </c>
      <c r="N10125" s="141">
        <f t="shared" si="822"/>
        <v>1</v>
      </c>
      <c r="Q10125" s="81">
        <f t="shared" si="823"/>
        <v>10.7</v>
      </c>
    </row>
    <row r="10126" spans="5:17" ht="13" hidden="1" x14ac:dyDescent="0.3">
      <c r="E10126" s="138">
        <v>45756</v>
      </c>
      <c r="F10126" s="16">
        <v>99</v>
      </c>
      <c r="G10126" s="16">
        <v>2025</v>
      </c>
      <c r="H10126" s="139">
        <f t="shared" si="824"/>
        <v>0</v>
      </c>
      <c r="I10126" s="140">
        <v>8.82</v>
      </c>
      <c r="J10126" s="141">
        <f t="shared" si="820"/>
        <v>1</v>
      </c>
      <c r="K10126" s="81">
        <f t="shared" si="821"/>
        <v>11.18</v>
      </c>
      <c r="L10126" s="149">
        <v>11.2</v>
      </c>
      <c r="N10126" s="141">
        <f t="shared" si="822"/>
        <v>1</v>
      </c>
      <c r="Q10126" s="81">
        <f t="shared" si="823"/>
        <v>8.8000000000000007</v>
      </c>
    </row>
    <row r="10127" spans="5:17" ht="13" hidden="1" x14ac:dyDescent="0.3">
      <c r="E10127" s="138">
        <v>45757</v>
      </c>
      <c r="F10127" s="16">
        <v>100</v>
      </c>
      <c r="G10127" s="16">
        <v>2025</v>
      </c>
      <c r="H10127" s="139">
        <f t="shared" si="824"/>
        <v>0</v>
      </c>
      <c r="I10127" s="140">
        <v>8.9166666666666679</v>
      </c>
      <c r="J10127" s="141">
        <f t="shared" si="820"/>
        <v>1</v>
      </c>
      <c r="K10127" s="81">
        <f t="shared" si="821"/>
        <v>11.083333333333332</v>
      </c>
      <c r="L10127" s="149">
        <v>11.7</v>
      </c>
      <c r="N10127" s="141">
        <f t="shared" si="822"/>
        <v>1</v>
      </c>
      <c r="Q10127" s="81">
        <f t="shared" si="823"/>
        <v>8.3000000000000007</v>
      </c>
    </row>
    <row r="10128" spans="5:17" ht="13" hidden="1" x14ac:dyDescent="0.3">
      <c r="E10128" s="138">
        <v>45758</v>
      </c>
      <c r="F10128" s="16">
        <v>101</v>
      </c>
      <c r="G10128" s="16">
        <v>2025</v>
      </c>
      <c r="H10128" s="139">
        <f t="shared" si="824"/>
        <v>0</v>
      </c>
      <c r="I10128" s="140">
        <v>9.0133333333333354</v>
      </c>
      <c r="J10128" s="141">
        <f t="shared" si="820"/>
        <v>1</v>
      </c>
      <c r="K10128" s="81">
        <f t="shared" si="821"/>
        <v>10.986666666666665</v>
      </c>
      <c r="L10128" s="149">
        <v>12.4</v>
      </c>
      <c r="N10128" s="141">
        <f t="shared" si="822"/>
        <v>1</v>
      </c>
      <c r="Q10128" s="81">
        <f t="shared" si="823"/>
        <v>7.6</v>
      </c>
    </row>
    <row r="10129" spans="5:17" ht="13" hidden="1" x14ac:dyDescent="0.3">
      <c r="E10129" s="138">
        <v>45759</v>
      </c>
      <c r="F10129" s="16">
        <v>102</v>
      </c>
      <c r="G10129" s="16">
        <v>2025</v>
      </c>
      <c r="H10129" s="139">
        <f t="shared" si="824"/>
        <v>0</v>
      </c>
      <c r="I10129" s="140">
        <v>9.11</v>
      </c>
      <c r="J10129" s="141">
        <f t="shared" si="820"/>
        <v>1</v>
      </c>
      <c r="K10129" s="81">
        <f t="shared" si="821"/>
        <v>10.89</v>
      </c>
      <c r="L10129" s="149">
        <v>12.7</v>
      </c>
      <c r="N10129" s="141">
        <f t="shared" si="822"/>
        <v>1</v>
      </c>
      <c r="Q10129" s="81">
        <f t="shared" si="823"/>
        <v>7.3000000000000007</v>
      </c>
    </row>
    <row r="10130" spans="5:17" ht="13" hidden="1" x14ac:dyDescent="0.3">
      <c r="E10130" s="138">
        <v>45760</v>
      </c>
      <c r="F10130" s="16">
        <v>103</v>
      </c>
      <c r="G10130" s="16">
        <v>2025</v>
      </c>
      <c r="H10130" s="139">
        <f t="shared" si="824"/>
        <v>0</v>
      </c>
      <c r="I10130" s="140">
        <v>9.206666666666667</v>
      </c>
      <c r="J10130" s="141">
        <f t="shared" si="820"/>
        <v>1</v>
      </c>
      <c r="K10130" s="81">
        <f t="shared" si="821"/>
        <v>10.793333333333333</v>
      </c>
      <c r="L10130" s="149">
        <v>12.2</v>
      </c>
      <c r="N10130" s="141">
        <f t="shared" si="822"/>
        <v>1</v>
      </c>
      <c r="Q10130" s="81">
        <f t="shared" si="823"/>
        <v>7.8000000000000007</v>
      </c>
    </row>
    <row r="10131" spans="5:17" ht="13" hidden="1" x14ac:dyDescent="0.3">
      <c r="E10131" s="138">
        <v>45761</v>
      </c>
      <c r="F10131" s="16">
        <v>104</v>
      </c>
      <c r="G10131" s="16">
        <v>2025</v>
      </c>
      <c r="H10131" s="139">
        <f t="shared" si="824"/>
        <v>0</v>
      </c>
      <c r="I10131" s="140">
        <v>9.3033333333333346</v>
      </c>
      <c r="J10131" s="141">
        <f t="shared" si="820"/>
        <v>1</v>
      </c>
      <c r="K10131" s="81">
        <f t="shared" si="821"/>
        <v>10.696666666666665</v>
      </c>
      <c r="L10131" s="149">
        <v>14.3</v>
      </c>
      <c r="N10131" s="141">
        <f t="shared" si="822"/>
        <v>1</v>
      </c>
      <c r="Q10131" s="81">
        <f t="shared" si="823"/>
        <v>5.6999999999999993</v>
      </c>
    </row>
    <row r="10132" spans="5:17" ht="13" hidden="1" x14ac:dyDescent="0.3">
      <c r="E10132" s="138">
        <v>45762</v>
      </c>
      <c r="F10132" s="16">
        <v>105</v>
      </c>
      <c r="G10132" s="16">
        <v>2025</v>
      </c>
      <c r="H10132" s="139">
        <f t="shared" si="824"/>
        <v>0</v>
      </c>
      <c r="I10132" s="140">
        <v>9.4</v>
      </c>
      <c r="J10132" s="141">
        <f t="shared" si="820"/>
        <v>1</v>
      </c>
      <c r="K10132" s="81">
        <f t="shared" si="821"/>
        <v>10.6</v>
      </c>
      <c r="L10132" s="149">
        <v>14.7</v>
      </c>
      <c r="N10132" s="141">
        <f t="shared" si="822"/>
        <v>1</v>
      </c>
      <c r="Q10132" s="81">
        <f t="shared" si="823"/>
        <v>5.3000000000000007</v>
      </c>
    </row>
    <row r="10133" spans="5:17" ht="13" hidden="1" x14ac:dyDescent="0.3">
      <c r="E10133" s="138">
        <v>45763</v>
      </c>
      <c r="F10133" s="16">
        <v>106</v>
      </c>
      <c r="G10133" s="16">
        <v>2025</v>
      </c>
      <c r="H10133" s="139">
        <f t="shared" si="824"/>
        <v>0</v>
      </c>
      <c r="I10133" s="140">
        <v>9.561290322580648</v>
      </c>
      <c r="J10133" s="141">
        <f t="shared" si="820"/>
        <v>1</v>
      </c>
      <c r="K10133" s="81">
        <f t="shared" si="821"/>
        <v>10.438709677419352</v>
      </c>
      <c r="L10133" s="149">
        <v>9.1</v>
      </c>
      <c r="N10133" s="141">
        <f t="shared" si="822"/>
        <v>1</v>
      </c>
      <c r="Q10133" s="81">
        <f t="shared" si="823"/>
        <v>10.9</v>
      </c>
    </row>
    <row r="10134" spans="5:17" ht="13" hidden="1" x14ac:dyDescent="0.3">
      <c r="E10134" s="138">
        <v>45764</v>
      </c>
      <c r="F10134" s="16">
        <v>107</v>
      </c>
      <c r="G10134" s="16">
        <v>2025</v>
      </c>
      <c r="H10134" s="139">
        <f t="shared" si="824"/>
        <v>0</v>
      </c>
      <c r="I10134" s="140">
        <v>9.7225806451612922</v>
      </c>
      <c r="J10134" s="141">
        <f t="shared" si="820"/>
        <v>1</v>
      </c>
      <c r="K10134" s="81">
        <f t="shared" si="821"/>
        <v>10.277419354838708</v>
      </c>
      <c r="L10134" s="149">
        <v>7.3</v>
      </c>
      <c r="N10134" s="141">
        <f t="shared" si="822"/>
        <v>1</v>
      </c>
      <c r="Q10134" s="81">
        <f t="shared" si="823"/>
        <v>12.7</v>
      </c>
    </row>
    <row r="10135" spans="5:17" ht="13" hidden="1" x14ac:dyDescent="0.3">
      <c r="E10135" s="138">
        <v>45765</v>
      </c>
      <c r="F10135" s="16">
        <v>108</v>
      </c>
      <c r="G10135" s="16">
        <v>2025</v>
      </c>
      <c r="H10135" s="139">
        <f t="shared" si="824"/>
        <v>0</v>
      </c>
      <c r="I10135" s="140">
        <v>9.8838709677419363</v>
      </c>
      <c r="J10135" s="141">
        <f t="shared" si="820"/>
        <v>1</v>
      </c>
      <c r="K10135" s="81">
        <f t="shared" si="821"/>
        <v>10.116129032258064</v>
      </c>
      <c r="L10135" s="149">
        <v>9.5</v>
      </c>
      <c r="N10135" s="141">
        <f t="shared" si="822"/>
        <v>1</v>
      </c>
      <c r="Q10135" s="81">
        <f t="shared" si="823"/>
        <v>10.5</v>
      </c>
    </row>
    <row r="10136" spans="5:17" ht="13" hidden="1" x14ac:dyDescent="0.3">
      <c r="E10136" s="138">
        <v>45766</v>
      </c>
      <c r="F10136" s="16">
        <v>109</v>
      </c>
      <c r="G10136" s="16">
        <v>2025</v>
      </c>
      <c r="H10136" s="139">
        <f t="shared" si="824"/>
        <v>0</v>
      </c>
      <c r="I10136" s="140">
        <v>10.045161290322584</v>
      </c>
      <c r="J10136" s="141">
        <f t="shared" si="820"/>
        <v>1</v>
      </c>
      <c r="K10136" s="81">
        <f t="shared" si="821"/>
        <v>9.954838709677416</v>
      </c>
      <c r="L10136" s="149">
        <v>11.3</v>
      </c>
      <c r="N10136" s="141">
        <f t="shared" si="822"/>
        <v>1</v>
      </c>
      <c r="Q10136" s="81">
        <f t="shared" si="823"/>
        <v>8.6999999999999993</v>
      </c>
    </row>
    <row r="10137" spans="5:17" ht="13" hidden="1" x14ac:dyDescent="0.3">
      <c r="E10137" s="138">
        <v>45767</v>
      </c>
      <c r="F10137" s="16">
        <v>110</v>
      </c>
      <c r="G10137" s="16">
        <v>2025</v>
      </c>
      <c r="H10137" s="139">
        <f t="shared" si="824"/>
        <v>0</v>
      </c>
      <c r="I10137" s="140">
        <v>10.206451612903228</v>
      </c>
      <c r="J10137" s="141">
        <f t="shared" si="820"/>
        <v>1</v>
      </c>
      <c r="K10137" s="81">
        <f t="shared" si="821"/>
        <v>9.7935483870967719</v>
      </c>
      <c r="L10137" s="149">
        <v>11.4</v>
      </c>
      <c r="N10137" s="141">
        <f t="shared" si="822"/>
        <v>1</v>
      </c>
      <c r="Q10137" s="81">
        <f t="shared" si="823"/>
        <v>8.6</v>
      </c>
    </row>
    <row r="10138" spans="5:17" ht="13" hidden="1" x14ac:dyDescent="0.3">
      <c r="E10138" s="138">
        <v>45768</v>
      </c>
      <c r="F10138" s="16">
        <v>111</v>
      </c>
      <c r="G10138" s="16">
        <v>2025</v>
      </c>
      <c r="H10138" s="139">
        <f t="shared" si="824"/>
        <v>0</v>
      </c>
      <c r="I10138" s="140">
        <v>10.367741935483872</v>
      </c>
      <c r="J10138" s="141">
        <f t="shared" si="820"/>
        <v>1</v>
      </c>
      <c r="K10138" s="81">
        <f t="shared" si="821"/>
        <v>9.6322580645161278</v>
      </c>
      <c r="L10138" s="149">
        <v>11.1</v>
      </c>
      <c r="N10138" s="141">
        <f t="shared" si="822"/>
        <v>1</v>
      </c>
      <c r="Q10138" s="81">
        <f t="shared" si="823"/>
        <v>8.9</v>
      </c>
    </row>
    <row r="10139" spans="5:17" ht="13" hidden="1" x14ac:dyDescent="0.3">
      <c r="E10139" s="138">
        <v>45769</v>
      </c>
      <c r="F10139" s="16">
        <v>112</v>
      </c>
      <c r="G10139" s="16">
        <v>2025</v>
      </c>
      <c r="H10139" s="139">
        <f t="shared" si="824"/>
        <v>0</v>
      </c>
      <c r="I10139" s="140">
        <v>10.529032258064516</v>
      </c>
      <c r="J10139" s="141">
        <f t="shared" si="820"/>
        <v>1</v>
      </c>
      <c r="K10139" s="81">
        <f t="shared" si="821"/>
        <v>9.4709677419354836</v>
      </c>
      <c r="L10139" s="149">
        <v>12.4</v>
      </c>
      <c r="N10139" s="141">
        <f t="shared" si="822"/>
        <v>1</v>
      </c>
      <c r="Q10139" s="81">
        <f t="shared" si="823"/>
        <v>7.6</v>
      </c>
    </row>
    <row r="10140" spans="5:17" ht="13" hidden="1" x14ac:dyDescent="0.3">
      <c r="E10140" s="138">
        <v>45770</v>
      </c>
      <c r="F10140" s="16">
        <v>113</v>
      </c>
      <c r="G10140" s="16">
        <v>2025</v>
      </c>
      <c r="H10140" s="139">
        <f t="shared" si="824"/>
        <v>0</v>
      </c>
      <c r="I10140" s="140">
        <v>10.690322580645164</v>
      </c>
      <c r="J10140" s="141">
        <f t="shared" si="820"/>
        <v>1</v>
      </c>
      <c r="K10140" s="81">
        <f t="shared" si="821"/>
        <v>9.3096774193548359</v>
      </c>
      <c r="L10140" s="149">
        <v>10.8</v>
      </c>
      <c r="N10140" s="141">
        <f t="shared" si="822"/>
        <v>1</v>
      </c>
      <c r="Q10140" s="81">
        <f t="shared" si="823"/>
        <v>9.1999999999999993</v>
      </c>
    </row>
    <row r="10141" spans="5:17" ht="13" hidden="1" x14ac:dyDescent="0.3">
      <c r="E10141" s="138">
        <v>45771</v>
      </c>
      <c r="F10141" s="16">
        <v>114</v>
      </c>
      <c r="G10141" s="16">
        <v>2025</v>
      </c>
      <c r="H10141" s="139">
        <f t="shared" si="824"/>
        <v>0</v>
      </c>
      <c r="I10141" s="140">
        <v>10.851612903225808</v>
      </c>
      <c r="J10141" s="141">
        <f t="shared" si="820"/>
        <v>1</v>
      </c>
      <c r="K10141" s="81">
        <f t="shared" si="821"/>
        <v>9.1483870967741918</v>
      </c>
      <c r="L10141" s="149">
        <v>10.5</v>
      </c>
      <c r="N10141" s="141">
        <f t="shared" si="822"/>
        <v>1</v>
      </c>
      <c r="Q10141" s="81">
        <f t="shared" si="823"/>
        <v>9.5</v>
      </c>
    </row>
    <row r="10142" spans="5:17" ht="13" hidden="1" x14ac:dyDescent="0.3">
      <c r="E10142" s="138">
        <v>45772</v>
      </c>
      <c r="F10142" s="16">
        <v>115</v>
      </c>
      <c r="G10142" s="16">
        <v>2025</v>
      </c>
      <c r="H10142" s="139">
        <f t="shared" si="824"/>
        <v>0</v>
      </c>
      <c r="I10142" s="140">
        <v>11.012903225806452</v>
      </c>
      <c r="J10142" s="141">
        <f t="shared" si="820"/>
        <v>1</v>
      </c>
      <c r="K10142" s="81">
        <f t="shared" si="821"/>
        <v>8.9870967741935477</v>
      </c>
      <c r="L10142" s="149">
        <v>11.4</v>
      </c>
      <c r="N10142" s="141">
        <f t="shared" si="822"/>
        <v>1</v>
      </c>
      <c r="Q10142" s="81">
        <f t="shared" si="823"/>
        <v>8.6</v>
      </c>
    </row>
    <row r="10143" spans="5:17" ht="13" hidden="1" x14ac:dyDescent="0.3">
      <c r="E10143" s="138">
        <v>45773</v>
      </c>
      <c r="F10143" s="16">
        <v>116</v>
      </c>
      <c r="G10143" s="16">
        <v>2025</v>
      </c>
      <c r="H10143" s="139">
        <f t="shared" si="824"/>
        <v>0</v>
      </c>
      <c r="I10143" s="140">
        <v>11.1741935483871</v>
      </c>
      <c r="J10143" s="141">
        <f t="shared" si="820"/>
        <v>1</v>
      </c>
      <c r="K10143" s="81">
        <f t="shared" si="821"/>
        <v>8.8258064516129</v>
      </c>
      <c r="L10143" s="149">
        <v>12.4</v>
      </c>
      <c r="N10143" s="141">
        <f t="shared" si="822"/>
        <v>1</v>
      </c>
      <c r="Q10143" s="81">
        <f t="shared" si="823"/>
        <v>7.6</v>
      </c>
    </row>
    <row r="10144" spans="5:17" ht="13" hidden="1" x14ac:dyDescent="0.3">
      <c r="E10144" s="138">
        <v>45774</v>
      </c>
      <c r="F10144" s="16">
        <v>117</v>
      </c>
      <c r="G10144" s="16">
        <v>2025</v>
      </c>
      <c r="H10144" s="139">
        <f t="shared" si="824"/>
        <v>0</v>
      </c>
      <c r="I10144" s="140">
        <v>11.335483870967744</v>
      </c>
      <c r="J10144" s="141">
        <f t="shared" si="820"/>
        <v>1</v>
      </c>
      <c r="K10144" s="81">
        <f t="shared" si="821"/>
        <v>8.6645161290322559</v>
      </c>
      <c r="L10144" s="149">
        <v>14.2</v>
      </c>
      <c r="N10144" s="141">
        <f t="shared" si="822"/>
        <v>1</v>
      </c>
      <c r="Q10144" s="81">
        <f t="shared" si="823"/>
        <v>5.8000000000000007</v>
      </c>
    </row>
    <row r="10145" spans="5:17" ht="13" hidden="1" x14ac:dyDescent="0.3">
      <c r="E10145" s="138">
        <v>45775</v>
      </c>
      <c r="F10145" s="16">
        <v>118</v>
      </c>
      <c r="G10145" s="16">
        <v>2025</v>
      </c>
      <c r="H10145" s="139">
        <f t="shared" si="824"/>
        <v>0</v>
      </c>
      <c r="I10145" s="140">
        <v>11.496774193548388</v>
      </c>
      <c r="J10145" s="141">
        <f t="shared" si="820"/>
        <v>1</v>
      </c>
      <c r="K10145" s="81">
        <f t="shared" si="821"/>
        <v>8.5032258064516117</v>
      </c>
      <c r="L10145" s="149">
        <v>14.8</v>
      </c>
      <c r="N10145" s="141">
        <f t="shared" si="822"/>
        <v>1</v>
      </c>
      <c r="Q10145" s="81">
        <f t="shared" si="823"/>
        <v>5.1999999999999993</v>
      </c>
    </row>
    <row r="10146" spans="5:17" ht="13" hidden="1" x14ac:dyDescent="0.3">
      <c r="E10146" s="138">
        <v>45776</v>
      </c>
      <c r="F10146" s="16">
        <v>119</v>
      </c>
      <c r="G10146" s="16">
        <v>2025</v>
      </c>
      <c r="H10146" s="139">
        <f t="shared" si="824"/>
        <v>0</v>
      </c>
      <c r="I10146" s="140">
        <v>11.658064516129032</v>
      </c>
      <c r="J10146" s="141">
        <f t="shared" si="820"/>
        <v>1</v>
      </c>
      <c r="K10146" s="81">
        <f t="shared" si="821"/>
        <v>8.3419354838709676</v>
      </c>
      <c r="L10146" s="149">
        <v>16.399999999999999</v>
      </c>
      <c r="N10146" s="141">
        <f t="shared" si="822"/>
        <v>0</v>
      </c>
      <c r="Q10146" s="81">
        <f t="shared" si="823"/>
        <v>0</v>
      </c>
    </row>
    <row r="10147" spans="5:17" ht="13" hidden="1" x14ac:dyDescent="0.3">
      <c r="E10147" s="138">
        <v>45777</v>
      </c>
      <c r="F10147" s="16">
        <v>120</v>
      </c>
      <c r="G10147" s="16">
        <v>2025</v>
      </c>
      <c r="H10147" s="139">
        <f t="shared" si="824"/>
        <v>0</v>
      </c>
      <c r="I10147" s="140">
        <v>11.81935483870968</v>
      </c>
      <c r="J10147" s="141">
        <f t="shared" si="820"/>
        <v>1</v>
      </c>
      <c r="K10147" s="81">
        <f t="shared" si="821"/>
        <v>8.1806451612903199</v>
      </c>
      <c r="L10147" s="149">
        <v>16.899999999999999</v>
      </c>
      <c r="N10147" s="141">
        <f t="shared" si="822"/>
        <v>0</v>
      </c>
      <c r="Q10147" s="81">
        <f t="shared" si="823"/>
        <v>0</v>
      </c>
    </row>
    <row r="10148" spans="5:17" ht="13" hidden="1" x14ac:dyDescent="0.3">
      <c r="E10148" s="138">
        <v>45778</v>
      </c>
      <c r="F10148" s="16">
        <v>121</v>
      </c>
      <c r="G10148" s="16">
        <v>2025</v>
      </c>
      <c r="H10148" s="139">
        <f t="shared" si="824"/>
        <v>0</v>
      </c>
      <c r="I10148" s="140">
        <v>11.980645161290324</v>
      </c>
      <c r="J10148" s="141">
        <f t="shared" si="820"/>
        <v>1</v>
      </c>
      <c r="K10148" s="81">
        <f t="shared" si="821"/>
        <v>8.0193548387096758</v>
      </c>
      <c r="L10148" s="149"/>
      <c r="N10148" s="141">
        <f t="shared" si="822"/>
        <v>1</v>
      </c>
      <c r="Q10148" s="81">
        <f t="shared" si="823"/>
        <v>20</v>
      </c>
    </row>
    <row r="10149" spans="5:17" ht="13" hidden="1" x14ac:dyDescent="0.3">
      <c r="E10149" s="138">
        <v>45779</v>
      </c>
      <c r="F10149" s="16">
        <v>122</v>
      </c>
      <c r="G10149" s="16">
        <v>2025</v>
      </c>
      <c r="H10149" s="139">
        <f t="shared" si="824"/>
        <v>0</v>
      </c>
      <c r="I10149" s="140">
        <v>12.141935483870968</v>
      </c>
      <c r="J10149" s="141">
        <f t="shared" si="820"/>
        <v>1</v>
      </c>
      <c r="K10149" s="81">
        <f t="shared" si="821"/>
        <v>7.8580645161290317</v>
      </c>
      <c r="L10149" s="149"/>
      <c r="N10149" s="141">
        <f t="shared" si="822"/>
        <v>1</v>
      </c>
      <c r="Q10149" s="81">
        <f t="shared" si="823"/>
        <v>20</v>
      </c>
    </row>
    <row r="10150" spans="5:17" ht="13" hidden="1" x14ac:dyDescent="0.3">
      <c r="E10150" s="138">
        <v>45780</v>
      </c>
      <c r="F10150" s="16">
        <v>123</v>
      </c>
      <c r="G10150" s="16">
        <v>2025</v>
      </c>
      <c r="H10150" s="139">
        <f t="shared" si="824"/>
        <v>0</v>
      </c>
      <c r="I10150" s="140">
        <v>12.303225806451616</v>
      </c>
      <c r="J10150" s="141">
        <f t="shared" si="820"/>
        <v>1</v>
      </c>
      <c r="K10150" s="81">
        <f t="shared" si="821"/>
        <v>7.696774193548384</v>
      </c>
      <c r="L10150" s="149"/>
      <c r="N10150" s="141">
        <f t="shared" si="822"/>
        <v>1</v>
      </c>
      <c r="Q10150" s="81">
        <f t="shared" si="823"/>
        <v>20</v>
      </c>
    </row>
    <row r="10151" spans="5:17" ht="13" hidden="1" x14ac:dyDescent="0.3">
      <c r="E10151" s="138">
        <v>45781</v>
      </c>
      <c r="F10151" s="16">
        <v>124</v>
      </c>
      <c r="G10151" s="16">
        <v>2025</v>
      </c>
      <c r="H10151" s="139">
        <f t="shared" si="824"/>
        <v>0</v>
      </c>
      <c r="I10151" s="140">
        <v>12.46451612903226</v>
      </c>
      <c r="J10151" s="141">
        <f t="shared" si="820"/>
        <v>1</v>
      </c>
      <c r="K10151" s="81">
        <f t="shared" si="821"/>
        <v>7.5354838709677399</v>
      </c>
      <c r="L10151" s="149"/>
      <c r="N10151" s="141">
        <f t="shared" si="822"/>
        <v>1</v>
      </c>
      <c r="Q10151" s="81">
        <f t="shared" si="823"/>
        <v>20</v>
      </c>
    </row>
    <row r="10152" spans="5:17" ht="13" hidden="1" x14ac:dyDescent="0.3">
      <c r="E10152" s="138">
        <v>45782</v>
      </c>
      <c r="F10152" s="16">
        <v>125</v>
      </c>
      <c r="G10152" s="16">
        <v>2025</v>
      </c>
      <c r="H10152" s="139">
        <f t="shared" si="824"/>
        <v>0</v>
      </c>
      <c r="I10152" s="140">
        <v>12.625806451612904</v>
      </c>
      <c r="J10152" s="141">
        <f t="shared" si="820"/>
        <v>1</v>
      </c>
      <c r="K10152" s="81">
        <f t="shared" si="821"/>
        <v>7.3741935483870957</v>
      </c>
      <c r="L10152" s="149"/>
      <c r="N10152" s="141">
        <f t="shared" si="822"/>
        <v>1</v>
      </c>
      <c r="Q10152" s="81">
        <f t="shared" si="823"/>
        <v>20</v>
      </c>
    </row>
    <row r="10153" spans="5:17" ht="13" hidden="1" x14ac:dyDescent="0.3">
      <c r="E10153" s="138">
        <v>45783</v>
      </c>
      <c r="F10153" s="16">
        <v>126</v>
      </c>
      <c r="G10153" s="16">
        <v>2025</v>
      </c>
      <c r="H10153" s="139">
        <f t="shared" si="824"/>
        <v>0</v>
      </c>
      <c r="I10153" s="140">
        <v>12.787096774193548</v>
      </c>
      <c r="J10153" s="141">
        <f t="shared" si="820"/>
        <v>1</v>
      </c>
      <c r="K10153" s="81">
        <f t="shared" si="821"/>
        <v>7.2129032258064516</v>
      </c>
      <c r="L10153" s="149"/>
      <c r="N10153" s="141">
        <f t="shared" si="822"/>
        <v>1</v>
      </c>
      <c r="Q10153" s="81">
        <f t="shared" si="823"/>
        <v>20</v>
      </c>
    </row>
    <row r="10154" spans="5:17" ht="13" hidden="1" x14ac:dyDescent="0.3">
      <c r="E10154" s="138">
        <v>45784</v>
      </c>
      <c r="F10154" s="16">
        <v>127</v>
      </c>
      <c r="G10154" s="16">
        <v>2025</v>
      </c>
      <c r="H10154" s="139">
        <f t="shared" si="824"/>
        <v>0</v>
      </c>
      <c r="I10154" s="140">
        <v>12.948387096774196</v>
      </c>
      <c r="J10154" s="141">
        <f t="shared" si="820"/>
        <v>1</v>
      </c>
      <c r="K10154" s="81">
        <f t="shared" si="821"/>
        <v>7.0516129032258039</v>
      </c>
      <c r="L10154" s="149"/>
      <c r="N10154" s="141">
        <f t="shared" si="822"/>
        <v>1</v>
      </c>
      <c r="Q10154" s="81">
        <f t="shared" si="823"/>
        <v>20</v>
      </c>
    </row>
    <row r="10155" spans="5:17" ht="13" hidden="1" x14ac:dyDescent="0.3">
      <c r="E10155" s="138">
        <v>45785</v>
      </c>
      <c r="F10155" s="16">
        <v>128</v>
      </c>
      <c r="G10155" s="16">
        <v>2025</v>
      </c>
      <c r="H10155" s="139">
        <f t="shared" si="824"/>
        <v>0</v>
      </c>
      <c r="I10155" s="140">
        <v>13.10967741935484</v>
      </c>
      <c r="J10155" s="141">
        <f t="shared" si="820"/>
        <v>1</v>
      </c>
      <c r="K10155" s="81">
        <f t="shared" si="821"/>
        <v>6.8903225806451598</v>
      </c>
      <c r="L10155" s="149"/>
      <c r="N10155" s="141">
        <f t="shared" si="822"/>
        <v>1</v>
      </c>
      <c r="Q10155" s="81">
        <f t="shared" si="823"/>
        <v>20</v>
      </c>
    </row>
    <row r="10156" spans="5:17" ht="13" hidden="1" x14ac:dyDescent="0.3">
      <c r="E10156" s="138">
        <v>45786</v>
      </c>
      <c r="F10156" s="16">
        <v>129</v>
      </c>
      <c r="G10156" s="16">
        <v>2025</v>
      </c>
      <c r="H10156" s="139">
        <f t="shared" si="824"/>
        <v>0</v>
      </c>
      <c r="I10156" s="140">
        <v>13.270967741935484</v>
      </c>
      <c r="J10156" s="141">
        <f t="shared" ref="J10156:J10219" si="825">IF(I10156&lt;=$E$117,1,0)</f>
        <v>1</v>
      </c>
      <c r="K10156" s="81">
        <f t="shared" ref="K10156:K10219" si="826">J10156*($E$116-I10156)</f>
        <v>6.7290322580645157</v>
      </c>
      <c r="L10156" s="149"/>
      <c r="N10156" s="141">
        <f t="shared" ref="N10156:N10219" si="827">IF(L10156&lt;=$E$117,1,0)</f>
        <v>1</v>
      </c>
      <c r="Q10156" s="81">
        <f t="shared" ref="Q10156:Q10219" si="828">N10156*($E$116-L10156)</f>
        <v>20</v>
      </c>
    </row>
    <row r="10157" spans="5:17" ht="13" hidden="1" x14ac:dyDescent="0.3">
      <c r="E10157" s="138">
        <v>45787</v>
      </c>
      <c r="F10157" s="16">
        <v>130</v>
      </c>
      <c r="G10157" s="16">
        <v>2025</v>
      </c>
      <c r="H10157" s="139">
        <f t="shared" si="824"/>
        <v>0</v>
      </c>
      <c r="I10157" s="140">
        <v>13.432258064516132</v>
      </c>
      <c r="J10157" s="141">
        <f t="shared" si="825"/>
        <v>1</v>
      </c>
      <c r="K10157" s="81">
        <f t="shared" si="826"/>
        <v>6.567741935483868</v>
      </c>
      <c r="L10157" s="149"/>
      <c r="N10157" s="141">
        <f t="shared" si="827"/>
        <v>1</v>
      </c>
      <c r="Q10157" s="81">
        <f t="shared" si="828"/>
        <v>20</v>
      </c>
    </row>
    <row r="10158" spans="5:17" ht="13" hidden="1" x14ac:dyDescent="0.3">
      <c r="E10158" s="138">
        <v>45788</v>
      </c>
      <c r="F10158" s="16">
        <v>131</v>
      </c>
      <c r="G10158" s="16">
        <v>2025</v>
      </c>
      <c r="H10158" s="139">
        <f t="shared" si="824"/>
        <v>0</v>
      </c>
      <c r="I10158" s="140">
        <v>13.593548387096776</v>
      </c>
      <c r="J10158" s="141">
        <f t="shared" si="825"/>
        <v>1</v>
      </c>
      <c r="K10158" s="81">
        <f t="shared" si="826"/>
        <v>6.4064516129032238</v>
      </c>
      <c r="L10158" s="149"/>
      <c r="N10158" s="141">
        <f t="shared" si="827"/>
        <v>1</v>
      </c>
      <c r="Q10158" s="81">
        <f t="shared" si="828"/>
        <v>20</v>
      </c>
    </row>
    <row r="10159" spans="5:17" ht="13" hidden="1" x14ac:dyDescent="0.3">
      <c r="E10159" s="138">
        <v>45789</v>
      </c>
      <c r="F10159" s="16">
        <v>132</v>
      </c>
      <c r="G10159" s="16">
        <v>2025</v>
      </c>
      <c r="H10159" s="139">
        <f t="shared" si="824"/>
        <v>0</v>
      </c>
      <c r="I10159" s="140">
        <v>13.75483870967742</v>
      </c>
      <c r="J10159" s="141">
        <f t="shared" si="825"/>
        <v>1</v>
      </c>
      <c r="K10159" s="81">
        <f t="shared" si="826"/>
        <v>6.2451612903225797</v>
      </c>
      <c r="L10159" s="149"/>
      <c r="N10159" s="141">
        <f t="shared" si="827"/>
        <v>1</v>
      </c>
      <c r="Q10159" s="81">
        <f t="shared" si="828"/>
        <v>20</v>
      </c>
    </row>
    <row r="10160" spans="5:17" ht="13" hidden="1" x14ac:dyDescent="0.3">
      <c r="E10160" s="138">
        <v>45790</v>
      </c>
      <c r="F10160" s="16">
        <v>133</v>
      </c>
      <c r="G10160" s="16">
        <v>2025</v>
      </c>
      <c r="H10160" s="139">
        <f t="shared" si="824"/>
        <v>0</v>
      </c>
      <c r="I10160" s="140">
        <v>13.916129032258064</v>
      </c>
      <c r="J10160" s="141">
        <f t="shared" si="825"/>
        <v>1</v>
      </c>
      <c r="K10160" s="81">
        <f t="shared" si="826"/>
        <v>6.0838709677419356</v>
      </c>
      <c r="L10160" s="149"/>
      <c r="N10160" s="141">
        <f t="shared" si="827"/>
        <v>1</v>
      </c>
      <c r="Q10160" s="81">
        <f t="shared" si="828"/>
        <v>20</v>
      </c>
    </row>
    <row r="10161" spans="5:17" ht="13" hidden="1" x14ac:dyDescent="0.3">
      <c r="E10161" s="138">
        <v>45791</v>
      </c>
      <c r="F10161" s="16">
        <v>134</v>
      </c>
      <c r="G10161" s="16">
        <v>2025</v>
      </c>
      <c r="H10161" s="139">
        <f t="shared" si="824"/>
        <v>0</v>
      </c>
      <c r="I10161" s="140">
        <v>14.077419354838712</v>
      </c>
      <c r="J10161" s="141">
        <f t="shared" si="825"/>
        <v>1</v>
      </c>
      <c r="K10161" s="81">
        <f t="shared" si="826"/>
        <v>5.9225806451612879</v>
      </c>
      <c r="L10161" s="149"/>
      <c r="N10161" s="141">
        <f t="shared" si="827"/>
        <v>1</v>
      </c>
      <c r="Q10161" s="81">
        <f t="shared" si="828"/>
        <v>20</v>
      </c>
    </row>
    <row r="10162" spans="5:17" ht="13" hidden="1" x14ac:dyDescent="0.3">
      <c r="E10162" s="138">
        <v>45792</v>
      </c>
      <c r="F10162" s="16">
        <v>135</v>
      </c>
      <c r="G10162" s="16">
        <v>2025</v>
      </c>
      <c r="H10162" s="139">
        <f t="shared" si="824"/>
        <v>0</v>
      </c>
      <c r="I10162" s="140">
        <v>14.238709677419356</v>
      </c>
      <c r="J10162" s="141">
        <f t="shared" si="825"/>
        <v>1</v>
      </c>
      <c r="K10162" s="81">
        <f t="shared" si="826"/>
        <v>5.7612903225806438</v>
      </c>
      <c r="L10162" s="149"/>
      <c r="N10162" s="141">
        <f t="shared" si="827"/>
        <v>1</v>
      </c>
      <c r="Q10162" s="81">
        <f t="shared" si="828"/>
        <v>20</v>
      </c>
    </row>
    <row r="10163" spans="5:17" ht="13" hidden="1" x14ac:dyDescent="0.3">
      <c r="E10163" s="138">
        <v>45793</v>
      </c>
      <c r="F10163" s="16">
        <v>136</v>
      </c>
      <c r="G10163" s="16">
        <v>2025</v>
      </c>
      <c r="H10163" s="139">
        <f t="shared" si="824"/>
        <v>0</v>
      </c>
      <c r="I10163" s="140">
        <v>14.4</v>
      </c>
      <c r="J10163" s="141">
        <f t="shared" si="825"/>
        <v>1</v>
      </c>
      <c r="K10163" s="81">
        <f t="shared" si="826"/>
        <v>5.6</v>
      </c>
      <c r="L10163" s="149"/>
      <c r="N10163" s="141">
        <f t="shared" si="827"/>
        <v>1</v>
      </c>
      <c r="Q10163" s="81">
        <f t="shared" si="828"/>
        <v>20</v>
      </c>
    </row>
    <row r="10164" spans="5:17" ht="13" hidden="1" x14ac:dyDescent="0.3">
      <c r="E10164" s="138">
        <v>45794</v>
      </c>
      <c r="F10164" s="16">
        <v>137</v>
      </c>
      <c r="G10164" s="16">
        <v>2025</v>
      </c>
      <c r="H10164" s="139">
        <f t="shared" si="824"/>
        <v>0</v>
      </c>
      <c r="I10164" s="140">
        <v>14.506666666666668</v>
      </c>
      <c r="J10164" s="141">
        <f t="shared" si="825"/>
        <v>1</v>
      </c>
      <c r="K10164" s="81">
        <f t="shared" si="826"/>
        <v>5.4933333333333323</v>
      </c>
      <c r="L10164" s="149"/>
      <c r="N10164" s="141">
        <f t="shared" si="827"/>
        <v>1</v>
      </c>
      <c r="Q10164" s="81">
        <f t="shared" si="828"/>
        <v>20</v>
      </c>
    </row>
    <row r="10165" spans="5:17" ht="13" hidden="1" x14ac:dyDescent="0.3">
      <c r="E10165" s="138">
        <v>45795</v>
      </c>
      <c r="F10165" s="16">
        <v>138</v>
      </c>
      <c r="G10165" s="16">
        <v>2025</v>
      </c>
      <c r="H10165" s="139">
        <f t="shared" si="824"/>
        <v>0</v>
      </c>
      <c r="I10165" s="140">
        <v>14.613333333333333</v>
      </c>
      <c r="J10165" s="141">
        <f t="shared" si="825"/>
        <v>1</v>
      </c>
      <c r="K10165" s="81">
        <f t="shared" si="826"/>
        <v>5.3866666666666667</v>
      </c>
      <c r="L10165" s="149"/>
      <c r="N10165" s="141">
        <f t="shared" si="827"/>
        <v>1</v>
      </c>
      <c r="Q10165" s="81">
        <f t="shared" si="828"/>
        <v>20</v>
      </c>
    </row>
    <row r="10166" spans="5:17" ht="13" hidden="1" x14ac:dyDescent="0.3">
      <c r="E10166" s="138">
        <v>45796</v>
      </c>
      <c r="F10166" s="16">
        <v>139</v>
      </c>
      <c r="G10166" s="16">
        <v>2025</v>
      </c>
      <c r="H10166" s="139">
        <f t="shared" si="824"/>
        <v>0</v>
      </c>
      <c r="I10166" s="140">
        <v>14.72</v>
      </c>
      <c r="J10166" s="141">
        <f t="shared" si="825"/>
        <v>1</v>
      </c>
      <c r="K10166" s="81">
        <f t="shared" si="826"/>
        <v>5.2799999999999994</v>
      </c>
      <c r="L10166" s="149"/>
      <c r="N10166" s="141">
        <f t="shared" si="827"/>
        <v>1</v>
      </c>
      <c r="Q10166" s="81">
        <f t="shared" si="828"/>
        <v>20</v>
      </c>
    </row>
    <row r="10167" spans="5:17" ht="13" hidden="1" x14ac:dyDescent="0.3">
      <c r="E10167" s="138">
        <v>45797</v>
      </c>
      <c r="F10167" s="16">
        <v>140</v>
      </c>
      <c r="G10167" s="16">
        <v>2025</v>
      </c>
      <c r="H10167" s="139">
        <f t="shared" si="824"/>
        <v>0</v>
      </c>
      <c r="I10167" s="140">
        <v>14.826666666666668</v>
      </c>
      <c r="J10167" s="141">
        <f t="shared" si="825"/>
        <v>1</v>
      </c>
      <c r="K10167" s="81">
        <f t="shared" si="826"/>
        <v>5.173333333333332</v>
      </c>
      <c r="L10167" s="149"/>
      <c r="N10167" s="141">
        <f t="shared" si="827"/>
        <v>1</v>
      </c>
      <c r="Q10167" s="81">
        <f t="shared" si="828"/>
        <v>20</v>
      </c>
    </row>
    <row r="10168" spans="5:17" ht="13" hidden="1" x14ac:dyDescent="0.3">
      <c r="E10168" s="138">
        <v>45798</v>
      </c>
      <c r="F10168" s="16">
        <v>141</v>
      </c>
      <c r="G10168" s="16">
        <v>2025</v>
      </c>
      <c r="H10168" s="139">
        <f t="shared" si="824"/>
        <v>0</v>
      </c>
      <c r="I10168" s="140">
        <v>14.933333333333334</v>
      </c>
      <c r="J10168" s="141">
        <f t="shared" si="825"/>
        <v>1</v>
      </c>
      <c r="K10168" s="81">
        <f t="shared" si="826"/>
        <v>5.0666666666666664</v>
      </c>
      <c r="L10168" s="149"/>
      <c r="N10168" s="141">
        <f t="shared" si="827"/>
        <v>1</v>
      </c>
      <c r="Q10168" s="81">
        <f t="shared" si="828"/>
        <v>20</v>
      </c>
    </row>
    <row r="10169" spans="5:17" ht="13" hidden="1" x14ac:dyDescent="0.3">
      <c r="E10169" s="138">
        <v>45799</v>
      </c>
      <c r="F10169" s="16">
        <v>142</v>
      </c>
      <c r="G10169" s="16">
        <v>2025</v>
      </c>
      <c r="H10169" s="139">
        <f t="shared" si="824"/>
        <v>0</v>
      </c>
      <c r="I10169" s="140">
        <v>15.04</v>
      </c>
      <c r="J10169" s="141">
        <f t="shared" si="825"/>
        <v>1</v>
      </c>
      <c r="K10169" s="81">
        <f t="shared" si="826"/>
        <v>4.9600000000000009</v>
      </c>
      <c r="L10169" s="149"/>
      <c r="N10169" s="141">
        <f t="shared" si="827"/>
        <v>1</v>
      </c>
      <c r="Q10169" s="81">
        <f t="shared" si="828"/>
        <v>20</v>
      </c>
    </row>
    <row r="10170" spans="5:17" ht="13" hidden="1" x14ac:dyDescent="0.3">
      <c r="E10170" s="138">
        <v>45800</v>
      </c>
      <c r="F10170" s="16">
        <v>143</v>
      </c>
      <c r="G10170" s="16">
        <v>2025</v>
      </c>
      <c r="H10170" s="139">
        <f t="shared" si="824"/>
        <v>0</v>
      </c>
      <c r="I10170" s="140">
        <v>15.146666666666667</v>
      </c>
      <c r="J10170" s="141">
        <f t="shared" si="825"/>
        <v>1</v>
      </c>
      <c r="K10170" s="81">
        <f t="shared" si="826"/>
        <v>4.8533333333333335</v>
      </c>
      <c r="L10170" s="149"/>
      <c r="N10170" s="141">
        <f t="shared" si="827"/>
        <v>1</v>
      </c>
      <c r="Q10170" s="81">
        <f t="shared" si="828"/>
        <v>20</v>
      </c>
    </row>
    <row r="10171" spans="5:17" ht="13" hidden="1" x14ac:dyDescent="0.3">
      <c r="E10171" s="138">
        <v>45801</v>
      </c>
      <c r="F10171" s="16">
        <v>144</v>
      </c>
      <c r="G10171" s="16">
        <v>2025</v>
      </c>
      <c r="H10171" s="139">
        <f t="shared" si="824"/>
        <v>0</v>
      </c>
      <c r="I10171" s="140">
        <v>15.253333333333334</v>
      </c>
      <c r="J10171" s="141">
        <f t="shared" si="825"/>
        <v>1</v>
      </c>
      <c r="K10171" s="81">
        <f t="shared" si="826"/>
        <v>4.7466666666666661</v>
      </c>
      <c r="L10171" s="149"/>
      <c r="N10171" s="141">
        <f t="shared" si="827"/>
        <v>1</v>
      </c>
      <c r="Q10171" s="81">
        <f t="shared" si="828"/>
        <v>20</v>
      </c>
    </row>
    <row r="10172" spans="5:17" ht="13" hidden="1" x14ac:dyDescent="0.3">
      <c r="E10172" s="138">
        <v>45802</v>
      </c>
      <c r="F10172" s="16">
        <v>145</v>
      </c>
      <c r="G10172" s="16">
        <v>2025</v>
      </c>
      <c r="H10172" s="139">
        <f t="shared" si="824"/>
        <v>0</v>
      </c>
      <c r="I10172" s="140">
        <v>15.36</v>
      </c>
      <c r="J10172" s="141">
        <f t="shared" si="825"/>
        <v>1</v>
      </c>
      <c r="K10172" s="81">
        <f t="shared" si="826"/>
        <v>4.6400000000000006</v>
      </c>
      <c r="L10172" s="149"/>
      <c r="N10172" s="141">
        <f t="shared" si="827"/>
        <v>1</v>
      </c>
      <c r="Q10172" s="81">
        <f t="shared" si="828"/>
        <v>20</v>
      </c>
    </row>
    <row r="10173" spans="5:17" ht="13" hidden="1" x14ac:dyDescent="0.3">
      <c r="E10173" s="138">
        <v>45803</v>
      </c>
      <c r="F10173" s="16">
        <v>146</v>
      </c>
      <c r="G10173" s="16">
        <v>2025</v>
      </c>
      <c r="H10173" s="139">
        <f t="shared" si="824"/>
        <v>0</v>
      </c>
      <c r="I10173" s="140">
        <v>15.466666666666667</v>
      </c>
      <c r="J10173" s="141">
        <f t="shared" si="825"/>
        <v>1</v>
      </c>
      <c r="K10173" s="81">
        <f t="shared" si="826"/>
        <v>4.5333333333333332</v>
      </c>
      <c r="L10173" s="149"/>
      <c r="N10173" s="141">
        <f t="shared" si="827"/>
        <v>1</v>
      </c>
      <c r="Q10173" s="81">
        <f t="shared" si="828"/>
        <v>20</v>
      </c>
    </row>
    <row r="10174" spans="5:17" ht="13" hidden="1" x14ac:dyDescent="0.3">
      <c r="E10174" s="138">
        <v>45804</v>
      </c>
      <c r="F10174" s="16">
        <v>147</v>
      </c>
      <c r="G10174" s="16">
        <v>2025</v>
      </c>
      <c r="H10174" s="139">
        <f t="shared" si="824"/>
        <v>0</v>
      </c>
      <c r="I10174" s="140">
        <v>15.573333333333334</v>
      </c>
      <c r="J10174" s="141">
        <f t="shared" si="825"/>
        <v>1</v>
      </c>
      <c r="K10174" s="81">
        <f t="shared" si="826"/>
        <v>4.4266666666666659</v>
      </c>
      <c r="L10174" s="149"/>
      <c r="N10174" s="141">
        <f t="shared" si="827"/>
        <v>1</v>
      </c>
      <c r="Q10174" s="81">
        <f t="shared" si="828"/>
        <v>20</v>
      </c>
    </row>
    <row r="10175" spans="5:17" ht="13" hidden="1" x14ac:dyDescent="0.3">
      <c r="E10175" s="138">
        <v>45805</v>
      </c>
      <c r="F10175" s="16">
        <v>148</v>
      </c>
      <c r="G10175" s="16">
        <v>2025</v>
      </c>
      <c r="H10175" s="139">
        <f t="shared" si="824"/>
        <v>0</v>
      </c>
      <c r="I10175" s="140">
        <v>15.68</v>
      </c>
      <c r="J10175" s="141">
        <f t="shared" si="825"/>
        <v>1</v>
      </c>
      <c r="K10175" s="81">
        <f t="shared" si="826"/>
        <v>4.32</v>
      </c>
      <c r="L10175" s="149"/>
      <c r="N10175" s="141">
        <f t="shared" si="827"/>
        <v>1</v>
      </c>
      <c r="Q10175" s="81">
        <f t="shared" si="828"/>
        <v>20</v>
      </c>
    </row>
    <row r="10176" spans="5:17" ht="13" hidden="1" x14ac:dyDescent="0.3">
      <c r="E10176" s="138">
        <v>45806</v>
      </c>
      <c r="F10176" s="16">
        <v>149</v>
      </c>
      <c r="G10176" s="16">
        <v>2025</v>
      </c>
      <c r="H10176" s="139">
        <f t="shared" si="824"/>
        <v>0</v>
      </c>
      <c r="I10176" s="140">
        <v>15.786666666666667</v>
      </c>
      <c r="J10176" s="141">
        <f t="shared" si="825"/>
        <v>1</v>
      </c>
      <c r="K10176" s="81">
        <f t="shared" si="826"/>
        <v>4.2133333333333329</v>
      </c>
      <c r="L10176" s="149"/>
      <c r="N10176" s="141">
        <f t="shared" si="827"/>
        <v>1</v>
      </c>
      <c r="Q10176" s="81">
        <f t="shared" si="828"/>
        <v>20</v>
      </c>
    </row>
    <row r="10177" spans="5:17" ht="13" hidden="1" x14ac:dyDescent="0.3">
      <c r="E10177" s="138">
        <v>45807</v>
      </c>
      <c r="F10177" s="16">
        <v>150</v>
      </c>
      <c r="G10177" s="16">
        <v>2025</v>
      </c>
      <c r="H10177" s="139">
        <f t="shared" si="824"/>
        <v>0</v>
      </c>
      <c r="I10177" s="140">
        <v>15.893333333333333</v>
      </c>
      <c r="J10177" s="141">
        <f t="shared" si="825"/>
        <v>1</v>
      </c>
      <c r="K10177" s="81">
        <f t="shared" si="826"/>
        <v>4.1066666666666674</v>
      </c>
      <c r="L10177" s="149"/>
      <c r="N10177" s="141">
        <f t="shared" si="827"/>
        <v>1</v>
      </c>
      <c r="Q10177" s="81">
        <f t="shared" si="828"/>
        <v>20</v>
      </c>
    </row>
    <row r="10178" spans="5:17" ht="13" hidden="1" x14ac:dyDescent="0.3">
      <c r="E10178" s="138">
        <v>45808</v>
      </c>
      <c r="F10178" s="16">
        <v>151</v>
      </c>
      <c r="G10178" s="16">
        <v>2025</v>
      </c>
      <c r="H10178" s="139">
        <f t="shared" si="824"/>
        <v>0</v>
      </c>
      <c r="I10178" s="140">
        <v>16</v>
      </c>
      <c r="J10178" s="141">
        <f t="shared" si="825"/>
        <v>1</v>
      </c>
      <c r="K10178" s="81">
        <f t="shared" si="826"/>
        <v>4</v>
      </c>
      <c r="L10178" s="149"/>
      <c r="N10178" s="141">
        <f t="shared" si="827"/>
        <v>1</v>
      </c>
      <c r="Q10178" s="81">
        <f t="shared" si="828"/>
        <v>20</v>
      </c>
    </row>
    <row r="10179" spans="5:17" ht="13" hidden="1" x14ac:dyDescent="0.3">
      <c r="E10179" s="138">
        <v>45809</v>
      </c>
      <c r="F10179" s="16">
        <v>152</v>
      </c>
      <c r="G10179" s="16">
        <v>2025</v>
      </c>
      <c r="H10179" s="139">
        <f t="shared" si="824"/>
        <v>0</v>
      </c>
      <c r="I10179" s="140">
        <v>16.106666666666669</v>
      </c>
      <c r="J10179" s="141">
        <f t="shared" si="825"/>
        <v>0</v>
      </c>
      <c r="K10179" s="81">
        <f t="shared" si="826"/>
        <v>0</v>
      </c>
      <c r="L10179" s="149"/>
      <c r="N10179" s="141">
        <f t="shared" si="827"/>
        <v>1</v>
      </c>
      <c r="Q10179" s="81">
        <f t="shared" si="828"/>
        <v>20</v>
      </c>
    </row>
    <row r="10180" spans="5:17" ht="13" hidden="1" x14ac:dyDescent="0.3">
      <c r="E10180" s="138">
        <v>45810</v>
      </c>
      <c r="F10180" s="16">
        <v>153</v>
      </c>
      <c r="G10180" s="16">
        <v>2025</v>
      </c>
      <c r="H10180" s="139">
        <f t="shared" si="824"/>
        <v>0</v>
      </c>
      <c r="I10180" s="140">
        <v>16.213333333333331</v>
      </c>
      <c r="J10180" s="141">
        <f t="shared" si="825"/>
        <v>0</v>
      </c>
      <c r="K10180" s="81">
        <f t="shared" si="826"/>
        <v>0</v>
      </c>
      <c r="L10180" s="149"/>
      <c r="N10180" s="141">
        <f t="shared" si="827"/>
        <v>1</v>
      </c>
      <c r="Q10180" s="81">
        <f t="shared" si="828"/>
        <v>20</v>
      </c>
    </row>
    <row r="10181" spans="5:17" ht="13" hidden="1" x14ac:dyDescent="0.3">
      <c r="E10181" s="138">
        <v>45811</v>
      </c>
      <c r="F10181" s="16">
        <v>154</v>
      </c>
      <c r="G10181" s="16">
        <v>2025</v>
      </c>
      <c r="H10181" s="139">
        <f t="shared" si="824"/>
        <v>0</v>
      </c>
      <c r="I10181" s="140">
        <v>16.32</v>
      </c>
      <c r="J10181" s="141">
        <f t="shared" si="825"/>
        <v>0</v>
      </c>
      <c r="K10181" s="81">
        <f t="shared" si="826"/>
        <v>0</v>
      </c>
      <c r="L10181" s="149"/>
      <c r="N10181" s="141">
        <f t="shared" si="827"/>
        <v>1</v>
      </c>
      <c r="Q10181" s="81">
        <f t="shared" si="828"/>
        <v>20</v>
      </c>
    </row>
    <row r="10182" spans="5:17" ht="13" hidden="1" x14ac:dyDescent="0.3">
      <c r="E10182" s="138">
        <v>45812</v>
      </c>
      <c r="F10182" s="16">
        <v>155</v>
      </c>
      <c r="G10182" s="16">
        <v>2025</v>
      </c>
      <c r="H10182" s="139">
        <f t="shared" si="824"/>
        <v>0</v>
      </c>
      <c r="I10182" s="140">
        <v>16.426666666666669</v>
      </c>
      <c r="J10182" s="141">
        <f t="shared" si="825"/>
        <v>0</v>
      </c>
      <c r="K10182" s="81">
        <f t="shared" si="826"/>
        <v>0</v>
      </c>
      <c r="L10182" s="149"/>
      <c r="N10182" s="141">
        <f t="shared" si="827"/>
        <v>1</v>
      </c>
      <c r="Q10182" s="81">
        <f t="shared" si="828"/>
        <v>20</v>
      </c>
    </row>
    <row r="10183" spans="5:17" ht="13" hidden="1" x14ac:dyDescent="0.3">
      <c r="E10183" s="138">
        <v>45813</v>
      </c>
      <c r="F10183" s="16">
        <v>156</v>
      </c>
      <c r="G10183" s="16">
        <v>2025</v>
      </c>
      <c r="H10183" s="139">
        <f t="shared" si="824"/>
        <v>0</v>
      </c>
      <c r="I10183" s="140">
        <v>16.533333333333331</v>
      </c>
      <c r="J10183" s="141">
        <f t="shared" si="825"/>
        <v>0</v>
      </c>
      <c r="K10183" s="81">
        <f t="shared" si="826"/>
        <v>0</v>
      </c>
      <c r="L10183" s="149"/>
      <c r="N10183" s="141">
        <f t="shared" si="827"/>
        <v>1</v>
      </c>
      <c r="Q10183" s="81">
        <f t="shared" si="828"/>
        <v>20</v>
      </c>
    </row>
    <row r="10184" spans="5:17" ht="13" hidden="1" x14ac:dyDescent="0.3">
      <c r="E10184" s="138">
        <v>45814</v>
      </c>
      <c r="F10184" s="16">
        <v>157</v>
      </c>
      <c r="G10184" s="16">
        <v>2025</v>
      </c>
      <c r="H10184" s="139">
        <f t="shared" si="824"/>
        <v>0</v>
      </c>
      <c r="I10184" s="140">
        <v>16.64</v>
      </c>
      <c r="J10184" s="141">
        <f t="shared" si="825"/>
        <v>0</v>
      </c>
      <c r="K10184" s="81">
        <f t="shared" si="826"/>
        <v>0</v>
      </c>
      <c r="L10184" s="149"/>
      <c r="N10184" s="141">
        <f t="shared" si="827"/>
        <v>1</v>
      </c>
      <c r="Q10184" s="81">
        <f t="shared" si="828"/>
        <v>20</v>
      </c>
    </row>
    <row r="10185" spans="5:17" ht="13" hidden="1" x14ac:dyDescent="0.3">
      <c r="E10185" s="138">
        <v>45815</v>
      </c>
      <c r="F10185" s="16">
        <v>158</v>
      </c>
      <c r="G10185" s="16">
        <v>2025</v>
      </c>
      <c r="H10185" s="139">
        <f t="shared" ref="H10185:H10248" si="829">IF(AND(E10185&gt;=$D$64,E10185&lt;=$D$65),1,0)</f>
        <v>0</v>
      </c>
      <c r="I10185" s="140">
        <v>16.74666666666667</v>
      </c>
      <c r="J10185" s="141">
        <f t="shared" si="825"/>
        <v>0</v>
      </c>
      <c r="K10185" s="81">
        <f t="shared" si="826"/>
        <v>0</v>
      </c>
      <c r="L10185" s="149"/>
      <c r="N10185" s="141">
        <f t="shared" si="827"/>
        <v>1</v>
      </c>
      <c r="Q10185" s="81">
        <f t="shared" si="828"/>
        <v>20</v>
      </c>
    </row>
    <row r="10186" spans="5:17" ht="13" hidden="1" x14ac:dyDescent="0.3">
      <c r="E10186" s="138">
        <v>45816</v>
      </c>
      <c r="F10186" s="16">
        <v>159</v>
      </c>
      <c r="G10186" s="16">
        <v>2025</v>
      </c>
      <c r="H10186" s="139">
        <f t="shared" si="829"/>
        <v>0</v>
      </c>
      <c r="I10186" s="140">
        <v>16.853333333333332</v>
      </c>
      <c r="J10186" s="141">
        <f t="shared" si="825"/>
        <v>0</v>
      </c>
      <c r="K10186" s="81">
        <f t="shared" si="826"/>
        <v>0</v>
      </c>
      <c r="L10186" s="149"/>
      <c r="N10186" s="141">
        <f t="shared" si="827"/>
        <v>1</v>
      </c>
      <c r="Q10186" s="81">
        <f t="shared" si="828"/>
        <v>20</v>
      </c>
    </row>
    <row r="10187" spans="5:17" ht="13" hidden="1" x14ac:dyDescent="0.3">
      <c r="E10187" s="138">
        <v>45817</v>
      </c>
      <c r="F10187" s="16">
        <v>160</v>
      </c>
      <c r="G10187" s="16">
        <v>2025</v>
      </c>
      <c r="H10187" s="139">
        <f t="shared" si="829"/>
        <v>0</v>
      </c>
      <c r="I10187" s="140">
        <v>16.96</v>
      </c>
      <c r="J10187" s="141">
        <f t="shared" si="825"/>
        <v>0</v>
      </c>
      <c r="K10187" s="81">
        <f t="shared" si="826"/>
        <v>0</v>
      </c>
      <c r="L10187" s="149"/>
      <c r="N10187" s="141">
        <f t="shared" si="827"/>
        <v>1</v>
      </c>
      <c r="Q10187" s="81">
        <f t="shared" si="828"/>
        <v>20</v>
      </c>
    </row>
    <row r="10188" spans="5:17" ht="13" hidden="1" x14ac:dyDescent="0.3">
      <c r="E10188" s="138">
        <v>45818</v>
      </c>
      <c r="F10188" s="16">
        <v>161</v>
      </c>
      <c r="G10188" s="16">
        <v>2025</v>
      </c>
      <c r="H10188" s="139">
        <f t="shared" si="829"/>
        <v>0</v>
      </c>
      <c r="I10188" s="140">
        <v>17.06666666666667</v>
      </c>
      <c r="J10188" s="141">
        <f t="shared" si="825"/>
        <v>0</v>
      </c>
      <c r="K10188" s="81">
        <f t="shared" si="826"/>
        <v>0</v>
      </c>
      <c r="L10188" s="149"/>
      <c r="N10188" s="141">
        <f t="shared" si="827"/>
        <v>1</v>
      </c>
      <c r="Q10188" s="81">
        <f t="shared" si="828"/>
        <v>20</v>
      </c>
    </row>
    <row r="10189" spans="5:17" ht="13" hidden="1" x14ac:dyDescent="0.3">
      <c r="E10189" s="138">
        <v>45819</v>
      </c>
      <c r="F10189" s="16">
        <v>162</v>
      </c>
      <c r="G10189" s="16">
        <v>2025</v>
      </c>
      <c r="H10189" s="139">
        <f t="shared" si="829"/>
        <v>0</v>
      </c>
      <c r="I10189" s="140">
        <v>17.173333333333332</v>
      </c>
      <c r="J10189" s="141">
        <f t="shared" si="825"/>
        <v>0</v>
      </c>
      <c r="K10189" s="81">
        <f t="shared" si="826"/>
        <v>0</v>
      </c>
      <c r="L10189" s="149"/>
      <c r="N10189" s="141">
        <f t="shared" si="827"/>
        <v>1</v>
      </c>
      <c r="Q10189" s="81">
        <f t="shared" si="828"/>
        <v>20</v>
      </c>
    </row>
    <row r="10190" spans="5:17" ht="13" hidden="1" x14ac:dyDescent="0.3">
      <c r="E10190" s="138">
        <v>45820</v>
      </c>
      <c r="F10190" s="16">
        <v>163</v>
      </c>
      <c r="G10190" s="16">
        <v>2025</v>
      </c>
      <c r="H10190" s="139">
        <f t="shared" si="829"/>
        <v>0</v>
      </c>
      <c r="I10190" s="140">
        <v>17.28</v>
      </c>
      <c r="J10190" s="141">
        <f t="shared" si="825"/>
        <v>0</v>
      </c>
      <c r="K10190" s="81">
        <f t="shared" si="826"/>
        <v>0</v>
      </c>
      <c r="L10190" s="149"/>
      <c r="N10190" s="141">
        <f t="shared" si="827"/>
        <v>1</v>
      </c>
      <c r="Q10190" s="81">
        <f t="shared" si="828"/>
        <v>20</v>
      </c>
    </row>
    <row r="10191" spans="5:17" ht="13" hidden="1" x14ac:dyDescent="0.3">
      <c r="E10191" s="138">
        <v>45821</v>
      </c>
      <c r="F10191" s="16">
        <v>164</v>
      </c>
      <c r="G10191" s="16">
        <v>2025</v>
      </c>
      <c r="H10191" s="139">
        <f t="shared" si="829"/>
        <v>0</v>
      </c>
      <c r="I10191" s="140">
        <v>17.38666666666667</v>
      </c>
      <c r="J10191" s="141">
        <f t="shared" si="825"/>
        <v>0</v>
      </c>
      <c r="K10191" s="81">
        <f t="shared" si="826"/>
        <v>0</v>
      </c>
      <c r="L10191" s="149"/>
      <c r="N10191" s="141">
        <f t="shared" si="827"/>
        <v>1</v>
      </c>
      <c r="Q10191" s="81">
        <f t="shared" si="828"/>
        <v>20</v>
      </c>
    </row>
    <row r="10192" spans="5:17" ht="13" hidden="1" x14ac:dyDescent="0.3">
      <c r="E10192" s="138">
        <v>45822</v>
      </c>
      <c r="F10192" s="16">
        <v>165</v>
      </c>
      <c r="G10192" s="16">
        <v>2025</v>
      </c>
      <c r="H10192" s="139">
        <f t="shared" si="829"/>
        <v>0</v>
      </c>
      <c r="I10192" s="140">
        <v>17.493333333333332</v>
      </c>
      <c r="J10192" s="141">
        <f t="shared" si="825"/>
        <v>0</v>
      </c>
      <c r="K10192" s="81">
        <f t="shared" si="826"/>
        <v>0</v>
      </c>
      <c r="L10192" s="149"/>
      <c r="N10192" s="141">
        <f t="shared" si="827"/>
        <v>1</v>
      </c>
      <c r="Q10192" s="81">
        <f t="shared" si="828"/>
        <v>20</v>
      </c>
    </row>
    <row r="10193" spans="5:17" ht="13" hidden="1" x14ac:dyDescent="0.3">
      <c r="E10193" s="138">
        <v>45823</v>
      </c>
      <c r="F10193" s="16">
        <v>166</v>
      </c>
      <c r="G10193" s="16">
        <v>2025</v>
      </c>
      <c r="H10193" s="139">
        <f t="shared" si="829"/>
        <v>0</v>
      </c>
      <c r="I10193" s="140">
        <v>17.600000000000001</v>
      </c>
      <c r="J10193" s="141">
        <f t="shared" si="825"/>
        <v>0</v>
      </c>
      <c r="K10193" s="81">
        <f t="shared" si="826"/>
        <v>0</v>
      </c>
      <c r="L10193" s="149"/>
      <c r="N10193" s="141">
        <f t="shared" si="827"/>
        <v>1</v>
      </c>
      <c r="Q10193" s="81">
        <f t="shared" si="828"/>
        <v>20</v>
      </c>
    </row>
    <row r="10194" spans="5:17" ht="13" hidden="1" x14ac:dyDescent="0.3">
      <c r="E10194" s="138">
        <v>45824</v>
      </c>
      <c r="F10194" s="16">
        <v>167</v>
      </c>
      <c r="G10194" s="16">
        <v>2025</v>
      </c>
      <c r="H10194" s="139">
        <f t="shared" si="829"/>
        <v>0</v>
      </c>
      <c r="I10194" s="140">
        <v>17.683870967741939</v>
      </c>
      <c r="J10194" s="141">
        <f t="shared" si="825"/>
        <v>0</v>
      </c>
      <c r="K10194" s="81">
        <f t="shared" si="826"/>
        <v>0</v>
      </c>
      <c r="L10194" s="149"/>
      <c r="N10194" s="141">
        <f t="shared" si="827"/>
        <v>1</v>
      </c>
      <c r="Q10194" s="81">
        <f t="shared" si="828"/>
        <v>20</v>
      </c>
    </row>
    <row r="10195" spans="5:17" ht="13" hidden="1" x14ac:dyDescent="0.3">
      <c r="E10195" s="138">
        <v>45825</v>
      </c>
      <c r="F10195" s="16">
        <v>168</v>
      </c>
      <c r="G10195" s="16">
        <v>2025</v>
      </c>
      <c r="H10195" s="139">
        <f t="shared" si="829"/>
        <v>0</v>
      </c>
      <c r="I10195" s="140">
        <v>17.767741935483873</v>
      </c>
      <c r="J10195" s="141">
        <f t="shared" si="825"/>
        <v>0</v>
      </c>
      <c r="K10195" s="81">
        <f t="shared" si="826"/>
        <v>0</v>
      </c>
      <c r="L10195" s="149"/>
      <c r="N10195" s="141">
        <f t="shared" si="827"/>
        <v>1</v>
      </c>
      <c r="Q10195" s="81">
        <f t="shared" si="828"/>
        <v>20</v>
      </c>
    </row>
    <row r="10196" spans="5:17" ht="13" hidden="1" x14ac:dyDescent="0.3">
      <c r="E10196" s="138">
        <v>45826</v>
      </c>
      <c r="F10196" s="16">
        <v>169</v>
      </c>
      <c r="G10196" s="16">
        <v>2025</v>
      </c>
      <c r="H10196" s="139">
        <f t="shared" si="829"/>
        <v>0</v>
      </c>
      <c r="I10196" s="140">
        <v>17.851612903225806</v>
      </c>
      <c r="J10196" s="141">
        <f t="shared" si="825"/>
        <v>0</v>
      </c>
      <c r="K10196" s="81">
        <f t="shared" si="826"/>
        <v>0</v>
      </c>
      <c r="L10196" s="149"/>
      <c r="N10196" s="141">
        <f t="shared" si="827"/>
        <v>1</v>
      </c>
      <c r="Q10196" s="81">
        <f t="shared" si="828"/>
        <v>20</v>
      </c>
    </row>
    <row r="10197" spans="5:17" ht="13" hidden="1" x14ac:dyDescent="0.3">
      <c r="E10197" s="138">
        <v>45827</v>
      </c>
      <c r="F10197" s="16">
        <v>170</v>
      </c>
      <c r="G10197" s="16">
        <v>2025</v>
      </c>
      <c r="H10197" s="139">
        <f t="shared" si="829"/>
        <v>0</v>
      </c>
      <c r="I10197" s="140">
        <v>17.935483870967744</v>
      </c>
      <c r="J10197" s="141">
        <f t="shared" si="825"/>
        <v>0</v>
      </c>
      <c r="K10197" s="81">
        <f t="shared" si="826"/>
        <v>0</v>
      </c>
      <c r="L10197" s="149"/>
      <c r="N10197" s="141">
        <f t="shared" si="827"/>
        <v>1</v>
      </c>
      <c r="Q10197" s="81">
        <f t="shared" si="828"/>
        <v>20</v>
      </c>
    </row>
    <row r="10198" spans="5:17" ht="13" hidden="1" x14ac:dyDescent="0.3">
      <c r="E10198" s="138">
        <v>45828</v>
      </c>
      <c r="F10198" s="16">
        <v>171</v>
      </c>
      <c r="G10198" s="16">
        <v>2025</v>
      </c>
      <c r="H10198" s="139">
        <f t="shared" si="829"/>
        <v>0</v>
      </c>
      <c r="I10198" s="140">
        <v>18.019354838709681</v>
      </c>
      <c r="J10198" s="141">
        <f t="shared" si="825"/>
        <v>0</v>
      </c>
      <c r="K10198" s="81">
        <f t="shared" si="826"/>
        <v>0</v>
      </c>
      <c r="L10198" s="149"/>
      <c r="N10198" s="141">
        <f t="shared" si="827"/>
        <v>1</v>
      </c>
      <c r="Q10198" s="81">
        <f t="shared" si="828"/>
        <v>20</v>
      </c>
    </row>
    <row r="10199" spans="5:17" ht="13" hidden="1" x14ac:dyDescent="0.3">
      <c r="E10199" s="138">
        <v>45829</v>
      </c>
      <c r="F10199" s="16">
        <v>172</v>
      </c>
      <c r="G10199" s="16">
        <v>2025</v>
      </c>
      <c r="H10199" s="139">
        <f t="shared" si="829"/>
        <v>0</v>
      </c>
      <c r="I10199" s="140">
        <v>18.103225806451615</v>
      </c>
      <c r="J10199" s="141">
        <f t="shared" si="825"/>
        <v>0</v>
      </c>
      <c r="K10199" s="81">
        <f t="shared" si="826"/>
        <v>0</v>
      </c>
      <c r="L10199" s="149"/>
      <c r="N10199" s="141">
        <f t="shared" si="827"/>
        <v>1</v>
      </c>
      <c r="Q10199" s="81">
        <f t="shared" si="828"/>
        <v>20</v>
      </c>
    </row>
    <row r="10200" spans="5:17" ht="13" hidden="1" x14ac:dyDescent="0.3">
      <c r="E10200" s="138">
        <v>45830</v>
      </c>
      <c r="F10200" s="16">
        <v>173</v>
      </c>
      <c r="G10200" s="16">
        <v>2025</v>
      </c>
      <c r="H10200" s="139">
        <f t="shared" si="829"/>
        <v>0</v>
      </c>
      <c r="I10200" s="140">
        <v>18.187096774193549</v>
      </c>
      <c r="J10200" s="141">
        <f t="shared" si="825"/>
        <v>0</v>
      </c>
      <c r="K10200" s="81">
        <f t="shared" si="826"/>
        <v>0</v>
      </c>
      <c r="L10200" s="149"/>
      <c r="N10200" s="141">
        <f t="shared" si="827"/>
        <v>1</v>
      </c>
      <c r="Q10200" s="81">
        <f t="shared" si="828"/>
        <v>20</v>
      </c>
    </row>
    <row r="10201" spans="5:17" ht="13" hidden="1" x14ac:dyDescent="0.3">
      <c r="E10201" s="138">
        <v>45831</v>
      </c>
      <c r="F10201" s="16">
        <v>174</v>
      </c>
      <c r="G10201" s="16">
        <v>2025</v>
      </c>
      <c r="H10201" s="139">
        <f t="shared" si="829"/>
        <v>0</v>
      </c>
      <c r="I10201" s="140">
        <v>18.270967741935486</v>
      </c>
      <c r="J10201" s="141">
        <f t="shared" si="825"/>
        <v>0</v>
      </c>
      <c r="K10201" s="81">
        <f t="shared" si="826"/>
        <v>0</v>
      </c>
      <c r="L10201" s="149"/>
      <c r="N10201" s="141">
        <f t="shared" si="827"/>
        <v>1</v>
      </c>
      <c r="Q10201" s="81">
        <f t="shared" si="828"/>
        <v>20</v>
      </c>
    </row>
    <row r="10202" spans="5:17" ht="13" hidden="1" x14ac:dyDescent="0.3">
      <c r="E10202" s="138">
        <v>45832</v>
      </c>
      <c r="F10202" s="16">
        <v>175</v>
      </c>
      <c r="G10202" s="16">
        <v>2025</v>
      </c>
      <c r="H10202" s="139">
        <f t="shared" si="829"/>
        <v>0</v>
      </c>
      <c r="I10202" s="140">
        <v>18.354838709677423</v>
      </c>
      <c r="J10202" s="141">
        <f t="shared" si="825"/>
        <v>0</v>
      </c>
      <c r="K10202" s="81">
        <f t="shared" si="826"/>
        <v>0</v>
      </c>
      <c r="L10202" s="149"/>
      <c r="N10202" s="141">
        <f t="shared" si="827"/>
        <v>1</v>
      </c>
      <c r="Q10202" s="81">
        <f t="shared" si="828"/>
        <v>20</v>
      </c>
    </row>
    <row r="10203" spans="5:17" ht="13" hidden="1" x14ac:dyDescent="0.3">
      <c r="E10203" s="138">
        <v>45833</v>
      </c>
      <c r="F10203" s="16">
        <v>176</v>
      </c>
      <c r="G10203" s="16">
        <v>2025</v>
      </c>
      <c r="H10203" s="139">
        <f t="shared" si="829"/>
        <v>0</v>
      </c>
      <c r="I10203" s="140">
        <v>18.438709677419357</v>
      </c>
      <c r="J10203" s="141">
        <f t="shared" si="825"/>
        <v>0</v>
      </c>
      <c r="K10203" s="81">
        <f t="shared" si="826"/>
        <v>0</v>
      </c>
      <c r="L10203" s="149"/>
      <c r="N10203" s="141">
        <f t="shared" si="827"/>
        <v>1</v>
      </c>
      <c r="Q10203" s="81">
        <f t="shared" si="828"/>
        <v>20</v>
      </c>
    </row>
    <row r="10204" spans="5:17" ht="13" hidden="1" x14ac:dyDescent="0.3">
      <c r="E10204" s="138">
        <v>45834</v>
      </c>
      <c r="F10204" s="16">
        <v>177</v>
      </c>
      <c r="G10204" s="16">
        <v>2025</v>
      </c>
      <c r="H10204" s="139">
        <f t="shared" si="829"/>
        <v>0</v>
      </c>
      <c r="I10204" s="140">
        <v>18.522580645161291</v>
      </c>
      <c r="J10204" s="141">
        <f t="shared" si="825"/>
        <v>0</v>
      </c>
      <c r="K10204" s="81">
        <f t="shared" si="826"/>
        <v>0</v>
      </c>
      <c r="L10204" s="149"/>
      <c r="N10204" s="141">
        <f t="shared" si="827"/>
        <v>1</v>
      </c>
      <c r="Q10204" s="81">
        <f t="shared" si="828"/>
        <v>20</v>
      </c>
    </row>
    <row r="10205" spans="5:17" ht="13" hidden="1" x14ac:dyDescent="0.3">
      <c r="E10205" s="138">
        <v>45835</v>
      </c>
      <c r="F10205" s="16">
        <v>178</v>
      </c>
      <c r="G10205" s="16">
        <v>2025</v>
      </c>
      <c r="H10205" s="139">
        <f t="shared" si="829"/>
        <v>0</v>
      </c>
      <c r="I10205" s="140">
        <v>18.606451612903228</v>
      </c>
      <c r="J10205" s="141">
        <f t="shared" si="825"/>
        <v>0</v>
      </c>
      <c r="K10205" s="81">
        <f t="shared" si="826"/>
        <v>0</v>
      </c>
      <c r="L10205" s="149"/>
      <c r="N10205" s="141">
        <f t="shared" si="827"/>
        <v>1</v>
      </c>
      <c r="Q10205" s="81">
        <f t="shared" si="828"/>
        <v>20</v>
      </c>
    </row>
    <row r="10206" spans="5:17" ht="13" hidden="1" x14ac:dyDescent="0.3">
      <c r="E10206" s="138">
        <v>45836</v>
      </c>
      <c r="F10206" s="16">
        <v>179</v>
      </c>
      <c r="G10206" s="16">
        <v>2025</v>
      </c>
      <c r="H10206" s="139">
        <f t="shared" si="829"/>
        <v>0</v>
      </c>
      <c r="I10206" s="140">
        <v>18.690322580645162</v>
      </c>
      <c r="J10206" s="141">
        <f t="shared" si="825"/>
        <v>0</v>
      </c>
      <c r="K10206" s="81">
        <f t="shared" si="826"/>
        <v>0</v>
      </c>
      <c r="L10206" s="149"/>
      <c r="N10206" s="141">
        <f t="shared" si="827"/>
        <v>1</v>
      </c>
      <c r="Q10206" s="81">
        <f t="shared" si="828"/>
        <v>20</v>
      </c>
    </row>
    <row r="10207" spans="5:17" ht="13" hidden="1" x14ac:dyDescent="0.3">
      <c r="E10207" s="138">
        <v>45837</v>
      </c>
      <c r="F10207" s="16">
        <v>180</v>
      </c>
      <c r="G10207" s="16">
        <v>2025</v>
      </c>
      <c r="H10207" s="139">
        <f t="shared" si="829"/>
        <v>0</v>
      </c>
      <c r="I10207" s="140">
        <v>18.774193548387096</v>
      </c>
      <c r="J10207" s="141">
        <f t="shared" si="825"/>
        <v>0</v>
      </c>
      <c r="K10207" s="81">
        <f t="shared" si="826"/>
        <v>0</v>
      </c>
      <c r="L10207" s="149"/>
      <c r="N10207" s="141">
        <f t="shared" si="827"/>
        <v>1</v>
      </c>
      <c r="Q10207" s="81">
        <f t="shared" si="828"/>
        <v>20</v>
      </c>
    </row>
    <row r="10208" spans="5:17" ht="13" hidden="1" x14ac:dyDescent="0.3">
      <c r="E10208" s="138">
        <v>45838</v>
      </c>
      <c r="F10208" s="16">
        <v>181</v>
      </c>
      <c r="G10208" s="16">
        <v>2025</v>
      </c>
      <c r="H10208" s="139">
        <f t="shared" si="829"/>
        <v>0</v>
      </c>
      <c r="I10208" s="140">
        <v>18.858064516129033</v>
      </c>
      <c r="J10208" s="141">
        <f t="shared" si="825"/>
        <v>0</v>
      </c>
      <c r="K10208" s="81">
        <f t="shared" si="826"/>
        <v>0</v>
      </c>
      <c r="L10208" s="149"/>
      <c r="N10208" s="141">
        <f t="shared" si="827"/>
        <v>1</v>
      </c>
      <c r="Q10208" s="81">
        <f t="shared" si="828"/>
        <v>20</v>
      </c>
    </row>
    <row r="10209" spans="5:17" ht="13" hidden="1" x14ac:dyDescent="0.3">
      <c r="E10209" s="138">
        <v>45839</v>
      </c>
      <c r="F10209" s="16">
        <v>182</v>
      </c>
      <c r="G10209" s="16">
        <v>2025</v>
      </c>
      <c r="H10209" s="139">
        <f t="shared" si="829"/>
        <v>0</v>
      </c>
      <c r="I10209" s="140">
        <v>18.941935483870971</v>
      </c>
      <c r="J10209" s="141">
        <f t="shared" si="825"/>
        <v>0</v>
      </c>
      <c r="K10209" s="81">
        <f t="shared" si="826"/>
        <v>0</v>
      </c>
      <c r="L10209" s="149"/>
      <c r="N10209" s="141">
        <f t="shared" si="827"/>
        <v>1</v>
      </c>
      <c r="Q10209" s="81">
        <f t="shared" si="828"/>
        <v>20</v>
      </c>
    </row>
    <row r="10210" spans="5:17" ht="13" hidden="1" x14ac:dyDescent="0.3">
      <c r="E10210" s="138">
        <v>45840</v>
      </c>
      <c r="F10210" s="16">
        <v>183</v>
      </c>
      <c r="G10210" s="16">
        <v>2025</v>
      </c>
      <c r="H10210" s="139">
        <f t="shared" si="829"/>
        <v>0</v>
      </c>
      <c r="I10210" s="140">
        <v>19.025806451612905</v>
      </c>
      <c r="J10210" s="141">
        <f t="shared" si="825"/>
        <v>0</v>
      </c>
      <c r="K10210" s="81">
        <f t="shared" si="826"/>
        <v>0</v>
      </c>
      <c r="L10210" s="149"/>
      <c r="N10210" s="141">
        <f t="shared" si="827"/>
        <v>1</v>
      </c>
      <c r="Q10210" s="81">
        <f t="shared" si="828"/>
        <v>20</v>
      </c>
    </row>
    <row r="10211" spans="5:17" ht="13" hidden="1" x14ac:dyDescent="0.3">
      <c r="E10211" s="138">
        <v>45841</v>
      </c>
      <c r="F10211" s="16">
        <v>184</v>
      </c>
      <c r="G10211" s="16">
        <v>2025</v>
      </c>
      <c r="H10211" s="139">
        <f t="shared" si="829"/>
        <v>0</v>
      </c>
      <c r="I10211" s="140">
        <v>19.109677419354838</v>
      </c>
      <c r="J10211" s="141">
        <f t="shared" si="825"/>
        <v>0</v>
      </c>
      <c r="K10211" s="81">
        <f t="shared" si="826"/>
        <v>0</v>
      </c>
      <c r="L10211" s="149"/>
      <c r="N10211" s="141">
        <f t="shared" si="827"/>
        <v>1</v>
      </c>
      <c r="Q10211" s="81">
        <f t="shared" si="828"/>
        <v>20</v>
      </c>
    </row>
    <row r="10212" spans="5:17" ht="13" hidden="1" x14ac:dyDescent="0.3">
      <c r="E10212" s="138">
        <v>45842</v>
      </c>
      <c r="F10212" s="16">
        <v>185</v>
      </c>
      <c r="G10212" s="16">
        <v>2025</v>
      </c>
      <c r="H10212" s="139">
        <f t="shared" si="829"/>
        <v>0</v>
      </c>
      <c r="I10212" s="140">
        <v>19.193548387096776</v>
      </c>
      <c r="J10212" s="141">
        <f t="shared" si="825"/>
        <v>0</v>
      </c>
      <c r="K10212" s="81">
        <f t="shared" si="826"/>
        <v>0</v>
      </c>
      <c r="L10212" s="149"/>
      <c r="N10212" s="141">
        <f t="shared" si="827"/>
        <v>1</v>
      </c>
      <c r="Q10212" s="81">
        <f t="shared" si="828"/>
        <v>20</v>
      </c>
    </row>
    <row r="10213" spans="5:17" ht="13" hidden="1" x14ac:dyDescent="0.3">
      <c r="E10213" s="138">
        <v>45843</v>
      </c>
      <c r="F10213" s="16">
        <v>186</v>
      </c>
      <c r="G10213" s="16">
        <v>2025</v>
      </c>
      <c r="H10213" s="139">
        <f t="shared" si="829"/>
        <v>0</v>
      </c>
      <c r="I10213" s="140">
        <v>19.277419354838713</v>
      </c>
      <c r="J10213" s="141">
        <f t="shared" si="825"/>
        <v>0</v>
      </c>
      <c r="K10213" s="81">
        <f t="shared" si="826"/>
        <v>0</v>
      </c>
      <c r="L10213" s="149"/>
      <c r="N10213" s="141">
        <f t="shared" si="827"/>
        <v>1</v>
      </c>
      <c r="Q10213" s="81">
        <f t="shared" si="828"/>
        <v>20</v>
      </c>
    </row>
    <row r="10214" spans="5:17" ht="13" hidden="1" x14ac:dyDescent="0.3">
      <c r="E10214" s="138">
        <v>45844</v>
      </c>
      <c r="F10214" s="16">
        <v>187</v>
      </c>
      <c r="G10214" s="16">
        <v>2025</v>
      </c>
      <c r="H10214" s="139">
        <f t="shared" si="829"/>
        <v>0</v>
      </c>
      <c r="I10214" s="140">
        <v>19.361290322580643</v>
      </c>
      <c r="J10214" s="141">
        <f t="shared" si="825"/>
        <v>0</v>
      </c>
      <c r="K10214" s="81">
        <f t="shared" si="826"/>
        <v>0</v>
      </c>
      <c r="L10214" s="149"/>
      <c r="N10214" s="141">
        <f t="shared" si="827"/>
        <v>1</v>
      </c>
      <c r="Q10214" s="81">
        <f t="shared" si="828"/>
        <v>20</v>
      </c>
    </row>
    <row r="10215" spans="5:17" ht="13" hidden="1" x14ac:dyDescent="0.3">
      <c r="E10215" s="138">
        <v>45845</v>
      </c>
      <c r="F10215" s="16">
        <v>188</v>
      </c>
      <c r="G10215" s="16">
        <v>2025</v>
      </c>
      <c r="H10215" s="139">
        <f t="shared" si="829"/>
        <v>0</v>
      </c>
      <c r="I10215" s="140">
        <v>19.445161290322581</v>
      </c>
      <c r="J10215" s="141">
        <f t="shared" si="825"/>
        <v>0</v>
      </c>
      <c r="K10215" s="81">
        <f t="shared" si="826"/>
        <v>0</v>
      </c>
      <c r="L10215" s="149"/>
      <c r="N10215" s="141">
        <f t="shared" si="827"/>
        <v>1</v>
      </c>
      <c r="Q10215" s="81">
        <f t="shared" si="828"/>
        <v>20</v>
      </c>
    </row>
    <row r="10216" spans="5:17" ht="13" hidden="1" x14ac:dyDescent="0.3">
      <c r="E10216" s="138">
        <v>45846</v>
      </c>
      <c r="F10216" s="16">
        <v>189</v>
      </c>
      <c r="G10216" s="16">
        <v>2025</v>
      </c>
      <c r="H10216" s="139">
        <f t="shared" si="829"/>
        <v>0</v>
      </c>
      <c r="I10216" s="140">
        <v>19.529032258064518</v>
      </c>
      <c r="J10216" s="141">
        <f t="shared" si="825"/>
        <v>0</v>
      </c>
      <c r="K10216" s="81">
        <f t="shared" si="826"/>
        <v>0</v>
      </c>
      <c r="L10216" s="149"/>
      <c r="N10216" s="141">
        <f t="shared" si="827"/>
        <v>1</v>
      </c>
      <c r="Q10216" s="81">
        <f t="shared" si="828"/>
        <v>20</v>
      </c>
    </row>
    <row r="10217" spans="5:17" ht="13" hidden="1" x14ac:dyDescent="0.3">
      <c r="E10217" s="138">
        <v>45847</v>
      </c>
      <c r="F10217" s="16">
        <v>190</v>
      </c>
      <c r="G10217" s="16">
        <v>2025</v>
      </c>
      <c r="H10217" s="139">
        <f t="shared" si="829"/>
        <v>0</v>
      </c>
      <c r="I10217" s="140">
        <v>19.612903225806452</v>
      </c>
      <c r="J10217" s="141">
        <f t="shared" si="825"/>
        <v>0</v>
      </c>
      <c r="K10217" s="81">
        <f t="shared" si="826"/>
        <v>0</v>
      </c>
      <c r="L10217" s="149"/>
      <c r="N10217" s="141">
        <f t="shared" si="827"/>
        <v>1</v>
      </c>
      <c r="Q10217" s="81">
        <f t="shared" si="828"/>
        <v>20</v>
      </c>
    </row>
    <row r="10218" spans="5:17" ht="13" hidden="1" x14ac:dyDescent="0.3">
      <c r="E10218" s="138">
        <v>45848</v>
      </c>
      <c r="F10218" s="16">
        <v>191</v>
      </c>
      <c r="G10218" s="16">
        <v>2025</v>
      </c>
      <c r="H10218" s="139">
        <f t="shared" si="829"/>
        <v>0</v>
      </c>
      <c r="I10218" s="140">
        <v>19.696774193548389</v>
      </c>
      <c r="J10218" s="141">
        <f t="shared" si="825"/>
        <v>0</v>
      </c>
      <c r="K10218" s="81">
        <f t="shared" si="826"/>
        <v>0</v>
      </c>
      <c r="L10218" s="149"/>
      <c r="N10218" s="141">
        <f t="shared" si="827"/>
        <v>1</v>
      </c>
      <c r="Q10218" s="81">
        <f t="shared" si="828"/>
        <v>20</v>
      </c>
    </row>
    <row r="10219" spans="5:17" ht="13" hidden="1" x14ac:dyDescent="0.3">
      <c r="E10219" s="138">
        <v>45849</v>
      </c>
      <c r="F10219" s="16">
        <v>192</v>
      </c>
      <c r="G10219" s="16">
        <v>2025</v>
      </c>
      <c r="H10219" s="139">
        <f t="shared" si="829"/>
        <v>0</v>
      </c>
      <c r="I10219" s="140">
        <v>19.780645161290323</v>
      </c>
      <c r="J10219" s="141">
        <f t="shared" si="825"/>
        <v>0</v>
      </c>
      <c r="K10219" s="81">
        <f t="shared" si="826"/>
        <v>0</v>
      </c>
      <c r="L10219" s="149"/>
      <c r="N10219" s="141">
        <f t="shared" si="827"/>
        <v>1</v>
      </c>
      <c r="Q10219" s="81">
        <f t="shared" si="828"/>
        <v>20</v>
      </c>
    </row>
    <row r="10220" spans="5:17" ht="13" hidden="1" x14ac:dyDescent="0.3">
      <c r="E10220" s="138">
        <v>45850</v>
      </c>
      <c r="F10220" s="16">
        <v>193</v>
      </c>
      <c r="G10220" s="16">
        <v>2025</v>
      </c>
      <c r="H10220" s="139">
        <f t="shared" si="829"/>
        <v>0</v>
      </c>
      <c r="I10220" s="140">
        <v>19.864516129032257</v>
      </c>
      <c r="J10220" s="141">
        <f t="shared" ref="J10220:J10283" si="830">IF(I10220&lt;=$E$117,1,0)</f>
        <v>0</v>
      </c>
      <c r="K10220" s="81">
        <f t="shared" ref="K10220:K10283" si="831">J10220*($E$116-I10220)</f>
        <v>0</v>
      </c>
      <c r="L10220" s="149"/>
      <c r="N10220" s="141">
        <f t="shared" ref="N10220:N10283" si="832">IF(L10220&lt;=$E$117,1,0)</f>
        <v>1</v>
      </c>
      <c r="Q10220" s="81">
        <f t="shared" ref="Q10220:Q10283" si="833">N10220*($E$116-L10220)</f>
        <v>20</v>
      </c>
    </row>
    <row r="10221" spans="5:17" ht="13" hidden="1" x14ac:dyDescent="0.3">
      <c r="E10221" s="138">
        <v>45851</v>
      </c>
      <c r="F10221" s="16">
        <v>194</v>
      </c>
      <c r="G10221" s="16">
        <v>2025</v>
      </c>
      <c r="H10221" s="139">
        <f t="shared" si="829"/>
        <v>0</v>
      </c>
      <c r="I10221" s="140">
        <v>19.948387096774194</v>
      </c>
      <c r="J10221" s="141">
        <f t="shared" si="830"/>
        <v>0</v>
      </c>
      <c r="K10221" s="81">
        <f t="shared" si="831"/>
        <v>0</v>
      </c>
      <c r="L10221" s="149"/>
      <c r="N10221" s="141">
        <f t="shared" si="832"/>
        <v>1</v>
      </c>
      <c r="Q10221" s="81">
        <f t="shared" si="833"/>
        <v>20</v>
      </c>
    </row>
    <row r="10222" spans="5:17" ht="13" hidden="1" x14ac:dyDescent="0.3">
      <c r="E10222" s="138">
        <v>45852</v>
      </c>
      <c r="F10222" s="16">
        <v>195</v>
      </c>
      <c r="G10222" s="16">
        <v>2025</v>
      </c>
      <c r="H10222" s="139">
        <f t="shared" si="829"/>
        <v>0</v>
      </c>
      <c r="I10222" s="140">
        <v>20.032258064516128</v>
      </c>
      <c r="J10222" s="141">
        <f t="shared" si="830"/>
        <v>0</v>
      </c>
      <c r="K10222" s="81">
        <f t="shared" si="831"/>
        <v>0</v>
      </c>
      <c r="L10222" s="149"/>
      <c r="N10222" s="141">
        <f t="shared" si="832"/>
        <v>1</v>
      </c>
      <c r="Q10222" s="81">
        <f t="shared" si="833"/>
        <v>20</v>
      </c>
    </row>
    <row r="10223" spans="5:17" ht="13" hidden="1" x14ac:dyDescent="0.3">
      <c r="E10223" s="138">
        <v>45853</v>
      </c>
      <c r="F10223" s="16">
        <v>196</v>
      </c>
      <c r="G10223" s="16">
        <v>2025</v>
      </c>
      <c r="H10223" s="139">
        <f t="shared" si="829"/>
        <v>0</v>
      </c>
      <c r="I10223" s="140">
        <v>20.116129032258065</v>
      </c>
      <c r="J10223" s="141">
        <f t="shared" si="830"/>
        <v>0</v>
      </c>
      <c r="K10223" s="81">
        <f t="shared" si="831"/>
        <v>0</v>
      </c>
      <c r="L10223" s="149"/>
      <c r="N10223" s="141">
        <f t="shared" si="832"/>
        <v>1</v>
      </c>
      <c r="Q10223" s="81">
        <f t="shared" si="833"/>
        <v>20</v>
      </c>
    </row>
    <row r="10224" spans="5:17" ht="13" hidden="1" x14ac:dyDescent="0.3">
      <c r="E10224" s="138">
        <v>45854</v>
      </c>
      <c r="F10224" s="16">
        <v>197</v>
      </c>
      <c r="G10224" s="16">
        <v>2025</v>
      </c>
      <c r="H10224" s="139">
        <f t="shared" si="829"/>
        <v>0</v>
      </c>
      <c r="I10224" s="140">
        <v>20.2</v>
      </c>
      <c r="J10224" s="141">
        <f t="shared" si="830"/>
        <v>0</v>
      </c>
      <c r="K10224" s="81">
        <f t="shared" si="831"/>
        <v>0</v>
      </c>
      <c r="L10224" s="149"/>
      <c r="N10224" s="141">
        <f t="shared" si="832"/>
        <v>1</v>
      </c>
      <c r="Q10224" s="81">
        <f t="shared" si="833"/>
        <v>20</v>
      </c>
    </row>
    <row r="10225" spans="5:17" ht="13" hidden="1" x14ac:dyDescent="0.3">
      <c r="E10225" s="138">
        <v>45855</v>
      </c>
      <c r="F10225" s="16">
        <v>198</v>
      </c>
      <c r="G10225" s="16">
        <v>2025</v>
      </c>
      <c r="H10225" s="139">
        <f t="shared" si="829"/>
        <v>0</v>
      </c>
      <c r="I10225" s="140">
        <v>20.193548387096772</v>
      </c>
      <c r="J10225" s="141">
        <f t="shared" si="830"/>
        <v>0</v>
      </c>
      <c r="K10225" s="81">
        <f t="shared" si="831"/>
        <v>0</v>
      </c>
      <c r="L10225" s="149"/>
      <c r="N10225" s="141">
        <f t="shared" si="832"/>
        <v>1</v>
      </c>
      <c r="Q10225" s="81">
        <f t="shared" si="833"/>
        <v>20</v>
      </c>
    </row>
    <row r="10226" spans="5:17" ht="13" hidden="1" x14ac:dyDescent="0.3">
      <c r="E10226" s="138">
        <v>45856</v>
      </c>
      <c r="F10226" s="16">
        <v>199</v>
      </c>
      <c r="G10226" s="16">
        <v>2025</v>
      </c>
      <c r="H10226" s="139">
        <f t="shared" si="829"/>
        <v>0</v>
      </c>
      <c r="I10226" s="140">
        <v>20.187096774193549</v>
      </c>
      <c r="J10226" s="141">
        <f t="shared" si="830"/>
        <v>0</v>
      </c>
      <c r="K10226" s="81">
        <f t="shared" si="831"/>
        <v>0</v>
      </c>
      <c r="L10226" s="149"/>
      <c r="N10226" s="141">
        <f t="shared" si="832"/>
        <v>1</v>
      </c>
      <c r="Q10226" s="81">
        <f t="shared" si="833"/>
        <v>20</v>
      </c>
    </row>
    <row r="10227" spans="5:17" ht="13" hidden="1" x14ac:dyDescent="0.3">
      <c r="E10227" s="138">
        <v>45857</v>
      </c>
      <c r="F10227" s="16">
        <v>200</v>
      </c>
      <c r="G10227" s="16">
        <v>2025</v>
      </c>
      <c r="H10227" s="139">
        <f t="shared" si="829"/>
        <v>0</v>
      </c>
      <c r="I10227" s="140">
        <v>20.180645161290322</v>
      </c>
      <c r="J10227" s="141">
        <f t="shared" si="830"/>
        <v>0</v>
      </c>
      <c r="K10227" s="81">
        <f t="shared" si="831"/>
        <v>0</v>
      </c>
      <c r="L10227" s="149"/>
      <c r="N10227" s="141">
        <f t="shared" si="832"/>
        <v>1</v>
      </c>
      <c r="Q10227" s="81">
        <f t="shared" si="833"/>
        <v>20</v>
      </c>
    </row>
    <row r="10228" spans="5:17" ht="13" hidden="1" x14ac:dyDescent="0.3">
      <c r="E10228" s="138">
        <v>45858</v>
      </c>
      <c r="F10228" s="16">
        <v>201</v>
      </c>
      <c r="G10228" s="16">
        <v>2025</v>
      </c>
      <c r="H10228" s="139">
        <f t="shared" si="829"/>
        <v>0</v>
      </c>
      <c r="I10228" s="140">
        <v>20.174193548387095</v>
      </c>
      <c r="J10228" s="141">
        <f t="shared" si="830"/>
        <v>0</v>
      </c>
      <c r="K10228" s="81">
        <f t="shared" si="831"/>
        <v>0</v>
      </c>
      <c r="L10228" s="149"/>
      <c r="N10228" s="141">
        <f t="shared" si="832"/>
        <v>1</v>
      </c>
      <c r="Q10228" s="81">
        <f t="shared" si="833"/>
        <v>20</v>
      </c>
    </row>
    <row r="10229" spans="5:17" ht="13" hidden="1" x14ac:dyDescent="0.3">
      <c r="E10229" s="138">
        <v>45859</v>
      </c>
      <c r="F10229" s="16">
        <v>202</v>
      </c>
      <c r="G10229" s="16">
        <v>2025</v>
      </c>
      <c r="H10229" s="139">
        <f t="shared" si="829"/>
        <v>0</v>
      </c>
      <c r="I10229" s="140">
        <v>20.167741935483871</v>
      </c>
      <c r="J10229" s="141">
        <f t="shared" si="830"/>
        <v>0</v>
      </c>
      <c r="K10229" s="81">
        <f t="shared" si="831"/>
        <v>0</v>
      </c>
      <c r="L10229" s="149"/>
      <c r="N10229" s="141">
        <f t="shared" si="832"/>
        <v>1</v>
      </c>
      <c r="Q10229" s="81">
        <f t="shared" si="833"/>
        <v>20</v>
      </c>
    </row>
    <row r="10230" spans="5:17" ht="13" hidden="1" x14ac:dyDescent="0.3">
      <c r="E10230" s="138">
        <v>45860</v>
      </c>
      <c r="F10230" s="16">
        <v>203</v>
      </c>
      <c r="G10230" s="16">
        <v>2025</v>
      </c>
      <c r="H10230" s="139">
        <f t="shared" si="829"/>
        <v>0</v>
      </c>
      <c r="I10230" s="140">
        <v>20.161290322580644</v>
      </c>
      <c r="J10230" s="141">
        <f t="shared" si="830"/>
        <v>0</v>
      </c>
      <c r="K10230" s="81">
        <f t="shared" si="831"/>
        <v>0</v>
      </c>
      <c r="L10230" s="149"/>
      <c r="N10230" s="141">
        <f t="shared" si="832"/>
        <v>1</v>
      </c>
      <c r="Q10230" s="81">
        <f t="shared" si="833"/>
        <v>20</v>
      </c>
    </row>
    <row r="10231" spans="5:17" ht="13" hidden="1" x14ac:dyDescent="0.3">
      <c r="E10231" s="138">
        <v>45861</v>
      </c>
      <c r="F10231" s="16">
        <v>204</v>
      </c>
      <c r="G10231" s="16">
        <v>2025</v>
      </c>
      <c r="H10231" s="139">
        <f t="shared" si="829"/>
        <v>0</v>
      </c>
      <c r="I10231" s="140">
        <v>20.154838709677417</v>
      </c>
      <c r="J10231" s="141">
        <f t="shared" si="830"/>
        <v>0</v>
      </c>
      <c r="K10231" s="81">
        <f t="shared" si="831"/>
        <v>0</v>
      </c>
      <c r="L10231" s="149"/>
      <c r="N10231" s="141">
        <f t="shared" si="832"/>
        <v>1</v>
      </c>
      <c r="Q10231" s="81">
        <f t="shared" si="833"/>
        <v>20</v>
      </c>
    </row>
    <row r="10232" spans="5:17" ht="13" hidden="1" x14ac:dyDescent="0.3">
      <c r="E10232" s="138">
        <v>45862</v>
      </c>
      <c r="F10232" s="16">
        <v>205</v>
      </c>
      <c r="G10232" s="16">
        <v>2025</v>
      </c>
      <c r="H10232" s="139">
        <f t="shared" si="829"/>
        <v>0</v>
      </c>
      <c r="I10232" s="140">
        <v>20.148387096774194</v>
      </c>
      <c r="J10232" s="141">
        <f t="shared" si="830"/>
        <v>0</v>
      </c>
      <c r="K10232" s="81">
        <f t="shared" si="831"/>
        <v>0</v>
      </c>
      <c r="L10232" s="149"/>
      <c r="N10232" s="141">
        <f t="shared" si="832"/>
        <v>1</v>
      </c>
      <c r="Q10232" s="81">
        <f t="shared" si="833"/>
        <v>20</v>
      </c>
    </row>
    <row r="10233" spans="5:17" ht="13" hidden="1" x14ac:dyDescent="0.3">
      <c r="E10233" s="138">
        <v>45863</v>
      </c>
      <c r="F10233" s="16">
        <v>206</v>
      </c>
      <c r="G10233" s="16">
        <v>2025</v>
      </c>
      <c r="H10233" s="139">
        <f t="shared" si="829"/>
        <v>0</v>
      </c>
      <c r="I10233" s="140">
        <v>20.141935483870967</v>
      </c>
      <c r="J10233" s="141">
        <f t="shared" si="830"/>
        <v>0</v>
      </c>
      <c r="K10233" s="81">
        <f t="shared" si="831"/>
        <v>0</v>
      </c>
      <c r="L10233" s="149"/>
      <c r="N10233" s="141">
        <f t="shared" si="832"/>
        <v>1</v>
      </c>
      <c r="Q10233" s="81">
        <f t="shared" si="833"/>
        <v>20</v>
      </c>
    </row>
    <row r="10234" spans="5:17" ht="13" hidden="1" x14ac:dyDescent="0.3">
      <c r="E10234" s="138">
        <v>45864</v>
      </c>
      <c r="F10234" s="16">
        <v>207</v>
      </c>
      <c r="G10234" s="16">
        <v>2025</v>
      </c>
      <c r="H10234" s="139">
        <f t="shared" si="829"/>
        <v>0</v>
      </c>
      <c r="I10234" s="140">
        <v>20.13548387096774</v>
      </c>
      <c r="J10234" s="141">
        <f t="shared" si="830"/>
        <v>0</v>
      </c>
      <c r="K10234" s="81">
        <f t="shared" si="831"/>
        <v>0</v>
      </c>
      <c r="L10234" s="149"/>
      <c r="N10234" s="141">
        <f t="shared" si="832"/>
        <v>1</v>
      </c>
      <c r="Q10234" s="81">
        <f t="shared" si="833"/>
        <v>20</v>
      </c>
    </row>
    <row r="10235" spans="5:17" ht="13" hidden="1" x14ac:dyDescent="0.3">
      <c r="E10235" s="138">
        <v>45865</v>
      </c>
      <c r="F10235" s="16">
        <v>208</v>
      </c>
      <c r="G10235" s="16">
        <v>2025</v>
      </c>
      <c r="H10235" s="139">
        <f t="shared" si="829"/>
        <v>0</v>
      </c>
      <c r="I10235" s="140">
        <v>20.129032258064516</v>
      </c>
      <c r="J10235" s="141">
        <f t="shared" si="830"/>
        <v>0</v>
      </c>
      <c r="K10235" s="81">
        <f t="shared" si="831"/>
        <v>0</v>
      </c>
      <c r="L10235" s="149"/>
      <c r="N10235" s="141">
        <f t="shared" si="832"/>
        <v>1</v>
      </c>
      <c r="Q10235" s="81">
        <f t="shared" si="833"/>
        <v>20</v>
      </c>
    </row>
    <row r="10236" spans="5:17" ht="13" hidden="1" x14ac:dyDescent="0.3">
      <c r="E10236" s="138">
        <v>45866</v>
      </c>
      <c r="F10236" s="16">
        <v>209</v>
      </c>
      <c r="G10236" s="16">
        <v>2025</v>
      </c>
      <c r="H10236" s="139">
        <f t="shared" si="829"/>
        <v>0</v>
      </c>
      <c r="I10236" s="140">
        <v>20.122580645161289</v>
      </c>
      <c r="J10236" s="141">
        <f t="shared" si="830"/>
        <v>0</v>
      </c>
      <c r="K10236" s="81">
        <f t="shared" si="831"/>
        <v>0</v>
      </c>
      <c r="L10236" s="149"/>
      <c r="N10236" s="141">
        <f t="shared" si="832"/>
        <v>1</v>
      </c>
      <c r="Q10236" s="81">
        <f t="shared" si="833"/>
        <v>20</v>
      </c>
    </row>
    <row r="10237" spans="5:17" ht="13" hidden="1" x14ac:dyDescent="0.3">
      <c r="E10237" s="138">
        <v>45867</v>
      </c>
      <c r="F10237" s="16">
        <v>210</v>
      </c>
      <c r="G10237" s="16">
        <v>2025</v>
      </c>
      <c r="H10237" s="139">
        <f t="shared" si="829"/>
        <v>0</v>
      </c>
      <c r="I10237" s="140">
        <v>20.116129032258065</v>
      </c>
      <c r="J10237" s="141">
        <f t="shared" si="830"/>
        <v>0</v>
      </c>
      <c r="K10237" s="81">
        <f t="shared" si="831"/>
        <v>0</v>
      </c>
      <c r="L10237" s="149"/>
      <c r="N10237" s="141">
        <f t="shared" si="832"/>
        <v>1</v>
      </c>
      <c r="Q10237" s="81">
        <f t="shared" si="833"/>
        <v>20</v>
      </c>
    </row>
    <row r="10238" spans="5:17" ht="13" hidden="1" x14ac:dyDescent="0.3">
      <c r="E10238" s="138">
        <v>45868</v>
      </c>
      <c r="F10238" s="16">
        <v>211</v>
      </c>
      <c r="G10238" s="16">
        <v>2025</v>
      </c>
      <c r="H10238" s="139">
        <f t="shared" si="829"/>
        <v>0</v>
      </c>
      <c r="I10238" s="140">
        <v>20.109677419354838</v>
      </c>
      <c r="J10238" s="141">
        <f t="shared" si="830"/>
        <v>0</v>
      </c>
      <c r="K10238" s="81">
        <f t="shared" si="831"/>
        <v>0</v>
      </c>
      <c r="L10238" s="149"/>
      <c r="N10238" s="141">
        <f t="shared" si="832"/>
        <v>1</v>
      </c>
      <c r="Q10238" s="81">
        <f t="shared" si="833"/>
        <v>20</v>
      </c>
    </row>
    <row r="10239" spans="5:17" ht="13" hidden="1" x14ac:dyDescent="0.3">
      <c r="E10239" s="138">
        <v>45869</v>
      </c>
      <c r="F10239" s="16">
        <v>212</v>
      </c>
      <c r="G10239" s="16">
        <v>2025</v>
      </c>
      <c r="H10239" s="139">
        <f t="shared" si="829"/>
        <v>0</v>
      </c>
      <c r="I10239" s="140">
        <v>20.103225806451611</v>
      </c>
      <c r="J10239" s="141">
        <f t="shared" si="830"/>
        <v>0</v>
      </c>
      <c r="K10239" s="81">
        <f t="shared" si="831"/>
        <v>0</v>
      </c>
      <c r="L10239" s="149"/>
      <c r="N10239" s="141">
        <f t="shared" si="832"/>
        <v>1</v>
      </c>
      <c r="Q10239" s="81">
        <f t="shared" si="833"/>
        <v>20</v>
      </c>
    </row>
    <row r="10240" spans="5:17" ht="13" hidden="1" x14ac:dyDescent="0.3">
      <c r="E10240" s="138">
        <v>45870</v>
      </c>
      <c r="F10240" s="16">
        <v>213</v>
      </c>
      <c r="G10240" s="16">
        <v>2025</v>
      </c>
      <c r="H10240" s="139">
        <f t="shared" si="829"/>
        <v>0</v>
      </c>
      <c r="I10240" s="140">
        <v>20.096774193548388</v>
      </c>
      <c r="J10240" s="141">
        <f t="shared" si="830"/>
        <v>0</v>
      </c>
      <c r="K10240" s="81">
        <f t="shared" si="831"/>
        <v>0</v>
      </c>
      <c r="L10240" s="149"/>
      <c r="N10240" s="141">
        <f t="shared" si="832"/>
        <v>1</v>
      </c>
      <c r="Q10240" s="81">
        <f t="shared" si="833"/>
        <v>20</v>
      </c>
    </row>
    <row r="10241" spans="5:17" ht="13" hidden="1" x14ac:dyDescent="0.3">
      <c r="E10241" s="138">
        <v>45871</v>
      </c>
      <c r="F10241" s="16">
        <v>214</v>
      </c>
      <c r="G10241" s="16">
        <v>2025</v>
      </c>
      <c r="H10241" s="139">
        <f t="shared" si="829"/>
        <v>0</v>
      </c>
      <c r="I10241" s="140">
        <v>20.090322580645161</v>
      </c>
      <c r="J10241" s="141">
        <f t="shared" si="830"/>
        <v>0</v>
      </c>
      <c r="K10241" s="81">
        <f t="shared" si="831"/>
        <v>0</v>
      </c>
      <c r="L10241" s="149"/>
      <c r="N10241" s="141">
        <f t="shared" si="832"/>
        <v>1</v>
      </c>
      <c r="Q10241" s="81">
        <f t="shared" si="833"/>
        <v>20</v>
      </c>
    </row>
    <row r="10242" spans="5:17" ht="13" hidden="1" x14ac:dyDescent="0.3">
      <c r="E10242" s="138">
        <v>45872</v>
      </c>
      <c r="F10242" s="16">
        <v>215</v>
      </c>
      <c r="G10242" s="16">
        <v>2025</v>
      </c>
      <c r="H10242" s="139">
        <f t="shared" si="829"/>
        <v>0</v>
      </c>
      <c r="I10242" s="140">
        <v>20.083870967741934</v>
      </c>
      <c r="J10242" s="141">
        <f t="shared" si="830"/>
        <v>0</v>
      </c>
      <c r="K10242" s="81">
        <f t="shared" si="831"/>
        <v>0</v>
      </c>
      <c r="L10242" s="149"/>
      <c r="N10242" s="141">
        <f t="shared" si="832"/>
        <v>1</v>
      </c>
      <c r="Q10242" s="81">
        <f t="shared" si="833"/>
        <v>20</v>
      </c>
    </row>
    <row r="10243" spans="5:17" ht="13" hidden="1" x14ac:dyDescent="0.3">
      <c r="E10243" s="138">
        <v>45873</v>
      </c>
      <c r="F10243" s="16">
        <v>216</v>
      </c>
      <c r="G10243" s="16">
        <v>2025</v>
      </c>
      <c r="H10243" s="139">
        <f t="shared" si="829"/>
        <v>0</v>
      </c>
      <c r="I10243" s="140">
        <v>20.07741935483871</v>
      </c>
      <c r="J10243" s="141">
        <f t="shared" si="830"/>
        <v>0</v>
      </c>
      <c r="K10243" s="81">
        <f t="shared" si="831"/>
        <v>0</v>
      </c>
      <c r="L10243" s="149"/>
      <c r="N10243" s="141">
        <f t="shared" si="832"/>
        <v>1</v>
      </c>
      <c r="Q10243" s="81">
        <f t="shared" si="833"/>
        <v>20</v>
      </c>
    </row>
    <row r="10244" spans="5:17" ht="13" hidden="1" x14ac:dyDescent="0.3">
      <c r="E10244" s="138">
        <v>45874</v>
      </c>
      <c r="F10244" s="16">
        <v>217</v>
      </c>
      <c r="G10244" s="16">
        <v>2025</v>
      </c>
      <c r="H10244" s="139">
        <f t="shared" si="829"/>
        <v>0</v>
      </c>
      <c r="I10244" s="140">
        <v>20.070967741935483</v>
      </c>
      <c r="J10244" s="141">
        <f t="shared" si="830"/>
        <v>0</v>
      </c>
      <c r="K10244" s="81">
        <f t="shared" si="831"/>
        <v>0</v>
      </c>
      <c r="L10244" s="149"/>
      <c r="N10244" s="141">
        <f t="shared" si="832"/>
        <v>1</v>
      </c>
      <c r="Q10244" s="81">
        <f t="shared" si="833"/>
        <v>20</v>
      </c>
    </row>
    <row r="10245" spans="5:17" ht="13" hidden="1" x14ac:dyDescent="0.3">
      <c r="E10245" s="138">
        <v>45875</v>
      </c>
      <c r="F10245" s="16">
        <v>218</v>
      </c>
      <c r="G10245" s="16">
        <v>2025</v>
      </c>
      <c r="H10245" s="139">
        <f t="shared" si="829"/>
        <v>0</v>
      </c>
      <c r="I10245" s="140">
        <v>20.064516129032256</v>
      </c>
      <c r="J10245" s="141">
        <f t="shared" si="830"/>
        <v>0</v>
      </c>
      <c r="K10245" s="81">
        <f t="shared" si="831"/>
        <v>0</v>
      </c>
      <c r="L10245" s="149"/>
      <c r="N10245" s="141">
        <f t="shared" si="832"/>
        <v>1</v>
      </c>
      <c r="Q10245" s="81">
        <f t="shared" si="833"/>
        <v>20</v>
      </c>
    </row>
    <row r="10246" spans="5:17" ht="13" hidden="1" x14ac:dyDescent="0.3">
      <c r="E10246" s="138">
        <v>45876</v>
      </c>
      <c r="F10246" s="16">
        <v>219</v>
      </c>
      <c r="G10246" s="16">
        <v>2025</v>
      </c>
      <c r="H10246" s="139">
        <f t="shared" si="829"/>
        <v>0</v>
      </c>
      <c r="I10246" s="140">
        <v>20.058064516129033</v>
      </c>
      <c r="J10246" s="141">
        <f t="shared" si="830"/>
        <v>0</v>
      </c>
      <c r="K10246" s="81">
        <f t="shared" si="831"/>
        <v>0</v>
      </c>
      <c r="L10246" s="149"/>
      <c r="N10246" s="141">
        <f t="shared" si="832"/>
        <v>1</v>
      </c>
      <c r="Q10246" s="81">
        <f t="shared" si="833"/>
        <v>20</v>
      </c>
    </row>
    <row r="10247" spans="5:17" ht="13" hidden="1" x14ac:dyDescent="0.3">
      <c r="E10247" s="138">
        <v>45877</v>
      </c>
      <c r="F10247" s="16">
        <v>220</v>
      </c>
      <c r="G10247" s="16">
        <v>2025</v>
      </c>
      <c r="H10247" s="139">
        <f t="shared" si="829"/>
        <v>0</v>
      </c>
      <c r="I10247" s="140">
        <v>20.051612903225806</v>
      </c>
      <c r="J10247" s="141">
        <f t="shared" si="830"/>
        <v>0</v>
      </c>
      <c r="K10247" s="81">
        <f t="shared" si="831"/>
        <v>0</v>
      </c>
      <c r="L10247" s="149"/>
      <c r="N10247" s="141">
        <f t="shared" si="832"/>
        <v>1</v>
      </c>
      <c r="Q10247" s="81">
        <f t="shared" si="833"/>
        <v>20</v>
      </c>
    </row>
    <row r="10248" spans="5:17" ht="13" hidden="1" x14ac:dyDescent="0.3">
      <c r="E10248" s="138">
        <v>45878</v>
      </c>
      <c r="F10248" s="16">
        <v>221</v>
      </c>
      <c r="G10248" s="16">
        <v>2025</v>
      </c>
      <c r="H10248" s="139">
        <f t="shared" si="829"/>
        <v>0</v>
      </c>
      <c r="I10248" s="140">
        <v>20.045161290322579</v>
      </c>
      <c r="J10248" s="141">
        <f t="shared" si="830"/>
        <v>0</v>
      </c>
      <c r="K10248" s="81">
        <f t="shared" si="831"/>
        <v>0</v>
      </c>
      <c r="L10248" s="149"/>
      <c r="N10248" s="141">
        <f t="shared" si="832"/>
        <v>1</v>
      </c>
      <c r="Q10248" s="81">
        <f t="shared" si="833"/>
        <v>20</v>
      </c>
    </row>
    <row r="10249" spans="5:17" ht="13" hidden="1" x14ac:dyDescent="0.3">
      <c r="E10249" s="138">
        <v>45879</v>
      </c>
      <c r="F10249" s="16">
        <v>222</v>
      </c>
      <c r="G10249" s="16">
        <v>2025</v>
      </c>
      <c r="H10249" s="139">
        <f t="shared" ref="H10249:H10312" si="834">IF(AND(E10249&gt;=$D$64,E10249&lt;=$D$65),1,0)</f>
        <v>0</v>
      </c>
      <c r="I10249" s="140">
        <v>20.038709677419355</v>
      </c>
      <c r="J10249" s="141">
        <f t="shared" si="830"/>
        <v>0</v>
      </c>
      <c r="K10249" s="81">
        <f t="shared" si="831"/>
        <v>0</v>
      </c>
      <c r="L10249" s="149"/>
      <c r="N10249" s="141">
        <f t="shared" si="832"/>
        <v>1</v>
      </c>
      <c r="Q10249" s="81">
        <f t="shared" si="833"/>
        <v>20</v>
      </c>
    </row>
    <row r="10250" spans="5:17" ht="13" hidden="1" x14ac:dyDescent="0.3">
      <c r="E10250" s="138">
        <v>45880</v>
      </c>
      <c r="F10250" s="16">
        <v>223</v>
      </c>
      <c r="G10250" s="16">
        <v>2025</v>
      </c>
      <c r="H10250" s="139">
        <f t="shared" si="834"/>
        <v>0</v>
      </c>
      <c r="I10250" s="140">
        <v>20.032258064516128</v>
      </c>
      <c r="J10250" s="141">
        <f t="shared" si="830"/>
        <v>0</v>
      </c>
      <c r="K10250" s="81">
        <f t="shared" si="831"/>
        <v>0</v>
      </c>
      <c r="L10250" s="149"/>
      <c r="N10250" s="141">
        <f t="shared" si="832"/>
        <v>1</v>
      </c>
      <c r="Q10250" s="81">
        <f t="shared" si="833"/>
        <v>20</v>
      </c>
    </row>
    <row r="10251" spans="5:17" ht="13" hidden="1" x14ac:dyDescent="0.3">
      <c r="E10251" s="138">
        <v>45881</v>
      </c>
      <c r="F10251" s="16">
        <v>224</v>
      </c>
      <c r="G10251" s="16">
        <v>2025</v>
      </c>
      <c r="H10251" s="139">
        <f t="shared" si="834"/>
        <v>0</v>
      </c>
      <c r="I10251" s="140">
        <v>20.025806451612901</v>
      </c>
      <c r="J10251" s="141">
        <f t="shared" si="830"/>
        <v>0</v>
      </c>
      <c r="K10251" s="81">
        <f t="shared" si="831"/>
        <v>0</v>
      </c>
      <c r="L10251" s="149"/>
      <c r="N10251" s="141">
        <f t="shared" si="832"/>
        <v>1</v>
      </c>
      <c r="Q10251" s="81">
        <f t="shared" si="833"/>
        <v>20</v>
      </c>
    </row>
    <row r="10252" spans="5:17" ht="13" hidden="1" x14ac:dyDescent="0.3">
      <c r="E10252" s="138">
        <v>45882</v>
      </c>
      <c r="F10252" s="16">
        <v>225</v>
      </c>
      <c r="G10252" s="16">
        <v>2025</v>
      </c>
      <c r="H10252" s="139">
        <f t="shared" si="834"/>
        <v>0</v>
      </c>
      <c r="I10252" s="140">
        <v>20.019354838709678</v>
      </c>
      <c r="J10252" s="141">
        <f t="shared" si="830"/>
        <v>0</v>
      </c>
      <c r="K10252" s="81">
        <f t="shared" si="831"/>
        <v>0</v>
      </c>
      <c r="L10252" s="149"/>
      <c r="N10252" s="141">
        <f t="shared" si="832"/>
        <v>1</v>
      </c>
      <c r="Q10252" s="81">
        <f t="shared" si="833"/>
        <v>20</v>
      </c>
    </row>
    <row r="10253" spans="5:17" ht="13" hidden="1" x14ac:dyDescent="0.3">
      <c r="E10253" s="138">
        <v>45883</v>
      </c>
      <c r="F10253" s="16">
        <v>226</v>
      </c>
      <c r="G10253" s="16">
        <v>2025</v>
      </c>
      <c r="H10253" s="139">
        <f t="shared" si="834"/>
        <v>0</v>
      </c>
      <c r="I10253" s="140">
        <v>20.012903225806451</v>
      </c>
      <c r="J10253" s="141">
        <f t="shared" si="830"/>
        <v>0</v>
      </c>
      <c r="K10253" s="81">
        <f t="shared" si="831"/>
        <v>0</v>
      </c>
      <c r="L10253" s="149"/>
      <c r="N10253" s="141">
        <f t="shared" si="832"/>
        <v>1</v>
      </c>
      <c r="Q10253" s="81">
        <f t="shared" si="833"/>
        <v>20</v>
      </c>
    </row>
    <row r="10254" spans="5:17" ht="13" hidden="1" x14ac:dyDescent="0.3">
      <c r="E10254" s="138">
        <v>45884</v>
      </c>
      <c r="F10254" s="16">
        <v>227</v>
      </c>
      <c r="G10254" s="16">
        <v>2025</v>
      </c>
      <c r="H10254" s="139">
        <f t="shared" si="834"/>
        <v>0</v>
      </c>
      <c r="I10254" s="140">
        <v>20.006451612903227</v>
      </c>
      <c r="J10254" s="141">
        <f t="shared" si="830"/>
        <v>0</v>
      </c>
      <c r="K10254" s="81">
        <f t="shared" si="831"/>
        <v>0</v>
      </c>
      <c r="L10254" s="149"/>
      <c r="N10254" s="141">
        <f t="shared" si="832"/>
        <v>1</v>
      </c>
      <c r="Q10254" s="81">
        <f t="shared" si="833"/>
        <v>20</v>
      </c>
    </row>
    <row r="10255" spans="5:17" ht="13" hidden="1" x14ac:dyDescent="0.3">
      <c r="E10255" s="138">
        <v>45885</v>
      </c>
      <c r="F10255" s="16">
        <v>228</v>
      </c>
      <c r="G10255" s="16">
        <v>2025</v>
      </c>
      <c r="H10255" s="139">
        <f t="shared" si="834"/>
        <v>0</v>
      </c>
      <c r="I10255" s="140">
        <v>20</v>
      </c>
      <c r="J10255" s="141">
        <f t="shared" si="830"/>
        <v>0</v>
      </c>
      <c r="K10255" s="81">
        <f t="shared" si="831"/>
        <v>0</v>
      </c>
      <c r="L10255" s="149"/>
      <c r="N10255" s="141">
        <f t="shared" si="832"/>
        <v>1</v>
      </c>
      <c r="Q10255" s="81">
        <f t="shared" si="833"/>
        <v>20</v>
      </c>
    </row>
    <row r="10256" spans="5:17" ht="13" hidden="1" x14ac:dyDescent="0.3">
      <c r="E10256" s="138">
        <v>45886</v>
      </c>
      <c r="F10256" s="16">
        <v>229</v>
      </c>
      <c r="G10256" s="16">
        <v>2025</v>
      </c>
      <c r="H10256" s="139">
        <f t="shared" si="834"/>
        <v>0</v>
      </c>
      <c r="I10256" s="140">
        <v>19.846666666666664</v>
      </c>
      <c r="J10256" s="141">
        <f t="shared" si="830"/>
        <v>0</v>
      </c>
      <c r="K10256" s="81">
        <f t="shared" si="831"/>
        <v>0</v>
      </c>
      <c r="L10256" s="149"/>
      <c r="N10256" s="141">
        <f t="shared" si="832"/>
        <v>1</v>
      </c>
      <c r="Q10256" s="81">
        <f t="shared" si="833"/>
        <v>20</v>
      </c>
    </row>
    <row r="10257" spans="5:17" ht="13" hidden="1" x14ac:dyDescent="0.3">
      <c r="E10257" s="138">
        <v>45887</v>
      </c>
      <c r="F10257" s="16">
        <v>230</v>
      </c>
      <c r="G10257" s="16">
        <v>2025</v>
      </c>
      <c r="H10257" s="139">
        <f t="shared" si="834"/>
        <v>0</v>
      </c>
      <c r="I10257" s="140">
        <v>19.693333333333328</v>
      </c>
      <c r="J10257" s="141">
        <f t="shared" si="830"/>
        <v>0</v>
      </c>
      <c r="K10257" s="81">
        <f t="shared" si="831"/>
        <v>0</v>
      </c>
      <c r="L10257" s="149"/>
      <c r="N10257" s="141">
        <f t="shared" si="832"/>
        <v>1</v>
      </c>
      <c r="Q10257" s="81">
        <f t="shared" si="833"/>
        <v>20</v>
      </c>
    </row>
    <row r="10258" spans="5:17" ht="13" hidden="1" x14ac:dyDescent="0.3">
      <c r="E10258" s="138">
        <v>45888</v>
      </c>
      <c r="F10258" s="16">
        <v>231</v>
      </c>
      <c r="G10258" s="16">
        <v>2025</v>
      </c>
      <c r="H10258" s="139">
        <f t="shared" si="834"/>
        <v>0</v>
      </c>
      <c r="I10258" s="140">
        <v>19.54</v>
      </c>
      <c r="J10258" s="141">
        <f t="shared" si="830"/>
        <v>0</v>
      </c>
      <c r="K10258" s="81">
        <f t="shared" si="831"/>
        <v>0</v>
      </c>
      <c r="L10258" s="149"/>
      <c r="N10258" s="141">
        <f t="shared" si="832"/>
        <v>1</v>
      </c>
      <c r="Q10258" s="81">
        <f t="shared" si="833"/>
        <v>20</v>
      </c>
    </row>
    <row r="10259" spans="5:17" ht="13" hidden="1" x14ac:dyDescent="0.3">
      <c r="E10259" s="138">
        <v>45889</v>
      </c>
      <c r="F10259" s="16">
        <v>232</v>
      </c>
      <c r="G10259" s="16">
        <v>2025</v>
      </c>
      <c r="H10259" s="139">
        <f t="shared" si="834"/>
        <v>0</v>
      </c>
      <c r="I10259" s="140">
        <v>19.386666666666663</v>
      </c>
      <c r="J10259" s="141">
        <f t="shared" si="830"/>
        <v>0</v>
      </c>
      <c r="K10259" s="81">
        <f t="shared" si="831"/>
        <v>0</v>
      </c>
      <c r="L10259" s="149"/>
      <c r="N10259" s="141">
        <f t="shared" si="832"/>
        <v>1</v>
      </c>
      <c r="Q10259" s="81">
        <f t="shared" si="833"/>
        <v>20</v>
      </c>
    </row>
    <row r="10260" spans="5:17" ht="13" hidden="1" x14ac:dyDescent="0.3">
      <c r="E10260" s="138">
        <v>45890</v>
      </c>
      <c r="F10260" s="16">
        <v>233</v>
      </c>
      <c r="G10260" s="16">
        <v>2025</v>
      </c>
      <c r="H10260" s="139">
        <f t="shared" si="834"/>
        <v>0</v>
      </c>
      <c r="I10260" s="140">
        <v>19.233333333333327</v>
      </c>
      <c r="J10260" s="141">
        <f t="shared" si="830"/>
        <v>0</v>
      </c>
      <c r="K10260" s="81">
        <f t="shared" si="831"/>
        <v>0</v>
      </c>
      <c r="L10260" s="149"/>
      <c r="N10260" s="141">
        <f t="shared" si="832"/>
        <v>1</v>
      </c>
      <c r="Q10260" s="81">
        <f t="shared" si="833"/>
        <v>20</v>
      </c>
    </row>
    <row r="10261" spans="5:17" ht="13" hidden="1" x14ac:dyDescent="0.3">
      <c r="E10261" s="138">
        <v>45891</v>
      </c>
      <c r="F10261" s="16">
        <v>234</v>
      </c>
      <c r="G10261" s="16">
        <v>2025</v>
      </c>
      <c r="H10261" s="139">
        <f t="shared" si="834"/>
        <v>0</v>
      </c>
      <c r="I10261" s="140">
        <v>19.079999999999998</v>
      </c>
      <c r="J10261" s="141">
        <f t="shared" si="830"/>
        <v>0</v>
      </c>
      <c r="K10261" s="81">
        <f t="shared" si="831"/>
        <v>0</v>
      </c>
      <c r="L10261" s="149"/>
      <c r="N10261" s="141">
        <f t="shared" si="832"/>
        <v>1</v>
      </c>
      <c r="Q10261" s="81">
        <f t="shared" si="833"/>
        <v>20</v>
      </c>
    </row>
    <row r="10262" spans="5:17" ht="13" hidden="1" x14ac:dyDescent="0.3">
      <c r="E10262" s="138">
        <v>45892</v>
      </c>
      <c r="F10262" s="16">
        <v>235</v>
      </c>
      <c r="G10262" s="16">
        <v>2025</v>
      </c>
      <c r="H10262" s="139">
        <f t="shared" si="834"/>
        <v>0</v>
      </c>
      <c r="I10262" s="140">
        <v>18.926666666666662</v>
      </c>
      <c r="J10262" s="141">
        <f t="shared" si="830"/>
        <v>0</v>
      </c>
      <c r="K10262" s="81">
        <f t="shared" si="831"/>
        <v>0</v>
      </c>
      <c r="L10262" s="149"/>
      <c r="N10262" s="141">
        <f t="shared" si="832"/>
        <v>1</v>
      </c>
      <c r="Q10262" s="81">
        <f t="shared" si="833"/>
        <v>20</v>
      </c>
    </row>
    <row r="10263" spans="5:17" ht="13" hidden="1" x14ac:dyDescent="0.3">
      <c r="E10263" s="138">
        <v>45893</v>
      </c>
      <c r="F10263" s="16">
        <v>236</v>
      </c>
      <c r="G10263" s="16">
        <v>2025</v>
      </c>
      <c r="H10263" s="139">
        <f t="shared" si="834"/>
        <v>0</v>
      </c>
      <c r="I10263" s="140">
        <v>18.773333333333326</v>
      </c>
      <c r="J10263" s="141">
        <f t="shared" si="830"/>
        <v>0</v>
      </c>
      <c r="K10263" s="81">
        <f t="shared" si="831"/>
        <v>0</v>
      </c>
      <c r="L10263" s="149"/>
      <c r="N10263" s="141">
        <f t="shared" si="832"/>
        <v>1</v>
      </c>
      <c r="Q10263" s="81">
        <f t="shared" si="833"/>
        <v>20</v>
      </c>
    </row>
    <row r="10264" spans="5:17" ht="13" hidden="1" x14ac:dyDescent="0.3">
      <c r="E10264" s="138">
        <v>45894</v>
      </c>
      <c r="F10264" s="16">
        <v>237</v>
      </c>
      <c r="G10264" s="16">
        <v>2025</v>
      </c>
      <c r="H10264" s="139">
        <f t="shared" si="834"/>
        <v>0</v>
      </c>
      <c r="I10264" s="140">
        <v>18.62</v>
      </c>
      <c r="J10264" s="141">
        <f t="shared" si="830"/>
        <v>0</v>
      </c>
      <c r="K10264" s="81">
        <f t="shared" si="831"/>
        <v>0</v>
      </c>
      <c r="L10264" s="149"/>
      <c r="N10264" s="141">
        <f t="shared" si="832"/>
        <v>1</v>
      </c>
      <c r="Q10264" s="81">
        <f t="shared" si="833"/>
        <v>20</v>
      </c>
    </row>
    <row r="10265" spans="5:17" ht="13" hidden="1" x14ac:dyDescent="0.3">
      <c r="E10265" s="138">
        <v>45895</v>
      </c>
      <c r="F10265" s="16">
        <v>238</v>
      </c>
      <c r="G10265" s="16">
        <v>2025</v>
      </c>
      <c r="H10265" s="139">
        <f t="shared" si="834"/>
        <v>0</v>
      </c>
      <c r="I10265" s="140">
        <v>18.466666666666661</v>
      </c>
      <c r="J10265" s="141">
        <f t="shared" si="830"/>
        <v>0</v>
      </c>
      <c r="K10265" s="81">
        <f t="shared" si="831"/>
        <v>0</v>
      </c>
      <c r="L10265" s="149"/>
      <c r="N10265" s="141">
        <f t="shared" si="832"/>
        <v>1</v>
      </c>
      <c r="Q10265" s="81">
        <f t="shared" si="833"/>
        <v>20</v>
      </c>
    </row>
    <row r="10266" spans="5:17" ht="13" hidden="1" x14ac:dyDescent="0.3">
      <c r="E10266" s="138">
        <v>45896</v>
      </c>
      <c r="F10266" s="16">
        <v>239</v>
      </c>
      <c r="G10266" s="16">
        <v>2025</v>
      </c>
      <c r="H10266" s="139">
        <f t="shared" si="834"/>
        <v>0</v>
      </c>
      <c r="I10266" s="140">
        <v>18.313333333333333</v>
      </c>
      <c r="J10266" s="141">
        <f t="shared" si="830"/>
        <v>0</v>
      </c>
      <c r="K10266" s="81">
        <f t="shared" si="831"/>
        <v>0</v>
      </c>
      <c r="L10266" s="149"/>
      <c r="N10266" s="141">
        <f t="shared" si="832"/>
        <v>1</v>
      </c>
      <c r="Q10266" s="81">
        <f t="shared" si="833"/>
        <v>20</v>
      </c>
    </row>
    <row r="10267" spans="5:17" ht="13" hidden="1" x14ac:dyDescent="0.3">
      <c r="E10267" s="138">
        <v>45897</v>
      </c>
      <c r="F10267" s="16">
        <v>240</v>
      </c>
      <c r="G10267" s="16">
        <v>2025</v>
      </c>
      <c r="H10267" s="139">
        <f t="shared" si="834"/>
        <v>0</v>
      </c>
      <c r="I10267" s="140">
        <v>18.16</v>
      </c>
      <c r="J10267" s="141">
        <f t="shared" si="830"/>
        <v>0</v>
      </c>
      <c r="K10267" s="81">
        <f t="shared" si="831"/>
        <v>0</v>
      </c>
      <c r="L10267" s="149"/>
      <c r="N10267" s="141">
        <f t="shared" si="832"/>
        <v>1</v>
      </c>
      <c r="Q10267" s="81">
        <f t="shared" si="833"/>
        <v>20</v>
      </c>
    </row>
    <row r="10268" spans="5:17" ht="13" hidden="1" x14ac:dyDescent="0.3">
      <c r="E10268" s="138">
        <v>45898</v>
      </c>
      <c r="F10268" s="16">
        <v>241</v>
      </c>
      <c r="G10268" s="16">
        <v>2025</v>
      </c>
      <c r="H10268" s="139">
        <f t="shared" si="834"/>
        <v>0</v>
      </c>
      <c r="I10268" s="140">
        <v>18.006666666666661</v>
      </c>
      <c r="J10268" s="141">
        <f t="shared" si="830"/>
        <v>0</v>
      </c>
      <c r="K10268" s="81">
        <f t="shared" si="831"/>
        <v>0</v>
      </c>
      <c r="L10268" s="149"/>
      <c r="N10268" s="141">
        <f t="shared" si="832"/>
        <v>1</v>
      </c>
      <c r="Q10268" s="81">
        <f t="shared" si="833"/>
        <v>20</v>
      </c>
    </row>
    <row r="10269" spans="5:17" ht="13" hidden="1" x14ac:dyDescent="0.3">
      <c r="E10269" s="138">
        <v>45899</v>
      </c>
      <c r="F10269" s="16">
        <v>242</v>
      </c>
      <c r="G10269" s="16">
        <v>2025</v>
      </c>
      <c r="H10269" s="139">
        <f t="shared" si="834"/>
        <v>0</v>
      </c>
      <c r="I10269" s="140">
        <v>17.853333333333332</v>
      </c>
      <c r="J10269" s="141">
        <f t="shared" si="830"/>
        <v>0</v>
      </c>
      <c r="K10269" s="81">
        <f t="shared" si="831"/>
        <v>0</v>
      </c>
      <c r="L10269" s="149"/>
      <c r="N10269" s="141">
        <f t="shared" si="832"/>
        <v>1</v>
      </c>
      <c r="Q10269" s="81">
        <f t="shared" si="833"/>
        <v>20</v>
      </c>
    </row>
    <row r="10270" spans="5:17" ht="13" hidden="1" x14ac:dyDescent="0.3">
      <c r="E10270" s="138">
        <v>45900</v>
      </c>
      <c r="F10270" s="16">
        <v>243</v>
      </c>
      <c r="G10270" s="16">
        <v>2025</v>
      </c>
      <c r="H10270" s="139">
        <f t="shared" si="834"/>
        <v>0</v>
      </c>
      <c r="I10270" s="140">
        <v>17.7</v>
      </c>
      <c r="J10270" s="141">
        <f t="shared" si="830"/>
        <v>0</v>
      </c>
      <c r="K10270" s="81">
        <f t="shared" si="831"/>
        <v>0</v>
      </c>
      <c r="L10270" s="149"/>
      <c r="N10270" s="141">
        <f t="shared" si="832"/>
        <v>1</v>
      </c>
      <c r="Q10270" s="81">
        <f t="shared" si="833"/>
        <v>20</v>
      </c>
    </row>
    <row r="10271" spans="5:17" ht="13" hidden="1" x14ac:dyDescent="0.3">
      <c r="E10271" s="138">
        <v>45901</v>
      </c>
      <c r="F10271" s="16">
        <v>244</v>
      </c>
      <c r="G10271" s="16">
        <v>2025</v>
      </c>
      <c r="H10271" s="139">
        <f t="shared" si="834"/>
        <v>0</v>
      </c>
      <c r="I10271" s="140">
        <v>17.546666666666667</v>
      </c>
      <c r="J10271" s="141">
        <f t="shared" si="830"/>
        <v>0</v>
      </c>
      <c r="K10271" s="81">
        <f t="shared" si="831"/>
        <v>0</v>
      </c>
      <c r="L10271" s="149"/>
      <c r="N10271" s="141">
        <f t="shared" si="832"/>
        <v>1</v>
      </c>
      <c r="Q10271" s="81">
        <f t="shared" si="833"/>
        <v>20</v>
      </c>
    </row>
    <row r="10272" spans="5:17" ht="13" hidden="1" x14ac:dyDescent="0.3">
      <c r="E10272" s="138">
        <v>45902</v>
      </c>
      <c r="F10272" s="16">
        <v>245</v>
      </c>
      <c r="G10272" s="16">
        <v>2025</v>
      </c>
      <c r="H10272" s="139">
        <f t="shared" si="834"/>
        <v>0</v>
      </c>
      <c r="I10272" s="140">
        <v>17.393333333333331</v>
      </c>
      <c r="J10272" s="141">
        <f t="shared" si="830"/>
        <v>0</v>
      </c>
      <c r="K10272" s="81">
        <f t="shared" si="831"/>
        <v>0</v>
      </c>
      <c r="L10272" s="149"/>
      <c r="N10272" s="141">
        <f t="shared" si="832"/>
        <v>1</v>
      </c>
      <c r="Q10272" s="81">
        <f t="shared" si="833"/>
        <v>20</v>
      </c>
    </row>
    <row r="10273" spans="5:17" ht="13" hidden="1" x14ac:dyDescent="0.3">
      <c r="E10273" s="138">
        <v>45903</v>
      </c>
      <c r="F10273" s="16">
        <v>246</v>
      </c>
      <c r="G10273" s="16">
        <v>2025</v>
      </c>
      <c r="H10273" s="139">
        <f t="shared" si="834"/>
        <v>0</v>
      </c>
      <c r="I10273" s="140">
        <v>17.239999999999998</v>
      </c>
      <c r="J10273" s="141">
        <f t="shared" si="830"/>
        <v>0</v>
      </c>
      <c r="K10273" s="81">
        <f t="shared" si="831"/>
        <v>0</v>
      </c>
      <c r="L10273" s="149"/>
      <c r="N10273" s="141">
        <f t="shared" si="832"/>
        <v>1</v>
      </c>
      <c r="Q10273" s="81">
        <f t="shared" si="833"/>
        <v>20</v>
      </c>
    </row>
    <row r="10274" spans="5:17" ht="13" hidden="1" x14ac:dyDescent="0.3">
      <c r="E10274" s="138">
        <v>45904</v>
      </c>
      <c r="F10274" s="16">
        <v>247</v>
      </c>
      <c r="G10274" s="16">
        <v>2025</v>
      </c>
      <c r="H10274" s="139">
        <f t="shared" si="834"/>
        <v>0</v>
      </c>
      <c r="I10274" s="140">
        <v>17.086666666666666</v>
      </c>
      <c r="J10274" s="141">
        <f t="shared" si="830"/>
        <v>0</v>
      </c>
      <c r="K10274" s="81">
        <f t="shared" si="831"/>
        <v>0</v>
      </c>
      <c r="L10274" s="149"/>
      <c r="N10274" s="141">
        <f t="shared" si="832"/>
        <v>1</v>
      </c>
      <c r="Q10274" s="81">
        <f t="shared" si="833"/>
        <v>20</v>
      </c>
    </row>
    <row r="10275" spans="5:17" ht="13" hidden="1" x14ac:dyDescent="0.3">
      <c r="E10275" s="138">
        <v>45905</v>
      </c>
      <c r="F10275" s="16">
        <v>248</v>
      </c>
      <c r="G10275" s="16">
        <v>2025</v>
      </c>
      <c r="H10275" s="139">
        <f t="shared" si="834"/>
        <v>0</v>
      </c>
      <c r="I10275" s="140">
        <v>16.93333333333333</v>
      </c>
      <c r="J10275" s="141">
        <f t="shared" si="830"/>
        <v>0</v>
      </c>
      <c r="K10275" s="81">
        <f t="shared" si="831"/>
        <v>0</v>
      </c>
      <c r="L10275" s="149"/>
      <c r="N10275" s="141">
        <f t="shared" si="832"/>
        <v>1</v>
      </c>
      <c r="Q10275" s="81">
        <f t="shared" si="833"/>
        <v>20</v>
      </c>
    </row>
    <row r="10276" spans="5:17" ht="13" hidden="1" x14ac:dyDescent="0.3">
      <c r="E10276" s="138">
        <v>45906</v>
      </c>
      <c r="F10276" s="16">
        <v>249</v>
      </c>
      <c r="G10276" s="16">
        <v>2025</v>
      </c>
      <c r="H10276" s="139">
        <f t="shared" si="834"/>
        <v>0</v>
      </c>
      <c r="I10276" s="140">
        <v>16.78</v>
      </c>
      <c r="J10276" s="141">
        <f t="shared" si="830"/>
        <v>0</v>
      </c>
      <c r="K10276" s="81">
        <f t="shared" si="831"/>
        <v>0</v>
      </c>
      <c r="L10276" s="149"/>
      <c r="N10276" s="141">
        <f t="shared" si="832"/>
        <v>1</v>
      </c>
      <c r="Q10276" s="81">
        <f t="shared" si="833"/>
        <v>20</v>
      </c>
    </row>
    <row r="10277" spans="5:17" ht="13" hidden="1" x14ac:dyDescent="0.3">
      <c r="E10277" s="138">
        <v>45907</v>
      </c>
      <c r="F10277" s="16">
        <v>250</v>
      </c>
      <c r="G10277" s="16">
        <v>2025</v>
      </c>
      <c r="H10277" s="139">
        <f t="shared" si="834"/>
        <v>0</v>
      </c>
      <c r="I10277" s="140">
        <v>16.626666666666665</v>
      </c>
      <c r="J10277" s="141">
        <f t="shared" si="830"/>
        <v>0</v>
      </c>
      <c r="K10277" s="81">
        <f t="shared" si="831"/>
        <v>0</v>
      </c>
      <c r="L10277" s="149"/>
      <c r="N10277" s="141">
        <f t="shared" si="832"/>
        <v>1</v>
      </c>
      <c r="Q10277" s="81">
        <f t="shared" si="833"/>
        <v>20</v>
      </c>
    </row>
    <row r="10278" spans="5:17" ht="13" hidden="1" x14ac:dyDescent="0.3">
      <c r="E10278" s="138">
        <v>45908</v>
      </c>
      <c r="F10278" s="16">
        <v>251</v>
      </c>
      <c r="G10278" s="16">
        <v>2025</v>
      </c>
      <c r="H10278" s="139">
        <f t="shared" si="834"/>
        <v>0</v>
      </c>
      <c r="I10278" s="140">
        <v>16.473333333333329</v>
      </c>
      <c r="J10278" s="141">
        <f t="shared" si="830"/>
        <v>0</v>
      </c>
      <c r="K10278" s="81">
        <f t="shared" si="831"/>
        <v>0</v>
      </c>
      <c r="L10278" s="149"/>
      <c r="N10278" s="141">
        <f t="shared" si="832"/>
        <v>1</v>
      </c>
      <c r="Q10278" s="81">
        <f t="shared" si="833"/>
        <v>20</v>
      </c>
    </row>
    <row r="10279" spans="5:17" ht="13" hidden="1" x14ac:dyDescent="0.3">
      <c r="E10279" s="138">
        <v>45909</v>
      </c>
      <c r="F10279" s="16">
        <v>252</v>
      </c>
      <c r="G10279" s="16">
        <v>2025</v>
      </c>
      <c r="H10279" s="139">
        <f t="shared" si="834"/>
        <v>0</v>
      </c>
      <c r="I10279" s="140">
        <v>16.32</v>
      </c>
      <c r="J10279" s="141">
        <f t="shared" si="830"/>
        <v>0</v>
      </c>
      <c r="K10279" s="81">
        <f t="shared" si="831"/>
        <v>0</v>
      </c>
      <c r="L10279" s="149"/>
      <c r="N10279" s="141">
        <f t="shared" si="832"/>
        <v>1</v>
      </c>
      <c r="Q10279" s="81">
        <f t="shared" si="833"/>
        <v>20</v>
      </c>
    </row>
    <row r="10280" spans="5:17" ht="13" hidden="1" x14ac:dyDescent="0.3">
      <c r="E10280" s="138">
        <v>45910</v>
      </c>
      <c r="F10280" s="16">
        <v>253</v>
      </c>
      <c r="G10280" s="16">
        <v>2025</v>
      </c>
      <c r="H10280" s="139">
        <f t="shared" si="834"/>
        <v>0</v>
      </c>
      <c r="I10280" s="140">
        <v>16.166666666666664</v>
      </c>
      <c r="J10280" s="141">
        <f t="shared" si="830"/>
        <v>0</v>
      </c>
      <c r="K10280" s="81">
        <f t="shared" si="831"/>
        <v>0</v>
      </c>
      <c r="L10280" s="149"/>
      <c r="N10280" s="141">
        <f t="shared" si="832"/>
        <v>1</v>
      </c>
      <c r="Q10280" s="81">
        <f t="shared" si="833"/>
        <v>20</v>
      </c>
    </row>
    <row r="10281" spans="5:17" ht="13" hidden="1" x14ac:dyDescent="0.3">
      <c r="E10281" s="138">
        <v>45911</v>
      </c>
      <c r="F10281" s="16">
        <v>254</v>
      </c>
      <c r="G10281" s="16">
        <v>2025</v>
      </c>
      <c r="H10281" s="139">
        <f t="shared" si="834"/>
        <v>0</v>
      </c>
      <c r="I10281" s="140">
        <v>16.013333333333328</v>
      </c>
      <c r="J10281" s="141">
        <f t="shared" si="830"/>
        <v>0</v>
      </c>
      <c r="K10281" s="81">
        <f t="shared" si="831"/>
        <v>0</v>
      </c>
      <c r="L10281" s="149"/>
      <c r="N10281" s="141">
        <f t="shared" si="832"/>
        <v>1</v>
      </c>
      <c r="Q10281" s="81">
        <f t="shared" si="833"/>
        <v>20</v>
      </c>
    </row>
    <row r="10282" spans="5:17" ht="13" hidden="1" x14ac:dyDescent="0.3">
      <c r="E10282" s="138">
        <v>45912</v>
      </c>
      <c r="F10282" s="16">
        <v>255</v>
      </c>
      <c r="G10282" s="16">
        <v>2025</v>
      </c>
      <c r="H10282" s="139">
        <f t="shared" si="834"/>
        <v>0</v>
      </c>
      <c r="I10282" s="140">
        <v>15.86</v>
      </c>
      <c r="J10282" s="141">
        <f t="shared" si="830"/>
        <v>1</v>
      </c>
      <c r="K10282" s="81">
        <f t="shared" si="831"/>
        <v>4.1400000000000006</v>
      </c>
      <c r="L10282" s="149"/>
      <c r="N10282" s="141">
        <f t="shared" si="832"/>
        <v>1</v>
      </c>
      <c r="Q10282" s="81">
        <f t="shared" si="833"/>
        <v>20</v>
      </c>
    </row>
    <row r="10283" spans="5:17" ht="13" hidden="1" x14ac:dyDescent="0.3">
      <c r="E10283" s="138">
        <v>45913</v>
      </c>
      <c r="F10283" s="16">
        <v>256</v>
      </c>
      <c r="G10283" s="16">
        <v>2025</v>
      </c>
      <c r="H10283" s="139">
        <f t="shared" si="834"/>
        <v>0</v>
      </c>
      <c r="I10283" s="140">
        <v>15.706666666666663</v>
      </c>
      <c r="J10283" s="141">
        <f t="shared" si="830"/>
        <v>1</v>
      </c>
      <c r="K10283" s="81">
        <f t="shared" si="831"/>
        <v>4.2933333333333366</v>
      </c>
      <c r="L10283" s="149"/>
      <c r="N10283" s="141">
        <f t="shared" si="832"/>
        <v>1</v>
      </c>
      <c r="Q10283" s="81">
        <f t="shared" si="833"/>
        <v>20</v>
      </c>
    </row>
    <row r="10284" spans="5:17" ht="13" hidden="1" x14ac:dyDescent="0.3">
      <c r="E10284" s="138">
        <v>45914</v>
      </c>
      <c r="F10284" s="16">
        <v>257</v>
      </c>
      <c r="G10284" s="16">
        <v>2025</v>
      </c>
      <c r="H10284" s="139">
        <f t="shared" si="834"/>
        <v>0</v>
      </c>
      <c r="I10284" s="140">
        <v>15.553333333333327</v>
      </c>
      <c r="J10284" s="141">
        <f t="shared" ref="J10284:J10347" si="835">IF(I10284&lt;=$E$117,1,0)</f>
        <v>1</v>
      </c>
      <c r="K10284" s="81">
        <f t="shared" ref="K10284:K10347" si="836">J10284*($E$116-I10284)</f>
        <v>4.4466666666666725</v>
      </c>
      <c r="L10284" s="149"/>
      <c r="N10284" s="141">
        <f t="shared" ref="N10284:N10347" si="837">IF(L10284&lt;=$E$117,1,0)</f>
        <v>1</v>
      </c>
      <c r="Q10284" s="81">
        <f t="shared" ref="Q10284:Q10347" si="838">N10284*($E$116-L10284)</f>
        <v>20</v>
      </c>
    </row>
    <row r="10285" spans="5:17" ht="13" hidden="1" x14ac:dyDescent="0.3">
      <c r="E10285" s="138">
        <v>45915</v>
      </c>
      <c r="F10285" s="16">
        <v>258</v>
      </c>
      <c r="G10285" s="16">
        <v>2025</v>
      </c>
      <c r="H10285" s="139">
        <f t="shared" si="834"/>
        <v>0</v>
      </c>
      <c r="I10285" s="140">
        <v>15.4</v>
      </c>
      <c r="J10285" s="141">
        <f t="shared" si="835"/>
        <v>1</v>
      </c>
      <c r="K10285" s="81">
        <f t="shared" si="836"/>
        <v>4.5999999999999996</v>
      </c>
      <c r="L10285" s="149"/>
      <c r="N10285" s="141">
        <f t="shared" si="837"/>
        <v>1</v>
      </c>
      <c r="Q10285" s="81">
        <f t="shared" si="838"/>
        <v>20</v>
      </c>
    </row>
    <row r="10286" spans="5:17" ht="13" hidden="1" x14ac:dyDescent="0.3">
      <c r="E10286" s="138">
        <v>45916</v>
      </c>
      <c r="F10286" s="16">
        <v>259</v>
      </c>
      <c r="G10286" s="16">
        <v>2025</v>
      </c>
      <c r="H10286" s="139">
        <f t="shared" si="834"/>
        <v>0</v>
      </c>
      <c r="I10286" s="140">
        <v>15.264516129032259</v>
      </c>
      <c r="J10286" s="141">
        <f t="shared" si="835"/>
        <v>1</v>
      </c>
      <c r="K10286" s="81">
        <f t="shared" si="836"/>
        <v>4.7354838709677409</v>
      </c>
      <c r="L10286" s="149"/>
      <c r="N10286" s="141">
        <f t="shared" si="837"/>
        <v>1</v>
      </c>
      <c r="Q10286" s="81">
        <f t="shared" si="838"/>
        <v>20</v>
      </c>
    </row>
    <row r="10287" spans="5:17" ht="13" hidden="1" x14ac:dyDescent="0.3">
      <c r="E10287" s="138">
        <v>45917</v>
      </c>
      <c r="F10287" s="16">
        <v>260</v>
      </c>
      <c r="G10287" s="16">
        <v>2025</v>
      </c>
      <c r="H10287" s="139">
        <f t="shared" si="834"/>
        <v>0</v>
      </c>
      <c r="I10287" s="140">
        <v>15.12903225806452</v>
      </c>
      <c r="J10287" s="141">
        <f t="shared" si="835"/>
        <v>1</v>
      </c>
      <c r="K10287" s="81">
        <f t="shared" si="836"/>
        <v>4.8709677419354804</v>
      </c>
      <c r="L10287" s="149"/>
      <c r="N10287" s="141">
        <f t="shared" si="837"/>
        <v>1</v>
      </c>
      <c r="Q10287" s="81">
        <f t="shared" si="838"/>
        <v>20</v>
      </c>
    </row>
    <row r="10288" spans="5:17" ht="13" hidden="1" x14ac:dyDescent="0.3">
      <c r="E10288" s="138">
        <v>45918</v>
      </c>
      <c r="F10288" s="16">
        <v>261</v>
      </c>
      <c r="G10288" s="16">
        <v>2025</v>
      </c>
      <c r="H10288" s="139">
        <f t="shared" si="834"/>
        <v>0</v>
      </c>
      <c r="I10288" s="140">
        <v>14.993548387096773</v>
      </c>
      <c r="J10288" s="141">
        <f t="shared" si="835"/>
        <v>1</v>
      </c>
      <c r="K10288" s="81">
        <f t="shared" si="836"/>
        <v>5.006451612903227</v>
      </c>
      <c r="L10288" s="149"/>
      <c r="N10288" s="141">
        <f t="shared" si="837"/>
        <v>1</v>
      </c>
      <c r="Q10288" s="81">
        <f t="shared" si="838"/>
        <v>20</v>
      </c>
    </row>
    <row r="10289" spans="5:17" ht="13" hidden="1" x14ac:dyDescent="0.3">
      <c r="E10289" s="138">
        <v>45919</v>
      </c>
      <c r="F10289" s="16">
        <v>262</v>
      </c>
      <c r="G10289" s="16">
        <v>2025</v>
      </c>
      <c r="H10289" s="139">
        <f t="shared" si="834"/>
        <v>0</v>
      </c>
      <c r="I10289" s="140">
        <v>14.858064516129033</v>
      </c>
      <c r="J10289" s="141">
        <f t="shared" si="835"/>
        <v>1</v>
      </c>
      <c r="K10289" s="81">
        <f t="shared" si="836"/>
        <v>5.1419354838709666</v>
      </c>
      <c r="L10289" s="149"/>
      <c r="N10289" s="141">
        <f t="shared" si="837"/>
        <v>1</v>
      </c>
      <c r="Q10289" s="81">
        <f t="shared" si="838"/>
        <v>20</v>
      </c>
    </row>
    <row r="10290" spans="5:17" ht="13" hidden="1" x14ac:dyDescent="0.3">
      <c r="E10290" s="138">
        <v>45920</v>
      </c>
      <c r="F10290" s="16">
        <v>263</v>
      </c>
      <c r="G10290" s="16">
        <v>2025</v>
      </c>
      <c r="H10290" s="139">
        <f t="shared" si="834"/>
        <v>0</v>
      </c>
      <c r="I10290" s="140">
        <v>14.722580645161294</v>
      </c>
      <c r="J10290" s="141">
        <f t="shared" si="835"/>
        <v>1</v>
      </c>
      <c r="K10290" s="81">
        <f t="shared" si="836"/>
        <v>5.2774193548387061</v>
      </c>
      <c r="L10290" s="149"/>
      <c r="N10290" s="141">
        <f t="shared" si="837"/>
        <v>1</v>
      </c>
      <c r="Q10290" s="81">
        <f t="shared" si="838"/>
        <v>20</v>
      </c>
    </row>
    <row r="10291" spans="5:17" ht="13" hidden="1" x14ac:dyDescent="0.3">
      <c r="E10291" s="138">
        <v>45921</v>
      </c>
      <c r="F10291" s="16">
        <v>264</v>
      </c>
      <c r="G10291" s="16">
        <v>2025</v>
      </c>
      <c r="H10291" s="139">
        <f t="shared" si="834"/>
        <v>0</v>
      </c>
      <c r="I10291" s="140">
        <v>14.587096774193547</v>
      </c>
      <c r="J10291" s="141">
        <f t="shared" si="835"/>
        <v>1</v>
      </c>
      <c r="K10291" s="81">
        <f t="shared" si="836"/>
        <v>5.4129032258064527</v>
      </c>
      <c r="L10291" s="149"/>
      <c r="N10291" s="141">
        <f t="shared" si="837"/>
        <v>1</v>
      </c>
      <c r="Q10291" s="81">
        <f t="shared" si="838"/>
        <v>20</v>
      </c>
    </row>
    <row r="10292" spans="5:17" ht="13" hidden="1" x14ac:dyDescent="0.3">
      <c r="E10292" s="138">
        <v>45922</v>
      </c>
      <c r="F10292" s="16">
        <v>265</v>
      </c>
      <c r="G10292" s="16">
        <v>2025</v>
      </c>
      <c r="H10292" s="139">
        <f t="shared" si="834"/>
        <v>0</v>
      </c>
      <c r="I10292" s="140">
        <v>14.451612903225808</v>
      </c>
      <c r="J10292" s="141">
        <f t="shared" si="835"/>
        <v>1</v>
      </c>
      <c r="K10292" s="81">
        <f t="shared" si="836"/>
        <v>5.5483870967741922</v>
      </c>
      <c r="L10292" s="149"/>
      <c r="N10292" s="141">
        <f t="shared" si="837"/>
        <v>1</v>
      </c>
      <c r="Q10292" s="81">
        <f t="shared" si="838"/>
        <v>20</v>
      </c>
    </row>
    <row r="10293" spans="5:17" ht="13" hidden="1" x14ac:dyDescent="0.3">
      <c r="E10293" s="138">
        <v>45923</v>
      </c>
      <c r="F10293" s="16">
        <v>266</v>
      </c>
      <c r="G10293" s="16">
        <v>2025</v>
      </c>
      <c r="H10293" s="139">
        <f t="shared" si="834"/>
        <v>0</v>
      </c>
      <c r="I10293" s="140">
        <v>14.316129032258068</v>
      </c>
      <c r="J10293" s="141">
        <f t="shared" si="835"/>
        <v>1</v>
      </c>
      <c r="K10293" s="81">
        <f t="shared" si="836"/>
        <v>5.6838709677419317</v>
      </c>
      <c r="L10293" s="149"/>
      <c r="N10293" s="141">
        <f t="shared" si="837"/>
        <v>1</v>
      </c>
      <c r="Q10293" s="81">
        <f t="shared" si="838"/>
        <v>20</v>
      </c>
    </row>
    <row r="10294" spans="5:17" ht="13" hidden="1" x14ac:dyDescent="0.3">
      <c r="E10294" s="138">
        <v>45924</v>
      </c>
      <c r="F10294" s="16">
        <v>267</v>
      </c>
      <c r="G10294" s="16">
        <v>2025</v>
      </c>
      <c r="H10294" s="139">
        <f t="shared" si="834"/>
        <v>0</v>
      </c>
      <c r="I10294" s="140">
        <v>14.180645161290322</v>
      </c>
      <c r="J10294" s="141">
        <f t="shared" si="835"/>
        <v>1</v>
      </c>
      <c r="K10294" s="81">
        <f t="shared" si="836"/>
        <v>5.8193548387096783</v>
      </c>
      <c r="L10294" s="149"/>
      <c r="N10294" s="141">
        <f t="shared" si="837"/>
        <v>1</v>
      </c>
      <c r="Q10294" s="81">
        <f t="shared" si="838"/>
        <v>20</v>
      </c>
    </row>
    <row r="10295" spans="5:17" ht="13" hidden="1" x14ac:dyDescent="0.3">
      <c r="E10295" s="138">
        <v>45925</v>
      </c>
      <c r="F10295" s="16">
        <v>268</v>
      </c>
      <c r="G10295" s="16">
        <v>2025</v>
      </c>
      <c r="H10295" s="139">
        <f t="shared" si="834"/>
        <v>0</v>
      </c>
      <c r="I10295" s="140">
        <v>14.045161290322582</v>
      </c>
      <c r="J10295" s="141">
        <f t="shared" si="835"/>
        <v>1</v>
      </c>
      <c r="K10295" s="81">
        <f t="shared" si="836"/>
        <v>5.9548387096774178</v>
      </c>
      <c r="L10295" s="149"/>
      <c r="N10295" s="141">
        <f t="shared" si="837"/>
        <v>1</v>
      </c>
      <c r="Q10295" s="81">
        <f t="shared" si="838"/>
        <v>20</v>
      </c>
    </row>
    <row r="10296" spans="5:17" ht="13" hidden="1" x14ac:dyDescent="0.3">
      <c r="E10296" s="138">
        <v>45926</v>
      </c>
      <c r="F10296" s="16">
        <v>269</v>
      </c>
      <c r="G10296" s="16">
        <v>2025</v>
      </c>
      <c r="H10296" s="139">
        <f t="shared" si="834"/>
        <v>0</v>
      </c>
      <c r="I10296" s="140">
        <v>13.909677419354836</v>
      </c>
      <c r="J10296" s="141">
        <f t="shared" si="835"/>
        <v>1</v>
      </c>
      <c r="K10296" s="81">
        <f t="shared" si="836"/>
        <v>6.0903225806451644</v>
      </c>
      <c r="L10296" s="149"/>
      <c r="N10296" s="141">
        <f t="shared" si="837"/>
        <v>1</v>
      </c>
      <c r="Q10296" s="81">
        <f t="shared" si="838"/>
        <v>20</v>
      </c>
    </row>
    <row r="10297" spans="5:17" ht="13" hidden="1" x14ac:dyDescent="0.3">
      <c r="E10297" s="138">
        <v>45927</v>
      </c>
      <c r="F10297" s="16">
        <v>270</v>
      </c>
      <c r="G10297" s="16">
        <v>2025</v>
      </c>
      <c r="H10297" s="139">
        <f t="shared" si="834"/>
        <v>0</v>
      </c>
      <c r="I10297" s="140">
        <v>13.774193548387096</v>
      </c>
      <c r="J10297" s="141">
        <f t="shared" si="835"/>
        <v>1</v>
      </c>
      <c r="K10297" s="81">
        <f t="shared" si="836"/>
        <v>6.2258064516129039</v>
      </c>
      <c r="L10297" s="149"/>
      <c r="N10297" s="141">
        <f t="shared" si="837"/>
        <v>1</v>
      </c>
      <c r="Q10297" s="81">
        <f t="shared" si="838"/>
        <v>20</v>
      </c>
    </row>
    <row r="10298" spans="5:17" ht="13" hidden="1" x14ac:dyDescent="0.3">
      <c r="E10298" s="138">
        <v>45928</v>
      </c>
      <c r="F10298" s="16">
        <v>271</v>
      </c>
      <c r="G10298" s="16">
        <v>2025</v>
      </c>
      <c r="H10298" s="139">
        <f t="shared" si="834"/>
        <v>0</v>
      </c>
      <c r="I10298" s="140">
        <v>13.638709677419357</v>
      </c>
      <c r="J10298" s="141">
        <f t="shared" si="835"/>
        <v>1</v>
      </c>
      <c r="K10298" s="81">
        <f t="shared" si="836"/>
        <v>6.3612903225806434</v>
      </c>
      <c r="L10298" s="149"/>
      <c r="N10298" s="141">
        <f t="shared" si="837"/>
        <v>1</v>
      </c>
      <c r="Q10298" s="81">
        <f t="shared" si="838"/>
        <v>20</v>
      </c>
    </row>
    <row r="10299" spans="5:17" ht="13" hidden="1" x14ac:dyDescent="0.3">
      <c r="E10299" s="138">
        <v>45929</v>
      </c>
      <c r="F10299" s="16">
        <v>272</v>
      </c>
      <c r="G10299" s="16">
        <v>2025</v>
      </c>
      <c r="H10299" s="139">
        <f t="shared" si="834"/>
        <v>0</v>
      </c>
      <c r="I10299" s="140">
        <v>13.50322580645161</v>
      </c>
      <c r="J10299" s="141">
        <f t="shared" si="835"/>
        <v>1</v>
      </c>
      <c r="K10299" s="81">
        <f t="shared" si="836"/>
        <v>6.49677419354839</v>
      </c>
      <c r="L10299" s="149"/>
      <c r="N10299" s="141">
        <f t="shared" si="837"/>
        <v>1</v>
      </c>
      <c r="Q10299" s="81">
        <f t="shared" si="838"/>
        <v>20</v>
      </c>
    </row>
    <row r="10300" spans="5:17" ht="13" hidden="1" x14ac:dyDescent="0.3">
      <c r="E10300" s="138">
        <v>45930</v>
      </c>
      <c r="F10300" s="16">
        <v>273</v>
      </c>
      <c r="G10300" s="16">
        <v>2025</v>
      </c>
      <c r="H10300" s="139">
        <f t="shared" si="834"/>
        <v>0</v>
      </c>
      <c r="I10300" s="140">
        <v>13.36774193548387</v>
      </c>
      <c r="J10300" s="141">
        <f t="shared" si="835"/>
        <v>1</v>
      </c>
      <c r="K10300" s="81">
        <f t="shared" si="836"/>
        <v>6.6322580645161295</v>
      </c>
      <c r="L10300" s="149"/>
      <c r="N10300" s="141">
        <f t="shared" si="837"/>
        <v>1</v>
      </c>
      <c r="Q10300" s="81">
        <f t="shared" si="838"/>
        <v>20</v>
      </c>
    </row>
    <row r="10301" spans="5:17" ht="13" hidden="1" x14ac:dyDescent="0.3">
      <c r="E10301" s="138">
        <v>45931</v>
      </c>
      <c r="F10301" s="16">
        <v>274</v>
      </c>
      <c r="G10301" s="16">
        <v>2025</v>
      </c>
      <c r="H10301" s="139">
        <f t="shared" si="834"/>
        <v>0</v>
      </c>
      <c r="I10301" s="140">
        <v>13.232258064516131</v>
      </c>
      <c r="J10301" s="141">
        <f t="shared" si="835"/>
        <v>1</v>
      </c>
      <c r="K10301" s="81">
        <f t="shared" si="836"/>
        <v>6.767741935483869</v>
      </c>
      <c r="L10301" s="149"/>
      <c r="N10301" s="141">
        <f t="shared" si="837"/>
        <v>1</v>
      </c>
      <c r="Q10301" s="81">
        <f t="shared" si="838"/>
        <v>20</v>
      </c>
    </row>
    <row r="10302" spans="5:17" ht="13" hidden="1" x14ac:dyDescent="0.3">
      <c r="E10302" s="138">
        <v>45932</v>
      </c>
      <c r="F10302" s="16">
        <v>275</v>
      </c>
      <c r="G10302" s="16">
        <v>2025</v>
      </c>
      <c r="H10302" s="139">
        <f t="shared" si="834"/>
        <v>0</v>
      </c>
      <c r="I10302" s="140">
        <v>13.096774193548384</v>
      </c>
      <c r="J10302" s="141">
        <f t="shared" si="835"/>
        <v>1</v>
      </c>
      <c r="K10302" s="81">
        <f t="shared" si="836"/>
        <v>6.9032258064516157</v>
      </c>
      <c r="L10302" s="149"/>
      <c r="N10302" s="141">
        <f t="shared" si="837"/>
        <v>1</v>
      </c>
      <c r="Q10302" s="81">
        <f t="shared" si="838"/>
        <v>20</v>
      </c>
    </row>
    <row r="10303" spans="5:17" ht="13" hidden="1" x14ac:dyDescent="0.3">
      <c r="E10303" s="138">
        <v>45933</v>
      </c>
      <c r="F10303" s="16">
        <v>276</v>
      </c>
      <c r="G10303" s="16">
        <v>2025</v>
      </c>
      <c r="H10303" s="139">
        <f t="shared" si="834"/>
        <v>0</v>
      </c>
      <c r="I10303" s="140">
        <v>12.961290322580645</v>
      </c>
      <c r="J10303" s="141">
        <f t="shared" si="835"/>
        <v>1</v>
      </c>
      <c r="K10303" s="81">
        <f t="shared" si="836"/>
        <v>7.0387096774193552</v>
      </c>
      <c r="L10303" s="149"/>
      <c r="N10303" s="141">
        <f t="shared" si="837"/>
        <v>1</v>
      </c>
      <c r="Q10303" s="81">
        <f t="shared" si="838"/>
        <v>20</v>
      </c>
    </row>
    <row r="10304" spans="5:17" ht="13" hidden="1" x14ac:dyDescent="0.3">
      <c r="E10304" s="138">
        <v>45934</v>
      </c>
      <c r="F10304" s="16">
        <v>277</v>
      </c>
      <c r="G10304" s="16">
        <v>2025</v>
      </c>
      <c r="H10304" s="139">
        <f t="shared" si="834"/>
        <v>0</v>
      </c>
      <c r="I10304" s="140">
        <v>12.825806451612905</v>
      </c>
      <c r="J10304" s="141">
        <f t="shared" si="835"/>
        <v>1</v>
      </c>
      <c r="K10304" s="81">
        <f t="shared" si="836"/>
        <v>7.1741935483870947</v>
      </c>
      <c r="L10304" s="149"/>
      <c r="N10304" s="141">
        <f t="shared" si="837"/>
        <v>1</v>
      </c>
      <c r="Q10304" s="81">
        <f t="shared" si="838"/>
        <v>20</v>
      </c>
    </row>
    <row r="10305" spans="5:17" ht="13" hidden="1" x14ac:dyDescent="0.3">
      <c r="E10305" s="138">
        <v>45935</v>
      </c>
      <c r="F10305" s="16">
        <v>278</v>
      </c>
      <c r="G10305" s="16">
        <v>2025</v>
      </c>
      <c r="H10305" s="139">
        <f t="shared" si="834"/>
        <v>0</v>
      </c>
      <c r="I10305" s="140">
        <v>12.690322580645159</v>
      </c>
      <c r="J10305" s="141">
        <f t="shared" si="835"/>
        <v>1</v>
      </c>
      <c r="K10305" s="81">
        <f t="shared" si="836"/>
        <v>7.3096774193548413</v>
      </c>
      <c r="L10305" s="149"/>
      <c r="N10305" s="141">
        <f t="shared" si="837"/>
        <v>1</v>
      </c>
      <c r="Q10305" s="81">
        <f t="shared" si="838"/>
        <v>20</v>
      </c>
    </row>
    <row r="10306" spans="5:17" ht="13" hidden="1" x14ac:dyDescent="0.3">
      <c r="E10306" s="138">
        <v>45936</v>
      </c>
      <c r="F10306" s="16">
        <v>279</v>
      </c>
      <c r="G10306" s="16">
        <v>2025</v>
      </c>
      <c r="H10306" s="139">
        <f t="shared" si="834"/>
        <v>0</v>
      </c>
      <c r="I10306" s="140">
        <v>12.554838709677419</v>
      </c>
      <c r="J10306" s="141">
        <f t="shared" si="835"/>
        <v>1</v>
      </c>
      <c r="K10306" s="81">
        <f t="shared" si="836"/>
        <v>7.4451612903225808</v>
      </c>
      <c r="L10306" s="149"/>
      <c r="N10306" s="141">
        <f t="shared" si="837"/>
        <v>1</v>
      </c>
      <c r="Q10306" s="81">
        <f t="shared" si="838"/>
        <v>20</v>
      </c>
    </row>
    <row r="10307" spans="5:17" ht="13" hidden="1" x14ac:dyDescent="0.3">
      <c r="E10307" s="138">
        <v>45937</v>
      </c>
      <c r="F10307" s="16">
        <v>280</v>
      </c>
      <c r="G10307" s="16">
        <v>2025</v>
      </c>
      <c r="H10307" s="139">
        <f t="shared" si="834"/>
        <v>0</v>
      </c>
      <c r="I10307" s="140">
        <v>12.41935483870968</v>
      </c>
      <c r="J10307" s="141">
        <f t="shared" si="835"/>
        <v>1</v>
      </c>
      <c r="K10307" s="81">
        <f t="shared" si="836"/>
        <v>7.5806451612903203</v>
      </c>
      <c r="L10307" s="149"/>
      <c r="N10307" s="141">
        <f t="shared" si="837"/>
        <v>1</v>
      </c>
      <c r="Q10307" s="81">
        <f t="shared" si="838"/>
        <v>20</v>
      </c>
    </row>
    <row r="10308" spans="5:17" ht="13" hidden="1" x14ac:dyDescent="0.3">
      <c r="E10308" s="138">
        <v>45938</v>
      </c>
      <c r="F10308" s="16">
        <v>281</v>
      </c>
      <c r="G10308" s="16">
        <v>2025</v>
      </c>
      <c r="H10308" s="139">
        <f t="shared" si="834"/>
        <v>0</v>
      </c>
      <c r="I10308" s="140">
        <v>12.283870967741933</v>
      </c>
      <c r="J10308" s="141">
        <f t="shared" si="835"/>
        <v>1</v>
      </c>
      <c r="K10308" s="81">
        <f t="shared" si="836"/>
        <v>7.7161290322580669</v>
      </c>
      <c r="L10308" s="149"/>
      <c r="N10308" s="141">
        <f t="shared" si="837"/>
        <v>1</v>
      </c>
      <c r="Q10308" s="81">
        <f t="shared" si="838"/>
        <v>20</v>
      </c>
    </row>
    <row r="10309" spans="5:17" ht="13" hidden="1" x14ac:dyDescent="0.3">
      <c r="E10309" s="138">
        <v>45939</v>
      </c>
      <c r="F10309" s="16">
        <v>282</v>
      </c>
      <c r="G10309" s="16">
        <v>2025</v>
      </c>
      <c r="H10309" s="139">
        <f t="shared" si="834"/>
        <v>0</v>
      </c>
      <c r="I10309" s="140">
        <v>12.148387096774194</v>
      </c>
      <c r="J10309" s="141">
        <f t="shared" si="835"/>
        <v>1</v>
      </c>
      <c r="K10309" s="81">
        <f t="shared" si="836"/>
        <v>7.8516129032258064</v>
      </c>
      <c r="L10309" s="149"/>
      <c r="N10309" s="141">
        <f t="shared" si="837"/>
        <v>1</v>
      </c>
      <c r="Q10309" s="81">
        <f t="shared" si="838"/>
        <v>20</v>
      </c>
    </row>
    <row r="10310" spans="5:17" ht="13" hidden="1" x14ac:dyDescent="0.3">
      <c r="E10310" s="138">
        <v>45940</v>
      </c>
      <c r="F10310" s="16">
        <v>283</v>
      </c>
      <c r="G10310" s="16">
        <v>2025</v>
      </c>
      <c r="H10310" s="139">
        <f t="shared" si="834"/>
        <v>0</v>
      </c>
      <c r="I10310" s="140">
        <v>12.012903225806454</v>
      </c>
      <c r="J10310" s="141">
        <f t="shared" si="835"/>
        <v>1</v>
      </c>
      <c r="K10310" s="81">
        <f t="shared" si="836"/>
        <v>7.9870967741935459</v>
      </c>
      <c r="L10310" s="149"/>
      <c r="N10310" s="141">
        <f t="shared" si="837"/>
        <v>1</v>
      </c>
      <c r="Q10310" s="81">
        <f t="shared" si="838"/>
        <v>20</v>
      </c>
    </row>
    <row r="10311" spans="5:17" ht="13" hidden="1" x14ac:dyDescent="0.3">
      <c r="E10311" s="138">
        <v>45941</v>
      </c>
      <c r="F10311" s="16">
        <v>284</v>
      </c>
      <c r="G10311" s="16">
        <v>2025</v>
      </c>
      <c r="H10311" s="139">
        <f t="shared" si="834"/>
        <v>0</v>
      </c>
      <c r="I10311" s="140">
        <v>11.877419354838707</v>
      </c>
      <c r="J10311" s="141">
        <f t="shared" si="835"/>
        <v>1</v>
      </c>
      <c r="K10311" s="81">
        <f t="shared" si="836"/>
        <v>8.1225806451612925</v>
      </c>
      <c r="L10311" s="149"/>
      <c r="N10311" s="141">
        <f t="shared" si="837"/>
        <v>1</v>
      </c>
      <c r="Q10311" s="81">
        <f t="shared" si="838"/>
        <v>20</v>
      </c>
    </row>
    <row r="10312" spans="5:17" ht="13" hidden="1" x14ac:dyDescent="0.3">
      <c r="E10312" s="138">
        <v>45942</v>
      </c>
      <c r="F10312" s="16">
        <v>285</v>
      </c>
      <c r="G10312" s="16">
        <v>2025</v>
      </c>
      <c r="H10312" s="139">
        <f t="shared" si="834"/>
        <v>0</v>
      </c>
      <c r="I10312" s="140">
        <v>11.741935483870968</v>
      </c>
      <c r="J10312" s="141">
        <f t="shared" si="835"/>
        <v>1</v>
      </c>
      <c r="K10312" s="81">
        <f t="shared" si="836"/>
        <v>8.258064516129032</v>
      </c>
      <c r="L10312" s="149"/>
      <c r="N10312" s="141">
        <f t="shared" si="837"/>
        <v>1</v>
      </c>
      <c r="Q10312" s="81">
        <f t="shared" si="838"/>
        <v>20</v>
      </c>
    </row>
    <row r="10313" spans="5:17" ht="13" hidden="1" x14ac:dyDescent="0.3">
      <c r="E10313" s="138">
        <v>45943</v>
      </c>
      <c r="F10313" s="16">
        <v>286</v>
      </c>
      <c r="G10313" s="16">
        <v>2025</v>
      </c>
      <c r="H10313" s="139">
        <f t="shared" ref="H10313:H10376" si="839">IF(AND(E10313&gt;=$D$64,E10313&lt;=$D$65),1,0)</f>
        <v>0</v>
      </c>
      <c r="I10313" s="140">
        <v>11.606451612903228</v>
      </c>
      <c r="J10313" s="141">
        <f t="shared" si="835"/>
        <v>1</v>
      </c>
      <c r="K10313" s="81">
        <f t="shared" si="836"/>
        <v>8.3935483870967715</v>
      </c>
      <c r="L10313" s="149"/>
      <c r="N10313" s="141">
        <f t="shared" si="837"/>
        <v>1</v>
      </c>
      <c r="Q10313" s="81">
        <f t="shared" si="838"/>
        <v>20</v>
      </c>
    </row>
    <row r="10314" spans="5:17" ht="13" hidden="1" x14ac:dyDescent="0.3">
      <c r="E10314" s="138">
        <v>45944</v>
      </c>
      <c r="F10314" s="16">
        <v>287</v>
      </c>
      <c r="G10314" s="16">
        <v>2025</v>
      </c>
      <c r="H10314" s="139">
        <f t="shared" si="839"/>
        <v>0</v>
      </c>
      <c r="I10314" s="140">
        <v>11.470967741935482</v>
      </c>
      <c r="J10314" s="141">
        <f t="shared" si="835"/>
        <v>1</v>
      </c>
      <c r="K10314" s="81">
        <f t="shared" si="836"/>
        <v>8.5290322580645181</v>
      </c>
      <c r="L10314" s="149"/>
      <c r="N10314" s="141">
        <f t="shared" si="837"/>
        <v>1</v>
      </c>
      <c r="Q10314" s="81">
        <f t="shared" si="838"/>
        <v>20</v>
      </c>
    </row>
    <row r="10315" spans="5:17" ht="13" hidden="1" x14ac:dyDescent="0.3">
      <c r="E10315" s="138">
        <v>45945</v>
      </c>
      <c r="F10315" s="16">
        <v>288</v>
      </c>
      <c r="G10315" s="16">
        <v>2025</v>
      </c>
      <c r="H10315" s="139">
        <f t="shared" si="839"/>
        <v>0</v>
      </c>
      <c r="I10315" s="140">
        <v>11.335483870967742</v>
      </c>
      <c r="J10315" s="141">
        <f t="shared" si="835"/>
        <v>1</v>
      </c>
      <c r="K10315" s="81">
        <f t="shared" si="836"/>
        <v>8.6645161290322577</v>
      </c>
      <c r="L10315" s="149"/>
      <c r="N10315" s="141">
        <f t="shared" si="837"/>
        <v>1</v>
      </c>
      <c r="Q10315" s="81">
        <f t="shared" si="838"/>
        <v>20</v>
      </c>
    </row>
    <row r="10316" spans="5:17" ht="13" hidden="1" x14ac:dyDescent="0.3">
      <c r="E10316" s="138">
        <v>45946</v>
      </c>
      <c r="F10316" s="16">
        <v>289</v>
      </c>
      <c r="G10316" s="16">
        <v>2025</v>
      </c>
      <c r="H10316" s="139">
        <f t="shared" si="839"/>
        <v>0</v>
      </c>
      <c r="I10316" s="140">
        <v>11.2</v>
      </c>
      <c r="J10316" s="141">
        <f t="shared" si="835"/>
        <v>1</v>
      </c>
      <c r="K10316" s="81">
        <f t="shared" si="836"/>
        <v>8.8000000000000007</v>
      </c>
      <c r="L10316" s="149"/>
      <c r="N10316" s="141">
        <f t="shared" si="837"/>
        <v>1</v>
      </c>
      <c r="Q10316" s="81">
        <f t="shared" si="838"/>
        <v>20</v>
      </c>
    </row>
    <row r="10317" spans="5:17" ht="13" hidden="1" x14ac:dyDescent="0.3">
      <c r="E10317" s="138">
        <v>45947</v>
      </c>
      <c r="F10317" s="16">
        <v>290</v>
      </c>
      <c r="G10317" s="16">
        <v>2025</v>
      </c>
      <c r="H10317" s="139">
        <f t="shared" si="839"/>
        <v>0</v>
      </c>
      <c r="I10317" s="140">
        <v>11.013333333333335</v>
      </c>
      <c r="J10317" s="141">
        <f t="shared" si="835"/>
        <v>1</v>
      </c>
      <c r="K10317" s="81">
        <f t="shared" si="836"/>
        <v>8.9866666666666646</v>
      </c>
      <c r="L10317" s="149"/>
      <c r="N10317" s="141">
        <f t="shared" si="837"/>
        <v>1</v>
      </c>
      <c r="Q10317" s="81">
        <f t="shared" si="838"/>
        <v>20</v>
      </c>
    </row>
    <row r="10318" spans="5:17" ht="13" hidden="1" x14ac:dyDescent="0.3">
      <c r="E10318" s="138">
        <v>45948</v>
      </c>
      <c r="F10318" s="16">
        <v>291</v>
      </c>
      <c r="G10318" s="16">
        <v>2025</v>
      </c>
      <c r="H10318" s="139">
        <f t="shared" si="839"/>
        <v>0</v>
      </c>
      <c r="I10318" s="140">
        <v>10.826666666666668</v>
      </c>
      <c r="J10318" s="141">
        <f t="shared" si="835"/>
        <v>1</v>
      </c>
      <c r="K10318" s="81">
        <f t="shared" si="836"/>
        <v>9.173333333333332</v>
      </c>
      <c r="L10318" s="149"/>
      <c r="N10318" s="141">
        <f t="shared" si="837"/>
        <v>1</v>
      </c>
      <c r="Q10318" s="81">
        <f t="shared" si="838"/>
        <v>20</v>
      </c>
    </row>
    <row r="10319" spans="5:17" ht="13" hidden="1" x14ac:dyDescent="0.3">
      <c r="E10319" s="138">
        <v>45949</v>
      </c>
      <c r="F10319" s="16">
        <v>292</v>
      </c>
      <c r="G10319" s="16">
        <v>2025</v>
      </c>
      <c r="H10319" s="139">
        <f t="shared" si="839"/>
        <v>0</v>
      </c>
      <c r="I10319" s="140">
        <v>10.64</v>
      </c>
      <c r="J10319" s="141">
        <f t="shared" si="835"/>
        <v>1</v>
      </c>
      <c r="K10319" s="81">
        <f t="shared" si="836"/>
        <v>9.36</v>
      </c>
      <c r="L10319" s="149"/>
      <c r="N10319" s="141">
        <f t="shared" si="837"/>
        <v>1</v>
      </c>
      <c r="Q10319" s="81">
        <f t="shared" si="838"/>
        <v>20</v>
      </c>
    </row>
    <row r="10320" spans="5:17" ht="13" hidden="1" x14ac:dyDescent="0.3">
      <c r="E10320" s="138">
        <v>45950</v>
      </c>
      <c r="F10320" s="16">
        <v>293</v>
      </c>
      <c r="G10320" s="16">
        <v>2025</v>
      </c>
      <c r="H10320" s="139">
        <f t="shared" si="839"/>
        <v>0</v>
      </c>
      <c r="I10320" s="140">
        <v>10.453333333333333</v>
      </c>
      <c r="J10320" s="141">
        <f t="shared" si="835"/>
        <v>1</v>
      </c>
      <c r="K10320" s="81">
        <f t="shared" si="836"/>
        <v>9.5466666666666669</v>
      </c>
      <c r="L10320" s="149"/>
      <c r="N10320" s="141">
        <f t="shared" si="837"/>
        <v>1</v>
      </c>
      <c r="Q10320" s="81">
        <f t="shared" si="838"/>
        <v>20</v>
      </c>
    </row>
    <row r="10321" spans="5:17" ht="13" hidden="1" x14ac:dyDescent="0.3">
      <c r="E10321" s="138">
        <v>45951</v>
      </c>
      <c r="F10321" s="16">
        <v>294</v>
      </c>
      <c r="G10321" s="16">
        <v>2025</v>
      </c>
      <c r="H10321" s="139">
        <f t="shared" si="839"/>
        <v>0</v>
      </c>
      <c r="I10321" s="140">
        <v>10.266666666666666</v>
      </c>
      <c r="J10321" s="141">
        <f t="shared" si="835"/>
        <v>1</v>
      </c>
      <c r="K10321" s="81">
        <f t="shared" si="836"/>
        <v>9.7333333333333343</v>
      </c>
      <c r="L10321" s="149"/>
      <c r="N10321" s="141">
        <f t="shared" si="837"/>
        <v>1</v>
      </c>
      <c r="Q10321" s="81">
        <f t="shared" si="838"/>
        <v>20</v>
      </c>
    </row>
    <row r="10322" spans="5:17" ht="13" hidden="1" x14ac:dyDescent="0.3">
      <c r="E10322" s="138">
        <v>45952</v>
      </c>
      <c r="F10322" s="16">
        <v>295</v>
      </c>
      <c r="G10322" s="16">
        <v>2025</v>
      </c>
      <c r="H10322" s="139">
        <f t="shared" si="839"/>
        <v>0</v>
      </c>
      <c r="I10322" s="140">
        <v>10.08</v>
      </c>
      <c r="J10322" s="141">
        <f t="shared" si="835"/>
        <v>1</v>
      </c>
      <c r="K10322" s="81">
        <f t="shared" si="836"/>
        <v>9.92</v>
      </c>
      <c r="L10322" s="149"/>
      <c r="N10322" s="141">
        <f t="shared" si="837"/>
        <v>1</v>
      </c>
      <c r="Q10322" s="81">
        <f t="shared" si="838"/>
        <v>20</v>
      </c>
    </row>
    <row r="10323" spans="5:17" ht="13" hidden="1" x14ac:dyDescent="0.3">
      <c r="E10323" s="138">
        <v>45953</v>
      </c>
      <c r="F10323" s="16">
        <v>296</v>
      </c>
      <c r="G10323" s="16">
        <v>2025</v>
      </c>
      <c r="H10323" s="139">
        <f t="shared" si="839"/>
        <v>0</v>
      </c>
      <c r="I10323" s="140">
        <v>9.8933333333333309</v>
      </c>
      <c r="J10323" s="141">
        <f t="shared" si="835"/>
        <v>1</v>
      </c>
      <c r="K10323" s="81">
        <f t="shared" si="836"/>
        <v>10.106666666666669</v>
      </c>
      <c r="L10323" s="149"/>
      <c r="N10323" s="141">
        <f t="shared" si="837"/>
        <v>1</v>
      </c>
      <c r="Q10323" s="81">
        <f t="shared" si="838"/>
        <v>20</v>
      </c>
    </row>
    <row r="10324" spans="5:17" ht="13" hidden="1" x14ac:dyDescent="0.3">
      <c r="E10324" s="138">
        <v>45954</v>
      </c>
      <c r="F10324" s="16">
        <v>297</v>
      </c>
      <c r="G10324" s="16">
        <v>2025</v>
      </c>
      <c r="H10324" s="139">
        <f t="shared" si="839"/>
        <v>0</v>
      </c>
      <c r="I10324" s="140">
        <v>9.7066666666666634</v>
      </c>
      <c r="J10324" s="141">
        <f t="shared" si="835"/>
        <v>1</v>
      </c>
      <c r="K10324" s="81">
        <f t="shared" si="836"/>
        <v>10.293333333333337</v>
      </c>
      <c r="L10324" s="149"/>
      <c r="N10324" s="141">
        <f t="shared" si="837"/>
        <v>1</v>
      </c>
      <c r="Q10324" s="81">
        <f t="shared" si="838"/>
        <v>20</v>
      </c>
    </row>
    <row r="10325" spans="5:17" ht="13" hidden="1" x14ac:dyDescent="0.3">
      <c r="E10325" s="138">
        <v>45955</v>
      </c>
      <c r="F10325" s="16">
        <v>298</v>
      </c>
      <c r="G10325" s="16">
        <v>2025</v>
      </c>
      <c r="H10325" s="139">
        <f t="shared" si="839"/>
        <v>0</v>
      </c>
      <c r="I10325" s="140">
        <v>9.52</v>
      </c>
      <c r="J10325" s="141">
        <f t="shared" si="835"/>
        <v>1</v>
      </c>
      <c r="K10325" s="81">
        <f t="shared" si="836"/>
        <v>10.48</v>
      </c>
      <c r="L10325" s="149"/>
      <c r="N10325" s="141">
        <f t="shared" si="837"/>
        <v>1</v>
      </c>
      <c r="Q10325" s="81">
        <f t="shared" si="838"/>
        <v>20</v>
      </c>
    </row>
    <row r="10326" spans="5:17" ht="13" hidden="1" x14ac:dyDescent="0.3">
      <c r="E10326" s="138">
        <v>45956</v>
      </c>
      <c r="F10326" s="16">
        <v>299</v>
      </c>
      <c r="G10326" s="16">
        <v>2025</v>
      </c>
      <c r="H10326" s="139">
        <f t="shared" si="839"/>
        <v>0</v>
      </c>
      <c r="I10326" s="140">
        <v>9.3333333333333357</v>
      </c>
      <c r="J10326" s="141">
        <f t="shared" si="835"/>
        <v>1</v>
      </c>
      <c r="K10326" s="81">
        <f t="shared" si="836"/>
        <v>10.666666666666664</v>
      </c>
      <c r="L10326" s="149"/>
      <c r="N10326" s="141">
        <f t="shared" si="837"/>
        <v>1</v>
      </c>
      <c r="Q10326" s="81">
        <f t="shared" si="838"/>
        <v>20</v>
      </c>
    </row>
    <row r="10327" spans="5:17" ht="13" hidden="1" x14ac:dyDescent="0.3">
      <c r="E10327" s="138">
        <v>45957</v>
      </c>
      <c r="F10327" s="16">
        <v>300</v>
      </c>
      <c r="G10327" s="16">
        <v>2025</v>
      </c>
      <c r="H10327" s="139">
        <f t="shared" si="839"/>
        <v>0</v>
      </c>
      <c r="I10327" s="140">
        <v>9.1466666666666683</v>
      </c>
      <c r="J10327" s="141">
        <f t="shared" si="835"/>
        <v>1</v>
      </c>
      <c r="K10327" s="81">
        <f t="shared" si="836"/>
        <v>10.853333333333332</v>
      </c>
      <c r="L10327" s="149"/>
      <c r="N10327" s="141">
        <f t="shared" si="837"/>
        <v>1</v>
      </c>
      <c r="Q10327" s="81">
        <f t="shared" si="838"/>
        <v>20</v>
      </c>
    </row>
    <row r="10328" spans="5:17" ht="13" hidden="1" x14ac:dyDescent="0.3">
      <c r="E10328" s="138">
        <v>45958</v>
      </c>
      <c r="F10328" s="16">
        <v>301</v>
      </c>
      <c r="G10328" s="16">
        <v>2025</v>
      </c>
      <c r="H10328" s="139">
        <f t="shared" si="839"/>
        <v>0</v>
      </c>
      <c r="I10328" s="140">
        <v>8.9600000000000009</v>
      </c>
      <c r="J10328" s="141">
        <f t="shared" si="835"/>
        <v>1</v>
      </c>
      <c r="K10328" s="81">
        <f t="shared" si="836"/>
        <v>11.04</v>
      </c>
      <c r="L10328" s="149"/>
      <c r="N10328" s="141">
        <f t="shared" si="837"/>
        <v>1</v>
      </c>
      <c r="Q10328" s="81">
        <f t="shared" si="838"/>
        <v>20</v>
      </c>
    </row>
    <row r="10329" spans="5:17" ht="13" hidden="1" x14ac:dyDescent="0.3">
      <c r="E10329" s="138">
        <v>45959</v>
      </c>
      <c r="F10329" s="16">
        <v>302</v>
      </c>
      <c r="G10329" s="16">
        <v>2025</v>
      </c>
      <c r="H10329" s="139">
        <f t="shared" si="839"/>
        <v>0</v>
      </c>
      <c r="I10329" s="140">
        <v>8.7733333333333334</v>
      </c>
      <c r="J10329" s="141">
        <f t="shared" si="835"/>
        <v>1</v>
      </c>
      <c r="K10329" s="81">
        <f t="shared" si="836"/>
        <v>11.226666666666667</v>
      </c>
      <c r="L10329" s="149"/>
      <c r="N10329" s="141">
        <f t="shared" si="837"/>
        <v>1</v>
      </c>
      <c r="Q10329" s="81">
        <f t="shared" si="838"/>
        <v>20</v>
      </c>
    </row>
    <row r="10330" spans="5:17" ht="13" hidden="1" x14ac:dyDescent="0.3">
      <c r="E10330" s="138">
        <v>45960</v>
      </c>
      <c r="F10330" s="16">
        <v>303</v>
      </c>
      <c r="G10330" s="16">
        <v>2025</v>
      </c>
      <c r="H10330" s="139">
        <f t="shared" si="839"/>
        <v>0</v>
      </c>
      <c r="I10330" s="140">
        <v>8.586666666666666</v>
      </c>
      <c r="J10330" s="141">
        <f t="shared" si="835"/>
        <v>1</v>
      </c>
      <c r="K10330" s="81">
        <f t="shared" si="836"/>
        <v>11.413333333333334</v>
      </c>
      <c r="L10330" s="149"/>
      <c r="N10330" s="141">
        <f t="shared" si="837"/>
        <v>1</v>
      </c>
      <c r="Q10330" s="81">
        <f t="shared" si="838"/>
        <v>20</v>
      </c>
    </row>
    <row r="10331" spans="5:17" ht="13" hidden="1" x14ac:dyDescent="0.3">
      <c r="E10331" s="138">
        <v>45961</v>
      </c>
      <c r="F10331" s="16">
        <v>304</v>
      </c>
      <c r="G10331" s="16">
        <v>2025</v>
      </c>
      <c r="H10331" s="139">
        <f t="shared" si="839"/>
        <v>0</v>
      </c>
      <c r="I10331" s="140">
        <v>8.4</v>
      </c>
      <c r="J10331" s="141">
        <f t="shared" si="835"/>
        <v>1</v>
      </c>
      <c r="K10331" s="81">
        <f t="shared" si="836"/>
        <v>11.6</v>
      </c>
      <c r="L10331" s="149"/>
      <c r="N10331" s="141">
        <f t="shared" si="837"/>
        <v>1</v>
      </c>
      <c r="Q10331" s="81">
        <f t="shared" si="838"/>
        <v>20</v>
      </c>
    </row>
    <row r="10332" spans="5:17" ht="13" hidden="1" x14ac:dyDescent="0.3">
      <c r="E10332" s="138">
        <v>45962</v>
      </c>
      <c r="F10332" s="16">
        <v>305</v>
      </c>
      <c r="G10332" s="16">
        <v>2025</v>
      </c>
      <c r="H10332" s="139">
        <f t="shared" si="839"/>
        <v>0</v>
      </c>
      <c r="I10332" s="140">
        <v>8.2133333333333312</v>
      </c>
      <c r="J10332" s="141">
        <f t="shared" si="835"/>
        <v>1</v>
      </c>
      <c r="K10332" s="81">
        <f t="shared" si="836"/>
        <v>11.786666666666669</v>
      </c>
      <c r="L10332" s="149"/>
      <c r="N10332" s="141">
        <f t="shared" si="837"/>
        <v>1</v>
      </c>
      <c r="Q10332" s="81">
        <f t="shared" si="838"/>
        <v>20</v>
      </c>
    </row>
    <row r="10333" spans="5:17" ht="13" hidden="1" x14ac:dyDescent="0.3">
      <c r="E10333" s="138">
        <v>45963</v>
      </c>
      <c r="F10333" s="16">
        <v>306</v>
      </c>
      <c r="G10333" s="16">
        <v>2025</v>
      </c>
      <c r="H10333" s="139">
        <f t="shared" si="839"/>
        <v>0</v>
      </c>
      <c r="I10333" s="140">
        <v>8.0266666666666637</v>
      </c>
      <c r="J10333" s="141">
        <f t="shared" si="835"/>
        <v>1</v>
      </c>
      <c r="K10333" s="81">
        <f t="shared" si="836"/>
        <v>11.973333333333336</v>
      </c>
      <c r="L10333" s="149"/>
      <c r="N10333" s="141">
        <f t="shared" si="837"/>
        <v>1</v>
      </c>
      <c r="Q10333" s="81">
        <f t="shared" si="838"/>
        <v>20</v>
      </c>
    </row>
    <row r="10334" spans="5:17" ht="13" hidden="1" x14ac:dyDescent="0.3">
      <c r="E10334" s="138">
        <v>45964</v>
      </c>
      <c r="F10334" s="16">
        <v>307</v>
      </c>
      <c r="G10334" s="16">
        <v>2025</v>
      </c>
      <c r="H10334" s="139">
        <f t="shared" si="839"/>
        <v>0</v>
      </c>
      <c r="I10334" s="140">
        <v>7.84</v>
      </c>
      <c r="J10334" s="141">
        <f t="shared" si="835"/>
        <v>1</v>
      </c>
      <c r="K10334" s="81">
        <f t="shared" si="836"/>
        <v>12.16</v>
      </c>
      <c r="L10334" s="149"/>
      <c r="N10334" s="141">
        <f t="shared" si="837"/>
        <v>1</v>
      </c>
      <c r="Q10334" s="81">
        <f t="shared" si="838"/>
        <v>20</v>
      </c>
    </row>
    <row r="10335" spans="5:17" ht="13" hidden="1" x14ac:dyDescent="0.3">
      <c r="E10335" s="138">
        <v>45965</v>
      </c>
      <c r="F10335" s="16">
        <v>308</v>
      </c>
      <c r="G10335" s="16">
        <v>2025</v>
      </c>
      <c r="H10335" s="139">
        <f t="shared" si="839"/>
        <v>0</v>
      </c>
      <c r="I10335" s="140">
        <v>7.653333333333336</v>
      </c>
      <c r="J10335" s="141">
        <f t="shared" si="835"/>
        <v>1</v>
      </c>
      <c r="K10335" s="81">
        <f t="shared" si="836"/>
        <v>12.346666666666664</v>
      </c>
      <c r="L10335" s="149"/>
      <c r="N10335" s="141">
        <f t="shared" si="837"/>
        <v>1</v>
      </c>
      <c r="Q10335" s="81">
        <f t="shared" si="838"/>
        <v>20</v>
      </c>
    </row>
    <row r="10336" spans="5:17" ht="13" hidden="1" x14ac:dyDescent="0.3">
      <c r="E10336" s="138">
        <v>45966</v>
      </c>
      <c r="F10336" s="16">
        <v>309</v>
      </c>
      <c r="G10336" s="16">
        <v>2025</v>
      </c>
      <c r="H10336" s="139">
        <f t="shared" si="839"/>
        <v>0</v>
      </c>
      <c r="I10336" s="140">
        <v>7.4666666666666686</v>
      </c>
      <c r="J10336" s="141">
        <f t="shared" si="835"/>
        <v>1</v>
      </c>
      <c r="K10336" s="81">
        <f t="shared" si="836"/>
        <v>12.533333333333331</v>
      </c>
      <c r="L10336" s="149"/>
      <c r="N10336" s="141">
        <f t="shared" si="837"/>
        <v>1</v>
      </c>
      <c r="Q10336" s="81">
        <f t="shared" si="838"/>
        <v>20</v>
      </c>
    </row>
    <row r="10337" spans="5:17" ht="13" hidden="1" x14ac:dyDescent="0.3">
      <c r="E10337" s="138">
        <v>45967</v>
      </c>
      <c r="F10337" s="16">
        <v>310</v>
      </c>
      <c r="G10337" s="16">
        <v>2025</v>
      </c>
      <c r="H10337" s="139">
        <f t="shared" si="839"/>
        <v>0</v>
      </c>
      <c r="I10337" s="140">
        <v>7.28</v>
      </c>
      <c r="J10337" s="141">
        <f t="shared" si="835"/>
        <v>1</v>
      </c>
      <c r="K10337" s="81">
        <f t="shared" si="836"/>
        <v>12.719999999999999</v>
      </c>
      <c r="L10337" s="149"/>
      <c r="N10337" s="141">
        <f t="shared" si="837"/>
        <v>1</v>
      </c>
      <c r="Q10337" s="81">
        <f t="shared" si="838"/>
        <v>20</v>
      </c>
    </row>
    <row r="10338" spans="5:17" ht="13" hidden="1" x14ac:dyDescent="0.3">
      <c r="E10338" s="138">
        <v>45968</v>
      </c>
      <c r="F10338" s="16">
        <v>311</v>
      </c>
      <c r="G10338" s="16">
        <v>2025</v>
      </c>
      <c r="H10338" s="139">
        <f t="shared" si="839"/>
        <v>0</v>
      </c>
      <c r="I10338" s="140">
        <v>7.0933333333333337</v>
      </c>
      <c r="J10338" s="141">
        <f t="shared" si="835"/>
        <v>1</v>
      </c>
      <c r="K10338" s="81">
        <f t="shared" si="836"/>
        <v>12.906666666666666</v>
      </c>
      <c r="L10338" s="149"/>
      <c r="N10338" s="141">
        <f t="shared" si="837"/>
        <v>1</v>
      </c>
      <c r="Q10338" s="81">
        <f t="shared" si="838"/>
        <v>20</v>
      </c>
    </row>
    <row r="10339" spans="5:17" ht="13" hidden="1" x14ac:dyDescent="0.3">
      <c r="E10339" s="138">
        <v>45969</v>
      </c>
      <c r="F10339" s="16">
        <v>312</v>
      </c>
      <c r="G10339" s="16">
        <v>2025</v>
      </c>
      <c r="H10339" s="139">
        <f t="shared" si="839"/>
        <v>0</v>
      </c>
      <c r="I10339" s="140">
        <v>6.9066666666666663</v>
      </c>
      <c r="J10339" s="141">
        <f t="shared" si="835"/>
        <v>1</v>
      </c>
      <c r="K10339" s="81">
        <f t="shared" si="836"/>
        <v>13.093333333333334</v>
      </c>
      <c r="L10339" s="149"/>
      <c r="N10339" s="141">
        <f t="shared" si="837"/>
        <v>1</v>
      </c>
      <c r="Q10339" s="81">
        <f t="shared" si="838"/>
        <v>20</v>
      </c>
    </row>
    <row r="10340" spans="5:17" ht="13" hidden="1" x14ac:dyDescent="0.3">
      <c r="E10340" s="138">
        <v>45970</v>
      </c>
      <c r="F10340" s="16">
        <v>313</v>
      </c>
      <c r="G10340" s="16">
        <v>2025</v>
      </c>
      <c r="H10340" s="139">
        <f t="shared" si="839"/>
        <v>0</v>
      </c>
      <c r="I10340" s="140">
        <v>6.72</v>
      </c>
      <c r="J10340" s="141">
        <f t="shared" si="835"/>
        <v>1</v>
      </c>
      <c r="K10340" s="81">
        <f t="shared" si="836"/>
        <v>13.280000000000001</v>
      </c>
      <c r="L10340" s="149"/>
      <c r="N10340" s="141">
        <f t="shared" si="837"/>
        <v>1</v>
      </c>
      <c r="Q10340" s="81">
        <f t="shared" si="838"/>
        <v>20</v>
      </c>
    </row>
    <row r="10341" spans="5:17" ht="13" hidden="1" x14ac:dyDescent="0.3">
      <c r="E10341" s="138">
        <v>45971</v>
      </c>
      <c r="F10341" s="16">
        <v>314</v>
      </c>
      <c r="G10341" s="16">
        <v>2025</v>
      </c>
      <c r="H10341" s="139">
        <f t="shared" si="839"/>
        <v>0</v>
      </c>
      <c r="I10341" s="140">
        <v>6.5333333333333314</v>
      </c>
      <c r="J10341" s="141">
        <f t="shared" si="835"/>
        <v>1</v>
      </c>
      <c r="K10341" s="81">
        <f t="shared" si="836"/>
        <v>13.466666666666669</v>
      </c>
      <c r="L10341" s="149"/>
      <c r="N10341" s="141">
        <f t="shared" si="837"/>
        <v>1</v>
      </c>
      <c r="Q10341" s="81">
        <f t="shared" si="838"/>
        <v>20</v>
      </c>
    </row>
    <row r="10342" spans="5:17" ht="13" hidden="1" x14ac:dyDescent="0.3">
      <c r="E10342" s="138">
        <v>45972</v>
      </c>
      <c r="F10342" s="16">
        <v>315</v>
      </c>
      <c r="G10342" s="16">
        <v>2025</v>
      </c>
      <c r="H10342" s="139">
        <f t="shared" si="839"/>
        <v>0</v>
      </c>
      <c r="I10342" s="140">
        <v>6.346666666666664</v>
      </c>
      <c r="J10342" s="141">
        <f t="shared" si="835"/>
        <v>1</v>
      </c>
      <c r="K10342" s="81">
        <f t="shared" si="836"/>
        <v>13.653333333333336</v>
      </c>
      <c r="L10342" s="149"/>
      <c r="N10342" s="141">
        <f t="shared" si="837"/>
        <v>1</v>
      </c>
      <c r="Q10342" s="81">
        <f t="shared" si="838"/>
        <v>20</v>
      </c>
    </row>
    <row r="10343" spans="5:17" ht="13" hidden="1" x14ac:dyDescent="0.3">
      <c r="E10343" s="138">
        <v>45973</v>
      </c>
      <c r="F10343" s="16">
        <v>316</v>
      </c>
      <c r="G10343" s="16">
        <v>2025</v>
      </c>
      <c r="H10343" s="139">
        <f t="shared" si="839"/>
        <v>0</v>
      </c>
      <c r="I10343" s="140">
        <v>6.16</v>
      </c>
      <c r="J10343" s="141">
        <f t="shared" si="835"/>
        <v>1</v>
      </c>
      <c r="K10343" s="81">
        <f t="shared" si="836"/>
        <v>13.84</v>
      </c>
      <c r="L10343" s="149"/>
      <c r="N10343" s="141">
        <f t="shared" si="837"/>
        <v>1</v>
      </c>
      <c r="Q10343" s="81">
        <f t="shared" si="838"/>
        <v>20</v>
      </c>
    </row>
    <row r="10344" spans="5:17" ht="13" hidden="1" x14ac:dyDescent="0.3">
      <c r="E10344" s="138">
        <v>45974</v>
      </c>
      <c r="F10344" s="16">
        <v>317</v>
      </c>
      <c r="G10344" s="16">
        <v>2025</v>
      </c>
      <c r="H10344" s="139">
        <f t="shared" si="839"/>
        <v>0</v>
      </c>
      <c r="I10344" s="140">
        <v>5.9733333333333363</v>
      </c>
      <c r="J10344" s="141">
        <f t="shared" si="835"/>
        <v>1</v>
      </c>
      <c r="K10344" s="81">
        <f t="shared" si="836"/>
        <v>14.026666666666664</v>
      </c>
      <c r="L10344" s="149"/>
      <c r="N10344" s="141">
        <f t="shared" si="837"/>
        <v>1</v>
      </c>
      <c r="Q10344" s="81">
        <f t="shared" si="838"/>
        <v>20</v>
      </c>
    </row>
    <row r="10345" spans="5:17" ht="13" hidden="1" x14ac:dyDescent="0.3">
      <c r="E10345" s="138">
        <v>45975</v>
      </c>
      <c r="F10345" s="16">
        <v>318</v>
      </c>
      <c r="G10345" s="16">
        <v>2025</v>
      </c>
      <c r="H10345" s="139">
        <f t="shared" si="839"/>
        <v>0</v>
      </c>
      <c r="I10345" s="140">
        <v>5.7866666666666688</v>
      </c>
      <c r="J10345" s="141">
        <f t="shared" si="835"/>
        <v>1</v>
      </c>
      <c r="K10345" s="81">
        <f t="shared" si="836"/>
        <v>14.213333333333331</v>
      </c>
      <c r="L10345" s="149"/>
      <c r="N10345" s="141">
        <f t="shared" si="837"/>
        <v>1</v>
      </c>
      <c r="Q10345" s="81">
        <f t="shared" si="838"/>
        <v>20</v>
      </c>
    </row>
    <row r="10346" spans="5:17" ht="13" hidden="1" x14ac:dyDescent="0.3">
      <c r="E10346" s="138">
        <v>45976</v>
      </c>
      <c r="F10346" s="16">
        <v>319</v>
      </c>
      <c r="G10346" s="16">
        <v>2025</v>
      </c>
      <c r="H10346" s="139">
        <f t="shared" si="839"/>
        <v>0</v>
      </c>
      <c r="I10346" s="140">
        <v>5.6</v>
      </c>
      <c r="J10346" s="141">
        <f t="shared" si="835"/>
        <v>1</v>
      </c>
      <c r="K10346" s="81">
        <f t="shared" si="836"/>
        <v>14.4</v>
      </c>
      <c r="L10346" s="149"/>
      <c r="N10346" s="141">
        <f t="shared" si="837"/>
        <v>1</v>
      </c>
      <c r="Q10346" s="81">
        <f t="shared" si="838"/>
        <v>20</v>
      </c>
    </row>
    <row r="10347" spans="5:17" ht="13" hidden="1" x14ac:dyDescent="0.3">
      <c r="E10347" s="138">
        <v>45977</v>
      </c>
      <c r="F10347" s="16">
        <v>320</v>
      </c>
      <c r="G10347" s="16">
        <v>2025</v>
      </c>
      <c r="H10347" s="139">
        <f t="shared" si="839"/>
        <v>0</v>
      </c>
      <c r="I10347" s="140">
        <v>5.5193548387096776</v>
      </c>
      <c r="J10347" s="141">
        <f t="shared" si="835"/>
        <v>1</v>
      </c>
      <c r="K10347" s="81">
        <f t="shared" si="836"/>
        <v>14.480645161290322</v>
      </c>
      <c r="L10347" s="149"/>
      <c r="N10347" s="141">
        <f t="shared" si="837"/>
        <v>1</v>
      </c>
      <c r="Q10347" s="81">
        <f t="shared" si="838"/>
        <v>20</v>
      </c>
    </row>
    <row r="10348" spans="5:17" ht="13" hidden="1" x14ac:dyDescent="0.3">
      <c r="E10348" s="138">
        <v>45978</v>
      </c>
      <c r="F10348" s="16">
        <v>321</v>
      </c>
      <c r="G10348" s="16">
        <v>2025</v>
      </c>
      <c r="H10348" s="139">
        <f t="shared" si="839"/>
        <v>0</v>
      </c>
      <c r="I10348" s="140">
        <v>5.4387096774193537</v>
      </c>
      <c r="J10348" s="141">
        <f t="shared" ref="J10348:J10392" si="840">IF(I10348&lt;=$E$117,1,0)</f>
        <v>1</v>
      </c>
      <c r="K10348" s="81">
        <f t="shared" ref="K10348:K10392" si="841">J10348*($E$116-I10348)</f>
        <v>14.561290322580646</v>
      </c>
      <c r="L10348" s="149"/>
      <c r="N10348" s="141">
        <f t="shared" ref="N10348:N10392" si="842">IF(L10348&lt;=$E$117,1,0)</f>
        <v>1</v>
      </c>
      <c r="Q10348" s="81">
        <f t="shared" ref="Q10348:Q10392" si="843">N10348*($E$116-L10348)</f>
        <v>20</v>
      </c>
    </row>
    <row r="10349" spans="5:17" ht="13" hidden="1" x14ac:dyDescent="0.3">
      <c r="E10349" s="138">
        <v>45979</v>
      </c>
      <c r="F10349" s="16">
        <v>322</v>
      </c>
      <c r="G10349" s="16">
        <v>2025</v>
      </c>
      <c r="H10349" s="139">
        <f t="shared" si="839"/>
        <v>0</v>
      </c>
      <c r="I10349" s="140">
        <v>5.3580645161290334</v>
      </c>
      <c r="J10349" s="141">
        <f t="shared" si="840"/>
        <v>1</v>
      </c>
      <c r="K10349" s="81">
        <f t="shared" si="841"/>
        <v>14.641935483870967</v>
      </c>
      <c r="L10349" s="149"/>
      <c r="N10349" s="141">
        <f t="shared" si="842"/>
        <v>1</v>
      </c>
      <c r="Q10349" s="81">
        <f t="shared" si="843"/>
        <v>20</v>
      </c>
    </row>
    <row r="10350" spans="5:17" ht="13" hidden="1" x14ac:dyDescent="0.3">
      <c r="E10350" s="138">
        <v>45980</v>
      </c>
      <c r="F10350" s="16">
        <v>323</v>
      </c>
      <c r="G10350" s="16">
        <v>2025</v>
      </c>
      <c r="H10350" s="139">
        <f t="shared" si="839"/>
        <v>0</v>
      </c>
      <c r="I10350" s="140">
        <v>5.2774193548387096</v>
      </c>
      <c r="J10350" s="141">
        <f t="shared" si="840"/>
        <v>1</v>
      </c>
      <c r="K10350" s="81">
        <f t="shared" si="841"/>
        <v>14.72258064516129</v>
      </c>
      <c r="L10350" s="149"/>
      <c r="N10350" s="141">
        <f t="shared" si="842"/>
        <v>1</v>
      </c>
      <c r="Q10350" s="81">
        <f t="shared" si="843"/>
        <v>20</v>
      </c>
    </row>
    <row r="10351" spans="5:17" ht="13" hidden="1" x14ac:dyDescent="0.3">
      <c r="E10351" s="138">
        <v>45981</v>
      </c>
      <c r="F10351" s="16">
        <v>324</v>
      </c>
      <c r="G10351" s="16">
        <v>2025</v>
      </c>
      <c r="H10351" s="139">
        <f t="shared" si="839"/>
        <v>0</v>
      </c>
      <c r="I10351" s="140">
        <v>5.1967741935483858</v>
      </c>
      <c r="J10351" s="141">
        <f t="shared" si="840"/>
        <v>1</v>
      </c>
      <c r="K10351" s="81">
        <f t="shared" si="841"/>
        <v>14.803225806451614</v>
      </c>
      <c r="L10351" s="149"/>
      <c r="N10351" s="141">
        <f t="shared" si="842"/>
        <v>1</v>
      </c>
      <c r="Q10351" s="81">
        <f t="shared" si="843"/>
        <v>20</v>
      </c>
    </row>
    <row r="10352" spans="5:17" ht="13" hidden="1" x14ac:dyDescent="0.3">
      <c r="E10352" s="138">
        <v>45982</v>
      </c>
      <c r="F10352" s="16">
        <v>325</v>
      </c>
      <c r="G10352" s="16">
        <v>2025</v>
      </c>
      <c r="H10352" s="139">
        <f t="shared" si="839"/>
        <v>0</v>
      </c>
      <c r="I10352" s="140">
        <v>5.1161290322580655</v>
      </c>
      <c r="J10352" s="141">
        <f t="shared" si="840"/>
        <v>1</v>
      </c>
      <c r="K10352" s="81">
        <f t="shared" si="841"/>
        <v>14.883870967741935</v>
      </c>
      <c r="L10352" s="149"/>
      <c r="N10352" s="141">
        <f t="shared" si="842"/>
        <v>1</v>
      </c>
      <c r="Q10352" s="81">
        <f t="shared" si="843"/>
        <v>20</v>
      </c>
    </row>
    <row r="10353" spans="5:17" ht="13" hidden="1" x14ac:dyDescent="0.3">
      <c r="E10353" s="138">
        <v>45983</v>
      </c>
      <c r="F10353" s="16">
        <v>326</v>
      </c>
      <c r="G10353" s="16">
        <v>2025</v>
      </c>
      <c r="H10353" s="139">
        <f t="shared" si="839"/>
        <v>0</v>
      </c>
      <c r="I10353" s="140">
        <v>5.0354838709677416</v>
      </c>
      <c r="J10353" s="141">
        <f t="shared" si="840"/>
        <v>1</v>
      </c>
      <c r="K10353" s="81">
        <f t="shared" si="841"/>
        <v>14.964516129032258</v>
      </c>
      <c r="L10353" s="149"/>
      <c r="N10353" s="141">
        <f t="shared" si="842"/>
        <v>1</v>
      </c>
      <c r="Q10353" s="81">
        <f t="shared" si="843"/>
        <v>20</v>
      </c>
    </row>
    <row r="10354" spans="5:17" ht="13" hidden="1" x14ac:dyDescent="0.3">
      <c r="E10354" s="138">
        <v>45984</v>
      </c>
      <c r="F10354" s="16">
        <v>327</v>
      </c>
      <c r="G10354" s="16">
        <v>2025</v>
      </c>
      <c r="H10354" s="139">
        <f t="shared" si="839"/>
        <v>0</v>
      </c>
      <c r="I10354" s="140">
        <v>4.9548387096774213</v>
      </c>
      <c r="J10354" s="141">
        <f t="shared" si="840"/>
        <v>1</v>
      </c>
      <c r="K10354" s="81">
        <f t="shared" si="841"/>
        <v>15.045161290322579</v>
      </c>
      <c r="L10354" s="149"/>
      <c r="N10354" s="141">
        <f t="shared" si="842"/>
        <v>1</v>
      </c>
      <c r="Q10354" s="81">
        <f t="shared" si="843"/>
        <v>20</v>
      </c>
    </row>
    <row r="10355" spans="5:17" ht="13" hidden="1" x14ac:dyDescent="0.3">
      <c r="E10355" s="138">
        <v>45985</v>
      </c>
      <c r="F10355" s="16">
        <v>328</v>
      </c>
      <c r="G10355" s="16">
        <v>2025</v>
      </c>
      <c r="H10355" s="139">
        <f t="shared" si="839"/>
        <v>0</v>
      </c>
      <c r="I10355" s="140">
        <v>4.8741935483870975</v>
      </c>
      <c r="J10355" s="141">
        <f t="shared" si="840"/>
        <v>1</v>
      </c>
      <c r="K10355" s="81">
        <f t="shared" si="841"/>
        <v>15.125806451612902</v>
      </c>
      <c r="L10355" s="149"/>
      <c r="N10355" s="141">
        <f t="shared" si="842"/>
        <v>1</v>
      </c>
      <c r="Q10355" s="81">
        <f t="shared" si="843"/>
        <v>20</v>
      </c>
    </row>
    <row r="10356" spans="5:17" ht="13" hidden="1" x14ac:dyDescent="0.3">
      <c r="E10356" s="138">
        <v>45986</v>
      </c>
      <c r="F10356" s="16">
        <v>329</v>
      </c>
      <c r="G10356" s="16">
        <v>2025</v>
      </c>
      <c r="H10356" s="139">
        <f t="shared" si="839"/>
        <v>0</v>
      </c>
      <c r="I10356" s="140">
        <v>4.7935483870967737</v>
      </c>
      <c r="J10356" s="141">
        <f t="shared" si="840"/>
        <v>1</v>
      </c>
      <c r="K10356" s="81">
        <f t="shared" si="841"/>
        <v>15.206451612903226</v>
      </c>
      <c r="L10356" s="149"/>
      <c r="N10356" s="141">
        <f t="shared" si="842"/>
        <v>1</v>
      </c>
      <c r="Q10356" s="81">
        <f t="shared" si="843"/>
        <v>20</v>
      </c>
    </row>
    <row r="10357" spans="5:17" ht="13" hidden="1" x14ac:dyDescent="0.3">
      <c r="E10357" s="138">
        <v>45987</v>
      </c>
      <c r="F10357" s="16">
        <v>330</v>
      </c>
      <c r="G10357" s="16">
        <v>2025</v>
      </c>
      <c r="H10357" s="139">
        <f t="shared" si="839"/>
        <v>0</v>
      </c>
      <c r="I10357" s="140">
        <v>4.7129032258064534</v>
      </c>
      <c r="J10357" s="141">
        <f t="shared" si="840"/>
        <v>1</v>
      </c>
      <c r="K10357" s="81">
        <f t="shared" si="841"/>
        <v>15.287096774193547</v>
      </c>
      <c r="L10357" s="149"/>
      <c r="N10357" s="141">
        <f t="shared" si="842"/>
        <v>1</v>
      </c>
      <c r="Q10357" s="81">
        <f t="shared" si="843"/>
        <v>20</v>
      </c>
    </row>
    <row r="10358" spans="5:17" ht="13" hidden="1" x14ac:dyDescent="0.3">
      <c r="E10358" s="138">
        <v>45988</v>
      </c>
      <c r="F10358" s="16">
        <v>331</v>
      </c>
      <c r="G10358" s="16">
        <v>2025</v>
      </c>
      <c r="H10358" s="139">
        <f t="shared" si="839"/>
        <v>0</v>
      </c>
      <c r="I10358" s="140">
        <v>4.6322580645161295</v>
      </c>
      <c r="J10358" s="141">
        <f t="shared" si="840"/>
        <v>1</v>
      </c>
      <c r="K10358" s="81">
        <f t="shared" si="841"/>
        <v>15.36774193548387</v>
      </c>
      <c r="L10358" s="149"/>
      <c r="N10358" s="141">
        <f t="shared" si="842"/>
        <v>1</v>
      </c>
      <c r="Q10358" s="81">
        <f t="shared" si="843"/>
        <v>20</v>
      </c>
    </row>
    <row r="10359" spans="5:17" ht="13" hidden="1" x14ac:dyDescent="0.3">
      <c r="E10359" s="138">
        <v>45989</v>
      </c>
      <c r="F10359" s="16">
        <v>332</v>
      </c>
      <c r="G10359" s="16">
        <v>2025</v>
      </c>
      <c r="H10359" s="139">
        <f t="shared" si="839"/>
        <v>0</v>
      </c>
      <c r="I10359" s="140">
        <v>4.5516129032258057</v>
      </c>
      <c r="J10359" s="141">
        <f t="shared" si="840"/>
        <v>1</v>
      </c>
      <c r="K10359" s="81">
        <f t="shared" si="841"/>
        <v>15.448387096774194</v>
      </c>
      <c r="L10359" s="149"/>
      <c r="N10359" s="141">
        <f t="shared" si="842"/>
        <v>1</v>
      </c>
      <c r="Q10359" s="81">
        <f t="shared" si="843"/>
        <v>20</v>
      </c>
    </row>
    <row r="10360" spans="5:17" ht="13" hidden="1" x14ac:dyDescent="0.3">
      <c r="E10360" s="138">
        <v>45990</v>
      </c>
      <c r="F10360" s="16">
        <v>333</v>
      </c>
      <c r="G10360" s="16">
        <v>2025</v>
      </c>
      <c r="H10360" s="139">
        <f t="shared" si="839"/>
        <v>0</v>
      </c>
      <c r="I10360" s="140">
        <v>4.4709677419354854</v>
      </c>
      <c r="J10360" s="141">
        <f t="shared" si="840"/>
        <v>1</v>
      </c>
      <c r="K10360" s="81">
        <f t="shared" si="841"/>
        <v>15.529032258064515</v>
      </c>
      <c r="L10360" s="149"/>
      <c r="N10360" s="141">
        <f t="shared" si="842"/>
        <v>1</v>
      </c>
      <c r="Q10360" s="81">
        <f t="shared" si="843"/>
        <v>20</v>
      </c>
    </row>
    <row r="10361" spans="5:17" ht="13" hidden="1" x14ac:dyDescent="0.3">
      <c r="E10361" s="138">
        <v>45991</v>
      </c>
      <c r="F10361" s="16">
        <v>334</v>
      </c>
      <c r="G10361" s="16">
        <v>2025</v>
      </c>
      <c r="H10361" s="139">
        <f t="shared" si="839"/>
        <v>0</v>
      </c>
      <c r="I10361" s="140">
        <v>4.3903225806451616</v>
      </c>
      <c r="J10361" s="141">
        <f t="shared" si="840"/>
        <v>1</v>
      </c>
      <c r="K10361" s="81">
        <f t="shared" si="841"/>
        <v>15.609677419354838</v>
      </c>
      <c r="L10361" s="149"/>
      <c r="N10361" s="141">
        <f t="shared" si="842"/>
        <v>1</v>
      </c>
      <c r="Q10361" s="81">
        <f t="shared" si="843"/>
        <v>20</v>
      </c>
    </row>
    <row r="10362" spans="5:17" ht="13" hidden="1" x14ac:dyDescent="0.3">
      <c r="E10362" s="138">
        <v>45992</v>
      </c>
      <c r="F10362" s="16">
        <v>335</v>
      </c>
      <c r="G10362" s="16">
        <v>2025</v>
      </c>
      <c r="H10362" s="139">
        <f t="shared" si="839"/>
        <v>0</v>
      </c>
      <c r="I10362" s="140">
        <v>4.3096774193548377</v>
      </c>
      <c r="J10362" s="141">
        <f t="shared" si="840"/>
        <v>1</v>
      </c>
      <c r="K10362" s="81">
        <f t="shared" si="841"/>
        <v>15.690322580645162</v>
      </c>
      <c r="L10362" s="149"/>
      <c r="N10362" s="141">
        <f t="shared" si="842"/>
        <v>1</v>
      </c>
      <c r="Q10362" s="81">
        <f t="shared" si="843"/>
        <v>20</v>
      </c>
    </row>
    <row r="10363" spans="5:17" ht="13" hidden="1" x14ac:dyDescent="0.3">
      <c r="E10363" s="138">
        <v>45993</v>
      </c>
      <c r="F10363" s="16">
        <v>336</v>
      </c>
      <c r="G10363" s="16">
        <v>2025</v>
      </c>
      <c r="H10363" s="139">
        <f t="shared" si="839"/>
        <v>0</v>
      </c>
      <c r="I10363" s="140">
        <v>4.2290322580645174</v>
      </c>
      <c r="J10363" s="141">
        <f t="shared" si="840"/>
        <v>1</v>
      </c>
      <c r="K10363" s="81">
        <f t="shared" si="841"/>
        <v>15.770967741935483</v>
      </c>
      <c r="L10363" s="149"/>
      <c r="N10363" s="141">
        <f t="shared" si="842"/>
        <v>1</v>
      </c>
      <c r="Q10363" s="81">
        <f t="shared" si="843"/>
        <v>20</v>
      </c>
    </row>
    <row r="10364" spans="5:17" ht="13" hidden="1" x14ac:dyDescent="0.3">
      <c r="E10364" s="138">
        <v>45994</v>
      </c>
      <c r="F10364" s="16">
        <v>337</v>
      </c>
      <c r="G10364" s="16">
        <v>2025</v>
      </c>
      <c r="H10364" s="139">
        <f t="shared" si="839"/>
        <v>0</v>
      </c>
      <c r="I10364" s="140">
        <v>4.1483870967741936</v>
      </c>
      <c r="J10364" s="141">
        <f t="shared" si="840"/>
        <v>1</v>
      </c>
      <c r="K10364" s="81">
        <f t="shared" si="841"/>
        <v>15.851612903225806</v>
      </c>
      <c r="L10364" s="149"/>
      <c r="N10364" s="141">
        <f t="shared" si="842"/>
        <v>1</v>
      </c>
      <c r="Q10364" s="81">
        <f t="shared" si="843"/>
        <v>20</v>
      </c>
    </row>
    <row r="10365" spans="5:17" ht="13" hidden="1" x14ac:dyDescent="0.3">
      <c r="E10365" s="138">
        <v>45995</v>
      </c>
      <c r="F10365" s="16">
        <v>338</v>
      </c>
      <c r="G10365" s="16">
        <v>2025</v>
      </c>
      <c r="H10365" s="139">
        <f t="shared" si="839"/>
        <v>0</v>
      </c>
      <c r="I10365" s="140">
        <v>4.0677419354838698</v>
      </c>
      <c r="J10365" s="141">
        <f t="shared" si="840"/>
        <v>1</v>
      </c>
      <c r="K10365" s="81">
        <f t="shared" si="841"/>
        <v>15.93225806451613</v>
      </c>
      <c r="L10365" s="149"/>
      <c r="N10365" s="141">
        <f t="shared" si="842"/>
        <v>1</v>
      </c>
      <c r="Q10365" s="81">
        <f t="shared" si="843"/>
        <v>20</v>
      </c>
    </row>
    <row r="10366" spans="5:17" ht="13" hidden="1" x14ac:dyDescent="0.3">
      <c r="E10366" s="138">
        <v>45996</v>
      </c>
      <c r="F10366" s="16">
        <v>339</v>
      </c>
      <c r="G10366" s="16">
        <v>2025</v>
      </c>
      <c r="H10366" s="139">
        <f t="shared" si="839"/>
        <v>0</v>
      </c>
      <c r="I10366" s="140">
        <v>3.9870967741935495</v>
      </c>
      <c r="J10366" s="141">
        <f t="shared" si="840"/>
        <v>1</v>
      </c>
      <c r="K10366" s="81">
        <f t="shared" si="841"/>
        <v>16.012903225806451</v>
      </c>
      <c r="L10366" s="149"/>
      <c r="N10366" s="141">
        <f t="shared" si="842"/>
        <v>1</v>
      </c>
      <c r="Q10366" s="81">
        <f t="shared" si="843"/>
        <v>20</v>
      </c>
    </row>
    <row r="10367" spans="5:17" ht="13" hidden="1" x14ac:dyDescent="0.3">
      <c r="E10367" s="138">
        <v>45997</v>
      </c>
      <c r="F10367" s="16">
        <v>340</v>
      </c>
      <c r="G10367" s="16">
        <v>2025</v>
      </c>
      <c r="H10367" s="139">
        <f t="shared" si="839"/>
        <v>0</v>
      </c>
      <c r="I10367" s="140">
        <v>3.9064516129032256</v>
      </c>
      <c r="J10367" s="141">
        <f t="shared" si="840"/>
        <v>1</v>
      </c>
      <c r="K10367" s="81">
        <f t="shared" si="841"/>
        <v>16.093548387096774</v>
      </c>
      <c r="L10367" s="149"/>
      <c r="N10367" s="141">
        <f t="shared" si="842"/>
        <v>1</v>
      </c>
      <c r="Q10367" s="81">
        <f t="shared" si="843"/>
        <v>20</v>
      </c>
    </row>
    <row r="10368" spans="5:17" ht="13" hidden="1" x14ac:dyDescent="0.3">
      <c r="E10368" s="138">
        <v>45998</v>
      </c>
      <c r="F10368" s="16">
        <v>341</v>
      </c>
      <c r="G10368" s="16">
        <v>2025</v>
      </c>
      <c r="H10368" s="139">
        <f t="shared" si="839"/>
        <v>0</v>
      </c>
      <c r="I10368" s="140">
        <v>3.8258064516129053</v>
      </c>
      <c r="J10368" s="141">
        <f t="shared" si="840"/>
        <v>1</v>
      </c>
      <c r="K10368" s="81">
        <f t="shared" si="841"/>
        <v>16.174193548387095</v>
      </c>
      <c r="L10368" s="149"/>
      <c r="N10368" s="141">
        <f t="shared" si="842"/>
        <v>1</v>
      </c>
      <c r="Q10368" s="81">
        <f t="shared" si="843"/>
        <v>20</v>
      </c>
    </row>
    <row r="10369" spans="5:17" ht="13" hidden="1" x14ac:dyDescent="0.3">
      <c r="E10369" s="138">
        <v>45999</v>
      </c>
      <c r="F10369" s="16">
        <v>342</v>
      </c>
      <c r="G10369" s="16">
        <v>2025</v>
      </c>
      <c r="H10369" s="139">
        <f t="shared" si="839"/>
        <v>0</v>
      </c>
      <c r="I10369" s="140">
        <v>3.7451612903225815</v>
      </c>
      <c r="J10369" s="141">
        <f t="shared" si="840"/>
        <v>1</v>
      </c>
      <c r="K10369" s="81">
        <f t="shared" si="841"/>
        <v>16.254838709677419</v>
      </c>
      <c r="L10369" s="149"/>
      <c r="N10369" s="141">
        <f t="shared" si="842"/>
        <v>1</v>
      </c>
      <c r="Q10369" s="81">
        <f t="shared" si="843"/>
        <v>20</v>
      </c>
    </row>
    <row r="10370" spans="5:17" ht="13" hidden="1" x14ac:dyDescent="0.3">
      <c r="E10370" s="138">
        <v>46000</v>
      </c>
      <c r="F10370" s="16">
        <v>343</v>
      </c>
      <c r="G10370" s="16">
        <v>2025</v>
      </c>
      <c r="H10370" s="139">
        <f t="shared" si="839"/>
        <v>0</v>
      </c>
      <c r="I10370" s="140">
        <v>3.6645161290322577</v>
      </c>
      <c r="J10370" s="141">
        <f t="shared" si="840"/>
        <v>1</v>
      </c>
      <c r="K10370" s="81">
        <f t="shared" si="841"/>
        <v>16.335483870967742</v>
      </c>
      <c r="L10370" s="149"/>
      <c r="N10370" s="141">
        <f t="shared" si="842"/>
        <v>1</v>
      </c>
      <c r="Q10370" s="81">
        <f t="shared" si="843"/>
        <v>20</v>
      </c>
    </row>
    <row r="10371" spans="5:17" ht="13" hidden="1" x14ac:dyDescent="0.3">
      <c r="E10371" s="138">
        <v>46001</v>
      </c>
      <c r="F10371" s="16">
        <v>344</v>
      </c>
      <c r="G10371" s="16">
        <v>2025</v>
      </c>
      <c r="H10371" s="139">
        <f t="shared" si="839"/>
        <v>0</v>
      </c>
      <c r="I10371" s="140">
        <v>3.5838709677419374</v>
      </c>
      <c r="J10371" s="141">
        <f t="shared" si="840"/>
        <v>1</v>
      </c>
      <c r="K10371" s="81">
        <f t="shared" si="841"/>
        <v>16.416129032258063</v>
      </c>
      <c r="L10371" s="149"/>
      <c r="N10371" s="141">
        <f t="shared" si="842"/>
        <v>1</v>
      </c>
      <c r="Q10371" s="81">
        <f t="shared" si="843"/>
        <v>20</v>
      </c>
    </row>
    <row r="10372" spans="5:17" ht="13" hidden="1" x14ac:dyDescent="0.3">
      <c r="E10372" s="138">
        <v>46002</v>
      </c>
      <c r="F10372" s="16">
        <v>345</v>
      </c>
      <c r="G10372" s="16">
        <v>2025</v>
      </c>
      <c r="H10372" s="139">
        <f t="shared" si="839"/>
        <v>0</v>
      </c>
      <c r="I10372" s="140">
        <v>3.5032258064516135</v>
      </c>
      <c r="J10372" s="141">
        <f t="shared" si="840"/>
        <v>1</v>
      </c>
      <c r="K10372" s="81">
        <f t="shared" si="841"/>
        <v>16.496774193548386</v>
      </c>
      <c r="L10372" s="149"/>
      <c r="N10372" s="141">
        <f t="shared" si="842"/>
        <v>1</v>
      </c>
      <c r="Q10372" s="81">
        <f t="shared" si="843"/>
        <v>20</v>
      </c>
    </row>
    <row r="10373" spans="5:17" ht="13" hidden="1" x14ac:dyDescent="0.3">
      <c r="E10373" s="138">
        <v>46003</v>
      </c>
      <c r="F10373" s="16">
        <v>346</v>
      </c>
      <c r="G10373" s="16">
        <v>2025</v>
      </c>
      <c r="H10373" s="139">
        <f t="shared" si="839"/>
        <v>0</v>
      </c>
      <c r="I10373" s="140">
        <v>3.4225806451612897</v>
      </c>
      <c r="J10373" s="141">
        <f t="shared" si="840"/>
        <v>1</v>
      </c>
      <c r="K10373" s="81">
        <f t="shared" si="841"/>
        <v>16.57741935483871</v>
      </c>
      <c r="L10373" s="149"/>
      <c r="N10373" s="141">
        <f t="shared" si="842"/>
        <v>1</v>
      </c>
      <c r="Q10373" s="81">
        <f t="shared" si="843"/>
        <v>20</v>
      </c>
    </row>
    <row r="10374" spans="5:17" ht="13" hidden="1" x14ac:dyDescent="0.3">
      <c r="E10374" s="138">
        <v>46004</v>
      </c>
      <c r="F10374" s="16">
        <v>347</v>
      </c>
      <c r="G10374" s="16">
        <v>2025</v>
      </c>
      <c r="H10374" s="139">
        <f t="shared" si="839"/>
        <v>0</v>
      </c>
      <c r="I10374" s="140">
        <v>3.3419354838709694</v>
      </c>
      <c r="J10374" s="141">
        <f t="shared" si="840"/>
        <v>1</v>
      </c>
      <c r="K10374" s="81">
        <f t="shared" si="841"/>
        <v>16.658064516129031</v>
      </c>
      <c r="L10374" s="149"/>
      <c r="N10374" s="141">
        <f t="shared" si="842"/>
        <v>1</v>
      </c>
      <c r="Q10374" s="81">
        <f t="shared" si="843"/>
        <v>20</v>
      </c>
    </row>
    <row r="10375" spans="5:17" ht="13" hidden="1" x14ac:dyDescent="0.3">
      <c r="E10375" s="138">
        <v>46005</v>
      </c>
      <c r="F10375" s="16">
        <v>348</v>
      </c>
      <c r="G10375" s="16">
        <v>2025</v>
      </c>
      <c r="H10375" s="139">
        <f t="shared" si="839"/>
        <v>0</v>
      </c>
      <c r="I10375" s="140">
        <v>3.2612903225806456</v>
      </c>
      <c r="J10375" s="141">
        <f t="shared" si="840"/>
        <v>1</v>
      </c>
      <c r="K10375" s="81">
        <f t="shared" si="841"/>
        <v>16.738709677419354</v>
      </c>
      <c r="L10375" s="149"/>
      <c r="N10375" s="141">
        <f t="shared" si="842"/>
        <v>1</v>
      </c>
      <c r="Q10375" s="81">
        <f t="shared" si="843"/>
        <v>20</v>
      </c>
    </row>
    <row r="10376" spans="5:17" ht="13" hidden="1" x14ac:dyDescent="0.3">
      <c r="E10376" s="138">
        <v>46006</v>
      </c>
      <c r="F10376" s="16">
        <v>349</v>
      </c>
      <c r="G10376" s="16">
        <v>2025</v>
      </c>
      <c r="H10376" s="139">
        <f t="shared" si="839"/>
        <v>0</v>
      </c>
      <c r="I10376" s="140">
        <v>3.1806451612903217</v>
      </c>
      <c r="J10376" s="141">
        <f t="shared" si="840"/>
        <v>1</v>
      </c>
      <c r="K10376" s="81">
        <f t="shared" si="841"/>
        <v>16.819354838709678</v>
      </c>
      <c r="L10376" s="149"/>
      <c r="N10376" s="141">
        <f t="shared" si="842"/>
        <v>1</v>
      </c>
      <c r="Q10376" s="81">
        <f t="shared" si="843"/>
        <v>20</v>
      </c>
    </row>
    <row r="10377" spans="5:17" ht="13" hidden="1" x14ac:dyDescent="0.3">
      <c r="E10377" s="138">
        <v>46007</v>
      </c>
      <c r="F10377" s="16">
        <v>350</v>
      </c>
      <c r="G10377" s="16">
        <v>2025</v>
      </c>
      <c r="H10377" s="139">
        <f t="shared" ref="H10377:H10392" si="844">IF(AND(E10377&gt;=$D$64,E10377&lt;=$D$65),1,0)</f>
        <v>0</v>
      </c>
      <c r="I10377" s="140">
        <v>3.1</v>
      </c>
      <c r="J10377" s="141">
        <f t="shared" si="840"/>
        <v>1</v>
      </c>
      <c r="K10377" s="81">
        <f t="shared" si="841"/>
        <v>16.899999999999999</v>
      </c>
      <c r="L10377" s="149"/>
      <c r="N10377" s="141">
        <f t="shared" si="842"/>
        <v>1</v>
      </c>
      <c r="Q10377" s="81">
        <f t="shared" si="843"/>
        <v>20</v>
      </c>
    </row>
    <row r="10378" spans="5:17" ht="13" hidden="1" x14ac:dyDescent="0.3">
      <c r="E10378" s="138">
        <v>46008</v>
      </c>
      <c r="F10378" s="16">
        <v>351</v>
      </c>
      <c r="G10378" s="16">
        <v>2025</v>
      </c>
      <c r="H10378" s="139">
        <f t="shared" si="844"/>
        <v>0</v>
      </c>
      <c r="I10378" s="140">
        <v>3.0533333333333381</v>
      </c>
      <c r="J10378" s="141">
        <f t="shared" si="840"/>
        <v>1</v>
      </c>
      <c r="K10378" s="81">
        <f t="shared" si="841"/>
        <v>16.946666666666662</v>
      </c>
      <c r="L10378" s="149"/>
      <c r="N10378" s="141">
        <f t="shared" si="842"/>
        <v>1</v>
      </c>
      <c r="Q10378" s="81">
        <f t="shared" si="843"/>
        <v>20</v>
      </c>
    </row>
    <row r="10379" spans="5:17" ht="13" hidden="1" x14ac:dyDescent="0.3">
      <c r="E10379" s="138">
        <v>46009</v>
      </c>
      <c r="F10379" s="16">
        <v>352</v>
      </c>
      <c r="G10379" s="16">
        <v>2025</v>
      </c>
      <c r="H10379" s="139">
        <f t="shared" si="844"/>
        <v>0</v>
      </c>
      <c r="I10379" s="140">
        <v>3.0066666666666713</v>
      </c>
      <c r="J10379" s="141">
        <f t="shared" si="840"/>
        <v>1</v>
      </c>
      <c r="K10379" s="81">
        <f t="shared" si="841"/>
        <v>16.993333333333329</v>
      </c>
      <c r="L10379" s="149"/>
      <c r="N10379" s="141">
        <f t="shared" si="842"/>
        <v>1</v>
      </c>
      <c r="Q10379" s="81">
        <f t="shared" si="843"/>
        <v>20</v>
      </c>
    </row>
    <row r="10380" spans="5:17" ht="13" hidden="1" x14ac:dyDescent="0.3">
      <c r="E10380" s="138">
        <v>46010</v>
      </c>
      <c r="F10380" s="16">
        <v>353</v>
      </c>
      <c r="G10380" s="16">
        <v>2025</v>
      </c>
      <c r="H10380" s="139">
        <f t="shared" si="844"/>
        <v>0</v>
      </c>
      <c r="I10380" s="140">
        <v>2.96</v>
      </c>
      <c r="J10380" s="141">
        <f t="shared" si="840"/>
        <v>1</v>
      </c>
      <c r="K10380" s="81">
        <f t="shared" si="841"/>
        <v>17.04</v>
      </c>
      <c r="L10380" s="149"/>
      <c r="N10380" s="141">
        <f t="shared" si="842"/>
        <v>1</v>
      </c>
      <c r="Q10380" s="81">
        <f t="shared" si="843"/>
        <v>20</v>
      </c>
    </row>
    <row r="10381" spans="5:17" ht="13" hidden="1" x14ac:dyDescent="0.3">
      <c r="E10381" s="138">
        <v>46011</v>
      </c>
      <c r="F10381" s="16">
        <v>354</v>
      </c>
      <c r="G10381" s="16">
        <v>2025</v>
      </c>
      <c r="H10381" s="139">
        <f t="shared" si="844"/>
        <v>0</v>
      </c>
      <c r="I10381" s="140">
        <v>2.9133333333333375</v>
      </c>
      <c r="J10381" s="141">
        <f t="shared" si="840"/>
        <v>1</v>
      </c>
      <c r="K10381" s="81">
        <f t="shared" si="841"/>
        <v>17.086666666666662</v>
      </c>
      <c r="L10381" s="149"/>
      <c r="N10381" s="141">
        <f t="shared" si="842"/>
        <v>1</v>
      </c>
      <c r="Q10381" s="81">
        <f t="shared" si="843"/>
        <v>20</v>
      </c>
    </row>
    <row r="10382" spans="5:17" ht="13" hidden="1" x14ac:dyDescent="0.3">
      <c r="E10382" s="138">
        <v>46012</v>
      </c>
      <c r="F10382" s="16">
        <v>355</v>
      </c>
      <c r="G10382" s="16">
        <v>2025</v>
      </c>
      <c r="H10382" s="139">
        <f t="shared" si="844"/>
        <v>0</v>
      </c>
      <c r="I10382" s="140">
        <v>2.8666666666666707</v>
      </c>
      <c r="J10382" s="141">
        <f t="shared" si="840"/>
        <v>1</v>
      </c>
      <c r="K10382" s="81">
        <f t="shared" si="841"/>
        <v>17.133333333333329</v>
      </c>
      <c r="L10382" s="149"/>
      <c r="N10382" s="141">
        <f t="shared" si="842"/>
        <v>1</v>
      </c>
      <c r="Q10382" s="81">
        <f t="shared" si="843"/>
        <v>20</v>
      </c>
    </row>
    <row r="10383" spans="5:17" ht="13" hidden="1" x14ac:dyDescent="0.3">
      <c r="E10383" s="138">
        <v>46013</v>
      </c>
      <c r="F10383" s="16">
        <v>356</v>
      </c>
      <c r="G10383" s="16">
        <v>2025</v>
      </c>
      <c r="H10383" s="139">
        <f t="shared" si="844"/>
        <v>0</v>
      </c>
      <c r="I10383" s="140">
        <v>2.82</v>
      </c>
      <c r="J10383" s="141">
        <f t="shared" si="840"/>
        <v>1</v>
      </c>
      <c r="K10383" s="81">
        <f t="shared" si="841"/>
        <v>17.18</v>
      </c>
      <c r="L10383" s="149"/>
      <c r="N10383" s="141">
        <f t="shared" si="842"/>
        <v>1</v>
      </c>
      <c r="Q10383" s="81">
        <f t="shared" si="843"/>
        <v>20</v>
      </c>
    </row>
    <row r="10384" spans="5:17" ht="13" hidden="1" x14ac:dyDescent="0.3">
      <c r="E10384" s="138">
        <v>46014</v>
      </c>
      <c r="F10384" s="16">
        <v>357</v>
      </c>
      <c r="G10384" s="16">
        <v>2025</v>
      </c>
      <c r="H10384" s="139">
        <f t="shared" si="844"/>
        <v>0</v>
      </c>
      <c r="I10384" s="140">
        <v>2.773333333333337</v>
      </c>
      <c r="J10384" s="141">
        <f t="shared" si="840"/>
        <v>1</v>
      </c>
      <c r="K10384" s="81">
        <f t="shared" si="841"/>
        <v>17.226666666666663</v>
      </c>
      <c r="L10384" s="149"/>
      <c r="N10384" s="141">
        <f t="shared" si="842"/>
        <v>1</v>
      </c>
      <c r="Q10384" s="81">
        <f t="shared" si="843"/>
        <v>20</v>
      </c>
    </row>
    <row r="10385" spans="5:17" ht="13" hidden="1" x14ac:dyDescent="0.3">
      <c r="E10385" s="138">
        <v>46015</v>
      </c>
      <c r="F10385" s="16">
        <v>358</v>
      </c>
      <c r="G10385" s="16">
        <v>2025</v>
      </c>
      <c r="H10385" s="139">
        <f t="shared" si="844"/>
        <v>0</v>
      </c>
      <c r="I10385" s="140">
        <v>2.7266666666666701</v>
      </c>
      <c r="J10385" s="141">
        <f t="shared" si="840"/>
        <v>1</v>
      </c>
      <c r="K10385" s="81">
        <f t="shared" si="841"/>
        <v>17.27333333333333</v>
      </c>
      <c r="L10385" s="149"/>
      <c r="N10385" s="141">
        <f t="shared" si="842"/>
        <v>1</v>
      </c>
      <c r="Q10385" s="81">
        <f t="shared" si="843"/>
        <v>20</v>
      </c>
    </row>
    <row r="10386" spans="5:17" ht="13" hidden="1" x14ac:dyDescent="0.3">
      <c r="E10386" s="138">
        <v>46016</v>
      </c>
      <c r="F10386" s="16">
        <v>359</v>
      </c>
      <c r="G10386" s="16">
        <v>2025</v>
      </c>
      <c r="H10386" s="139">
        <f t="shared" si="844"/>
        <v>0</v>
      </c>
      <c r="I10386" s="140">
        <v>2.68</v>
      </c>
      <c r="J10386" s="141">
        <f t="shared" si="840"/>
        <v>1</v>
      </c>
      <c r="K10386" s="81">
        <f t="shared" si="841"/>
        <v>17.32</v>
      </c>
      <c r="L10386" s="149"/>
      <c r="N10386" s="141">
        <f t="shared" si="842"/>
        <v>1</v>
      </c>
      <c r="Q10386" s="81">
        <f t="shared" si="843"/>
        <v>20</v>
      </c>
    </row>
    <row r="10387" spans="5:17" ht="13" hidden="1" x14ac:dyDescent="0.3">
      <c r="E10387" s="138">
        <v>46017</v>
      </c>
      <c r="F10387" s="16">
        <v>360</v>
      </c>
      <c r="G10387" s="16">
        <v>2025</v>
      </c>
      <c r="H10387" s="139">
        <f t="shared" si="844"/>
        <v>0</v>
      </c>
      <c r="I10387" s="140">
        <v>2.6333333333333364</v>
      </c>
      <c r="J10387" s="141">
        <f t="shared" si="840"/>
        <v>1</v>
      </c>
      <c r="K10387" s="81">
        <f t="shared" si="841"/>
        <v>17.366666666666664</v>
      </c>
      <c r="L10387" s="149"/>
      <c r="N10387" s="141">
        <f t="shared" si="842"/>
        <v>1</v>
      </c>
      <c r="Q10387" s="81">
        <f t="shared" si="843"/>
        <v>20</v>
      </c>
    </row>
    <row r="10388" spans="5:17" ht="13" hidden="1" x14ac:dyDescent="0.3">
      <c r="E10388" s="138">
        <v>46018</v>
      </c>
      <c r="F10388" s="16">
        <v>361</v>
      </c>
      <c r="G10388" s="16">
        <v>2025</v>
      </c>
      <c r="H10388" s="139">
        <f t="shared" si="844"/>
        <v>0</v>
      </c>
      <c r="I10388" s="140">
        <v>2.5866666666666696</v>
      </c>
      <c r="J10388" s="141">
        <f t="shared" si="840"/>
        <v>1</v>
      </c>
      <c r="K10388" s="81">
        <f t="shared" si="841"/>
        <v>17.41333333333333</v>
      </c>
      <c r="L10388" s="149"/>
      <c r="N10388" s="141">
        <f t="shared" si="842"/>
        <v>1</v>
      </c>
      <c r="Q10388" s="81">
        <f t="shared" si="843"/>
        <v>20</v>
      </c>
    </row>
    <row r="10389" spans="5:17" ht="13" hidden="1" x14ac:dyDescent="0.3">
      <c r="E10389" s="138">
        <v>46019</v>
      </c>
      <c r="F10389" s="16">
        <v>362</v>
      </c>
      <c r="G10389" s="16">
        <v>2025</v>
      </c>
      <c r="H10389" s="139">
        <f t="shared" si="844"/>
        <v>0</v>
      </c>
      <c r="I10389" s="140">
        <v>2.54</v>
      </c>
      <c r="J10389" s="141">
        <f t="shared" si="840"/>
        <v>1</v>
      </c>
      <c r="K10389" s="81">
        <f t="shared" si="841"/>
        <v>17.46</v>
      </c>
      <c r="L10389" s="149"/>
      <c r="N10389" s="141">
        <f t="shared" si="842"/>
        <v>1</v>
      </c>
      <c r="Q10389" s="81">
        <f t="shared" si="843"/>
        <v>20</v>
      </c>
    </row>
    <row r="10390" spans="5:17" ht="13" hidden="1" x14ac:dyDescent="0.3">
      <c r="E10390" s="138">
        <v>46020</v>
      </c>
      <c r="F10390" s="16">
        <v>363</v>
      </c>
      <c r="G10390" s="16">
        <v>2025</v>
      </c>
      <c r="H10390" s="139">
        <f t="shared" si="844"/>
        <v>0</v>
      </c>
      <c r="I10390" s="140">
        <v>2.4933333333333358</v>
      </c>
      <c r="J10390" s="141">
        <f t="shared" si="840"/>
        <v>1</v>
      </c>
      <c r="K10390" s="81">
        <f t="shared" si="841"/>
        <v>17.506666666666664</v>
      </c>
      <c r="L10390" s="149"/>
      <c r="N10390" s="141">
        <f t="shared" si="842"/>
        <v>1</v>
      </c>
      <c r="Q10390" s="81">
        <f t="shared" si="843"/>
        <v>20</v>
      </c>
    </row>
    <row r="10391" spans="5:17" ht="13" hidden="1" x14ac:dyDescent="0.3">
      <c r="E10391" s="138">
        <v>46021</v>
      </c>
      <c r="F10391" s="16">
        <v>364</v>
      </c>
      <c r="G10391" s="16">
        <v>2025</v>
      </c>
      <c r="H10391" s="139">
        <f t="shared" si="844"/>
        <v>0</v>
      </c>
      <c r="I10391" s="140">
        <v>2.446666666666669</v>
      </c>
      <c r="J10391" s="141">
        <f t="shared" si="840"/>
        <v>1</v>
      </c>
      <c r="K10391" s="81">
        <f t="shared" si="841"/>
        <v>17.553333333333331</v>
      </c>
      <c r="L10391" s="149"/>
      <c r="N10391" s="141">
        <f t="shared" si="842"/>
        <v>1</v>
      </c>
      <c r="Q10391" s="81">
        <f t="shared" si="843"/>
        <v>20</v>
      </c>
    </row>
    <row r="10392" spans="5:17" ht="13" hidden="1" x14ac:dyDescent="0.3">
      <c r="E10392" s="138">
        <v>46022</v>
      </c>
      <c r="F10392" s="16">
        <v>365</v>
      </c>
      <c r="G10392" s="16">
        <v>2025</v>
      </c>
      <c r="H10392" s="139">
        <f t="shared" si="844"/>
        <v>0</v>
      </c>
      <c r="I10392" s="140">
        <v>2.4</v>
      </c>
      <c r="J10392" s="141">
        <f t="shared" si="840"/>
        <v>1</v>
      </c>
      <c r="K10392" s="81">
        <f t="shared" si="841"/>
        <v>17.600000000000001</v>
      </c>
      <c r="L10392" s="149"/>
      <c r="N10392" s="141">
        <f t="shared" si="842"/>
        <v>1</v>
      </c>
      <c r="Q10392" s="81">
        <f t="shared" si="843"/>
        <v>20</v>
      </c>
    </row>
    <row r="10393" spans="5:17" x14ac:dyDescent="0.25">
      <c r="I10393" s="140"/>
    </row>
  </sheetData>
  <sheetProtection algorithmName="SHA-512" hashValue="Tam4RwO4T+xnURLqvAIS17igVCwKI8YkESmtYwox/tvuFjBqmVrYdETSY/4reZreT0v5TE6hx+SVhmZIgwd0Wg==" saltValue="eWV2gZnTnjm9Hnxv+/i2bg==" spinCount="100000" sheet="1" selectLockedCells="1"/>
  <mergeCells count="35">
    <mergeCell ref="E107:I109"/>
    <mergeCell ref="K107:R109"/>
    <mergeCell ref="U85:W85"/>
    <mergeCell ref="D39:E39"/>
    <mergeCell ref="Q86:R86"/>
    <mergeCell ref="F85:H85"/>
    <mergeCell ref="N86:P86"/>
    <mergeCell ref="K85:R85"/>
    <mergeCell ref="K86:M86"/>
    <mergeCell ref="C71:G71"/>
    <mergeCell ref="C49:C50"/>
    <mergeCell ref="C51:C53"/>
    <mergeCell ref="C68:C69"/>
    <mergeCell ref="E17:G17"/>
    <mergeCell ref="D8:G8"/>
    <mergeCell ref="D4:G4"/>
    <mergeCell ref="D5:G5"/>
    <mergeCell ref="D9:G9"/>
    <mergeCell ref="D10:G10"/>
    <mergeCell ref="E18:G18"/>
    <mergeCell ref="D12:G12"/>
    <mergeCell ref="C1:G1"/>
    <mergeCell ref="C46:C47"/>
    <mergeCell ref="C14:C17"/>
    <mergeCell ref="D13:G13"/>
    <mergeCell ref="D7:G7"/>
    <mergeCell ref="D6:G6"/>
    <mergeCell ref="C43:C45"/>
    <mergeCell ref="E19:G19"/>
    <mergeCell ref="C18:C20"/>
    <mergeCell ref="E20:G20"/>
    <mergeCell ref="D11:G11"/>
    <mergeCell ref="E14:G14"/>
    <mergeCell ref="E15:G15"/>
    <mergeCell ref="E16:G16"/>
  </mergeCells>
  <phoneticPr fontId="3" type="noConversion"/>
  <conditionalFormatting sqref="D4:G11 E14:G18 D23 D25:D36 D39:E39 D43:D61 D64:D65 D13:G13 D12">
    <cfRule type="cellIs" dxfId="4" priority="5" operator="equal">
      <formula>0</formula>
    </cfRule>
  </conditionalFormatting>
  <conditionalFormatting sqref="D4:G11 E14:G18 D23 D25:D36 D39:E39 D43:D61 D64:D65 D13:G13 D12">
    <cfRule type="cellIs" dxfId="3" priority="4" operator="greaterThan">
      <formula>0</formula>
    </cfRule>
  </conditionalFormatting>
  <conditionalFormatting sqref="E19:G20">
    <cfRule type="cellIs" dxfId="2" priority="3" operator="equal">
      <formula>0</formula>
    </cfRule>
  </conditionalFormatting>
  <conditionalFormatting sqref="E19:G20">
    <cfRule type="cellIs" dxfId="1" priority="2" operator="greaterThan">
      <formula>0</formula>
    </cfRule>
  </conditionalFormatting>
  <conditionalFormatting sqref="D39:E39">
    <cfRule type="cellIs" dxfId="0" priority="1" operator="equal">
      <formula>0</formula>
    </cfRule>
  </conditionalFormatting>
  <dataValidations count="6">
    <dataValidation type="list" allowBlank="1" showInputMessage="1" showErrorMessage="1" sqref="D40:D41" xr:uid="{00000000-0002-0000-0000-000000000000}">
      <formula1>$AF$54:$AF$55</formula1>
    </dataValidation>
    <dataValidation type="list" allowBlank="1" showInputMessage="1" showErrorMessage="1" sqref="E14:E17" xr:uid="{00000000-0002-0000-0000-000001000000}">
      <formula1>$M$25:$M$26</formula1>
    </dataValidation>
    <dataValidation type="list" allowBlank="1" showInputMessage="1" showErrorMessage="1" sqref="D26:D36" xr:uid="{00000000-0002-0000-0000-000002000000}">
      <formula1>$AD$54:$AD$70</formula1>
    </dataValidation>
    <dataValidation type="date" operator="lessThanOrEqual" allowBlank="1" showInputMessage="1" showErrorMessage="1" errorTitle="Données météo" error="La date de fin de période est est hors du champ des données météo enregistrées" sqref="D65" xr:uid="{00000000-0002-0000-0000-000003000000}">
      <formula1>J98</formula1>
    </dataValidation>
    <dataValidation type="list" allowBlank="1" showInputMessage="1" showErrorMessage="1" sqref="D39:E39" xr:uid="{00000000-0002-0000-0000-000004000000}">
      <formula1>$AF$54:$AF$56</formula1>
    </dataValidation>
    <dataValidation type="date" operator="greaterThanOrEqual" allowBlank="1" showInputMessage="1" showErrorMessage="1" errorTitle="Données météo inférieure" error="La date de début de période est est hors du champ des données météo enregistrées" sqref="D64" xr:uid="{00000000-0002-0000-0000-000005000000}">
      <formula1>J97</formula1>
    </dataValidation>
  </dataValidations>
  <pageMargins left="0.7" right="0.7" top="0.75" bottom="0.75" header="0.3" footer="0.3"/>
  <pageSetup paperSize="9" scale="73" fitToHeight="0" orientation="portrait" r:id="rId1"/>
  <headerFooter alignWithMargins="0">
    <oddHeader>&amp;L&amp;G &amp;C&amp;"Arial,Gras"&amp;14Formulaire de déclaration des données nécessaires 
au calcul de l'Indice de dépense de chaleur (IDC-Form)
&amp;R&amp;11Département du territoire
OCEN</oddHeader>
  </headerFooter>
  <rowBreaks count="1" manualBreakCount="1">
    <brk id="36" min="1" max="7" man="1"/>
  </rowBreaks>
  <drawing r:id="rId2"/>
  <legacy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calcul IDC</vt:lpstr>
      <vt:lpstr>'calcul IDC'!Zone_d_impression</vt:lpstr>
    </vt:vector>
  </TitlesOfParts>
  <Company>eig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labo</dc:creator>
  <cp:lastModifiedBy>Freudiger Christian (DT)</cp:lastModifiedBy>
  <cp:lastPrinted>2024-06-12T14:49:12Z</cp:lastPrinted>
  <dcterms:created xsi:type="dcterms:W3CDTF">2010-07-01T14:59:02Z</dcterms:created>
  <dcterms:modified xsi:type="dcterms:W3CDTF">2025-05-06T09:53:53Z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222092790</vt:i4>
  </property>
  <property fmtid="{D5CDD505-2E9C-101B-9397-08002B2CF9AE}" pid="3" name="_NewReviewCycle">
    <vt:lpwstr/>
  </property>
  <property fmtid="{D5CDD505-2E9C-101B-9397-08002B2CF9AE}" pid="4" name="_EmailSubject">
    <vt:lpwstr>Outil de calcul de l'IDC</vt:lpwstr>
  </property>
  <property fmtid="{D5CDD505-2E9C-101B-9397-08002B2CF9AE}" pid="5" name="_AuthorEmail">
    <vt:lpwstr>christian.freudiger@etat.ge.ch</vt:lpwstr>
  </property>
  <property fmtid="{D5CDD505-2E9C-101B-9397-08002B2CF9AE}" pid="6" name="_AuthorEmailDisplayName">
    <vt:lpwstr>Freudiger Christian (DT)</vt:lpwstr>
  </property>
  <property fmtid="{D5CDD505-2E9C-101B-9397-08002B2CF9AE}" pid="7" name="_PreviousAdHocReviewCycleID">
    <vt:i4>-695226726</vt:i4>
  </property>
  <property fmtid="{D5CDD505-2E9C-101B-9397-08002B2CF9AE}" pid="8" name="_ReviewingToolsShownOnce">
    <vt:lpwstr/>
  </property>
</Properties>
</file>